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8" windowWidth="23940" windowHeight="14568"/>
  </bookViews>
  <sheets>
    <sheet name="Type III OM" sheetId="6" r:id="rId1"/>
    <sheet name="Type II OM" sheetId="7" r:id="rId2"/>
    <sheet name="Type I OM" sheetId="8" r:id="rId3"/>
    <sheet name="density vs VR" sheetId="9" r:id="rId4"/>
    <sheet name="Easy%RoV" sheetId="4" r:id="rId5"/>
    <sheet name="Easy%RoB" sheetId="5" r:id="rId6"/>
  </sheets>
  <definedNames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X" hidden="1">#REF!</definedName>
  </definedNames>
  <calcPr calcId="145621"/>
</workbook>
</file>

<file path=xl/calcChain.xml><?xml version="1.0" encoding="utf-8"?>
<calcChain xmlns="http://schemas.openxmlformats.org/spreadsheetml/2006/main">
  <c r="A5" i="9" l="1"/>
  <c r="B5" i="9"/>
  <c r="C5" i="9"/>
  <c r="D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A10" i="9"/>
  <c r="B10" i="9"/>
  <c r="C10" i="9"/>
  <c r="D10" i="9"/>
  <c r="A11" i="9"/>
  <c r="B11" i="9"/>
  <c r="C11" i="9"/>
  <c r="D11" i="9"/>
  <c r="A12" i="9"/>
  <c r="B12" i="9"/>
  <c r="C12" i="9"/>
  <c r="D12" i="9"/>
  <c r="A13" i="9"/>
  <c r="B13" i="9"/>
  <c r="C13" i="9"/>
  <c r="D13" i="9"/>
  <c r="A14" i="9"/>
  <c r="B14" i="9"/>
  <c r="C14" i="9"/>
  <c r="D14" i="9"/>
  <c r="A15" i="9"/>
  <c r="B15" i="9"/>
  <c r="C15" i="9"/>
  <c r="D15" i="9"/>
  <c r="A16" i="9"/>
  <c r="B16" i="9"/>
  <c r="C16" i="9"/>
  <c r="D16" i="9"/>
  <c r="A17" i="9"/>
  <c r="B17" i="9"/>
  <c r="C17" i="9"/>
  <c r="D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A22" i="9"/>
  <c r="B22" i="9"/>
  <c r="C22" i="9"/>
  <c r="D22" i="9"/>
  <c r="A23" i="9"/>
  <c r="B23" i="9"/>
  <c r="C23" i="9"/>
  <c r="D23" i="9"/>
  <c r="A24" i="9"/>
  <c r="B24" i="9"/>
  <c r="C24" i="9"/>
  <c r="D24" i="9"/>
  <c r="A25" i="9"/>
  <c r="B25" i="9"/>
  <c r="C25" i="9"/>
  <c r="D25" i="9"/>
  <c r="A26" i="9"/>
  <c r="B26" i="9"/>
  <c r="C26" i="9"/>
  <c r="D26" i="9"/>
  <c r="A27" i="9"/>
  <c r="B27" i="9"/>
  <c r="C27" i="9"/>
  <c r="D27" i="9"/>
  <c r="A28" i="9"/>
  <c r="B28" i="9"/>
  <c r="C28" i="9"/>
  <c r="D28" i="9"/>
  <c r="A29" i="9"/>
  <c r="B29" i="9"/>
  <c r="C29" i="9"/>
  <c r="D29" i="9"/>
  <c r="A30" i="9"/>
  <c r="B30" i="9"/>
  <c r="C30" i="9"/>
  <c r="D30" i="9"/>
  <c r="A31" i="9"/>
  <c r="B31" i="9"/>
  <c r="C31" i="9"/>
  <c r="D31" i="9"/>
  <c r="A32" i="9"/>
  <c r="B32" i="9"/>
  <c r="C32" i="9"/>
  <c r="D32" i="9"/>
  <c r="A33" i="9"/>
  <c r="B33" i="9"/>
  <c r="C33" i="9"/>
  <c r="D33" i="9"/>
  <c r="A34" i="9"/>
  <c r="B34" i="9"/>
  <c r="C34" i="9"/>
  <c r="D34" i="9"/>
  <c r="A35" i="9"/>
  <c r="B35" i="9"/>
  <c r="C35" i="9"/>
  <c r="D35" i="9"/>
  <c r="A36" i="9"/>
  <c r="B36" i="9"/>
  <c r="C36" i="9"/>
  <c r="D36" i="9"/>
  <c r="A37" i="9"/>
  <c r="B37" i="9"/>
  <c r="C37" i="9"/>
  <c r="D37" i="9"/>
  <c r="A38" i="9"/>
  <c r="B38" i="9"/>
  <c r="C38" i="9"/>
  <c r="D38" i="9"/>
  <c r="A39" i="9"/>
  <c r="B39" i="9"/>
  <c r="C39" i="9"/>
  <c r="D39" i="9"/>
  <c r="A40" i="9"/>
  <c r="B40" i="9"/>
  <c r="C40" i="9"/>
  <c r="D40" i="9"/>
  <c r="A41" i="9"/>
  <c r="B41" i="9"/>
  <c r="C41" i="9"/>
  <c r="D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A46" i="9"/>
  <c r="B46" i="9"/>
  <c r="C46" i="9"/>
  <c r="D46" i="9"/>
  <c r="A47" i="9"/>
  <c r="B47" i="9"/>
  <c r="C47" i="9"/>
  <c r="D47" i="9"/>
  <c r="A48" i="9"/>
  <c r="B48" i="9"/>
  <c r="C48" i="9"/>
  <c r="D48" i="9"/>
  <c r="A49" i="9"/>
  <c r="B49" i="9"/>
  <c r="C49" i="9"/>
  <c r="D49" i="9"/>
  <c r="A50" i="9"/>
  <c r="B50" i="9"/>
  <c r="C50" i="9"/>
  <c r="D50" i="9"/>
  <c r="A51" i="9"/>
  <c r="B51" i="9"/>
  <c r="C51" i="9"/>
  <c r="D51" i="9"/>
  <c r="A52" i="9"/>
  <c r="B52" i="9"/>
  <c r="C52" i="9"/>
  <c r="D52" i="9"/>
  <c r="A53" i="9"/>
  <c r="B53" i="9"/>
  <c r="C53" i="9"/>
  <c r="D53" i="9"/>
  <c r="A54" i="9"/>
  <c r="B54" i="9"/>
  <c r="C54" i="9"/>
  <c r="D54" i="9"/>
  <c r="A55" i="9"/>
  <c r="B55" i="9"/>
  <c r="C55" i="9"/>
  <c r="D55" i="9"/>
  <c r="A56" i="9"/>
  <c r="B56" i="9"/>
  <c r="C56" i="9"/>
  <c r="D56" i="9"/>
  <c r="A57" i="9"/>
  <c r="B57" i="9"/>
  <c r="C57" i="9"/>
  <c r="D57" i="9"/>
  <c r="A58" i="9"/>
  <c r="B58" i="9"/>
  <c r="C58" i="9"/>
  <c r="D58" i="9"/>
  <c r="A59" i="9"/>
  <c r="B59" i="9"/>
  <c r="C59" i="9"/>
  <c r="D59" i="9"/>
  <c r="A60" i="9"/>
  <c r="B60" i="9"/>
  <c r="C60" i="9"/>
  <c r="D60" i="9"/>
  <c r="A61" i="9"/>
  <c r="B61" i="9"/>
  <c r="C61" i="9"/>
  <c r="D61" i="9"/>
  <c r="A62" i="9"/>
  <c r="B62" i="9"/>
  <c r="C62" i="9"/>
  <c r="D62" i="9"/>
  <c r="A63" i="9"/>
  <c r="B63" i="9"/>
  <c r="C63" i="9"/>
  <c r="D63" i="9"/>
  <c r="A64" i="9"/>
  <c r="B64" i="9"/>
  <c r="C64" i="9"/>
  <c r="D64" i="9"/>
  <c r="A65" i="9"/>
  <c r="B65" i="9"/>
  <c r="C65" i="9"/>
  <c r="D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A70" i="9"/>
  <c r="B70" i="9"/>
  <c r="C70" i="9"/>
  <c r="D70" i="9"/>
  <c r="A71" i="9"/>
  <c r="B71" i="9"/>
  <c r="C71" i="9"/>
  <c r="D71" i="9"/>
  <c r="A72" i="9"/>
  <c r="B72" i="9"/>
  <c r="C72" i="9"/>
  <c r="D72" i="9"/>
  <c r="A73" i="9"/>
  <c r="B73" i="9"/>
  <c r="C73" i="9"/>
  <c r="D73" i="9"/>
  <c r="A74" i="9"/>
  <c r="B74" i="9"/>
  <c r="C74" i="9"/>
  <c r="D74" i="9"/>
  <c r="A75" i="9"/>
  <c r="B75" i="9"/>
  <c r="C75" i="9"/>
  <c r="D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A80" i="9"/>
  <c r="B80" i="9"/>
  <c r="C80" i="9"/>
  <c r="D80" i="9"/>
  <c r="A81" i="9"/>
  <c r="B81" i="9"/>
  <c r="C81" i="9"/>
  <c r="D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A86" i="9"/>
  <c r="B86" i="9"/>
  <c r="C86" i="9"/>
  <c r="D86" i="9"/>
  <c r="A87" i="9"/>
  <c r="B87" i="9"/>
  <c r="C87" i="9"/>
  <c r="D87" i="9"/>
  <c r="A88" i="9"/>
  <c r="B88" i="9"/>
  <c r="C88" i="9"/>
  <c r="D88" i="9"/>
  <c r="A89" i="9"/>
  <c r="B89" i="9"/>
  <c r="C89" i="9"/>
  <c r="D89" i="9"/>
  <c r="A90" i="9"/>
  <c r="B90" i="9"/>
  <c r="C90" i="9"/>
  <c r="D90" i="9"/>
  <c r="A91" i="9"/>
  <c r="B91" i="9"/>
  <c r="C91" i="9"/>
  <c r="D91" i="9"/>
  <c r="A92" i="9"/>
  <c r="B92" i="9"/>
  <c r="C92" i="9"/>
  <c r="D92" i="9"/>
  <c r="A93" i="9"/>
  <c r="B93" i="9"/>
  <c r="C93" i="9"/>
  <c r="D93" i="9"/>
  <c r="A94" i="9"/>
  <c r="B94" i="9"/>
  <c r="C94" i="9"/>
  <c r="D94" i="9"/>
  <c r="A95" i="9"/>
  <c r="B95" i="9"/>
  <c r="C95" i="9"/>
  <c r="D95" i="9"/>
  <c r="A96" i="9"/>
  <c r="B96" i="9"/>
  <c r="C96" i="9"/>
  <c r="D96" i="9"/>
  <c r="A97" i="9"/>
  <c r="B97" i="9"/>
  <c r="C97" i="9"/>
  <c r="D97" i="9"/>
  <c r="A98" i="9"/>
  <c r="B98" i="9"/>
  <c r="C98" i="9"/>
  <c r="D98" i="9"/>
  <c r="A99" i="9"/>
  <c r="B99" i="9"/>
  <c r="C99" i="9"/>
  <c r="D99" i="9"/>
  <c r="A100" i="9"/>
  <c r="B100" i="9"/>
  <c r="C100" i="9"/>
  <c r="D100" i="9"/>
  <c r="A101" i="9"/>
  <c r="B101" i="9"/>
  <c r="C101" i="9"/>
  <c r="D101" i="9"/>
  <c r="A102" i="9"/>
  <c r="B102" i="9"/>
  <c r="C102" i="9"/>
  <c r="D102" i="9"/>
  <c r="A103" i="9"/>
  <c r="B103" i="9"/>
  <c r="C103" i="9"/>
  <c r="D103" i="9"/>
  <c r="A104" i="9"/>
  <c r="B104" i="9"/>
  <c r="C104" i="9"/>
  <c r="D104" i="9"/>
  <c r="A105" i="9"/>
  <c r="B105" i="9"/>
  <c r="C105" i="9"/>
  <c r="D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A110" i="9"/>
  <c r="B110" i="9"/>
  <c r="C110" i="9"/>
  <c r="D110" i="9"/>
  <c r="A111" i="9"/>
  <c r="B111" i="9"/>
  <c r="C111" i="9"/>
  <c r="D111" i="9"/>
  <c r="A112" i="9"/>
  <c r="B112" i="9"/>
  <c r="C112" i="9"/>
  <c r="D112" i="9"/>
  <c r="A113" i="9"/>
  <c r="B113" i="9"/>
  <c r="C113" i="9"/>
  <c r="D113" i="9"/>
  <c r="A114" i="9"/>
  <c r="B114" i="9"/>
  <c r="C114" i="9"/>
  <c r="D114" i="9"/>
  <c r="A115" i="9"/>
  <c r="B115" i="9"/>
  <c r="C115" i="9"/>
  <c r="D115" i="9"/>
  <c r="A116" i="9"/>
  <c r="B116" i="9"/>
  <c r="C116" i="9"/>
  <c r="D116" i="9"/>
  <c r="A117" i="9"/>
  <c r="B117" i="9"/>
  <c r="C117" i="9"/>
  <c r="D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A121" i="9"/>
  <c r="B121" i="9"/>
  <c r="C121" i="9"/>
  <c r="D121" i="9"/>
  <c r="A122" i="9"/>
  <c r="B122" i="9"/>
  <c r="C122" i="9"/>
  <c r="D122" i="9"/>
  <c r="A123" i="9"/>
  <c r="B123" i="9"/>
  <c r="C123" i="9"/>
  <c r="D123" i="9"/>
  <c r="A124" i="9"/>
  <c r="B124" i="9"/>
  <c r="C124" i="9"/>
  <c r="D124" i="9"/>
  <c r="A125" i="9"/>
  <c r="B125" i="9"/>
  <c r="C125" i="9"/>
  <c r="D125" i="9"/>
  <c r="A126" i="9"/>
  <c r="B126" i="9"/>
  <c r="C126" i="9"/>
  <c r="D126" i="9"/>
  <c r="A127" i="9"/>
  <c r="B127" i="9"/>
  <c r="C127" i="9"/>
  <c r="D127" i="9"/>
  <c r="A128" i="9"/>
  <c r="B128" i="9"/>
  <c r="C128" i="9"/>
  <c r="D128" i="9"/>
  <c r="A129" i="9"/>
  <c r="B129" i="9"/>
  <c r="C129" i="9"/>
  <c r="D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A134" i="9"/>
  <c r="B134" i="9"/>
  <c r="C134" i="9"/>
  <c r="D134" i="9"/>
  <c r="A4" i="9"/>
  <c r="D4" i="9"/>
  <c r="C4" i="9"/>
  <c r="L18" i="7"/>
  <c r="B4" i="9"/>
  <c r="D148" i="8" l="1"/>
  <c r="C148" i="8"/>
  <c r="D147" i="8"/>
  <c r="C147" i="8"/>
  <c r="D146" i="8"/>
  <c r="Q146" i="8" s="1"/>
  <c r="C146" i="8"/>
  <c r="D145" i="8"/>
  <c r="C145" i="8"/>
  <c r="D144" i="8"/>
  <c r="C144" i="8"/>
  <c r="D143" i="8"/>
  <c r="C143" i="8"/>
  <c r="D142" i="8"/>
  <c r="DG142" i="8" s="1"/>
  <c r="C142" i="8"/>
  <c r="D141" i="8"/>
  <c r="AY141" i="8" s="1"/>
  <c r="C141" i="8"/>
  <c r="D140" i="8"/>
  <c r="C140" i="8"/>
  <c r="D139" i="8"/>
  <c r="C139" i="8"/>
  <c r="D138" i="8"/>
  <c r="C138" i="8"/>
  <c r="D137" i="8"/>
  <c r="C137" i="8"/>
  <c r="D136" i="8"/>
  <c r="C136" i="8"/>
  <c r="D135" i="8"/>
  <c r="C135" i="8"/>
  <c r="D134" i="8"/>
  <c r="AY134" i="8" s="1"/>
  <c r="C134" i="8"/>
  <c r="D133" i="8"/>
  <c r="AY133" i="8" s="1"/>
  <c r="C133" i="8"/>
  <c r="D132" i="8"/>
  <c r="AY132" i="8" s="1"/>
  <c r="C132" i="8"/>
  <c r="D131" i="8"/>
  <c r="C131" i="8"/>
  <c r="D130" i="8"/>
  <c r="AY130" i="8" s="1"/>
  <c r="C130" i="8"/>
  <c r="D129" i="8"/>
  <c r="AY129" i="8" s="1"/>
  <c r="C129" i="8"/>
  <c r="D128" i="8"/>
  <c r="C128" i="8"/>
  <c r="D127" i="8"/>
  <c r="C127" i="8"/>
  <c r="D126" i="8"/>
  <c r="C126" i="8"/>
  <c r="D125" i="8"/>
  <c r="C125" i="8"/>
  <c r="D124" i="8"/>
  <c r="C124" i="8"/>
  <c r="D123" i="8"/>
  <c r="C123" i="8"/>
  <c r="D122" i="8"/>
  <c r="C122" i="8"/>
  <c r="D121" i="8"/>
  <c r="C121" i="8"/>
  <c r="D120" i="8"/>
  <c r="C120" i="8"/>
  <c r="D119" i="8"/>
  <c r="C119" i="8"/>
  <c r="D118" i="8"/>
  <c r="C118" i="8"/>
  <c r="D117" i="8"/>
  <c r="C117" i="8"/>
  <c r="D116" i="8"/>
  <c r="C116" i="8"/>
  <c r="D115" i="8"/>
  <c r="C115" i="8"/>
  <c r="D114" i="8"/>
  <c r="C114" i="8"/>
  <c r="D113" i="8"/>
  <c r="C113" i="8"/>
  <c r="D112" i="8"/>
  <c r="C112" i="8"/>
  <c r="D111" i="8"/>
  <c r="C111" i="8"/>
  <c r="D110" i="8"/>
  <c r="C110" i="8"/>
  <c r="D109" i="8"/>
  <c r="C109" i="8"/>
  <c r="D108" i="8"/>
  <c r="C108" i="8"/>
  <c r="D107" i="8"/>
  <c r="C107" i="8"/>
  <c r="D106" i="8"/>
  <c r="C106" i="8"/>
  <c r="D105" i="8"/>
  <c r="C105" i="8"/>
  <c r="D104" i="8"/>
  <c r="C104" i="8"/>
  <c r="D103" i="8"/>
  <c r="C103" i="8"/>
  <c r="D102" i="8"/>
  <c r="C102" i="8"/>
  <c r="D101" i="8"/>
  <c r="C101" i="8"/>
  <c r="D100" i="8"/>
  <c r="C100" i="8"/>
  <c r="D99" i="8"/>
  <c r="C99" i="8"/>
  <c r="D98" i="8"/>
  <c r="C98" i="8"/>
  <c r="D97" i="8"/>
  <c r="C97" i="8"/>
  <c r="D96" i="8"/>
  <c r="C96" i="8"/>
  <c r="D95" i="8"/>
  <c r="C95" i="8"/>
  <c r="D94" i="8"/>
  <c r="C94" i="8"/>
  <c r="D93" i="8"/>
  <c r="C93" i="8"/>
  <c r="D92" i="8"/>
  <c r="C92" i="8"/>
  <c r="D91" i="8"/>
  <c r="C91" i="8"/>
  <c r="D90" i="8"/>
  <c r="C90" i="8"/>
  <c r="D89" i="8"/>
  <c r="C89" i="8"/>
  <c r="D88" i="8"/>
  <c r="C88" i="8"/>
  <c r="D87" i="8"/>
  <c r="C87" i="8"/>
  <c r="D86" i="8"/>
  <c r="C86" i="8"/>
  <c r="D85" i="8"/>
  <c r="C85" i="8"/>
  <c r="D84" i="8"/>
  <c r="C84" i="8"/>
  <c r="D83" i="8"/>
  <c r="C83" i="8"/>
  <c r="D82" i="8"/>
  <c r="C82" i="8"/>
  <c r="D81" i="8"/>
  <c r="C81" i="8"/>
  <c r="D80" i="8"/>
  <c r="C80" i="8"/>
  <c r="D79" i="8"/>
  <c r="C79" i="8"/>
  <c r="D78" i="8"/>
  <c r="C78" i="8"/>
  <c r="D77" i="8"/>
  <c r="C77" i="8"/>
  <c r="D76" i="8"/>
  <c r="C76" i="8"/>
  <c r="D75" i="8"/>
  <c r="C75" i="8"/>
  <c r="D74" i="8"/>
  <c r="C74" i="8"/>
  <c r="D73" i="8"/>
  <c r="C73" i="8"/>
  <c r="D72" i="8"/>
  <c r="C72" i="8"/>
  <c r="D71" i="8"/>
  <c r="C71" i="8"/>
  <c r="D70" i="8"/>
  <c r="C70" i="8"/>
  <c r="D69" i="8"/>
  <c r="C69" i="8"/>
  <c r="D68" i="8"/>
  <c r="C68" i="8"/>
  <c r="D67" i="8"/>
  <c r="C67" i="8"/>
  <c r="D66" i="8"/>
  <c r="C66" i="8"/>
  <c r="D65" i="8"/>
  <c r="C65" i="8"/>
  <c r="D64" i="8"/>
  <c r="C64" i="8"/>
  <c r="D63" i="8"/>
  <c r="C63" i="8"/>
  <c r="D62" i="8"/>
  <c r="C62" i="8"/>
  <c r="D61" i="8"/>
  <c r="C61" i="8"/>
  <c r="D60" i="8"/>
  <c r="C60" i="8"/>
  <c r="D59" i="8"/>
  <c r="C59" i="8"/>
  <c r="D58" i="8"/>
  <c r="C58" i="8"/>
  <c r="D57" i="8"/>
  <c r="C57" i="8"/>
  <c r="D56" i="8"/>
  <c r="C56" i="8"/>
  <c r="D55" i="8"/>
  <c r="C55" i="8"/>
  <c r="D54" i="8"/>
  <c r="C54" i="8"/>
  <c r="D53" i="8"/>
  <c r="C53" i="8"/>
  <c r="D52" i="8"/>
  <c r="C52" i="8"/>
  <c r="D51" i="8"/>
  <c r="C51" i="8"/>
  <c r="D50" i="8"/>
  <c r="C50" i="8"/>
  <c r="D49" i="8"/>
  <c r="C49" i="8"/>
  <c r="D48" i="8"/>
  <c r="C48" i="8"/>
  <c r="D47" i="8"/>
  <c r="C47" i="8"/>
  <c r="D46" i="8"/>
  <c r="C46" i="8"/>
  <c r="D45" i="8"/>
  <c r="C45" i="8"/>
  <c r="D44" i="8"/>
  <c r="C44" i="8"/>
  <c r="D43" i="8"/>
  <c r="C43" i="8"/>
  <c r="D42" i="8"/>
  <c r="C42" i="8"/>
  <c r="D41" i="8"/>
  <c r="C41" i="8"/>
  <c r="D40" i="8"/>
  <c r="C40" i="8"/>
  <c r="D39" i="8"/>
  <c r="C39" i="8"/>
  <c r="D38" i="8"/>
  <c r="C38" i="8"/>
  <c r="D37" i="8"/>
  <c r="C37" i="8"/>
  <c r="D36" i="8"/>
  <c r="C36" i="8"/>
  <c r="D35" i="8"/>
  <c r="C35" i="8"/>
  <c r="D34" i="8"/>
  <c r="C34" i="8"/>
  <c r="D33" i="8"/>
  <c r="C33" i="8"/>
  <c r="D32" i="8"/>
  <c r="C32" i="8"/>
  <c r="D31" i="8"/>
  <c r="C31" i="8"/>
  <c r="D30" i="8"/>
  <c r="C30" i="8"/>
  <c r="D29" i="8"/>
  <c r="C29" i="8"/>
  <c r="D28" i="8"/>
  <c r="C28" i="8"/>
  <c r="D27" i="8"/>
  <c r="C27" i="8"/>
  <c r="D26" i="8"/>
  <c r="C26" i="8"/>
  <c r="D25" i="8"/>
  <c r="C25" i="8"/>
  <c r="D24" i="8"/>
  <c r="C24" i="8"/>
  <c r="D23" i="8"/>
  <c r="C23" i="8"/>
  <c r="D22" i="8"/>
  <c r="C22" i="8"/>
  <c r="D21" i="8"/>
  <c r="C21" i="8"/>
  <c r="D20" i="8"/>
  <c r="C20" i="8"/>
  <c r="D19" i="8"/>
  <c r="C19" i="8"/>
  <c r="D18" i="8"/>
  <c r="C18" i="8"/>
  <c r="DH12" i="8"/>
  <c r="CD12" i="8"/>
  <c r="BA12" i="8"/>
  <c r="AZ12" i="8"/>
  <c r="S12" i="8"/>
  <c r="R12" i="8"/>
  <c r="DI11" i="8"/>
  <c r="DJ11" i="8" s="1"/>
  <c r="CE11" i="8"/>
  <c r="CE12" i="8" s="1"/>
  <c r="BA11" i="8"/>
  <c r="BB11" i="8" s="1"/>
  <c r="T11" i="8"/>
  <c r="T12" i="8" s="1"/>
  <c r="S11" i="8"/>
  <c r="G11" i="8"/>
  <c r="G12" i="8" s="1"/>
  <c r="DU9" i="8"/>
  <c r="DT10" i="8" s="1"/>
  <c r="Z9" i="8"/>
  <c r="DL10" i="8" s="1"/>
  <c r="G9" i="8"/>
  <c r="G8" i="8"/>
  <c r="D148" i="7"/>
  <c r="C148" i="7"/>
  <c r="D147" i="7"/>
  <c r="C147" i="7"/>
  <c r="D146" i="7"/>
  <c r="C146" i="7"/>
  <c r="D145" i="7"/>
  <c r="C145" i="7"/>
  <c r="D144" i="7"/>
  <c r="C144" i="7"/>
  <c r="D143" i="7"/>
  <c r="C143" i="7"/>
  <c r="D142" i="7"/>
  <c r="C142" i="7"/>
  <c r="D141" i="7"/>
  <c r="C141" i="7"/>
  <c r="D140" i="7"/>
  <c r="C140" i="7"/>
  <c r="D139" i="7"/>
  <c r="C139" i="7"/>
  <c r="D138" i="7"/>
  <c r="C138" i="7"/>
  <c r="D137" i="7"/>
  <c r="C137" i="7"/>
  <c r="D136" i="7"/>
  <c r="C136" i="7"/>
  <c r="D135" i="7"/>
  <c r="C135" i="7"/>
  <c r="D134" i="7"/>
  <c r="C134" i="7"/>
  <c r="D133" i="7"/>
  <c r="C133" i="7"/>
  <c r="D132" i="7"/>
  <c r="C132" i="7"/>
  <c r="D131" i="7"/>
  <c r="C131" i="7"/>
  <c r="D130" i="7"/>
  <c r="C130" i="7"/>
  <c r="D129" i="7"/>
  <c r="C129" i="7"/>
  <c r="D128" i="7"/>
  <c r="C128" i="7"/>
  <c r="D127" i="7"/>
  <c r="C127" i="7"/>
  <c r="D126" i="7"/>
  <c r="C126" i="7"/>
  <c r="D125" i="7"/>
  <c r="Q125" i="7" s="1"/>
  <c r="C125" i="7"/>
  <c r="D124" i="7"/>
  <c r="C124" i="7"/>
  <c r="D123" i="7"/>
  <c r="C123" i="7"/>
  <c r="D122" i="7"/>
  <c r="C122" i="7"/>
  <c r="D121" i="7"/>
  <c r="C121" i="7"/>
  <c r="D120" i="7"/>
  <c r="C120" i="7"/>
  <c r="D119" i="7"/>
  <c r="C119" i="7"/>
  <c r="D118" i="7"/>
  <c r="C118" i="7"/>
  <c r="D117" i="7"/>
  <c r="C117" i="7"/>
  <c r="D116" i="7"/>
  <c r="C116" i="7"/>
  <c r="D115" i="7"/>
  <c r="C115" i="7"/>
  <c r="D114" i="7"/>
  <c r="C114" i="7"/>
  <c r="D113" i="7"/>
  <c r="C113" i="7"/>
  <c r="D112" i="7"/>
  <c r="DG112" i="7" s="1"/>
  <c r="C112" i="7"/>
  <c r="D111" i="7"/>
  <c r="DG111" i="7" s="1"/>
  <c r="C111" i="7"/>
  <c r="D110" i="7"/>
  <c r="DG110" i="7" s="1"/>
  <c r="C110" i="7"/>
  <c r="D109" i="7"/>
  <c r="DG109" i="7" s="1"/>
  <c r="C109" i="7"/>
  <c r="D108" i="7"/>
  <c r="C108" i="7"/>
  <c r="D107" i="7"/>
  <c r="CC107" i="7" s="1"/>
  <c r="C107" i="7"/>
  <c r="D106" i="7"/>
  <c r="CC106" i="7" s="1"/>
  <c r="C106" i="7"/>
  <c r="D105" i="7"/>
  <c r="CC105" i="7" s="1"/>
  <c r="C105" i="7"/>
  <c r="D104" i="7"/>
  <c r="CC104" i="7" s="1"/>
  <c r="C104" i="7"/>
  <c r="D103" i="7"/>
  <c r="CC103" i="7" s="1"/>
  <c r="C103" i="7"/>
  <c r="D102" i="7"/>
  <c r="CC102" i="7" s="1"/>
  <c r="C102" i="7"/>
  <c r="D101" i="7"/>
  <c r="CC101" i="7" s="1"/>
  <c r="C101" i="7"/>
  <c r="D100" i="7"/>
  <c r="C100" i="7"/>
  <c r="D99" i="7"/>
  <c r="C99" i="7"/>
  <c r="D98" i="7"/>
  <c r="C98" i="7"/>
  <c r="D97" i="7"/>
  <c r="C97" i="7"/>
  <c r="D96" i="7"/>
  <c r="C96" i="7"/>
  <c r="D95" i="7"/>
  <c r="C95" i="7"/>
  <c r="D94" i="7"/>
  <c r="C94" i="7"/>
  <c r="D93" i="7"/>
  <c r="C93" i="7"/>
  <c r="D92" i="7"/>
  <c r="C92" i="7"/>
  <c r="D91" i="7"/>
  <c r="C91" i="7"/>
  <c r="D90" i="7"/>
  <c r="C90" i="7"/>
  <c r="D89" i="7"/>
  <c r="C89" i="7"/>
  <c r="D88" i="7"/>
  <c r="C88" i="7"/>
  <c r="D87" i="7"/>
  <c r="C87" i="7"/>
  <c r="D86" i="7"/>
  <c r="C86" i="7"/>
  <c r="D85" i="7"/>
  <c r="C85" i="7"/>
  <c r="D84" i="7"/>
  <c r="C84" i="7"/>
  <c r="D83" i="7"/>
  <c r="C83" i="7"/>
  <c r="D82" i="7"/>
  <c r="C82" i="7"/>
  <c r="D81" i="7"/>
  <c r="C81" i="7"/>
  <c r="D80" i="7"/>
  <c r="C80" i="7"/>
  <c r="D79" i="7"/>
  <c r="C79" i="7"/>
  <c r="D78" i="7"/>
  <c r="CC78" i="7" s="1"/>
  <c r="C78" i="7"/>
  <c r="D77" i="7"/>
  <c r="CC77" i="7" s="1"/>
  <c r="C77" i="7"/>
  <c r="D76" i="7"/>
  <c r="CC76" i="7" s="1"/>
  <c r="C76" i="7"/>
  <c r="D75" i="7"/>
  <c r="C75" i="7"/>
  <c r="D74" i="7"/>
  <c r="C74" i="7"/>
  <c r="D73" i="7"/>
  <c r="C73" i="7"/>
  <c r="D72" i="7"/>
  <c r="C72" i="7"/>
  <c r="D71" i="7"/>
  <c r="DG71" i="7" s="1"/>
  <c r="C71" i="7"/>
  <c r="D70" i="7"/>
  <c r="C70" i="7"/>
  <c r="D69" i="7"/>
  <c r="C69" i="7"/>
  <c r="D68" i="7"/>
  <c r="C68" i="7"/>
  <c r="D67" i="7"/>
  <c r="C67" i="7"/>
  <c r="D66" i="7"/>
  <c r="C66" i="7"/>
  <c r="D65" i="7"/>
  <c r="C65" i="7"/>
  <c r="D64" i="7"/>
  <c r="C64" i="7"/>
  <c r="D63" i="7"/>
  <c r="C63" i="7"/>
  <c r="D62" i="7"/>
  <c r="C62" i="7"/>
  <c r="D61" i="7"/>
  <c r="C61" i="7"/>
  <c r="D60" i="7"/>
  <c r="C60" i="7"/>
  <c r="D59" i="7"/>
  <c r="C59" i="7"/>
  <c r="D58" i="7"/>
  <c r="DG58" i="7" s="1"/>
  <c r="C58" i="7"/>
  <c r="D57" i="7"/>
  <c r="DG57" i="7" s="1"/>
  <c r="C57" i="7"/>
  <c r="D56" i="7"/>
  <c r="C56" i="7"/>
  <c r="D55" i="7"/>
  <c r="C55" i="7"/>
  <c r="D54" i="7"/>
  <c r="C54" i="7"/>
  <c r="D53" i="7"/>
  <c r="C53" i="7"/>
  <c r="D52" i="7"/>
  <c r="Q52" i="7" s="1"/>
  <c r="C52" i="7"/>
  <c r="D51" i="7"/>
  <c r="Q51" i="7" s="1"/>
  <c r="C51" i="7"/>
  <c r="D50" i="7"/>
  <c r="Q50" i="7" s="1"/>
  <c r="C50" i="7"/>
  <c r="D49" i="7"/>
  <c r="Q49" i="7" s="1"/>
  <c r="C49" i="7"/>
  <c r="D48" i="7"/>
  <c r="Q48" i="7" s="1"/>
  <c r="C48" i="7"/>
  <c r="D47" i="7"/>
  <c r="Q47" i="7" s="1"/>
  <c r="C47" i="7"/>
  <c r="D46" i="7"/>
  <c r="Q46" i="7" s="1"/>
  <c r="C46" i="7"/>
  <c r="D45" i="7"/>
  <c r="Q45" i="7" s="1"/>
  <c r="C45" i="7"/>
  <c r="D44" i="7"/>
  <c r="C44" i="7"/>
  <c r="D43" i="7"/>
  <c r="Q43" i="7" s="1"/>
  <c r="C43" i="7"/>
  <c r="D42" i="7"/>
  <c r="Q42" i="7" s="1"/>
  <c r="C42" i="7"/>
  <c r="D41" i="7"/>
  <c r="Q41" i="7" s="1"/>
  <c r="C41" i="7"/>
  <c r="D40" i="7"/>
  <c r="C40" i="7"/>
  <c r="D39" i="7"/>
  <c r="Q39" i="7" s="1"/>
  <c r="C39" i="7"/>
  <c r="D38" i="7"/>
  <c r="Q38" i="7" s="1"/>
  <c r="C38" i="7"/>
  <c r="D37" i="7"/>
  <c r="C37" i="7"/>
  <c r="D36" i="7"/>
  <c r="C36" i="7"/>
  <c r="D35" i="7"/>
  <c r="Q35" i="7" s="1"/>
  <c r="C35" i="7"/>
  <c r="D34" i="7"/>
  <c r="Q34" i="7" s="1"/>
  <c r="C34" i="7"/>
  <c r="D33" i="7"/>
  <c r="C33" i="7"/>
  <c r="D32" i="7"/>
  <c r="C32" i="7"/>
  <c r="D31" i="7"/>
  <c r="Q31" i="7" s="1"/>
  <c r="C31" i="7"/>
  <c r="D30" i="7"/>
  <c r="Q30" i="7" s="1"/>
  <c r="C30" i="7"/>
  <c r="D29" i="7"/>
  <c r="C29" i="7"/>
  <c r="D28" i="7"/>
  <c r="Q28" i="7" s="1"/>
  <c r="C28" i="7"/>
  <c r="D27" i="7"/>
  <c r="C27" i="7"/>
  <c r="D26" i="7"/>
  <c r="Q26" i="7" s="1"/>
  <c r="C26" i="7"/>
  <c r="D25" i="7"/>
  <c r="C25" i="7"/>
  <c r="D24" i="7"/>
  <c r="C24" i="7"/>
  <c r="D23" i="7"/>
  <c r="C23" i="7"/>
  <c r="D22" i="7"/>
  <c r="DG22" i="7" s="1"/>
  <c r="C22" i="7"/>
  <c r="D21" i="7"/>
  <c r="CC21" i="7" s="1"/>
  <c r="C21" i="7"/>
  <c r="D20" i="7"/>
  <c r="C20" i="7"/>
  <c r="D19" i="7"/>
  <c r="C19" i="7"/>
  <c r="D18" i="7"/>
  <c r="C18" i="7"/>
  <c r="CD12" i="7"/>
  <c r="DI11" i="7"/>
  <c r="DI12" i="7" s="1"/>
  <c r="DH11" i="7"/>
  <c r="DH12" i="7" s="1"/>
  <c r="CE11" i="7"/>
  <c r="CF11" i="7" s="1"/>
  <c r="BB11" i="7"/>
  <c r="BB12" i="7" s="1"/>
  <c r="BA11" i="7"/>
  <c r="BA12" i="7" s="1"/>
  <c r="AZ11" i="7"/>
  <c r="AZ12" i="7" s="1"/>
  <c r="T11" i="7"/>
  <c r="T12" i="7" s="1"/>
  <c r="S11" i="7"/>
  <c r="S12" i="7" s="1"/>
  <c r="R11" i="7"/>
  <c r="R12" i="7" s="1"/>
  <c r="G11" i="7"/>
  <c r="G12" i="7" s="1"/>
  <c r="DM10" i="7"/>
  <c r="DI10" i="7"/>
  <c r="CI10" i="7"/>
  <c r="CE10" i="7"/>
  <c r="BE10" i="7"/>
  <c r="BA10" i="7"/>
  <c r="X10" i="7"/>
  <c r="U10" i="7"/>
  <c r="T10" i="7"/>
  <c r="DU9" i="7"/>
  <c r="DQ10" i="7" s="1"/>
  <c r="Z9" i="7"/>
  <c r="DL10" i="7" s="1"/>
  <c r="G9" i="7"/>
  <c r="G8" i="7"/>
  <c r="D19" i="6"/>
  <c r="DG19" i="6" s="1"/>
  <c r="B19" i="6"/>
  <c r="B20" i="6" s="1"/>
  <c r="A19" i="6"/>
  <c r="C19" i="6" s="1"/>
  <c r="BF18" i="6"/>
  <c r="BB18" i="6"/>
  <c r="D18" i="6"/>
  <c r="CC18" i="6" s="1"/>
  <c r="DH12" i="6"/>
  <c r="CD12" i="6"/>
  <c r="BA12" i="6"/>
  <c r="AZ12" i="6"/>
  <c r="S12" i="6"/>
  <c r="R12" i="6"/>
  <c r="DI11" i="6"/>
  <c r="DJ11" i="6" s="1"/>
  <c r="CE11" i="6"/>
  <c r="CE12" i="6" s="1"/>
  <c r="BA11" i="6"/>
  <c r="BB11" i="6" s="1"/>
  <c r="T11" i="6"/>
  <c r="T12" i="6" s="1"/>
  <c r="S11" i="6"/>
  <c r="G11" i="6"/>
  <c r="G12" i="6" s="1"/>
  <c r="CJ10" i="6"/>
  <c r="CI10" i="6"/>
  <c r="CF10" i="6"/>
  <c r="CE10" i="6"/>
  <c r="CE18" i="6" s="1"/>
  <c r="BF10" i="6"/>
  <c r="BE10" i="6"/>
  <c r="BB10" i="6"/>
  <c r="BA10" i="6"/>
  <c r="X10" i="6"/>
  <c r="T10" i="6"/>
  <c r="DU9" i="6"/>
  <c r="DQ10" i="6" s="1"/>
  <c r="CK9" i="6"/>
  <c r="CH10" i="6" s="1"/>
  <c r="BG9" i="6"/>
  <c r="BD10" i="6" s="1"/>
  <c r="Z9" i="6"/>
  <c r="W10" i="6" s="1"/>
  <c r="G9" i="6"/>
  <c r="J10" i="6" s="1"/>
  <c r="G8" i="6"/>
  <c r="Q44" i="7" l="1"/>
  <c r="E44" i="7"/>
  <c r="DG60" i="7"/>
  <c r="E60" i="7"/>
  <c r="Q60" i="7"/>
  <c r="DG64" i="7"/>
  <c r="Q64" i="7"/>
  <c r="E64" i="7"/>
  <c r="DG68" i="7"/>
  <c r="E68" i="7"/>
  <c r="DG72" i="7"/>
  <c r="Q72" i="7"/>
  <c r="E72" i="7"/>
  <c r="DG59" i="7"/>
  <c r="E59" i="7"/>
  <c r="DG63" i="7"/>
  <c r="E63" i="7"/>
  <c r="DG69" i="7"/>
  <c r="E69" i="7"/>
  <c r="Q69" i="7"/>
  <c r="DG73" i="7"/>
  <c r="E73" i="7"/>
  <c r="DK11" i="8"/>
  <c r="DJ12" i="8"/>
  <c r="DG18" i="8"/>
  <c r="AY18" i="8"/>
  <c r="E18" i="8"/>
  <c r="BO18" i="8" s="1"/>
  <c r="Q18" i="8"/>
  <c r="CC18" i="8"/>
  <c r="DL18" i="8"/>
  <c r="AJ18" i="8"/>
  <c r="DT18" i="8"/>
  <c r="BC11" i="8"/>
  <c r="BB12" i="8"/>
  <c r="AI18" i="8"/>
  <c r="CC19" i="8"/>
  <c r="AY19" i="8"/>
  <c r="DG19" i="8"/>
  <c r="Q19" i="8"/>
  <c r="E19" i="8"/>
  <c r="CS19" i="8" s="1"/>
  <c r="T10" i="8"/>
  <c r="X10" i="8"/>
  <c r="BA10" i="8"/>
  <c r="BE10" i="8"/>
  <c r="CE10" i="8"/>
  <c r="CI10" i="8"/>
  <c r="DI10" i="8"/>
  <c r="DM10" i="8"/>
  <c r="DQ10" i="8"/>
  <c r="U11" i="8"/>
  <c r="CF11" i="8"/>
  <c r="EH19" i="8"/>
  <c r="CC24" i="8"/>
  <c r="AY24" i="8"/>
  <c r="Q24" i="8"/>
  <c r="E24" i="8"/>
  <c r="AJ24" i="8" s="1"/>
  <c r="DG24" i="8"/>
  <c r="CC29" i="8"/>
  <c r="AY29" i="8"/>
  <c r="Q29" i="8"/>
  <c r="E29" i="8"/>
  <c r="CS29" i="8" s="1"/>
  <c r="DG29" i="8"/>
  <c r="CC31" i="8"/>
  <c r="AY31" i="8"/>
  <c r="Q31" i="8"/>
  <c r="E31" i="8"/>
  <c r="EH31" i="8" s="1"/>
  <c r="DG31" i="8"/>
  <c r="J10" i="8"/>
  <c r="U10" i="8"/>
  <c r="Y10" i="8"/>
  <c r="BB10" i="8"/>
  <c r="BF10" i="8"/>
  <c r="CF10" i="8"/>
  <c r="CJ10" i="8"/>
  <c r="DJ10" i="8"/>
  <c r="DN10" i="8"/>
  <c r="DR10" i="8"/>
  <c r="J11" i="8"/>
  <c r="CR31" i="8"/>
  <c r="CR29" i="8"/>
  <c r="CR24" i="8"/>
  <c r="CR19" i="8"/>
  <c r="DI12" i="8"/>
  <c r="G13" i="8"/>
  <c r="J14" i="8" s="1"/>
  <c r="CR18" i="8"/>
  <c r="EH18" i="8"/>
  <c r="CC20" i="8"/>
  <c r="AY20" i="8"/>
  <c r="Q20" i="8"/>
  <c r="E20" i="8"/>
  <c r="AJ20" i="8" s="1"/>
  <c r="DG20" i="8"/>
  <c r="CC23" i="8"/>
  <c r="AY23" i="8"/>
  <c r="Q23" i="8"/>
  <c r="E23" i="8"/>
  <c r="EH23" i="8" s="1"/>
  <c r="DG23" i="8"/>
  <c r="CC26" i="8"/>
  <c r="AY26" i="8"/>
  <c r="Q26" i="8"/>
  <c r="E26" i="8"/>
  <c r="DG26" i="8"/>
  <c r="CC33" i="8"/>
  <c r="AY33" i="8"/>
  <c r="Q33" i="8"/>
  <c r="E33" i="8"/>
  <c r="AJ33" i="8" s="1"/>
  <c r="DG33" i="8"/>
  <c r="CC35" i="8"/>
  <c r="AY35" i="8"/>
  <c r="Q35" i="8"/>
  <c r="E35" i="8"/>
  <c r="AH35" i="8" s="1"/>
  <c r="DG35" i="8"/>
  <c r="R10" i="8"/>
  <c r="V10" i="8"/>
  <c r="Z10" i="8"/>
  <c r="BC10" i="8"/>
  <c r="BG10" i="8"/>
  <c r="CG10" i="8"/>
  <c r="CK10" i="8"/>
  <c r="DK10" i="8"/>
  <c r="DO10" i="8"/>
  <c r="DS10" i="8"/>
  <c r="AH33" i="8"/>
  <c r="AH31" i="8"/>
  <c r="AH29" i="8"/>
  <c r="AH26" i="8"/>
  <c r="AH24" i="8"/>
  <c r="AH23" i="8"/>
  <c r="AH20" i="8"/>
  <c r="BN33" i="8"/>
  <c r="BN31" i="8"/>
  <c r="BN29" i="8"/>
  <c r="BN26" i="8"/>
  <c r="BN24" i="8"/>
  <c r="BN23" i="8"/>
  <c r="BN20" i="8"/>
  <c r="BN19" i="8"/>
  <c r="AH19" i="8"/>
  <c r="CC22" i="8"/>
  <c r="AY22" i="8"/>
  <c r="Q22" i="8"/>
  <c r="E22" i="8"/>
  <c r="AJ22" i="8" s="1"/>
  <c r="DG22" i="8"/>
  <c r="CC25" i="8"/>
  <c r="AY25" i="8"/>
  <c r="Q25" i="8"/>
  <c r="E25" i="8"/>
  <c r="AJ25" i="8" s="1"/>
  <c r="DG25" i="8"/>
  <c r="CC28" i="8"/>
  <c r="AY28" i="8"/>
  <c r="Q28" i="8"/>
  <c r="E28" i="8"/>
  <c r="AJ28" i="8" s="1"/>
  <c r="DG28" i="8"/>
  <c r="CC30" i="8"/>
  <c r="AY30" i="8"/>
  <c r="Q30" i="8"/>
  <c r="E30" i="8"/>
  <c r="BN30" i="8" s="1"/>
  <c r="DG30" i="8"/>
  <c r="S10" i="8"/>
  <c r="W10" i="8"/>
  <c r="AZ10" i="8"/>
  <c r="BD10" i="8"/>
  <c r="CD10" i="8"/>
  <c r="CH10" i="8"/>
  <c r="DH10" i="8"/>
  <c r="DP10" i="8"/>
  <c r="AI35" i="8"/>
  <c r="AI33" i="8"/>
  <c r="AI31" i="8"/>
  <c r="AI30" i="8"/>
  <c r="AI29" i="8"/>
  <c r="AI28" i="8"/>
  <c r="AI26" i="8"/>
  <c r="AI25" i="8"/>
  <c r="AI24" i="8"/>
  <c r="AI23" i="8"/>
  <c r="AI20" i="8"/>
  <c r="BO35" i="8"/>
  <c r="BO33" i="8"/>
  <c r="BO31" i="8"/>
  <c r="BO30" i="8"/>
  <c r="BO29" i="8"/>
  <c r="BO28" i="8"/>
  <c r="BO26" i="8"/>
  <c r="BO25" i="8"/>
  <c r="BO24" i="8"/>
  <c r="BO23" i="8"/>
  <c r="BO22" i="8"/>
  <c r="BO20" i="8"/>
  <c r="BO19" i="8"/>
  <c r="BN18" i="8"/>
  <c r="AI19" i="8"/>
  <c r="CC21" i="8"/>
  <c r="AY21" i="8"/>
  <c r="Q21" i="8"/>
  <c r="E21" i="8"/>
  <c r="AJ21" i="8" s="1"/>
  <c r="DG21" i="8"/>
  <c r="CC27" i="8"/>
  <c r="AY27" i="8"/>
  <c r="Q27" i="8"/>
  <c r="E27" i="8"/>
  <c r="BN27" i="8" s="1"/>
  <c r="DG27" i="8"/>
  <c r="CC32" i="8"/>
  <c r="AY32" i="8"/>
  <c r="Q32" i="8"/>
  <c r="E32" i="8"/>
  <c r="AI32" i="8" s="1"/>
  <c r="DG32" i="8"/>
  <c r="CC34" i="8"/>
  <c r="AY34" i="8"/>
  <c r="Q34" i="8"/>
  <c r="E34" i="8"/>
  <c r="AJ34" i="8" s="1"/>
  <c r="DG34" i="8"/>
  <c r="DG36" i="8"/>
  <c r="CC36" i="8"/>
  <c r="AY36" i="8"/>
  <c r="Q36" i="8"/>
  <c r="E36" i="8"/>
  <c r="AJ36" i="8" s="1"/>
  <c r="AY37" i="8"/>
  <c r="Q37" i="8"/>
  <c r="E37" i="8"/>
  <c r="AJ37" i="8" s="1"/>
  <c r="DG37" i="8"/>
  <c r="CC37" i="8"/>
  <c r="AY39" i="8"/>
  <c r="Q39" i="8"/>
  <c r="E39" i="8"/>
  <c r="BN39" i="8" s="1"/>
  <c r="DG39" i="8"/>
  <c r="CC39" i="8"/>
  <c r="AY41" i="8"/>
  <c r="Q41" i="8"/>
  <c r="E41" i="8"/>
  <c r="BO41" i="8" s="1"/>
  <c r="DG41" i="8"/>
  <c r="CC41" i="8"/>
  <c r="AY43" i="8"/>
  <c r="Q43" i="8"/>
  <c r="E43" i="8"/>
  <c r="EH43" i="8" s="1"/>
  <c r="DG43" i="8"/>
  <c r="CC43" i="8"/>
  <c r="AY45" i="8"/>
  <c r="Q45" i="8"/>
  <c r="E45" i="8"/>
  <c r="AJ45" i="8" s="1"/>
  <c r="DG45" i="8"/>
  <c r="CC45" i="8"/>
  <c r="AY47" i="8"/>
  <c r="Q47" i="8"/>
  <c r="E47" i="8"/>
  <c r="BN47" i="8" s="1"/>
  <c r="DG47" i="8"/>
  <c r="CC47" i="8"/>
  <c r="AY49" i="8"/>
  <c r="Q49" i="8"/>
  <c r="E49" i="8"/>
  <c r="BO49" i="8" s="1"/>
  <c r="DG49" i="8"/>
  <c r="CC49" i="8"/>
  <c r="AY51" i="8"/>
  <c r="Q51" i="8"/>
  <c r="E51" i="8"/>
  <c r="EH51" i="8" s="1"/>
  <c r="DG51" i="8"/>
  <c r="CC51" i="8"/>
  <c r="AY53" i="8"/>
  <c r="Q53" i="8"/>
  <c r="E53" i="8"/>
  <c r="AJ53" i="8" s="1"/>
  <c r="DG53" i="8"/>
  <c r="CC53" i="8"/>
  <c r="AY38" i="8"/>
  <c r="Q38" i="8"/>
  <c r="E38" i="8"/>
  <c r="CS38" i="8" s="1"/>
  <c r="DG38" i="8"/>
  <c r="CC38" i="8"/>
  <c r="AY40" i="8"/>
  <c r="Q40" i="8"/>
  <c r="E40" i="8"/>
  <c r="AI40" i="8" s="1"/>
  <c r="DG40" i="8"/>
  <c r="CC40" i="8"/>
  <c r="AY42" i="8"/>
  <c r="Q42" i="8"/>
  <c r="E42" i="8"/>
  <c r="AJ42" i="8" s="1"/>
  <c r="DG42" i="8"/>
  <c r="CC42" i="8"/>
  <c r="AY44" i="8"/>
  <c r="Q44" i="8"/>
  <c r="E44" i="8"/>
  <c r="BN44" i="8" s="1"/>
  <c r="DG44" i="8"/>
  <c r="CC44" i="8"/>
  <c r="AY46" i="8"/>
  <c r="Q46" i="8"/>
  <c r="E46" i="8"/>
  <c r="CS46" i="8" s="1"/>
  <c r="DG46" i="8"/>
  <c r="CC46" i="8"/>
  <c r="AY48" i="8"/>
  <c r="Q48" i="8"/>
  <c r="E48" i="8"/>
  <c r="AI48" i="8" s="1"/>
  <c r="DG48" i="8"/>
  <c r="CC48" i="8"/>
  <c r="AY50" i="8"/>
  <c r="Q50" i="8"/>
  <c r="E50" i="8"/>
  <c r="AJ50" i="8" s="1"/>
  <c r="DG50" i="8"/>
  <c r="CC50" i="8"/>
  <c r="AY52" i="8"/>
  <c r="Q52" i="8"/>
  <c r="E52" i="8"/>
  <c r="BN52" i="8" s="1"/>
  <c r="DG52" i="8"/>
  <c r="CC52" i="8"/>
  <c r="AY57" i="8"/>
  <c r="Q57" i="8"/>
  <c r="E57" i="8"/>
  <c r="EH57" i="8" s="1"/>
  <c r="DG57" i="8"/>
  <c r="CC57" i="8"/>
  <c r="AY61" i="8"/>
  <c r="Q61" i="8"/>
  <c r="E61" i="8"/>
  <c r="AI61" i="8" s="1"/>
  <c r="DG61" i="8"/>
  <c r="CC61" i="8"/>
  <c r="AY64" i="8"/>
  <c r="Q64" i="8"/>
  <c r="E64" i="8"/>
  <c r="CS64" i="8" s="1"/>
  <c r="DG64" i="8"/>
  <c r="CC64" i="8"/>
  <c r="AY56" i="8"/>
  <c r="Q56" i="8"/>
  <c r="E56" i="8"/>
  <c r="BN56" i="8" s="1"/>
  <c r="DG56" i="8"/>
  <c r="CC56" i="8"/>
  <c r="AY60" i="8"/>
  <c r="Q60" i="8"/>
  <c r="E60" i="8"/>
  <c r="AJ60" i="8" s="1"/>
  <c r="DG60" i="8"/>
  <c r="CC60" i="8"/>
  <c r="AY67" i="8"/>
  <c r="Q67" i="8"/>
  <c r="E67" i="8"/>
  <c r="DG67" i="8"/>
  <c r="CC67" i="8"/>
  <c r="AY69" i="8"/>
  <c r="Q69" i="8"/>
  <c r="E69" i="8"/>
  <c r="BN69" i="8" s="1"/>
  <c r="DG69" i="8"/>
  <c r="CC69" i="8"/>
  <c r="AY55" i="8"/>
  <c r="Q55" i="8"/>
  <c r="E55" i="8"/>
  <c r="CS55" i="8" s="1"/>
  <c r="DG55" i="8"/>
  <c r="CC55" i="8"/>
  <c r="AY59" i="8"/>
  <c r="Q59" i="8"/>
  <c r="E59" i="8"/>
  <c r="BN59" i="8" s="1"/>
  <c r="DG59" i="8"/>
  <c r="CC59" i="8"/>
  <c r="AY63" i="8"/>
  <c r="Q63" i="8"/>
  <c r="E63" i="8"/>
  <c r="DG63" i="8"/>
  <c r="CC63" i="8"/>
  <c r="AY66" i="8"/>
  <c r="Q66" i="8"/>
  <c r="E66" i="8"/>
  <c r="AJ66" i="8" s="1"/>
  <c r="DG66" i="8"/>
  <c r="CC66" i="8"/>
  <c r="AY54" i="8"/>
  <c r="Q54" i="8"/>
  <c r="E54" i="8"/>
  <c r="EH54" i="8" s="1"/>
  <c r="DG54" i="8"/>
  <c r="CC54" i="8"/>
  <c r="AY58" i="8"/>
  <c r="Q58" i="8"/>
  <c r="E58" i="8"/>
  <c r="CS58" i="8" s="1"/>
  <c r="DG58" i="8"/>
  <c r="CC58" i="8"/>
  <c r="AY62" i="8"/>
  <c r="Q62" i="8"/>
  <c r="E62" i="8"/>
  <c r="BO62" i="8" s="1"/>
  <c r="DG62" i="8"/>
  <c r="CC62" i="8"/>
  <c r="AY65" i="8"/>
  <c r="Q65" i="8"/>
  <c r="E65" i="8"/>
  <c r="BN65" i="8" s="1"/>
  <c r="DG65" i="8"/>
  <c r="CC65" i="8"/>
  <c r="AY68" i="8"/>
  <c r="Q68" i="8"/>
  <c r="E68" i="8"/>
  <c r="BN68" i="8" s="1"/>
  <c r="DG68" i="8"/>
  <c r="CC68" i="8"/>
  <c r="AY70" i="8"/>
  <c r="Q70" i="8"/>
  <c r="E70" i="8"/>
  <c r="CS70" i="8" s="1"/>
  <c r="DG70" i="8"/>
  <c r="CC70" i="8"/>
  <c r="CC72" i="8"/>
  <c r="AY72" i="8"/>
  <c r="Q72" i="8"/>
  <c r="E72" i="8"/>
  <c r="CS72" i="8" s="1"/>
  <c r="DG72" i="8"/>
  <c r="CC74" i="8"/>
  <c r="AY74" i="8"/>
  <c r="Q74" i="8"/>
  <c r="E74" i="8"/>
  <c r="CR74" i="8" s="1"/>
  <c r="DG74" i="8"/>
  <c r="CC76" i="8"/>
  <c r="AY76" i="8"/>
  <c r="Q76" i="8"/>
  <c r="E76" i="8"/>
  <c r="AJ76" i="8" s="1"/>
  <c r="DG76" i="8"/>
  <c r="CC78" i="8"/>
  <c r="AY78" i="8"/>
  <c r="Q78" i="8"/>
  <c r="E78" i="8"/>
  <c r="BO78" i="8" s="1"/>
  <c r="DG78" i="8"/>
  <c r="CC80" i="8"/>
  <c r="AY80" i="8"/>
  <c r="Q80" i="8"/>
  <c r="E80" i="8"/>
  <c r="CS80" i="8" s="1"/>
  <c r="DG80" i="8"/>
  <c r="CC82" i="8"/>
  <c r="AY82" i="8"/>
  <c r="Q82" i="8"/>
  <c r="E82" i="8"/>
  <c r="CR82" i="8" s="1"/>
  <c r="DG82" i="8"/>
  <c r="CC84" i="8"/>
  <c r="AY84" i="8"/>
  <c r="Q84" i="8"/>
  <c r="E84" i="8"/>
  <c r="AJ84" i="8" s="1"/>
  <c r="DG84" i="8"/>
  <c r="CC86" i="8"/>
  <c r="AY86" i="8"/>
  <c r="Q86" i="8"/>
  <c r="E86" i="8"/>
  <c r="BO86" i="8" s="1"/>
  <c r="DG86" i="8"/>
  <c r="CC71" i="8"/>
  <c r="AY71" i="8"/>
  <c r="Q71" i="8"/>
  <c r="E71" i="8"/>
  <c r="CR71" i="8" s="1"/>
  <c r="DG71" i="8"/>
  <c r="CC73" i="8"/>
  <c r="AY73" i="8"/>
  <c r="Q73" i="8"/>
  <c r="E73" i="8"/>
  <c r="AJ73" i="8" s="1"/>
  <c r="DG73" i="8"/>
  <c r="CC75" i="8"/>
  <c r="AY75" i="8"/>
  <c r="Q75" i="8"/>
  <c r="E75" i="8"/>
  <c r="BN75" i="8" s="1"/>
  <c r="DG75" i="8"/>
  <c r="CC77" i="8"/>
  <c r="AY77" i="8"/>
  <c r="Q77" i="8"/>
  <c r="E77" i="8"/>
  <c r="BO77" i="8" s="1"/>
  <c r="DG77" i="8"/>
  <c r="CC79" i="8"/>
  <c r="AY79" i="8"/>
  <c r="Q79" i="8"/>
  <c r="E79" i="8"/>
  <c r="CR79" i="8" s="1"/>
  <c r="DG79" i="8"/>
  <c r="CC81" i="8"/>
  <c r="AY81" i="8"/>
  <c r="Q81" i="8"/>
  <c r="E81" i="8"/>
  <c r="AJ81" i="8" s="1"/>
  <c r="DG81" i="8"/>
  <c r="CC83" i="8"/>
  <c r="AY83" i="8"/>
  <c r="Q83" i="8"/>
  <c r="E83" i="8"/>
  <c r="BN83" i="8" s="1"/>
  <c r="DG83" i="8"/>
  <c r="CC85" i="8"/>
  <c r="AY85" i="8"/>
  <c r="Q85" i="8"/>
  <c r="E85" i="8"/>
  <c r="BO85" i="8" s="1"/>
  <c r="DG85" i="8"/>
  <c r="CC87" i="8"/>
  <c r="AY87" i="8"/>
  <c r="Q87" i="8"/>
  <c r="E87" i="8"/>
  <c r="CR87" i="8" s="1"/>
  <c r="DG87" i="8"/>
  <c r="Q88" i="8"/>
  <c r="E88" i="8"/>
  <c r="DG88" i="8"/>
  <c r="CC88" i="8"/>
  <c r="AY88" i="8"/>
  <c r="Q90" i="8"/>
  <c r="E90" i="8"/>
  <c r="AJ90" i="8" s="1"/>
  <c r="DG90" i="8"/>
  <c r="CC90" i="8"/>
  <c r="AY90" i="8"/>
  <c r="Q92" i="8"/>
  <c r="E92" i="8"/>
  <c r="BN92" i="8" s="1"/>
  <c r="DG92" i="8"/>
  <c r="CC92" i="8"/>
  <c r="AY92" i="8"/>
  <c r="Q94" i="8"/>
  <c r="E94" i="8"/>
  <c r="CS94" i="8" s="1"/>
  <c r="DG94" i="8"/>
  <c r="CC94" i="8"/>
  <c r="AY94" i="8"/>
  <c r="DG96" i="8"/>
  <c r="CC96" i="8"/>
  <c r="Q96" i="8"/>
  <c r="E96" i="8"/>
  <c r="BN96" i="8" s="1"/>
  <c r="AY96" i="8"/>
  <c r="Q89" i="8"/>
  <c r="E89" i="8"/>
  <c r="BN89" i="8" s="1"/>
  <c r="DG89" i="8"/>
  <c r="CC89" i="8"/>
  <c r="AY89" i="8"/>
  <c r="Q91" i="8"/>
  <c r="E91" i="8"/>
  <c r="CS91" i="8" s="1"/>
  <c r="DG91" i="8"/>
  <c r="CC91" i="8"/>
  <c r="AY91" i="8"/>
  <c r="Q93" i="8"/>
  <c r="E93" i="8"/>
  <c r="EH93" i="8" s="1"/>
  <c r="DG93" i="8"/>
  <c r="CC93" i="8"/>
  <c r="AY93" i="8"/>
  <c r="Q95" i="8"/>
  <c r="E95" i="8"/>
  <c r="DG95" i="8"/>
  <c r="CC95" i="8"/>
  <c r="AY95" i="8"/>
  <c r="DG99" i="8"/>
  <c r="CC99" i="8"/>
  <c r="AY99" i="8"/>
  <c r="Q99" i="8"/>
  <c r="E99" i="8"/>
  <c r="DG103" i="8"/>
  <c r="CC103" i="8"/>
  <c r="AY103" i="8"/>
  <c r="Q103" i="8"/>
  <c r="E103" i="8"/>
  <c r="EH103" i="8" s="1"/>
  <c r="DG98" i="8"/>
  <c r="CC98" i="8"/>
  <c r="AY98" i="8"/>
  <c r="Q98" i="8"/>
  <c r="E98" i="8"/>
  <c r="EH98" i="8" s="1"/>
  <c r="DG102" i="8"/>
  <c r="CC102" i="8"/>
  <c r="AY102" i="8"/>
  <c r="Q102" i="8"/>
  <c r="E102" i="8"/>
  <c r="CS102" i="8" s="1"/>
  <c r="DG97" i="8"/>
  <c r="CC97" i="8"/>
  <c r="AY97" i="8"/>
  <c r="Q97" i="8"/>
  <c r="E97" i="8"/>
  <c r="DG101" i="8"/>
  <c r="CC101" i="8"/>
  <c r="AY101" i="8"/>
  <c r="Q101" i="8"/>
  <c r="E101" i="8"/>
  <c r="BN101" i="8" s="1"/>
  <c r="AY105" i="8"/>
  <c r="DG105" i="8"/>
  <c r="CC105" i="8"/>
  <c r="Q105" i="8"/>
  <c r="E105" i="8"/>
  <c r="AJ105" i="8" s="1"/>
  <c r="DG100" i="8"/>
  <c r="CC100" i="8"/>
  <c r="AY100" i="8"/>
  <c r="Q100" i="8"/>
  <c r="E100" i="8"/>
  <c r="AJ100" i="8" s="1"/>
  <c r="DG104" i="8"/>
  <c r="CC104" i="8"/>
  <c r="AY104" i="8"/>
  <c r="Q104" i="8"/>
  <c r="E104" i="8"/>
  <c r="AY106" i="8"/>
  <c r="Q106" i="8"/>
  <c r="E106" i="8"/>
  <c r="CS106" i="8" s="1"/>
  <c r="DG106" i="8"/>
  <c r="CC106" i="8"/>
  <c r="AY108" i="8"/>
  <c r="Q108" i="8"/>
  <c r="E108" i="8"/>
  <c r="DG108" i="8"/>
  <c r="CC108" i="8"/>
  <c r="AY110" i="8"/>
  <c r="Q110" i="8"/>
  <c r="E110" i="8"/>
  <c r="AJ110" i="8" s="1"/>
  <c r="DG110" i="8"/>
  <c r="CC110" i="8"/>
  <c r="AY112" i="8"/>
  <c r="Q112" i="8"/>
  <c r="E112" i="8"/>
  <c r="BN112" i="8" s="1"/>
  <c r="DG112" i="8"/>
  <c r="CC112" i="8"/>
  <c r="AY107" i="8"/>
  <c r="Q107" i="8"/>
  <c r="E107" i="8"/>
  <c r="BN107" i="8" s="1"/>
  <c r="DG107" i="8"/>
  <c r="CC107" i="8"/>
  <c r="AY109" i="8"/>
  <c r="Q109" i="8"/>
  <c r="E109" i="8"/>
  <c r="DG109" i="8"/>
  <c r="CC109" i="8"/>
  <c r="AY111" i="8"/>
  <c r="Q111" i="8"/>
  <c r="E111" i="8"/>
  <c r="EH111" i="8" s="1"/>
  <c r="DG111" i="8"/>
  <c r="CC111" i="8"/>
  <c r="DG113" i="8"/>
  <c r="AY113" i="8"/>
  <c r="Q113" i="8"/>
  <c r="E113" i="8"/>
  <c r="EH113" i="8" s="1"/>
  <c r="CC113" i="8"/>
  <c r="CC114" i="8"/>
  <c r="AY114" i="8"/>
  <c r="Q114" i="8"/>
  <c r="E114" i="8"/>
  <c r="DG114" i="8"/>
  <c r="CC116" i="8"/>
  <c r="AY116" i="8"/>
  <c r="Q116" i="8"/>
  <c r="E116" i="8"/>
  <c r="CS116" i="8" s="1"/>
  <c r="DG116" i="8"/>
  <c r="CC118" i="8"/>
  <c r="AY118" i="8"/>
  <c r="Q118" i="8"/>
  <c r="E118" i="8"/>
  <c r="EH118" i="8" s="1"/>
  <c r="DG118" i="8"/>
  <c r="CC120" i="8"/>
  <c r="AY120" i="8"/>
  <c r="Q120" i="8"/>
  <c r="E120" i="8"/>
  <c r="AJ120" i="8" s="1"/>
  <c r="DG120" i="8"/>
  <c r="AY122" i="8"/>
  <c r="DG122" i="8"/>
  <c r="CC122" i="8"/>
  <c r="Q122" i="8"/>
  <c r="E122" i="8"/>
  <c r="AJ122" i="8" s="1"/>
  <c r="CC115" i="8"/>
  <c r="AY115" i="8"/>
  <c r="Q115" i="8"/>
  <c r="E115" i="8"/>
  <c r="EH115" i="8" s="1"/>
  <c r="DG115" i="8"/>
  <c r="CC117" i="8"/>
  <c r="AY117" i="8"/>
  <c r="Q117" i="8"/>
  <c r="E117" i="8"/>
  <c r="AJ117" i="8" s="1"/>
  <c r="DG117" i="8"/>
  <c r="CC119" i="8"/>
  <c r="AY119" i="8"/>
  <c r="Q119" i="8"/>
  <c r="E119" i="8"/>
  <c r="BN119" i="8" s="1"/>
  <c r="DG119" i="8"/>
  <c r="CC121" i="8"/>
  <c r="AY121" i="8"/>
  <c r="Q121" i="8"/>
  <c r="E121" i="8"/>
  <c r="DG121" i="8"/>
  <c r="AY124" i="8"/>
  <c r="Q124" i="8"/>
  <c r="E124" i="8"/>
  <c r="DG124" i="8"/>
  <c r="CC124" i="8"/>
  <c r="DG126" i="8"/>
  <c r="AY126" i="8"/>
  <c r="Q126" i="8"/>
  <c r="E126" i="8"/>
  <c r="EH126" i="8" s="1"/>
  <c r="CC126" i="8"/>
  <c r="AY123" i="8"/>
  <c r="Q123" i="8"/>
  <c r="E123" i="8"/>
  <c r="CS123" i="8" s="1"/>
  <c r="DG123" i="8"/>
  <c r="CC123" i="8"/>
  <c r="AY125" i="8"/>
  <c r="Q125" i="8"/>
  <c r="E125" i="8"/>
  <c r="EH125" i="8" s="1"/>
  <c r="DG125" i="8"/>
  <c r="CC125" i="8"/>
  <c r="AY128" i="8"/>
  <c r="Q128" i="8"/>
  <c r="E128" i="8"/>
  <c r="DG128" i="8"/>
  <c r="CC128" i="8"/>
  <c r="AY127" i="8"/>
  <c r="Q127" i="8"/>
  <c r="E127" i="8"/>
  <c r="EH127" i="8" s="1"/>
  <c r="DG127" i="8"/>
  <c r="CC127" i="8"/>
  <c r="CC129" i="8"/>
  <c r="CC130" i="8"/>
  <c r="DG129" i="8"/>
  <c r="DG130" i="8"/>
  <c r="E129" i="8"/>
  <c r="Q129" i="8"/>
  <c r="E130" i="8"/>
  <c r="EH130" i="8" s="1"/>
  <c r="Q130" i="8"/>
  <c r="AY131" i="8"/>
  <c r="Q131" i="8"/>
  <c r="E131" i="8"/>
  <c r="CS131" i="8" s="1"/>
  <c r="DG131" i="8"/>
  <c r="CC131" i="8"/>
  <c r="CC132" i="8"/>
  <c r="CC133" i="8"/>
  <c r="CC134" i="8"/>
  <c r="DG132" i="8"/>
  <c r="DG133" i="8"/>
  <c r="DG134" i="8"/>
  <c r="AY135" i="8"/>
  <c r="DG135" i="8"/>
  <c r="CC135" i="8"/>
  <c r="AY136" i="8"/>
  <c r="Q136" i="8"/>
  <c r="E136" i="8"/>
  <c r="DG136" i="8"/>
  <c r="CC136" i="8"/>
  <c r="DG138" i="8"/>
  <c r="AY138" i="8"/>
  <c r="Q138" i="8"/>
  <c r="E138" i="8"/>
  <c r="EH138" i="8" s="1"/>
  <c r="CC138" i="8"/>
  <c r="E132" i="8"/>
  <c r="Q132" i="8"/>
  <c r="E133" i="8"/>
  <c r="AJ133" i="8" s="1"/>
  <c r="Q133" i="8"/>
  <c r="E134" i="8"/>
  <c r="Q134" i="8"/>
  <c r="E135" i="8"/>
  <c r="CS135" i="8" s="1"/>
  <c r="Q135" i="8"/>
  <c r="Q140" i="8"/>
  <c r="E140" i="8"/>
  <c r="CS140" i="8" s="1"/>
  <c r="DG140" i="8"/>
  <c r="CC140" i="8"/>
  <c r="AY140" i="8"/>
  <c r="AY137" i="8"/>
  <c r="Q137" i="8"/>
  <c r="E137" i="8"/>
  <c r="EH137" i="8" s="1"/>
  <c r="DG137" i="8"/>
  <c r="CC137" i="8"/>
  <c r="Q139" i="8"/>
  <c r="E139" i="8"/>
  <c r="AJ139" i="8" s="1"/>
  <c r="CC139" i="8"/>
  <c r="DG139" i="8"/>
  <c r="AY139" i="8"/>
  <c r="CC141" i="8"/>
  <c r="CC142" i="8"/>
  <c r="Q144" i="8"/>
  <c r="E144" i="8"/>
  <c r="BN144" i="8" s="1"/>
  <c r="DG144" i="8"/>
  <c r="CC144" i="8"/>
  <c r="AY144" i="8"/>
  <c r="DG141" i="8"/>
  <c r="E141" i="8"/>
  <c r="EH141" i="8" s="1"/>
  <c r="Q141" i="8"/>
  <c r="E142" i="8"/>
  <c r="AJ142" i="8" s="1"/>
  <c r="Q142" i="8"/>
  <c r="Q143" i="8"/>
  <c r="E143" i="8"/>
  <c r="DG143" i="8"/>
  <c r="CC143" i="8"/>
  <c r="AY143" i="8"/>
  <c r="AY142" i="8"/>
  <c r="Q145" i="8"/>
  <c r="E145" i="8"/>
  <c r="AJ145" i="8" s="1"/>
  <c r="DG145" i="8"/>
  <c r="CC145" i="8"/>
  <c r="AY145" i="8"/>
  <c r="AY146" i="8"/>
  <c r="CC146" i="8"/>
  <c r="DG146" i="8"/>
  <c r="DG147" i="8"/>
  <c r="CC147" i="8"/>
  <c r="AY147" i="8"/>
  <c r="Q147" i="8"/>
  <c r="E146" i="8"/>
  <c r="AJ146" i="8" s="1"/>
  <c r="E147" i="8"/>
  <c r="CS147" i="8" s="1"/>
  <c r="DG148" i="8"/>
  <c r="CC148" i="8"/>
  <c r="AY148" i="8"/>
  <c r="Q148" i="8"/>
  <c r="E148" i="8"/>
  <c r="AJ148" i="8" s="1"/>
  <c r="BN73" i="7"/>
  <c r="BN72" i="7"/>
  <c r="BN69" i="7"/>
  <c r="BN68" i="7"/>
  <c r="BN64" i="7"/>
  <c r="BN63" i="7"/>
  <c r="BN60" i="7"/>
  <c r="BN59" i="7"/>
  <c r="BN44" i="7"/>
  <c r="EH73" i="7"/>
  <c r="EH72" i="7"/>
  <c r="EH69" i="7"/>
  <c r="EH68" i="7"/>
  <c r="EH64" i="7"/>
  <c r="EH63" i="7"/>
  <c r="EH60" i="7"/>
  <c r="EH59" i="7"/>
  <c r="EH44" i="7"/>
  <c r="CC18" i="7"/>
  <c r="DG18" i="7"/>
  <c r="AY18" i="7"/>
  <c r="E18" i="7"/>
  <c r="BN18" i="7" s="1"/>
  <c r="Q18" i="7"/>
  <c r="CC20" i="7"/>
  <c r="AY20" i="7"/>
  <c r="Q20" i="7"/>
  <c r="E20" i="7"/>
  <c r="DG20" i="7"/>
  <c r="EI73" i="7"/>
  <c r="EI72" i="7"/>
  <c r="EI69" i="7"/>
  <c r="EI68" i="7"/>
  <c r="EI64" i="7"/>
  <c r="EI63" i="7"/>
  <c r="EI60" i="7"/>
  <c r="EI59" i="7"/>
  <c r="EI44" i="7"/>
  <c r="EI20" i="7"/>
  <c r="EI18" i="7"/>
  <c r="BO73" i="7"/>
  <c r="BO72" i="7"/>
  <c r="BO69" i="7"/>
  <c r="BO68" i="7"/>
  <c r="BO64" i="7"/>
  <c r="BO63" i="7"/>
  <c r="BO60" i="7"/>
  <c r="BO59" i="7"/>
  <c r="BO44" i="7"/>
  <c r="BO20" i="7"/>
  <c r="BO18" i="7"/>
  <c r="DQ18" i="7"/>
  <c r="AI73" i="7"/>
  <c r="AI72" i="7"/>
  <c r="AI69" i="7"/>
  <c r="AI68" i="7"/>
  <c r="AI64" i="7"/>
  <c r="AI63" i="7"/>
  <c r="AI60" i="7"/>
  <c r="AI59" i="7"/>
  <c r="AI44" i="7"/>
  <c r="AI20" i="7"/>
  <c r="AI18" i="7"/>
  <c r="BP73" i="7"/>
  <c r="BP72" i="7"/>
  <c r="BP69" i="7"/>
  <c r="BP68" i="7"/>
  <c r="BP64" i="7"/>
  <c r="BP63" i="7"/>
  <c r="BP60" i="7"/>
  <c r="BP59" i="7"/>
  <c r="BP44" i="7"/>
  <c r="BP20" i="7"/>
  <c r="BP18" i="7"/>
  <c r="CC19" i="7"/>
  <c r="AY19" i="7"/>
  <c r="Q19" i="7"/>
  <c r="E19" i="7"/>
  <c r="EH19" i="7" s="1"/>
  <c r="DG19" i="7"/>
  <c r="DL18" i="7"/>
  <c r="AH73" i="7"/>
  <c r="AH72" i="7"/>
  <c r="AH69" i="7"/>
  <c r="AH68" i="7"/>
  <c r="AH64" i="7"/>
  <c r="AH63" i="7"/>
  <c r="AH60" i="7"/>
  <c r="AH59" i="7"/>
  <c r="AH44" i="7"/>
  <c r="AH20" i="7"/>
  <c r="AH19" i="7"/>
  <c r="AH18" i="7"/>
  <c r="G13" i="7"/>
  <c r="AJ73" i="7"/>
  <c r="AJ72" i="7"/>
  <c r="AJ69" i="7"/>
  <c r="AJ68" i="7"/>
  <c r="AJ64" i="7"/>
  <c r="AJ63" i="7"/>
  <c r="AJ60" i="7"/>
  <c r="AJ59" i="7"/>
  <c r="AJ44" i="7"/>
  <c r="AJ18" i="7"/>
  <c r="AJ20" i="7"/>
  <c r="AJ19" i="7"/>
  <c r="CG11" i="7"/>
  <c r="CF12" i="7"/>
  <c r="J10" i="7"/>
  <c r="Y10" i="7"/>
  <c r="BB10" i="7"/>
  <c r="BF10" i="7"/>
  <c r="CF10" i="7"/>
  <c r="CJ10" i="7"/>
  <c r="DJ10" i="7"/>
  <c r="DN10" i="7"/>
  <c r="DR10" i="7"/>
  <c r="J11" i="7"/>
  <c r="U11" i="7"/>
  <c r="BC11" i="7"/>
  <c r="DJ11" i="7"/>
  <c r="CE12" i="7"/>
  <c r="J14" i="7"/>
  <c r="U18" i="7"/>
  <c r="DG21" i="7"/>
  <c r="CC22" i="7"/>
  <c r="Q24" i="7"/>
  <c r="E24" i="7"/>
  <c r="DG24" i="7"/>
  <c r="CC24" i="7"/>
  <c r="AY24" i="7"/>
  <c r="Q27" i="7"/>
  <c r="E27" i="7"/>
  <c r="DG27" i="7"/>
  <c r="CC27" i="7"/>
  <c r="AY27" i="7"/>
  <c r="Q32" i="7"/>
  <c r="E32" i="7"/>
  <c r="BN32" i="7" s="1"/>
  <c r="DG32" i="7"/>
  <c r="CC32" i="7"/>
  <c r="AY32" i="7"/>
  <c r="Q36" i="7"/>
  <c r="E36" i="7"/>
  <c r="EI36" i="7" s="1"/>
  <c r="DG36" i="7"/>
  <c r="CC36" i="7"/>
  <c r="AY36" i="7"/>
  <c r="R10" i="7"/>
  <c r="V10" i="7"/>
  <c r="Z10" i="7"/>
  <c r="BC10" i="7"/>
  <c r="BG10" i="7"/>
  <c r="CG10" i="7"/>
  <c r="CK10" i="7"/>
  <c r="DK10" i="7"/>
  <c r="DO10" i="7"/>
  <c r="DS10" i="7"/>
  <c r="CE18" i="7"/>
  <c r="CI18" i="7"/>
  <c r="E21" i="7"/>
  <c r="Q21" i="7"/>
  <c r="E22" i="7"/>
  <c r="BN22" i="7" s="1"/>
  <c r="Q22" i="7"/>
  <c r="S10" i="7"/>
  <c r="W10" i="7"/>
  <c r="AZ10" i="7"/>
  <c r="BD10" i="7"/>
  <c r="CD10" i="7"/>
  <c r="CH10" i="7"/>
  <c r="DH10" i="7"/>
  <c r="DP10" i="7"/>
  <c r="DT10" i="7"/>
  <c r="CR19" i="7"/>
  <c r="CR20" i="7"/>
  <c r="AY21" i="7"/>
  <c r="AY22" i="7"/>
  <c r="Q23" i="7"/>
  <c r="E23" i="7"/>
  <c r="BN23" i="7" s="1"/>
  <c r="DG23" i="7"/>
  <c r="CC23" i="7"/>
  <c r="AY23" i="7"/>
  <c r="Q25" i="7"/>
  <c r="E25" i="7"/>
  <c r="EH25" i="7" s="1"/>
  <c r="DG25" i="7"/>
  <c r="CC25" i="7"/>
  <c r="AY25" i="7"/>
  <c r="Q29" i="7"/>
  <c r="E29" i="7"/>
  <c r="DG29" i="7"/>
  <c r="CC29" i="7"/>
  <c r="AY29" i="7"/>
  <c r="Q33" i="7"/>
  <c r="E33" i="7"/>
  <c r="EI33" i="7" s="1"/>
  <c r="DG33" i="7"/>
  <c r="CC33" i="7"/>
  <c r="AY33" i="7"/>
  <c r="Q37" i="7"/>
  <c r="E37" i="7"/>
  <c r="EH37" i="7" s="1"/>
  <c r="DG37" i="7"/>
  <c r="CC37" i="7"/>
  <c r="AY37" i="7"/>
  <c r="CR73" i="7"/>
  <c r="CR72" i="7"/>
  <c r="CR69" i="7"/>
  <c r="CR68" i="7"/>
  <c r="CR64" i="7"/>
  <c r="CR63" i="7"/>
  <c r="CR60" i="7"/>
  <c r="CR59" i="7"/>
  <c r="CR44" i="7"/>
  <c r="CR37" i="7"/>
  <c r="CR36" i="7"/>
  <c r="CR33" i="7"/>
  <c r="CR32" i="7"/>
  <c r="CR29" i="7"/>
  <c r="CR27" i="7"/>
  <c r="CR25" i="7"/>
  <c r="CR24" i="7"/>
  <c r="CR23" i="7"/>
  <c r="CR22" i="7"/>
  <c r="T18" i="7"/>
  <c r="X18" i="7"/>
  <c r="BA18" i="7"/>
  <c r="BE18" i="7"/>
  <c r="CR18" i="7"/>
  <c r="DI18" i="7"/>
  <c r="DM18" i="7"/>
  <c r="AY26" i="7"/>
  <c r="AY28" i="7"/>
  <c r="AY30" i="7"/>
  <c r="AY31" i="7"/>
  <c r="AY34" i="7"/>
  <c r="AY35" i="7"/>
  <c r="AY38" i="7"/>
  <c r="AY39" i="7"/>
  <c r="Q40" i="7"/>
  <c r="E40" i="7"/>
  <c r="CR40" i="7" s="1"/>
  <c r="DG40" i="7"/>
  <c r="CC40" i="7"/>
  <c r="AY40" i="7"/>
  <c r="CC26" i="7"/>
  <c r="CC28" i="7"/>
  <c r="CC30" i="7"/>
  <c r="CC31" i="7"/>
  <c r="CC34" i="7"/>
  <c r="CC35" i="7"/>
  <c r="CC38" i="7"/>
  <c r="CC39" i="7"/>
  <c r="Q54" i="7"/>
  <c r="E54" i="7"/>
  <c r="EH54" i="7" s="1"/>
  <c r="DG54" i="7"/>
  <c r="CC54" i="7"/>
  <c r="AY54" i="7"/>
  <c r="Q56" i="7"/>
  <c r="E56" i="7"/>
  <c r="EI56" i="7" s="1"/>
  <c r="DG56" i="7"/>
  <c r="CC56" i="7"/>
  <c r="AY56" i="7"/>
  <c r="DG26" i="7"/>
  <c r="DG28" i="7"/>
  <c r="DG30" i="7"/>
  <c r="DG31" i="7"/>
  <c r="DG34" i="7"/>
  <c r="DG35" i="7"/>
  <c r="DG38" i="7"/>
  <c r="DG39" i="7"/>
  <c r="E26" i="7"/>
  <c r="EH26" i="7" s="1"/>
  <c r="E28" i="7"/>
  <c r="CR28" i="7" s="1"/>
  <c r="E30" i="7"/>
  <c r="CR30" i="7" s="1"/>
  <c r="E31" i="7"/>
  <c r="EH31" i="7" s="1"/>
  <c r="E34" i="7"/>
  <c r="EH34" i="7" s="1"/>
  <c r="E35" i="7"/>
  <c r="EI35" i="7" s="1"/>
  <c r="E38" i="7"/>
  <c r="CR38" i="7" s="1"/>
  <c r="E39" i="7"/>
  <c r="EH39" i="7" s="1"/>
  <c r="Q53" i="7"/>
  <c r="E53" i="7"/>
  <c r="EH53" i="7" s="1"/>
  <c r="DG53" i="7"/>
  <c r="CC53" i="7"/>
  <c r="AY53" i="7"/>
  <c r="Q55" i="7"/>
  <c r="E55" i="7"/>
  <c r="DG55" i="7"/>
  <c r="CC55" i="7"/>
  <c r="AY55" i="7"/>
  <c r="AY41" i="7"/>
  <c r="AY42" i="7"/>
  <c r="AY43" i="7"/>
  <c r="AP44" i="7"/>
  <c r="AY44" i="7"/>
  <c r="BW44" i="7"/>
  <c r="AY45" i="7"/>
  <c r="AY46" i="7"/>
  <c r="AY47" i="7"/>
  <c r="AY48" i="7"/>
  <c r="AY49" i="7"/>
  <c r="AY50" i="7"/>
  <c r="AY51" i="7"/>
  <c r="AY52" i="7"/>
  <c r="DG62" i="7"/>
  <c r="CC62" i="7"/>
  <c r="AY62" i="7"/>
  <c r="Q62" i="7"/>
  <c r="E62" i="7"/>
  <c r="EH62" i="7" s="1"/>
  <c r="CC41" i="7"/>
  <c r="CC42" i="7"/>
  <c r="CC43" i="7"/>
  <c r="AQ44" i="7"/>
  <c r="CC44" i="7"/>
  <c r="CC45" i="7"/>
  <c r="CC46" i="7"/>
  <c r="CC47" i="7"/>
  <c r="CC48" i="7"/>
  <c r="CC49" i="7"/>
  <c r="CC50" i="7"/>
  <c r="CC51" i="7"/>
  <c r="CC52" i="7"/>
  <c r="DG66" i="7"/>
  <c r="CC66" i="7"/>
  <c r="AY66" i="7"/>
  <c r="Q66" i="7"/>
  <c r="E66" i="7"/>
  <c r="CR66" i="7" s="1"/>
  <c r="DG41" i="7"/>
  <c r="DG42" i="7"/>
  <c r="DG43" i="7"/>
  <c r="AR44" i="7"/>
  <c r="BU44" i="7"/>
  <c r="DG44" i="7"/>
  <c r="EU44" i="7"/>
  <c r="DG45" i="7"/>
  <c r="DG46" i="7"/>
  <c r="DG47" i="7"/>
  <c r="DG48" i="7"/>
  <c r="DG49" i="7"/>
  <c r="DG50" i="7"/>
  <c r="DG51" i="7"/>
  <c r="DG52" i="7"/>
  <c r="DG61" i="7"/>
  <c r="CC61" i="7"/>
  <c r="AY61" i="7"/>
  <c r="Q61" i="7"/>
  <c r="E61" i="7"/>
  <c r="DG70" i="7"/>
  <c r="CC70" i="7"/>
  <c r="AY70" i="7"/>
  <c r="Q70" i="7"/>
  <c r="E70" i="7"/>
  <c r="CR70" i="7" s="1"/>
  <c r="E41" i="7"/>
  <c r="CR41" i="7" s="1"/>
  <c r="E42" i="7"/>
  <c r="BN42" i="7" s="1"/>
  <c r="E43" i="7"/>
  <c r="BV44" i="7"/>
  <c r="CY44" i="7"/>
  <c r="EV44" i="7"/>
  <c r="E45" i="7"/>
  <c r="BO45" i="7" s="1"/>
  <c r="E46" i="7"/>
  <c r="EH46" i="7" s="1"/>
  <c r="E47" i="7"/>
  <c r="BO47" i="7" s="1"/>
  <c r="E48" i="7"/>
  <c r="E49" i="7"/>
  <c r="BO49" i="7" s="1"/>
  <c r="E50" i="7"/>
  <c r="EH50" i="7" s="1"/>
  <c r="E51" i="7"/>
  <c r="BO51" i="7" s="1"/>
  <c r="E52" i="7"/>
  <c r="DG65" i="7"/>
  <c r="CC65" i="7"/>
  <c r="AY65" i="7"/>
  <c r="Q65" i="7"/>
  <c r="E65" i="7"/>
  <c r="EH65" i="7" s="1"/>
  <c r="DG67" i="7"/>
  <c r="CC67" i="7"/>
  <c r="AY67" i="7"/>
  <c r="Q67" i="7"/>
  <c r="E67" i="7"/>
  <c r="E57" i="7"/>
  <c r="EH57" i="7" s="1"/>
  <c r="Q57" i="7"/>
  <c r="E58" i="7"/>
  <c r="CR58" i="7" s="1"/>
  <c r="Q58" i="7"/>
  <c r="Q59" i="7"/>
  <c r="BV59" i="7"/>
  <c r="CY59" i="7"/>
  <c r="EV59" i="7"/>
  <c r="BV60" i="7"/>
  <c r="CY60" i="7"/>
  <c r="EV60" i="7"/>
  <c r="Q63" i="7"/>
  <c r="BV63" i="7"/>
  <c r="CY63" i="7"/>
  <c r="EV63" i="7"/>
  <c r="BV64" i="7"/>
  <c r="CY64" i="7"/>
  <c r="EV64" i="7"/>
  <c r="Q68" i="7"/>
  <c r="BV68" i="7"/>
  <c r="CY68" i="7"/>
  <c r="EV68" i="7"/>
  <c r="BV69" i="7"/>
  <c r="CY69" i="7"/>
  <c r="EV69" i="7"/>
  <c r="E71" i="7"/>
  <c r="Q71" i="7"/>
  <c r="BV72" i="7"/>
  <c r="CY72" i="7"/>
  <c r="EV72" i="7"/>
  <c r="EV73" i="7"/>
  <c r="EU73" i="7"/>
  <c r="Q73" i="7"/>
  <c r="BV73" i="7"/>
  <c r="CY73" i="7"/>
  <c r="CC74" i="7"/>
  <c r="AY74" i="7"/>
  <c r="Q74" i="7"/>
  <c r="E74" i="7"/>
  <c r="EH74" i="7" s="1"/>
  <c r="DG74" i="7"/>
  <c r="CC79" i="7"/>
  <c r="AY79" i="7"/>
  <c r="Q79" i="7"/>
  <c r="E79" i="7"/>
  <c r="EI79" i="7" s="1"/>
  <c r="DG79" i="7"/>
  <c r="CC81" i="7"/>
  <c r="AY81" i="7"/>
  <c r="Q81" i="7"/>
  <c r="E81" i="7"/>
  <c r="DG81" i="7"/>
  <c r="CC83" i="7"/>
  <c r="AY83" i="7"/>
  <c r="Q83" i="7"/>
  <c r="E83" i="7"/>
  <c r="EH83" i="7" s="1"/>
  <c r="DG83" i="7"/>
  <c r="CC85" i="7"/>
  <c r="AY85" i="7"/>
  <c r="Q85" i="7"/>
  <c r="E85" i="7"/>
  <c r="CR85" i="7" s="1"/>
  <c r="DG85" i="7"/>
  <c r="CC87" i="7"/>
  <c r="AY87" i="7"/>
  <c r="Q87" i="7"/>
  <c r="E87" i="7"/>
  <c r="EI87" i="7" s="1"/>
  <c r="DG87" i="7"/>
  <c r="CC89" i="7"/>
  <c r="AY89" i="7"/>
  <c r="Q89" i="7"/>
  <c r="E89" i="7"/>
  <c r="DG89" i="7"/>
  <c r="AY57" i="7"/>
  <c r="AY58" i="7"/>
  <c r="F59" i="7"/>
  <c r="AP59" i="7"/>
  <c r="AY59" i="7"/>
  <c r="BW59" i="7"/>
  <c r="F60" i="7"/>
  <c r="AP60" i="7"/>
  <c r="AY60" i="7"/>
  <c r="BW60" i="7"/>
  <c r="F63" i="7"/>
  <c r="AP63" i="7"/>
  <c r="AY63" i="7"/>
  <c r="BW63" i="7"/>
  <c r="F64" i="7"/>
  <c r="AP64" i="7"/>
  <c r="AY64" i="7"/>
  <c r="BW64" i="7"/>
  <c r="F68" i="7"/>
  <c r="AP68" i="7"/>
  <c r="AY68" i="7"/>
  <c r="BW68" i="7"/>
  <c r="F69" i="7"/>
  <c r="AP69" i="7"/>
  <c r="AY69" i="7"/>
  <c r="BW69" i="7"/>
  <c r="AY71" i="7"/>
  <c r="F72" i="7"/>
  <c r="AP72" i="7"/>
  <c r="AY72" i="7"/>
  <c r="BW72" i="7"/>
  <c r="F73" i="7"/>
  <c r="AP73" i="7"/>
  <c r="AY73" i="7"/>
  <c r="BW73" i="7"/>
  <c r="CC57" i="7"/>
  <c r="CC58" i="7"/>
  <c r="AQ59" i="7"/>
  <c r="CC59" i="7"/>
  <c r="AQ60" i="7"/>
  <c r="CC60" i="7"/>
  <c r="AQ63" i="7"/>
  <c r="CC63" i="7"/>
  <c r="AQ64" i="7"/>
  <c r="CC64" i="7"/>
  <c r="AQ68" i="7"/>
  <c r="CC68" i="7"/>
  <c r="AQ69" i="7"/>
  <c r="CC69" i="7"/>
  <c r="CC71" i="7"/>
  <c r="AQ72" i="7"/>
  <c r="CC72" i="7"/>
  <c r="AQ73" i="7"/>
  <c r="CC73" i="7"/>
  <c r="CC75" i="7"/>
  <c r="AY75" i="7"/>
  <c r="Q75" i="7"/>
  <c r="E75" i="7"/>
  <c r="EH75" i="7" s="1"/>
  <c r="DG75" i="7"/>
  <c r="CC80" i="7"/>
  <c r="AY80" i="7"/>
  <c r="Q80" i="7"/>
  <c r="E80" i="7"/>
  <c r="EI80" i="7" s="1"/>
  <c r="DG80" i="7"/>
  <c r="CC82" i="7"/>
  <c r="AY82" i="7"/>
  <c r="Q82" i="7"/>
  <c r="E82" i="7"/>
  <c r="BN82" i="7" s="1"/>
  <c r="DG82" i="7"/>
  <c r="CC84" i="7"/>
  <c r="AY84" i="7"/>
  <c r="Q84" i="7"/>
  <c r="E84" i="7"/>
  <c r="DG84" i="7"/>
  <c r="CC86" i="7"/>
  <c r="AY86" i="7"/>
  <c r="Q86" i="7"/>
  <c r="E86" i="7"/>
  <c r="CR86" i="7" s="1"/>
  <c r="DG86" i="7"/>
  <c r="CC88" i="7"/>
  <c r="AY88" i="7"/>
  <c r="Q88" i="7"/>
  <c r="E88" i="7"/>
  <c r="EI88" i="7" s="1"/>
  <c r="DG88" i="7"/>
  <c r="CC90" i="7"/>
  <c r="AY90" i="7"/>
  <c r="Q90" i="7"/>
  <c r="E90" i="7"/>
  <c r="BN90" i="7" s="1"/>
  <c r="DG90" i="7"/>
  <c r="AR59" i="7"/>
  <c r="BU59" i="7"/>
  <c r="EU59" i="7"/>
  <c r="AR60" i="7"/>
  <c r="BU60" i="7"/>
  <c r="EU60" i="7"/>
  <c r="AR63" i="7"/>
  <c r="BU63" i="7"/>
  <c r="EU63" i="7"/>
  <c r="AR64" i="7"/>
  <c r="BU64" i="7"/>
  <c r="EU64" i="7"/>
  <c r="AR68" i="7"/>
  <c r="BU68" i="7"/>
  <c r="EU68" i="7"/>
  <c r="AR69" i="7"/>
  <c r="BU69" i="7"/>
  <c r="EU69" i="7"/>
  <c r="AR72" i="7"/>
  <c r="BU72" i="7"/>
  <c r="EU72" i="7"/>
  <c r="AR73" i="7"/>
  <c r="BU73" i="7"/>
  <c r="DG76" i="7"/>
  <c r="DG77" i="7"/>
  <c r="DG78" i="7"/>
  <c r="Q91" i="7"/>
  <c r="E91" i="7"/>
  <c r="BN91" i="7" s="1"/>
  <c r="DG91" i="7"/>
  <c r="CC91" i="7"/>
  <c r="AY91" i="7"/>
  <c r="Q93" i="7"/>
  <c r="E93" i="7"/>
  <c r="EH93" i="7" s="1"/>
  <c r="DG93" i="7"/>
  <c r="CC93" i="7"/>
  <c r="AY93" i="7"/>
  <c r="Q95" i="7"/>
  <c r="E95" i="7"/>
  <c r="DG95" i="7"/>
  <c r="CC95" i="7"/>
  <c r="AY95" i="7"/>
  <c r="Q97" i="7"/>
  <c r="E97" i="7"/>
  <c r="EI97" i="7" s="1"/>
  <c r="DG97" i="7"/>
  <c r="CC97" i="7"/>
  <c r="AY97" i="7"/>
  <c r="CC99" i="7"/>
  <c r="DG99" i="7"/>
  <c r="Q99" i="7"/>
  <c r="E99" i="7"/>
  <c r="AY99" i="7"/>
  <c r="E76" i="7"/>
  <c r="EI76" i="7" s="1"/>
  <c r="Q76" i="7"/>
  <c r="E77" i="7"/>
  <c r="Q77" i="7"/>
  <c r="E78" i="7"/>
  <c r="EH78" i="7" s="1"/>
  <c r="Q78" i="7"/>
  <c r="AY76" i="7"/>
  <c r="AY77" i="7"/>
  <c r="AY78" i="7"/>
  <c r="Q92" i="7"/>
  <c r="E92" i="7"/>
  <c r="DG92" i="7"/>
  <c r="CC92" i="7"/>
  <c r="AY92" i="7"/>
  <c r="Q94" i="7"/>
  <c r="E94" i="7"/>
  <c r="CR94" i="7" s="1"/>
  <c r="DG94" i="7"/>
  <c r="CC94" i="7"/>
  <c r="AY94" i="7"/>
  <c r="Q96" i="7"/>
  <c r="E96" i="7"/>
  <c r="EI96" i="7" s="1"/>
  <c r="DG96" i="7"/>
  <c r="CC96" i="7"/>
  <c r="AY96" i="7"/>
  <c r="Q98" i="7"/>
  <c r="E98" i="7"/>
  <c r="BN98" i="7" s="1"/>
  <c r="DG98" i="7"/>
  <c r="CC98" i="7"/>
  <c r="AY98" i="7"/>
  <c r="CC100" i="7"/>
  <c r="AY100" i="7"/>
  <c r="Q100" i="7"/>
  <c r="E100" i="7"/>
  <c r="EI100" i="7" s="1"/>
  <c r="DG100" i="7"/>
  <c r="DG101" i="7"/>
  <c r="DG102" i="7"/>
  <c r="DG103" i="7"/>
  <c r="DG104" i="7"/>
  <c r="DG105" i="7"/>
  <c r="DG106" i="7"/>
  <c r="DG107" i="7"/>
  <c r="DG108" i="7"/>
  <c r="CC108" i="7"/>
  <c r="AY108" i="7"/>
  <c r="Q108" i="7"/>
  <c r="E108" i="7"/>
  <c r="CR108" i="7" s="1"/>
  <c r="DG113" i="7"/>
  <c r="CC113" i="7"/>
  <c r="AY113" i="7"/>
  <c r="Q113" i="7"/>
  <c r="E113" i="7"/>
  <c r="DG115" i="7"/>
  <c r="CC115" i="7"/>
  <c r="AY115" i="7"/>
  <c r="Q115" i="7"/>
  <c r="E115" i="7"/>
  <c r="EH115" i="7" s="1"/>
  <c r="E101" i="7"/>
  <c r="CR101" i="7" s="1"/>
  <c r="Q101" i="7"/>
  <c r="E102" i="7"/>
  <c r="Q102" i="7"/>
  <c r="E103" i="7"/>
  <c r="BN103" i="7" s="1"/>
  <c r="Q103" i="7"/>
  <c r="E104" i="7"/>
  <c r="Q104" i="7"/>
  <c r="E105" i="7"/>
  <c r="CR105" i="7" s="1"/>
  <c r="Q105" i="7"/>
  <c r="E106" i="7"/>
  <c r="Q106" i="7"/>
  <c r="E107" i="7"/>
  <c r="BN107" i="7" s="1"/>
  <c r="Q107" i="7"/>
  <c r="AY101" i="7"/>
  <c r="AY102" i="7"/>
  <c r="AY103" i="7"/>
  <c r="AY104" i="7"/>
  <c r="AY105" i="7"/>
  <c r="AY106" i="7"/>
  <c r="AY107" i="7"/>
  <c r="DG114" i="7"/>
  <c r="CC114" i="7"/>
  <c r="AY114" i="7"/>
  <c r="Q114" i="7"/>
  <c r="E114" i="7"/>
  <c r="BN114" i="7" s="1"/>
  <c r="DG116" i="7"/>
  <c r="CC116" i="7"/>
  <c r="AY116" i="7"/>
  <c r="Q116" i="7"/>
  <c r="E116" i="7"/>
  <c r="E109" i="7"/>
  <c r="EI109" i="7" s="1"/>
  <c r="Q109" i="7"/>
  <c r="E110" i="7"/>
  <c r="BN110" i="7" s="1"/>
  <c r="Q110" i="7"/>
  <c r="E111" i="7"/>
  <c r="EH111" i="7" s="1"/>
  <c r="Q111" i="7"/>
  <c r="E112" i="7"/>
  <c r="CR112" i="7" s="1"/>
  <c r="Q112" i="7"/>
  <c r="DG117" i="7"/>
  <c r="CC117" i="7"/>
  <c r="AY117" i="7"/>
  <c r="Q117" i="7"/>
  <c r="E117" i="7"/>
  <c r="EI117" i="7" s="1"/>
  <c r="DG119" i="7"/>
  <c r="CC119" i="7"/>
  <c r="AY119" i="7"/>
  <c r="Q119" i="7"/>
  <c r="E119" i="7"/>
  <c r="BN119" i="7" s="1"/>
  <c r="DG121" i="7"/>
  <c r="CC121" i="7"/>
  <c r="AY121" i="7"/>
  <c r="Q121" i="7"/>
  <c r="E121" i="7"/>
  <c r="EH121" i="7" s="1"/>
  <c r="DG123" i="7"/>
  <c r="CC123" i="7"/>
  <c r="AY123" i="7"/>
  <c r="Q123" i="7"/>
  <c r="E123" i="7"/>
  <c r="AY109" i="7"/>
  <c r="AY110" i="7"/>
  <c r="AY111" i="7"/>
  <c r="AY112" i="7"/>
  <c r="CC109" i="7"/>
  <c r="CC110" i="7"/>
  <c r="CC111" i="7"/>
  <c r="CC112" i="7"/>
  <c r="DG118" i="7"/>
  <c r="CC118" i="7"/>
  <c r="AY118" i="7"/>
  <c r="Q118" i="7"/>
  <c r="E118" i="7"/>
  <c r="CR118" i="7" s="1"/>
  <c r="DG120" i="7"/>
  <c r="CC120" i="7"/>
  <c r="AY120" i="7"/>
  <c r="Q120" i="7"/>
  <c r="E120" i="7"/>
  <c r="EI120" i="7" s="1"/>
  <c r="DG122" i="7"/>
  <c r="CC122" i="7"/>
  <c r="AY122" i="7"/>
  <c r="Q122" i="7"/>
  <c r="E122" i="7"/>
  <c r="BN122" i="7" s="1"/>
  <c r="DG124" i="7"/>
  <c r="CC124" i="7"/>
  <c r="AY124" i="7"/>
  <c r="Q124" i="7"/>
  <c r="E124" i="7"/>
  <c r="E125" i="7"/>
  <c r="EI125" i="7" s="1"/>
  <c r="AY127" i="7"/>
  <c r="Q127" i="7"/>
  <c r="E127" i="7"/>
  <c r="DG127" i="7"/>
  <c r="CC127" i="7"/>
  <c r="AY129" i="7"/>
  <c r="Q129" i="7"/>
  <c r="E129" i="7"/>
  <c r="EI129" i="7" s="1"/>
  <c r="DG129" i="7"/>
  <c r="CC129" i="7"/>
  <c r="AY126" i="7"/>
  <c r="Q126" i="7"/>
  <c r="E126" i="7"/>
  <c r="EH126" i="7" s="1"/>
  <c r="DG126" i="7"/>
  <c r="CC126" i="7"/>
  <c r="AY128" i="7"/>
  <c r="Q128" i="7"/>
  <c r="E128" i="7"/>
  <c r="CR128" i="7" s="1"/>
  <c r="DG128" i="7"/>
  <c r="CC128" i="7"/>
  <c r="DG125" i="7"/>
  <c r="CC125" i="7"/>
  <c r="AY125" i="7"/>
  <c r="Q131" i="7"/>
  <c r="E131" i="7"/>
  <c r="BN131" i="7" s="1"/>
  <c r="DG131" i="7"/>
  <c r="CC131" i="7"/>
  <c r="AY131" i="7"/>
  <c r="Q133" i="7"/>
  <c r="E133" i="7"/>
  <c r="EH133" i="7" s="1"/>
  <c r="DG133" i="7"/>
  <c r="CC133" i="7"/>
  <c r="AY133" i="7"/>
  <c r="Q130" i="7"/>
  <c r="E130" i="7"/>
  <c r="DG130" i="7"/>
  <c r="CC130" i="7"/>
  <c r="AY130" i="7"/>
  <c r="Q132" i="7"/>
  <c r="E132" i="7"/>
  <c r="BN132" i="7" s="1"/>
  <c r="DG132" i="7"/>
  <c r="CC132" i="7"/>
  <c r="AY132" i="7"/>
  <c r="DG134" i="7"/>
  <c r="CC134" i="7"/>
  <c r="AY134" i="7"/>
  <c r="Q134" i="7"/>
  <c r="E134" i="7"/>
  <c r="CR134" i="7" s="1"/>
  <c r="Q135" i="7"/>
  <c r="E135" i="7"/>
  <c r="EI135" i="7" s="1"/>
  <c r="DG135" i="7"/>
  <c r="CC135" i="7"/>
  <c r="AY135" i="7"/>
  <c r="Q137" i="7"/>
  <c r="E137" i="7"/>
  <c r="DG137" i="7"/>
  <c r="CC137" i="7"/>
  <c r="AY137" i="7"/>
  <c r="Q136" i="7"/>
  <c r="E136" i="7"/>
  <c r="BN136" i="7" s="1"/>
  <c r="DG136" i="7"/>
  <c r="CC136" i="7"/>
  <c r="AY136" i="7"/>
  <c r="CC138" i="7"/>
  <c r="DG138" i="7"/>
  <c r="Q138" i="7"/>
  <c r="E138" i="7"/>
  <c r="AY138" i="7"/>
  <c r="CC139" i="7"/>
  <c r="AY139" i="7"/>
  <c r="Q139" i="7"/>
  <c r="E139" i="7"/>
  <c r="EH139" i="7" s="1"/>
  <c r="DG139" i="7"/>
  <c r="CC141" i="7"/>
  <c r="AY141" i="7"/>
  <c r="Q141" i="7"/>
  <c r="E141" i="7"/>
  <c r="CR141" i="7" s="1"/>
  <c r="DG141" i="7"/>
  <c r="CC140" i="7"/>
  <c r="AY140" i="7"/>
  <c r="Q140" i="7"/>
  <c r="E140" i="7"/>
  <c r="CR140" i="7" s="1"/>
  <c r="DG140" i="7"/>
  <c r="CC142" i="7"/>
  <c r="DG142" i="7"/>
  <c r="AY142" i="7"/>
  <c r="Q142" i="7"/>
  <c r="E142" i="7"/>
  <c r="CR142" i="7" s="1"/>
  <c r="Q143" i="7"/>
  <c r="E143" i="7"/>
  <c r="EI143" i="7" s="1"/>
  <c r="DG143" i="7"/>
  <c r="CC143" i="7"/>
  <c r="AY143" i="7"/>
  <c r="Q144" i="7"/>
  <c r="E144" i="7"/>
  <c r="DG144" i="7"/>
  <c r="CC144" i="7"/>
  <c r="AY144" i="7"/>
  <c r="AY145" i="7"/>
  <c r="Q145" i="7"/>
  <c r="E145" i="7"/>
  <c r="CR145" i="7" s="1"/>
  <c r="DG145" i="7"/>
  <c r="CC145" i="7"/>
  <c r="AY146" i="7"/>
  <c r="Q146" i="7"/>
  <c r="E146" i="7"/>
  <c r="BN146" i="7" s="1"/>
  <c r="DG146" i="7"/>
  <c r="CC146" i="7"/>
  <c r="DG147" i="7"/>
  <c r="CC147" i="7"/>
  <c r="AY147" i="7"/>
  <c r="Q147" i="7"/>
  <c r="E147" i="7"/>
  <c r="BN147" i="7" s="1"/>
  <c r="DG148" i="7"/>
  <c r="CC148" i="7"/>
  <c r="AY148" i="7"/>
  <c r="Q148" i="7"/>
  <c r="E148" i="7"/>
  <c r="CR148" i="7" s="1"/>
  <c r="BD18" i="6"/>
  <c r="BC11" i="6"/>
  <c r="BB12" i="6"/>
  <c r="W18" i="6"/>
  <c r="CH18" i="6"/>
  <c r="D20" i="6"/>
  <c r="B21" i="6"/>
  <c r="DQ18" i="6"/>
  <c r="DJ12" i="6"/>
  <c r="DK11" i="6"/>
  <c r="DU10" i="6"/>
  <c r="U11" i="6"/>
  <c r="E18" i="6"/>
  <c r="CS18" i="6" s="1"/>
  <c r="A20" i="6"/>
  <c r="DM10" i="6"/>
  <c r="Q18" i="6"/>
  <c r="U10" i="6"/>
  <c r="Y10" i="6"/>
  <c r="DJ10" i="6"/>
  <c r="AY18" i="6"/>
  <c r="CI18" i="6"/>
  <c r="E19" i="6"/>
  <c r="CS19" i="6" s="1"/>
  <c r="Q19" i="6"/>
  <c r="R10" i="6"/>
  <c r="V10" i="6"/>
  <c r="Z10" i="6"/>
  <c r="BC10" i="6"/>
  <c r="BG10" i="6"/>
  <c r="CG10" i="6"/>
  <c r="CK10" i="6"/>
  <c r="DK10" i="6"/>
  <c r="DO10" i="6"/>
  <c r="DS10" i="6"/>
  <c r="J11" i="6"/>
  <c r="DI12" i="6"/>
  <c r="G13" i="6"/>
  <c r="J14" i="6" s="1"/>
  <c r="AI18" i="6"/>
  <c r="BO18" i="6"/>
  <c r="CF18" i="6"/>
  <c r="CJ18" i="6"/>
  <c r="AH19" i="6"/>
  <c r="AY19" i="6"/>
  <c r="BO19" i="6"/>
  <c r="CR19" i="6"/>
  <c r="DI10" i="6"/>
  <c r="DN10" i="6"/>
  <c r="DR10" i="6"/>
  <c r="CF11" i="6"/>
  <c r="DG18" i="6"/>
  <c r="S10" i="6"/>
  <c r="AZ10" i="6"/>
  <c r="CD10" i="6"/>
  <c r="DH10" i="6"/>
  <c r="DL10" i="6"/>
  <c r="DP10" i="6"/>
  <c r="DT10" i="6"/>
  <c r="T18" i="6"/>
  <c r="X18" i="6"/>
  <c r="BA18" i="6"/>
  <c r="BE18" i="6"/>
  <c r="CR18" i="6"/>
  <c r="EH18" i="6"/>
  <c r="AI19" i="6"/>
  <c r="CC19" i="6"/>
  <c r="EH19" i="6"/>
  <c r="BO46" i="8" l="1"/>
  <c r="BO61" i="8"/>
  <c r="AI36" i="8"/>
  <c r="AI49" i="8"/>
  <c r="CR23" i="8"/>
  <c r="BP19" i="7"/>
  <c r="AI57" i="8"/>
  <c r="CR54" i="7"/>
  <c r="BO38" i="8"/>
  <c r="BO57" i="8"/>
  <c r="BO70" i="8"/>
  <c r="AI41" i="8"/>
  <c r="AI60" i="8"/>
  <c r="BN41" i="8"/>
  <c r="BO58" i="8"/>
  <c r="BO94" i="8"/>
  <c r="AH28" i="8"/>
  <c r="CR20" i="8"/>
  <c r="F143" i="8"/>
  <c r="F134" i="8"/>
  <c r="F132" i="8"/>
  <c r="F136" i="8"/>
  <c r="F129" i="8"/>
  <c r="F128" i="8"/>
  <c r="F124" i="8"/>
  <c r="F121" i="8"/>
  <c r="F114" i="8"/>
  <c r="F109" i="8"/>
  <c r="F108" i="8"/>
  <c r="F104" i="8"/>
  <c r="F97" i="8"/>
  <c r="F99" i="8"/>
  <c r="F95" i="8"/>
  <c r="F88" i="8"/>
  <c r="F85" i="8"/>
  <c r="BV85" i="8"/>
  <c r="F77" i="8"/>
  <c r="BV77" i="8"/>
  <c r="F86" i="8"/>
  <c r="BV86" i="8"/>
  <c r="F78" i="8"/>
  <c r="BV78" i="8"/>
  <c r="F62" i="8"/>
  <c r="BV62" i="8"/>
  <c r="F63" i="8"/>
  <c r="F67" i="8"/>
  <c r="F61" i="8"/>
  <c r="BV61" i="8"/>
  <c r="AQ61" i="8"/>
  <c r="F48" i="8"/>
  <c r="AQ48" i="8"/>
  <c r="F40" i="8"/>
  <c r="AQ40" i="8"/>
  <c r="F49" i="8"/>
  <c r="BV49" i="8"/>
  <c r="AQ49" i="8"/>
  <c r="F41" i="8"/>
  <c r="BV41" i="8"/>
  <c r="BU41" i="8"/>
  <c r="AQ41" i="8"/>
  <c r="AQ32" i="8"/>
  <c r="F32" i="8"/>
  <c r="BO27" i="8"/>
  <c r="BO39" i="8"/>
  <c r="BO43" i="8"/>
  <c r="BO47" i="8"/>
  <c r="BO51" i="8"/>
  <c r="BO55" i="8"/>
  <c r="BO59" i="8"/>
  <c r="BO63" i="8"/>
  <c r="BV63" i="8" s="1"/>
  <c r="BO67" i="8"/>
  <c r="BV67" i="8" s="1"/>
  <c r="BO71" i="8"/>
  <c r="BO75" i="8"/>
  <c r="BO79" i="8"/>
  <c r="BO83" i="8"/>
  <c r="BO87" i="8"/>
  <c r="BO91" i="8"/>
  <c r="BO95" i="8"/>
  <c r="BV95" i="8" s="1"/>
  <c r="BO99" i="8"/>
  <c r="BV99" i="8" s="1"/>
  <c r="BO103" i="8"/>
  <c r="BO107" i="8"/>
  <c r="BO111" i="8"/>
  <c r="BO115" i="8"/>
  <c r="BO119" i="8"/>
  <c r="BO123" i="8"/>
  <c r="BO127" i="8"/>
  <c r="BO131" i="8"/>
  <c r="BO140" i="8"/>
  <c r="BO138" i="8"/>
  <c r="BO143" i="8"/>
  <c r="BV143" i="8" s="1"/>
  <c r="BO147" i="8"/>
  <c r="AI22" i="8"/>
  <c r="AI34" i="8"/>
  <c r="AI38" i="8"/>
  <c r="AI42" i="8"/>
  <c r="AI46" i="8"/>
  <c r="AI50" i="8"/>
  <c r="AI54" i="8"/>
  <c r="AI58" i="8"/>
  <c r="AI62" i="8"/>
  <c r="AQ62" i="8" s="1"/>
  <c r="AI66" i="8"/>
  <c r="AI70" i="8"/>
  <c r="AI74" i="8"/>
  <c r="AI78" i="8"/>
  <c r="AQ78" i="8" s="1"/>
  <c r="AI82" i="8"/>
  <c r="AI86" i="8"/>
  <c r="AQ86" i="8" s="1"/>
  <c r="AI90" i="8"/>
  <c r="AI94" i="8"/>
  <c r="AI98" i="8"/>
  <c r="AI102" i="8"/>
  <c r="AI106" i="8"/>
  <c r="AI110" i="8"/>
  <c r="AI114" i="8"/>
  <c r="AQ114" i="8" s="1"/>
  <c r="AI118" i="8"/>
  <c r="AI122" i="8"/>
  <c r="AI126" i="8"/>
  <c r="AI130" i="8"/>
  <c r="AI134" i="8"/>
  <c r="AQ134" i="8" s="1"/>
  <c r="AI138" i="8"/>
  <c r="AI142" i="8"/>
  <c r="AI146" i="8"/>
  <c r="DH18" i="8"/>
  <c r="AZ18" i="8"/>
  <c r="AQ30" i="8"/>
  <c r="F30" i="8"/>
  <c r="BV30" i="8"/>
  <c r="BU30" i="8"/>
  <c r="BN35" i="8"/>
  <c r="BN43" i="8"/>
  <c r="BN51" i="8"/>
  <c r="BN55" i="8"/>
  <c r="BN63" i="8"/>
  <c r="BU63" i="8" s="1"/>
  <c r="BN67" i="8"/>
  <c r="BU67" i="8" s="1"/>
  <c r="BN71" i="8"/>
  <c r="BN79" i="8"/>
  <c r="BN87" i="8"/>
  <c r="BN91" i="8"/>
  <c r="BN95" i="8"/>
  <c r="BU95" i="8" s="1"/>
  <c r="BN99" i="8"/>
  <c r="BU99" i="8" s="1"/>
  <c r="BN103" i="8"/>
  <c r="BN111" i="8"/>
  <c r="BN115" i="8"/>
  <c r="BN123" i="8"/>
  <c r="BN127" i="8"/>
  <c r="BN131" i="8"/>
  <c r="BN135" i="8"/>
  <c r="BN139" i="8"/>
  <c r="BN143" i="8"/>
  <c r="BU143" i="8" s="1"/>
  <c r="BN147" i="8"/>
  <c r="AH22" i="8"/>
  <c r="AH30" i="8"/>
  <c r="AP30" i="8" s="1"/>
  <c r="AH34" i="8"/>
  <c r="AH38" i="8"/>
  <c r="AH42" i="8"/>
  <c r="AH46" i="8"/>
  <c r="AH50" i="8"/>
  <c r="AH54" i="8"/>
  <c r="AH58" i="8"/>
  <c r="AH62" i="8"/>
  <c r="AP62" i="8" s="1"/>
  <c r="AH66" i="8"/>
  <c r="AH70" i="8"/>
  <c r="AH74" i="8"/>
  <c r="AH78" i="8"/>
  <c r="AP78" i="8" s="1"/>
  <c r="AH82" i="8"/>
  <c r="AH86" i="8"/>
  <c r="AP86" i="8" s="1"/>
  <c r="AH90" i="8"/>
  <c r="AH94" i="8"/>
  <c r="AH98" i="8"/>
  <c r="AH102" i="8"/>
  <c r="AH106" i="8"/>
  <c r="AH110" i="8"/>
  <c r="AH114" i="8"/>
  <c r="AP114" i="8" s="1"/>
  <c r="AH118" i="8"/>
  <c r="AH122" i="8"/>
  <c r="AH126" i="8"/>
  <c r="AH130" i="8"/>
  <c r="AH134" i="8"/>
  <c r="AP134" i="8" s="1"/>
  <c r="AH137" i="8"/>
  <c r="AH142" i="8"/>
  <c r="AH146" i="8"/>
  <c r="DO18" i="8"/>
  <c r="R18" i="8"/>
  <c r="AQ26" i="8"/>
  <c r="AP26" i="8"/>
  <c r="F26" i="8"/>
  <c r="BV26" i="8"/>
  <c r="BU26" i="8"/>
  <c r="CR21" i="8"/>
  <c r="CR25" i="8"/>
  <c r="CR33" i="8"/>
  <c r="CR37" i="8"/>
  <c r="CR41" i="8"/>
  <c r="CY41" i="8" s="1"/>
  <c r="CR45" i="8"/>
  <c r="CR49" i="8"/>
  <c r="CY49" i="8" s="1"/>
  <c r="CR53" i="8"/>
  <c r="CR57" i="8"/>
  <c r="CR61" i="8"/>
  <c r="CY61" i="8" s="1"/>
  <c r="CR65" i="8"/>
  <c r="CR69" i="8"/>
  <c r="CR73" i="8"/>
  <c r="CR77" i="8"/>
  <c r="CY77" i="8" s="1"/>
  <c r="CR81" i="8"/>
  <c r="CR85" i="8"/>
  <c r="CY85" i="8" s="1"/>
  <c r="CR89" i="8"/>
  <c r="CR93" i="8"/>
  <c r="CR97" i="8"/>
  <c r="CY97" i="8" s="1"/>
  <c r="CR101" i="8"/>
  <c r="CR105" i="8"/>
  <c r="CR109" i="8"/>
  <c r="CY109" i="8" s="1"/>
  <c r="CR113" i="8"/>
  <c r="CR117" i="8"/>
  <c r="CR121" i="8"/>
  <c r="CY121" i="8" s="1"/>
  <c r="CR125" i="8"/>
  <c r="CR129" i="8"/>
  <c r="CY129" i="8" s="1"/>
  <c r="CR133" i="8"/>
  <c r="CR135" i="8"/>
  <c r="CR141" i="8"/>
  <c r="CR145" i="8"/>
  <c r="CJ18" i="8"/>
  <c r="Y18" i="8"/>
  <c r="AQ31" i="8"/>
  <c r="AP31" i="8"/>
  <c r="F31" i="8"/>
  <c r="CY31" i="8"/>
  <c r="BV31" i="8"/>
  <c r="EU31" i="8"/>
  <c r="BU31" i="8"/>
  <c r="EH21" i="8"/>
  <c r="EH25" i="8"/>
  <c r="EH29" i="8"/>
  <c r="EH33" i="8"/>
  <c r="EH37" i="8"/>
  <c r="EH41" i="8"/>
  <c r="EU41" i="8" s="1"/>
  <c r="EH45" i="8"/>
  <c r="EH49" i="8"/>
  <c r="EU49" i="8" s="1"/>
  <c r="EH53" i="8"/>
  <c r="EH61" i="8"/>
  <c r="EU61" i="8" s="1"/>
  <c r="EH65" i="8"/>
  <c r="EH69" i="8"/>
  <c r="EH72" i="8"/>
  <c r="EH76" i="8"/>
  <c r="EH80" i="8"/>
  <c r="EH84" i="8"/>
  <c r="EH89" i="8"/>
  <c r="EH97" i="8"/>
  <c r="EU97" i="8" s="1"/>
  <c r="EH101" i="8"/>
  <c r="EH105" i="8"/>
  <c r="EH109" i="8"/>
  <c r="EU109" i="8" s="1"/>
  <c r="EH117" i="8"/>
  <c r="EH121" i="8"/>
  <c r="EU121" i="8" s="1"/>
  <c r="EH129" i="8"/>
  <c r="EU129" i="8" s="1"/>
  <c r="EH133" i="8"/>
  <c r="EH145" i="8"/>
  <c r="CF12" i="8"/>
  <c r="CG11" i="8"/>
  <c r="DI18" i="8"/>
  <c r="BA18" i="8"/>
  <c r="AJ32" i="8"/>
  <c r="AR32" i="8" s="1"/>
  <c r="AJ40" i="8"/>
  <c r="AR40" i="8" s="1"/>
  <c r="AJ44" i="8"/>
  <c r="AJ48" i="8"/>
  <c r="AR48" i="8" s="1"/>
  <c r="AJ52" i="8"/>
  <c r="AJ56" i="8"/>
  <c r="AJ64" i="8"/>
  <c r="AJ68" i="8"/>
  <c r="AJ72" i="8"/>
  <c r="AJ80" i="8"/>
  <c r="AJ88" i="8"/>
  <c r="AR88" i="8" s="1"/>
  <c r="AJ92" i="8"/>
  <c r="AJ96" i="8"/>
  <c r="AJ104" i="8"/>
  <c r="AR104" i="8" s="1"/>
  <c r="AJ108" i="8"/>
  <c r="AR108" i="8" s="1"/>
  <c r="AJ112" i="8"/>
  <c r="AJ116" i="8"/>
  <c r="AJ124" i="8"/>
  <c r="AR124" i="8" s="1"/>
  <c r="AJ128" i="8"/>
  <c r="AR128" i="8" s="1"/>
  <c r="AJ132" i="8"/>
  <c r="AR132" i="8" s="1"/>
  <c r="AJ140" i="8"/>
  <c r="AJ144" i="8"/>
  <c r="CS18" i="8"/>
  <c r="CS21" i="8"/>
  <c r="CS25" i="8"/>
  <c r="CS33" i="8"/>
  <c r="CS42" i="8"/>
  <c r="CS50" i="8"/>
  <c r="CS54" i="8"/>
  <c r="CS62" i="8"/>
  <c r="CZ62" i="8" s="1"/>
  <c r="CS66" i="8"/>
  <c r="CS74" i="8"/>
  <c r="CS78" i="8"/>
  <c r="CZ78" i="8" s="1"/>
  <c r="CS82" i="8"/>
  <c r="CS86" i="8"/>
  <c r="CZ86" i="8" s="1"/>
  <c r="CS90" i="8"/>
  <c r="CS98" i="8"/>
  <c r="CS110" i="8"/>
  <c r="CS114" i="8"/>
  <c r="CZ114" i="8" s="1"/>
  <c r="CS118" i="8"/>
  <c r="CS122" i="8"/>
  <c r="CS126" i="8"/>
  <c r="CS130" i="8"/>
  <c r="CS134" i="8"/>
  <c r="CZ134" i="8" s="1"/>
  <c r="CS138" i="8"/>
  <c r="CS142" i="8"/>
  <c r="CS146" i="8"/>
  <c r="AR148" i="8"/>
  <c r="F148" i="8"/>
  <c r="F141" i="8"/>
  <c r="CY141" i="8"/>
  <c r="EU141" i="8"/>
  <c r="BU139" i="8"/>
  <c r="F139" i="8"/>
  <c r="AR139" i="8"/>
  <c r="AP137" i="8"/>
  <c r="F137" i="8"/>
  <c r="EU137" i="8"/>
  <c r="F125" i="8"/>
  <c r="CY125" i="8"/>
  <c r="EU125" i="8"/>
  <c r="F119" i="8"/>
  <c r="BV119" i="8"/>
  <c r="BU119" i="8"/>
  <c r="F120" i="8"/>
  <c r="AR120" i="8"/>
  <c r="EU113" i="8"/>
  <c r="F113" i="8"/>
  <c r="CY113" i="8"/>
  <c r="F107" i="8"/>
  <c r="BV107" i="8"/>
  <c r="BU107" i="8"/>
  <c r="CZ106" i="8"/>
  <c r="AP106" i="8"/>
  <c r="F106" i="8"/>
  <c r="AQ106" i="8"/>
  <c r="AR100" i="8"/>
  <c r="F100" i="8"/>
  <c r="AQ102" i="8"/>
  <c r="CZ102" i="8"/>
  <c r="AP102" i="8"/>
  <c r="F102" i="8"/>
  <c r="CY93" i="8"/>
  <c r="EU93" i="8"/>
  <c r="F93" i="8"/>
  <c r="BV94" i="8"/>
  <c r="AQ94" i="8"/>
  <c r="CZ94" i="8"/>
  <c r="AP94" i="8"/>
  <c r="F94" i="8"/>
  <c r="F83" i="8"/>
  <c r="BV83" i="8"/>
  <c r="BU83" i="8"/>
  <c r="F75" i="8"/>
  <c r="BV75" i="8"/>
  <c r="BU75" i="8"/>
  <c r="F84" i="8"/>
  <c r="EU84" i="8"/>
  <c r="AR84" i="8"/>
  <c r="F76" i="8"/>
  <c r="EU76" i="8"/>
  <c r="AR76" i="8"/>
  <c r="CZ70" i="8"/>
  <c r="AP70" i="8"/>
  <c r="F70" i="8"/>
  <c r="BV70" i="8"/>
  <c r="AQ70" i="8"/>
  <c r="CZ58" i="8"/>
  <c r="AP58" i="8"/>
  <c r="F58" i="8"/>
  <c r="BV58" i="8"/>
  <c r="AQ58" i="8"/>
  <c r="F59" i="8"/>
  <c r="BV59" i="8"/>
  <c r="BU59" i="8"/>
  <c r="F60" i="8"/>
  <c r="AR60" i="8"/>
  <c r="AQ60" i="8"/>
  <c r="F57" i="8"/>
  <c r="CY57" i="8"/>
  <c r="BV57" i="8"/>
  <c r="EU57" i="8"/>
  <c r="AQ57" i="8"/>
  <c r="CZ46" i="8"/>
  <c r="AP46" i="8"/>
  <c r="F46" i="8"/>
  <c r="BV46" i="8"/>
  <c r="AQ46" i="8"/>
  <c r="CZ38" i="8"/>
  <c r="AP38" i="8"/>
  <c r="F38" i="8"/>
  <c r="BV38" i="8"/>
  <c r="AQ38" i="8"/>
  <c r="F47" i="8"/>
  <c r="BV47" i="8"/>
  <c r="BU47" i="8"/>
  <c r="F39" i="8"/>
  <c r="BV39" i="8"/>
  <c r="BU39" i="8"/>
  <c r="AR36" i="8"/>
  <c r="AQ36" i="8"/>
  <c r="F36" i="8"/>
  <c r="F27" i="8"/>
  <c r="BV27" i="8"/>
  <c r="BU27" i="8"/>
  <c r="BO32" i="8"/>
  <c r="BV32" i="8" s="1"/>
  <c r="BO36" i="8"/>
  <c r="BV36" i="8" s="1"/>
  <c r="BO40" i="8"/>
  <c r="BV40" i="8" s="1"/>
  <c r="BO44" i="8"/>
  <c r="BO48" i="8"/>
  <c r="BV48" i="8" s="1"/>
  <c r="BO52" i="8"/>
  <c r="BO56" i="8"/>
  <c r="BO60" i="8"/>
  <c r="BV60" i="8" s="1"/>
  <c r="BO64" i="8"/>
  <c r="BO68" i="8"/>
  <c r="BO72" i="8"/>
  <c r="BO76" i="8"/>
  <c r="BV76" i="8" s="1"/>
  <c r="BO80" i="8"/>
  <c r="BO84" i="8"/>
  <c r="BV84" i="8" s="1"/>
  <c r="BO88" i="8"/>
  <c r="BV88" i="8" s="1"/>
  <c r="BO92" i="8"/>
  <c r="BO96" i="8"/>
  <c r="BO100" i="8"/>
  <c r="BV100" i="8" s="1"/>
  <c r="BO104" i="8"/>
  <c r="BV104" i="8" s="1"/>
  <c r="BO108" i="8"/>
  <c r="BV108" i="8" s="1"/>
  <c r="BO112" i="8"/>
  <c r="BO116" i="8"/>
  <c r="BO120" i="8"/>
  <c r="BV120" i="8" s="1"/>
  <c r="BO124" i="8"/>
  <c r="BV124" i="8" s="1"/>
  <c r="BO128" i="8"/>
  <c r="BV128" i="8" s="1"/>
  <c r="BO132" i="8"/>
  <c r="BV132" i="8" s="1"/>
  <c r="BO135" i="8"/>
  <c r="BO139" i="8"/>
  <c r="BV139" i="8" s="1"/>
  <c r="BO144" i="8"/>
  <c r="BO148" i="8"/>
  <c r="BV148" i="8" s="1"/>
  <c r="AI27" i="8"/>
  <c r="AQ27" i="8" s="1"/>
  <c r="AI39" i="8"/>
  <c r="AQ39" i="8" s="1"/>
  <c r="AI43" i="8"/>
  <c r="AI47" i="8"/>
  <c r="AQ47" i="8" s="1"/>
  <c r="AI51" i="8"/>
  <c r="AI55" i="8"/>
  <c r="AI59" i="8"/>
  <c r="AQ59" i="8" s="1"/>
  <c r="AI63" i="8"/>
  <c r="AQ63" i="8" s="1"/>
  <c r="AI67" i="8"/>
  <c r="AQ67" i="8" s="1"/>
  <c r="AI71" i="8"/>
  <c r="AI75" i="8"/>
  <c r="AQ75" i="8" s="1"/>
  <c r="AI79" i="8"/>
  <c r="AI83" i="8"/>
  <c r="AQ83" i="8" s="1"/>
  <c r="AI87" i="8"/>
  <c r="AI91" i="8"/>
  <c r="AI95" i="8"/>
  <c r="AQ95" i="8" s="1"/>
  <c r="AI99" i="8"/>
  <c r="AQ99" i="8" s="1"/>
  <c r="AI103" i="8"/>
  <c r="AI107" i="8"/>
  <c r="AQ107" i="8" s="1"/>
  <c r="AI111" i="8"/>
  <c r="AI115" i="8"/>
  <c r="AI119" i="8"/>
  <c r="AQ119" i="8" s="1"/>
  <c r="AI123" i="8"/>
  <c r="AI127" i="8"/>
  <c r="AI131" i="8"/>
  <c r="AI135" i="8"/>
  <c r="AI139" i="8"/>
  <c r="AQ139" i="8" s="1"/>
  <c r="AI143" i="8"/>
  <c r="AQ143" i="8" s="1"/>
  <c r="AI147" i="8"/>
  <c r="CH18" i="8"/>
  <c r="W18" i="8"/>
  <c r="AQ28" i="8"/>
  <c r="AP28" i="8"/>
  <c r="F28" i="8"/>
  <c r="BV28" i="8"/>
  <c r="BU28" i="8"/>
  <c r="AR28" i="8"/>
  <c r="BN28" i="8"/>
  <c r="BN32" i="8"/>
  <c r="BU32" i="8" s="1"/>
  <c r="BN36" i="8"/>
  <c r="BU36" i="8" s="1"/>
  <c r="BN40" i="8"/>
  <c r="BU40" i="8" s="1"/>
  <c r="BN48" i="8"/>
  <c r="BU48" i="8" s="1"/>
  <c r="BN60" i="8"/>
  <c r="BU60" i="8" s="1"/>
  <c r="BN64" i="8"/>
  <c r="BN72" i="8"/>
  <c r="BN76" i="8"/>
  <c r="BU76" i="8" s="1"/>
  <c r="BN80" i="8"/>
  <c r="BN84" i="8"/>
  <c r="BU84" i="8" s="1"/>
  <c r="BN88" i="8"/>
  <c r="BU88" i="8" s="1"/>
  <c r="BN100" i="8"/>
  <c r="BU100" i="8" s="1"/>
  <c r="BN104" i="8"/>
  <c r="BU104" i="8" s="1"/>
  <c r="BN108" i="8"/>
  <c r="BU108" i="8" s="1"/>
  <c r="BN116" i="8"/>
  <c r="BN120" i="8"/>
  <c r="BU120" i="8" s="1"/>
  <c r="BN124" i="8"/>
  <c r="BU124" i="8" s="1"/>
  <c r="BN128" i="8"/>
  <c r="BU128" i="8" s="1"/>
  <c r="BN132" i="8"/>
  <c r="BU132" i="8" s="1"/>
  <c r="BN136" i="8"/>
  <c r="BU136" i="8" s="1"/>
  <c r="BN140" i="8"/>
  <c r="BN148" i="8"/>
  <c r="BU148" i="8" s="1"/>
  <c r="AH27" i="8"/>
  <c r="AP27" i="8" s="1"/>
  <c r="AH39" i="8"/>
  <c r="AP39" i="8" s="1"/>
  <c r="AH43" i="8"/>
  <c r="AH47" i="8"/>
  <c r="AP47" i="8" s="1"/>
  <c r="AH51" i="8"/>
  <c r="AH55" i="8"/>
  <c r="AH59" i="8"/>
  <c r="AP59" i="8" s="1"/>
  <c r="AH63" i="8"/>
  <c r="AP63" i="8" s="1"/>
  <c r="AH67" i="8"/>
  <c r="AP67" i="8" s="1"/>
  <c r="AH71" i="8"/>
  <c r="AH75" i="8"/>
  <c r="AP75" i="8" s="1"/>
  <c r="AH79" i="8"/>
  <c r="AH83" i="8"/>
  <c r="AP83" i="8" s="1"/>
  <c r="AH87" i="8"/>
  <c r="AH91" i="8"/>
  <c r="AH95" i="8"/>
  <c r="AP95" i="8" s="1"/>
  <c r="AH99" i="8"/>
  <c r="AP99" i="8" s="1"/>
  <c r="AH103" i="8"/>
  <c r="AH107" i="8"/>
  <c r="AP107" i="8" s="1"/>
  <c r="AH111" i="8"/>
  <c r="AH115" i="8"/>
  <c r="AH119" i="8"/>
  <c r="AP119" i="8" s="1"/>
  <c r="AH123" i="8"/>
  <c r="AH127" i="8"/>
  <c r="AH131" i="8"/>
  <c r="AH135" i="8"/>
  <c r="AH138" i="8"/>
  <c r="AH143" i="8"/>
  <c r="AP143" i="8" s="1"/>
  <c r="AH147" i="8"/>
  <c r="DK18" i="8"/>
  <c r="BC18" i="8"/>
  <c r="AQ23" i="8"/>
  <c r="AP23" i="8"/>
  <c r="F23" i="8"/>
  <c r="CY23" i="8"/>
  <c r="BV23" i="8"/>
  <c r="EU23" i="8"/>
  <c r="BU23" i="8"/>
  <c r="EI148" i="8"/>
  <c r="EV148" i="8" s="1"/>
  <c r="EI147" i="8"/>
  <c r="EI146" i="8"/>
  <c r="EI145" i="8"/>
  <c r="EI144" i="8"/>
  <c r="EI143" i="8"/>
  <c r="EV143" i="8" s="1"/>
  <c r="EI142" i="8"/>
  <c r="EI141" i="8"/>
  <c r="EV141" i="8" s="1"/>
  <c r="EI140" i="8"/>
  <c r="EI139" i="8"/>
  <c r="EV139" i="8" s="1"/>
  <c r="EI138" i="8"/>
  <c r="EI137" i="8"/>
  <c r="EV137" i="8" s="1"/>
  <c r="EI136" i="8"/>
  <c r="EV136" i="8" s="1"/>
  <c r="EI135" i="8"/>
  <c r="EI134" i="8"/>
  <c r="EV134" i="8" s="1"/>
  <c r="EI133" i="8"/>
  <c r="EI132" i="8"/>
  <c r="EV132" i="8" s="1"/>
  <c r="EI131" i="8"/>
  <c r="EI130" i="8"/>
  <c r="EI129" i="8"/>
  <c r="EV129" i="8" s="1"/>
  <c r="EI128" i="8"/>
  <c r="EV128" i="8" s="1"/>
  <c r="EI127" i="8"/>
  <c r="EI126" i="8"/>
  <c r="EI125" i="8"/>
  <c r="EV125" i="8" s="1"/>
  <c r="EI124" i="8"/>
  <c r="EV124" i="8" s="1"/>
  <c r="EI123" i="8"/>
  <c r="EI122" i="8"/>
  <c r="EI121" i="8"/>
  <c r="EV121" i="8" s="1"/>
  <c r="EI120" i="8"/>
  <c r="EV120" i="8" s="1"/>
  <c r="EI119" i="8"/>
  <c r="EV119" i="8" s="1"/>
  <c r="EI118" i="8"/>
  <c r="EI117" i="8"/>
  <c r="EI116" i="8"/>
  <c r="EI115" i="8"/>
  <c r="EI114" i="8"/>
  <c r="EV114" i="8" s="1"/>
  <c r="EI113" i="8"/>
  <c r="EV113" i="8" s="1"/>
  <c r="EI112" i="8"/>
  <c r="EI111" i="8"/>
  <c r="EI110" i="8"/>
  <c r="EI109" i="8"/>
  <c r="EV109" i="8" s="1"/>
  <c r="EI108" i="8"/>
  <c r="EV108" i="8" s="1"/>
  <c r="EI107" i="8"/>
  <c r="EV107" i="8" s="1"/>
  <c r="EI106" i="8"/>
  <c r="EV106" i="8" s="1"/>
  <c r="EI105" i="8"/>
  <c r="EI104" i="8"/>
  <c r="EV104" i="8" s="1"/>
  <c r="EI103" i="8"/>
  <c r="EI102" i="8"/>
  <c r="EV102" i="8" s="1"/>
  <c r="EI101" i="8"/>
  <c r="EI100" i="8"/>
  <c r="EV100" i="8" s="1"/>
  <c r="EI99" i="8"/>
  <c r="EV99" i="8" s="1"/>
  <c r="EI98" i="8"/>
  <c r="EI97" i="8"/>
  <c r="EV97" i="8" s="1"/>
  <c r="EI96" i="8"/>
  <c r="EI95" i="8"/>
  <c r="EV95" i="8" s="1"/>
  <c r="EI94" i="8"/>
  <c r="EV94" i="8" s="1"/>
  <c r="EI93" i="8"/>
  <c r="EV93" i="8" s="1"/>
  <c r="EI92" i="8"/>
  <c r="EI91" i="8"/>
  <c r="EI90" i="8"/>
  <c r="EI89" i="8"/>
  <c r="EI88" i="8"/>
  <c r="EV88" i="8" s="1"/>
  <c r="EI87" i="8"/>
  <c r="EI86" i="8"/>
  <c r="EV86" i="8" s="1"/>
  <c r="EI85" i="8"/>
  <c r="EV85" i="8" s="1"/>
  <c r="EI84" i="8"/>
  <c r="EV84" i="8" s="1"/>
  <c r="EI83" i="8"/>
  <c r="EV83" i="8" s="1"/>
  <c r="EI82" i="8"/>
  <c r="EI81" i="8"/>
  <c r="EI80" i="8"/>
  <c r="EI79" i="8"/>
  <c r="EI78" i="8"/>
  <c r="EV78" i="8" s="1"/>
  <c r="EI77" i="8"/>
  <c r="EV77" i="8" s="1"/>
  <c r="EI76" i="8"/>
  <c r="EV76" i="8" s="1"/>
  <c r="EI75" i="8"/>
  <c r="EV75" i="8" s="1"/>
  <c r="EI74" i="8"/>
  <c r="EI73" i="8"/>
  <c r="EI72" i="8"/>
  <c r="EI71" i="8"/>
  <c r="EI70" i="8"/>
  <c r="EV70" i="8" s="1"/>
  <c r="EI69" i="8"/>
  <c r="EI68" i="8"/>
  <c r="EI67" i="8"/>
  <c r="EV67" i="8" s="1"/>
  <c r="EI66" i="8"/>
  <c r="EI65" i="8"/>
  <c r="EI64" i="8"/>
  <c r="EI63" i="8"/>
  <c r="EV63" i="8" s="1"/>
  <c r="EI62" i="8"/>
  <c r="EV62" i="8" s="1"/>
  <c r="EI61" i="8"/>
  <c r="EV61" i="8" s="1"/>
  <c r="EI60" i="8"/>
  <c r="EV60" i="8" s="1"/>
  <c r="EI59" i="8"/>
  <c r="EV59" i="8" s="1"/>
  <c r="EI58" i="8"/>
  <c r="EV58" i="8" s="1"/>
  <c r="EI57" i="8"/>
  <c r="EV57" i="8" s="1"/>
  <c r="EI56" i="8"/>
  <c r="EI55" i="8"/>
  <c r="EI54" i="8"/>
  <c r="EI53" i="8"/>
  <c r="EI52" i="8"/>
  <c r="EI51" i="8"/>
  <c r="EI50" i="8"/>
  <c r="EI49" i="8"/>
  <c r="EV49" i="8" s="1"/>
  <c r="EI48" i="8"/>
  <c r="EV48" i="8" s="1"/>
  <c r="EI47" i="8"/>
  <c r="EV47" i="8" s="1"/>
  <c r="EI46" i="8"/>
  <c r="EV46" i="8" s="1"/>
  <c r="EI45" i="8"/>
  <c r="EI44" i="8"/>
  <c r="EI43" i="8"/>
  <c r="EI42" i="8"/>
  <c r="EI41" i="8"/>
  <c r="EV41" i="8" s="1"/>
  <c r="EI40" i="8"/>
  <c r="EV40" i="8" s="1"/>
  <c r="EI39" i="8"/>
  <c r="EV39" i="8" s="1"/>
  <c r="EI38" i="8"/>
  <c r="EV38" i="8" s="1"/>
  <c r="EI37" i="8"/>
  <c r="EI36" i="8"/>
  <c r="EV36" i="8" s="1"/>
  <c r="EI35" i="8"/>
  <c r="EI34" i="8"/>
  <c r="EI33" i="8"/>
  <c r="EI32" i="8"/>
  <c r="EV32" i="8" s="1"/>
  <c r="EI31" i="8"/>
  <c r="EV31" i="8" s="1"/>
  <c r="EI30" i="8"/>
  <c r="EV30" i="8" s="1"/>
  <c r="EI29" i="8"/>
  <c r="EI28" i="8"/>
  <c r="EV28" i="8" s="1"/>
  <c r="EI27" i="8"/>
  <c r="EV27" i="8" s="1"/>
  <c r="EI26" i="8"/>
  <c r="EV26" i="8" s="1"/>
  <c r="EI25" i="8"/>
  <c r="EI24" i="8"/>
  <c r="EI23" i="8"/>
  <c r="EV23" i="8" s="1"/>
  <c r="EI22" i="8"/>
  <c r="EI21" i="8"/>
  <c r="EI20" i="8"/>
  <c r="EI19" i="8"/>
  <c r="EI18" i="8"/>
  <c r="CR22" i="8"/>
  <c r="CR26" i="8"/>
  <c r="CY26" i="8" s="1"/>
  <c r="CR30" i="8"/>
  <c r="CY30" i="8" s="1"/>
  <c r="CR34" i="8"/>
  <c r="CR38" i="8"/>
  <c r="CY38" i="8" s="1"/>
  <c r="CR42" i="8"/>
  <c r="CR46" i="8"/>
  <c r="CY46" i="8" s="1"/>
  <c r="CR50" i="8"/>
  <c r="CR54" i="8"/>
  <c r="CR58" i="8"/>
  <c r="CY58" i="8" s="1"/>
  <c r="CR62" i="8"/>
  <c r="CY62" i="8" s="1"/>
  <c r="CR66" i="8"/>
  <c r="CR70" i="8"/>
  <c r="CY70" i="8" s="1"/>
  <c r="CR78" i="8"/>
  <c r="CY78" i="8" s="1"/>
  <c r="CR86" i="8"/>
  <c r="CY86" i="8" s="1"/>
  <c r="CR90" i="8"/>
  <c r="CR94" i="8"/>
  <c r="CY94" i="8" s="1"/>
  <c r="CR98" i="8"/>
  <c r="CR102" i="8"/>
  <c r="CY102" i="8" s="1"/>
  <c r="CR106" i="8"/>
  <c r="CY106" i="8" s="1"/>
  <c r="CR110" i="8"/>
  <c r="CR114" i="8"/>
  <c r="CY114" i="8" s="1"/>
  <c r="CR118" i="8"/>
  <c r="CR122" i="8"/>
  <c r="CR126" i="8"/>
  <c r="CR130" i="8"/>
  <c r="CR134" i="8"/>
  <c r="CY134" i="8" s="1"/>
  <c r="CR136" i="8"/>
  <c r="CY136" i="8" s="1"/>
  <c r="CR142" i="8"/>
  <c r="CR146" i="8"/>
  <c r="DR18" i="8"/>
  <c r="CF18" i="8"/>
  <c r="U18" i="8"/>
  <c r="AQ29" i="8"/>
  <c r="CZ29" i="8"/>
  <c r="AP29" i="8"/>
  <c r="F29" i="8"/>
  <c r="EV29" i="8"/>
  <c r="CY29" i="8"/>
  <c r="BV29" i="8"/>
  <c r="EU29" i="8"/>
  <c r="BU29" i="8"/>
  <c r="EH22" i="8"/>
  <c r="EH26" i="8"/>
  <c r="EU26" i="8" s="1"/>
  <c r="EH30" i="8"/>
  <c r="EU30" i="8" s="1"/>
  <c r="EH34" i="8"/>
  <c r="EH38" i="8"/>
  <c r="EU38" i="8" s="1"/>
  <c r="EH42" i="8"/>
  <c r="EH46" i="8"/>
  <c r="EU46" i="8" s="1"/>
  <c r="EH50" i="8"/>
  <c r="EH58" i="8"/>
  <c r="EU58" i="8" s="1"/>
  <c r="EH62" i="8"/>
  <c r="EU62" i="8" s="1"/>
  <c r="EH66" i="8"/>
  <c r="EH87" i="8"/>
  <c r="EH73" i="8"/>
  <c r="EH77" i="8"/>
  <c r="EU77" i="8" s="1"/>
  <c r="EH81" i="8"/>
  <c r="EH85" i="8"/>
  <c r="EU85" i="8" s="1"/>
  <c r="EH90" i="8"/>
  <c r="EH94" i="8"/>
  <c r="EU94" i="8" s="1"/>
  <c r="EH102" i="8"/>
  <c r="EU102" i="8" s="1"/>
  <c r="EH106" i="8"/>
  <c r="EU106" i="8" s="1"/>
  <c r="EH110" i="8"/>
  <c r="EH114" i="8"/>
  <c r="EU114" i="8" s="1"/>
  <c r="EH122" i="8"/>
  <c r="EH134" i="8"/>
  <c r="EU134" i="8" s="1"/>
  <c r="EH142" i="8"/>
  <c r="EH146" i="8"/>
  <c r="U12" i="8"/>
  <c r="V11" i="8"/>
  <c r="CI18" i="8"/>
  <c r="X18" i="8"/>
  <c r="BP148" i="8"/>
  <c r="BW148" i="8" s="1"/>
  <c r="BP147" i="8"/>
  <c r="BP146" i="8"/>
  <c r="BP145" i="8"/>
  <c r="BP144" i="8"/>
  <c r="BP143" i="8"/>
  <c r="BW143" i="8" s="1"/>
  <c r="BP142" i="8"/>
  <c r="BP141" i="8"/>
  <c r="BW141" i="8" s="1"/>
  <c r="BP140" i="8"/>
  <c r="BP139" i="8"/>
  <c r="BW139" i="8" s="1"/>
  <c r="BP138" i="8"/>
  <c r="BP137" i="8"/>
  <c r="BW137" i="8" s="1"/>
  <c r="BP136" i="8"/>
  <c r="BW136" i="8" s="1"/>
  <c r="BP135" i="8"/>
  <c r="BP134" i="8"/>
  <c r="BW134" i="8" s="1"/>
  <c r="BP133" i="8"/>
  <c r="BP132" i="8"/>
  <c r="BW132" i="8" s="1"/>
  <c r="BP131" i="8"/>
  <c r="BP130" i="8"/>
  <c r="BP129" i="8"/>
  <c r="BW129" i="8" s="1"/>
  <c r="BP128" i="8"/>
  <c r="BW128" i="8" s="1"/>
  <c r="BP127" i="8"/>
  <c r="BP126" i="8"/>
  <c r="BP125" i="8"/>
  <c r="BW125" i="8" s="1"/>
  <c r="BP124" i="8"/>
  <c r="BW124" i="8" s="1"/>
  <c r="BP123" i="8"/>
  <c r="BP122" i="8"/>
  <c r="BP121" i="8"/>
  <c r="BW121" i="8" s="1"/>
  <c r="BP120" i="8"/>
  <c r="BW120" i="8" s="1"/>
  <c r="BP119" i="8"/>
  <c r="BW119" i="8" s="1"/>
  <c r="BP118" i="8"/>
  <c r="BP117" i="8"/>
  <c r="BP116" i="8"/>
  <c r="BP115" i="8"/>
  <c r="BP114" i="8"/>
  <c r="BW114" i="8" s="1"/>
  <c r="BP113" i="8"/>
  <c r="BW113" i="8" s="1"/>
  <c r="BP112" i="8"/>
  <c r="BP111" i="8"/>
  <c r="BP110" i="8"/>
  <c r="BP109" i="8"/>
  <c r="BW109" i="8" s="1"/>
  <c r="BP108" i="8"/>
  <c r="BW108" i="8" s="1"/>
  <c r="BP107" i="8"/>
  <c r="BW107" i="8" s="1"/>
  <c r="BP106" i="8"/>
  <c r="BW106" i="8" s="1"/>
  <c r="BP105" i="8"/>
  <c r="BP104" i="8"/>
  <c r="BW104" i="8" s="1"/>
  <c r="BP103" i="8"/>
  <c r="BP102" i="8"/>
  <c r="BW102" i="8" s="1"/>
  <c r="BP101" i="8"/>
  <c r="BP100" i="8"/>
  <c r="BW100" i="8" s="1"/>
  <c r="BP99" i="8"/>
  <c r="BW99" i="8" s="1"/>
  <c r="BP98" i="8"/>
  <c r="BP97" i="8"/>
  <c r="BW97" i="8" s="1"/>
  <c r="BP96" i="8"/>
  <c r="BP95" i="8"/>
  <c r="BW95" i="8" s="1"/>
  <c r="BP94" i="8"/>
  <c r="BW94" i="8" s="1"/>
  <c r="BP93" i="8"/>
  <c r="BW93" i="8" s="1"/>
  <c r="BP92" i="8"/>
  <c r="BP91" i="8"/>
  <c r="BP90" i="8"/>
  <c r="BP89" i="8"/>
  <c r="BP88" i="8"/>
  <c r="BW88" i="8" s="1"/>
  <c r="BP87" i="8"/>
  <c r="BP86" i="8"/>
  <c r="BW86" i="8" s="1"/>
  <c r="BP85" i="8"/>
  <c r="BW85" i="8" s="1"/>
  <c r="BP84" i="8"/>
  <c r="BW84" i="8" s="1"/>
  <c r="BP83" i="8"/>
  <c r="BW83" i="8" s="1"/>
  <c r="BP82" i="8"/>
  <c r="BP81" i="8"/>
  <c r="BP80" i="8"/>
  <c r="BP79" i="8"/>
  <c r="BP78" i="8"/>
  <c r="BW78" i="8" s="1"/>
  <c r="BP77" i="8"/>
  <c r="BW77" i="8" s="1"/>
  <c r="BP76" i="8"/>
  <c r="BW76" i="8" s="1"/>
  <c r="BP75" i="8"/>
  <c r="BW75" i="8" s="1"/>
  <c r="BP74" i="8"/>
  <c r="BP73" i="8"/>
  <c r="BP72" i="8"/>
  <c r="BP71" i="8"/>
  <c r="BP70" i="8"/>
  <c r="BW70" i="8" s="1"/>
  <c r="BP69" i="8"/>
  <c r="BP68" i="8"/>
  <c r="BP67" i="8"/>
  <c r="BW67" i="8" s="1"/>
  <c r="BP66" i="8"/>
  <c r="BP65" i="8"/>
  <c r="BP64" i="8"/>
  <c r="BP63" i="8"/>
  <c r="BW63" i="8" s="1"/>
  <c r="BP62" i="8"/>
  <c r="BW62" i="8" s="1"/>
  <c r="BP61" i="8"/>
  <c r="BW61" i="8" s="1"/>
  <c r="BP60" i="8"/>
  <c r="BW60" i="8" s="1"/>
  <c r="BP59" i="8"/>
  <c r="BW59" i="8" s="1"/>
  <c r="BP58" i="8"/>
  <c r="BW58" i="8" s="1"/>
  <c r="BP57" i="8"/>
  <c r="BW57" i="8" s="1"/>
  <c r="BP56" i="8"/>
  <c r="BP55" i="8"/>
  <c r="BP54" i="8"/>
  <c r="BP53" i="8"/>
  <c r="BP52" i="8"/>
  <c r="BP51" i="8"/>
  <c r="BP50" i="8"/>
  <c r="BP49" i="8"/>
  <c r="BW49" i="8" s="1"/>
  <c r="BP48" i="8"/>
  <c r="BW48" i="8" s="1"/>
  <c r="BP47" i="8"/>
  <c r="BW47" i="8" s="1"/>
  <c r="BP46" i="8"/>
  <c r="BW46" i="8" s="1"/>
  <c r="BP45" i="8"/>
  <c r="BP44" i="8"/>
  <c r="BP43" i="8"/>
  <c r="BP42" i="8"/>
  <c r="BP41" i="8"/>
  <c r="BW41" i="8" s="1"/>
  <c r="BP40" i="8"/>
  <c r="BW40" i="8" s="1"/>
  <c r="BP39" i="8"/>
  <c r="BW39" i="8" s="1"/>
  <c r="BP38" i="8"/>
  <c r="BW38" i="8" s="1"/>
  <c r="BP37" i="8"/>
  <c r="BP36" i="8"/>
  <c r="BW36" i="8" s="1"/>
  <c r="BP35" i="8"/>
  <c r="BP34" i="8"/>
  <c r="BP33" i="8"/>
  <c r="BP32" i="8"/>
  <c r="BW32" i="8" s="1"/>
  <c r="BP31" i="8"/>
  <c r="BW31" i="8" s="1"/>
  <c r="BP30" i="8"/>
  <c r="BW30" i="8" s="1"/>
  <c r="BP29" i="8"/>
  <c r="BW29" i="8" s="1"/>
  <c r="BP28" i="8"/>
  <c r="BW28" i="8" s="1"/>
  <c r="BP27" i="8"/>
  <c r="BW27" i="8" s="1"/>
  <c r="BP26" i="8"/>
  <c r="BW26" i="8" s="1"/>
  <c r="BP25" i="8"/>
  <c r="BP24" i="8"/>
  <c r="BP23" i="8"/>
  <c r="BW23" i="8" s="1"/>
  <c r="BP22" i="8"/>
  <c r="BP21" i="8"/>
  <c r="BP20" i="8"/>
  <c r="BP19" i="8"/>
  <c r="BP18" i="8"/>
  <c r="AJ29" i="8"/>
  <c r="AR29" i="8" s="1"/>
  <c r="AJ41" i="8"/>
  <c r="AR41" i="8" s="1"/>
  <c r="AJ49" i="8"/>
  <c r="AR49" i="8" s="1"/>
  <c r="AJ57" i="8"/>
  <c r="AR57" i="8" s="1"/>
  <c r="AJ61" i="8"/>
  <c r="AR61" i="8" s="1"/>
  <c r="AJ65" i="8"/>
  <c r="AJ69" i="8"/>
  <c r="AJ77" i="8"/>
  <c r="AR77" i="8" s="1"/>
  <c r="AJ85" i="8"/>
  <c r="AR85" i="8" s="1"/>
  <c r="AJ89" i="8"/>
  <c r="AJ93" i="8"/>
  <c r="AR93" i="8" s="1"/>
  <c r="AJ97" i="8"/>
  <c r="AR97" i="8" s="1"/>
  <c r="AJ101" i="8"/>
  <c r="AJ109" i="8"/>
  <c r="AR109" i="8" s="1"/>
  <c r="AJ113" i="8"/>
  <c r="AR113" i="8" s="1"/>
  <c r="AJ121" i="8"/>
  <c r="AR121" i="8" s="1"/>
  <c r="AJ125" i="8"/>
  <c r="AR125" i="8" s="1"/>
  <c r="AJ129" i="8"/>
  <c r="AR129" i="8" s="1"/>
  <c r="AJ136" i="8"/>
  <c r="AR136" i="8" s="1"/>
  <c r="AJ141" i="8"/>
  <c r="AR141" i="8" s="1"/>
  <c r="CS36" i="8"/>
  <c r="CZ36" i="8" s="1"/>
  <c r="CS22" i="8"/>
  <c r="CS26" i="8"/>
  <c r="CZ26" i="8" s="1"/>
  <c r="CS30" i="8"/>
  <c r="CZ30" i="8" s="1"/>
  <c r="CS34" i="8"/>
  <c r="CS39" i="8"/>
  <c r="CZ39" i="8" s="1"/>
  <c r="CS43" i="8"/>
  <c r="CS47" i="8"/>
  <c r="CZ47" i="8" s="1"/>
  <c r="CS51" i="8"/>
  <c r="CS59" i="8"/>
  <c r="CZ59" i="8" s="1"/>
  <c r="CS63" i="8"/>
  <c r="CZ63" i="8" s="1"/>
  <c r="CS67" i="8"/>
  <c r="CZ67" i="8" s="1"/>
  <c r="CS71" i="8"/>
  <c r="CS75" i="8"/>
  <c r="CZ75" i="8" s="1"/>
  <c r="CS79" i="8"/>
  <c r="CS83" i="8"/>
  <c r="CZ83" i="8" s="1"/>
  <c r="CS87" i="8"/>
  <c r="CS95" i="8"/>
  <c r="CZ95" i="8" s="1"/>
  <c r="CS99" i="8"/>
  <c r="CZ99" i="8" s="1"/>
  <c r="CS103" i="8"/>
  <c r="CS107" i="8"/>
  <c r="CZ107" i="8" s="1"/>
  <c r="CS111" i="8"/>
  <c r="CS115" i="8"/>
  <c r="CS119" i="8"/>
  <c r="CZ119" i="8" s="1"/>
  <c r="CS127" i="8"/>
  <c r="CS139" i="8"/>
  <c r="CZ139" i="8" s="1"/>
  <c r="CS143" i="8"/>
  <c r="CZ143" i="8" s="1"/>
  <c r="BU147" i="8"/>
  <c r="AQ147" i="8"/>
  <c r="CZ147" i="8"/>
  <c r="BW147" i="8"/>
  <c r="AP147" i="8"/>
  <c r="EV147" i="8"/>
  <c r="BV147" i="8"/>
  <c r="F147" i="8"/>
  <c r="EV145" i="8"/>
  <c r="CY145" i="8"/>
  <c r="EU145" i="8"/>
  <c r="AR145" i="8"/>
  <c r="BW145" i="8"/>
  <c r="F145" i="8"/>
  <c r="EV144" i="8"/>
  <c r="BV144" i="8"/>
  <c r="BU144" i="8"/>
  <c r="AR144" i="8"/>
  <c r="BW144" i="8"/>
  <c r="F144" i="8"/>
  <c r="CZ135" i="8"/>
  <c r="BW135" i="8"/>
  <c r="EV135" i="8"/>
  <c r="CY135" i="8"/>
  <c r="BV135" i="8"/>
  <c r="BU135" i="8"/>
  <c r="AQ135" i="8"/>
  <c r="F135" i="8"/>
  <c r="AP135" i="8"/>
  <c r="BW133" i="8"/>
  <c r="F133" i="8"/>
  <c r="EV133" i="8"/>
  <c r="CY133" i="8"/>
  <c r="EU133" i="8"/>
  <c r="AR133" i="8"/>
  <c r="EV138" i="8"/>
  <c r="EU138" i="8"/>
  <c r="BW138" i="8"/>
  <c r="AP138" i="8"/>
  <c r="F138" i="8"/>
  <c r="BV138" i="8"/>
  <c r="CZ138" i="8"/>
  <c r="AQ138" i="8"/>
  <c r="CZ131" i="8"/>
  <c r="BW131" i="8"/>
  <c r="AP131" i="8"/>
  <c r="F131" i="8"/>
  <c r="EV131" i="8"/>
  <c r="BV131" i="8"/>
  <c r="BU131" i="8"/>
  <c r="AQ131" i="8"/>
  <c r="EV130" i="8"/>
  <c r="EU130" i="8"/>
  <c r="CZ130" i="8"/>
  <c r="BW130" i="8"/>
  <c r="AP130" i="8"/>
  <c r="F130" i="8"/>
  <c r="CY130" i="8"/>
  <c r="AQ130" i="8"/>
  <c r="CZ123" i="8"/>
  <c r="BW123" i="8"/>
  <c r="AP123" i="8"/>
  <c r="F123" i="8"/>
  <c r="EV123" i="8"/>
  <c r="BV123" i="8"/>
  <c r="BU123" i="8"/>
  <c r="AQ123" i="8"/>
  <c r="CZ126" i="8"/>
  <c r="EV126" i="8"/>
  <c r="CY126" i="8"/>
  <c r="EU126" i="8"/>
  <c r="BW126" i="8"/>
  <c r="AP126" i="8"/>
  <c r="F126" i="8"/>
  <c r="AQ126" i="8"/>
  <c r="BW117" i="8"/>
  <c r="F117" i="8"/>
  <c r="EV117" i="8"/>
  <c r="CY117" i="8"/>
  <c r="EU117" i="8"/>
  <c r="AR117" i="8"/>
  <c r="AQ118" i="8"/>
  <c r="CZ118" i="8"/>
  <c r="BW118" i="8"/>
  <c r="AP118" i="8"/>
  <c r="F118" i="8"/>
  <c r="EV118" i="8"/>
  <c r="CY118" i="8"/>
  <c r="EU118" i="8"/>
  <c r="BW112" i="8"/>
  <c r="F112" i="8"/>
  <c r="EV112" i="8"/>
  <c r="BV112" i="8"/>
  <c r="BU112" i="8"/>
  <c r="AR112" i="8"/>
  <c r="BW105" i="8"/>
  <c r="EV105" i="8"/>
  <c r="CY105" i="8"/>
  <c r="EU105" i="8"/>
  <c r="AR105" i="8"/>
  <c r="F105" i="8"/>
  <c r="EU98" i="8"/>
  <c r="AQ98" i="8"/>
  <c r="CZ98" i="8"/>
  <c r="BW98" i="8"/>
  <c r="AP98" i="8"/>
  <c r="F98" i="8"/>
  <c r="EV98" i="8"/>
  <c r="CY98" i="8"/>
  <c r="EV91" i="8"/>
  <c r="BV91" i="8"/>
  <c r="BU91" i="8"/>
  <c r="AQ91" i="8"/>
  <c r="CZ91" i="8"/>
  <c r="BW91" i="8"/>
  <c r="AP91" i="8"/>
  <c r="F91" i="8"/>
  <c r="BU96" i="8"/>
  <c r="EV96" i="8"/>
  <c r="BV96" i="8"/>
  <c r="BW96" i="8"/>
  <c r="AR96" i="8"/>
  <c r="F96" i="8"/>
  <c r="EV92" i="8"/>
  <c r="BV92" i="8"/>
  <c r="BU92" i="8"/>
  <c r="AR92" i="8"/>
  <c r="BW92" i="8"/>
  <c r="F92" i="8"/>
  <c r="BW81" i="8"/>
  <c r="F81" i="8"/>
  <c r="EV81" i="8"/>
  <c r="CY81" i="8"/>
  <c r="EU81" i="8"/>
  <c r="AR81" i="8"/>
  <c r="BW73" i="8"/>
  <c r="F73" i="8"/>
  <c r="EV73" i="8"/>
  <c r="CY73" i="8"/>
  <c r="EU73" i="8"/>
  <c r="AR73" i="8"/>
  <c r="AQ82" i="8"/>
  <c r="CZ82" i="8"/>
  <c r="BW82" i="8"/>
  <c r="AP82" i="8"/>
  <c r="F82" i="8"/>
  <c r="EV82" i="8"/>
  <c r="CY82" i="8"/>
  <c r="AQ74" i="8"/>
  <c r="CZ74" i="8"/>
  <c r="BW74" i="8"/>
  <c r="AP74" i="8"/>
  <c r="F74" i="8"/>
  <c r="EV74" i="8"/>
  <c r="CY74" i="8"/>
  <c r="BW68" i="8"/>
  <c r="F68" i="8"/>
  <c r="EV68" i="8"/>
  <c r="BV68" i="8"/>
  <c r="BU68" i="8"/>
  <c r="AR68" i="8"/>
  <c r="CZ54" i="8"/>
  <c r="BW54" i="8"/>
  <c r="AP54" i="8"/>
  <c r="F54" i="8"/>
  <c r="EV54" i="8"/>
  <c r="CY54" i="8"/>
  <c r="EU54" i="8"/>
  <c r="AQ54" i="8"/>
  <c r="CZ55" i="8"/>
  <c r="BW55" i="8"/>
  <c r="AP55" i="8"/>
  <c r="F55" i="8"/>
  <c r="EV55" i="8"/>
  <c r="BV55" i="8"/>
  <c r="BU55" i="8"/>
  <c r="AQ55" i="8"/>
  <c r="BW56" i="8"/>
  <c r="F56" i="8"/>
  <c r="EV56" i="8"/>
  <c r="BV56" i="8"/>
  <c r="BU56" i="8"/>
  <c r="AR56" i="8"/>
  <c r="BW52" i="8"/>
  <c r="F52" i="8"/>
  <c r="EV52" i="8"/>
  <c r="BV52" i="8"/>
  <c r="BU52" i="8"/>
  <c r="AR52" i="8"/>
  <c r="BW44" i="8"/>
  <c r="F44" i="8"/>
  <c r="EV44" i="8"/>
  <c r="BV44" i="8"/>
  <c r="BU44" i="8"/>
  <c r="AR44" i="8"/>
  <c r="EV53" i="8"/>
  <c r="EU53" i="8"/>
  <c r="BW53" i="8"/>
  <c r="F53" i="8"/>
  <c r="CY53" i="8"/>
  <c r="AR53" i="8"/>
  <c r="BW45" i="8"/>
  <c r="F45" i="8"/>
  <c r="EV45" i="8"/>
  <c r="CY45" i="8"/>
  <c r="EU45" i="8"/>
  <c r="AR45" i="8"/>
  <c r="BW37" i="8"/>
  <c r="F37" i="8"/>
  <c r="EV37" i="8"/>
  <c r="CY37" i="8"/>
  <c r="EU37" i="8"/>
  <c r="AR37" i="8"/>
  <c r="CZ21" i="8"/>
  <c r="BW21" i="8"/>
  <c r="F21" i="8"/>
  <c r="EV21" i="8"/>
  <c r="CY21" i="8"/>
  <c r="EU21" i="8"/>
  <c r="AR21" i="8"/>
  <c r="BO21" i="8"/>
  <c r="BV21" i="8" s="1"/>
  <c r="BO37" i="8"/>
  <c r="BV37" i="8" s="1"/>
  <c r="BO45" i="8"/>
  <c r="BV45" i="8" s="1"/>
  <c r="BO53" i="8"/>
  <c r="BV53" i="8" s="1"/>
  <c r="BO65" i="8"/>
  <c r="BO69" i="8"/>
  <c r="BO73" i="8"/>
  <c r="BV73" i="8" s="1"/>
  <c r="BO81" i="8"/>
  <c r="BV81" i="8" s="1"/>
  <c r="BO89" i="8"/>
  <c r="BO93" i="8"/>
  <c r="BV93" i="8" s="1"/>
  <c r="BO97" i="8"/>
  <c r="BV97" i="8" s="1"/>
  <c r="BO101" i="8"/>
  <c r="BO105" i="8"/>
  <c r="BV105" i="8" s="1"/>
  <c r="BO109" i="8"/>
  <c r="BV109" i="8" s="1"/>
  <c r="BO113" i="8"/>
  <c r="BV113" i="8" s="1"/>
  <c r="BO117" i="8"/>
  <c r="BV117" i="8" s="1"/>
  <c r="BO121" i="8"/>
  <c r="BV121" i="8" s="1"/>
  <c r="BO125" i="8"/>
  <c r="BV125" i="8" s="1"/>
  <c r="BO129" i="8"/>
  <c r="BV129" i="8" s="1"/>
  <c r="BO133" i="8"/>
  <c r="BV133" i="8" s="1"/>
  <c r="BO136" i="8"/>
  <c r="BV136" i="8" s="1"/>
  <c r="BO141" i="8"/>
  <c r="BV141" i="8" s="1"/>
  <c r="BO145" i="8"/>
  <c r="BV145" i="8" s="1"/>
  <c r="AI44" i="8"/>
  <c r="AQ44" i="8" s="1"/>
  <c r="AI52" i="8"/>
  <c r="AQ52" i="8" s="1"/>
  <c r="AI56" i="8"/>
  <c r="AQ56" i="8" s="1"/>
  <c r="AI64" i="8"/>
  <c r="AI68" i="8"/>
  <c r="AQ68" i="8" s="1"/>
  <c r="AI72" i="8"/>
  <c r="AI76" i="8"/>
  <c r="AQ76" i="8" s="1"/>
  <c r="AI80" i="8"/>
  <c r="AI84" i="8"/>
  <c r="AQ84" i="8" s="1"/>
  <c r="AI88" i="8"/>
  <c r="AQ88" i="8" s="1"/>
  <c r="AI92" i="8"/>
  <c r="AQ92" i="8" s="1"/>
  <c r="AI96" i="8"/>
  <c r="AQ96" i="8" s="1"/>
  <c r="AI100" i="8"/>
  <c r="AQ100" i="8" s="1"/>
  <c r="AI104" i="8"/>
  <c r="AQ104" i="8" s="1"/>
  <c r="AI108" i="8"/>
  <c r="AQ108" i="8" s="1"/>
  <c r="AI112" i="8"/>
  <c r="AQ112" i="8" s="1"/>
  <c r="AI116" i="8"/>
  <c r="AI120" i="8"/>
  <c r="AQ120" i="8" s="1"/>
  <c r="AI124" i="8"/>
  <c r="AQ124" i="8" s="1"/>
  <c r="AI128" i="8"/>
  <c r="AQ128" i="8" s="1"/>
  <c r="AI132" i="8"/>
  <c r="AQ132" i="8" s="1"/>
  <c r="AI136" i="8"/>
  <c r="AQ136" i="8" s="1"/>
  <c r="AI140" i="8"/>
  <c r="AI144" i="8"/>
  <c r="AQ144" i="8" s="1"/>
  <c r="AI148" i="8"/>
  <c r="AQ148" i="8" s="1"/>
  <c r="CD18" i="8"/>
  <c r="S18" i="8"/>
  <c r="AQ25" i="8"/>
  <c r="CZ25" i="8"/>
  <c r="BW25" i="8"/>
  <c r="F25" i="8"/>
  <c r="EV25" i="8"/>
  <c r="CY25" i="8"/>
  <c r="BV25" i="8"/>
  <c r="EU25" i="8"/>
  <c r="AR25" i="8"/>
  <c r="BN21" i="8"/>
  <c r="BU21" i="8" s="1"/>
  <c r="BN25" i="8"/>
  <c r="BU25" i="8" s="1"/>
  <c r="BN37" i="8"/>
  <c r="BU37" i="8" s="1"/>
  <c r="BN45" i="8"/>
  <c r="BU45" i="8" s="1"/>
  <c r="BN49" i="8"/>
  <c r="BU49" i="8" s="1"/>
  <c r="BN53" i="8"/>
  <c r="BU53" i="8" s="1"/>
  <c r="BN57" i="8"/>
  <c r="BU57" i="8" s="1"/>
  <c r="BN61" i="8"/>
  <c r="BU61" i="8" s="1"/>
  <c r="BN73" i="8"/>
  <c r="BU73" i="8" s="1"/>
  <c r="BN77" i="8"/>
  <c r="BU77" i="8" s="1"/>
  <c r="BN81" i="8"/>
  <c r="BU81" i="8" s="1"/>
  <c r="BN85" i="8"/>
  <c r="BU85" i="8" s="1"/>
  <c r="BN93" i="8"/>
  <c r="BU93" i="8" s="1"/>
  <c r="BN97" i="8"/>
  <c r="BU97" i="8" s="1"/>
  <c r="BN105" i="8"/>
  <c r="BU105" i="8" s="1"/>
  <c r="BN109" i="8"/>
  <c r="BU109" i="8" s="1"/>
  <c r="BN113" i="8"/>
  <c r="BU113" i="8" s="1"/>
  <c r="BN117" i="8"/>
  <c r="BU117" i="8" s="1"/>
  <c r="BN121" i="8"/>
  <c r="BU121" i="8" s="1"/>
  <c r="BN125" i="8"/>
  <c r="BU125" i="8" s="1"/>
  <c r="BN129" i="8"/>
  <c r="BU129" i="8" s="1"/>
  <c r="BN133" i="8"/>
  <c r="BU133" i="8" s="1"/>
  <c r="BN137" i="8"/>
  <c r="BU137" i="8" s="1"/>
  <c r="BN141" i="8"/>
  <c r="BU141" i="8" s="1"/>
  <c r="BN145" i="8"/>
  <c r="BU145" i="8" s="1"/>
  <c r="AH32" i="8"/>
  <c r="AP32" i="8" s="1"/>
  <c r="AH36" i="8"/>
  <c r="AP36" i="8" s="1"/>
  <c r="AH40" i="8"/>
  <c r="AP40" i="8" s="1"/>
  <c r="AH44" i="8"/>
  <c r="AP44" i="8" s="1"/>
  <c r="AH48" i="8"/>
  <c r="AP48" i="8" s="1"/>
  <c r="AH52" i="8"/>
  <c r="AP52" i="8" s="1"/>
  <c r="AH56" i="8"/>
  <c r="AP56" i="8" s="1"/>
  <c r="AH60" i="8"/>
  <c r="AP60" i="8" s="1"/>
  <c r="AH64" i="8"/>
  <c r="AH68" i="8"/>
  <c r="AP68" i="8" s="1"/>
  <c r="AH72" i="8"/>
  <c r="AH76" i="8"/>
  <c r="AP76" i="8" s="1"/>
  <c r="AH80" i="8"/>
  <c r="AH84" i="8"/>
  <c r="AP84" i="8" s="1"/>
  <c r="AH88" i="8"/>
  <c r="AP88" i="8" s="1"/>
  <c r="AH92" i="8"/>
  <c r="AP92" i="8" s="1"/>
  <c r="AH96" i="8"/>
  <c r="AP96" i="8" s="1"/>
  <c r="AH100" i="8"/>
  <c r="AP100" i="8" s="1"/>
  <c r="AH104" i="8"/>
  <c r="AP104" i="8" s="1"/>
  <c r="AH108" i="8"/>
  <c r="AP108" i="8" s="1"/>
  <c r="AH112" i="8"/>
  <c r="AP112" i="8" s="1"/>
  <c r="AH116" i="8"/>
  <c r="AH120" i="8"/>
  <c r="AP120" i="8" s="1"/>
  <c r="AH124" i="8"/>
  <c r="AP124" i="8" s="1"/>
  <c r="AH128" i="8"/>
  <c r="AP128" i="8" s="1"/>
  <c r="AH132" i="8"/>
  <c r="AP132" i="8" s="1"/>
  <c r="AH140" i="8"/>
  <c r="AH139" i="8"/>
  <c r="AP139" i="8" s="1"/>
  <c r="AH144" i="8"/>
  <c r="AP144" i="8" s="1"/>
  <c r="AH148" i="8"/>
  <c r="AP148" i="8" s="1"/>
  <c r="AQ35" i="8"/>
  <c r="BW35" i="8"/>
  <c r="AP35" i="8"/>
  <c r="F35" i="8"/>
  <c r="EV35" i="8"/>
  <c r="BV35" i="8"/>
  <c r="BU35" i="8"/>
  <c r="AQ20" i="8"/>
  <c r="BW20" i="8"/>
  <c r="AP20" i="8"/>
  <c r="F20" i="8"/>
  <c r="EV20" i="8"/>
  <c r="CY20" i="8"/>
  <c r="BV20" i="8"/>
  <c r="BU20" i="8"/>
  <c r="AR20" i="8"/>
  <c r="CR27" i="8"/>
  <c r="CY27" i="8" s="1"/>
  <c r="CR35" i="8"/>
  <c r="CY35" i="8" s="1"/>
  <c r="CR39" i="8"/>
  <c r="CY39" i="8" s="1"/>
  <c r="CR43" i="8"/>
  <c r="CR47" i="8"/>
  <c r="CY47" i="8" s="1"/>
  <c r="CR51" i="8"/>
  <c r="CR55" i="8"/>
  <c r="CY55" i="8" s="1"/>
  <c r="CR59" i="8"/>
  <c r="CY59" i="8" s="1"/>
  <c r="CR63" i="8"/>
  <c r="CY63" i="8" s="1"/>
  <c r="CR67" i="8"/>
  <c r="CY67" i="8" s="1"/>
  <c r="CR75" i="8"/>
  <c r="CY75" i="8" s="1"/>
  <c r="CR83" i="8"/>
  <c r="CY83" i="8" s="1"/>
  <c r="CR91" i="8"/>
  <c r="CY91" i="8" s="1"/>
  <c r="CR95" i="8"/>
  <c r="CY95" i="8" s="1"/>
  <c r="CR99" i="8"/>
  <c r="CY99" i="8" s="1"/>
  <c r="CR103" i="8"/>
  <c r="CR107" i="8"/>
  <c r="CY107" i="8" s="1"/>
  <c r="CR111" i="8"/>
  <c r="CR115" i="8"/>
  <c r="CR119" i="8"/>
  <c r="CY119" i="8" s="1"/>
  <c r="CR123" i="8"/>
  <c r="CY123" i="8" s="1"/>
  <c r="CR127" i="8"/>
  <c r="CR131" i="8"/>
  <c r="CY131" i="8" s="1"/>
  <c r="CR138" i="8"/>
  <c r="CY138" i="8" s="1"/>
  <c r="CR137" i="8"/>
  <c r="CY137" i="8" s="1"/>
  <c r="CR143" i="8"/>
  <c r="CY143" i="8" s="1"/>
  <c r="CR147" i="8"/>
  <c r="CY147" i="8" s="1"/>
  <c r="DN18" i="8"/>
  <c r="BF18" i="8"/>
  <c r="AQ24" i="8"/>
  <c r="BW24" i="8"/>
  <c r="AP24" i="8"/>
  <c r="F24" i="8"/>
  <c r="EV24" i="8"/>
  <c r="CY24" i="8"/>
  <c r="BV24" i="8"/>
  <c r="BU24" i="8"/>
  <c r="AR24" i="8"/>
  <c r="EH27" i="8"/>
  <c r="EU27" i="8" s="1"/>
  <c r="EH35" i="8"/>
  <c r="EU35" i="8" s="1"/>
  <c r="EH39" i="8"/>
  <c r="EU39" i="8" s="1"/>
  <c r="EH47" i="8"/>
  <c r="EU47" i="8" s="1"/>
  <c r="EH55" i="8"/>
  <c r="EU55" i="8" s="1"/>
  <c r="EH59" i="8"/>
  <c r="EU59" i="8" s="1"/>
  <c r="EH63" i="8"/>
  <c r="EU63" i="8" s="1"/>
  <c r="EH67" i="8"/>
  <c r="EU67" i="8" s="1"/>
  <c r="EH70" i="8"/>
  <c r="EU70" i="8" s="1"/>
  <c r="EH74" i="8"/>
  <c r="EU74" i="8" s="1"/>
  <c r="EH78" i="8"/>
  <c r="EU78" i="8" s="1"/>
  <c r="EH82" i="8"/>
  <c r="EU82" i="8" s="1"/>
  <c r="EH86" i="8"/>
  <c r="EU86" i="8" s="1"/>
  <c r="EH91" i="8"/>
  <c r="EU91" i="8" s="1"/>
  <c r="EH95" i="8"/>
  <c r="EU95" i="8" s="1"/>
  <c r="EH99" i="8"/>
  <c r="EU99" i="8" s="1"/>
  <c r="EH107" i="8"/>
  <c r="EU107" i="8" s="1"/>
  <c r="EH119" i="8"/>
  <c r="EU119" i="8" s="1"/>
  <c r="EH123" i="8"/>
  <c r="EU123" i="8" s="1"/>
  <c r="EH131" i="8"/>
  <c r="EU131" i="8" s="1"/>
  <c r="EH135" i="8"/>
  <c r="EU135" i="8" s="1"/>
  <c r="EH139" i="8"/>
  <c r="EU139" i="8" s="1"/>
  <c r="EH143" i="8"/>
  <c r="EU143" i="8" s="1"/>
  <c r="EH147" i="8"/>
  <c r="EU147" i="8" s="1"/>
  <c r="DQ18" i="8"/>
  <c r="CE18" i="8"/>
  <c r="T18" i="8"/>
  <c r="BC12" i="8"/>
  <c r="BD11" i="8"/>
  <c r="AJ26" i="8"/>
  <c r="AR26" i="8" s="1"/>
  <c r="AJ30" i="8"/>
  <c r="AR30" i="8" s="1"/>
  <c r="AJ38" i="8"/>
  <c r="AR38" i="8" s="1"/>
  <c r="AJ46" i="8"/>
  <c r="AR46" i="8" s="1"/>
  <c r="AJ54" i="8"/>
  <c r="AR54" i="8" s="1"/>
  <c r="AJ58" i="8"/>
  <c r="AR58" i="8" s="1"/>
  <c r="AJ62" i="8"/>
  <c r="AR62" i="8" s="1"/>
  <c r="AJ70" i="8"/>
  <c r="AR70" i="8" s="1"/>
  <c r="AJ74" i="8"/>
  <c r="AR74" i="8" s="1"/>
  <c r="AJ78" i="8"/>
  <c r="AR78" i="8" s="1"/>
  <c r="AJ82" i="8"/>
  <c r="AR82" i="8" s="1"/>
  <c r="AJ86" i="8"/>
  <c r="AR86" i="8" s="1"/>
  <c r="AJ94" i="8"/>
  <c r="AR94" i="8" s="1"/>
  <c r="AJ98" i="8"/>
  <c r="AR98" i="8" s="1"/>
  <c r="AJ102" i="8"/>
  <c r="AR102" i="8" s="1"/>
  <c r="AJ106" i="8"/>
  <c r="AR106" i="8" s="1"/>
  <c r="AJ114" i="8"/>
  <c r="AR114" i="8" s="1"/>
  <c r="AJ118" i="8"/>
  <c r="AR118" i="8" s="1"/>
  <c r="AJ126" i="8"/>
  <c r="AR126" i="8" s="1"/>
  <c r="AJ130" i="8"/>
  <c r="AR130" i="8" s="1"/>
  <c r="AJ134" i="8"/>
  <c r="AR134" i="8" s="1"/>
  <c r="AJ137" i="8"/>
  <c r="AR137" i="8" s="1"/>
  <c r="EV18" i="8"/>
  <c r="BV18" i="8"/>
  <c r="AH18" i="8"/>
  <c r="AP18" i="8" s="1"/>
  <c r="EU18" i="8"/>
  <c r="BU18" i="8"/>
  <c r="CZ18" i="8"/>
  <c r="AR18" i="8"/>
  <c r="CY18" i="8"/>
  <c r="BW18" i="8"/>
  <c r="AQ18" i="8"/>
  <c r="EJ148" i="8"/>
  <c r="EW148" i="8" s="1"/>
  <c r="EJ147" i="8"/>
  <c r="EW147" i="8" s="1"/>
  <c r="EJ146" i="8"/>
  <c r="EJ145" i="8"/>
  <c r="EW145" i="8" s="1"/>
  <c r="EJ144" i="8"/>
  <c r="EW144" i="8" s="1"/>
  <c r="EJ143" i="8"/>
  <c r="EW143" i="8" s="1"/>
  <c r="EJ142" i="8"/>
  <c r="EJ141" i="8"/>
  <c r="EW141" i="8" s="1"/>
  <c r="EJ140" i="8"/>
  <c r="EJ139" i="8"/>
  <c r="EW139" i="8" s="1"/>
  <c r="EJ138" i="8"/>
  <c r="EW138" i="8" s="1"/>
  <c r="EJ137" i="8"/>
  <c r="EW137" i="8" s="1"/>
  <c r="EJ136" i="8"/>
  <c r="EW136" i="8" s="1"/>
  <c r="EJ135" i="8"/>
  <c r="EW135" i="8" s="1"/>
  <c r="EJ134" i="8"/>
  <c r="EW134" i="8" s="1"/>
  <c r="EJ133" i="8"/>
  <c r="EW133" i="8" s="1"/>
  <c r="EJ132" i="8"/>
  <c r="EW132" i="8" s="1"/>
  <c r="EJ131" i="8"/>
  <c r="EW131" i="8" s="1"/>
  <c r="EJ130" i="8"/>
  <c r="EW130" i="8" s="1"/>
  <c r="EJ129" i="8"/>
  <c r="EW129" i="8" s="1"/>
  <c r="EJ128" i="8"/>
  <c r="EW128" i="8" s="1"/>
  <c r="EJ127" i="8"/>
  <c r="EJ126" i="8"/>
  <c r="EW126" i="8" s="1"/>
  <c r="EJ125" i="8"/>
  <c r="EW125" i="8" s="1"/>
  <c r="EJ124" i="8"/>
  <c r="EW124" i="8" s="1"/>
  <c r="EJ123" i="8"/>
  <c r="EW123" i="8" s="1"/>
  <c r="EJ122" i="8"/>
  <c r="EJ121" i="8"/>
  <c r="EW121" i="8" s="1"/>
  <c r="EJ120" i="8"/>
  <c r="EW120" i="8" s="1"/>
  <c r="EJ119" i="8"/>
  <c r="EW119" i="8" s="1"/>
  <c r="EJ118" i="8"/>
  <c r="EW118" i="8" s="1"/>
  <c r="EJ117" i="8"/>
  <c r="EW117" i="8" s="1"/>
  <c r="EJ116" i="8"/>
  <c r="EJ115" i="8"/>
  <c r="EJ114" i="8"/>
  <c r="EW114" i="8" s="1"/>
  <c r="EJ113" i="8"/>
  <c r="EW113" i="8" s="1"/>
  <c r="EJ112" i="8"/>
  <c r="EW112" i="8" s="1"/>
  <c r="EJ111" i="8"/>
  <c r="EJ110" i="8"/>
  <c r="EJ109" i="8"/>
  <c r="EW109" i="8" s="1"/>
  <c r="EJ108" i="8"/>
  <c r="EW108" i="8" s="1"/>
  <c r="EJ107" i="8"/>
  <c r="EW107" i="8" s="1"/>
  <c r="EJ106" i="8"/>
  <c r="EW106" i="8" s="1"/>
  <c r="EJ105" i="8"/>
  <c r="EW105" i="8" s="1"/>
  <c r="EJ104" i="8"/>
  <c r="EW104" i="8" s="1"/>
  <c r="EJ103" i="8"/>
  <c r="EJ102" i="8"/>
  <c r="EW102" i="8" s="1"/>
  <c r="EJ101" i="8"/>
  <c r="EJ100" i="8"/>
  <c r="EW100" i="8" s="1"/>
  <c r="EJ99" i="8"/>
  <c r="EW99" i="8" s="1"/>
  <c r="EJ98" i="8"/>
  <c r="EW98" i="8" s="1"/>
  <c r="EJ97" i="8"/>
  <c r="EW97" i="8" s="1"/>
  <c r="EJ96" i="8"/>
  <c r="EW96" i="8" s="1"/>
  <c r="EJ95" i="8"/>
  <c r="EW95" i="8" s="1"/>
  <c r="EJ94" i="8"/>
  <c r="EW94" i="8" s="1"/>
  <c r="EJ93" i="8"/>
  <c r="EW93" i="8" s="1"/>
  <c r="EJ92" i="8"/>
  <c r="EW92" i="8" s="1"/>
  <c r="EJ91" i="8"/>
  <c r="EW91" i="8" s="1"/>
  <c r="EJ90" i="8"/>
  <c r="EJ89" i="8"/>
  <c r="EJ88" i="8"/>
  <c r="EW88" i="8" s="1"/>
  <c r="EJ87" i="8"/>
  <c r="EJ86" i="8"/>
  <c r="EW86" i="8" s="1"/>
  <c r="EJ85" i="8"/>
  <c r="EW85" i="8" s="1"/>
  <c r="EJ84" i="8"/>
  <c r="EW84" i="8" s="1"/>
  <c r="EJ83" i="8"/>
  <c r="EW83" i="8" s="1"/>
  <c r="EJ82" i="8"/>
  <c r="EW82" i="8" s="1"/>
  <c r="EJ81" i="8"/>
  <c r="EW81" i="8" s="1"/>
  <c r="EJ80" i="8"/>
  <c r="EJ79" i="8"/>
  <c r="EJ78" i="8"/>
  <c r="EW78" i="8" s="1"/>
  <c r="EJ77" i="8"/>
  <c r="EW77" i="8" s="1"/>
  <c r="EJ76" i="8"/>
  <c r="EW76" i="8" s="1"/>
  <c r="EJ75" i="8"/>
  <c r="EW75" i="8" s="1"/>
  <c r="EJ74" i="8"/>
  <c r="EW74" i="8" s="1"/>
  <c r="EJ73" i="8"/>
  <c r="EW73" i="8" s="1"/>
  <c r="EJ72" i="8"/>
  <c r="EJ71" i="8"/>
  <c r="EJ70" i="8"/>
  <c r="EW70" i="8" s="1"/>
  <c r="EJ69" i="8"/>
  <c r="EJ68" i="8"/>
  <c r="EW68" i="8" s="1"/>
  <c r="EJ67" i="8"/>
  <c r="EW67" i="8" s="1"/>
  <c r="EJ66" i="8"/>
  <c r="EJ65" i="8"/>
  <c r="EJ64" i="8"/>
  <c r="EJ63" i="8"/>
  <c r="EW63" i="8" s="1"/>
  <c r="EJ62" i="8"/>
  <c r="EW62" i="8" s="1"/>
  <c r="EJ61" i="8"/>
  <c r="EW61" i="8" s="1"/>
  <c r="EJ60" i="8"/>
  <c r="EW60" i="8" s="1"/>
  <c r="EJ59" i="8"/>
  <c r="EW59" i="8" s="1"/>
  <c r="EJ58" i="8"/>
  <c r="EW58" i="8" s="1"/>
  <c r="EJ57" i="8"/>
  <c r="EW57" i="8" s="1"/>
  <c r="EJ56" i="8"/>
  <c r="EW56" i="8" s="1"/>
  <c r="EJ55" i="8"/>
  <c r="EW55" i="8" s="1"/>
  <c r="EJ54" i="8"/>
  <c r="EW54" i="8" s="1"/>
  <c r="EJ53" i="8"/>
  <c r="EW53" i="8" s="1"/>
  <c r="EJ52" i="8"/>
  <c r="EW52" i="8" s="1"/>
  <c r="EJ51" i="8"/>
  <c r="EJ50" i="8"/>
  <c r="EJ49" i="8"/>
  <c r="EW49" i="8" s="1"/>
  <c r="EJ48" i="8"/>
  <c r="EW48" i="8" s="1"/>
  <c r="EJ47" i="8"/>
  <c r="EW47" i="8" s="1"/>
  <c r="EJ46" i="8"/>
  <c r="EW46" i="8" s="1"/>
  <c r="EJ45" i="8"/>
  <c r="EW45" i="8" s="1"/>
  <c r="EJ44" i="8"/>
  <c r="EW44" i="8" s="1"/>
  <c r="EJ43" i="8"/>
  <c r="EJ42" i="8"/>
  <c r="EJ41" i="8"/>
  <c r="EW41" i="8" s="1"/>
  <c r="EJ40" i="8"/>
  <c r="EW40" i="8" s="1"/>
  <c r="EJ39" i="8"/>
  <c r="EW39" i="8" s="1"/>
  <c r="EJ38" i="8"/>
  <c r="EW38" i="8" s="1"/>
  <c r="EJ37" i="8"/>
  <c r="EW37" i="8" s="1"/>
  <c r="EJ36" i="8"/>
  <c r="EW36" i="8" s="1"/>
  <c r="EJ35" i="8"/>
  <c r="EW35" i="8" s="1"/>
  <c r="EJ34" i="8"/>
  <c r="EJ33" i="8"/>
  <c r="EJ32" i="8"/>
  <c r="EW32" i="8" s="1"/>
  <c r="EJ31" i="8"/>
  <c r="EW31" i="8" s="1"/>
  <c r="EJ30" i="8"/>
  <c r="EW30" i="8" s="1"/>
  <c r="EJ29" i="8"/>
  <c r="EW29" i="8" s="1"/>
  <c r="EJ28" i="8"/>
  <c r="EW28" i="8" s="1"/>
  <c r="EJ27" i="8"/>
  <c r="EW27" i="8" s="1"/>
  <c r="EJ26" i="8"/>
  <c r="EW26" i="8" s="1"/>
  <c r="EJ25" i="8"/>
  <c r="EW25" i="8" s="1"/>
  <c r="EJ24" i="8"/>
  <c r="EW24" i="8" s="1"/>
  <c r="EJ23" i="8"/>
  <c r="EW23" i="8" s="1"/>
  <c r="EJ22" i="8"/>
  <c r="EJ21" i="8"/>
  <c r="EW21" i="8" s="1"/>
  <c r="EJ20" i="8"/>
  <c r="EW20" i="8" s="1"/>
  <c r="EJ19" i="8"/>
  <c r="EJ18" i="8"/>
  <c r="EW18" i="8" s="1"/>
  <c r="CS23" i="8"/>
  <c r="CZ23" i="8" s="1"/>
  <c r="CS27" i="8"/>
  <c r="CZ27" i="8" s="1"/>
  <c r="CS31" i="8"/>
  <c r="CZ31" i="8" s="1"/>
  <c r="CS35" i="8"/>
  <c r="CZ35" i="8" s="1"/>
  <c r="CS40" i="8"/>
  <c r="CZ40" i="8" s="1"/>
  <c r="CS44" i="8"/>
  <c r="CZ44" i="8" s="1"/>
  <c r="CS48" i="8"/>
  <c r="CZ48" i="8" s="1"/>
  <c r="CS52" i="8"/>
  <c r="CZ52" i="8" s="1"/>
  <c r="CS56" i="8"/>
  <c r="CZ56" i="8" s="1"/>
  <c r="CS60" i="8"/>
  <c r="CZ60" i="8" s="1"/>
  <c r="CS68" i="8"/>
  <c r="CZ68" i="8" s="1"/>
  <c r="CS76" i="8"/>
  <c r="CZ76" i="8" s="1"/>
  <c r="CS84" i="8"/>
  <c r="CZ84" i="8" s="1"/>
  <c r="CS88" i="8"/>
  <c r="CZ88" i="8" s="1"/>
  <c r="CS92" i="8"/>
  <c r="CZ92" i="8" s="1"/>
  <c r="CS96" i="8"/>
  <c r="CZ96" i="8" s="1"/>
  <c r="CS100" i="8"/>
  <c r="CZ100" i="8" s="1"/>
  <c r="CS104" i="8"/>
  <c r="CZ104" i="8" s="1"/>
  <c r="CS108" i="8"/>
  <c r="CZ108" i="8" s="1"/>
  <c r="CS112" i="8"/>
  <c r="CZ112" i="8" s="1"/>
  <c r="CS120" i="8"/>
  <c r="CZ120" i="8" s="1"/>
  <c r="CS124" i="8"/>
  <c r="CZ124" i="8" s="1"/>
  <c r="CS128" i="8"/>
  <c r="CZ128" i="8" s="1"/>
  <c r="CS132" i="8"/>
  <c r="CZ132" i="8" s="1"/>
  <c r="CS136" i="8"/>
  <c r="CZ136" i="8" s="1"/>
  <c r="CS144" i="8"/>
  <c r="CZ144" i="8" s="1"/>
  <c r="CS148" i="8"/>
  <c r="CZ148" i="8" s="1"/>
  <c r="EU146" i="8"/>
  <c r="EV146" i="8"/>
  <c r="CY146" i="8"/>
  <c r="AR146" i="8"/>
  <c r="AQ146" i="8"/>
  <c r="EW146" i="8"/>
  <c r="CZ146" i="8"/>
  <c r="BW146" i="8"/>
  <c r="AP146" i="8"/>
  <c r="F146" i="8"/>
  <c r="EV142" i="8"/>
  <c r="EU142" i="8"/>
  <c r="EW142" i="8"/>
  <c r="CZ142" i="8"/>
  <c r="BW142" i="8"/>
  <c r="AP142" i="8"/>
  <c r="F142" i="8"/>
  <c r="CY142" i="8"/>
  <c r="AR142" i="8"/>
  <c r="AQ142" i="8"/>
  <c r="EW140" i="8"/>
  <c r="CZ140" i="8"/>
  <c r="EV140" i="8"/>
  <c r="BV140" i="8"/>
  <c r="AQ140" i="8"/>
  <c r="BU140" i="8"/>
  <c r="F140" i="8"/>
  <c r="AR140" i="8"/>
  <c r="BW140" i="8"/>
  <c r="AP140" i="8"/>
  <c r="EW127" i="8"/>
  <c r="CZ127" i="8"/>
  <c r="BW127" i="8"/>
  <c r="AP127" i="8"/>
  <c r="F127" i="8"/>
  <c r="EV127" i="8"/>
  <c r="CY127" i="8"/>
  <c r="BV127" i="8"/>
  <c r="EU127" i="8"/>
  <c r="BU127" i="8"/>
  <c r="AQ127" i="8"/>
  <c r="AQ115" i="8"/>
  <c r="EW115" i="8"/>
  <c r="CZ115" i="8"/>
  <c r="BW115" i="8"/>
  <c r="AP115" i="8"/>
  <c r="F115" i="8"/>
  <c r="EV115" i="8"/>
  <c r="CY115" i="8"/>
  <c r="BV115" i="8"/>
  <c r="EU115" i="8"/>
  <c r="BU115" i="8"/>
  <c r="EW122" i="8"/>
  <c r="CZ122" i="8"/>
  <c r="BW122" i="8"/>
  <c r="AP122" i="8"/>
  <c r="EV122" i="8"/>
  <c r="CY122" i="8"/>
  <c r="EU122" i="8"/>
  <c r="AR122" i="8"/>
  <c r="AQ122" i="8"/>
  <c r="F122" i="8"/>
  <c r="AQ116" i="8"/>
  <c r="EW116" i="8"/>
  <c r="CZ116" i="8"/>
  <c r="BW116" i="8"/>
  <c r="AP116" i="8"/>
  <c r="F116" i="8"/>
  <c r="EV116" i="8"/>
  <c r="BV116" i="8"/>
  <c r="BU116" i="8"/>
  <c r="AR116" i="8"/>
  <c r="EW111" i="8"/>
  <c r="CZ111" i="8"/>
  <c r="BW111" i="8"/>
  <c r="AP111" i="8"/>
  <c r="F111" i="8"/>
  <c r="EV111" i="8"/>
  <c r="CY111" i="8"/>
  <c r="BV111" i="8"/>
  <c r="EU111" i="8"/>
  <c r="BU111" i="8"/>
  <c r="AQ111" i="8"/>
  <c r="EW110" i="8"/>
  <c r="CZ110" i="8"/>
  <c r="BW110" i="8"/>
  <c r="AP110" i="8"/>
  <c r="F110" i="8"/>
  <c r="EV110" i="8"/>
  <c r="CY110" i="8"/>
  <c r="EU110" i="8"/>
  <c r="AR110" i="8"/>
  <c r="AQ110" i="8"/>
  <c r="EU101" i="8"/>
  <c r="BU101" i="8"/>
  <c r="AR101" i="8"/>
  <c r="EW101" i="8"/>
  <c r="BW101" i="8"/>
  <c r="F101" i="8"/>
  <c r="EV101" i="8"/>
  <c r="CY101" i="8"/>
  <c r="BV101" i="8"/>
  <c r="EU103" i="8"/>
  <c r="BU103" i="8"/>
  <c r="AQ103" i="8"/>
  <c r="EW103" i="8"/>
  <c r="CZ103" i="8"/>
  <c r="BW103" i="8"/>
  <c r="AP103" i="8"/>
  <c r="F103" i="8"/>
  <c r="EV103" i="8"/>
  <c r="CY103" i="8"/>
  <c r="BV103" i="8"/>
  <c r="EV89" i="8"/>
  <c r="CY89" i="8"/>
  <c r="BV89" i="8"/>
  <c r="EU89" i="8"/>
  <c r="BU89" i="8"/>
  <c r="AR89" i="8"/>
  <c r="EW89" i="8"/>
  <c r="BW89" i="8"/>
  <c r="F89" i="8"/>
  <c r="EV90" i="8"/>
  <c r="CY90" i="8"/>
  <c r="EU90" i="8"/>
  <c r="AR90" i="8"/>
  <c r="AQ90" i="8"/>
  <c r="EW90" i="8"/>
  <c r="CZ90" i="8"/>
  <c r="BW90" i="8"/>
  <c r="AP90" i="8"/>
  <c r="F90" i="8"/>
  <c r="EV87" i="8"/>
  <c r="EU87" i="8"/>
  <c r="EW87" i="8"/>
  <c r="AQ87" i="8"/>
  <c r="CZ87" i="8"/>
  <c r="BW87" i="8"/>
  <c r="AP87" i="8"/>
  <c r="F87" i="8"/>
  <c r="CY87" i="8"/>
  <c r="BV87" i="8"/>
  <c r="BU87" i="8"/>
  <c r="AQ79" i="8"/>
  <c r="EW79" i="8"/>
  <c r="CZ79" i="8"/>
  <c r="BW79" i="8"/>
  <c r="AP79" i="8"/>
  <c r="F79" i="8"/>
  <c r="EV79" i="8"/>
  <c r="CY79" i="8"/>
  <c r="BV79" i="8"/>
  <c r="BU79" i="8"/>
  <c r="AQ71" i="8"/>
  <c r="EW71" i="8"/>
  <c r="CZ71" i="8"/>
  <c r="BW71" i="8"/>
  <c r="AP71" i="8"/>
  <c r="F71" i="8"/>
  <c r="EV71" i="8"/>
  <c r="CY71" i="8"/>
  <c r="BV71" i="8"/>
  <c r="BU71" i="8"/>
  <c r="AQ80" i="8"/>
  <c r="EW80" i="8"/>
  <c r="CZ80" i="8"/>
  <c r="BW80" i="8"/>
  <c r="AP80" i="8"/>
  <c r="F80" i="8"/>
  <c r="EV80" i="8"/>
  <c r="BV80" i="8"/>
  <c r="EU80" i="8"/>
  <c r="BU80" i="8"/>
  <c r="AR80" i="8"/>
  <c r="AQ72" i="8"/>
  <c r="EW72" i="8"/>
  <c r="CZ72" i="8"/>
  <c r="BW72" i="8"/>
  <c r="AP72" i="8"/>
  <c r="F72" i="8"/>
  <c r="EV72" i="8"/>
  <c r="BV72" i="8"/>
  <c r="EU72" i="8"/>
  <c r="BU72" i="8"/>
  <c r="AR72" i="8"/>
  <c r="EW65" i="8"/>
  <c r="BW65" i="8"/>
  <c r="F65" i="8"/>
  <c r="EV65" i="8"/>
  <c r="CY65" i="8"/>
  <c r="BV65" i="8"/>
  <c r="EU65" i="8"/>
  <c r="BU65" i="8"/>
  <c r="AR65" i="8"/>
  <c r="EW66" i="8"/>
  <c r="CZ66" i="8"/>
  <c r="BW66" i="8"/>
  <c r="AP66" i="8"/>
  <c r="F66" i="8"/>
  <c r="EV66" i="8"/>
  <c r="CY66" i="8"/>
  <c r="EU66" i="8"/>
  <c r="AR66" i="8"/>
  <c r="AQ66" i="8"/>
  <c r="EW69" i="8"/>
  <c r="BW69" i="8"/>
  <c r="F69" i="8"/>
  <c r="EV69" i="8"/>
  <c r="CY69" i="8"/>
  <c r="BV69" i="8"/>
  <c r="EU69" i="8"/>
  <c r="BU69" i="8"/>
  <c r="AR69" i="8"/>
  <c r="EW64" i="8"/>
  <c r="CZ64" i="8"/>
  <c r="BW64" i="8"/>
  <c r="AP64" i="8"/>
  <c r="F64" i="8"/>
  <c r="EV64" i="8"/>
  <c r="BV64" i="8"/>
  <c r="BU64" i="8"/>
  <c r="AR64" i="8"/>
  <c r="AQ64" i="8"/>
  <c r="EW50" i="8"/>
  <c r="CZ50" i="8"/>
  <c r="BW50" i="8"/>
  <c r="AP50" i="8"/>
  <c r="F50" i="8"/>
  <c r="EV50" i="8"/>
  <c r="CY50" i="8"/>
  <c r="EU50" i="8"/>
  <c r="AR50" i="8"/>
  <c r="AQ50" i="8"/>
  <c r="EW42" i="8"/>
  <c r="CZ42" i="8"/>
  <c r="BW42" i="8"/>
  <c r="AP42" i="8"/>
  <c r="F42" i="8"/>
  <c r="EV42" i="8"/>
  <c r="CY42" i="8"/>
  <c r="EU42" i="8"/>
  <c r="AR42" i="8"/>
  <c r="AQ42" i="8"/>
  <c r="EW51" i="8"/>
  <c r="CZ51" i="8"/>
  <c r="BW51" i="8"/>
  <c r="AP51" i="8"/>
  <c r="F51" i="8"/>
  <c r="EV51" i="8"/>
  <c r="CY51" i="8"/>
  <c r="BV51" i="8"/>
  <c r="EU51" i="8"/>
  <c r="BU51" i="8"/>
  <c r="AQ51" i="8"/>
  <c r="EW43" i="8"/>
  <c r="CZ43" i="8"/>
  <c r="BW43" i="8"/>
  <c r="AP43" i="8"/>
  <c r="F43" i="8"/>
  <c r="EV43" i="8"/>
  <c r="CY43" i="8"/>
  <c r="BV43" i="8"/>
  <c r="EU43" i="8"/>
  <c r="BU43" i="8"/>
  <c r="AQ43" i="8"/>
  <c r="AQ34" i="8"/>
  <c r="EW34" i="8"/>
  <c r="CZ34" i="8"/>
  <c r="BW34" i="8"/>
  <c r="AP34" i="8"/>
  <c r="F34" i="8"/>
  <c r="EV34" i="8"/>
  <c r="CY34" i="8"/>
  <c r="EU34" i="8"/>
  <c r="AR34" i="8"/>
  <c r="BO34" i="8"/>
  <c r="BV34" i="8" s="1"/>
  <c r="BO42" i="8"/>
  <c r="BV42" i="8" s="1"/>
  <c r="BO50" i="8"/>
  <c r="BV50" i="8" s="1"/>
  <c r="BO54" i="8"/>
  <c r="BV54" i="8" s="1"/>
  <c r="BO66" i="8"/>
  <c r="BV66" i="8" s="1"/>
  <c r="BO74" i="8"/>
  <c r="BV74" i="8" s="1"/>
  <c r="BO82" i="8"/>
  <c r="BV82" i="8" s="1"/>
  <c r="BO90" i="8"/>
  <c r="BV90" i="8" s="1"/>
  <c r="BO98" i="8"/>
  <c r="BV98" i="8" s="1"/>
  <c r="BO102" i="8"/>
  <c r="BV102" i="8" s="1"/>
  <c r="BO106" i="8"/>
  <c r="BV106" i="8" s="1"/>
  <c r="BO110" i="8"/>
  <c r="BV110" i="8" s="1"/>
  <c r="BO114" i="8"/>
  <c r="BV114" i="8" s="1"/>
  <c r="BO118" i="8"/>
  <c r="BV118" i="8" s="1"/>
  <c r="BO122" i="8"/>
  <c r="BV122" i="8" s="1"/>
  <c r="BO126" i="8"/>
  <c r="BV126" i="8" s="1"/>
  <c r="BO130" i="8"/>
  <c r="BV130" i="8" s="1"/>
  <c r="BO134" i="8"/>
  <c r="BV134" i="8" s="1"/>
  <c r="BO137" i="8"/>
  <c r="BV137" i="8" s="1"/>
  <c r="BO142" i="8"/>
  <c r="BV142" i="8" s="1"/>
  <c r="BO146" i="8"/>
  <c r="BV146" i="8" s="1"/>
  <c r="AI21" i="8"/>
  <c r="AQ21" i="8" s="1"/>
  <c r="AI37" i="8"/>
  <c r="AQ37" i="8" s="1"/>
  <c r="AI45" i="8"/>
  <c r="AQ45" i="8" s="1"/>
  <c r="AI53" i="8"/>
  <c r="AQ53" i="8" s="1"/>
  <c r="AI65" i="8"/>
  <c r="AQ65" i="8" s="1"/>
  <c r="AI69" i="8"/>
  <c r="AQ69" i="8" s="1"/>
  <c r="AI73" i="8"/>
  <c r="AQ73" i="8" s="1"/>
  <c r="AI77" i="8"/>
  <c r="AQ77" i="8" s="1"/>
  <c r="AI81" i="8"/>
  <c r="AQ81" i="8" s="1"/>
  <c r="AI85" i="8"/>
  <c r="AQ85" i="8" s="1"/>
  <c r="AI89" i="8"/>
  <c r="AQ89" i="8" s="1"/>
  <c r="AI93" i="8"/>
  <c r="AQ93" i="8" s="1"/>
  <c r="AI97" i="8"/>
  <c r="AQ97" i="8" s="1"/>
  <c r="AI101" i="8"/>
  <c r="AQ101" i="8" s="1"/>
  <c r="AI105" i="8"/>
  <c r="AQ105" i="8" s="1"/>
  <c r="AI109" i="8"/>
  <c r="AQ109" i="8" s="1"/>
  <c r="AI113" i="8"/>
  <c r="AQ113" i="8" s="1"/>
  <c r="AI117" i="8"/>
  <c r="AQ117" i="8" s="1"/>
  <c r="AI121" i="8"/>
  <c r="AQ121" i="8" s="1"/>
  <c r="AI125" i="8"/>
  <c r="AQ125" i="8" s="1"/>
  <c r="AI129" i="8"/>
  <c r="AQ129" i="8" s="1"/>
  <c r="AI133" i="8"/>
  <c r="AQ133" i="8" s="1"/>
  <c r="AI137" i="8"/>
  <c r="AQ137" i="8" s="1"/>
  <c r="AI141" i="8"/>
  <c r="AQ141" i="8" s="1"/>
  <c r="AI145" i="8"/>
  <c r="AQ145" i="8" s="1"/>
  <c r="DP18" i="8"/>
  <c r="BD18" i="8"/>
  <c r="AQ22" i="8"/>
  <c r="EW22" i="8"/>
  <c r="CZ22" i="8"/>
  <c r="BW22" i="8"/>
  <c r="AP22" i="8"/>
  <c r="F22" i="8"/>
  <c r="EV22" i="8"/>
  <c r="CY22" i="8"/>
  <c r="BV22" i="8"/>
  <c r="EU22" i="8"/>
  <c r="AR22" i="8"/>
  <c r="BN22" i="8"/>
  <c r="BU22" i="8" s="1"/>
  <c r="BN34" i="8"/>
  <c r="BU34" i="8" s="1"/>
  <c r="BN38" i="8"/>
  <c r="BU38" i="8" s="1"/>
  <c r="BN42" i="8"/>
  <c r="BU42" i="8" s="1"/>
  <c r="BN46" i="8"/>
  <c r="BU46" i="8" s="1"/>
  <c r="BN50" i="8"/>
  <c r="BU50" i="8" s="1"/>
  <c r="BN54" i="8"/>
  <c r="BU54" i="8" s="1"/>
  <c r="BN58" i="8"/>
  <c r="BU58" i="8" s="1"/>
  <c r="BN62" i="8"/>
  <c r="BU62" i="8" s="1"/>
  <c r="BN66" i="8"/>
  <c r="BU66" i="8" s="1"/>
  <c r="BN70" i="8"/>
  <c r="BU70" i="8" s="1"/>
  <c r="BN74" i="8"/>
  <c r="BU74" i="8" s="1"/>
  <c r="BN78" i="8"/>
  <c r="BU78" i="8" s="1"/>
  <c r="BN82" i="8"/>
  <c r="BU82" i="8" s="1"/>
  <c r="BN86" i="8"/>
  <c r="BU86" i="8" s="1"/>
  <c r="BN90" i="8"/>
  <c r="BU90" i="8" s="1"/>
  <c r="BN94" i="8"/>
  <c r="BU94" i="8" s="1"/>
  <c r="BN98" i="8"/>
  <c r="BU98" i="8" s="1"/>
  <c r="BN102" i="8"/>
  <c r="BU102" i="8" s="1"/>
  <c r="BN106" i="8"/>
  <c r="BU106" i="8" s="1"/>
  <c r="BN110" i="8"/>
  <c r="BU110" i="8" s="1"/>
  <c r="BN114" i="8"/>
  <c r="BU114" i="8" s="1"/>
  <c r="BN118" i="8"/>
  <c r="BU118" i="8" s="1"/>
  <c r="BN122" i="8"/>
  <c r="BU122" i="8" s="1"/>
  <c r="BN126" i="8"/>
  <c r="BU126" i="8" s="1"/>
  <c r="BN130" i="8"/>
  <c r="BU130" i="8" s="1"/>
  <c r="BN134" i="8"/>
  <c r="BU134" i="8" s="1"/>
  <c r="BN138" i="8"/>
  <c r="BU138" i="8" s="1"/>
  <c r="BN142" i="8"/>
  <c r="BU142" i="8" s="1"/>
  <c r="BN146" i="8"/>
  <c r="BU146" i="8" s="1"/>
  <c r="AH21" i="8"/>
  <c r="AP21" i="8" s="1"/>
  <c r="AH25" i="8"/>
  <c r="AP25" i="8" s="1"/>
  <c r="AH37" i="8"/>
  <c r="AP37" i="8" s="1"/>
  <c r="AH41" i="8"/>
  <c r="AP41" i="8" s="1"/>
  <c r="AH45" i="8"/>
  <c r="AP45" i="8" s="1"/>
  <c r="AH49" i="8"/>
  <c r="AP49" i="8" s="1"/>
  <c r="AH53" i="8"/>
  <c r="AP53" i="8" s="1"/>
  <c r="AH57" i="8"/>
  <c r="AP57" i="8" s="1"/>
  <c r="AH61" i="8"/>
  <c r="AP61" i="8" s="1"/>
  <c r="AH65" i="8"/>
  <c r="AP65" i="8" s="1"/>
  <c r="AH69" i="8"/>
  <c r="AP69" i="8" s="1"/>
  <c r="AH73" i="8"/>
  <c r="AP73" i="8" s="1"/>
  <c r="AH77" i="8"/>
  <c r="AP77" i="8" s="1"/>
  <c r="AH81" i="8"/>
  <c r="AP81" i="8" s="1"/>
  <c r="AH85" i="8"/>
  <c r="AP85" i="8" s="1"/>
  <c r="AH89" i="8"/>
  <c r="AP89" i="8" s="1"/>
  <c r="AH93" i="8"/>
  <c r="AP93" i="8" s="1"/>
  <c r="AH97" i="8"/>
  <c r="AP97" i="8" s="1"/>
  <c r="AH101" i="8"/>
  <c r="AP101" i="8" s="1"/>
  <c r="AH105" i="8"/>
  <c r="AP105" i="8" s="1"/>
  <c r="AH109" i="8"/>
  <c r="AP109" i="8" s="1"/>
  <c r="AH113" i="8"/>
  <c r="AP113" i="8" s="1"/>
  <c r="AH117" i="8"/>
  <c r="AP117" i="8" s="1"/>
  <c r="AH121" i="8"/>
  <c r="AP121" i="8" s="1"/>
  <c r="AH125" i="8"/>
  <c r="AP125" i="8" s="1"/>
  <c r="AH129" i="8"/>
  <c r="AP129" i="8" s="1"/>
  <c r="AH133" i="8"/>
  <c r="AP133" i="8" s="1"/>
  <c r="AH136" i="8"/>
  <c r="AP136" i="8" s="1"/>
  <c r="AH141" i="8"/>
  <c r="AP141" i="8" s="1"/>
  <c r="AH145" i="8"/>
  <c r="AP145" i="8" s="1"/>
  <c r="DS18" i="8"/>
  <c r="CG18" i="8"/>
  <c r="V18" i="8"/>
  <c r="AQ33" i="8"/>
  <c r="EW33" i="8"/>
  <c r="CZ33" i="8"/>
  <c r="BW33" i="8"/>
  <c r="AP33" i="8"/>
  <c r="F33" i="8"/>
  <c r="EV33" i="8"/>
  <c r="CY33" i="8"/>
  <c r="BV33" i="8"/>
  <c r="EU33" i="8"/>
  <c r="BU33" i="8"/>
  <c r="AR33" i="8"/>
  <c r="CR28" i="8"/>
  <c r="CY28" i="8" s="1"/>
  <c r="CR32" i="8"/>
  <c r="CY32" i="8" s="1"/>
  <c r="CR36" i="8"/>
  <c r="CY36" i="8" s="1"/>
  <c r="CR40" i="8"/>
  <c r="CY40" i="8" s="1"/>
  <c r="CR44" i="8"/>
  <c r="CY44" i="8" s="1"/>
  <c r="CR48" i="8"/>
  <c r="CY48" i="8" s="1"/>
  <c r="CR52" i="8"/>
  <c r="CY52" i="8" s="1"/>
  <c r="CR56" i="8"/>
  <c r="CY56" i="8" s="1"/>
  <c r="CR60" i="8"/>
  <c r="CY60" i="8" s="1"/>
  <c r="CR64" i="8"/>
  <c r="CY64" i="8" s="1"/>
  <c r="CR68" i="8"/>
  <c r="CY68" i="8" s="1"/>
  <c r="CR72" i="8"/>
  <c r="CY72" i="8" s="1"/>
  <c r="CR76" i="8"/>
  <c r="CY76" i="8" s="1"/>
  <c r="CR80" i="8"/>
  <c r="CY80" i="8" s="1"/>
  <c r="CR84" i="8"/>
  <c r="CY84" i="8" s="1"/>
  <c r="CR88" i="8"/>
  <c r="CY88" i="8" s="1"/>
  <c r="CR92" i="8"/>
  <c r="CY92" i="8" s="1"/>
  <c r="CR96" i="8"/>
  <c r="CY96" i="8" s="1"/>
  <c r="CR100" i="8"/>
  <c r="CY100" i="8" s="1"/>
  <c r="CR104" i="8"/>
  <c r="CY104" i="8" s="1"/>
  <c r="CR108" i="8"/>
  <c r="CY108" i="8" s="1"/>
  <c r="CR112" i="8"/>
  <c r="CY112" i="8" s="1"/>
  <c r="CR116" i="8"/>
  <c r="CY116" i="8" s="1"/>
  <c r="CR120" i="8"/>
  <c r="CY120" i="8" s="1"/>
  <c r="CR124" i="8"/>
  <c r="CY124" i="8" s="1"/>
  <c r="CR128" i="8"/>
  <c r="CY128" i="8" s="1"/>
  <c r="CR132" i="8"/>
  <c r="CY132" i="8" s="1"/>
  <c r="CR139" i="8"/>
  <c r="CY139" i="8" s="1"/>
  <c r="CR140" i="8"/>
  <c r="CY140" i="8" s="1"/>
  <c r="CR144" i="8"/>
  <c r="CY144" i="8" s="1"/>
  <c r="CR148" i="8"/>
  <c r="CY148" i="8" s="1"/>
  <c r="DJ18" i="8"/>
  <c r="BB18" i="8"/>
  <c r="EH20" i="8"/>
  <c r="EU20" i="8" s="1"/>
  <c r="EH24" i="8"/>
  <c r="EU24" i="8" s="1"/>
  <c r="EH28" i="8"/>
  <c r="EU28" i="8" s="1"/>
  <c r="EH32" i="8"/>
  <c r="EU32" i="8" s="1"/>
  <c r="EH36" i="8"/>
  <c r="EU36" i="8" s="1"/>
  <c r="EH40" i="8"/>
  <c r="EU40" i="8" s="1"/>
  <c r="EH44" i="8"/>
  <c r="EU44" i="8" s="1"/>
  <c r="EH48" i="8"/>
  <c r="EU48" i="8" s="1"/>
  <c r="EH52" i="8"/>
  <c r="EU52" i="8" s="1"/>
  <c r="EH56" i="8"/>
  <c r="EU56" i="8" s="1"/>
  <c r="EH60" i="8"/>
  <c r="EU60" i="8" s="1"/>
  <c r="EH64" i="8"/>
  <c r="EU64" i="8" s="1"/>
  <c r="EH68" i="8"/>
  <c r="EU68" i="8" s="1"/>
  <c r="EH71" i="8"/>
  <c r="EU71" i="8" s="1"/>
  <c r="EH75" i="8"/>
  <c r="EU75" i="8" s="1"/>
  <c r="EH79" i="8"/>
  <c r="EU79" i="8" s="1"/>
  <c r="EH83" i="8"/>
  <c r="EU83" i="8" s="1"/>
  <c r="EH88" i="8"/>
  <c r="EU88" i="8" s="1"/>
  <c r="EH92" i="8"/>
  <c r="EU92" i="8" s="1"/>
  <c r="EH96" i="8"/>
  <c r="EU96" i="8" s="1"/>
  <c r="EH100" i="8"/>
  <c r="EU100" i="8" s="1"/>
  <c r="EH104" i="8"/>
  <c r="EU104" i="8" s="1"/>
  <c r="EH108" i="8"/>
  <c r="EU108" i="8" s="1"/>
  <c r="EH112" i="8"/>
  <c r="EU112" i="8" s="1"/>
  <c r="EH116" i="8"/>
  <c r="EU116" i="8" s="1"/>
  <c r="EH120" i="8"/>
  <c r="EU120" i="8" s="1"/>
  <c r="EH124" i="8"/>
  <c r="EU124" i="8" s="1"/>
  <c r="EH128" i="8"/>
  <c r="EU128" i="8" s="1"/>
  <c r="EH132" i="8"/>
  <c r="EU132" i="8" s="1"/>
  <c r="EH136" i="8"/>
  <c r="EU136" i="8" s="1"/>
  <c r="EH140" i="8"/>
  <c r="EU140" i="8" s="1"/>
  <c r="EH144" i="8"/>
  <c r="EU144" i="8" s="1"/>
  <c r="EH148" i="8"/>
  <c r="EU148" i="8" s="1"/>
  <c r="DM18" i="8"/>
  <c r="BE18" i="8"/>
  <c r="AQ19" i="8"/>
  <c r="EW19" i="8"/>
  <c r="CZ19" i="8"/>
  <c r="BW19" i="8"/>
  <c r="AP19" i="8"/>
  <c r="EV19" i="8"/>
  <c r="CY19" i="8"/>
  <c r="BV19" i="8"/>
  <c r="EU19" i="8"/>
  <c r="BU19" i="8"/>
  <c r="F19" i="8"/>
  <c r="AJ19" i="8"/>
  <c r="AR19" i="8" s="1"/>
  <c r="AJ23" i="8"/>
  <c r="AR23" i="8" s="1"/>
  <c r="AJ27" i="8"/>
  <c r="AR27" i="8" s="1"/>
  <c r="AJ31" i="8"/>
  <c r="AR31" i="8" s="1"/>
  <c r="AJ35" i="8"/>
  <c r="AR35" i="8" s="1"/>
  <c r="AJ39" i="8"/>
  <c r="AR39" i="8" s="1"/>
  <c r="AJ43" i="8"/>
  <c r="AR43" i="8" s="1"/>
  <c r="AJ47" i="8"/>
  <c r="AR47" i="8" s="1"/>
  <c r="AJ51" i="8"/>
  <c r="AR51" i="8" s="1"/>
  <c r="AJ55" i="8"/>
  <c r="AR55" i="8" s="1"/>
  <c r="AJ59" i="8"/>
  <c r="AR59" i="8" s="1"/>
  <c r="AJ63" i="8"/>
  <c r="AR63" i="8" s="1"/>
  <c r="AJ67" i="8"/>
  <c r="AR67" i="8" s="1"/>
  <c r="AJ71" i="8"/>
  <c r="AR71" i="8" s="1"/>
  <c r="AJ75" i="8"/>
  <c r="AR75" i="8" s="1"/>
  <c r="AJ79" i="8"/>
  <c r="AR79" i="8" s="1"/>
  <c r="AJ83" i="8"/>
  <c r="AR83" i="8" s="1"/>
  <c r="AJ87" i="8"/>
  <c r="AR87" i="8" s="1"/>
  <c r="AJ91" i="8"/>
  <c r="AR91" i="8" s="1"/>
  <c r="AJ95" i="8"/>
  <c r="AR95" i="8" s="1"/>
  <c r="AJ99" i="8"/>
  <c r="AR99" i="8" s="1"/>
  <c r="AJ103" i="8"/>
  <c r="AR103" i="8" s="1"/>
  <c r="AJ107" i="8"/>
  <c r="AR107" i="8" s="1"/>
  <c r="AJ111" i="8"/>
  <c r="AR111" i="8" s="1"/>
  <c r="AJ115" i="8"/>
  <c r="AR115" i="8" s="1"/>
  <c r="AJ119" i="8"/>
  <c r="AR119" i="8" s="1"/>
  <c r="AJ123" i="8"/>
  <c r="AR123" i="8" s="1"/>
  <c r="AJ127" i="8"/>
  <c r="AR127" i="8" s="1"/>
  <c r="AJ131" i="8"/>
  <c r="AR131" i="8" s="1"/>
  <c r="AJ135" i="8"/>
  <c r="AR135" i="8" s="1"/>
  <c r="AJ138" i="8"/>
  <c r="AR138" i="8" s="1"/>
  <c r="AJ143" i="8"/>
  <c r="AR143" i="8" s="1"/>
  <c r="AJ147" i="8"/>
  <c r="AR147" i="8" s="1"/>
  <c r="DK12" i="8"/>
  <c r="DL11" i="8"/>
  <c r="CS20" i="8"/>
  <c r="CZ20" i="8" s="1"/>
  <c r="CS24" i="8"/>
  <c r="CZ24" i="8" s="1"/>
  <c r="CS28" i="8"/>
  <c r="CZ28" i="8" s="1"/>
  <c r="CS32" i="8"/>
  <c r="CZ32" i="8" s="1"/>
  <c r="CS37" i="8"/>
  <c r="CZ37" i="8" s="1"/>
  <c r="CS41" i="8"/>
  <c r="CZ41" i="8" s="1"/>
  <c r="CS45" i="8"/>
  <c r="CZ45" i="8" s="1"/>
  <c r="CS49" i="8"/>
  <c r="CZ49" i="8" s="1"/>
  <c r="CS53" i="8"/>
  <c r="CZ53" i="8" s="1"/>
  <c r="CS57" i="8"/>
  <c r="CZ57" i="8" s="1"/>
  <c r="CS61" i="8"/>
  <c r="CZ61" i="8" s="1"/>
  <c r="CS65" i="8"/>
  <c r="CZ65" i="8" s="1"/>
  <c r="CS69" i="8"/>
  <c r="CZ69" i="8" s="1"/>
  <c r="CS73" i="8"/>
  <c r="CZ73" i="8" s="1"/>
  <c r="CS77" i="8"/>
  <c r="CZ77" i="8" s="1"/>
  <c r="CS81" i="8"/>
  <c r="CZ81" i="8" s="1"/>
  <c r="CS85" i="8"/>
  <c r="CZ85" i="8" s="1"/>
  <c r="CS89" i="8"/>
  <c r="CZ89" i="8" s="1"/>
  <c r="CS93" i="8"/>
  <c r="CZ93" i="8" s="1"/>
  <c r="CS97" i="8"/>
  <c r="CZ97" i="8" s="1"/>
  <c r="CS101" i="8"/>
  <c r="CZ101" i="8" s="1"/>
  <c r="CS105" i="8"/>
  <c r="CZ105" i="8" s="1"/>
  <c r="CS109" i="8"/>
  <c r="CZ109" i="8" s="1"/>
  <c r="CS113" i="8"/>
  <c r="CZ113" i="8" s="1"/>
  <c r="CS117" i="8"/>
  <c r="CZ117" i="8" s="1"/>
  <c r="CS121" i="8"/>
  <c r="CZ121" i="8" s="1"/>
  <c r="CS125" i="8"/>
  <c r="CZ125" i="8" s="1"/>
  <c r="CS129" i="8"/>
  <c r="CZ129" i="8" s="1"/>
  <c r="CS133" i="8"/>
  <c r="CZ133" i="8" s="1"/>
  <c r="CS137" i="8"/>
  <c r="CZ137" i="8" s="1"/>
  <c r="CS141" i="8"/>
  <c r="CZ141" i="8" s="1"/>
  <c r="CS145" i="8"/>
  <c r="CZ145" i="8" s="1"/>
  <c r="F144" i="7"/>
  <c r="F138" i="7"/>
  <c r="F137" i="7"/>
  <c r="F130" i="7"/>
  <c r="F127" i="7"/>
  <c r="F124" i="7"/>
  <c r="F123" i="7"/>
  <c r="F116" i="7"/>
  <c r="F106" i="7"/>
  <c r="F104" i="7"/>
  <c r="F102" i="7"/>
  <c r="F113" i="7"/>
  <c r="F92" i="7"/>
  <c r="F77" i="7"/>
  <c r="F99" i="7"/>
  <c r="F95" i="7"/>
  <c r="F84" i="7"/>
  <c r="F89" i="7"/>
  <c r="F81" i="7"/>
  <c r="F71" i="7"/>
  <c r="F67" i="7"/>
  <c r="F52" i="7"/>
  <c r="F48" i="7"/>
  <c r="F43" i="7"/>
  <c r="F61" i="7"/>
  <c r="F55" i="7"/>
  <c r="CY38" i="7"/>
  <c r="F38" i="7"/>
  <c r="CY30" i="7"/>
  <c r="F30" i="7"/>
  <c r="CR48" i="7"/>
  <c r="CY48" i="7" s="1"/>
  <c r="CR52" i="7"/>
  <c r="CY52" i="7" s="1"/>
  <c r="CR56" i="7"/>
  <c r="CR76" i="7"/>
  <c r="CR80" i="7"/>
  <c r="CR84" i="7"/>
  <c r="CY84" i="7" s="1"/>
  <c r="CR88" i="7"/>
  <c r="CR92" i="7"/>
  <c r="CY92" i="7" s="1"/>
  <c r="CR96" i="7"/>
  <c r="CR100" i="7"/>
  <c r="CR104" i="7"/>
  <c r="CY104" i="7" s="1"/>
  <c r="CR116" i="7"/>
  <c r="CY116" i="7" s="1"/>
  <c r="CR120" i="7"/>
  <c r="CR124" i="7"/>
  <c r="CY124" i="7" s="1"/>
  <c r="CR132" i="7"/>
  <c r="CR136" i="7"/>
  <c r="CR144" i="7"/>
  <c r="CY144" i="7" s="1"/>
  <c r="CY29" i="7"/>
  <c r="F29" i="7"/>
  <c r="DT18" i="7"/>
  <c r="CD18" i="7"/>
  <c r="S18" i="7"/>
  <c r="F21" i="7"/>
  <c r="CY27" i="7"/>
  <c r="F27" i="7"/>
  <c r="DK11" i="7"/>
  <c r="DJ12" i="7"/>
  <c r="DR18" i="7"/>
  <c r="CF18" i="7"/>
  <c r="CH11" i="7"/>
  <c r="CG12" i="7"/>
  <c r="AJ22" i="7"/>
  <c r="AJ25" i="7"/>
  <c r="AJ29" i="7"/>
  <c r="AR29" i="7" s="1"/>
  <c r="AJ33" i="7"/>
  <c r="AJ37" i="7"/>
  <c r="AJ41" i="7"/>
  <c r="AJ45" i="7"/>
  <c r="AJ49" i="7"/>
  <c r="AJ53" i="7"/>
  <c r="AJ57" i="7"/>
  <c r="AJ61" i="7"/>
  <c r="AR61" i="7" s="1"/>
  <c r="AJ65" i="7"/>
  <c r="AJ77" i="7"/>
  <c r="AR77" i="7" s="1"/>
  <c r="AJ81" i="7"/>
  <c r="AR81" i="7" s="1"/>
  <c r="AJ85" i="7"/>
  <c r="AJ89" i="7"/>
  <c r="AR89" i="7" s="1"/>
  <c r="AJ93" i="7"/>
  <c r="AJ97" i="7"/>
  <c r="AJ101" i="7"/>
  <c r="AJ105" i="7"/>
  <c r="AJ109" i="7"/>
  <c r="AJ113" i="7"/>
  <c r="AR113" i="7" s="1"/>
  <c r="AJ117" i="7"/>
  <c r="AJ121" i="7"/>
  <c r="AJ125" i="7"/>
  <c r="AJ129" i="7"/>
  <c r="AJ133" i="7"/>
  <c r="AJ137" i="7"/>
  <c r="AR137" i="7" s="1"/>
  <c r="AJ141" i="7"/>
  <c r="AJ145" i="7"/>
  <c r="AH22" i="7"/>
  <c r="AH26" i="7"/>
  <c r="AH30" i="7"/>
  <c r="AP30" i="7" s="1"/>
  <c r="AH34" i="7"/>
  <c r="AH38" i="7"/>
  <c r="AP38" i="7" s="1"/>
  <c r="AH42" i="7"/>
  <c r="AH46" i="7"/>
  <c r="AH50" i="7"/>
  <c r="AH54" i="7"/>
  <c r="AH58" i="7"/>
  <c r="AH62" i="7"/>
  <c r="AH66" i="7"/>
  <c r="AH70" i="7"/>
  <c r="AH74" i="7"/>
  <c r="AH78" i="7"/>
  <c r="AH82" i="7"/>
  <c r="AH86" i="7"/>
  <c r="AH90" i="7"/>
  <c r="AH94" i="7"/>
  <c r="AH98" i="7"/>
  <c r="AH102" i="7"/>
  <c r="AP102" i="7" s="1"/>
  <c r="AH106" i="7"/>
  <c r="AP106" i="7" s="1"/>
  <c r="AH110" i="7"/>
  <c r="AH114" i="7"/>
  <c r="AH118" i="7"/>
  <c r="AH122" i="7"/>
  <c r="AH126" i="7"/>
  <c r="AH130" i="7"/>
  <c r="AP130" i="7" s="1"/>
  <c r="AH134" i="7"/>
  <c r="AH138" i="7"/>
  <c r="AP138" i="7" s="1"/>
  <c r="AH142" i="7"/>
  <c r="AH146" i="7"/>
  <c r="BP22" i="7"/>
  <c r="BP21" i="7"/>
  <c r="BW21" i="7" s="1"/>
  <c r="BP26" i="7"/>
  <c r="BP30" i="7"/>
  <c r="BW30" i="7" s="1"/>
  <c r="BP34" i="7"/>
  <c r="BP38" i="7"/>
  <c r="BW38" i="7" s="1"/>
  <c r="BP42" i="7"/>
  <c r="BP46" i="7"/>
  <c r="BP50" i="7"/>
  <c r="BP54" i="7"/>
  <c r="BP58" i="7"/>
  <c r="BP62" i="7"/>
  <c r="BP66" i="7"/>
  <c r="BP70" i="7"/>
  <c r="BP74" i="7"/>
  <c r="BP78" i="7"/>
  <c r="BP82" i="7"/>
  <c r="BP86" i="7"/>
  <c r="BP90" i="7"/>
  <c r="BP94" i="7"/>
  <c r="BP98" i="7"/>
  <c r="BP102" i="7"/>
  <c r="BW102" i="7" s="1"/>
  <c r="BP106" i="7"/>
  <c r="BW106" i="7" s="1"/>
  <c r="BP110" i="7"/>
  <c r="BP114" i="7"/>
  <c r="BP118" i="7"/>
  <c r="BP122" i="7"/>
  <c r="BP126" i="7"/>
  <c r="BP130" i="7"/>
  <c r="BW130" i="7" s="1"/>
  <c r="BP134" i="7"/>
  <c r="BP138" i="7"/>
  <c r="BW138" i="7" s="1"/>
  <c r="BP142" i="7"/>
  <c r="BP146" i="7"/>
  <c r="AI19" i="7"/>
  <c r="AI23" i="7"/>
  <c r="AI27" i="7"/>
  <c r="AQ27" i="7" s="1"/>
  <c r="AI31" i="7"/>
  <c r="AI35" i="7"/>
  <c r="AI39" i="7"/>
  <c r="AI43" i="7"/>
  <c r="AQ43" i="7" s="1"/>
  <c r="AI47" i="7"/>
  <c r="AI51" i="7"/>
  <c r="AI55" i="7"/>
  <c r="AQ55" i="7" s="1"/>
  <c r="AI67" i="7"/>
  <c r="AQ67" i="7" s="1"/>
  <c r="AI71" i="7"/>
  <c r="AQ71" i="7" s="1"/>
  <c r="AI75" i="7"/>
  <c r="AI79" i="7"/>
  <c r="AI83" i="7"/>
  <c r="AI87" i="7"/>
  <c r="AI91" i="7"/>
  <c r="AI95" i="7"/>
  <c r="AQ95" i="7" s="1"/>
  <c r="AI99" i="7"/>
  <c r="AQ99" i="7" s="1"/>
  <c r="AI102" i="7"/>
  <c r="AQ102" i="7" s="1"/>
  <c r="AI106" i="7"/>
  <c r="AQ106" i="7" s="1"/>
  <c r="AI111" i="7"/>
  <c r="AI115" i="7"/>
  <c r="AI119" i="7"/>
  <c r="AI123" i="7"/>
  <c r="AQ123" i="7" s="1"/>
  <c r="AI127" i="7"/>
  <c r="AQ127" i="7" s="1"/>
  <c r="AI131" i="7"/>
  <c r="AI135" i="7"/>
  <c r="AI139" i="7"/>
  <c r="AI143" i="7"/>
  <c r="AI147" i="7"/>
  <c r="BO19" i="7"/>
  <c r="BO23" i="7"/>
  <c r="BO27" i="7"/>
  <c r="BV27" i="7" s="1"/>
  <c r="BO31" i="7"/>
  <c r="BO35" i="7"/>
  <c r="BO39" i="7"/>
  <c r="BO43" i="7"/>
  <c r="BV43" i="7" s="1"/>
  <c r="BO55" i="7"/>
  <c r="BV55" i="7" s="1"/>
  <c r="BO67" i="7"/>
  <c r="BV67" i="7" s="1"/>
  <c r="BO71" i="7"/>
  <c r="BV71" i="7" s="1"/>
  <c r="BO75" i="7"/>
  <c r="BO79" i="7"/>
  <c r="BO83" i="7"/>
  <c r="BO87" i="7"/>
  <c r="BO91" i="7"/>
  <c r="BO95" i="7"/>
  <c r="BV95" i="7" s="1"/>
  <c r="BO99" i="7"/>
  <c r="BV99" i="7" s="1"/>
  <c r="BO103" i="7"/>
  <c r="BO107" i="7"/>
  <c r="BO111" i="7"/>
  <c r="BO115" i="7"/>
  <c r="BO119" i="7"/>
  <c r="BO123" i="7"/>
  <c r="BV123" i="7" s="1"/>
  <c r="BO127" i="7"/>
  <c r="BV127" i="7" s="1"/>
  <c r="BO131" i="7"/>
  <c r="BO135" i="7"/>
  <c r="BO139" i="7"/>
  <c r="BO143" i="7"/>
  <c r="BO147" i="7"/>
  <c r="EI19" i="7"/>
  <c r="EI23" i="7"/>
  <c r="EI27" i="7"/>
  <c r="EV27" i="7" s="1"/>
  <c r="EI31" i="7"/>
  <c r="EI39" i="7"/>
  <c r="EI42" i="7"/>
  <c r="EI46" i="7"/>
  <c r="EI50" i="7"/>
  <c r="EI54" i="7"/>
  <c r="EI67" i="7"/>
  <c r="EV67" i="7" s="1"/>
  <c r="EI71" i="7"/>
  <c r="EV71" i="7" s="1"/>
  <c r="EI75" i="7"/>
  <c r="EI83" i="7"/>
  <c r="EI91" i="7"/>
  <c r="EI95" i="7"/>
  <c r="EV95" i="7" s="1"/>
  <c r="EI99" i="7"/>
  <c r="EV99" i="7" s="1"/>
  <c r="EI103" i="7"/>
  <c r="EI107" i="7"/>
  <c r="EI111" i="7"/>
  <c r="EI115" i="7"/>
  <c r="EI119" i="7"/>
  <c r="EI123" i="7"/>
  <c r="EV123" i="7" s="1"/>
  <c r="EI127" i="7"/>
  <c r="EV127" i="7" s="1"/>
  <c r="EI131" i="7"/>
  <c r="EI139" i="7"/>
  <c r="EI147" i="7"/>
  <c r="AQ20" i="7"/>
  <c r="BW20" i="7"/>
  <c r="AP20" i="7"/>
  <c r="F20" i="7"/>
  <c r="EV20" i="7"/>
  <c r="CY20" i="7"/>
  <c r="BV20" i="7"/>
  <c r="AR20" i="7"/>
  <c r="EH21" i="7"/>
  <c r="EU21" i="7" s="1"/>
  <c r="EH29" i="7"/>
  <c r="EU29" i="7" s="1"/>
  <c r="EH33" i="7"/>
  <c r="EH41" i="7"/>
  <c r="EH45" i="7"/>
  <c r="EH49" i="7"/>
  <c r="EH61" i="7"/>
  <c r="EU61" i="7" s="1"/>
  <c r="EH77" i="7"/>
  <c r="EU77" i="7" s="1"/>
  <c r="EH81" i="7"/>
  <c r="EU81" i="7" s="1"/>
  <c r="EH85" i="7"/>
  <c r="EH89" i="7"/>
  <c r="EU89" i="7" s="1"/>
  <c r="EH97" i="7"/>
  <c r="EH101" i="7"/>
  <c r="EH105" i="7"/>
  <c r="EH109" i="7"/>
  <c r="EH113" i="7"/>
  <c r="EU113" i="7" s="1"/>
  <c r="EH117" i="7"/>
  <c r="EH125" i="7"/>
  <c r="EH129" i="7"/>
  <c r="EH137" i="7"/>
  <c r="EU137" i="7" s="1"/>
  <c r="EH141" i="7"/>
  <c r="EH145" i="7"/>
  <c r="BN26" i="7"/>
  <c r="BN30" i="7"/>
  <c r="BU30" i="7" s="1"/>
  <c r="BN34" i="7"/>
  <c r="BN38" i="7"/>
  <c r="BU38" i="7" s="1"/>
  <c r="BN46" i="7"/>
  <c r="BN50" i="7"/>
  <c r="BN54" i="7"/>
  <c r="BN58" i="7"/>
  <c r="BN62" i="7"/>
  <c r="BN66" i="7"/>
  <c r="BN70" i="7"/>
  <c r="BN74" i="7"/>
  <c r="BN78" i="7"/>
  <c r="BN86" i="7"/>
  <c r="BN94" i="7"/>
  <c r="BN102" i="7"/>
  <c r="BU102" i="7" s="1"/>
  <c r="BN106" i="7"/>
  <c r="BU106" i="7" s="1"/>
  <c r="BN118" i="7"/>
  <c r="BN126" i="7"/>
  <c r="BN130" i="7"/>
  <c r="BU130" i="7" s="1"/>
  <c r="BN134" i="7"/>
  <c r="BN138" i="7"/>
  <c r="BU138" i="7" s="1"/>
  <c r="BN142" i="7"/>
  <c r="F148" i="7"/>
  <c r="CY148" i="7"/>
  <c r="BW146" i="7"/>
  <c r="AP146" i="7"/>
  <c r="F146" i="7"/>
  <c r="BU146" i="7"/>
  <c r="EV143" i="7"/>
  <c r="BV143" i="7"/>
  <c r="AQ143" i="7"/>
  <c r="F143" i="7"/>
  <c r="F140" i="7"/>
  <c r="CY140" i="7"/>
  <c r="EV135" i="7"/>
  <c r="BV135" i="7"/>
  <c r="AQ135" i="7"/>
  <c r="F135" i="7"/>
  <c r="EU133" i="7"/>
  <c r="AR133" i="7"/>
  <c r="F133" i="7"/>
  <c r="F128" i="7"/>
  <c r="CY128" i="7"/>
  <c r="BU122" i="7"/>
  <c r="BW122" i="7"/>
  <c r="AP122" i="7"/>
  <c r="F122" i="7"/>
  <c r="EU121" i="7"/>
  <c r="AR121" i="7"/>
  <c r="F121" i="7"/>
  <c r="F112" i="7"/>
  <c r="CY112" i="7"/>
  <c r="BU110" i="7"/>
  <c r="BW110" i="7"/>
  <c r="AP110" i="7"/>
  <c r="F110" i="7"/>
  <c r="BU114" i="7"/>
  <c r="BW114" i="7"/>
  <c r="AP114" i="7"/>
  <c r="F114" i="7"/>
  <c r="F108" i="7"/>
  <c r="CY108" i="7"/>
  <c r="BU98" i="7"/>
  <c r="BW98" i="7"/>
  <c r="AP98" i="7"/>
  <c r="F98" i="7"/>
  <c r="EU93" i="7"/>
  <c r="AR93" i="7"/>
  <c r="F93" i="7"/>
  <c r="BW90" i="7"/>
  <c r="AP90" i="7"/>
  <c r="F90" i="7"/>
  <c r="BU90" i="7"/>
  <c r="BW82" i="7"/>
  <c r="AP82" i="7"/>
  <c r="F82" i="7"/>
  <c r="BU82" i="7"/>
  <c r="AQ87" i="7"/>
  <c r="F87" i="7"/>
  <c r="EV87" i="7"/>
  <c r="BV87" i="7"/>
  <c r="AQ79" i="7"/>
  <c r="F79" i="7"/>
  <c r="EV79" i="7"/>
  <c r="BV79" i="7"/>
  <c r="EU57" i="7"/>
  <c r="AR57" i="7"/>
  <c r="F57" i="7"/>
  <c r="EU65" i="7"/>
  <c r="AR65" i="7"/>
  <c r="F65" i="7"/>
  <c r="BV51" i="7"/>
  <c r="AQ51" i="7"/>
  <c r="F51" i="7"/>
  <c r="BV47" i="7"/>
  <c r="AQ47" i="7"/>
  <c r="F47" i="7"/>
  <c r="EV42" i="7"/>
  <c r="BU42" i="7"/>
  <c r="BW42" i="7"/>
  <c r="AP42" i="7"/>
  <c r="F42" i="7"/>
  <c r="F44" i="7"/>
  <c r="EU53" i="7"/>
  <c r="AR53" i="7"/>
  <c r="F53" i="7"/>
  <c r="EV35" i="7"/>
  <c r="BV35" i="7"/>
  <c r="AQ35" i="7"/>
  <c r="F35" i="7"/>
  <c r="CY28" i="7"/>
  <c r="F28" i="7"/>
  <c r="CY40" i="7"/>
  <c r="F40" i="7"/>
  <c r="CR45" i="7"/>
  <c r="CR49" i="7"/>
  <c r="CR53" i="7"/>
  <c r="CY53" i="7" s="1"/>
  <c r="CR57" i="7"/>
  <c r="CY57" i="7" s="1"/>
  <c r="CR61" i="7"/>
  <c r="CY61" i="7" s="1"/>
  <c r="CR65" i="7"/>
  <c r="CY65" i="7" s="1"/>
  <c r="CR77" i="7"/>
  <c r="CY77" i="7" s="1"/>
  <c r="CR81" i="7"/>
  <c r="CY81" i="7" s="1"/>
  <c r="CR89" i="7"/>
  <c r="CY89" i="7" s="1"/>
  <c r="CR93" i="7"/>
  <c r="CY93" i="7" s="1"/>
  <c r="CR97" i="7"/>
  <c r="CR109" i="7"/>
  <c r="CR113" i="7"/>
  <c r="CY113" i="7" s="1"/>
  <c r="CR117" i="7"/>
  <c r="CR121" i="7"/>
  <c r="CY121" i="7" s="1"/>
  <c r="CR125" i="7"/>
  <c r="CR129" i="7"/>
  <c r="CR133" i="7"/>
  <c r="CY133" i="7" s="1"/>
  <c r="CR137" i="7"/>
  <c r="CY137" i="7" s="1"/>
  <c r="CY25" i="7"/>
  <c r="EU25" i="7"/>
  <c r="AR25" i="7"/>
  <c r="F25" i="7"/>
  <c r="DP18" i="7"/>
  <c r="BD18" i="7"/>
  <c r="CY22" i="7"/>
  <c r="BW22" i="7"/>
  <c r="AP22" i="7"/>
  <c r="F22" i="7"/>
  <c r="BU22" i="7"/>
  <c r="AR22" i="7"/>
  <c r="DS18" i="7"/>
  <c r="CG18" i="7"/>
  <c r="V18" i="7"/>
  <c r="CY24" i="7"/>
  <c r="F24" i="7"/>
  <c r="BC12" i="7"/>
  <c r="BD11" i="7"/>
  <c r="DN18" i="7"/>
  <c r="BF18" i="7"/>
  <c r="AJ26" i="7"/>
  <c r="AJ30" i="7"/>
  <c r="AR30" i="7" s="1"/>
  <c r="AJ34" i="7"/>
  <c r="AJ38" i="7"/>
  <c r="AR38" i="7" s="1"/>
  <c r="AJ42" i="7"/>
  <c r="AR42" i="7" s="1"/>
  <c r="AJ46" i="7"/>
  <c r="AJ50" i="7"/>
  <c r="AJ54" i="7"/>
  <c r="AJ58" i="7"/>
  <c r="AJ62" i="7"/>
  <c r="AJ66" i="7"/>
  <c r="AJ70" i="7"/>
  <c r="AJ74" i="7"/>
  <c r="AJ78" i="7"/>
  <c r="AJ82" i="7"/>
  <c r="AR82" i="7" s="1"/>
  <c r="AJ86" i="7"/>
  <c r="AJ90" i="7"/>
  <c r="AR90" i="7" s="1"/>
  <c r="AJ94" i="7"/>
  <c r="AJ98" i="7"/>
  <c r="AR98" i="7" s="1"/>
  <c r="AJ102" i="7"/>
  <c r="AR102" i="7" s="1"/>
  <c r="AJ106" i="7"/>
  <c r="AR106" i="7" s="1"/>
  <c r="AJ110" i="7"/>
  <c r="AR110" i="7" s="1"/>
  <c r="AJ114" i="7"/>
  <c r="AR114" i="7" s="1"/>
  <c r="AJ118" i="7"/>
  <c r="AJ122" i="7"/>
  <c r="AR122" i="7" s="1"/>
  <c r="AJ126" i="7"/>
  <c r="AJ130" i="7"/>
  <c r="AR130" i="7" s="1"/>
  <c r="AJ134" i="7"/>
  <c r="AJ138" i="7"/>
  <c r="AR138" i="7" s="1"/>
  <c r="AJ142" i="7"/>
  <c r="AJ146" i="7"/>
  <c r="AR146" i="7" s="1"/>
  <c r="AH23" i="7"/>
  <c r="AH27" i="7"/>
  <c r="AP27" i="7" s="1"/>
  <c r="AH31" i="7"/>
  <c r="AH35" i="7"/>
  <c r="AP35" i="7" s="1"/>
  <c r="AH39" i="7"/>
  <c r="AH43" i="7"/>
  <c r="AP43" i="7" s="1"/>
  <c r="AH47" i="7"/>
  <c r="AP47" i="7" s="1"/>
  <c r="AH51" i="7"/>
  <c r="AP51" i="7" s="1"/>
  <c r="AH55" i="7"/>
  <c r="AP55" i="7" s="1"/>
  <c r="AH67" i="7"/>
  <c r="AP67" i="7" s="1"/>
  <c r="AH71" i="7"/>
  <c r="AP71" i="7" s="1"/>
  <c r="AH75" i="7"/>
  <c r="AH79" i="7"/>
  <c r="AP79" i="7" s="1"/>
  <c r="AH83" i="7"/>
  <c r="AH87" i="7"/>
  <c r="AP87" i="7" s="1"/>
  <c r="AH91" i="7"/>
  <c r="AH95" i="7"/>
  <c r="AP95" i="7" s="1"/>
  <c r="AH99" i="7"/>
  <c r="AP99" i="7" s="1"/>
  <c r="AH103" i="7"/>
  <c r="AH107" i="7"/>
  <c r="AH111" i="7"/>
  <c r="AH115" i="7"/>
  <c r="AH119" i="7"/>
  <c r="AH123" i="7"/>
  <c r="AP123" i="7" s="1"/>
  <c r="AH127" i="7"/>
  <c r="AP127" i="7" s="1"/>
  <c r="AH131" i="7"/>
  <c r="AH135" i="7"/>
  <c r="AP135" i="7" s="1"/>
  <c r="AH139" i="7"/>
  <c r="AH143" i="7"/>
  <c r="AP143" i="7" s="1"/>
  <c r="AH147" i="7"/>
  <c r="BP23" i="7"/>
  <c r="BP27" i="7"/>
  <c r="BW27" i="7" s="1"/>
  <c r="BP31" i="7"/>
  <c r="BP35" i="7"/>
  <c r="BW35" i="7" s="1"/>
  <c r="BP39" i="7"/>
  <c r="BP43" i="7"/>
  <c r="BW43" i="7" s="1"/>
  <c r="BP47" i="7"/>
  <c r="BW47" i="7" s="1"/>
  <c r="BP51" i="7"/>
  <c r="BW51" i="7" s="1"/>
  <c r="BP55" i="7"/>
  <c r="BW55" i="7" s="1"/>
  <c r="BP67" i="7"/>
  <c r="BW67" i="7" s="1"/>
  <c r="BP71" i="7"/>
  <c r="BW71" i="7" s="1"/>
  <c r="BP75" i="7"/>
  <c r="BP79" i="7"/>
  <c r="BW79" i="7" s="1"/>
  <c r="BP83" i="7"/>
  <c r="BP87" i="7"/>
  <c r="BW87" i="7" s="1"/>
  <c r="BP91" i="7"/>
  <c r="BP95" i="7"/>
  <c r="BW95" i="7" s="1"/>
  <c r="BP99" i="7"/>
  <c r="BW99" i="7" s="1"/>
  <c r="BP103" i="7"/>
  <c r="BP107" i="7"/>
  <c r="BP111" i="7"/>
  <c r="BP115" i="7"/>
  <c r="BP119" i="7"/>
  <c r="BP123" i="7"/>
  <c r="BW123" i="7" s="1"/>
  <c r="BP127" i="7"/>
  <c r="BW127" i="7" s="1"/>
  <c r="BP131" i="7"/>
  <c r="BP135" i="7"/>
  <c r="BW135" i="7" s="1"/>
  <c r="BP139" i="7"/>
  <c r="BP143" i="7"/>
  <c r="BW143" i="7" s="1"/>
  <c r="BP147" i="7"/>
  <c r="AI24" i="7"/>
  <c r="AQ24" i="7" s="1"/>
  <c r="AI28" i="7"/>
  <c r="AQ28" i="7" s="1"/>
  <c r="AI32" i="7"/>
  <c r="AI36" i="7"/>
  <c r="AI40" i="7"/>
  <c r="AQ40" i="7" s="1"/>
  <c r="AI48" i="7"/>
  <c r="AQ48" i="7" s="1"/>
  <c r="AI52" i="7"/>
  <c r="AQ52" i="7" s="1"/>
  <c r="AI56" i="7"/>
  <c r="AI76" i="7"/>
  <c r="AI80" i="7"/>
  <c r="AI84" i="7"/>
  <c r="AQ84" i="7" s="1"/>
  <c r="AI88" i="7"/>
  <c r="AI92" i="7"/>
  <c r="AQ92" i="7" s="1"/>
  <c r="AI96" i="7"/>
  <c r="AI108" i="7"/>
  <c r="AQ108" i="7" s="1"/>
  <c r="AI103" i="7"/>
  <c r="AI107" i="7"/>
  <c r="AI112" i="7"/>
  <c r="AQ112" i="7" s="1"/>
  <c r="AI116" i="7"/>
  <c r="AQ116" i="7" s="1"/>
  <c r="AI120" i="7"/>
  <c r="AI124" i="7"/>
  <c r="AQ124" i="7" s="1"/>
  <c r="AI128" i="7"/>
  <c r="AQ128" i="7" s="1"/>
  <c r="AI132" i="7"/>
  <c r="AI136" i="7"/>
  <c r="AI140" i="7"/>
  <c r="AQ140" i="7" s="1"/>
  <c r="AI144" i="7"/>
  <c r="AQ144" i="7" s="1"/>
  <c r="AI148" i="7"/>
  <c r="AQ148" i="7" s="1"/>
  <c r="BO24" i="7"/>
  <c r="BV24" i="7" s="1"/>
  <c r="BO28" i="7"/>
  <c r="BV28" i="7" s="1"/>
  <c r="BO32" i="7"/>
  <c r="BO36" i="7"/>
  <c r="BO40" i="7"/>
  <c r="BV40" i="7" s="1"/>
  <c r="BO48" i="7"/>
  <c r="BV48" i="7" s="1"/>
  <c r="BO52" i="7"/>
  <c r="BV52" i="7" s="1"/>
  <c r="BO56" i="7"/>
  <c r="BO76" i="7"/>
  <c r="BO80" i="7"/>
  <c r="BO84" i="7"/>
  <c r="BV84" i="7" s="1"/>
  <c r="BO88" i="7"/>
  <c r="BO92" i="7"/>
  <c r="BV92" i="7" s="1"/>
  <c r="BO96" i="7"/>
  <c r="BO100" i="7"/>
  <c r="BO104" i="7"/>
  <c r="BV104" i="7" s="1"/>
  <c r="BO108" i="7"/>
  <c r="BV108" i="7" s="1"/>
  <c r="BO112" i="7"/>
  <c r="BV112" i="7" s="1"/>
  <c r="BO116" i="7"/>
  <c r="BV116" i="7" s="1"/>
  <c r="BO120" i="7"/>
  <c r="BO124" i="7"/>
  <c r="BV124" i="7" s="1"/>
  <c r="BO128" i="7"/>
  <c r="BV128" i="7" s="1"/>
  <c r="BO132" i="7"/>
  <c r="BO136" i="7"/>
  <c r="BO140" i="7"/>
  <c r="BV140" i="7" s="1"/>
  <c r="BO144" i="7"/>
  <c r="BV144" i="7" s="1"/>
  <c r="BO148" i="7"/>
  <c r="BV148" i="7" s="1"/>
  <c r="EI24" i="7"/>
  <c r="EV24" i="7" s="1"/>
  <c r="EI28" i="7"/>
  <c r="EV28" i="7" s="1"/>
  <c r="EI32" i="7"/>
  <c r="EI43" i="7"/>
  <c r="EV43" i="7" s="1"/>
  <c r="EI47" i="7"/>
  <c r="EV47" i="7" s="1"/>
  <c r="EI51" i="7"/>
  <c r="EV51" i="7" s="1"/>
  <c r="EI55" i="7"/>
  <c r="EV55" i="7" s="1"/>
  <c r="EI84" i="7"/>
  <c r="EV84" i="7" s="1"/>
  <c r="EI92" i="7"/>
  <c r="EV92" i="7" s="1"/>
  <c r="EI104" i="7"/>
  <c r="EV104" i="7" s="1"/>
  <c r="EI108" i="7"/>
  <c r="EV108" i="7" s="1"/>
  <c r="EI112" i="7"/>
  <c r="EV112" i="7" s="1"/>
  <c r="EI116" i="7"/>
  <c r="EV116" i="7" s="1"/>
  <c r="EI124" i="7"/>
  <c r="EV124" i="7" s="1"/>
  <c r="EI128" i="7"/>
  <c r="EV128" i="7" s="1"/>
  <c r="EI132" i="7"/>
  <c r="EI136" i="7"/>
  <c r="EI140" i="7"/>
  <c r="EV140" i="7" s="1"/>
  <c r="EI144" i="7"/>
  <c r="EV144" i="7" s="1"/>
  <c r="EI148" i="7"/>
  <c r="EV148" i="7" s="1"/>
  <c r="AR18" i="7"/>
  <c r="CY18" i="7"/>
  <c r="BW18" i="7"/>
  <c r="AQ18" i="7"/>
  <c r="EV18" i="7"/>
  <c r="BV18" i="7"/>
  <c r="AP18" i="7"/>
  <c r="BU18" i="7"/>
  <c r="EH18" i="7"/>
  <c r="EU18" i="7" s="1"/>
  <c r="EH22" i="7"/>
  <c r="EU22" i="7" s="1"/>
  <c r="EH30" i="7"/>
  <c r="EU30" i="7" s="1"/>
  <c r="EH38" i="7"/>
  <c r="EU38" i="7" s="1"/>
  <c r="EH42" i="7"/>
  <c r="EU42" i="7" s="1"/>
  <c r="EH58" i="7"/>
  <c r="EH66" i="7"/>
  <c r="EH70" i="7"/>
  <c r="EH82" i="7"/>
  <c r="EU82" i="7" s="1"/>
  <c r="EH86" i="7"/>
  <c r="EH90" i="7"/>
  <c r="EU90" i="7" s="1"/>
  <c r="EH94" i="7"/>
  <c r="EH98" i="7"/>
  <c r="EU98" i="7" s="1"/>
  <c r="EH102" i="7"/>
  <c r="EU102" i="7" s="1"/>
  <c r="EH106" i="7"/>
  <c r="EU106" i="7" s="1"/>
  <c r="EH110" i="7"/>
  <c r="EU110" i="7" s="1"/>
  <c r="EH114" i="7"/>
  <c r="EU114" i="7" s="1"/>
  <c r="EH118" i="7"/>
  <c r="EH122" i="7"/>
  <c r="EU122" i="7" s="1"/>
  <c r="EH130" i="7"/>
  <c r="EU130" i="7" s="1"/>
  <c r="EH134" i="7"/>
  <c r="EH138" i="7"/>
  <c r="EU138" i="7" s="1"/>
  <c r="EH142" i="7"/>
  <c r="EH146" i="7"/>
  <c r="EU146" i="7" s="1"/>
  <c r="BN19" i="7"/>
  <c r="BN27" i="7"/>
  <c r="BU27" i="7" s="1"/>
  <c r="BN31" i="7"/>
  <c r="BN35" i="7"/>
  <c r="BU35" i="7" s="1"/>
  <c r="BN39" i="7"/>
  <c r="BN43" i="7"/>
  <c r="BU43" i="7" s="1"/>
  <c r="BN47" i="7"/>
  <c r="BU47" i="7" s="1"/>
  <c r="BN51" i="7"/>
  <c r="BU51" i="7" s="1"/>
  <c r="BN55" i="7"/>
  <c r="BU55" i="7" s="1"/>
  <c r="BN67" i="7"/>
  <c r="BU67" i="7" s="1"/>
  <c r="BN71" i="7"/>
  <c r="BU71" i="7" s="1"/>
  <c r="BN75" i="7"/>
  <c r="BN79" i="7"/>
  <c r="BU79" i="7" s="1"/>
  <c r="BN83" i="7"/>
  <c r="BN87" i="7"/>
  <c r="BU87" i="7" s="1"/>
  <c r="BN95" i="7"/>
  <c r="BU95" i="7" s="1"/>
  <c r="BN99" i="7"/>
  <c r="BU99" i="7" s="1"/>
  <c r="BN111" i="7"/>
  <c r="BN115" i="7"/>
  <c r="BN123" i="7"/>
  <c r="BU123" i="7" s="1"/>
  <c r="BN127" i="7"/>
  <c r="BU127" i="7" s="1"/>
  <c r="BN135" i="7"/>
  <c r="BU135" i="7" s="1"/>
  <c r="BN139" i="7"/>
  <c r="BN143" i="7"/>
  <c r="BU143" i="7" s="1"/>
  <c r="BU147" i="7"/>
  <c r="AQ147" i="7"/>
  <c r="BW147" i="7"/>
  <c r="AP147" i="7"/>
  <c r="F147" i="7"/>
  <c r="EV147" i="7"/>
  <c r="BV147" i="7"/>
  <c r="F145" i="7"/>
  <c r="CY145" i="7"/>
  <c r="EU145" i="7"/>
  <c r="AR145" i="7"/>
  <c r="F141" i="7"/>
  <c r="CY141" i="7"/>
  <c r="EU141" i="7"/>
  <c r="AR141" i="7"/>
  <c r="EV131" i="7"/>
  <c r="BV131" i="7"/>
  <c r="BU131" i="7"/>
  <c r="AQ131" i="7"/>
  <c r="BW131" i="7"/>
  <c r="AP131" i="7"/>
  <c r="F131" i="7"/>
  <c r="BW126" i="7"/>
  <c r="AP126" i="7"/>
  <c r="F126" i="7"/>
  <c r="EU126" i="7"/>
  <c r="BU126" i="7"/>
  <c r="AR126" i="7"/>
  <c r="AQ120" i="7"/>
  <c r="F120" i="7"/>
  <c r="EV120" i="7"/>
  <c r="CY120" i="7"/>
  <c r="BV120" i="7"/>
  <c r="BU119" i="7"/>
  <c r="AQ119" i="7"/>
  <c r="BW119" i="7"/>
  <c r="AP119" i="7"/>
  <c r="F119" i="7"/>
  <c r="EV119" i="7"/>
  <c r="BV119" i="7"/>
  <c r="AQ107" i="7"/>
  <c r="BW107" i="7"/>
  <c r="AP107" i="7"/>
  <c r="F107" i="7"/>
  <c r="EV107" i="7"/>
  <c r="BV107" i="7"/>
  <c r="BU107" i="7"/>
  <c r="F105" i="7"/>
  <c r="CY105" i="7"/>
  <c r="EU105" i="7"/>
  <c r="AR105" i="7"/>
  <c r="AQ103" i="7"/>
  <c r="BW103" i="7"/>
  <c r="AP103" i="7"/>
  <c r="F103" i="7"/>
  <c r="EV103" i="7"/>
  <c r="BV103" i="7"/>
  <c r="BU103" i="7"/>
  <c r="F101" i="7"/>
  <c r="CY101" i="7"/>
  <c r="EU101" i="7"/>
  <c r="AR101" i="7"/>
  <c r="F100" i="7"/>
  <c r="EV100" i="7"/>
  <c r="CY100" i="7"/>
  <c r="BV100" i="7"/>
  <c r="EV96" i="7"/>
  <c r="CY96" i="7"/>
  <c r="BV96" i="7"/>
  <c r="AQ96" i="7"/>
  <c r="F96" i="7"/>
  <c r="BW78" i="7"/>
  <c r="AP78" i="7"/>
  <c r="F78" i="7"/>
  <c r="EU78" i="7"/>
  <c r="BU78" i="7"/>
  <c r="AR78" i="7"/>
  <c r="AQ76" i="7"/>
  <c r="F76" i="7"/>
  <c r="EV76" i="7"/>
  <c r="CY76" i="7"/>
  <c r="BV76" i="7"/>
  <c r="EV91" i="7"/>
  <c r="BV91" i="7"/>
  <c r="BU91" i="7"/>
  <c r="AQ91" i="7"/>
  <c r="BW91" i="7"/>
  <c r="AP91" i="7"/>
  <c r="F91" i="7"/>
  <c r="AQ88" i="7"/>
  <c r="F88" i="7"/>
  <c r="EV88" i="7"/>
  <c r="CY88" i="7"/>
  <c r="BV88" i="7"/>
  <c r="AQ80" i="7"/>
  <c r="F80" i="7"/>
  <c r="EV80" i="7"/>
  <c r="CY80" i="7"/>
  <c r="BV80" i="7"/>
  <c r="F85" i="7"/>
  <c r="CY85" i="7"/>
  <c r="EU85" i="7"/>
  <c r="AR85" i="7"/>
  <c r="BW74" i="7"/>
  <c r="AP74" i="7"/>
  <c r="F74" i="7"/>
  <c r="EU74" i="7"/>
  <c r="BU74" i="7"/>
  <c r="AR74" i="7"/>
  <c r="EV50" i="7"/>
  <c r="EU50" i="7"/>
  <c r="BU50" i="7"/>
  <c r="AR50" i="7"/>
  <c r="BW50" i="7"/>
  <c r="AP50" i="7"/>
  <c r="F50" i="7"/>
  <c r="EV46" i="7"/>
  <c r="EU46" i="7"/>
  <c r="BU46" i="7"/>
  <c r="AR46" i="7"/>
  <c r="BW46" i="7"/>
  <c r="AP46" i="7"/>
  <c r="F46" i="7"/>
  <c r="CY41" i="7"/>
  <c r="EU41" i="7"/>
  <c r="AR41" i="7"/>
  <c r="F41" i="7"/>
  <c r="EU62" i="7"/>
  <c r="BU62" i="7"/>
  <c r="AR62" i="7"/>
  <c r="BW62" i="7"/>
  <c r="AP62" i="7"/>
  <c r="F62" i="7"/>
  <c r="EU34" i="7"/>
  <c r="BU34" i="7"/>
  <c r="AR34" i="7"/>
  <c r="BW34" i="7"/>
  <c r="AP34" i="7"/>
  <c r="F34" i="7"/>
  <c r="EU26" i="7"/>
  <c r="BU26" i="7"/>
  <c r="AR26" i="7"/>
  <c r="BW26" i="7"/>
  <c r="AP26" i="7"/>
  <c r="F26" i="7"/>
  <c r="EV56" i="7"/>
  <c r="CY56" i="7"/>
  <c r="BV56" i="7"/>
  <c r="AQ56" i="7"/>
  <c r="F56" i="7"/>
  <c r="CR26" i="7"/>
  <c r="CY26" i="7" s="1"/>
  <c r="CR34" i="7"/>
  <c r="CY34" i="7" s="1"/>
  <c r="CR42" i="7"/>
  <c r="CY42" i="7" s="1"/>
  <c r="CR46" i="7"/>
  <c r="CY46" i="7" s="1"/>
  <c r="CR50" i="7"/>
  <c r="CY50" i="7" s="1"/>
  <c r="CR62" i="7"/>
  <c r="CY62" i="7" s="1"/>
  <c r="CR74" i="7"/>
  <c r="CY74" i="7" s="1"/>
  <c r="CR78" i="7"/>
  <c r="CY78" i="7" s="1"/>
  <c r="CR82" i="7"/>
  <c r="CY82" i="7" s="1"/>
  <c r="CR90" i="7"/>
  <c r="CY90" i="7" s="1"/>
  <c r="CR98" i="7"/>
  <c r="CY98" i="7" s="1"/>
  <c r="CR102" i="7"/>
  <c r="CY102" i="7" s="1"/>
  <c r="CR106" i="7"/>
  <c r="CY106" i="7" s="1"/>
  <c r="CR110" i="7"/>
  <c r="CY110" i="7" s="1"/>
  <c r="CR114" i="7"/>
  <c r="CY114" i="7" s="1"/>
  <c r="CR122" i="7"/>
  <c r="CY122" i="7" s="1"/>
  <c r="CR126" i="7"/>
  <c r="CY126" i="7" s="1"/>
  <c r="CR130" i="7"/>
  <c r="CY130" i="7" s="1"/>
  <c r="CR138" i="7"/>
  <c r="CY138" i="7" s="1"/>
  <c r="CR146" i="7"/>
  <c r="CY146" i="7" s="1"/>
  <c r="CY37" i="7"/>
  <c r="EU37" i="7"/>
  <c r="AR37" i="7"/>
  <c r="F37" i="7"/>
  <c r="EV23" i="7"/>
  <c r="CY23" i="7"/>
  <c r="BV23" i="7"/>
  <c r="BU23" i="7"/>
  <c r="AQ23" i="7"/>
  <c r="BW23" i="7"/>
  <c r="AP23" i="7"/>
  <c r="F23" i="7"/>
  <c r="DH18" i="7"/>
  <c r="AZ18" i="7"/>
  <c r="DO18" i="7"/>
  <c r="R18" i="7"/>
  <c r="EV36" i="7"/>
  <c r="CY36" i="7"/>
  <c r="BV36" i="7"/>
  <c r="AQ36" i="7"/>
  <c r="F36" i="7"/>
  <c r="U12" i="7"/>
  <c r="V11" i="7"/>
  <c r="DJ18" i="7"/>
  <c r="BB18" i="7"/>
  <c r="AJ23" i="7"/>
  <c r="AR23" i="7" s="1"/>
  <c r="AJ27" i="7"/>
  <c r="AR27" i="7" s="1"/>
  <c r="AJ31" i="7"/>
  <c r="AJ35" i="7"/>
  <c r="AR35" i="7" s="1"/>
  <c r="AJ39" i="7"/>
  <c r="AJ43" i="7"/>
  <c r="AR43" i="7" s="1"/>
  <c r="AJ47" i="7"/>
  <c r="AR47" i="7" s="1"/>
  <c r="AJ51" i="7"/>
  <c r="AR51" i="7" s="1"/>
  <c r="AJ55" i="7"/>
  <c r="AR55" i="7" s="1"/>
  <c r="AJ67" i="7"/>
  <c r="AR67" i="7" s="1"/>
  <c r="AJ71" i="7"/>
  <c r="AR71" i="7" s="1"/>
  <c r="AJ75" i="7"/>
  <c r="AJ79" i="7"/>
  <c r="AR79" i="7" s="1"/>
  <c r="AJ83" i="7"/>
  <c r="AJ87" i="7"/>
  <c r="AR87" i="7" s="1"/>
  <c r="AJ91" i="7"/>
  <c r="AR91" i="7" s="1"/>
  <c r="AJ95" i="7"/>
  <c r="AR95" i="7" s="1"/>
  <c r="AJ99" i="7"/>
  <c r="AR99" i="7" s="1"/>
  <c r="AJ103" i="7"/>
  <c r="AR103" i="7" s="1"/>
  <c r="AJ107" i="7"/>
  <c r="AR107" i="7" s="1"/>
  <c r="AJ111" i="7"/>
  <c r="AJ115" i="7"/>
  <c r="AJ119" i="7"/>
  <c r="AR119" i="7" s="1"/>
  <c r="AJ123" i="7"/>
  <c r="AR123" i="7" s="1"/>
  <c r="AJ127" i="7"/>
  <c r="AR127" i="7" s="1"/>
  <c r="AJ131" i="7"/>
  <c r="AR131" i="7" s="1"/>
  <c r="AJ135" i="7"/>
  <c r="AR135" i="7" s="1"/>
  <c r="AJ139" i="7"/>
  <c r="AJ143" i="7"/>
  <c r="AR143" i="7" s="1"/>
  <c r="AJ147" i="7"/>
  <c r="AR147" i="7" s="1"/>
  <c r="AH24" i="7"/>
  <c r="AP24" i="7" s="1"/>
  <c r="AH28" i="7"/>
  <c r="AP28" i="7" s="1"/>
  <c r="AH32" i="7"/>
  <c r="AH36" i="7"/>
  <c r="AP36" i="7" s="1"/>
  <c r="AH40" i="7"/>
  <c r="AP40" i="7" s="1"/>
  <c r="AH48" i="7"/>
  <c r="AP48" i="7" s="1"/>
  <c r="AH52" i="7"/>
  <c r="AP52" i="7" s="1"/>
  <c r="AH56" i="7"/>
  <c r="AP56" i="7" s="1"/>
  <c r="AH76" i="7"/>
  <c r="AP76" i="7" s="1"/>
  <c r="AH80" i="7"/>
  <c r="AP80" i="7" s="1"/>
  <c r="AH84" i="7"/>
  <c r="AP84" i="7" s="1"/>
  <c r="AH88" i="7"/>
  <c r="AP88" i="7" s="1"/>
  <c r="AH92" i="7"/>
  <c r="AP92" i="7" s="1"/>
  <c r="AH96" i="7"/>
  <c r="AP96" i="7" s="1"/>
  <c r="AH100" i="7"/>
  <c r="AP100" i="7" s="1"/>
  <c r="AH104" i="7"/>
  <c r="AP104" i="7" s="1"/>
  <c r="AH108" i="7"/>
  <c r="AP108" i="7" s="1"/>
  <c r="AH112" i="7"/>
  <c r="AP112" i="7" s="1"/>
  <c r="AH116" i="7"/>
  <c r="AP116" i="7" s="1"/>
  <c r="AH120" i="7"/>
  <c r="AP120" i="7" s="1"/>
  <c r="AH124" i="7"/>
  <c r="AP124" i="7" s="1"/>
  <c r="AH128" i="7"/>
  <c r="AP128" i="7" s="1"/>
  <c r="AH132" i="7"/>
  <c r="AH136" i="7"/>
  <c r="AH140" i="7"/>
  <c r="AP140" i="7" s="1"/>
  <c r="AH144" i="7"/>
  <c r="AP144" i="7" s="1"/>
  <c r="AH148" i="7"/>
  <c r="AP148" i="7" s="1"/>
  <c r="BP24" i="7"/>
  <c r="BW24" i="7" s="1"/>
  <c r="BP28" i="7"/>
  <c r="BW28" i="7" s="1"/>
  <c r="BP32" i="7"/>
  <c r="BP36" i="7"/>
  <c r="BW36" i="7" s="1"/>
  <c r="BP40" i="7"/>
  <c r="BW40" i="7" s="1"/>
  <c r="BP48" i="7"/>
  <c r="BW48" i="7" s="1"/>
  <c r="BP52" i="7"/>
  <c r="BW52" i="7" s="1"/>
  <c r="BP56" i="7"/>
  <c r="BW56" i="7" s="1"/>
  <c r="BP76" i="7"/>
  <c r="BW76" i="7" s="1"/>
  <c r="BP80" i="7"/>
  <c r="BW80" i="7" s="1"/>
  <c r="BP84" i="7"/>
  <c r="BW84" i="7" s="1"/>
  <c r="BP88" i="7"/>
  <c r="BW88" i="7" s="1"/>
  <c r="BP92" i="7"/>
  <c r="BW92" i="7" s="1"/>
  <c r="BP96" i="7"/>
  <c r="BW96" i="7" s="1"/>
  <c r="BP100" i="7"/>
  <c r="BW100" i="7" s="1"/>
  <c r="BP104" i="7"/>
  <c r="BW104" i="7" s="1"/>
  <c r="BP108" i="7"/>
  <c r="BW108" i="7" s="1"/>
  <c r="BP112" i="7"/>
  <c r="BW112" i="7" s="1"/>
  <c r="BP116" i="7"/>
  <c r="BW116" i="7" s="1"/>
  <c r="BP120" i="7"/>
  <c r="BW120" i="7" s="1"/>
  <c r="BP124" i="7"/>
  <c r="BW124" i="7" s="1"/>
  <c r="BP128" i="7"/>
  <c r="BW128" i="7" s="1"/>
  <c r="BP132" i="7"/>
  <c r="BP136" i="7"/>
  <c r="BP140" i="7"/>
  <c r="BW140" i="7" s="1"/>
  <c r="BP144" i="7"/>
  <c r="BW144" i="7" s="1"/>
  <c r="BP148" i="7"/>
  <c r="BW148" i="7" s="1"/>
  <c r="AI21" i="7"/>
  <c r="AQ21" i="7" s="1"/>
  <c r="AI25" i="7"/>
  <c r="AQ25" i="7" s="1"/>
  <c r="AI29" i="7"/>
  <c r="AQ29" i="7" s="1"/>
  <c r="AI33" i="7"/>
  <c r="AI37" i="7"/>
  <c r="AQ37" i="7" s="1"/>
  <c r="AI41" i="7"/>
  <c r="AQ41" i="7" s="1"/>
  <c r="AI45" i="7"/>
  <c r="AI49" i="7"/>
  <c r="AI53" i="7"/>
  <c r="AQ53" i="7" s="1"/>
  <c r="AI57" i="7"/>
  <c r="AQ57" i="7" s="1"/>
  <c r="AI61" i="7"/>
  <c r="AQ61" i="7" s="1"/>
  <c r="AI65" i="7"/>
  <c r="AQ65" i="7" s="1"/>
  <c r="AI77" i="7"/>
  <c r="AQ77" i="7" s="1"/>
  <c r="AI81" i="7"/>
  <c r="AQ81" i="7" s="1"/>
  <c r="AI85" i="7"/>
  <c r="AQ85" i="7" s="1"/>
  <c r="AI89" i="7"/>
  <c r="AQ89" i="7" s="1"/>
  <c r="AI93" i="7"/>
  <c r="AQ93" i="7" s="1"/>
  <c r="AI97" i="7"/>
  <c r="AI100" i="7"/>
  <c r="AQ100" i="7" s="1"/>
  <c r="AI104" i="7"/>
  <c r="AQ104" i="7" s="1"/>
  <c r="AI109" i="7"/>
  <c r="AI113" i="7"/>
  <c r="AQ113" i="7" s="1"/>
  <c r="AI117" i="7"/>
  <c r="AI121" i="7"/>
  <c r="AQ121" i="7" s="1"/>
  <c r="AI125" i="7"/>
  <c r="AI129" i="7"/>
  <c r="AI133" i="7"/>
  <c r="AQ133" i="7" s="1"/>
  <c r="AI137" i="7"/>
  <c r="AQ137" i="7" s="1"/>
  <c r="AI141" i="7"/>
  <c r="AQ141" i="7" s="1"/>
  <c r="AI145" i="7"/>
  <c r="AQ145" i="7" s="1"/>
  <c r="BO21" i="7"/>
  <c r="BV21" i="7" s="1"/>
  <c r="BO25" i="7"/>
  <c r="BV25" i="7" s="1"/>
  <c r="BO29" i="7"/>
  <c r="BV29" i="7" s="1"/>
  <c r="BO33" i="7"/>
  <c r="BO37" i="7"/>
  <c r="BV37" i="7" s="1"/>
  <c r="BO41" i="7"/>
  <c r="BV41" i="7" s="1"/>
  <c r="BO53" i="7"/>
  <c r="BV53" i="7" s="1"/>
  <c r="BO57" i="7"/>
  <c r="BV57" i="7" s="1"/>
  <c r="BO61" i="7"/>
  <c r="BV61" i="7" s="1"/>
  <c r="BO65" i="7"/>
  <c r="BV65" i="7" s="1"/>
  <c r="BO77" i="7"/>
  <c r="BV77" i="7" s="1"/>
  <c r="BO81" i="7"/>
  <c r="BV81" i="7" s="1"/>
  <c r="BO85" i="7"/>
  <c r="BV85" i="7" s="1"/>
  <c r="BO89" i="7"/>
  <c r="BV89" i="7" s="1"/>
  <c r="BO93" i="7"/>
  <c r="BV93" i="7" s="1"/>
  <c r="BO97" i="7"/>
  <c r="BO101" i="7"/>
  <c r="BV101" i="7" s="1"/>
  <c r="BO105" i="7"/>
  <c r="BV105" i="7" s="1"/>
  <c r="BO109" i="7"/>
  <c r="BO113" i="7"/>
  <c r="BV113" i="7" s="1"/>
  <c r="BO117" i="7"/>
  <c r="BO121" i="7"/>
  <c r="BV121" i="7" s="1"/>
  <c r="BO125" i="7"/>
  <c r="BO129" i="7"/>
  <c r="BO133" i="7"/>
  <c r="BV133" i="7" s="1"/>
  <c r="BO137" i="7"/>
  <c r="BV137" i="7" s="1"/>
  <c r="BO141" i="7"/>
  <c r="BV141" i="7" s="1"/>
  <c r="BO145" i="7"/>
  <c r="BV145" i="7" s="1"/>
  <c r="EI21" i="7"/>
  <c r="EV21" i="7" s="1"/>
  <c r="EI25" i="7"/>
  <c r="EV25" i="7" s="1"/>
  <c r="EI29" i="7"/>
  <c r="EV29" i="7" s="1"/>
  <c r="EI37" i="7"/>
  <c r="EV37" i="7" s="1"/>
  <c r="EI40" i="7"/>
  <c r="EV40" i="7" s="1"/>
  <c r="EI48" i="7"/>
  <c r="EV48" i="7" s="1"/>
  <c r="EI52" i="7"/>
  <c r="EV52" i="7" s="1"/>
  <c r="EI57" i="7"/>
  <c r="EV57" i="7" s="1"/>
  <c r="EI61" i="7"/>
  <c r="EV61" i="7" s="1"/>
  <c r="EI65" i="7"/>
  <c r="EV65" i="7" s="1"/>
  <c r="EI77" i="7"/>
  <c r="EV77" i="7" s="1"/>
  <c r="EI81" i="7"/>
  <c r="EV81" i="7" s="1"/>
  <c r="EI85" i="7"/>
  <c r="EV85" i="7" s="1"/>
  <c r="EI89" i="7"/>
  <c r="EV89" i="7" s="1"/>
  <c r="EI93" i="7"/>
  <c r="EV93" i="7" s="1"/>
  <c r="EI101" i="7"/>
  <c r="EV101" i="7" s="1"/>
  <c r="EI105" i="7"/>
  <c r="EV105" i="7" s="1"/>
  <c r="EI113" i="7"/>
  <c r="EV113" i="7" s="1"/>
  <c r="EI121" i="7"/>
  <c r="EV121" i="7" s="1"/>
  <c r="EI133" i="7"/>
  <c r="EV133" i="7" s="1"/>
  <c r="EI137" i="7"/>
  <c r="EV137" i="7" s="1"/>
  <c r="EI141" i="7"/>
  <c r="EV141" i="7" s="1"/>
  <c r="EI145" i="7"/>
  <c r="EV145" i="7" s="1"/>
  <c r="EH23" i="7"/>
  <c r="EU23" i="7" s="1"/>
  <c r="EH27" i="7"/>
  <c r="EU27" i="7" s="1"/>
  <c r="EH35" i="7"/>
  <c r="EU35" i="7" s="1"/>
  <c r="EH43" i="7"/>
  <c r="EU43" i="7" s="1"/>
  <c r="EH47" i="7"/>
  <c r="EU47" i="7" s="1"/>
  <c r="EH51" i="7"/>
  <c r="EU51" i="7" s="1"/>
  <c r="EH55" i="7"/>
  <c r="EU55" i="7" s="1"/>
  <c r="EH67" i="7"/>
  <c r="EU67" i="7" s="1"/>
  <c r="EH71" i="7"/>
  <c r="EU71" i="7" s="1"/>
  <c r="EH79" i="7"/>
  <c r="EU79" i="7" s="1"/>
  <c r="EH87" i="7"/>
  <c r="EU87" i="7" s="1"/>
  <c r="EH91" i="7"/>
  <c r="EU91" i="7" s="1"/>
  <c r="EH95" i="7"/>
  <c r="EU95" i="7" s="1"/>
  <c r="EH99" i="7"/>
  <c r="EU99" i="7" s="1"/>
  <c r="EH103" i="7"/>
  <c r="EU103" i="7" s="1"/>
  <c r="EH107" i="7"/>
  <c r="EU107" i="7" s="1"/>
  <c r="EH119" i="7"/>
  <c r="EU119" i="7" s="1"/>
  <c r="EH123" i="7"/>
  <c r="EU123" i="7" s="1"/>
  <c r="EH127" i="7"/>
  <c r="EU127" i="7" s="1"/>
  <c r="EH131" i="7"/>
  <c r="EU131" i="7" s="1"/>
  <c r="EH135" i="7"/>
  <c r="EU135" i="7" s="1"/>
  <c r="EH143" i="7"/>
  <c r="EU143" i="7" s="1"/>
  <c r="EH147" i="7"/>
  <c r="EU147" i="7" s="1"/>
  <c r="BN20" i="7"/>
  <c r="BU20" i="7" s="1"/>
  <c r="BN24" i="7"/>
  <c r="BU24" i="7" s="1"/>
  <c r="BN28" i="7"/>
  <c r="BU28" i="7" s="1"/>
  <c r="BN36" i="7"/>
  <c r="BU36" i="7" s="1"/>
  <c r="BN40" i="7"/>
  <c r="BU40" i="7" s="1"/>
  <c r="BN48" i="7"/>
  <c r="BU48" i="7" s="1"/>
  <c r="BN52" i="7"/>
  <c r="BU52" i="7" s="1"/>
  <c r="BN56" i="7"/>
  <c r="BU56" i="7" s="1"/>
  <c r="BN76" i="7"/>
  <c r="BU76" i="7" s="1"/>
  <c r="BN80" i="7"/>
  <c r="BU80" i="7" s="1"/>
  <c r="BN84" i="7"/>
  <c r="BU84" i="7" s="1"/>
  <c r="BN88" i="7"/>
  <c r="BU88" i="7" s="1"/>
  <c r="BN92" i="7"/>
  <c r="BU92" i="7" s="1"/>
  <c r="BN96" i="7"/>
  <c r="BU96" i="7" s="1"/>
  <c r="BN100" i="7"/>
  <c r="BU100" i="7" s="1"/>
  <c r="BN104" i="7"/>
  <c r="BU104" i="7" s="1"/>
  <c r="BN108" i="7"/>
  <c r="BU108" i="7" s="1"/>
  <c r="BN112" i="7"/>
  <c r="BU112" i="7" s="1"/>
  <c r="BN116" i="7"/>
  <c r="BU116" i="7" s="1"/>
  <c r="BN120" i="7"/>
  <c r="BU120" i="7" s="1"/>
  <c r="BN124" i="7"/>
  <c r="BU124" i="7" s="1"/>
  <c r="BN128" i="7"/>
  <c r="BU128" i="7" s="1"/>
  <c r="BN140" i="7"/>
  <c r="BU140" i="7" s="1"/>
  <c r="BN144" i="7"/>
  <c r="BU144" i="7" s="1"/>
  <c r="BN148" i="7"/>
  <c r="BU148" i="7" s="1"/>
  <c r="EU142" i="7"/>
  <c r="BW142" i="7"/>
  <c r="AP142" i="7"/>
  <c r="F142" i="7"/>
  <c r="CY142" i="7"/>
  <c r="BU142" i="7"/>
  <c r="AR142" i="7"/>
  <c r="AQ139" i="7"/>
  <c r="BW139" i="7"/>
  <c r="AP139" i="7"/>
  <c r="F139" i="7"/>
  <c r="EV139" i="7"/>
  <c r="BV139" i="7"/>
  <c r="EU139" i="7"/>
  <c r="BU139" i="7"/>
  <c r="AR139" i="7"/>
  <c r="EV136" i="7"/>
  <c r="CY136" i="7"/>
  <c r="BV136" i="7"/>
  <c r="BU136" i="7"/>
  <c r="AQ136" i="7"/>
  <c r="BW136" i="7"/>
  <c r="AP136" i="7"/>
  <c r="F136" i="7"/>
  <c r="CY134" i="7"/>
  <c r="EU134" i="7"/>
  <c r="BU134" i="7"/>
  <c r="AR134" i="7"/>
  <c r="BW134" i="7"/>
  <c r="AP134" i="7"/>
  <c r="F134" i="7"/>
  <c r="EV132" i="7"/>
  <c r="CY132" i="7"/>
  <c r="BV132" i="7"/>
  <c r="BU132" i="7"/>
  <c r="AQ132" i="7"/>
  <c r="BW132" i="7"/>
  <c r="AP132" i="7"/>
  <c r="F132" i="7"/>
  <c r="EV129" i="7"/>
  <c r="EU129" i="7"/>
  <c r="F129" i="7"/>
  <c r="CY129" i="7"/>
  <c r="BV129" i="7"/>
  <c r="AR129" i="7"/>
  <c r="AQ129" i="7"/>
  <c r="EV125" i="7"/>
  <c r="CY125" i="7"/>
  <c r="EU125" i="7"/>
  <c r="AR125" i="7"/>
  <c r="AQ125" i="7"/>
  <c r="BV125" i="7"/>
  <c r="F125" i="7"/>
  <c r="EU118" i="7"/>
  <c r="BU118" i="7"/>
  <c r="AR118" i="7"/>
  <c r="BW118" i="7"/>
  <c r="AP118" i="7"/>
  <c r="F118" i="7"/>
  <c r="CY118" i="7"/>
  <c r="EU117" i="7"/>
  <c r="AR117" i="7"/>
  <c r="AQ117" i="7"/>
  <c r="F117" i="7"/>
  <c r="EV117" i="7"/>
  <c r="CY117" i="7"/>
  <c r="BV117" i="7"/>
  <c r="EU111" i="7"/>
  <c r="BU111" i="7"/>
  <c r="AR111" i="7"/>
  <c r="AQ111" i="7"/>
  <c r="BW111" i="7"/>
  <c r="AP111" i="7"/>
  <c r="F111" i="7"/>
  <c r="EV111" i="7"/>
  <c r="BV111" i="7"/>
  <c r="EU109" i="7"/>
  <c r="AR109" i="7"/>
  <c r="AQ109" i="7"/>
  <c r="F109" i="7"/>
  <c r="EV109" i="7"/>
  <c r="CY109" i="7"/>
  <c r="BV109" i="7"/>
  <c r="EU115" i="7"/>
  <c r="BU115" i="7"/>
  <c r="AR115" i="7"/>
  <c r="AQ115" i="7"/>
  <c r="BW115" i="7"/>
  <c r="AP115" i="7"/>
  <c r="F115" i="7"/>
  <c r="EV115" i="7"/>
  <c r="BV115" i="7"/>
  <c r="CY94" i="7"/>
  <c r="EU94" i="7"/>
  <c r="BU94" i="7"/>
  <c r="AR94" i="7"/>
  <c r="BW94" i="7"/>
  <c r="AP94" i="7"/>
  <c r="F94" i="7"/>
  <c r="EV97" i="7"/>
  <c r="CY97" i="7"/>
  <c r="BV97" i="7"/>
  <c r="EU97" i="7"/>
  <c r="AR97" i="7"/>
  <c r="AQ97" i="7"/>
  <c r="F97" i="7"/>
  <c r="BW86" i="7"/>
  <c r="AP86" i="7"/>
  <c r="F86" i="7"/>
  <c r="CY86" i="7"/>
  <c r="EU86" i="7"/>
  <c r="BU86" i="7"/>
  <c r="AR86" i="7"/>
  <c r="AQ75" i="7"/>
  <c r="BW75" i="7"/>
  <c r="AP75" i="7"/>
  <c r="F75" i="7"/>
  <c r="EV75" i="7"/>
  <c r="BV75" i="7"/>
  <c r="EU75" i="7"/>
  <c r="BU75" i="7"/>
  <c r="AR75" i="7"/>
  <c r="AQ83" i="7"/>
  <c r="BW83" i="7"/>
  <c r="AP83" i="7"/>
  <c r="F83" i="7"/>
  <c r="EV83" i="7"/>
  <c r="BV83" i="7"/>
  <c r="EU83" i="7"/>
  <c r="BU83" i="7"/>
  <c r="AR83" i="7"/>
  <c r="EU58" i="7"/>
  <c r="BU58" i="7"/>
  <c r="AR58" i="7"/>
  <c r="BW58" i="7"/>
  <c r="AP58" i="7"/>
  <c r="F58" i="7"/>
  <c r="CY58" i="7"/>
  <c r="CY49" i="7"/>
  <c r="BV49" i="7"/>
  <c r="EU49" i="7"/>
  <c r="AR49" i="7"/>
  <c r="AQ49" i="7"/>
  <c r="F49" i="7"/>
  <c r="CY45" i="7"/>
  <c r="BV45" i="7"/>
  <c r="EU45" i="7"/>
  <c r="AR45" i="7"/>
  <c r="AQ45" i="7"/>
  <c r="F45" i="7"/>
  <c r="EU70" i="7"/>
  <c r="BU70" i="7"/>
  <c r="AR70" i="7"/>
  <c r="BW70" i="7"/>
  <c r="AP70" i="7"/>
  <c r="F70" i="7"/>
  <c r="CY70" i="7"/>
  <c r="EU66" i="7"/>
  <c r="BU66" i="7"/>
  <c r="AR66" i="7"/>
  <c r="BW66" i="7"/>
  <c r="AP66" i="7"/>
  <c r="F66" i="7"/>
  <c r="CY66" i="7"/>
  <c r="EV39" i="7"/>
  <c r="EU39" i="7"/>
  <c r="BV39" i="7"/>
  <c r="BU39" i="7"/>
  <c r="AR39" i="7"/>
  <c r="AQ39" i="7"/>
  <c r="BW39" i="7"/>
  <c r="AP39" i="7"/>
  <c r="F39" i="7"/>
  <c r="EV31" i="7"/>
  <c r="BV31" i="7"/>
  <c r="EU31" i="7"/>
  <c r="BU31" i="7"/>
  <c r="AR31" i="7"/>
  <c r="AQ31" i="7"/>
  <c r="BW31" i="7"/>
  <c r="AP31" i="7"/>
  <c r="F31" i="7"/>
  <c r="EV54" i="7"/>
  <c r="CY54" i="7"/>
  <c r="EU54" i="7"/>
  <c r="BU54" i="7"/>
  <c r="AR54" i="7"/>
  <c r="BW54" i="7"/>
  <c r="AP54" i="7"/>
  <c r="F54" i="7"/>
  <c r="CR31" i="7"/>
  <c r="CY31" i="7" s="1"/>
  <c r="CR35" i="7"/>
  <c r="CY35" i="7" s="1"/>
  <c r="CR39" i="7"/>
  <c r="CY39" i="7" s="1"/>
  <c r="CR43" i="7"/>
  <c r="CY43" i="7" s="1"/>
  <c r="CR47" i="7"/>
  <c r="CY47" i="7" s="1"/>
  <c r="CR51" i="7"/>
  <c r="CY51" i="7" s="1"/>
  <c r="CR55" i="7"/>
  <c r="CY55" i="7" s="1"/>
  <c r="CR67" i="7"/>
  <c r="CY67" i="7" s="1"/>
  <c r="CR71" i="7"/>
  <c r="CY71" i="7" s="1"/>
  <c r="CR75" i="7"/>
  <c r="CY75" i="7" s="1"/>
  <c r="CR79" i="7"/>
  <c r="CY79" i="7" s="1"/>
  <c r="CR83" i="7"/>
  <c r="CY83" i="7" s="1"/>
  <c r="CR87" i="7"/>
  <c r="CY87" i="7" s="1"/>
  <c r="CR91" i="7"/>
  <c r="CY91" i="7" s="1"/>
  <c r="CR95" i="7"/>
  <c r="CY95" i="7" s="1"/>
  <c r="CR99" i="7"/>
  <c r="CY99" i="7" s="1"/>
  <c r="CR103" i="7"/>
  <c r="CY103" i="7" s="1"/>
  <c r="CR107" i="7"/>
  <c r="CY107" i="7" s="1"/>
  <c r="CR111" i="7"/>
  <c r="CY111" i="7" s="1"/>
  <c r="CR115" i="7"/>
  <c r="CY115" i="7" s="1"/>
  <c r="CR119" i="7"/>
  <c r="CY119" i="7" s="1"/>
  <c r="CR123" i="7"/>
  <c r="CY123" i="7" s="1"/>
  <c r="CR127" i="7"/>
  <c r="CY127" i="7" s="1"/>
  <c r="CR131" i="7"/>
  <c r="CY131" i="7" s="1"/>
  <c r="CR135" i="7"/>
  <c r="CY135" i="7" s="1"/>
  <c r="CR139" i="7"/>
  <c r="CY139" i="7" s="1"/>
  <c r="CR143" i="7"/>
  <c r="CY143" i="7" s="1"/>
  <c r="CR147" i="7"/>
  <c r="CY147" i="7" s="1"/>
  <c r="EV33" i="7"/>
  <c r="CY33" i="7"/>
  <c r="BV33" i="7"/>
  <c r="EU33" i="7"/>
  <c r="AR33" i="7"/>
  <c r="AQ33" i="7"/>
  <c r="F33" i="7"/>
  <c r="CH18" i="7"/>
  <c r="W18" i="7"/>
  <c r="DK18" i="7"/>
  <c r="BC18" i="7"/>
  <c r="EV32" i="7"/>
  <c r="CY32" i="7"/>
  <c r="BV32" i="7"/>
  <c r="BU32" i="7"/>
  <c r="AQ32" i="7"/>
  <c r="BW32" i="7"/>
  <c r="AP32" i="7"/>
  <c r="F32" i="7"/>
  <c r="CS148" i="7"/>
  <c r="CZ148" i="7" s="1"/>
  <c r="CS147" i="7"/>
  <c r="CZ147" i="7" s="1"/>
  <c r="CS146" i="7"/>
  <c r="CZ146" i="7" s="1"/>
  <c r="CS145" i="7"/>
  <c r="CZ145" i="7" s="1"/>
  <c r="CS144" i="7"/>
  <c r="CZ144" i="7" s="1"/>
  <c r="CS143" i="7"/>
  <c r="CZ143" i="7" s="1"/>
  <c r="CS142" i="7"/>
  <c r="CZ142" i="7" s="1"/>
  <c r="CS141" i="7"/>
  <c r="CZ141" i="7" s="1"/>
  <c r="CS140" i="7"/>
  <c r="CZ140" i="7" s="1"/>
  <c r="CS139" i="7"/>
  <c r="CZ139" i="7" s="1"/>
  <c r="CS138" i="7"/>
  <c r="CZ138" i="7" s="1"/>
  <c r="CS137" i="7"/>
  <c r="CZ137" i="7" s="1"/>
  <c r="CS136" i="7"/>
  <c r="CZ136" i="7" s="1"/>
  <c r="CS135" i="7"/>
  <c r="CZ135" i="7" s="1"/>
  <c r="CS134" i="7"/>
  <c r="CZ134" i="7" s="1"/>
  <c r="CS133" i="7"/>
  <c r="CZ133" i="7" s="1"/>
  <c r="CS132" i="7"/>
  <c r="CZ132" i="7" s="1"/>
  <c r="CS131" i="7"/>
  <c r="CZ131" i="7" s="1"/>
  <c r="CS130" i="7"/>
  <c r="CZ130" i="7" s="1"/>
  <c r="CS129" i="7"/>
  <c r="CZ129" i="7" s="1"/>
  <c r="CS128" i="7"/>
  <c r="CZ128" i="7" s="1"/>
  <c r="CS127" i="7"/>
  <c r="CZ127" i="7" s="1"/>
  <c r="CS126" i="7"/>
  <c r="CZ126" i="7" s="1"/>
  <c r="CS125" i="7"/>
  <c r="CZ125" i="7" s="1"/>
  <c r="CS124" i="7"/>
  <c r="CZ124" i="7" s="1"/>
  <c r="CS123" i="7"/>
  <c r="CZ123" i="7" s="1"/>
  <c r="CS122" i="7"/>
  <c r="CZ122" i="7" s="1"/>
  <c r="CS121" i="7"/>
  <c r="CZ121" i="7" s="1"/>
  <c r="CS120" i="7"/>
  <c r="CZ120" i="7" s="1"/>
  <c r="CS119" i="7"/>
  <c r="CZ119" i="7" s="1"/>
  <c r="CS118" i="7"/>
  <c r="CZ118" i="7" s="1"/>
  <c r="CS117" i="7"/>
  <c r="CZ117" i="7" s="1"/>
  <c r="CS116" i="7"/>
  <c r="CZ116" i="7" s="1"/>
  <c r="CS115" i="7"/>
  <c r="CZ115" i="7" s="1"/>
  <c r="CS114" i="7"/>
  <c r="CZ114" i="7" s="1"/>
  <c r="CS113" i="7"/>
  <c r="CZ113" i="7" s="1"/>
  <c r="CS112" i="7"/>
  <c r="CZ112" i="7" s="1"/>
  <c r="CS111" i="7"/>
  <c r="CZ111" i="7" s="1"/>
  <c r="CS110" i="7"/>
  <c r="CZ110" i="7" s="1"/>
  <c r="CS109" i="7"/>
  <c r="CZ109" i="7" s="1"/>
  <c r="CS108" i="7"/>
  <c r="CZ108" i="7" s="1"/>
  <c r="CS107" i="7"/>
  <c r="CZ107" i="7" s="1"/>
  <c r="CS106" i="7"/>
  <c r="CZ106" i="7" s="1"/>
  <c r="CS105" i="7"/>
  <c r="CZ105" i="7" s="1"/>
  <c r="CS104" i="7"/>
  <c r="CZ104" i="7" s="1"/>
  <c r="CS103" i="7"/>
  <c r="CZ103" i="7" s="1"/>
  <c r="CS102" i="7"/>
  <c r="CZ102" i="7" s="1"/>
  <c r="CS101" i="7"/>
  <c r="CZ101" i="7" s="1"/>
  <c r="CS100" i="7"/>
  <c r="CZ100" i="7" s="1"/>
  <c r="CS99" i="7"/>
  <c r="CZ99" i="7" s="1"/>
  <c r="CS98" i="7"/>
  <c r="CZ98" i="7" s="1"/>
  <c r="CS97" i="7"/>
  <c r="CZ97" i="7" s="1"/>
  <c r="CS96" i="7"/>
  <c r="CZ96" i="7" s="1"/>
  <c r="CS95" i="7"/>
  <c r="CZ95" i="7" s="1"/>
  <c r="CS94" i="7"/>
  <c r="CZ94" i="7" s="1"/>
  <c r="CS93" i="7"/>
  <c r="CZ93" i="7" s="1"/>
  <c r="CS92" i="7"/>
  <c r="CZ92" i="7" s="1"/>
  <c r="CS91" i="7"/>
  <c r="CZ91" i="7" s="1"/>
  <c r="CS90" i="7"/>
  <c r="CZ90" i="7" s="1"/>
  <c r="CS89" i="7"/>
  <c r="CZ89" i="7" s="1"/>
  <c r="CS88" i="7"/>
  <c r="CZ88" i="7" s="1"/>
  <c r="CS87" i="7"/>
  <c r="CZ87" i="7" s="1"/>
  <c r="CS86" i="7"/>
  <c r="CZ86" i="7" s="1"/>
  <c r="CS85" i="7"/>
  <c r="CZ85" i="7" s="1"/>
  <c r="CS84" i="7"/>
  <c r="CZ84" i="7" s="1"/>
  <c r="CS83" i="7"/>
  <c r="CZ83" i="7" s="1"/>
  <c r="CS82" i="7"/>
  <c r="CZ82" i="7" s="1"/>
  <c r="CS81" i="7"/>
  <c r="CZ81" i="7" s="1"/>
  <c r="CS80" i="7"/>
  <c r="CZ80" i="7" s="1"/>
  <c r="CS79" i="7"/>
  <c r="CZ79" i="7" s="1"/>
  <c r="CS78" i="7"/>
  <c r="CZ78" i="7" s="1"/>
  <c r="CS77" i="7"/>
  <c r="CZ77" i="7" s="1"/>
  <c r="CS76" i="7"/>
  <c r="CZ76" i="7" s="1"/>
  <c r="CS75" i="7"/>
  <c r="CZ75" i="7" s="1"/>
  <c r="CS74" i="7"/>
  <c r="CZ74" i="7" s="1"/>
  <c r="CS73" i="7"/>
  <c r="CZ73" i="7" s="1"/>
  <c r="CS72" i="7"/>
  <c r="CZ72" i="7" s="1"/>
  <c r="CS71" i="7"/>
  <c r="CZ71" i="7" s="1"/>
  <c r="CS70" i="7"/>
  <c r="CZ70" i="7" s="1"/>
  <c r="CS69" i="7"/>
  <c r="CZ69" i="7" s="1"/>
  <c r="CS68" i="7"/>
  <c r="CZ68" i="7" s="1"/>
  <c r="CS67" i="7"/>
  <c r="CZ67" i="7" s="1"/>
  <c r="CS66" i="7"/>
  <c r="CZ66" i="7" s="1"/>
  <c r="CS65" i="7"/>
  <c r="CZ65" i="7" s="1"/>
  <c r="CS64" i="7"/>
  <c r="CZ64" i="7" s="1"/>
  <c r="CS63" i="7"/>
  <c r="CZ63" i="7" s="1"/>
  <c r="CS62" i="7"/>
  <c r="CZ62" i="7" s="1"/>
  <c r="CS61" i="7"/>
  <c r="CZ61" i="7" s="1"/>
  <c r="CS60" i="7"/>
  <c r="CZ60" i="7" s="1"/>
  <c r="CS59" i="7"/>
  <c r="CZ59" i="7" s="1"/>
  <c r="CS58" i="7"/>
  <c r="CZ58" i="7" s="1"/>
  <c r="CS57" i="7"/>
  <c r="CZ57" i="7" s="1"/>
  <c r="CS56" i="7"/>
  <c r="CZ56" i="7" s="1"/>
  <c r="CS55" i="7"/>
  <c r="CZ55" i="7" s="1"/>
  <c r="CS54" i="7"/>
  <c r="CZ54" i="7" s="1"/>
  <c r="CS53" i="7"/>
  <c r="CZ53" i="7" s="1"/>
  <c r="CS52" i="7"/>
  <c r="CZ52" i="7" s="1"/>
  <c r="CS51" i="7"/>
  <c r="CZ51" i="7" s="1"/>
  <c r="CS50" i="7"/>
  <c r="CZ50" i="7" s="1"/>
  <c r="CS49" i="7"/>
  <c r="CZ49" i="7" s="1"/>
  <c r="CS48" i="7"/>
  <c r="CZ48" i="7" s="1"/>
  <c r="CS47" i="7"/>
  <c r="CZ47" i="7" s="1"/>
  <c r="CS46" i="7"/>
  <c r="CZ46" i="7" s="1"/>
  <c r="CS45" i="7"/>
  <c r="CZ45" i="7" s="1"/>
  <c r="CS44" i="7"/>
  <c r="CZ44" i="7" s="1"/>
  <c r="CS43" i="7"/>
  <c r="CZ43" i="7" s="1"/>
  <c r="CS42" i="7"/>
  <c r="CZ42" i="7" s="1"/>
  <c r="CS41" i="7"/>
  <c r="CZ41" i="7" s="1"/>
  <c r="CS40" i="7"/>
  <c r="CZ40" i="7" s="1"/>
  <c r="CS39" i="7"/>
  <c r="CZ39" i="7" s="1"/>
  <c r="CS38" i="7"/>
  <c r="CZ38" i="7" s="1"/>
  <c r="CS37" i="7"/>
  <c r="CZ37" i="7" s="1"/>
  <c r="CS36" i="7"/>
  <c r="CZ36" i="7" s="1"/>
  <c r="CS35" i="7"/>
  <c r="CZ35" i="7" s="1"/>
  <c r="CS34" i="7"/>
  <c r="CZ34" i="7" s="1"/>
  <c r="CS33" i="7"/>
  <c r="CZ33" i="7" s="1"/>
  <c r="CS32" i="7"/>
  <c r="CZ32" i="7" s="1"/>
  <c r="CS31" i="7"/>
  <c r="CZ31" i="7" s="1"/>
  <c r="CS30" i="7"/>
  <c r="CZ30" i="7" s="1"/>
  <c r="CS29" i="7"/>
  <c r="CZ29" i="7" s="1"/>
  <c r="CS28" i="7"/>
  <c r="CZ28" i="7" s="1"/>
  <c r="CS27" i="7"/>
  <c r="CZ27" i="7" s="1"/>
  <c r="CS26" i="7"/>
  <c r="CZ26" i="7" s="1"/>
  <c r="CS25" i="7"/>
  <c r="CZ25" i="7" s="1"/>
  <c r="CS24" i="7"/>
  <c r="CZ24" i="7" s="1"/>
  <c r="CS23" i="7"/>
  <c r="CZ23" i="7" s="1"/>
  <c r="CS21" i="7"/>
  <c r="CZ21" i="7" s="1"/>
  <c r="CS20" i="7"/>
  <c r="CZ20" i="7" s="1"/>
  <c r="CS19" i="7"/>
  <c r="CS22" i="7"/>
  <c r="CZ22" i="7" s="1"/>
  <c r="CS18" i="7"/>
  <c r="CZ18" i="7" s="1"/>
  <c r="CJ18" i="7"/>
  <c r="Y18" i="7"/>
  <c r="CT148" i="7"/>
  <c r="DA148" i="7" s="1"/>
  <c r="CT147" i="7"/>
  <c r="DA147" i="7" s="1"/>
  <c r="CT146" i="7"/>
  <c r="DA146" i="7" s="1"/>
  <c r="CT145" i="7"/>
  <c r="DA145" i="7" s="1"/>
  <c r="CT144" i="7"/>
  <c r="DA144" i="7" s="1"/>
  <c r="CT143" i="7"/>
  <c r="DA143" i="7" s="1"/>
  <c r="CT142" i="7"/>
  <c r="DA142" i="7" s="1"/>
  <c r="CT141" i="7"/>
  <c r="DA141" i="7" s="1"/>
  <c r="CT140" i="7"/>
  <c r="DA140" i="7" s="1"/>
  <c r="CT139" i="7"/>
  <c r="DA139" i="7" s="1"/>
  <c r="CT138" i="7"/>
  <c r="DA138" i="7" s="1"/>
  <c r="CT137" i="7"/>
  <c r="DA137" i="7" s="1"/>
  <c r="CT136" i="7"/>
  <c r="DA136" i="7" s="1"/>
  <c r="CT135" i="7"/>
  <c r="DA135" i="7" s="1"/>
  <c r="CT134" i="7"/>
  <c r="DA134" i="7" s="1"/>
  <c r="CT133" i="7"/>
  <c r="DA133" i="7" s="1"/>
  <c r="CT132" i="7"/>
  <c r="DA132" i="7" s="1"/>
  <c r="CT131" i="7"/>
  <c r="DA131" i="7" s="1"/>
  <c r="CT130" i="7"/>
  <c r="DA130" i="7" s="1"/>
  <c r="CT129" i="7"/>
  <c r="DA129" i="7" s="1"/>
  <c r="CT128" i="7"/>
  <c r="DA128" i="7" s="1"/>
  <c r="CT127" i="7"/>
  <c r="DA127" i="7" s="1"/>
  <c r="CT126" i="7"/>
  <c r="DA126" i="7" s="1"/>
  <c r="CT125" i="7"/>
  <c r="DA125" i="7" s="1"/>
  <c r="CT124" i="7"/>
  <c r="DA124" i="7" s="1"/>
  <c r="CT123" i="7"/>
  <c r="DA123" i="7" s="1"/>
  <c r="CT122" i="7"/>
  <c r="DA122" i="7" s="1"/>
  <c r="CT121" i="7"/>
  <c r="DA121" i="7" s="1"/>
  <c r="CT120" i="7"/>
  <c r="DA120" i="7" s="1"/>
  <c r="CT119" i="7"/>
  <c r="DA119" i="7" s="1"/>
  <c r="CT118" i="7"/>
  <c r="DA118" i="7" s="1"/>
  <c r="CT117" i="7"/>
  <c r="DA117" i="7" s="1"/>
  <c r="CT116" i="7"/>
  <c r="DA116" i="7" s="1"/>
  <c r="CT115" i="7"/>
  <c r="DA115" i="7" s="1"/>
  <c r="CT114" i="7"/>
  <c r="DA114" i="7" s="1"/>
  <c r="CT113" i="7"/>
  <c r="DA113" i="7" s="1"/>
  <c r="CT112" i="7"/>
  <c r="DA112" i="7" s="1"/>
  <c r="CT111" i="7"/>
  <c r="DA111" i="7" s="1"/>
  <c r="CT110" i="7"/>
  <c r="DA110" i="7" s="1"/>
  <c r="CT109" i="7"/>
  <c r="DA109" i="7" s="1"/>
  <c r="CT108" i="7"/>
  <c r="DA108" i="7" s="1"/>
  <c r="CT107" i="7"/>
  <c r="DA107" i="7" s="1"/>
  <c r="CT106" i="7"/>
  <c r="DA106" i="7" s="1"/>
  <c r="CT105" i="7"/>
  <c r="DA105" i="7" s="1"/>
  <c r="CT104" i="7"/>
  <c r="DA104" i="7" s="1"/>
  <c r="CT103" i="7"/>
  <c r="DA103" i="7" s="1"/>
  <c r="CT102" i="7"/>
  <c r="DA102" i="7" s="1"/>
  <c r="CT101" i="7"/>
  <c r="DA101" i="7" s="1"/>
  <c r="CT100" i="7"/>
  <c r="DA100" i="7" s="1"/>
  <c r="CT99" i="7"/>
  <c r="DA99" i="7" s="1"/>
  <c r="CT98" i="7"/>
  <c r="DA98" i="7" s="1"/>
  <c r="CT97" i="7"/>
  <c r="DA97" i="7" s="1"/>
  <c r="CT96" i="7"/>
  <c r="DA96" i="7" s="1"/>
  <c r="CT95" i="7"/>
  <c r="DA95" i="7" s="1"/>
  <c r="CT94" i="7"/>
  <c r="DA94" i="7" s="1"/>
  <c r="CT93" i="7"/>
  <c r="DA93" i="7" s="1"/>
  <c r="CT92" i="7"/>
  <c r="DA92" i="7" s="1"/>
  <c r="CT91" i="7"/>
  <c r="DA91" i="7" s="1"/>
  <c r="CT90" i="7"/>
  <c r="DA90" i="7" s="1"/>
  <c r="CT89" i="7"/>
  <c r="DA89" i="7" s="1"/>
  <c r="CT88" i="7"/>
  <c r="DA88" i="7" s="1"/>
  <c r="CT87" i="7"/>
  <c r="DA87" i="7" s="1"/>
  <c r="CT86" i="7"/>
  <c r="DA86" i="7" s="1"/>
  <c r="CT85" i="7"/>
  <c r="DA85" i="7" s="1"/>
  <c r="CT84" i="7"/>
  <c r="DA84" i="7" s="1"/>
  <c r="CT83" i="7"/>
  <c r="DA83" i="7" s="1"/>
  <c r="CT82" i="7"/>
  <c r="DA82" i="7" s="1"/>
  <c r="CT81" i="7"/>
  <c r="DA81" i="7" s="1"/>
  <c r="CT80" i="7"/>
  <c r="DA80" i="7" s="1"/>
  <c r="CT79" i="7"/>
  <c r="DA79" i="7" s="1"/>
  <c r="CT78" i="7"/>
  <c r="DA78" i="7" s="1"/>
  <c r="CT77" i="7"/>
  <c r="DA77" i="7" s="1"/>
  <c r="CT76" i="7"/>
  <c r="DA76" i="7" s="1"/>
  <c r="CT75" i="7"/>
  <c r="DA75" i="7" s="1"/>
  <c r="CT74" i="7"/>
  <c r="DA74" i="7" s="1"/>
  <c r="CT73" i="7"/>
  <c r="DA73" i="7" s="1"/>
  <c r="CT72" i="7"/>
  <c r="DA72" i="7" s="1"/>
  <c r="CT71" i="7"/>
  <c r="DA71" i="7" s="1"/>
  <c r="CT70" i="7"/>
  <c r="DA70" i="7" s="1"/>
  <c r="CT69" i="7"/>
  <c r="DA69" i="7" s="1"/>
  <c r="CT68" i="7"/>
  <c r="DA68" i="7" s="1"/>
  <c r="CT67" i="7"/>
  <c r="DA67" i="7" s="1"/>
  <c r="CT66" i="7"/>
  <c r="DA66" i="7" s="1"/>
  <c r="CT65" i="7"/>
  <c r="DA65" i="7" s="1"/>
  <c r="CT64" i="7"/>
  <c r="DA64" i="7" s="1"/>
  <c r="CT63" i="7"/>
  <c r="DA63" i="7" s="1"/>
  <c r="CT62" i="7"/>
  <c r="DA62" i="7" s="1"/>
  <c r="CT61" i="7"/>
  <c r="DA61" i="7" s="1"/>
  <c r="CT60" i="7"/>
  <c r="DA60" i="7" s="1"/>
  <c r="CT59" i="7"/>
  <c r="DA59" i="7" s="1"/>
  <c r="CT58" i="7"/>
  <c r="DA58" i="7" s="1"/>
  <c r="CT57" i="7"/>
  <c r="DA57" i="7" s="1"/>
  <c r="CT56" i="7"/>
  <c r="DA56" i="7" s="1"/>
  <c r="CT55" i="7"/>
  <c r="DA55" i="7" s="1"/>
  <c r="CT54" i="7"/>
  <c r="DA54" i="7" s="1"/>
  <c r="CT53" i="7"/>
  <c r="DA53" i="7" s="1"/>
  <c r="CT52" i="7"/>
  <c r="DA52" i="7" s="1"/>
  <c r="CT51" i="7"/>
  <c r="DA51" i="7" s="1"/>
  <c r="CT50" i="7"/>
  <c r="DA50" i="7" s="1"/>
  <c r="CT49" i="7"/>
  <c r="DA49" i="7" s="1"/>
  <c r="CT48" i="7"/>
  <c r="DA48" i="7" s="1"/>
  <c r="CT47" i="7"/>
  <c r="DA47" i="7" s="1"/>
  <c r="CT46" i="7"/>
  <c r="DA46" i="7" s="1"/>
  <c r="CT45" i="7"/>
  <c r="DA45" i="7" s="1"/>
  <c r="CT44" i="7"/>
  <c r="DA44" i="7" s="1"/>
  <c r="CT43" i="7"/>
  <c r="DA43" i="7" s="1"/>
  <c r="CT42" i="7"/>
  <c r="DA42" i="7" s="1"/>
  <c r="CT41" i="7"/>
  <c r="DA41" i="7" s="1"/>
  <c r="CT40" i="7"/>
  <c r="DA40" i="7" s="1"/>
  <c r="CT39" i="7"/>
  <c r="DA39" i="7" s="1"/>
  <c r="CT38" i="7"/>
  <c r="DA38" i="7" s="1"/>
  <c r="CT37" i="7"/>
  <c r="DA37" i="7" s="1"/>
  <c r="CT36" i="7"/>
  <c r="DA36" i="7" s="1"/>
  <c r="CT35" i="7"/>
  <c r="DA35" i="7" s="1"/>
  <c r="CT34" i="7"/>
  <c r="DA34" i="7" s="1"/>
  <c r="CT33" i="7"/>
  <c r="DA33" i="7" s="1"/>
  <c r="CT32" i="7"/>
  <c r="DA32" i="7" s="1"/>
  <c r="CT31" i="7"/>
  <c r="DA31" i="7" s="1"/>
  <c r="CT30" i="7"/>
  <c r="DA30" i="7" s="1"/>
  <c r="CT29" i="7"/>
  <c r="DA29" i="7" s="1"/>
  <c r="CT28" i="7"/>
  <c r="DA28" i="7" s="1"/>
  <c r="CT27" i="7"/>
  <c r="DA27" i="7" s="1"/>
  <c r="CT26" i="7"/>
  <c r="DA26" i="7" s="1"/>
  <c r="CT25" i="7"/>
  <c r="DA25" i="7" s="1"/>
  <c r="CT24" i="7"/>
  <c r="DA24" i="7" s="1"/>
  <c r="CT23" i="7"/>
  <c r="DA23" i="7" s="1"/>
  <c r="CT22" i="7"/>
  <c r="DA22" i="7" s="1"/>
  <c r="CT18" i="7"/>
  <c r="DA18" i="7" s="1"/>
  <c r="CT21" i="7"/>
  <c r="DA21" i="7" s="1"/>
  <c r="CT20" i="7"/>
  <c r="DA20" i="7" s="1"/>
  <c r="CT19" i="7"/>
  <c r="AJ21" i="7"/>
  <c r="AR21" i="7" s="1"/>
  <c r="AJ24" i="7"/>
  <c r="AR24" i="7" s="1"/>
  <c r="AJ28" i="7"/>
  <c r="AR28" i="7" s="1"/>
  <c r="AJ32" i="7"/>
  <c r="AR32" i="7" s="1"/>
  <c r="AJ36" i="7"/>
  <c r="AR36" i="7" s="1"/>
  <c r="AJ40" i="7"/>
  <c r="AR40" i="7" s="1"/>
  <c r="AJ48" i="7"/>
  <c r="AR48" i="7" s="1"/>
  <c r="AJ52" i="7"/>
  <c r="AR52" i="7" s="1"/>
  <c r="AJ56" i="7"/>
  <c r="AR56" i="7" s="1"/>
  <c r="AJ76" i="7"/>
  <c r="AR76" i="7" s="1"/>
  <c r="AJ80" i="7"/>
  <c r="AR80" i="7" s="1"/>
  <c r="AJ84" i="7"/>
  <c r="AR84" i="7" s="1"/>
  <c r="AJ88" i="7"/>
  <c r="AR88" i="7" s="1"/>
  <c r="AJ92" i="7"/>
  <c r="AR92" i="7" s="1"/>
  <c r="AJ96" i="7"/>
  <c r="AR96" i="7" s="1"/>
  <c r="AJ100" i="7"/>
  <c r="AR100" i="7" s="1"/>
  <c r="AJ104" i="7"/>
  <c r="AR104" i="7" s="1"/>
  <c r="AJ108" i="7"/>
  <c r="AR108" i="7" s="1"/>
  <c r="AJ112" i="7"/>
  <c r="AR112" i="7" s="1"/>
  <c r="AJ116" i="7"/>
  <c r="AR116" i="7" s="1"/>
  <c r="AJ120" i="7"/>
  <c r="AR120" i="7" s="1"/>
  <c r="AJ124" i="7"/>
  <c r="AR124" i="7" s="1"/>
  <c r="AJ128" i="7"/>
  <c r="AR128" i="7" s="1"/>
  <c r="AJ132" i="7"/>
  <c r="AR132" i="7" s="1"/>
  <c r="AJ136" i="7"/>
  <c r="AR136" i="7" s="1"/>
  <c r="AJ140" i="7"/>
  <c r="AR140" i="7" s="1"/>
  <c r="AJ144" i="7"/>
  <c r="AR144" i="7" s="1"/>
  <c r="AJ148" i="7"/>
  <c r="AR148" i="7" s="1"/>
  <c r="AH21" i="7"/>
  <c r="AP21" i="7" s="1"/>
  <c r="AH25" i="7"/>
  <c r="AP25" i="7" s="1"/>
  <c r="AH29" i="7"/>
  <c r="AP29" i="7" s="1"/>
  <c r="AH33" i="7"/>
  <c r="AP33" i="7" s="1"/>
  <c r="AH37" i="7"/>
  <c r="AP37" i="7" s="1"/>
  <c r="AH41" i="7"/>
  <c r="AP41" i="7" s="1"/>
  <c r="AH45" i="7"/>
  <c r="AP45" i="7" s="1"/>
  <c r="AH49" i="7"/>
  <c r="AP49" i="7" s="1"/>
  <c r="AH53" i="7"/>
  <c r="AP53" i="7" s="1"/>
  <c r="AH57" i="7"/>
  <c r="AP57" i="7" s="1"/>
  <c r="AH61" i="7"/>
  <c r="AP61" i="7" s="1"/>
  <c r="AH65" i="7"/>
  <c r="AP65" i="7" s="1"/>
  <c r="AH77" i="7"/>
  <c r="AP77" i="7" s="1"/>
  <c r="AH81" i="7"/>
  <c r="AP81" i="7" s="1"/>
  <c r="AH85" i="7"/>
  <c r="AP85" i="7" s="1"/>
  <c r="AH89" i="7"/>
  <c r="AP89" i="7" s="1"/>
  <c r="AH93" i="7"/>
  <c r="AP93" i="7" s="1"/>
  <c r="AH97" i="7"/>
  <c r="AP97" i="7" s="1"/>
  <c r="AH101" i="7"/>
  <c r="AP101" i="7" s="1"/>
  <c r="AH105" i="7"/>
  <c r="AP105" i="7" s="1"/>
  <c r="AH109" i="7"/>
  <c r="AP109" i="7" s="1"/>
  <c r="AH113" i="7"/>
  <c r="AP113" i="7" s="1"/>
  <c r="AH117" i="7"/>
  <c r="AP117" i="7" s="1"/>
  <c r="AH121" i="7"/>
  <c r="AP121" i="7" s="1"/>
  <c r="AH125" i="7"/>
  <c r="AP125" i="7" s="1"/>
  <c r="AH129" i="7"/>
  <c r="AP129" i="7" s="1"/>
  <c r="AH133" i="7"/>
  <c r="AP133" i="7" s="1"/>
  <c r="AH137" i="7"/>
  <c r="AP137" i="7" s="1"/>
  <c r="AH141" i="7"/>
  <c r="AP141" i="7" s="1"/>
  <c r="AH145" i="7"/>
  <c r="AP145" i="7" s="1"/>
  <c r="DA19" i="7"/>
  <c r="AQ19" i="7"/>
  <c r="CZ19" i="7"/>
  <c r="BW19" i="7"/>
  <c r="BI19" i="7" s="1"/>
  <c r="AP19" i="7"/>
  <c r="F19" i="7"/>
  <c r="EV19" i="7"/>
  <c r="DV19" i="7" s="1"/>
  <c r="CY19" i="7"/>
  <c r="CK19" i="7" s="1"/>
  <c r="BV19" i="7"/>
  <c r="BH19" i="7" s="1"/>
  <c r="EU19" i="7"/>
  <c r="DU19" i="7" s="1"/>
  <c r="BU19" i="7"/>
  <c r="BG19" i="7" s="1"/>
  <c r="AR19" i="7"/>
  <c r="AB19" i="7" s="1"/>
  <c r="CR21" i="7"/>
  <c r="CY21" i="7" s="1"/>
  <c r="BP25" i="7"/>
  <c r="BW25" i="7" s="1"/>
  <c r="BP29" i="7"/>
  <c r="BW29" i="7" s="1"/>
  <c r="BP33" i="7"/>
  <c r="BW33" i="7" s="1"/>
  <c r="BP37" i="7"/>
  <c r="BW37" i="7" s="1"/>
  <c r="BP41" i="7"/>
  <c r="BW41" i="7" s="1"/>
  <c r="BP45" i="7"/>
  <c r="BW45" i="7" s="1"/>
  <c r="BP49" i="7"/>
  <c r="BW49" i="7" s="1"/>
  <c r="BP53" i="7"/>
  <c r="BW53" i="7" s="1"/>
  <c r="BP57" i="7"/>
  <c r="BW57" i="7" s="1"/>
  <c r="BP61" i="7"/>
  <c r="BW61" i="7" s="1"/>
  <c r="BP65" i="7"/>
  <c r="BW65" i="7" s="1"/>
  <c r="BP77" i="7"/>
  <c r="BW77" i="7" s="1"/>
  <c r="BP81" i="7"/>
  <c r="BW81" i="7" s="1"/>
  <c r="BP85" i="7"/>
  <c r="BW85" i="7" s="1"/>
  <c r="BP89" i="7"/>
  <c r="BW89" i="7" s="1"/>
  <c r="BP93" i="7"/>
  <c r="BW93" i="7" s="1"/>
  <c r="BP97" i="7"/>
  <c r="BW97" i="7" s="1"/>
  <c r="BP101" i="7"/>
  <c r="BW101" i="7" s="1"/>
  <c r="BP105" i="7"/>
  <c r="BW105" i="7" s="1"/>
  <c r="BP109" i="7"/>
  <c r="BW109" i="7" s="1"/>
  <c r="BP113" i="7"/>
  <c r="BW113" i="7" s="1"/>
  <c r="BP117" i="7"/>
  <c r="BW117" i="7" s="1"/>
  <c r="BP121" i="7"/>
  <c r="BW121" i="7" s="1"/>
  <c r="BP125" i="7"/>
  <c r="BW125" i="7" s="1"/>
  <c r="BP129" i="7"/>
  <c r="BW129" i="7" s="1"/>
  <c r="BP133" i="7"/>
  <c r="BW133" i="7" s="1"/>
  <c r="BP137" i="7"/>
  <c r="BW137" i="7" s="1"/>
  <c r="BP141" i="7"/>
  <c r="BW141" i="7" s="1"/>
  <c r="BP145" i="7"/>
  <c r="BW145" i="7" s="1"/>
  <c r="AI22" i="7"/>
  <c r="AQ22" i="7" s="1"/>
  <c r="AI26" i="7"/>
  <c r="AQ26" i="7" s="1"/>
  <c r="AI30" i="7"/>
  <c r="AQ30" i="7" s="1"/>
  <c r="AI34" i="7"/>
  <c r="AQ34" i="7" s="1"/>
  <c r="AI38" i="7"/>
  <c r="AQ38" i="7" s="1"/>
  <c r="AI42" i="7"/>
  <c r="AQ42" i="7" s="1"/>
  <c r="AI46" i="7"/>
  <c r="AQ46" i="7" s="1"/>
  <c r="AI50" i="7"/>
  <c r="AQ50" i="7" s="1"/>
  <c r="AI54" i="7"/>
  <c r="AQ54" i="7" s="1"/>
  <c r="AI58" i="7"/>
  <c r="AQ58" i="7" s="1"/>
  <c r="AI62" i="7"/>
  <c r="AQ62" i="7" s="1"/>
  <c r="AI66" i="7"/>
  <c r="AQ66" i="7" s="1"/>
  <c r="AI70" i="7"/>
  <c r="AQ70" i="7" s="1"/>
  <c r="AI74" i="7"/>
  <c r="AQ74" i="7" s="1"/>
  <c r="AI78" i="7"/>
  <c r="AQ78" i="7" s="1"/>
  <c r="AI82" i="7"/>
  <c r="AQ82" i="7" s="1"/>
  <c r="AI86" i="7"/>
  <c r="AQ86" i="7" s="1"/>
  <c r="AI90" i="7"/>
  <c r="AQ90" i="7" s="1"/>
  <c r="AI94" i="7"/>
  <c r="AQ94" i="7" s="1"/>
  <c r="AI98" i="7"/>
  <c r="AQ98" i="7" s="1"/>
  <c r="AI101" i="7"/>
  <c r="AQ101" i="7" s="1"/>
  <c r="AI105" i="7"/>
  <c r="AQ105" i="7" s="1"/>
  <c r="AI110" i="7"/>
  <c r="AQ110" i="7" s="1"/>
  <c r="AI114" i="7"/>
  <c r="AQ114" i="7" s="1"/>
  <c r="AI118" i="7"/>
  <c r="AQ118" i="7" s="1"/>
  <c r="AI122" i="7"/>
  <c r="AQ122" i="7" s="1"/>
  <c r="AI126" i="7"/>
  <c r="AQ126" i="7" s="1"/>
  <c r="AI130" i="7"/>
  <c r="AQ130" i="7" s="1"/>
  <c r="AI134" i="7"/>
  <c r="AQ134" i="7" s="1"/>
  <c r="AI138" i="7"/>
  <c r="AQ138" i="7" s="1"/>
  <c r="AI142" i="7"/>
  <c r="AQ142" i="7" s="1"/>
  <c r="AI146" i="7"/>
  <c r="AQ146" i="7" s="1"/>
  <c r="BO22" i="7"/>
  <c r="BV22" i="7" s="1"/>
  <c r="BO26" i="7"/>
  <c r="BV26" i="7" s="1"/>
  <c r="BO30" i="7"/>
  <c r="BV30" i="7" s="1"/>
  <c r="BO34" i="7"/>
  <c r="BV34" i="7" s="1"/>
  <c r="BO38" i="7"/>
  <c r="BV38" i="7" s="1"/>
  <c r="BO42" i="7"/>
  <c r="BV42" i="7" s="1"/>
  <c r="BO46" i="7"/>
  <c r="BV46" i="7" s="1"/>
  <c r="BO50" i="7"/>
  <c r="BV50" i="7" s="1"/>
  <c r="BO54" i="7"/>
  <c r="BV54" i="7" s="1"/>
  <c r="BO58" i="7"/>
  <c r="BV58" i="7" s="1"/>
  <c r="BO62" i="7"/>
  <c r="BV62" i="7" s="1"/>
  <c r="BO66" i="7"/>
  <c r="BV66" i="7" s="1"/>
  <c r="BO70" i="7"/>
  <c r="BV70" i="7" s="1"/>
  <c r="BO74" i="7"/>
  <c r="BV74" i="7" s="1"/>
  <c r="BO78" i="7"/>
  <c r="BV78" i="7" s="1"/>
  <c r="BO82" i="7"/>
  <c r="BV82" i="7" s="1"/>
  <c r="BO86" i="7"/>
  <c r="BV86" i="7" s="1"/>
  <c r="BO90" i="7"/>
  <c r="BV90" i="7" s="1"/>
  <c r="BO94" i="7"/>
  <c r="BV94" i="7" s="1"/>
  <c r="BO98" i="7"/>
  <c r="BV98" i="7" s="1"/>
  <c r="BO102" i="7"/>
  <c r="BV102" i="7" s="1"/>
  <c r="BO106" i="7"/>
  <c r="BV106" i="7" s="1"/>
  <c r="BO110" i="7"/>
  <c r="BV110" i="7" s="1"/>
  <c r="BO114" i="7"/>
  <c r="BV114" i="7" s="1"/>
  <c r="BO118" i="7"/>
  <c r="BV118" i="7" s="1"/>
  <c r="BO122" i="7"/>
  <c r="BV122" i="7" s="1"/>
  <c r="BO126" i="7"/>
  <c r="BV126" i="7" s="1"/>
  <c r="BO130" i="7"/>
  <c r="BV130" i="7" s="1"/>
  <c r="BO134" i="7"/>
  <c r="BV134" i="7" s="1"/>
  <c r="BO138" i="7"/>
  <c r="BV138" i="7" s="1"/>
  <c r="BO142" i="7"/>
  <c r="BV142" i="7" s="1"/>
  <c r="BO146" i="7"/>
  <c r="BV146" i="7" s="1"/>
  <c r="EI22" i="7"/>
  <c r="EV22" i="7" s="1"/>
  <c r="EI26" i="7"/>
  <c r="EV26" i="7" s="1"/>
  <c r="EI30" i="7"/>
  <c r="EV30" i="7" s="1"/>
  <c r="EI34" i="7"/>
  <c r="EV34" i="7" s="1"/>
  <c r="EI38" i="7"/>
  <c r="EV38" i="7" s="1"/>
  <c r="EI41" i="7"/>
  <c r="EV41" i="7" s="1"/>
  <c r="EI45" i="7"/>
  <c r="EV45" i="7" s="1"/>
  <c r="EI49" i="7"/>
  <c r="EV49" i="7" s="1"/>
  <c r="EI53" i="7"/>
  <c r="EV53" i="7" s="1"/>
  <c r="EI58" i="7"/>
  <c r="EV58" i="7" s="1"/>
  <c r="EI62" i="7"/>
  <c r="EV62" i="7" s="1"/>
  <c r="EI66" i="7"/>
  <c r="EV66" i="7" s="1"/>
  <c r="EI70" i="7"/>
  <c r="EV70" i="7" s="1"/>
  <c r="EI74" i="7"/>
  <c r="EV74" i="7" s="1"/>
  <c r="EI78" i="7"/>
  <c r="EV78" i="7" s="1"/>
  <c r="EI82" i="7"/>
  <c r="EV82" i="7" s="1"/>
  <c r="EI86" i="7"/>
  <c r="EV86" i="7" s="1"/>
  <c r="EI90" i="7"/>
  <c r="EV90" i="7" s="1"/>
  <c r="EI94" i="7"/>
  <c r="EV94" i="7" s="1"/>
  <c r="EI98" i="7"/>
  <c r="EV98" i="7" s="1"/>
  <c r="EI102" i="7"/>
  <c r="EV102" i="7" s="1"/>
  <c r="EI106" i="7"/>
  <c r="EV106" i="7" s="1"/>
  <c r="EI110" i="7"/>
  <c r="EV110" i="7" s="1"/>
  <c r="EI114" i="7"/>
  <c r="EV114" i="7" s="1"/>
  <c r="EI118" i="7"/>
  <c r="EV118" i="7" s="1"/>
  <c r="EI122" i="7"/>
  <c r="EV122" i="7" s="1"/>
  <c r="EI126" i="7"/>
  <c r="EV126" i="7" s="1"/>
  <c r="EI130" i="7"/>
  <c r="EV130" i="7" s="1"/>
  <c r="EI134" i="7"/>
  <c r="EV134" i="7" s="1"/>
  <c r="EI138" i="7"/>
  <c r="EV138" i="7" s="1"/>
  <c r="EI142" i="7"/>
  <c r="EV142" i="7" s="1"/>
  <c r="EI146" i="7"/>
  <c r="EV146" i="7" s="1"/>
  <c r="EH20" i="7"/>
  <c r="EU20" i="7" s="1"/>
  <c r="EH24" i="7"/>
  <c r="EU24" i="7" s="1"/>
  <c r="EH28" i="7"/>
  <c r="EU28" i="7" s="1"/>
  <c r="EH32" i="7"/>
  <c r="EU32" i="7" s="1"/>
  <c r="EH36" i="7"/>
  <c r="EU36" i="7" s="1"/>
  <c r="EH40" i="7"/>
  <c r="EU40" i="7" s="1"/>
  <c r="EH48" i="7"/>
  <c r="EU48" i="7" s="1"/>
  <c r="EH52" i="7"/>
  <c r="EU52" i="7" s="1"/>
  <c r="EH56" i="7"/>
  <c r="EU56" i="7" s="1"/>
  <c r="EH76" i="7"/>
  <c r="EU76" i="7" s="1"/>
  <c r="EH80" i="7"/>
  <c r="EU80" i="7" s="1"/>
  <c r="EH84" i="7"/>
  <c r="EU84" i="7" s="1"/>
  <c r="EH88" i="7"/>
  <c r="EU88" i="7" s="1"/>
  <c r="EH92" i="7"/>
  <c r="EU92" i="7" s="1"/>
  <c r="EH96" i="7"/>
  <c r="EU96" i="7" s="1"/>
  <c r="EH100" i="7"/>
  <c r="EU100" i="7" s="1"/>
  <c r="EH104" i="7"/>
  <c r="EU104" i="7" s="1"/>
  <c r="EH108" i="7"/>
  <c r="EU108" i="7" s="1"/>
  <c r="EH112" i="7"/>
  <c r="EU112" i="7" s="1"/>
  <c r="EH116" i="7"/>
  <c r="EU116" i="7" s="1"/>
  <c r="EH120" i="7"/>
  <c r="EU120" i="7" s="1"/>
  <c r="EH124" i="7"/>
  <c r="EU124" i="7" s="1"/>
  <c r="EH128" i="7"/>
  <c r="EU128" i="7" s="1"/>
  <c r="EH132" i="7"/>
  <c r="EU132" i="7" s="1"/>
  <c r="EH136" i="7"/>
  <c r="EU136" i="7" s="1"/>
  <c r="EH140" i="7"/>
  <c r="EU140" i="7" s="1"/>
  <c r="EH144" i="7"/>
  <c r="EU144" i="7" s="1"/>
  <c r="EH148" i="7"/>
  <c r="EU148" i="7" s="1"/>
  <c r="BN21" i="7"/>
  <c r="BU21" i="7" s="1"/>
  <c r="BN25" i="7"/>
  <c r="BU25" i="7" s="1"/>
  <c r="BN29" i="7"/>
  <c r="BU29" i="7" s="1"/>
  <c r="BN33" i="7"/>
  <c r="BU33" i="7" s="1"/>
  <c r="BN37" i="7"/>
  <c r="BU37" i="7" s="1"/>
  <c r="BN41" i="7"/>
  <c r="BU41" i="7" s="1"/>
  <c r="BN45" i="7"/>
  <c r="BU45" i="7" s="1"/>
  <c r="BN49" i="7"/>
  <c r="BU49" i="7" s="1"/>
  <c r="BN53" i="7"/>
  <c r="BU53" i="7" s="1"/>
  <c r="BN57" i="7"/>
  <c r="BU57" i="7" s="1"/>
  <c r="BN61" i="7"/>
  <c r="BU61" i="7" s="1"/>
  <c r="BN65" i="7"/>
  <c r="BU65" i="7" s="1"/>
  <c r="BN77" i="7"/>
  <c r="BU77" i="7" s="1"/>
  <c r="BN81" i="7"/>
  <c r="BU81" i="7" s="1"/>
  <c r="BN85" i="7"/>
  <c r="BU85" i="7" s="1"/>
  <c r="BN89" i="7"/>
  <c r="BU89" i="7" s="1"/>
  <c r="BN93" i="7"/>
  <c r="BU93" i="7" s="1"/>
  <c r="BN97" i="7"/>
  <c r="BU97" i="7" s="1"/>
  <c r="BN101" i="7"/>
  <c r="BU101" i="7" s="1"/>
  <c r="BN105" i="7"/>
  <c r="BU105" i="7" s="1"/>
  <c r="BN109" i="7"/>
  <c r="BU109" i="7" s="1"/>
  <c r="BN113" i="7"/>
  <c r="BU113" i="7" s="1"/>
  <c r="BN117" i="7"/>
  <c r="BU117" i="7" s="1"/>
  <c r="BN121" i="7"/>
  <c r="BU121" i="7" s="1"/>
  <c r="BN125" i="7"/>
  <c r="BU125" i="7" s="1"/>
  <c r="BN129" i="7"/>
  <c r="BU129" i="7" s="1"/>
  <c r="BN133" i="7"/>
  <c r="BU133" i="7" s="1"/>
  <c r="BN137" i="7"/>
  <c r="BU137" i="7" s="1"/>
  <c r="BN141" i="7"/>
  <c r="BU141" i="7" s="1"/>
  <c r="BN145" i="7"/>
  <c r="BU145" i="7" s="1"/>
  <c r="DH18" i="6"/>
  <c r="DN18" i="6"/>
  <c r="DT18" i="6"/>
  <c r="CD18" i="6"/>
  <c r="EI19" i="6"/>
  <c r="EI18" i="6"/>
  <c r="DS18" i="6"/>
  <c r="CG18" i="6"/>
  <c r="V18" i="6"/>
  <c r="BU18" i="6"/>
  <c r="CZ18" i="6"/>
  <c r="AR18" i="6"/>
  <c r="EV18" i="6"/>
  <c r="AH18" i="6"/>
  <c r="AP18" i="6" s="1"/>
  <c r="CY18" i="6"/>
  <c r="AQ18" i="6"/>
  <c r="BN18" i="6"/>
  <c r="EU18" i="6"/>
  <c r="BV18" i="6"/>
  <c r="DK12" i="6"/>
  <c r="DL11" i="6"/>
  <c r="D21" i="6"/>
  <c r="B22" i="6"/>
  <c r="AJ18" i="6"/>
  <c r="DP18" i="6"/>
  <c r="AZ18" i="6"/>
  <c r="CF12" i="6"/>
  <c r="CG11" i="6"/>
  <c r="DI18" i="6"/>
  <c r="DO18" i="6"/>
  <c r="R18" i="6"/>
  <c r="EU19" i="6"/>
  <c r="AQ19" i="6"/>
  <c r="CZ19" i="6"/>
  <c r="AP19" i="6"/>
  <c r="F19" i="6"/>
  <c r="EV19" i="6"/>
  <c r="DV19" i="6" s="1"/>
  <c r="CY19" i="6"/>
  <c r="BV19" i="6"/>
  <c r="BN19" i="6"/>
  <c r="BU19" i="6" s="1"/>
  <c r="BG19" i="6" s="1"/>
  <c r="Y18" i="6"/>
  <c r="U12" i="6"/>
  <c r="V11" i="6"/>
  <c r="EJ18" i="6"/>
  <c r="EW18" i="6" s="1"/>
  <c r="EJ20" i="6"/>
  <c r="EJ19" i="6"/>
  <c r="EW19" i="6" s="1"/>
  <c r="DG20" i="6"/>
  <c r="CC20" i="6"/>
  <c r="AY20" i="6"/>
  <c r="Q20" i="6"/>
  <c r="E20" i="6"/>
  <c r="BP20" i="6"/>
  <c r="BP19" i="6"/>
  <c r="BW19" i="6" s="1"/>
  <c r="BP18" i="6"/>
  <c r="BW18" i="6" s="1"/>
  <c r="AJ19" i="6"/>
  <c r="AR19" i="6" s="1"/>
  <c r="AB19" i="6" s="1"/>
  <c r="DL18" i="6"/>
  <c r="S18" i="6"/>
  <c r="DR18" i="6"/>
  <c r="DK18" i="6"/>
  <c r="BC18" i="6"/>
  <c r="DJ18" i="6"/>
  <c r="U18" i="6"/>
  <c r="DM18" i="6"/>
  <c r="C20" i="6"/>
  <c r="A21" i="6"/>
  <c r="BC12" i="6"/>
  <c r="BD11" i="6"/>
  <c r="CL19" i="7" l="1"/>
  <c r="AA19" i="7"/>
  <c r="Z19" i="7"/>
  <c r="BG19" i="8"/>
  <c r="Z19" i="8"/>
  <c r="CL19" i="8"/>
  <c r="O18" i="8"/>
  <c r="BH19" i="8"/>
  <c r="DV19" i="8"/>
  <c r="AA19" i="8"/>
  <c r="DM11" i="8"/>
  <c r="DL12" i="8"/>
  <c r="AB19" i="8"/>
  <c r="BI19" i="8"/>
  <c r="DW19" i="8"/>
  <c r="BD12" i="8"/>
  <c r="BE11" i="8"/>
  <c r="EK148" i="8"/>
  <c r="EX148" i="8" s="1"/>
  <c r="EK147" i="8"/>
  <c r="EX147" i="8" s="1"/>
  <c r="EK146" i="8"/>
  <c r="EX146" i="8" s="1"/>
  <c r="EK145" i="8"/>
  <c r="EX145" i="8" s="1"/>
  <c r="EK144" i="8"/>
  <c r="EX144" i="8" s="1"/>
  <c r="EK143" i="8"/>
  <c r="EX143" i="8" s="1"/>
  <c r="EK142" i="8"/>
  <c r="EX142" i="8" s="1"/>
  <c r="EK141" i="8"/>
  <c r="EX141" i="8" s="1"/>
  <c r="EK140" i="8"/>
  <c r="EX140" i="8" s="1"/>
  <c r="EK139" i="8"/>
  <c r="EX139" i="8" s="1"/>
  <c r="EK137" i="8"/>
  <c r="EX137" i="8" s="1"/>
  <c r="EK136" i="8"/>
  <c r="EX136" i="8" s="1"/>
  <c r="EK135" i="8"/>
  <c r="EX135" i="8" s="1"/>
  <c r="EK138" i="8"/>
  <c r="EX138" i="8" s="1"/>
  <c r="EK134" i="8"/>
  <c r="EX134" i="8" s="1"/>
  <c r="EK133" i="8"/>
  <c r="EX133" i="8" s="1"/>
  <c r="EK132" i="8"/>
  <c r="EX132" i="8" s="1"/>
  <c r="EK131" i="8"/>
  <c r="EX131" i="8" s="1"/>
  <c r="EK130" i="8"/>
  <c r="EX130" i="8" s="1"/>
  <c r="EK129" i="8"/>
  <c r="EX129" i="8" s="1"/>
  <c r="EK128" i="8"/>
  <c r="EX128" i="8" s="1"/>
  <c r="EK127" i="8"/>
  <c r="EX127" i="8" s="1"/>
  <c r="EK126" i="8"/>
  <c r="EX126" i="8" s="1"/>
  <c r="EK125" i="8"/>
  <c r="EX125" i="8" s="1"/>
  <c r="EK124" i="8"/>
  <c r="EX124" i="8" s="1"/>
  <c r="EK123" i="8"/>
  <c r="EX123" i="8" s="1"/>
  <c r="EK122" i="8"/>
  <c r="EX122" i="8" s="1"/>
  <c r="EK121" i="8"/>
  <c r="EX121" i="8" s="1"/>
  <c r="EK120" i="8"/>
  <c r="EX120" i="8" s="1"/>
  <c r="EK119" i="8"/>
  <c r="EX119" i="8" s="1"/>
  <c r="EK118" i="8"/>
  <c r="EX118" i="8" s="1"/>
  <c r="EK117" i="8"/>
  <c r="EX117" i="8" s="1"/>
  <c r="EK116" i="8"/>
  <c r="EX116" i="8" s="1"/>
  <c r="EK115" i="8"/>
  <c r="EX115" i="8" s="1"/>
  <c r="EK114" i="8"/>
  <c r="EX114" i="8" s="1"/>
  <c r="EK113" i="8"/>
  <c r="EX113" i="8" s="1"/>
  <c r="EK112" i="8"/>
  <c r="EX112" i="8" s="1"/>
  <c r="EK111" i="8"/>
  <c r="EX111" i="8" s="1"/>
  <c r="EK110" i="8"/>
  <c r="EX110" i="8" s="1"/>
  <c r="EK109" i="8"/>
  <c r="EX109" i="8" s="1"/>
  <c r="EK108" i="8"/>
  <c r="EX108" i="8" s="1"/>
  <c r="EK107" i="8"/>
  <c r="EX107" i="8" s="1"/>
  <c r="EK106" i="8"/>
  <c r="EX106" i="8" s="1"/>
  <c r="EK105" i="8"/>
  <c r="EX105" i="8" s="1"/>
  <c r="EK104" i="8"/>
  <c r="EX104" i="8" s="1"/>
  <c r="EK103" i="8"/>
  <c r="EX103" i="8" s="1"/>
  <c r="EK102" i="8"/>
  <c r="EX102" i="8" s="1"/>
  <c r="EK101" i="8"/>
  <c r="EX101" i="8" s="1"/>
  <c r="EK100" i="8"/>
  <c r="EX100" i="8" s="1"/>
  <c r="EK99" i="8"/>
  <c r="EX99" i="8" s="1"/>
  <c r="EK98" i="8"/>
  <c r="EX98" i="8" s="1"/>
  <c r="EK97" i="8"/>
  <c r="EX97" i="8" s="1"/>
  <c r="EK96" i="8"/>
  <c r="EX96" i="8" s="1"/>
  <c r="EK95" i="8"/>
  <c r="EX95" i="8" s="1"/>
  <c r="EK94" i="8"/>
  <c r="EX94" i="8" s="1"/>
  <c r="EK93" i="8"/>
  <c r="EX93" i="8" s="1"/>
  <c r="EK92" i="8"/>
  <c r="EX92" i="8" s="1"/>
  <c r="EK91" i="8"/>
  <c r="EX91" i="8" s="1"/>
  <c r="EK90" i="8"/>
  <c r="EX90" i="8" s="1"/>
  <c r="EK89" i="8"/>
  <c r="EX89" i="8" s="1"/>
  <c r="EK88" i="8"/>
  <c r="EX88" i="8" s="1"/>
  <c r="EK87" i="8"/>
  <c r="EX87" i="8" s="1"/>
  <c r="EK86" i="8"/>
  <c r="EX86" i="8" s="1"/>
  <c r="EK85" i="8"/>
  <c r="EX85" i="8" s="1"/>
  <c r="EK84" i="8"/>
  <c r="EX84" i="8" s="1"/>
  <c r="EK83" i="8"/>
  <c r="EX83" i="8" s="1"/>
  <c r="EK82" i="8"/>
  <c r="EX82" i="8" s="1"/>
  <c r="EK81" i="8"/>
  <c r="EX81" i="8" s="1"/>
  <c r="EK80" i="8"/>
  <c r="EX80" i="8" s="1"/>
  <c r="EK79" i="8"/>
  <c r="EX79" i="8" s="1"/>
  <c r="EK78" i="8"/>
  <c r="EX78" i="8" s="1"/>
  <c r="EK77" i="8"/>
  <c r="EX77" i="8" s="1"/>
  <c r="EK76" i="8"/>
  <c r="EX76" i="8" s="1"/>
  <c r="EK75" i="8"/>
  <c r="EX75" i="8" s="1"/>
  <c r="EK74" i="8"/>
  <c r="EX74" i="8" s="1"/>
  <c r="EK73" i="8"/>
  <c r="EX73" i="8" s="1"/>
  <c r="EK72" i="8"/>
  <c r="EX72" i="8" s="1"/>
  <c r="EK71" i="8"/>
  <c r="EX71" i="8" s="1"/>
  <c r="EK70" i="8"/>
  <c r="EX70" i="8" s="1"/>
  <c r="EK69" i="8"/>
  <c r="EX69" i="8" s="1"/>
  <c r="EK68" i="8"/>
  <c r="EX68" i="8" s="1"/>
  <c r="EK67" i="8"/>
  <c r="EX67" i="8" s="1"/>
  <c r="EK66" i="8"/>
  <c r="EX66" i="8" s="1"/>
  <c r="EK65" i="8"/>
  <c r="EX65" i="8" s="1"/>
  <c r="EK64" i="8"/>
  <c r="EX64" i="8" s="1"/>
  <c r="EK63" i="8"/>
  <c r="EX63" i="8" s="1"/>
  <c r="EK62" i="8"/>
  <c r="EX62" i="8" s="1"/>
  <c r="EK61" i="8"/>
  <c r="EX61" i="8" s="1"/>
  <c r="EK60" i="8"/>
  <c r="EX60" i="8" s="1"/>
  <c r="EK59" i="8"/>
  <c r="EX59" i="8" s="1"/>
  <c r="EK58" i="8"/>
  <c r="EX58" i="8" s="1"/>
  <c r="EK57" i="8"/>
  <c r="EX57" i="8" s="1"/>
  <c r="EK56" i="8"/>
  <c r="EX56" i="8" s="1"/>
  <c r="EK55" i="8"/>
  <c r="EX55" i="8" s="1"/>
  <c r="EK54" i="8"/>
  <c r="EX54" i="8" s="1"/>
  <c r="EK53" i="8"/>
  <c r="EX53" i="8" s="1"/>
  <c r="EK52" i="8"/>
  <c r="EX52" i="8" s="1"/>
  <c r="EK51" i="8"/>
  <c r="EX51" i="8" s="1"/>
  <c r="EK50" i="8"/>
  <c r="EX50" i="8" s="1"/>
  <c r="EK49" i="8"/>
  <c r="EX49" i="8" s="1"/>
  <c r="EK48" i="8"/>
  <c r="EX48" i="8" s="1"/>
  <c r="EK47" i="8"/>
  <c r="EX47" i="8" s="1"/>
  <c r="EK46" i="8"/>
  <c r="EX46" i="8" s="1"/>
  <c r="EK45" i="8"/>
  <c r="EX45" i="8" s="1"/>
  <c r="EK44" i="8"/>
  <c r="EX44" i="8" s="1"/>
  <c r="EK43" i="8"/>
  <c r="EX43" i="8" s="1"/>
  <c r="EK42" i="8"/>
  <c r="EX42" i="8" s="1"/>
  <c r="EK41" i="8"/>
  <c r="EX41" i="8" s="1"/>
  <c r="EK40" i="8"/>
  <c r="EX40" i="8" s="1"/>
  <c r="EK39" i="8"/>
  <c r="EX39" i="8" s="1"/>
  <c r="EK38" i="8"/>
  <c r="EX38" i="8" s="1"/>
  <c r="EK37" i="8"/>
  <c r="EX37" i="8" s="1"/>
  <c r="EK36" i="8"/>
  <c r="EX36" i="8" s="1"/>
  <c r="EK35" i="8"/>
  <c r="EX35" i="8" s="1"/>
  <c r="EK34" i="8"/>
  <c r="EX34" i="8" s="1"/>
  <c r="EK33" i="8"/>
  <c r="EX33" i="8" s="1"/>
  <c r="EK32" i="8"/>
  <c r="EX32" i="8" s="1"/>
  <c r="EK31" i="8"/>
  <c r="EX31" i="8" s="1"/>
  <c r="EK30" i="8"/>
  <c r="EX30" i="8" s="1"/>
  <c r="EK29" i="8"/>
  <c r="EX29" i="8" s="1"/>
  <c r="EK28" i="8"/>
  <c r="EX28" i="8" s="1"/>
  <c r="EK27" i="8"/>
  <c r="EX27" i="8" s="1"/>
  <c r="EK26" i="8"/>
  <c r="EX26" i="8" s="1"/>
  <c r="EK25" i="8"/>
  <c r="EX25" i="8" s="1"/>
  <c r="EK24" i="8"/>
  <c r="EX24" i="8" s="1"/>
  <c r="EK23" i="8"/>
  <c r="EX23" i="8" s="1"/>
  <c r="EK22" i="8"/>
  <c r="EX22" i="8" s="1"/>
  <c r="EK21" i="8"/>
  <c r="EX21" i="8" s="1"/>
  <c r="EK20" i="8"/>
  <c r="EX20" i="8" s="1"/>
  <c r="EK19" i="8"/>
  <c r="EX19" i="8" s="1"/>
  <c r="EK18" i="8"/>
  <c r="EX18" i="8" s="1"/>
  <c r="DU19" i="8"/>
  <c r="CK19" i="8"/>
  <c r="BQ148" i="8"/>
  <c r="BX148" i="8" s="1"/>
  <c r="BQ147" i="8"/>
  <c r="BX147" i="8" s="1"/>
  <c r="BQ146" i="8"/>
  <c r="BX146" i="8" s="1"/>
  <c r="BQ145" i="8"/>
  <c r="BX145" i="8" s="1"/>
  <c r="BQ144" i="8"/>
  <c r="BX144" i="8" s="1"/>
  <c r="BQ143" i="8"/>
  <c r="BX143" i="8" s="1"/>
  <c r="BQ142" i="8"/>
  <c r="BX142" i="8" s="1"/>
  <c r="BQ141" i="8"/>
  <c r="BX141" i="8" s="1"/>
  <c r="BQ140" i="8"/>
  <c r="BX140" i="8" s="1"/>
  <c r="BQ138" i="8"/>
  <c r="BX138" i="8" s="1"/>
  <c r="BQ137" i="8"/>
  <c r="BX137" i="8" s="1"/>
  <c r="BQ136" i="8"/>
  <c r="BX136" i="8" s="1"/>
  <c r="BQ135" i="8"/>
  <c r="BX135" i="8" s="1"/>
  <c r="BQ139" i="8"/>
  <c r="BX139" i="8" s="1"/>
  <c r="BQ134" i="8"/>
  <c r="BX134" i="8" s="1"/>
  <c r="BQ133" i="8"/>
  <c r="BX133" i="8" s="1"/>
  <c r="BQ132" i="8"/>
  <c r="BX132" i="8" s="1"/>
  <c r="BQ131" i="8"/>
  <c r="BX131" i="8" s="1"/>
  <c r="BQ130" i="8"/>
  <c r="BX130" i="8" s="1"/>
  <c r="BQ129" i="8"/>
  <c r="BX129" i="8" s="1"/>
  <c r="BQ128" i="8"/>
  <c r="BX128" i="8" s="1"/>
  <c r="BQ127" i="8"/>
  <c r="BX127" i="8" s="1"/>
  <c r="BQ126" i="8"/>
  <c r="BX126" i="8" s="1"/>
  <c r="BQ125" i="8"/>
  <c r="BX125" i="8" s="1"/>
  <c r="BQ124" i="8"/>
  <c r="BX124" i="8" s="1"/>
  <c r="BQ123" i="8"/>
  <c r="BX123" i="8" s="1"/>
  <c r="BQ122" i="8"/>
  <c r="BX122" i="8" s="1"/>
  <c r="BQ121" i="8"/>
  <c r="BX121" i="8" s="1"/>
  <c r="BQ120" i="8"/>
  <c r="BX120" i="8" s="1"/>
  <c r="BQ119" i="8"/>
  <c r="BX119" i="8" s="1"/>
  <c r="BQ118" i="8"/>
  <c r="BX118" i="8" s="1"/>
  <c r="BQ117" i="8"/>
  <c r="BX117" i="8" s="1"/>
  <c r="BQ116" i="8"/>
  <c r="BX116" i="8" s="1"/>
  <c r="BQ115" i="8"/>
  <c r="BX115" i="8" s="1"/>
  <c r="BQ114" i="8"/>
  <c r="BX114" i="8" s="1"/>
  <c r="BQ113" i="8"/>
  <c r="BX113" i="8" s="1"/>
  <c r="BQ112" i="8"/>
  <c r="BX112" i="8" s="1"/>
  <c r="BQ111" i="8"/>
  <c r="BX111" i="8" s="1"/>
  <c r="BQ110" i="8"/>
  <c r="BX110" i="8" s="1"/>
  <c r="BQ109" i="8"/>
  <c r="BX109" i="8" s="1"/>
  <c r="BQ108" i="8"/>
  <c r="BX108" i="8" s="1"/>
  <c r="BQ107" i="8"/>
  <c r="BX107" i="8" s="1"/>
  <c r="BQ106" i="8"/>
  <c r="BX106" i="8" s="1"/>
  <c r="BQ105" i="8"/>
  <c r="BX105" i="8" s="1"/>
  <c r="BQ104" i="8"/>
  <c r="BX104" i="8" s="1"/>
  <c r="BQ103" i="8"/>
  <c r="BX103" i="8" s="1"/>
  <c r="BQ102" i="8"/>
  <c r="BX102" i="8" s="1"/>
  <c r="BQ101" i="8"/>
  <c r="BX101" i="8" s="1"/>
  <c r="BQ100" i="8"/>
  <c r="BX100" i="8" s="1"/>
  <c r="BQ99" i="8"/>
  <c r="BX99" i="8" s="1"/>
  <c r="BQ98" i="8"/>
  <c r="BX98" i="8" s="1"/>
  <c r="BQ97" i="8"/>
  <c r="BX97" i="8" s="1"/>
  <c r="BQ96" i="8"/>
  <c r="BX96" i="8" s="1"/>
  <c r="BQ95" i="8"/>
  <c r="BX95" i="8" s="1"/>
  <c r="BQ94" i="8"/>
  <c r="BX94" i="8" s="1"/>
  <c r="BQ93" i="8"/>
  <c r="BX93" i="8" s="1"/>
  <c r="BQ92" i="8"/>
  <c r="BX92" i="8" s="1"/>
  <c r="BQ91" i="8"/>
  <c r="BX91" i="8" s="1"/>
  <c r="BQ90" i="8"/>
  <c r="BX90" i="8" s="1"/>
  <c r="BQ89" i="8"/>
  <c r="BX89" i="8" s="1"/>
  <c r="BQ88" i="8"/>
  <c r="BX88" i="8" s="1"/>
  <c r="BQ87" i="8"/>
  <c r="BX87" i="8" s="1"/>
  <c r="BQ86" i="8"/>
  <c r="BX86" i="8" s="1"/>
  <c r="BQ85" i="8"/>
  <c r="BX85" i="8" s="1"/>
  <c r="BQ84" i="8"/>
  <c r="BX84" i="8" s="1"/>
  <c r="BQ83" i="8"/>
  <c r="BX83" i="8" s="1"/>
  <c r="BQ82" i="8"/>
  <c r="BX82" i="8" s="1"/>
  <c r="BQ81" i="8"/>
  <c r="BX81" i="8" s="1"/>
  <c r="BQ80" i="8"/>
  <c r="BX80" i="8" s="1"/>
  <c r="BQ79" i="8"/>
  <c r="BX79" i="8" s="1"/>
  <c r="BQ78" i="8"/>
  <c r="BX78" i="8" s="1"/>
  <c r="BQ77" i="8"/>
  <c r="BX77" i="8" s="1"/>
  <c r="BQ76" i="8"/>
  <c r="BX76" i="8" s="1"/>
  <c r="BQ75" i="8"/>
  <c r="BX75" i="8" s="1"/>
  <c r="BQ74" i="8"/>
  <c r="BX74" i="8" s="1"/>
  <c r="BQ73" i="8"/>
  <c r="BX73" i="8" s="1"/>
  <c r="BQ72" i="8"/>
  <c r="BX72" i="8" s="1"/>
  <c r="BQ71" i="8"/>
  <c r="BX71" i="8" s="1"/>
  <c r="BQ70" i="8"/>
  <c r="BX70" i="8" s="1"/>
  <c r="BQ69" i="8"/>
  <c r="BX69" i="8" s="1"/>
  <c r="BQ68" i="8"/>
  <c r="BX68" i="8" s="1"/>
  <c r="BQ67" i="8"/>
  <c r="BX67" i="8" s="1"/>
  <c r="BQ66" i="8"/>
  <c r="BX66" i="8" s="1"/>
  <c r="BQ65" i="8"/>
  <c r="BX65" i="8" s="1"/>
  <c r="BQ64" i="8"/>
  <c r="BX64" i="8" s="1"/>
  <c r="BQ63" i="8"/>
  <c r="BX63" i="8" s="1"/>
  <c r="BQ62" i="8"/>
  <c r="BX62" i="8" s="1"/>
  <c r="BQ61" i="8"/>
  <c r="BX61" i="8" s="1"/>
  <c r="BQ60" i="8"/>
  <c r="BX60" i="8" s="1"/>
  <c r="BQ59" i="8"/>
  <c r="BX59" i="8" s="1"/>
  <c r="BQ58" i="8"/>
  <c r="BX58" i="8" s="1"/>
  <c r="BQ57" i="8"/>
  <c r="BX57" i="8" s="1"/>
  <c r="BQ56" i="8"/>
  <c r="BX56" i="8" s="1"/>
  <c r="BQ55" i="8"/>
  <c r="BX55" i="8" s="1"/>
  <c r="BQ54" i="8"/>
  <c r="BX54" i="8" s="1"/>
  <c r="BQ53" i="8"/>
  <c r="BX53" i="8" s="1"/>
  <c r="BQ52" i="8"/>
  <c r="BX52" i="8" s="1"/>
  <c r="BQ51" i="8"/>
  <c r="BX51" i="8" s="1"/>
  <c r="BQ50" i="8"/>
  <c r="BX50" i="8" s="1"/>
  <c r="BQ49" i="8"/>
  <c r="BX49" i="8" s="1"/>
  <c r="BQ48" i="8"/>
  <c r="BX48" i="8" s="1"/>
  <c r="BQ47" i="8"/>
  <c r="BX47" i="8" s="1"/>
  <c r="BQ46" i="8"/>
  <c r="BX46" i="8" s="1"/>
  <c r="BQ45" i="8"/>
  <c r="BX45" i="8" s="1"/>
  <c r="BQ44" i="8"/>
  <c r="BX44" i="8" s="1"/>
  <c r="BQ43" i="8"/>
  <c r="BX43" i="8" s="1"/>
  <c r="BQ42" i="8"/>
  <c r="BX42" i="8" s="1"/>
  <c r="BQ41" i="8"/>
  <c r="BX41" i="8" s="1"/>
  <c r="BQ40" i="8"/>
  <c r="BX40" i="8" s="1"/>
  <c r="BQ39" i="8"/>
  <c r="BX39" i="8" s="1"/>
  <c r="BQ38" i="8"/>
  <c r="BX38" i="8" s="1"/>
  <c r="BQ37" i="8"/>
  <c r="BX37" i="8" s="1"/>
  <c r="BQ36" i="8"/>
  <c r="BX36" i="8" s="1"/>
  <c r="BQ35" i="8"/>
  <c r="BX35" i="8" s="1"/>
  <c r="BQ34" i="8"/>
  <c r="BX34" i="8" s="1"/>
  <c r="BQ33" i="8"/>
  <c r="BX33" i="8" s="1"/>
  <c r="BQ32" i="8"/>
  <c r="BX32" i="8" s="1"/>
  <c r="BQ31" i="8"/>
  <c r="BX31" i="8" s="1"/>
  <c r="BQ30" i="8"/>
  <c r="BX30" i="8" s="1"/>
  <c r="BQ29" i="8"/>
  <c r="BX29" i="8" s="1"/>
  <c r="BQ28" i="8"/>
  <c r="BX28" i="8" s="1"/>
  <c r="BQ27" i="8"/>
  <c r="BX27" i="8" s="1"/>
  <c r="BQ26" i="8"/>
  <c r="BX26" i="8" s="1"/>
  <c r="BQ25" i="8"/>
  <c r="BX25" i="8" s="1"/>
  <c r="BQ24" i="8"/>
  <c r="BX24" i="8" s="1"/>
  <c r="BQ23" i="8"/>
  <c r="BX23" i="8" s="1"/>
  <c r="BQ22" i="8"/>
  <c r="BX22" i="8" s="1"/>
  <c r="BQ21" i="8"/>
  <c r="BX21" i="8" s="1"/>
  <c r="BQ20" i="8"/>
  <c r="BX20" i="8" s="1"/>
  <c r="BQ19" i="8"/>
  <c r="BX19" i="8" s="1"/>
  <c r="BJ19" i="8" s="1"/>
  <c r="BQ18" i="8"/>
  <c r="BX18" i="8" s="1"/>
  <c r="CT148" i="8"/>
  <c r="DA148" i="8" s="1"/>
  <c r="CT147" i="8"/>
  <c r="DA147" i="8" s="1"/>
  <c r="CT146" i="8"/>
  <c r="DA146" i="8" s="1"/>
  <c r="CT145" i="8"/>
  <c r="DA145" i="8" s="1"/>
  <c r="CT144" i="8"/>
  <c r="DA144" i="8" s="1"/>
  <c r="CT143" i="8"/>
  <c r="DA143" i="8" s="1"/>
  <c r="CT142" i="8"/>
  <c r="DA142" i="8" s="1"/>
  <c r="CT141" i="8"/>
  <c r="DA141" i="8" s="1"/>
  <c r="CT140" i="8"/>
  <c r="DA140" i="8" s="1"/>
  <c r="CT139" i="8"/>
  <c r="DA139" i="8" s="1"/>
  <c r="CT138" i="8"/>
  <c r="DA138" i="8" s="1"/>
  <c r="CT137" i="8"/>
  <c r="DA137" i="8" s="1"/>
  <c r="CT136" i="8"/>
  <c r="DA136" i="8" s="1"/>
  <c r="CT135" i="8"/>
  <c r="DA135" i="8" s="1"/>
  <c r="CT134" i="8"/>
  <c r="DA134" i="8" s="1"/>
  <c r="CT133" i="8"/>
  <c r="DA133" i="8" s="1"/>
  <c r="CT132" i="8"/>
  <c r="DA132" i="8" s="1"/>
  <c r="CT131" i="8"/>
  <c r="DA131" i="8" s="1"/>
  <c r="CT130" i="8"/>
  <c r="DA130" i="8" s="1"/>
  <c r="CT129" i="8"/>
  <c r="DA129" i="8" s="1"/>
  <c r="CT128" i="8"/>
  <c r="DA128" i="8" s="1"/>
  <c r="CT127" i="8"/>
  <c r="DA127" i="8" s="1"/>
  <c r="CT126" i="8"/>
  <c r="DA126" i="8" s="1"/>
  <c r="CT125" i="8"/>
  <c r="DA125" i="8" s="1"/>
  <c r="CT124" i="8"/>
  <c r="DA124" i="8" s="1"/>
  <c r="CT123" i="8"/>
  <c r="DA123" i="8" s="1"/>
  <c r="CT122" i="8"/>
  <c r="DA122" i="8" s="1"/>
  <c r="CT121" i="8"/>
  <c r="DA121" i="8" s="1"/>
  <c r="CT120" i="8"/>
  <c r="DA120" i="8" s="1"/>
  <c r="CT119" i="8"/>
  <c r="DA119" i="8" s="1"/>
  <c r="CT118" i="8"/>
  <c r="DA118" i="8" s="1"/>
  <c r="CT117" i="8"/>
  <c r="DA117" i="8" s="1"/>
  <c r="CT116" i="8"/>
  <c r="DA116" i="8" s="1"/>
  <c r="CT115" i="8"/>
  <c r="DA115" i="8" s="1"/>
  <c r="CT114" i="8"/>
  <c r="DA114" i="8" s="1"/>
  <c r="CT113" i="8"/>
  <c r="DA113" i="8" s="1"/>
  <c r="CT112" i="8"/>
  <c r="DA112" i="8" s="1"/>
  <c r="CT111" i="8"/>
  <c r="DA111" i="8" s="1"/>
  <c r="CT110" i="8"/>
  <c r="DA110" i="8" s="1"/>
  <c r="CT109" i="8"/>
  <c r="DA109" i="8" s="1"/>
  <c r="CT108" i="8"/>
  <c r="DA108" i="8" s="1"/>
  <c r="CT107" i="8"/>
  <c r="DA107" i="8" s="1"/>
  <c r="CT106" i="8"/>
  <c r="DA106" i="8" s="1"/>
  <c r="CT105" i="8"/>
  <c r="DA105" i="8" s="1"/>
  <c r="CT104" i="8"/>
  <c r="DA104" i="8" s="1"/>
  <c r="CT103" i="8"/>
  <c r="DA103" i="8" s="1"/>
  <c r="CT102" i="8"/>
  <c r="DA102" i="8" s="1"/>
  <c r="CT101" i="8"/>
  <c r="DA101" i="8" s="1"/>
  <c r="CT100" i="8"/>
  <c r="DA100" i="8" s="1"/>
  <c r="CT99" i="8"/>
  <c r="DA99" i="8" s="1"/>
  <c r="CT98" i="8"/>
  <c r="DA98" i="8" s="1"/>
  <c r="CT97" i="8"/>
  <c r="DA97" i="8" s="1"/>
  <c r="CT96" i="8"/>
  <c r="DA96" i="8" s="1"/>
  <c r="CT95" i="8"/>
  <c r="DA95" i="8" s="1"/>
  <c r="CT94" i="8"/>
  <c r="DA94" i="8" s="1"/>
  <c r="CT93" i="8"/>
  <c r="DA93" i="8" s="1"/>
  <c r="CT92" i="8"/>
  <c r="DA92" i="8" s="1"/>
  <c r="CT91" i="8"/>
  <c r="DA91" i="8" s="1"/>
  <c r="CT90" i="8"/>
  <c r="DA90" i="8" s="1"/>
  <c r="CT89" i="8"/>
  <c r="DA89" i="8" s="1"/>
  <c r="CT88" i="8"/>
  <c r="DA88" i="8" s="1"/>
  <c r="CT87" i="8"/>
  <c r="DA87" i="8" s="1"/>
  <c r="CT86" i="8"/>
  <c r="DA86" i="8" s="1"/>
  <c r="CT85" i="8"/>
  <c r="DA85" i="8" s="1"/>
  <c r="CT84" i="8"/>
  <c r="DA84" i="8" s="1"/>
  <c r="CT83" i="8"/>
  <c r="DA83" i="8" s="1"/>
  <c r="CT82" i="8"/>
  <c r="DA82" i="8" s="1"/>
  <c r="CT81" i="8"/>
  <c r="DA81" i="8" s="1"/>
  <c r="CT80" i="8"/>
  <c r="DA80" i="8" s="1"/>
  <c r="CT79" i="8"/>
  <c r="DA79" i="8" s="1"/>
  <c r="CT78" i="8"/>
  <c r="DA78" i="8" s="1"/>
  <c r="CT77" i="8"/>
  <c r="DA77" i="8" s="1"/>
  <c r="CT76" i="8"/>
  <c r="DA76" i="8" s="1"/>
  <c r="CT75" i="8"/>
  <c r="DA75" i="8" s="1"/>
  <c r="CT74" i="8"/>
  <c r="DA74" i="8" s="1"/>
  <c r="CT73" i="8"/>
  <c r="DA73" i="8" s="1"/>
  <c r="CT72" i="8"/>
  <c r="DA72" i="8" s="1"/>
  <c r="CT71" i="8"/>
  <c r="DA71" i="8" s="1"/>
  <c r="CT70" i="8"/>
  <c r="DA70" i="8" s="1"/>
  <c r="CT69" i="8"/>
  <c r="DA69" i="8" s="1"/>
  <c r="CT68" i="8"/>
  <c r="DA68" i="8" s="1"/>
  <c r="CT67" i="8"/>
  <c r="DA67" i="8" s="1"/>
  <c r="CT66" i="8"/>
  <c r="DA66" i="8" s="1"/>
  <c r="CT65" i="8"/>
  <c r="DA65" i="8" s="1"/>
  <c r="CT64" i="8"/>
  <c r="DA64" i="8" s="1"/>
  <c r="CT63" i="8"/>
  <c r="DA63" i="8" s="1"/>
  <c r="CT62" i="8"/>
  <c r="DA62" i="8" s="1"/>
  <c r="CT61" i="8"/>
  <c r="DA61" i="8" s="1"/>
  <c r="CT60" i="8"/>
  <c r="DA60" i="8" s="1"/>
  <c r="CT59" i="8"/>
  <c r="DA59" i="8" s="1"/>
  <c r="CT58" i="8"/>
  <c r="DA58" i="8" s="1"/>
  <c r="CT57" i="8"/>
  <c r="DA57" i="8" s="1"/>
  <c r="CT56" i="8"/>
  <c r="DA56" i="8" s="1"/>
  <c r="CT55" i="8"/>
  <c r="DA55" i="8" s="1"/>
  <c r="CT54" i="8"/>
  <c r="DA54" i="8" s="1"/>
  <c r="CT53" i="8"/>
  <c r="DA53" i="8" s="1"/>
  <c r="CT52" i="8"/>
  <c r="DA52" i="8" s="1"/>
  <c r="CT51" i="8"/>
  <c r="DA51" i="8" s="1"/>
  <c r="CT50" i="8"/>
  <c r="DA50" i="8" s="1"/>
  <c r="CT49" i="8"/>
  <c r="DA49" i="8" s="1"/>
  <c r="CT48" i="8"/>
  <c r="DA48" i="8" s="1"/>
  <c r="CT47" i="8"/>
  <c r="DA47" i="8" s="1"/>
  <c r="CT46" i="8"/>
  <c r="DA46" i="8" s="1"/>
  <c r="CT45" i="8"/>
  <c r="DA45" i="8" s="1"/>
  <c r="CT44" i="8"/>
  <c r="DA44" i="8" s="1"/>
  <c r="CT43" i="8"/>
  <c r="DA43" i="8" s="1"/>
  <c r="CT42" i="8"/>
  <c r="DA42" i="8" s="1"/>
  <c r="CT41" i="8"/>
  <c r="DA41" i="8" s="1"/>
  <c r="CT40" i="8"/>
  <c r="DA40" i="8" s="1"/>
  <c r="CT39" i="8"/>
  <c r="DA39" i="8" s="1"/>
  <c r="CT38" i="8"/>
  <c r="DA38" i="8" s="1"/>
  <c r="CT37" i="8"/>
  <c r="DA37" i="8" s="1"/>
  <c r="CT36" i="8"/>
  <c r="DA36" i="8" s="1"/>
  <c r="CT35" i="8"/>
  <c r="DA35" i="8" s="1"/>
  <c r="CT34" i="8"/>
  <c r="DA34" i="8" s="1"/>
  <c r="CT33" i="8"/>
  <c r="DA33" i="8" s="1"/>
  <c r="CT32" i="8"/>
  <c r="DA32" i="8" s="1"/>
  <c r="CT31" i="8"/>
  <c r="DA31" i="8" s="1"/>
  <c r="CT30" i="8"/>
  <c r="DA30" i="8" s="1"/>
  <c r="CT29" i="8"/>
  <c r="DA29" i="8" s="1"/>
  <c r="CT28" i="8"/>
  <c r="DA28" i="8" s="1"/>
  <c r="CT27" i="8"/>
  <c r="DA27" i="8" s="1"/>
  <c r="CT26" i="8"/>
  <c r="DA26" i="8" s="1"/>
  <c r="CT25" i="8"/>
  <c r="DA25" i="8" s="1"/>
  <c r="CT24" i="8"/>
  <c r="DA24" i="8" s="1"/>
  <c r="CT23" i="8"/>
  <c r="DA23" i="8" s="1"/>
  <c r="CT22" i="8"/>
  <c r="DA22" i="8" s="1"/>
  <c r="CT21" i="8"/>
  <c r="DA21" i="8" s="1"/>
  <c r="CT20" i="8"/>
  <c r="DA20" i="8" s="1"/>
  <c r="CT19" i="8"/>
  <c r="DA19" i="8" s="1"/>
  <c r="CT18" i="8"/>
  <c r="DA18" i="8" s="1"/>
  <c r="V12" i="8"/>
  <c r="W11" i="8"/>
  <c r="M18" i="8"/>
  <c r="AK148" i="8"/>
  <c r="AS148" i="8" s="1"/>
  <c r="AK147" i="8"/>
  <c r="AS147" i="8" s="1"/>
  <c r="AK146" i="8"/>
  <c r="AS146" i="8" s="1"/>
  <c r="AK145" i="8"/>
  <c r="AS145" i="8" s="1"/>
  <c r="AK144" i="8"/>
  <c r="AS144" i="8" s="1"/>
  <c r="AK143" i="8"/>
  <c r="AS143" i="8" s="1"/>
  <c r="AK142" i="8"/>
  <c r="AS142" i="8" s="1"/>
  <c r="AK141" i="8"/>
  <c r="AS141" i="8" s="1"/>
  <c r="AK140" i="8"/>
  <c r="AS140" i="8" s="1"/>
  <c r="AK139" i="8"/>
  <c r="AS139" i="8" s="1"/>
  <c r="AK138" i="8"/>
  <c r="AS138" i="8" s="1"/>
  <c r="AK137" i="8"/>
  <c r="AS137" i="8" s="1"/>
  <c r="AK136" i="8"/>
  <c r="AS136" i="8" s="1"/>
  <c r="AK135" i="8"/>
  <c r="AS135" i="8" s="1"/>
  <c r="AK134" i="8"/>
  <c r="AS134" i="8" s="1"/>
  <c r="AK133" i="8"/>
  <c r="AS133" i="8" s="1"/>
  <c r="AK132" i="8"/>
  <c r="AS132" i="8" s="1"/>
  <c r="AK131" i="8"/>
  <c r="AS131" i="8" s="1"/>
  <c r="AK130" i="8"/>
  <c r="AS130" i="8" s="1"/>
  <c r="AK129" i="8"/>
  <c r="AS129" i="8" s="1"/>
  <c r="AK128" i="8"/>
  <c r="AS128" i="8" s="1"/>
  <c r="AK127" i="8"/>
  <c r="AS127" i="8" s="1"/>
  <c r="AK126" i="8"/>
  <c r="AS126" i="8" s="1"/>
  <c r="AK125" i="8"/>
  <c r="AS125" i="8" s="1"/>
  <c r="AK124" i="8"/>
  <c r="AS124" i="8" s="1"/>
  <c r="AK123" i="8"/>
  <c r="AS123" i="8" s="1"/>
  <c r="AK122" i="8"/>
  <c r="AS122" i="8" s="1"/>
  <c r="AK121" i="8"/>
  <c r="AS121" i="8" s="1"/>
  <c r="AK120" i="8"/>
  <c r="AS120" i="8" s="1"/>
  <c r="AK119" i="8"/>
  <c r="AS119" i="8" s="1"/>
  <c r="AK118" i="8"/>
  <c r="AS118" i="8" s="1"/>
  <c r="AK117" i="8"/>
  <c r="AS117" i="8" s="1"/>
  <c r="AK116" i="8"/>
  <c r="AS116" i="8" s="1"/>
  <c r="AK115" i="8"/>
  <c r="AS115" i="8" s="1"/>
  <c r="AK114" i="8"/>
  <c r="AS114" i="8" s="1"/>
  <c r="AK113" i="8"/>
  <c r="AS113" i="8" s="1"/>
  <c r="AK112" i="8"/>
  <c r="AS112" i="8" s="1"/>
  <c r="AK111" i="8"/>
  <c r="AS111" i="8" s="1"/>
  <c r="AK110" i="8"/>
  <c r="AS110" i="8" s="1"/>
  <c r="AK109" i="8"/>
  <c r="AS109" i="8" s="1"/>
  <c r="AK108" i="8"/>
  <c r="AS108" i="8" s="1"/>
  <c r="AK107" i="8"/>
  <c r="AS107" i="8" s="1"/>
  <c r="AK106" i="8"/>
  <c r="AS106" i="8" s="1"/>
  <c r="AK105" i="8"/>
  <c r="AS105" i="8" s="1"/>
  <c r="AK104" i="8"/>
  <c r="AS104" i="8" s="1"/>
  <c r="AK103" i="8"/>
  <c r="AS103" i="8" s="1"/>
  <c r="AK102" i="8"/>
  <c r="AS102" i="8" s="1"/>
  <c r="AK101" i="8"/>
  <c r="AS101" i="8" s="1"/>
  <c r="AK100" i="8"/>
  <c r="AS100" i="8" s="1"/>
  <c r="AK99" i="8"/>
  <c r="AS99" i="8" s="1"/>
  <c r="AK98" i="8"/>
  <c r="AS98" i="8" s="1"/>
  <c r="AK97" i="8"/>
  <c r="AS97" i="8" s="1"/>
  <c r="AK96" i="8"/>
  <c r="AS96" i="8" s="1"/>
  <c r="AK95" i="8"/>
  <c r="AS95" i="8" s="1"/>
  <c r="AK94" i="8"/>
  <c r="AS94" i="8" s="1"/>
  <c r="AK93" i="8"/>
  <c r="AS93" i="8" s="1"/>
  <c r="AK92" i="8"/>
  <c r="AS92" i="8" s="1"/>
  <c r="AK91" i="8"/>
  <c r="AS91" i="8" s="1"/>
  <c r="AK90" i="8"/>
  <c r="AS90" i="8" s="1"/>
  <c r="AK89" i="8"/>
  <c r="AS89" i="8" s="1"/>
  <c r="AK88" i="8"/>
  <c r="AS88" i="8" s="1"/>
  <c r="AK87" i="8"/>
  <c r="AS87" i="8" s="1"/>
  <c r="AK86" i="8"/>
  <c r="AS86" i="8" s="1"/>
  <c r="AK85" i="8"/>
  <c r="AS85" i="8" s="1"/>
  <c r="AK84" i="8"/>
  <c r="AS84" i="8" s="1"/>
  <c r="AK83" i="8"/>
  <c r="AS83" i="8" s="1"/>
  <c r="AK82" i="8"/>
  <c r="AS82" i="8" s="1"/>
  <c r="AK81" i="8"/>
  <c r="AS81" i="8" s="1"/>
  <c r="AK80" i="8"/>
  <c r="AS80" i="8" s="1"/>
  <c r="AK79" i="8"/>
  <c r="AS79" i="8" s="1"/>
  <c r="AK78" i="8"/>
  <c r="AS78" i="8" s="1"/>
  <c r="AK77" i="8"/>
  <c r="AS77" i="8" s="1"/>
  <c r="AK76" i="8"/>
  <c r="AS76" i="8" s="1"/>
  <c r="AK75" i="8"/>
  <c r="AS75" i="8" s="1"/>
  <c r="AK74" i="8"/>
  <c r="AS74" i="8" s="1"/>
  <c r="AK73" i="8"/>
  <c r="AS73" i="8" s="1"/>
  <c r="AK72" i="8"/>
  <c r="AS72" i="8" s="1"/>
  <c r="AK71" i="8"/>
  <c r="AS71" i="8" s="1"/>
  <c r="AK70" i="8"/>
  <c r="AS70" i="8" s="1"/>
  <c r="AK69" i="8"/>
  <c r="AS69" i="8" s="1"/>
  <c r="AK68" i="8"/>
  <c r="AS68" i="8" s="1"/>
  <c r="AK67" i="8"/>
  <c r="AS67" i="8" s="1"/>
  <c r="AK66" i="8"/>
  <c r="AS66" i="8" s="1"/>
  <c r="AK65" i="8"/>
  <c r="AS65" i="8" s="1"/>
  <c r="AK64" i="8"/>
  <c r="AS64" i="8" s="1"/>
  <c r="AK63" i="8"/>
  <c r="AS63" i="8" s="1"/>
  <c r="AK62" i="8"/>
  <c r="AS62" i="8" s="1"/>
  <c r="AK61" i="8"/>
  <c r="AS61" i="8" s="1"/>
  <c r="AK60" i="8"/>
  <c r="AS60" i="8" s="1"/>
  <c r="AK59" i="8"/>
  <c r="AS59" i="8" s="1"/>
  <c r="AK58" i="8"/>
  <c r="AS58" i="8" s="1"/>
  <c r="AK57" i="8"/>
  <c r="AS57" i="8" s="1"/>
  <c r="AK56" i="8"/>
  <c r="AS56" i="8" s="1"/>
  <c r="AK55" i="8"/>
  <c r="AS55" i="8" s="1"/>
  <c r="AK54" i="8"/>
  <c r="AS54" i="8" s="1"/>
  <c r="AK53" i="8"/>
  <c r="AS53" i="8" s="1"/>
  <c r="AK52" i="8"/>
  <c r="AS52" i="8" s="1"/>
  <c r="AK51" i="8"/>
  <c r="AS51" i="8" s="1"/>
  <c r="AK50" i="8"/>
  <c r="AS50" i="8" s="1"/>
  <c r="AK49" i="8"/>
  <c r="AS49" i="8" s="1"/>
  <c r="AK48" i="8"/>
  <c r="AS48" i="8" s="1"/>
  <c r="AK47" i="8"/>
  <c r="AS47" i="8" s="1"/>
  <c r="AK46" i="8"/>
  <c r="AS46" i="8" s="1"/>
  <c r="AK45" i="8"/>
  <c r="AS45" i="8" s="1"/>
  <c r="AK44" i="8"/>
  <c r="AS44" i="8" s="1"/>
  <c r="AK43" i="8"/>
  <c r="AS43" i="8" s="1"/>
  <c r="AK42" i="8"/>
  <c r="AS42" i="8" s="1"/>
  <c r="AK41" i="8"/>
  <c r="AS41" i="8" s="1"/>
  <c r="AK40" i="8"/>
  <c r="AS40" i="8" s="1"/>
  <c r="AK39" i="8"/>
  <c r="AS39" i="8" s="1"/>
  <c r="AK38" i="8"/>
  <c r="AS38" i="8" s="1"/>
  <c r="AK37" i="8"/>
  <c r="AS37" i="8" s="1"/>
  <c r="AK36" i="8"/>
  <c r="AS36" i="8" s="1"/>
  <c r="AK35" i="8"/>
  <c r="AS35" i="8" s="1"/>
  <c r="AK34" i="8"/>
  <c r="AS34" i="8" s="1"/>
  <c r="AK33" i="8"/>
  <c r="AS33" i="8" s="1"/>
  <c r="AK32" i="8"/>
  <c r="AS32" i="8" s="1"/>
  <c r="AK31" i="8"/>
  <c r="AS31" i="8" s="1"/>
  <c r="AK30" i="8"/>
  <c r="AS30" i="8" s="1"/>
  <c r="AK29" i="8"/>
  <c r="AS29" i="8" s="1"/>
  <c r="AK28" i="8"/>
  <c r="AS28" i="8" s="1"/>
  <c r="AK27" i="8"/>
  <c r="AS27" i="8" s="1"/>
  <c r="AK26" i="8"/>
  <c r="AS26" i="8" s="1"/>
  <c r="AK25" i="8"/>
  <c r="AS25" i="8" s="1"/>
  <c r="AK24" i="8"/>
  <c r="AS24" i="8" s="1"/>
  <c r="AK23" i="8"/>
  <c r="AS23" i="8" s="1"/>
  <c r="AK22" i="8"/>
  <c r="AS22" i="8" s="1"/>
  <c r="AK21" i="8"/>
  <c r="AS21" i="8" s="1"/>
  <c r="AK20" i="8"/>
  <c r="AS20" i="8" s="1"/>
  <c r="AK19" i="8"/>
  <c r="AS19" i="8" s="1"/>
  <c r="AK18" i="8"/>
  <c r="AS18" i="8" s="1"/>
  <c r="P18" i="8"/>
  <c r="CH11" i="8"/>
  <c r="CG12" i="8"/>
  <c r="N18" i="8"/>
  <c r="BH20" i="7"/>
  <c r="BA19" i="7"/>
  <c r="DV20" i="7"/>
  <c r="DI19" i="7"/>
  <c r="Z20" i="7"/>
  <c r="R19" i="7"/>
  <c r="CL20" i="7"/>
  <c r="CE19" i="7"/>
  <c r="CM19" i="7"/>
  <c r="AB20" i="7"/>
  <c r="T19" i="7"/>
  <c r="AA20" i="7"/>
  <c r="S19" i="7"/>
  <c r="DU20" i="7"/>
  <c r="DH19" i="7"/>
  <c r="CK20" i="7"/>
  <c r="CD19" i="7"/>
  <c r="BI20" i="7"/>
  <c r="BB19" i="7"/>
  <c r="BG20" i="7"/>
  <c r="AZ19" i="7"/>
  <c r="CU148" i="7"/>
  <c r="DB148" i="7" s="1"/>
  <c r="CU147" i="7"/>
  <c r="DB147" i="7" s="1"/>
  <c r="CU146" i="7"/>
  <c r="DB146" i="7" s="1"/>
  <c r="CU145" i="7"/>
  <c r="DB145" i="7" s="1"/>
  <c r="CU144" i="7"/>
  <c r="DB144" i="7" s="1"/>
  <c r="CU143" i="7"/>
  <c r="DB143" i="7" s="1"/>
  <c r="CU142" i="7"/>
  <c r="DB142" i="7" s="1"/>
  <c r="CU141" i="7"/>
  <c r="DB141" i="7" s="1"/>
  <c r="CU140" i="7"/>
  <c r="DB140" i="7" s="1"/>
  <c r="CU139" i="7"/>
  <c r="DB139" i="7" s="1"/>
  <c r="CU138" i="7"/>
  <c r="DB138" i="7" s="1"/>
  <c r="CU137" i="7"/>
  <c r="DB137" i="7" s="1"/>
  <c r="CU136" i="7"/>
  <c r="DB136" i="7" s="1"/>
  <c r="CU135" i="7"/>
  <c r="DB135" i="7" s="1"/>
  <c r="CU134" i="7"/>
  <c r="DB134" i="7" s="1"/>
  <c r="CU133" i="7"/>
  <c r="DB133" i="7" s="1"/>
  <c r="CU132" i="7"/>
  <c r="DB132" i="7" s="1"/>
  <c r="CU131" i="7"/>
  <c r="DB131" i="7" s="1"/>
  <c r="CU130" i="7"/>
  <c r="DB130" i="7" s="1"/>
  <c r="CU129" i="7"/>
  <c r="DB129" i="7" s="1"/>
  <c r="CU128" i="7"/>
  <c r="DB128" i="7" s="1"/>
  <c r="CU127" i="7"/>
  <c r="DB127" i="7" s="1"/>
  <c r="CU126" i="7"/>
  <c r="DB126" i="7" s="1"/>
  <c r="CU125" i="7"/>
  <c r="DB125" i="7" s="1"/>
  <c r="CU124" i="7"/>
  <c r="DB124" i="7" s="1"/>
  <c r="CU123" i="7"/>
  <c r="DB123" i="7" s="1"/>
  <c r="CU122" i="7"/>
  <c r="DB122" i="7" s="1"/>
  <c r="CU121" i="7"/>
  <c r="DB121" i="7" s="1"/>
  <c r="CU120" i="7"/>
  <c r="DB120" i="7" s="1"/>
  <c r="CU119" i="7"/>
  <c r="DB119" i="7" s="1"/>
  <c r="CU118" i="7"/>
  <c r="DB118" i="7" s="1"/>
  <c r="CU117" i="7"/>
  <c r="DB117" i="7" s="1"/>
  <c r="CU116" i="7"/>
  <c r="DB116" i="7" s="1"/>
  <c r="CU115" i="7"/>
  <c r="DB115" i="7" s="1"/>
  <c r="CU114" i="7"/>
  <c r="DB114" i="7" s="1"/>
  <c r="CU113" i="7"/>
  <c r="DB113" i="7" s="1"/>
  <c r="CU112" i="7"/>
  <c r="DB112" i="7" s="1"/>
  <c r="CU111" i="7"/>
  <c r="DB111" i="7" s="1"/>
  <c r="CU110" i="7"/>
  <c r="DB110" i="7" s="1"/>
  <c r="CU109" i="7"/>
  <c r="DB109" i="7" s="1"/>
  <c r="CU108" i="7"/>
  <c r="DB108" i="7" s="1"/>
  <c r="CU107" i="7"/>
  <c r="DB107" i="7" s="1"/>
  <c r="CU106" i="7"/>
  <c r="DB106" i="7" s="1"/>
  <c r="CU105" i="7"/>
  <c r="DB105" i="7" s="1"/>
  <c r="CU104" i="7"/>
  <c r="DB104" i="7" s="1"/>
  <c r="CU103" i="7"/>
  <c r="DB103" i="7" s="1"/>
  <c r="CU102" i="7"/>
  <c r="DB102" i="7" s="1"/>
  <c r="CU101" i="7"/>
  <c r="DB101" i="7" s="1"/>
  <c r="CU100" i="7"/>
  <c r="DB100" i="7" s="1"/>
  <c r="CU99" i="7"/>
  <c r="DB99" i="7" s="1"/>
  <c r="CU98" i="7"/>
  <c r="DB98" i="7" s="1"/>
  <c r="CU97" i="7"/>
  <c r="DB97" i="7" s="1"/>
  <c r="CU96" i="7"/>
  <c r="DB96" i="7" s="1"/>
  <c r="CU95" i="7"/>
  <c r="DB95" i="7" s="1"/>
  <c r="CU94" i="7"/>
  <c r="DB94" i="7" s="1"/>
  <c r="CU93" i="7"/>
  <c r="DB93" i="7" s="1"/>
  <c r="CU92" i="7"/>
  <c r="DB92" i="7" s="1"/>
  <c r="CU91" i="7"/>
  <c r="DB91" i="7" s="1"/>
  <c r="CU90" i="7"/>
  <c r="DB90" i="7" s="1"/>
  <c r="CU89" i="7"/>
  <c r="DB89" i="7" s="1"/>
  <c r="CU88" i="7"/>
  <c r="DB88" i="7" s="1"/>
  <c r="CU87" i="7"/>
  <c r="DB87" i="7" s="1"/>
  <c r="CU86" i="7"/>
  <c r="DB86" i="7" s="1"/>
  <c r="CU85" i="7"/>
  <c r="DB85" i="7" s="1"/>
  <c r="CU84" i="7"/>
  <c r="DB84" i="7" s="1"/>
  <c r="CU83" i="7"/>
  <c r="DB83" i="7" s="1"/>
  <c r="CU82" i="7"/>
  <c r="DB82" i="7" s="1"/>
  <c r="CU81" i="7"/>
  <c r="DB81" i="7" s="1"/>
  <c r="CU80" i="7"/>
  <c r="DB80" i="7" s="1"/>
  <c r="CU79" i="7"/>
  <c r="DB79" i="7" s="1"/>
  <c r="CU78" i="7"/>
  <c r="DB78" i="7" s="1"/>
  <c r="CU77" i="7"/>
  <c r="DB77" i="7" s="1"/>
  <c r="CU76" i="7"/>
  <c r="DB76" i="7" s="1"/>
  <c r="CU75" i="7"/>
  <c r="DB75" i="7" s="1"/>
  <c r="CU74" i="7"/>
  <c r="DB74" i="7" s="1"/>
  <c r="CU73" i="7"/>
  <c r="DB73" i="7" s="1"/>
  <c r="CU72" i="7"/>
  <c r="DB72" i="7" s="1"/>
  <c r="CU71" i="7"/>
  <c r="DB71" i="7" s="1"/>
  <c r="CU70" i="7"/>
  <c r="DB70" i="7" s="1"/>
  <c r="CU69" i="7"/>
  <c r="DB69" i="7" s="1"/>
  <c r="CU68" i="7"/>
  <c r="DB68" i="7" s="1"/>
  <c r="CU67" i="7"/>
  <c r="DB67" i="7" s="1"/>
  <c r="CU66" i="7"/>
  <c r="DB66" i="7" s="1"/>
  <c r="CU65" i="7"/>
  <c r="DB65" i="7" s="1"/>
  <c r="CU64" i="7"/>
  <c r="DB64" i="7" s="1"/>
  <c r="CU63" i="7"/>
  <c r="DB63" i="7" s="1"/>
  <c r="CU62" i="7"/>
  <c r="DB62" i="7" s="1"/>
  <c r="CU61" i="7"/>
  <c r="DB61" i="7" s="1"/>
  <c r="CU60" i="7"/>
  <c r="DB60" i="7" s="1"/>
  <c r="CU59" i="7"/>
  <c r="DB59" i="7" s="1"/>
  <c r="CU58" i="7"/>
  <c r="DB58" i="7" s="1"/>
  <c r="CU57" i="7"/>
  <c r="DB57" i="7" s="1"/>
  <c r="CU56" i="7"/>
  <c r="DB56" i="7" s="1"/>
  <c r="CU55" i="7"/>
  <c r="DB55" i="7" s="1"/>
  <c r="CU54" i="7"/>
  <c r="DB54" i="7" s="1"/>
  <c r="CU53" i="7"/>
  <c r="DB53" i="7" s="1"/>
  <c r="CU52" i="7"/>
  <c r="DB52" i="7" s="1"/>
  <c r="CU51" i="7"/>
  <c r="DB51" i="7" s="1"/>
  <c r="CU50" i="7"/>
  <c r="DB50" i="7" s="1"/>
  <c r="CU49" i="7"/>
  <c r="DB49" i="7" s="1"/>
  <c r="CU48" i="7"/>
  <c r="DB48" i="7" s="1"/>
  <c r="CU47" i="7"/>
  <c r="DB47" i="7" s="1"/>
  <c r="CU46" i="7"/>
  <c r="DB46" i="7" s="1"/>
  <c r="CU45" i="7"/>
  <c r="DB45" i="7" s="1"/>
  <c r="CU44" i="7"/>
  <c r="DB44" i="7" s="1"/>
  <c r="CU43" i="7"/>
  <c r="DB43" i="7" s="1"/>
  <c r="CU42" i="7"/>
  <c r="DB42" i="7" s="1"/>
  <c r="CU41" i="7"/>
  <c r="DB41" i="7" s="1"/>
  <c r="CU40" i="7"/>
  <c r="DB40" i="7" s="1"/>
  <c r="CU39" i="7"/>
  <c r="DB39" i="7" s="1"/>
  <c r="CU38" i="7"/>
  <c r="DB38" i="7" s="1"/>
  <c r="CU37" i="7"/>
  <c r="DB37" i="7" s="1"/>
  <c r="CU36" i="7"/>
  <c r="DB36" i="7" s="1"/>
  <c r="CU35" i="7"/>
  <c r="DB35" i="7" s="1"/>
  <c r="CU34" i="7"/>
  <c r="DB34" i="7" s="1"/>
  <c r="CU33" i="7"/>
  <c r="DB33" i="7" s="1"/>
  <c r="CU32" i="7"/>
  <c r="DB32" i="7" s="1"/>
  <c r="CU31" i="7"/>
  <c r="DB31" i="7" s="1"/>
  <c r="CU30" i="7"/>
  <c r="DB30" i="7" s="1"/>
  <c r="CU29" i="7"/>
  <c r="DB29" i="7" s="1"/>
  <c r="CU28" i="7"/>
  <c r="DB28" i="7" s="1"/>
  <c r="CU27" i="7"/>
  <c r="DB27" i="7" s="1"/>
  <c r="CU26" i="7"/>
  <c r="DB26" i="7" s="1"/>
  <c r="CU25" i="7"/>
  <c r="DB25" i="7" s="1"/>
  <c r="CU24" i="7"/>
  <c r="DB24" i="7" s="1"/>
  <c r="CU23" i="7"/>
  <c r="DB23" i="7" s="1"/>
  <c r="CU22" i="7"/>
  <c r="DB22" i="7" s="1"/>
  <c r="CU18" i="7"/>
  <c r="DB18" i="7" s="1"/>
  <c r="CU21" i="7"/>
  <c r="DB21" i="7" s="1"/>
  <c r="CU20" i="7"/>
  <c r="DB20" i="7" s="1"/>
  <c r="CU19" i="7"/>
  <c r="DB19" i="7" s="1"/>
  <c r="CN19" i="7" s="1"/>
  <c r="EJ148" i="7"/>
  <c r="EW148" i="7" s="1"/>
  <c r="EJ147" i="7"/>
  <c r="EW147" i="7" s="1"/>
  <c r="EJ146" i="7"/>
  <c r="EW146" i="7" s="1"/>
  <c r="EJ145" i="7"/>
  <c r="EW145" i="7" s="1"/>
  <c r="EJ144" i="7"/>
  <c r="EW144" i="7" s="1"/>
  <c r="EJ143" i="7"/>
  <c r="EW143" i="7" s="1"/>
  <c r="EJ142" i="7"/>
  <c r="EW142" i="7" s="1"/>
  <c r="EJ141" i="7"/>
  <c r="EW141" i="7" s="1"/>
  <c r="EJ140" i="7"/>
  <c r="EW140" i="7" s="1"/>
  <c r="EJ139" i="7"/>
  <c r="EW139" i="7" s="1"/>
  <c r="EJ138" i="7"/>
  <c r="EW138" i="7" s="1"/>
  <c r="EJ137" i="7"/>
  <c r="EW137" i="7" s="1"/>
  <c r="EJ136" i="7"/>
  <c r="EW136" i="7" s="1"/>
  <c r="EJ135" i="7"/>
  <c r="EW135" i="7" s="1"/>
  <c r="EJ134" i="7"/>
  <c r="EW134" i="7" s="1"/>
  <c r="EJ133" i="7"/>
  <c r="EW133" i="7" s="1"/>
  <c r="EJ132" i="7"/>
  <c r="EW132" i="7" s="1"/>
  <c r="EJ131" i="7"/>
  <c r="EW131" i="7" s="1"/>
  <c r="EJ130" i="7"/>
  <c r="EW130" i="7" s="1"/>
  <c r="EJ129" i="7"/>
  <c r="EW129" i="7" s="1"/>
  <c r="EJ128" i="7"/>
  <c r="EW128" i="7" s="1"/>
  <c r="EJ127" i="7"/>
  <c r="EW127" i="7" s="1"/>
  <c r="EJ126" i="7"/>
  <c r="EW126" i="7" s="1"/>
  <c r="EJ125" i="7"/>
  <c r="EW125" i="7" s="1"/>
  <c r="EJ124" i="7"/>
  <c r="EW124" i="7" s="1"/>
  <c r="EJ123" i="7"/>
  <c r="EW123" i="7" s="1"/>
  <c r="EJ122" i="7"/>
  <c r="EW122" i="7" s="1"/>
  <c r="EJ121" i="7"/>
  <c r="EW121" i="7" s="1"/>
  <c r="EJ120" i="7"/>
  <c r="EW120" i="7" s="1"/>
  <c r="EJ119" i="7"/>
  <c r="EW119" i="7" s="1"/>
  <c r="EJ118" i="7"/>
  <c r="EW118" i="7" s="1"/>
  <c r="EJ117" i="7"/>
  <c r="EW117" i="7" s="1"/>
  <c r="EJ116" i="7"/>
  <c r="EW116" i="7" s="1"/>
  <c r="EJ115" i="7"/>
  <c r="EW115" i="7" s="1"/>
  <c r="EJ114" i="7"/>
  <c r="EW114" i="7" s="1"/>
  <c r="EJ113" i="7"/>
  <c r="EW113" i="7" s="1"/>
  <c r="EJ112" i="7"/>
  <c r="EW112" i="7" s="1"/>
  <c r="EJ111" i="7"/>
  <c r="EW111" i="7" s="1"/>
  <c r="EJ110" i="7"/>
  <c r="EW110" i="7" s="1"/>
  <c r="EJ109" i="7"/>
  <c r="EW109" i="7" s="1"/>
  <c r="EJ108" i="7"/>
  <c r="EW108" i="7" s="1"/>
  <c r="EJ107" i="7"/>
  <c r="EW107" i="7" s="1"/>
  <c r="EJ106" i="7"/>
  <c r="EW106" i="7" s="1"/>
  <c r="EJ105" i="7"/>
  <c r="EW105" i="7" s="1"/>
  <c r="EJ104" i="7"/>
  <c r="EW104" i="7" s="1"/>
  <c r="EJ103" i="7"/>
  <c r="EW103" i="7" s="1"/>
  <c r="EJ102" i="7"/>
  <c r="EW102" i="7" s="1"/>
  <c r="EJ101" i="7"/>
  <c r="EW101" i="7" s="1"/>
  <c r="EJ100" i="7"/>
  <c r="EW100" i="7" s="1"/>
  <c r="EJ99" i="7"/>
  <c r="EW99" i="7" s="1"/>
  <c r="EJ98" i="7"/>
  <c r="EW98" i="7" s="1"/>
  <c r="EJ97" i="7"/>
  <c r="EW97" i="7" s="1"/>
  <c r="EJ96" i="7"/>
  <c r="EW96" i="7" s="1"/>
  <c r="EJ95" i="7"/>
  <c r="EW95" i="7" s="1"/>
  <c r="EJ94" i="7"/>
  <c r="EW94" i="7" s="1"/>
  <c r="EJ93" i="7"/>
  <c r="EW93" i="7" s="1"/>
  <c r="EJ92" i="7"/>
  <c r="EW92" i="7" s="1"/>
  <c r="EJ91" i="7"/>
  <c r="EW91" i="7" s="1"/>
  <c r="EJ90" i="7"/>
  <c r="EW90" i="7" s="1"/>
  <c r="EJ89" i="7"/>
  <c r="EW89" i="7" s="1"/>
  <c r="EJ88" i="7"/>
  <c r="EW88" i="7" s="1"/>
  <c r="EJ87" i="7"/>
  <c r="EW87" i="7" s="1"/>
  <c r="EJ86" i="7"/>
  <c r="EW86" i="7" s="1"/>
  <c r="EJ85" i="7"/>
  <c r="EW85" i="7" s="1"/>
  <c r="EJ84" i="7"/>
  <c r="EW84" i="7" s="1"/>
  <c r="EJ83" i="7"/>
  <c r="EW83" i="7" s="1"/>
  <c r="EJ82" i="7"/>
  <c r="EW82" i="7" s="1"/>
  <c r="EJ81" i="7"/>
  <c r="EW81" i="7" s="1"/>
  <c r="EJ80" i="7"/>
  <c r="EW80" i="7" s="1"/>
  <c r="EJ79" i="7"/>
  <c r="EW79" i="7" s="1"/>
  <c r="EJ78" i="7"/>
  <c r="EW78" i="7" s="1"/>
  <c r="EJ77" i="7"/>
  <c r="EW77" i="7" s="1"/>
  <c r="EJ76" i="7"/>
  <c r="EW76" i="7" s="1"/>
  <c r="EJ75" i="7"/>
  <c r="EW75" i="7" s="1"/>
  <c r="EJ74" i="7"/>
  <c r="EW74" i="7" s="1"/>
  <c r="EJ73" i="7"/>
  <c r="EW73" i="7" s="1"/>
  <c r="EJ72" i="7"/>
  <c r="EW72" i="7" s="1"/>
  <c r="EJ71" i="7"/>
  <c r="EW71" i="7" s="1"/>
  <c r="EJ70" i="7"/>
  <c r="EW70" i="7" s="1"/>
  <c r="EJ69" i="7"/>
  <c r="EW69" i="7" s="1"/>
  <c r="EJ68" i="7"/>
  <c r="EW68" i="7" s="1"/>
  <c r="EJ67" i="7"/>
  <c r="EW67" i="7" s="1"/>
  <c r="EJ66" i="7"/>
  <c r="EW66" i="7" s="1"/>
  <c r="EJ65" i="7"/>
  <c r="EW65" i="7" s="1"/>
  <c r="EJ64" i="7"/>
  <c r="EW64" i="7" s="1"/>
  <c r="EJ63" i="7"/>
  <c r="EW63" i="7" s="1"/>
  <c r="EJ62" i="7"/>
  <c r="EW62" i="7" s="1"/>
  <c r="EJ61" i="7"/>
  <c r="EW61" i="7" s="1"/>
  <c r="EJ60" i="7"/>
  <c r="EW60" i="7" s="1"/>
  <c r="EJ59" i="7"/>
  <c r="EW59" i="7" s="1"/>
  <c r="EJ58" i="7"/>
  <c r="EW58" i="7" s="1"/>
  <c r="EJ57" i="7"/>
  <c r="EW57" i="7" s="1"/>
  <c r="EJ55" i="7"/>
  <c r="EW55" i="7" s="1"/>
  <c r="EJ54" i="7"/>
  <c r="EW54" i="7" s="1"/>
  <c r="EJ53" i="7"/>
  <c r="EW53" i="7" s="1"/>
  <c r="EJ52" i="7"/>
  <c r="EW52" i="7" s="1"/>
  <c r="EJ51" i="7"/>
  <c r="EW51" i="7" s="1"/>
  <c r="EJ50" i="7"/>
  <c r="EW50" i="7" s="1"/>
  <c r="EJ49" i="7"/>
  <c r="EW49" i="7" s="1"/>
  <c r="EJ48" i="7"/>
  <c r="EW48" i="7" s="1"/>
  <c r="EJ47" i="7"/>
  <c r="EW47" i="7" s="1"/>
  <c r="EJ46" i="7"/>
  <c r="EW46" i="7" s="1"/>
  <c r="EJ45" i="7"/>
  <c r="EW45" i="7" s="1"/>
  <c r="EJ44" i="7"/>
  <c r="EW44" i="7" s="1"/>
  <c r="EJ43" i="7"/>
  <c r="EW43" i="7" s="1"/>
  <c r="EJ42" i="7"/>
  <c r="EW42" i="7" s="1"/>
  <c r="EJ41" i="7"/>
  <c r="EW41" i="7" s="1"/>
  <c r="EJ40" i="7"/>
  <c r="EW40" i="7" s="1"/>
  <c r="EJ39" i="7"/>
  <c r="EW39" i="7" s="1"/>
  <c r="EJ56" i="7"/>
  <c r="EW56" i="7" s="1"/>
  <c r="EJ38" i="7"/>
  <c r="EW38" i="7" s="1"/>
  <c r="EJ37" i="7"/>
  <c r="EW37" i="7" s="1"/>
  <c r="EJ36" i="7"/>
  <c r="EW36" i="7" s="1"/>
  <c r="EJ35" i="7"/>
  <c r="EW35" i="7" s="1"/>
  <c r="EJ34" i="7"/>
  <c r="EW34" i="7" s="1"/>
  <c r="EJ33" i="7"/>
  <c r="EW33" i="7" s="1"/>
  <c r="EJ32" i="7"/>
  <c r="EW32" i="7" s="1"/>
  <c r="EJ31" i="7"/>
  <c r="EW31" i="7" s="1"/>
  <c r="EJ30" i="7"/>
  <c r="EW30" i="7" s="1"/>
  <c r="EJ29" i="7"/>
  <c r="EW29" i="7" s="1"/>
  <c r="EJ28" i="7"/>
  <c r="EW28" i="7" s="1"/>
  <c r="EJ27" i="7"/>
  <c r="EW27" i="7" s="1"/>
  <c r="EJ26" i="7"/>
  <c r="EW26" i="7" s="1"/>
  <c r="EJ25" i="7"/>
  <c r="EW25" i="7" s="1"/>
  <c r="EJ24" i="7"/>
  <c r="EW24" i="7" s="1"/>
  <c r="EJ23" i="7"/>
  <c r="EW23" i="7" s="1"/>
  <c r="EJ22" i="7"/>
  <c r="EW22" i="7" s="1"/>
  <c r="EJ21" i="7"/>
  <c r="EW21" i="7" s="1"/>
  <c r="EJ20" i="7"/>
  <c r="EW20" i="7" s="1"/>
  <c r="EJ19" i="7"/>
  <c r="EW19" i="7" s="1"/>
  <c r="DW19" i="7" s="1"/>
  <c r="EJ18" i="7"/>
  <c r="EW18" i="7" s="1"/>
  <c r="W11" i="7"/>
  <c r="V12" i="7"/>
  <c r="N18" i="7"/>
  <c r="BE11" i="7"/>
  <c r="BD12" i="7"/>
  <c r="CH12" i="7"/>
  <c r="CI11" i="7"/>
  <c r="DL11" i="7"/>
  <c r="DK12" i="7"/>
  <c r="O18" i="7"/>
  <c r="AK148" i="7"/>
  <c r="AS148" i="7" s="1"/>
  <c r="AK147" i="7"/>
  <c r="AS147" i="7" s="1"/>
  <c r="AK146" i="7"/>
  <c r="AS146" i="7" s="1"/>
  <c r="AK145" i="7"/>
  <c r="AS145" i="7" s="1"/>
  <c r="AK144" i="7"/>
  <c r="AS144" i="7" s="1"/>
  <c r="AK143" i="7"/>
  <c r="AS143" i="7" s="1"/>
  <c r="AK142" i="7"/>
  <c r="AS142" i="7" s="1"/>
  <c r="AK141" i="7"/>
  <c r="AS141" i="7" s="1"/>
  <c r="AK140" i="7"/>
  <c r="AS140" i="7" s="1"/>
  <c r="AK139" i="7"/>
  <c r="AS139" i="7" s="1"/>
  <c r="AK138" i="7"/>
  <c r="AS138" i="7" s="1"/>
  <c r="AK137" i="7"/>
  <c r="AS137" i="7" s="1"/>
  <c r="AK136" i="7"/>
  <c r="AS136" i="7" s="1"/>
  <c r="AK135" i="7"/>
  <c r="AS135" i="7" s="1"/>
  <c r="AK134" i="7"/>
  <c r="AS134" i="7" s="1"/>
  <c r="AK133" i="7"/>
  <c r="AS133" i="7" s="1"/>
  <c r="AK132" i="7"/>
  <c r="AS132" i="7" s="1"/>
  <c r="AK131" i="7"/>
  <c r="AS131" i="7" s="1"/>
  <c r="AK130" i="7"/>
  <c r="AS130" i="7" s="1"/>
  <c r="AK129" i="7"/>
  <c r="AS129" i="7" s="1"/>
  <c r="AK128" i="7"/>
  <c r="AS128" i="7" s="1"/>
  <c r="AK127" i="7"/>
  <c r="AS127" i="7" s="1"/>
  <c r="AK126" i="7"/>
  <c r="AS126" i="7" s="1"/>
  <c r="AK125" i="7"/>
  <c r="AS125" i="7" s="1"/>
  <c r="AK124" i="7"/>
  <c r="AS124" i="7" s="1"/>
  <c r="AK123" i="7"/>
  <c r="AS123" i="7" s="1"/>
  <c r="AK122" i="7"/>
  <c r="AS122" i="7" s="1"/>
  <c r="AK121" i="7"/>
  <c r="AS121" i="7" s="1"/>
  <c r="AK120" i="7"/>
  <c r="AS120" i="7" s="1"/>
  <c r="AK119" i="7"/>
  <c r="AS119" i="7" s="1"/>
  <c r="AK118" i="7"/>
  <c r="AS118" i="7" s="1"/>
  <c r="AK117" i="7"/>
  <c r="AS117" i="7" s="1"/>
  <c r="AK116" i="7"/>
  <c r="AS116" i="7" s="1"/>
  <c r="AK115" i="7"/>
  <c r="AS115" i="7" s="1"/>
  <c r="AK114" i="7"/>
  <c r="AS114" i="7" s="1"/>
  <c r="AK113" i="7"/>
  <c r="AS113" i="7" s="1"/>
  <c r="AK112" i="7"/>
  <c r="AS112" i="7" s="1"/>
  <c r="AK111" i="7"/>
  <c r="AS111" i="7" s="1"/>
  <c r="AK110" i="7"/>
  <c r="AS110" i="7" s="1"/>
  <c r="AK109" i="7"/>
  <c r="AS109" i="7" s="1"/>
  <c r="AK108" i="7"/>
  <c r="AS108" i="7" s="1"/>
  <c r="AK107" i="7"/>
  <c r="AS107" i="7" s="1"/>
  <c r="AK106" i="7"/>
  <c r="AS106" i="7" s="1"/>
  <c r="AK105" i="7"/>
  <c r="AS105" i="7" s="1"/>
  <c r="AK104" i="7"/>
  <c r="AS104" i="7" s="1"/>
  <c r="AK103" i="7"/>
  <c r="AS103" i="7" s="1"/>
  <c r="AK102" i="7"/>
  <c r="AS102" i="7" s="1"/>
  <c r="AK101" i="7"/>
  <c r="AS101" i="7" s="1"/>
  <c r="AK100" i="7"/>
  <c r="AS100" i="7" s="1"/>
  <c r="AK99" i="7"/>
  <c r="AS99" i="7" s="1"/>
  <c r="AK98" i="7"/>
  <c r="AS98" i="7" s="1"/>
  <c r="AK97" i="7"/>
  <c r="AS97" i="7" s="1"/>
  <c r="AK96" i="7"/>
  <c r="AS96" i="7" s="1"/>
  <c r="AK95" i="7"/>
  <c r="AS95" i="7" s="1"/>
  <c r="AK94" i="7"/>
  <c r="AS94" i="7" s="1"/>
  <c r="AK93" i="7"/>
  <c r="AS93" i="7" s="1"/>
  <c r="AK92" i="7"/>
  <c r="AS92" i="7" s="1"/>
  <c r="AK91" i="7"/>
  <c r="AS91" i="7" s="1"/>
  <c r="AK90" i="7"/>
  <c r="AS90" i="7" s="1"/>
  <c r="AK89" i="7"/>
  <c r="AS89" i="7" s="1"/>
  <c r="AK88" i="7"/>
  <c r="AS88" i="7" s="1"/>
  <c r="AK87" i="7"/>
  <c r="AS87" i="7" s="1"/>
  <c r="AK86" i="7"/>
  <c r="AS86" i="7" s="1"/>
  <c r="AK85" i="7"/>
  <c r="AS85" i="7" s="1"/>
  <c r="AK84" i="7"/>
  <c r="AS84" i="7" s="1"/>
  <c r="AK83" i="7"/>
  <c r="AS83" i="7" s="1"/>
  <c r="AK82" i="7"/>
  <c r="AS82" i="7" s="1"/>
  <c r="AK81" i="7"/>
  <c r="AS81" i="7" s="1"/>
  <c r="AK80" i="7"/>
  <c r="AS80" i="7" s="1"/>
  <c r="AK79" i="7"/>
  <c r="AS79" i="7" s="1"/>
  <c r="AK78" i="7"/>
  <c r="AS78" i="7" s="1"/>
  <c r="AK77" i="7"/>
  <c r="AS77" i="7" s="1"/>
  <c r="AK76" i="7"/>
  <c r="AS76" i="7" s="1"/>
  <c r="AK75" i="7"/>
  <c r="AS75" i="7" s="1"/>
  <c r="AK74" i="7"/>
  <c r="AS74" i="7" s="1"/>
  <c r="AK73" i="7"/>
  <c r="AS73" i="7" s="1"/>
  <c r="AK72" i="7"/>
  <c r="AS72" i="7" s="1"/>
  <c r="AK71" i="7"/>
  <c r="AS71" i="7" s="1"/>
  <c r="AK70" i="7"/>
  <c r="AS70" i="7" s="1"/>
  <c r="AK69" i="7"/>
  <c r="AS69" i="7" s="1"/>
  <c r="AK68" i="7"/>
  <c r="AS68" i="7" s="1"/>
  <c r="AK67" i="7"/>
  <c r="AS67" i="7" s="1"/>
  <c r="AK66" i="7"/>
  <c r="AS66" i="7" s="1"/>
  <c r="AK65" i="7"/>
  <c r="AS65" i="7" s="1"/>
  <c r="AK64" i="7"/>
  <c r="AS64" i="7" s="1"/>
  <c r="AK63" i="7"/>
  <c r="AS63" i="7" s="1"/>
  <c r="AK62" i="7"/>
  <c r="AS62" i="7" s="1"/>
  <c r="AK61" i="7"/>
  <c r="AS61" i="7" s="1"/>
  <c r="AK60" i="7"/>
  <c r="AS60" i="7" s="1"/>
  <c r="AK59" i="7"/>
  <c r="AS59" i="7" s="1"/>
  <c r="AK58" i="7"/>
  <c r="AS58" i="7" s="1"/>
  <c r="AK57" i="7"/>
  <c r="AS57" i="7" s="1"/>
  <c r="AK56" i="7"/>
  <c r="AS56" i="7" s="1"/>
  <c r="AK55" i="7"/>
  <c r="AS55" i="7" s="1"/>
  <c r="AK54" i="7"/>
  <c r="AS54" i="7" s="1"/>
  <c r="AK53" i="7"/>
  <c r="AS53" i="7" s="1"/>
  <c r="AK52" i="7"/>
  <c r="AS52" i="7" s="1"/>
  <c r="AK51" i="7"/>
  <c r="AS51" i="7" s="1"/>
  <c r="AK50" i="7"/>
  <c r="AS50" i="7" s="1"/>
  <c r="AK49" i="7"/>
  <c r="AS49" i="7" s="1"/>
  <c r="AK48" i="7"/>
  <c r="AS48" i="7" s="1"/>
  <c r="AK47" i="7"/>
  <c r="AS47" i="7" s="1"/>
  <c r="AK46" i="7"/>
  <c r="AS46" i="7" s="1"/>
  <c r="AK45" i="7"/>
  <c r="AS45" i="7" s="1"/>
  <c r="AK44" i="7"/>
  <c r="AS44" i="7" s="1"/>
  <c r="AK43" i="7"/>
  <c r="AS43" i="7" s="1"/>
  <c r="AK42" i="7"/>
  <c r="AS42" i="7" s="1"/>
  <c r="AK41" i="7"/>
  <c r="AS41" i="7" s="1"/>
  <c r="AK40" i="7"/>
  <c r="AS40" i="7" s="1"/>
  <c r="AK39" i="7"/>
  <c r="AS39" i="7" s="1"/>
  <c r="AK38" i="7"/>
  <c r="AS38" i="7" s="1"/>
  <c r="AK37" i="7"/>
  <c r="AS37" i="7" s="1"/>
  <c r="AK36" i="7"/>
  <c r="AS36" i="7" s="1"/>
  <c r="AK35" i="7"/>
  <c r="AS35" i="7" s="1"/>
  <c r="AK34" i="7"/>
  <c r="AS34" i="7" s="1"/>
  <c r="AK33" i="7"/>
  <c r="AS33" i="7" s="1"/>
  <c r="AK32" i="7"/>
  <c r="AS32" i="7" s="1"/>
  <c r="AK31" i="7"/>
  <c r="AS31" i="7" s="1"/>
  <c r="AK30" i="7"/>
  <c r="AS30" i="7" s="1"/>
  <c r="AK29" i="7"/>
  <c r="AS29" i="7" s="1"/>
  <c r="AK28" i="7"/>
  <c r="AS28" i="7" s="1"/>
  <c r="AK27" i="7"/>
  <c r="AS27" i="7" s="1"/>
  <c r="AK26" i="7"/>
  <c r="AS26" i="7" s="1"/>
  <c r="AK25" i="7"/>
  <c r="AS25" i="7" s="1"/>
  <c r="AK24" i="7"/>
  <c r="AS24" i="7" s="1"/>
  <c r="AK23" i="7"/>
  <c r="AS23" i="7" s="1"/>
  <c r="AK22" i="7"/>
  <c r="AS22" i="7" s="1"/>
  <c r="AK21" i="7"/>
  <c r="AS21" i="7" s="1"/>
  <c r="AK20" i="7"/>
  <c r="AS20" i="7" s="1"/>
  <c r="AK19" i="7"/>
  <c r="AS19" i="7" s="1"/>
  <c r="AK18" i="7"/>
  <c r="AS18" i="7" s="1"/>
  <c r="BQ148" i="7"/>
  <c r="BX148" i="7" s="1"/>
  <c r="BQ147" i="7"/>
  <c r="BX147" i="7" s="1"/>
  <c r="BQ146" i="7"/>
  <c r="BX146" i="7" s="1"/>
  <c r="BQ145" i="7"/>
  <c r="BX145" i="7" s="1"/>
  <c r="BQ144" i="7"/>
  <c r="BX144" i="7" s="1"/>
  <c r="BQ143" i="7"/>
  <c r="BX143" i="7" s="1"/>
  <c r="BQ142" i="7"/>
  <c r="BX142" i="7" s="1"/>
  <c r="BQ141" i="7"/>
  <c r="BX141" i="7" s="1"/>
  <c r="BQ140" i="7"/>
  <c r="BX140" i="7" s="1"/>
  <c r="BQ139" i="7"/>
  <c r="BX139" i="7" s="1"/>
  <c r="BQ138" i="7"/>
  <c r="BX138" i="7" s="1"/>
  <c r="BQ137" i="7"/>
  <c r="BX137" i="7" s="1"/>
  <c r="BQ136" i="7"/>
  <c r="BX136" i="7" s="1"/>
  <c r="BQ135" i="7"/>
  <c r="BX135" i="7" s="1"/>
  <c r="BQ134" i="7"/>
  <c r="BX134" i="7" s="1"/>
  <c r="BQ133" i="7"/>
  <c r="BX133" i="7" s="1"/>
  <c r="BQ132" i="7"/>
  <c r="BX132" i="7" s="1"/>
  <c r="BQ131" i="7"/>
  <c r="BX131" i="7" s="1"/>
  <c r="BQ130" i="7"/>
  <c r="BX130" i="7" s="1"/>
  <c r="BQ129" i="7"/>
  <c r="BX129" i="7" s="1"/>
  <c r="BQ128" i="7"/>
  <c r="BX128" i="7" s="1"/>
  <c r="BQ127" i="7"/>
  <c r="BX127" i="7" s="1"/>
  <c r="BQ126" i="7"/>
  <c r="BX126" i="7" s="1"/>
  <c r="BQ125" i="7"/>
  <c r="BX125" i="7" s="1"/>
  <c r="BQ124" i="7"/>
  <c r="BX124" i="7" s="1"/>
  <c r="BQ123" i="7"/>
  <c r="BX123" i="7" s="1"/>
  <c r="BQ122" i="7"/>
  <c r="BX122" i="7" s="1"/>
  <c r="BQ121" i="7"/>
  <c r="BX121" i="7" s="1"/>
  <c r="BQ120" i="7"/>
  <c r="BX120" i="7" s="1"/>
  <c r="BQ119" i="7"/>
  <c r="BX119" i="7" s="1"/>
  <c r="BQ118" i="7"/>
  <c r="BX118" i="7" s="1"/>
  <c r="BQ117" i="7"/>
  <c r="BX117" i="7" s="1"/>
  <c r="BQ116" i="7"/>
  <c r="BX116" i="7" s="1"/>
  <c r="BQ115" i="7"/>
  <c r="BX115" i="7" s="1"/>
  <c r="BQ114" i="7"/>
  <c r="BX114" i="7" s="1"/>
  <c r="BQ113" i="7"/>
  <c r="BX113" i="7" s="1"/>
  <c r="BQ112" i="7"/>
  <c r="BX112" i="7" s="1"/>
  <c r="BQ111" i="7"/>
  <c r="BX111" i="7" s="1"/>
  <c r="BQ110" i="7"/>
  <c r="BX110" i="7" s="1"/>
  <c r="BQ109" i="7"/>
  <c r="BX109" i="7" s="1"/>
  <c r="BQ108" i="7"/>
  <c r="BX108" i="7" s="1"/>
  <c r="BQ107" i="7"/>
  <c r="BX107" i="7" s="1"/>
  <c r="BQ106" i="7"/>
  <c r="BX106" i="7" s="1"/>
  <c r="BQ105" i="7"/>
  <c r="BX105" i="7" s="1"/>
  <c r="BQ104" i="7"/>
  <c r="BX104" i="7" s="1"/>
  <c r="BQ103" i="7"/>
  <c r="BX103" i="7" s="1"/>
  <c r="BQ102" i="7"/>
  <c r="BX102" i="7" s="1"/>
  <c r="BQ101" i="7"/>
  <c r="BX101" i="7" s="1"/>
  <c r="BQ100" i="7"/>
  <c r="BX100" i="7" s="1"/>
  <c r="BQ99" i="7"/>
  <c r="BX99" i="7" s="1"/>
  <c r="BQ98" i="7"/>
  <c r="BX98" i="7" s="1"/>
  <c r="BQ97" i="7"/>
  <c r="BX97" i="7" s="1"/>
  <c r="BQ96" i="7"/>
  <c r="BX96" i="7" s="1"/>
  <c r="BQ95" i="7"/>
  <c r="BX95" i="7" s="1"/>
  <c r="BQ94" i="7"/>
  <c r="BX94" i="7" s="1"/>
  <c r="BQ93" i="7"/>
  <c r="BX93" i="7" s="1"/>
  <c r="BQ92" i="7"/>
  <c r="BX92" i="7" s="1"/>
  <c r="BQ91" i="7"/>
  <c r="BX91" i="7" s="1"/>
  <c r="BQ90" i="7"/>
  <c r="BX90" i="7" s="1"/>
  <c r="BQ89" i="7"/>
  <c r="BX89" i="7" s="1"/>
  <c r="BQ88" i="7"/>
  <c r="BX88" i="7" s="1"/>
  <c r="BQ87" i="7"/>
  <c r="BX87" i="7" s="1"/>
  <c r="BQ86" i="7"/>
  <c r="BX86" i="7" s="1"/>
  <c r="BQ85" i="7"/>
  <c r="BX85" i="7" s="1"/>
  <c r="BQ84" i="7"/>
  <c r="BX84" i="7" s="1"/>
  <c r="BQ83" i="7"/>
  <c r="BX83" i="7" s="1"/>
  <c r="BQ82" i="7"/>
  <c r="BX82" i="7" s="1"/>
  <c r="BQ81" i="7"/>
  <c r="BX81" i="7" s="1"/>
  <c r="BQ80" i="7"/>
  <c r="BX80" i="7" s="1"/>
  <c r="BQ79" i="7"/>
  <c r="BX79" i="7" s="1"/>
  <c r="BQ78" i="7"/>
  <c r="BX78" i="7" s="1"/>
  <c r="BQ77" i="7"/>
  <c r="BX77" i="7" s="1"/>
  <c r="BQ76" i="7"/>
  <c r="BX76" i="7" s="1"/>
  <c r="BQ75" i="7"/>
  <c r="BX75" i="7" s="1"/>
  <c r="BQ74" i="7"/>
  <c r="BX74" i="7" s="1"/>
  <c r="BQ73" i="7"/>
  <c r="BX73" i="7" s="1"/>
  <c r="BQ72" i="7"/>
  <c r="BX72" i="7" s="1"/>
  <c r="BQ71" i="7"/>
  <c r="BX71" i="7" s="1"/>
  <c r="BQ70" i="7"/>
  <c r="BX70" i="7" s="1"/>
  <c r="BQ69" i="7"/>
  <c r="BX69" i="7" s="1"/>
  <c r="BQ68" i="7"/>
  <c r="BX68" i="7" s="1"/>
  <c r="BQ67" i="7"/>
  <c r="BX67" i="7" s="1"/>
  <c r="BQ66" i="7"/>
  <c r="BX66" i="7" s="1"/>
  <c r="BQ65" i="7"/>
  <c r="BX65" i="7" s="1"/>
  <c r="BQ64" i="7"/>
  <c r="BX64" i="7" s="1"/>
  <c r="BQ63" i="7"/>
  <c r="BX63" i="7" s="1"/>
  <c r="BQ62" i="7"/>
  <c r="BX62" i="7" s="1"/>
  <c r="BQ61" i="7"/>
  <c r="BX61" i="7" s="1"/>
  <c r="BQ60" i="7"/>
  <c r="BX60" i="7" s="1"/>
  <c r="BQ59" i="7"/>
  <c r="BX59" i="7" s="1"/>
  <c r="BQ58" i="7"/>
  <c r="BX58" i="7" s="1"/>
  <c r="BQ57" i="7"/>
  <c r="BX57" i="7" s="1"/>
  <c r="BQ56" i="7"/>
  <c r="BX56" i="7" s="1"/>
  <c r="BQ55" i="7"/>
  <c r="BX55" i="7" s="1"/>
  <c r="BQ54" i="7"/>
  <c r="BX54" i="7" s="1"/>
  <c r="BQ53" i="7"/>
  <c r="BX53" i="7" s="1"/>
  <c r="BQ52" i="7"/>
  <c r="BX52" i="7" s="1"/>
  <c r="BQ51" i="7"/>
  <c r="BX51" i="7" s="1"/>
  <c r="BQ50" i="7"/>
  <c r="BX50" i="7" s="1"/>
  <c r="BQ49" i="7"/>
  <c r="BX49" i="7" s="1"/>
  <c r="BQ48" i="7"/>
  <c r="BX48" i="7" s="1"/>
  <c r="BQ47" i="7"/>
  <c r="BX47" i="7" s="1"/>
  <c r="BQ46" i="7"/>
  <c r="BX46" i="7" s="1"/>
  <c r="BQ45" i="7"/>
  <c r="BX45" i="7" s="1"/>
  <c r="BQ44" i="7"/>
  <c r="BX44" i="7" s="1"/>
  <c r="BQ43" i="7"/>
  <c r="BX43" i="7" s="1"/>
  <c r="BQ42" i="7"/>
  <c r="BX42" i="7" s="1"/>
  <c r="BQ41" i="7"/>
  <c r="BX41" i="7" s="1"/>
  <c r="BQ40" i="7"/>
  <c r="BX40" i="7" s="1"/>
  <c r="BQ39" i="7"/>
  <c r="BX39" i="7" s="1"/>
  <c r="BQ38" i="7"/>
  <c r="BX38" i="7" s="1"/>
  <c r="BQ37" i="7"/>
  <c r="BX37" i="7" s="1"/>
  <c r="BQ36" i="7"/>
  <c r="BX36" i="7" s="1"/>
  <c r="BQ35" i="7"/>
  <c r="BX35" i="7" s="1"/>
  <c r="BQ34" i="7"/>
  <c r="BX34" i="7" s="1"/>
  <c r="BQ33" i="7"/>
  <c r="BX33" i="7" s="1"/>
  <c r="BQ32" i="7"/>
  <c r="BX32" i="7" s="1"/>
  <c r="BQ31" i="7"/>
  <c r="BX31" i="7" s="1"/>
  <c r="BQ30" i="7"/>
  <c r="BX30" i="7" s="1"/>
  <c r="BQ29" i="7"/>
  <c r="BX29" i="7" s="1"/>
  <c r="BQ28" i="7"/>
  <c r="BX28" i="7" s="1"/>
  <c r="BQ27" i="7"/>
  <c r="BX27" i="7" s="1"/>
  <c r="BQ26" i="7"/>
  <c r="BX26" i="7" s="1"/>
  <c r="BQ25" i="7"/>
  <c r="BX25" i="7" s="1"/>
  <c r="BQ24" i="7"/>
  <c r="BX24" i="7" s="1"/>
  <c r="BQ23" i="7"/>
  <c r="BX23" i="7" s="1"/>
  <c r="BQ22" i="7"/>
  <c r="BX22" i="7" s="1"/>
  <c r="BQ21" i="7"/>
  <c r="BX21" i="7" s="1"/>
  <c r="BQ20" i="7"/>
  <c r="BX20" i="7" s="1"/>
  <c r="BQ19" i="7"/>
  <c r="BX19" i="7" s="1"/>
  <c r="BQ18" i="7"/>
  <c r="BX18" i="7" s="1"/>
  <c r="M18" i="7"/>
  <c r="P18" i="7"/>
  <c r="AZ19" i="6"/>
  <c r="T19" i="6"/>
  <c r="DW19" i="6"/>
  <c r="BI19" i="6"/>
  <c r="AK18" i="6"/>
  <c r="AS18" i="6" s="1"/>
  <c r="AK19" i="6"/>
  <c r="AS19" i="6" s="1"/>
  <c r="AC19" i="6" s="1"/>
  <c r="AK20" i="6"/>
  <c r="AA19" i="6"/>
  <c r="N18" i="6"/>
  <c r="DG21" i="6"/>
  <c r="CC21" i="6"/>
  <c r="AY21" i="6"/>
  <c r="Q21" i="6"/>
  <c r="E21" i="6"/>
  <c r="O18" i="6"/>
  <c r="DU19" i="6"/>
  <c r="M18" i="6"/>
  <c r="DM11" i="6"/>
  <c r="DL12" i="6"/>
  <c r="P18" i="6"/>
  <c r="C21" i="6"/>
  <c r="A22" i="6"/>
  <c r="BH19" i="6"/>
  <c r="Z19" i="6"/>
  <c r="CL19" i="6"/>
  <c r="CH11" i="6"/>
  <c r="CG12" i="6"/>
  <c r="EK21" i="6"/>
  <c r="EK20" i="6"/>
  <c r="EK19" i="6"/>
  <c r="EX19" i="6" s="1"/>
  <c r="DX19" i="6" s="1"/>
  <c r="EK18" i="6"/>
  <c r="EX18" i="6" s="1"/>
  <c r="BQ21" i="6"/>
  <c r="BQ20" i="6"/>
  <c r="BX20" i="6" s="1"/>
  <c r="BQ19" i="6"/>
  <c r="BX19" i="6" s="1"/>
  <c r="BQ18" i="6"/>
  <c r="BX18" i="6" s="1"/>
  <c r="BD12" i="6"/>
  <c r="BE11" i="6"/>
  <c r="EU20" i="6"/>
  <c r="EX20" i="6"/>
  <c r="EW20" i="6"/>
  <c r="BW20" i="6"/>
  <c r="AP20" i="6"/>
  <c r="F20" i="6"/>
  <c r="CY20" i="6"/>
  <c r="AS20" i="6"/>
  <c r="AJ20" i="6"/>
  <c r="AR20" i="6" s="1"/>
  <c r="AB20" i="6" s="1"/>
  <c r="AI20" i="6"/>
  <c r="AQ20" i="6" s="1"/>
  <c r="EH20" i="6"/>
  <c r="CS20" i="6"/>
  <c r="CZ20" i="6" s="1"/>
  <c r="AH20" i="6"/>
  <c r="CR20" i="6"/>
  <c r="BN20" i="6"/>
  <c r="BU20" i="6" s="1"/>
  <c r="BG20" i="6" s="1"/>
  <c r="BO20" i="6"/>
  <c r="BV20" i="6" s="1"/>
  <c r="V12" i="6"/>
  <c r="W11" i="6"/>
  <c r="CK19" i="6"/>
  <c r="DI19" i="6"/>
  <c r="CT21" i="6"/>
  <c r="CT20" i="6"/>
  <c r="DA20" i="6" s="1"/>
  <c r="CT19" i="6"/>
  <c r="DA19" i="6" s="1"/>
  <c r="CM19" i="6" s="1"/>
  <c r="CT18" i="6"/>
  <c r="DA18" i="6" s="1"/>
  <c r="D22" i="6"/>
  <c r="B23" i="6"/>
  <c r="EI20" i="6"/>
  <c r="EV20" i="6" s="1"/>
  <c r="DV20" i="6" s="1"/>
  <c r="CM19" i="8" l="1"/>
  <c r="DX19" i="8"/>
  <c r="AC19" i="7"/>
  <c r="H18" i="8"/>
  <c r="G18" i="8"/>
  <c r="CM20" i="8"/>
  <c r="CF19" i="8"/>
  <c r="DX20" i="8"/>
  <c r="DK19" i="8"/>
  <c r="DW20" i="8"/>
  <c r="DJ19" i="8"/>
  <c r="DN11" i="8"/>
  <c r="DM12" i="8"/>
  <c r="W12" i="8"/>
  <c r="X11" i="8"/>
  <c r="CK20" i="8"/>
  <c r="CD19" i="8"/>
  <c r="BI20" i="8"/>
  <c r="BB19" i="8"/>
  <c r="AA20" i="8"/>
  <c r="S19" i="8"/>
  <c r="CL20" i="8"/>
  <c r="CE19" i="8"/>
  <c r="CU148" i="8"/>
  <c r="DB148" i="8" s="1"/>
  <c r="CU147" i="8"/>
  <c r="DB147" i="8" s="1"/>
  <c r="CU146" i="8"/>
  <c r="DB146" i="8" s="1"/>
  <c r="CU145" i="8"/>
  <c r="DB145" i="8" s="1"/>
  <c r="CU144" i="8"/>
  <c r="DB144" i="8" s="1"/>
  <c r="CU143" i="8"/>
  <c r="DB143" i="8" s="1"/>
  <c r="CU142" i="8"/>
  <c r="DB142" i="8" s="1"/>
  <c r="CU141" i="8"/>
  <c r="DB141" i="8" s="1"/>
  <c r="CU140" i="8"/>
  <c r="DB140" i="8" s="1"/>
  <c r="CU139" i="8"/>
  <c r="DB139" i="8" s="1"/>
  <c r="CU138" i="8"/>
  <c r="DB138" i="8" s="1"/>
  <c r="CU137" i="8"/>
  <c r="DB137" i="8" s="1"/>
  <c r="CU136" i="8"/>
  <c r="DB136" i="8" s="1"/>
  <c r="CU135" i="8"/>
  <c r="DB135" i="8" s="1"/>
  <c r="CU134" i="8"/>
  <c r="DB134" i="8" s="1"/>
  <c r="CU133" i="8"/>
  <c r="DB133" i="8" s="1"/>
  <c r="CU132" i="8"/>
  <c r="DB132" i="8" s="1"/>
  <c r="CU131" i="8"/>
  <c r="DB131" i="8" s="1"/>
  <c r="CU130" i="8"/>
  <c r="DB130" i="8" s="1"/>
  <c r="CU129" i="8"/>
  <c r="DB129" i="8" s="1"/>
  <c r="CU128" i="8"/>
  <c r="DB128" i="8" s="1"/>
  <c r="CU127" i="8"/>
  <c r="DB127" i="8" s="1"/>
  <c r="CU126" i="8"/>
  <c r="DB126" i="8" s="1"/>
  <c r="CU125" i="8"/>
  <c r="DB125" i="8" s="1"/>
  <c r="CU124" i="8"/>
  <c r="DB124" i="8" s="1"/>
  <c r="CU123" i="8"/>
  <c r="DB123" i="8" s="1"/>
  <c r="CU122" i="8"/>
  <c r="DB122" i="8" s="1"/>
  <c r="CU121" i="8"/>
  <c r="DB121" i="8" s="1"/>
  <c r="CU120" i="8"/>
  <c r="DB120" i="8" s="1"/>
  <c r="CU119" i="8"/>
  <c r="DB119" i="8" s="1"/>
  <c r="CU118" i="8"/>
  <c r="DB118" i="8" s="1"/>
  <c r="CU117" i="8"/>
  <c r="DB117" i="8" s="1"/>
  <c r="CU116" i="8"/>
  <c r="DB116" i="8" s="1"/>
  <c r="CU115" i="8"/>
  <c r="DB115" i="8" s="1"/>
  <c r="CU114" i="8"/>
  <c r="DB114" i="8" s="1"/>
  <c r="CU113" i="8"/>
  <c r="DB113" i="8" s="1"/>
  <c r="CU112" i="8"/>
  <c r="DB112" i="8" s="1"/>
  <c r="CU111" i="8"/>
  <c r="DB111" i="8" s="1"/>
  <c r="CU110" i="8"/>
  <c r="DB110" i="8" s="1"/>
  <c r="CU109" i="8"/>
  <c r="DB109" i="8" s="1"/>
  <c r="CU108" i="8"/>
  <c r="DB108" i="8" s="1"/>
  <c r="CU107" i="8"/>
  <c r="DB107" i="8" s="1"/>
  <c r="CU106" i="8"/>
  <c r="DB106" i="8" s="1"/>
  <c r="CU105" i="8"/>
  <c r="DB105" i="8" s="1"/>
  <c r="CU104" i="8"/>
  <c r="DB104" i="8" s="1"/>
  <c r="CU103" i="8"/>
  <c r="DB103" i="8" s="1"/>
  <c r="CU102" i="8"/>
  <c r="DB102" i="8" s="1"/>
  <c r="CU101" i="8"/>
  <c r="DB101" i="8" s="1"/>
  <c r="CU100" i="8"/>
  <c r="DB100" i="8" s="1"/>
  <c r="CU99" i="8"/>
  <c r="DB99" i="8" s="1"/>
  <c r="CU98" i="8"/>
  <c r="DB98" i="8" s="1"/>
  <c r="CU97" i="8"/>
  <c r="DB97" i="8" s="1"/>
  <c r="CU96" i="8"/>
  <c r="DB96" i="8" s="1"/>
  <c r="CU95" i="8"/>
  <c r="DB95" i="8" s="1"/>
  <c r="CU94" i="8"/>
  <c r="DB94" i="8" s="1"/>
  <c r="CU93" i="8"/>
  <c r="DB93" i="8" s="1"/>
  <c r="CU92" i="8"/>
  <c r="DB92" i="8" s="1"/>
  <c r="CU91" i="8"/>
  <c r="DB91" i="8" s="1"/>
  <c r="CU90" i="8"/>
  <c r="DB90" i="8" s="1"/>
  <c r="CU89" i="8"/>
  <c r="DB89" i="8" s="1"/>
  <c r="CU88" i="8"/>
  <c r="DB88" i="8" s="1"/>
  <c r="CU87" i="8"/>
  <c r="DB87" i="8" s="1"/>
  <c r="CU86" i="8"/>
  <c r="DB86" i="8" s="1"/>
  <c r="CU85" i="8"/>
  <c r="DB85" i="8" s="1"/>
  <c r="CU84" i="8"/>
  <c r="DB84" i="8" s="1"/>
  <c r="CU83" i="8"/>
  <c r="DB83" i="8" s="1"/>
  <c r="CU82" i="8"/>
  <c r="DB82" i="8" s="1"/>
  <c r="CU81" i="8"/>
  <c r="DB81" i="8" s="1"/>
  <c r="CU80" i="8"/>
  <c r="DB80" i="8" s="1"/>
  <c r="CU79" i="8"/>
  <c r="DB79" i="8" s="1"/>
  <c r="CU78" i="8"/>
  <c r="DB78" i="8" s="1"/>
  <c r="CU77" i="8"/>
  <c r="DB77" i="8" s="1"/>
  <c r="CU76" i="8"/>
  <c r="DB76" i="8" s="1"/>
  <c r="CU75" i="8"/>
  <c r="DB75" i="8" s="1"/>
  <c r="CU74" i="8"/>
  <c r="DB74" i="8" s="1"/>
  <c r="CU73" i="8"/>
  <c r="DB73" i="8" s="1"/>
  <c r="CU72" i="8"/>
  <c r="DB72" i="8" s="1"/>
  <c r="CU71" i="8"/>
  <c r="DB71" i="8" s="1"/>
  <c r="CU70" i="8"/>
  <c r="DB70" i="8" s="1"/>
  <c r="CU69" i="8"/>
  <c r="DB69" i="8" s="1"/>
  <c r="CU68" i="8"/>
  <c r="DB68" i="8" s="1"/>
  <c r="CU67" i="8"/>
  <c r="DB67" i="8" s="1"/>
  <c r="CU66" i="8"/>
  <c r="DB66" i="8" s="1"/>
  <c r="CU65" i="8"/>
  <c r="DB65" i="8" s="1"/>
  <c r="CU64" i="8"/>
  <c r="DB64" i="8" s="1"/>
  <c r="CU63" i="8"/>
  <c r="DB63" i="8" s="1"/>
  <c r="CU62" i="8"/>
  <c r="DB62" i="8" s="1"/>
  <c r="CU61" i="8"/>
  <c r="DB61" i="8" s="1"/>
  <c r="CU60" i="8"/>
  <c r="DB60" i="8" s="1"/>
  <c r="CU59" i="8"/>
  <c r="DB59" i="8" s="1"/>
  <c r="CU58" i="8"/>
  <c r="DB58" i="8" s="1"/>
  <c r="CU57" i="8"/>
  <c r="DB57" i="8" s="1"/>
  <c r="CU56" i="8"/>
  <c r="DB56" i="8" s="1"/>
  <c r="CU55" i="8"/>
  <c r="DB55" i="8" s="1"/>
  <c r="CU54" i="8"/>
  <c r="DB54" i="8" s="1"/>
  <c r="CU53" i="8"/>
  <c r="DB53" i="8" s="1"/>
  <c r="CU52" i="8"/>
  <c r="DB52" i="8" s="1"/>
  <c r="CU51" i="8"/>
  <c r="DB51" i="8" s="1"/>
  <c r="CU50" i="8"/>
  <c r="DB50" i="8" s="1"/>
  <c r="CU49" i="8"/>
  <c r="DB49" i="8" s="1"/>
  <c r="CU48" i="8"/>
  <c r="DB48" i="8" s="1"/>
  <c r="CU47" i="8"/>
  <c r="DB47" i="8" s="1"/>
  <c r="CU46" i="8"/>
  <c r="DB46" i="8" s="1"/>
  <c r="CU45" i="8"/>
  <c r="DB45" i="8" s="1"/>
  <c r="CU44" i="8"/>
  <c r="DB44" i="8" s="1"/>
  <c r="CU43" i="8"/>
  <c r="DB43" i="8" s="1"/>
  <c r="CU42" i="8"/>
  <c r="DB42" i="8" s="1"/>
  <c r="CU41" i="8"/>
  <c r="DB41" i="8" s="1"/>
  <c r="CU40" i="8"/>
  <c r="DB40" i="8" s="1"/>
  <c r="CU39" i="8"/>
  <c r="DB39" i="8" s="1"/>
  <c r="CU38" i="8"/>
  <c r="DB38" i="8" s="1"/>
  <c r="CU37" i="8"/>
  <c r="DB37" i="8" s="1"/>
  <c r="CU36" i="8"/>
  <c r="DB36" i="8" s="1"/>
  <c r="CU35" i="8"/>
  <c r="DB35" i="8" s="1"/>
  <c r="CU34" i="8"/>
  <c r="DB34" i="8" s="1"/>
  <c r="CU33" i="8"/>
  <c r="DB33" i="8" s="1"/>
  <c r="CU32" i="8"/>
  <c r="DB32" i="8" s="1"/>
  <c r="CU31" i="8"/>
  <c r="DB31" i="8" s="1"/>
  <c r="CU30" i="8"/>
  <c r="DB30" i="8" s="1"/>
  <c r="CU29" i="8"/>
  <c r="DB29" i="8" s="1"/>
  <c r="CU28" i="8"/>
  <c r="DB28" i="8" s="1"/>
  <c r="CU27" i="8"/>
  <c r="DB27" i="8" s="1"/>
  <c r="CU26" i="8"/>
  <c r="DB26" i="8" s="1"/>
  <c r="CU25" i="8"/>
  <c r="DB25" i="8" s="1"/>
  <c r="CU24" i="8"/>
  <c r="DB24" i="8" s="1"/>
  <c r="CU23" i="8"/>
  <c r="DB23" i="8" s="1"/>
  <c r="CU22" i="8"/>
  <c r="DB22" i="8" s="1"/>
  <c r="CU21" i="8"/>
  <c r="DB21" i="8" s="1"/>
  <c r="CU20" i="8"/>
  <c r="DB20" i="8" s="1"/>
  <c r="CU19" i="8"/>
  <c r="DB19" i="8" s="1"/>
  <c r="CU18" i="8"/>
  <c r="DB18" i="8" s="1"/>
  <c r="AC19" i="8"/>
  <c r="AL148" i="8"/>
  <c r="AT148" i="8" s="1"/>
  <c r="AL147" i="8"/>
  <c r="AT147" i="8" s="1"/>
  <c r="AL146" i="8"/>
  <c r="AT146" i="8" s="1"/>
  <c r="AL145" i="8"/>
  <c r="AT145" i="8" s="1"/>
  <c r="AL144" i="8"/>
  <c r="AT144" i="8" s="1"/>
  <c r="AL143" i="8"/>
  <c r="AT143" i="8" s="1"/>
  <c r="AL142" i="8"/>
  <c r="AT142" i="8" s="1"/>
  <c r="AL141" i="8"/>
  <c r="AT141" i="8" s="1"/>
  <c r="AL138" i="8"/>
  <c r="AT138" i="8" s="1"/>
  <c r="AL137" i="8"/>
  <c r="AT137" i="8" s="1"/>
  <c r="AL136" i="8"/>
  <c r="AT136" i="8" s="1"/>
  <c r="AL140" i="8"/>
  <c r="AT140" i="8" s="1"/>
  <c r="AL139" i="8"/>
  <c r="AT139" i="8" s="1"/>
  <c r="AL135" i="8"/>
  <c r="AT135" i="8" s="1"/>
  <c r="AL134" i="8"/>
  <c r="AT134" i="8" s="1"/>
  <c r="AL133" i="8"/>
  <c r="AT133" i="8" s="1"/>
  <c r="AL132" i="8"/>
  <c r="AT132" i="8" s="1"/>
  <c r="AL131" i="8"/>
  <c r="AT131" i="8" s="1"/>
  <c r="AL130" i="8"/>
  <c r="AT130" i="8" s="1"/>
  <c r="AL129" i="8"/>
  <c r="AT129" i="8" s="1"/>
  <c r="AL128" i="8"/>
  <c r="AT128" i="8" s="1"/>
  <c r="AL127" i="8"/>
  <c r="AT127" i="8" s="1"/>
  <c r="AL126" i="8"/>
  <c r="AT126" i="8" s="1"/>
  <c r="AL125" i="8"/>
  <c r="AT125" i="8" s="1"/>
  <c r="AL124" i="8"/>
  <c r="AT124" i="8" s="1"/>
  <c r="AL123" i="8"/>
  <c r="AT123" i="8" s="1"/>
  <c r="AL122" i="8"/>
  <c r="AT122" i="8" s="1"/>
  <c r="AL121" i="8"/>
  <c r="AT121" i="8" s="1"/>
  <c r="AL120" i="8"/>
  <c r="AT120" i="8" s="1"/>
  <c r="AL119" i="8"/>
  <c r="AT119" i="8" s="1"/>
  <c r="AL118" i="8"/>
  <c r="AT118" i="8" s="1"/>
  <c r="AL117" i="8"/>
  <c r="AT117" i="8" s="1"/>
  <c r="AL116" i="8"/>
  <c r="AT116" i="8" s="1"/>
  <c r="AL115" i="8"/>
  <c r="AT115" i="8" s="1"/>
  <c r="AL114" i="8"/>
  <c r="AT114" i="8" s="1"/>
  <c r="AL113" i="8"/>
  <c r="AT113" i="8" s="1"/>
  <c r="AL112" i="8"/>
  <c r="AT112" i="8" s="1"/>
  <c r="AL111" i="8"/>
  <c r="AT111" i="8" s="1"/>
  <c r="AL110" i="8"/>
  <c r="AT110" i="8" s="1"/>
  <c r="AL109" i="8"/>
  <c r="AT109" i="8" s="1"/>
  <c r="AL108" i="8"/>
  <c r="AT108" i="8" s="1"/>
  <c r="AL107" i="8"/>
  <c r="AT107" i="8" s="1"/>
  <c r="AL106" i="8"/>
  <c r="AT106" i="8" s="1"/>
  <c r="AL105" i="8"/>
  <c r="AT105" i="8" s="1"/>
  <c r="AL104" i="8"/>
  <c r="AT104" i="8" s="1"/>
  <c r="AL103" i="8"/>
  <c r="AT103" i="8" s="1"/>
  <c r="AL102" i="8"/>
  <c r="AT102" i="8" s="1"/>
  <c r="AL101" i="8"/>
  <c r="AT101" i="8" s="1"/>
  <c r="AL100" i="8"/>
  <c r="AT100" i="8" s="1"/>
  <c r="AL99" i="8"/>
  <c r="AT99" i="8" s="1"/>
  <c r="AL98" i="8"/>
  <c r="AT98" i="8" s="1"/>
  <c r="AL97" i="8"/>
  <c r="AT97" i="8" s="1"/>
  <c r="AL96" i="8"/>
  <c r="AT96" i="8" s="1"/>
  <c r="AL95" i="8"/>
  <c r="AT95" i="8" s="1"/>
  <c r="AL94" i="8"/>
  <c r="AT94" i="8" s="1"/>
  <c r="AL93" i="8"/>
  <c r="AT93" i="8" s="1"/>
  <c r="AL92" i="8"/>
  <c r="AT92" i="8" s="1"/>
  <c r="AL91" i="8"/>
  <c r="AT91" i="8" s="1"/>
  <c r="AL90" i="8"/>
  <c r="AT90" i="8" s="1"/>
  <c r="AL89" i="8"/>
  <c r="AT89" i="8" s="1"/>
  <c r="AL88" i="8"/>
  <c r="AT88" i="8" s="1"/>
  <c r="AL87" i="8"/>
  <c r="AT87" i="8" s="1"/>
  <c r="AL86" i="8"/>
  <c r="AT86" i="8" s="1"/>
  <c r="AL85" i="8"/>
  <c r="AT85" i="8" s="1"/>
  <c r="AL84" i="8"/>
  <c r="AT84" i="8" s="1"/>
  <c r="AL83" i="8"/>
  <c r="AT83" i="8" s="1"/>
  <c r="AL82" i="8"/>
  <c r="AT82" i="8" s="1"/>
  <c r="AL81" i="8"/>
  <c r="AT81" i="8" s="1"/>
  <c r="AL80" i="8"/>
  <c r="AT80" i="8" s="1"/>
  <c r="AL79" i="8"/>
  <c r="AT79" i="8" s="1"/>
  <c r="AL78" i="8"/>
  <c r="AT78" i="8" s="1"/>
  <c r="AL77" i="8"/>
  <c r="AT77" i="8" s="1"/>
  <c r="AL76" i="8"/>
  <c r="AT76" i="8" s="1"/>
  <c r="AL75" i="8"/>
  <c r="AT75" i="8" s="1"/>
  <c r="AL74" i="8"/>
  <c r="AT74" i="8" s="1"/>
  <c r="AL73" i="8"/>
  <c r="AT73" i="8" s="1"/>
  <c r="AL72" i="8"/>
  <c r="AT72" i="8" s="1"/>
  <c r="AL71" i="8"/>
  <c r="AT71" i="8" s="1"/>
  <c r="AL70" i="8"/>
  <c r="AT70" i="8" s="1"/>
  <c r="AL69" i="8"/>
  <c r="AT69" i="8" s="1"/>
  <c r="AL68" i="8"/>
  <c r="AT68" i="8" s="1"/>
  <c r="AL67" i="8"/>
  <c r="AT67" i="8" s="1"/>
  <c r="AL66" i="8"/>
  <c r="AT66" i="8" s="1"/>
  <c r="AL65" i="8"/>
  <c r="AT65" i="8" s="1"/>
  <c r="AL64" i="8"/>
  <c r="AT64" i="8" s="1"/>
  <c r="AL63" i="8"/>
  <c r="AT63" i="8" s="1"/>
  <c r="AL62" i="8"/>
  <c r="AT62" i="8" s="1"/>
  <c r="AL61" i="8"/>
  <c r="AT61" i="8" s="1"/>
  <c r="AL60" i="8"/>
  <c r="AT60" i="8" s="1"/>
  <c r="AL59" i="8"/>
  <c r="AT59" i="8" s="1"/>
  <c r="AL58" i="8"/>
  <c r="AT58" i="8" s="1"/>
  <c r="AL57" i="8"/>
  <c r="AT57" i="8" s="1"/>
  <c r="AL56" i="8"/>
  <c r="AT56" i="8" s="1"/>
  <c r="AL55" i="8"/>
  <c r="AT55" i="8" s="1"/>
  <c r="AL54" i="8"/>
  <c r="AT54" i="8" s="1"/>
  <c r="AL53" i="8"/>
  <c r="AT53" i="8" s="1"/>
  <c r="AL52" i="8"/>
  <c r="AT52" i="8" s="1"/>
  <c r="AL51" i="8"/>
  <c r="AT51" i="8" s="1"/>
  <c r="AL50" i="8"/>
  <c r="AT50" i="8" s="1"/>
  <c r="AL49" i="8"/>
  <c r="AT49" i="8" s="1"/>
  <c r="AL48" i="8"/>
  <c r="AT48" i="8" s="1"/>
  <c r="AL47" i="8"/>
  <c r="AT47" i="8" s="1"/>
  <c r="AL46" i="8"/>
  <c r="AT46" i="8" s="1"/>
  <c r="AL45" i="8"/>
  <c r="AT45" i="8" s="1"/>
  <c r="AL44" i="8"/>
  <c r="AT44" i="8" s="1"/>
  <c r="AL43" i="8"/>
  <c r="AT43" i="8" s="1"/>
  <c r="AL42" i="8"/>
  <c r="AT42" i="8" s="1"/>
  <c r="AL41" i="8"/>
  <c r="AT41" i="8" s="1"/>
  <c r="AL40" i="8"/>
  <c r="AT40" i="8" s="1"/>
  <c r="AL39" i="8"/>
  <c r="AT39" i="8" s="1"/>
  <c r="AL38" i="8"/>
  <c r="AT38" i="8" s="1"/>
  <c r="AL37" i="8"/>
  <c r="AT37" i="8" s="1"/>
  <c r="AL35" i="8"/>
  <c r="AT35" i="8" s="1"/>
  <c r="AL34" i="8"/>
  <c r="AT34" i="8" s="1"/>
  <c r="AL33" i="8"/>
  <c r="AT33" i="8" s="1"/>
  <c r="AL32" i="8"/>
  <c r="AT32" i="8" s="1"/>
  <c r="AL31" i="8"/>
  <c r="AT31" i="8" s="1"/>
  <c r="AL30" i="8"/>
  <c r="AT30" i="8" s="1"/>
  <c r="AL29" i="8"/>
  <c r="AT29" i="8" s="1"/>
  <c r="AL28" i="8"/>
  <c r="AT28" i="8" s="1"/>
  <c r="AL27" i="8"/>
  <c r="AT27" i="8" s="1"/>
  <c r="AL26" i="8"/>
  <c r="AT26" i="8" s="1"/>
  <c r="AL25" i="8"/>
  <c r="AT25" i="8" s="1"/>
  <c r="AL24" i="8"/>
  <c r="AT24" i="8" s="1"/>
  <c r="AL23" i="8"/>
  <c r="AT23" i="8" s="1"/>
  <c r="AL22" i="8"/>
  <c r="AT22" i="8" s="1"/>
  <c r="AL21" i="8"/>
  <c r="AT21" i="8" s="1"/>
  <c r="AL20" i="8"/>
  <c r="AT20" i="8" s="1"/>
  <c r="AL19" i="8"/>
  <c r="AT19" i="8" s="1"/>
  <c r="AL36" i="8"/>
  <c r="AT36" i="8" s="1"/>
  <c r="AL18" i="8"/>
  <c r="AT18" i="8" s="1"/>
  <c r="DU20" i="8"/>
  <c r="DH19" i="8"/>
  <c r="BE12" i="8"/>
  <c r="BF11" i="8"/>
  <c r="BF12" i="8" s="1"/>
  <c r="AB20" i="8"/>
  <c r="T19" i="8"/>
  <c r="DV20" i="8"/>
  <c r="DI19" i="8"/>
  <c r="Z20" i="8"/>
  <c r="R19" i="8"/>
  <c r="CI11" i="8"/>
  <c r="CH12" i="8"/>
  <c r="BJ20" i="8"/>
  <c r="BC19" i="8"/>
  <c r="BR148" i="8"/>
  <c r="BY148" i="8" s="1"/>
  <c r="BR147" i="8"/>
  <c r="BY147" i="8" s="1"/>
  <c r="BR146" i="8"/>
  <c r="BY146" i="8" s="1"/>
  <c r="BR145" i="8"/>
  <c r="BY145" i="8" s="1"/>
  <c r="BR144" i="8"/>
  <c r="BY144" i="8" s="1"/>
  <c r="BR143" i="8"/>
  <c r="BY143" i="8" s="1"/>
  <c r="BR142" i="8"/>
  <c r="BY142" i="8" s="1"/>
  <c r="BR141" i="8"/>
  <c r="BY141" i="8" s="1"/>
  <c r="BR140" i="8"/>
  <c r="BY140" i="8" s="1"/>
  <c r="BR139" i="8"/>
  <c r="BY139" i="8" s="1"/>
  <c r="BR138" i="8"/>
  <c r="BY138" i="8" s="1"/>
  <c r="BR137" i="8"/>
  <c r="BY137" i="8" s="1"/>
  <c r="BR136" i="8"/>
  <c r="BY136" i="8" s="1"/>
  <c r="BR135" i="8"/>
  <c r="BY135" i="8" s="1"/>
  <c r="BR134" i="8"/>
  <c r="BY134" i="8" s="1"/>
  <c r="BR133" i="8"/>
  <c r="BY133" i="8" s="1"/>
  <c r="BR132" i="8"/>
  <c r="BY132" i="8" s="1"/>
  <c r="BR131" i="8"/>
  <c r="BY131" i="8" s="1"/>
  <c r="BR130" i="8"/>
  <c r="BY130" i="8" s="1"/>
  <c r="BR129" i="8"/>
  <c r="BY129" i="8" s="1"/>
  <c r="BR128" i="8"/>
  <c r="BY128" i="8" s="1"/>
  <c r="BR127" i="8"/>
  <c r="BY127" i="8" s="1"/>
  <c r="BR126" i="8"/>
  <c r="BY126" i="8" s="1"/>
  <c r="BR125" i="8"/>
  <c r="BY125" i="8" s="1"/>
  <c r="BR124" i="8"/>
  <c r="BY124" i="8" s="1"/>
  <c r="BR123" i="8"/>
  <c r="BY123" i="8" s="1"/>
  <c r="BR122" i="8"/>
  <c r="BY122" i="8" s="1"/>
  <c r="BR121" i="8"/>
  <c r="BY121" i="8" s="1"/>
  <c r="BR120" i="8"/>
  <c r="BY120" i="8" s="1"/>
  <c r="BR119" i="8"/>
  <c r="BY119" i="8" s="1"/>
  <c r="BR118" i="8"/>
  <c r="BY118" i="8" s="1"/>
  <c r="BR117" i="8"/>
  <c r="BY117" i="8" s="1"/>
  <c r="BR116" i="8"/>
  <c r="BY116" i="8" s="1"/>
  <c r="BR115" i="8"/>
  <c r="BY115" i="8" s="1"/>
  <c r="BR114" i="8"/>
  <c r="BY114" i="8" s="1"/>
  <c r="BR113" i="8"/>
  <c r="BY113" i="8" s="1"/>
  <c r="BR112" i="8"/>
  <c r="BY112" i="8" s="1"/>
  <c r="BR111" i="8"/>
  <c r="BY111" i="8" s="1"/>
  <c r="BR110" i="8"/>
  <c r="BY110" i="8" s="1"/>
  <c r="BR109" i="8"/>
  <c r="BY109" i="8" s="1"/>
  <c r="BR108" i="8"/>
  <c r="BY108" i="8" s="1"/>
  <c r="BR107" i="8"/>
  <c r="BY107" i="8" s="1"/>
  <c r="BR106" i="8"/>
  <c r="BY106" i="8" s="1"/>
  <c r="BR105" i="8"/>
  <c r="BY105" i="8" s="1"/>
  <c r="BR104" i="8"/>
  <c r="BY104" i="8" s="1"/>
  <c r="BR103" i="8"/>
  <c r="BY103" i="8" s="1"/>
  <c r="BR102" i="8"/>
  <c r="BY102" i="8" s="1"/>
  <c r="BR101" i="8"/>
  <c r="BY101" i="8" s="1"/>
  <c r="BR100" i="8"/>
  <c r="BY100" i="8" s="1"/>
  <c r="BR99" i="8"/>
  <c r="BY99" i="8" s="1"/>
  <c r="BR98" i="8"/>
  <c r="BY98" i="8" s="1"/>
  <c r="BR97" i="8"/>
  <c r="BY97" i="8" s="1"/>
  <c r="BR96" i="8"/>
  <c r="BY96" i="8" s="1"/>
  <c r="BR95" i="8"/>
  <c r="BY95" i="8" s="1"/>
  <c r="BR94" i="8"/>
  <c r="BY94" i="8" s="1"/>
  <c r="BR93" i="8"/>
  <c r="BY93" i="8" s="1"/>
  <c r="BR92" i="8"/>
  <c r="BY92" i="8" s="1"/>
  <c r="BR91" i="8"/>
  <c r="BY91" i="8" s="1"/>
  <c r="BR90" i="8"/>
  <c r="BY90" i="8" s="1"/>
  <c r="BR89" i="8"/>
  <c r="BY89" i="8" s="1"/>
  <c r="BR88" i="8"/>
  <c r="BY88" i="8" s="1"/>
  <c r="BR87" i="8"/>
  <c r="BY87" i="8" s="1"/>
  <c r="BR86" i="8"/>
  <c r="BY86" i="8" s="1"/>
  <c r="BR85" i="8"/>
  <c r="BY85" i="8" s="1"/>
  <c r="BR84" i="8"/>
  <c r="BY84" i="8" s="1"/>
  <c r="BR83" i="8"/>
  <c r="BY83" i="8" s="1"/>
  <c r="BR82" i="8"/>
  <c r="BY82" i="8" s="1"/>
  <c r="BR81" i="8"/>
  <c r="BY81" i="8" s="1"/>
  <c r="BR80" i="8"/>
  <c r="BY80" i="8" s="1"/>
  <c r="BR79" i="8"/>
  <c r="BY79" i="8" s="1"/>
  <c r="BR78" i="8"/>
  <c r="BY78" i="8" s="1"/>
  <c r="BR77" i="8"/>
  <c r="BY77" i="8" s="1"/>
  <c r="BR76" i="8"/>
  <c r="BY76" i="8" s="1"/>
  <c r="BR75" i="8"/>
  <c r="BY75" i="8" s="1"/>
  <c r="BR74" i="8"/>
  <c r="BY74" i="8" s="1"/>
  <c r="BR73" i="8"/>
  <c r="BY73" i="8" s="1"/>
  <c r="BR72" i="8"/>
  <c r="BY72" i="8" s="1"/>
  <c r="BR71" i="8"/>
  <c r="BY71" i="8" s="1"/>
  <c r="BR70" i="8"/>
  <c r="BY70" i="8" s="1"/>
  <c r="BR69" i="8"/>
  <c r="BY69" i="8" s="1"/>
  <c r="BR68" i="8"/>
  <c r="BY68" i="8" s="1"/>
  <c r="BR67" i="8"/>
  <c r="BY67" i="8" s="1"/>
  <c r="BR66" i="8"/>
  <c r="BY66" i="8" s="1"/>
  <c r="BR65" i="8"/>
  <c r="BY65" i="8" s="1"/>
  <c r="BR64" i="8"/>
  <c r="BY64" i="8" s="1"/>
  <c r="BR63" i="8"/>
  <c r="BY63" i="8" s="1"/>
  <c r="BR62" i="8"/>
  <c r="BY62" i="8" s="1"/>
  <c r="BR61" i="8"/>
  <c r="BY61" i="8" s="1"/>
  <c r="BR60" i="8"/>
  <c r="BY60" i="8" s="1"/>
  <c r="BR59" i="8"/>
  <c r="BY59" i="8" s="1"/>
  <c r="BR58" i="8"/>
  <c r="BY58" i="8" s="1"/>
  <c r="BR57" i="8"/>
  <c r="BY57" i="8" s="1"/>
  <c r="BR56" i="8"/>
  <c r="BY56" i="8" s="1"/>
  <c r="BR55" i="8"/>
  <c r="BY55" i="8" s="1"/>
  <c r="BR54" i="8"/>
  <c r="BY54" i="8" s="1"/>
  <c r="BR53" i="8"/>
  <c r="BY53" i="8" s="1"/>
  <c r="BR52" i="8"/>
  <c r="BY52" i="8" s="1"/>
  <c r="BR51" i="8"/>
  <c r="BY51" i="8" s="1"/>
  <c r="BR50" i="8"/>
  <c r="BY50" i="8" s="1"/>
  <c r="BR49" i="8"/>
  <c r="BY49" i="8" s="1"/>
  <c r="BR48" i="8"/>
  <c r="BY48" i="8" s="1"/>
  <c r="BR47" i="8"/>
  <c r="BY47" i="8" s="1"/>
  <c r="BR46" i="8"/>
  <c r="BY46" i="8" s="1"/>
  <c r="BR45" i="8"/>
  <c r="BY45" i="8" s="1"/>
  <c r="BR44" i="8"/>
  <c r="BY44" i="8" s="1"/>
  <c r="BR43" i="8"/>
  <c r="BY43" i="8" s="1"/>
  <c r="BR42" i="8"/>
  <c r="BY42" i="8" s="1"/>
  <c r="BR41" i="8"/>
  <c r="BY41" i="8" s="1"/>
  <c r="BR40" i="8"/>
  <c r="BY40" i="8" s="1"/>
  <c r="BR39" i="8"/>
  <c r="BY39" i="8" s="1"/>
  <c r="BR38" i="8"/>
  <c r="BY38" i="8" s="1"/>
  <c r="BR37" i="8"/>
  <c r="BY37" i="8" s="1"/>
  <c r="BR36" i="8"/>
  <c r="BY36" i="8" s="1"/>
  <c r="BR35" i="8"/>
  <c r="BY35" i="8" s="1"/>
  <c r="BR34" i="8"/>
  <c r="BY34" i="8" s="1"/>
  <c r="BR33" i="8"/>
  <c r="BY33" i="8" s="1"/>
  <c r="BR32" i="8"/>
  <c r="BY32" i="8" s="1"/>
  <c r="BR31" i="8"/>
  <c r="BY31" i="8" s="1"/>
  <c r="BR30" i="8"/>
  <c r="BY30" i="8" s="1"/>
  <c r="BR29" i="8"/>
  <c r="BY29" i="8" s="1"/>
  <c r="BR28" i="8"/>
  <c r="BY28" i="8" s="1"/>
  <c r="BR27" i="8"/>
  <c r="BY27" i="8" s="1"/>
  <c r="BR26" i="8"/>
  <c r="BY26" i="8" s="1"/>
  <c r="BR25" i="8"/>
  <c r="BY25" i="8" s="1"/>
  <c r="BR24" i="8"/>
  <c r="BY24" i="8" s="1"/>
  <c r="BR23" i="8"/>
  <c r="BY23" i="8" s="1"/>
  <c r="BR22" i="8"/>
  <c r="BY22" i="8" s="1"/>
  <c r="BR21" i="8"/>
  <c r="BY21" i="8" s="1"/>
  <c r="BR20" i="8"/>
  <c r="BY20" i="8" s="1"/>
  <c r="BR19" i="8"/>
  <c r="BY19" i="8" s="1"/>
  <c r="BK19" i="8" s="1"/>
  <c r="BR18" i="8"/>
  <c r="BY18" i="8" s="1"/>
  <c r="EL148" i="8"/>
  <c r="EY148" i="8" s="1"/>
  <c r="EL147" i="8"/>
  <c r="EY147" i="8" s="1"/>
  <c r="EL146" i="8"/>
  <c r="EY146" i="8" s="1"/>
  <c r="EL145" i="8"/>
  <c r="EY145" i="8" s="1"/>
  <c r="EL144" i="8"/>
  <c r="EY144" i="8" s="1"/>
  <c r="EL143" i="8"/>
  <c r="EY143" i="8" s="1"/>
  <c r="EL142" i="8"/>
  <c r="EY142" i="8" s="1"/>
  <c r="EL141" i="8"/>
  <c r="EY141" i="8" s="1"/>
  <c r="EL140" i="8"/>
  <c r="EY140" i="8" s="1"/>
  <c r="EL139" i="8"/>
  <c r="EY139" i="8" s="1"/>
  <c r="EL138" i="8"/>
  <c r="EY138" i="8" s="1"/>
  <c r="EL137" i="8"/>
  <c r="EY137" i="8" s="1"/>
  <c r="EL136" i="8"/>
  <c r="EY136" i="8" s="1"/>
  <c r="EL135" i="8"/>
  <c r="EY135" i="8" s="1"/>
  <c r="EL134" i="8"/>
  <c r="EY134" i="8" s="1"/>
  <c r="EL133" i="8"/>
  <c r="EY133" i="8" s="1"/>
  <c r="EL132" i="8"/>
  <c r="EY132" i="8" s="1"/>
  <c r="EL131" i="8"/>
  <c r="EY131" i="8" s="1"/>
  <c r="EL130" i="8"/>
  <c r="EY130" i="8" s="1"/>
  <c r="EL129" i="8"/>
  <c r="EY129" i="8" s="1"/>
  <c r="EL128" i="8"/>
  <c r="EY128" i="8" s="1"/>
  <c r="EL127" i="8"/>
  <c r="EY127" i="8" s="1"/>
  <c r="EL126" i="8"/>
  <c r="EY126" i="8" s="1"/>
  <c r="EL125" i="8"/>
  <c r="EY125" i="8" s="1"/>
  <c r="EL124" i="8"/>
  <c r="EY124" i="8" s="1"/>
  <c r="EL123" i="8"/>
  <c r="EY123" i="8" s="1"/>
  <c r="EL122" i="8"/>
  <c r="EY122" i="8" s="1"/>
  <c r="EL121" i="8"/>
  <c r="EY121" i="8" s="1"/>
  <c r="EL120" i="8"/>
  <c r="EY120" i="8" s="1"/>
  <c r="EL119" i="8"/>
  <c r="EY119" i="8" s="1"/>
  <c r="EL118" i="8"/>
  <c r="EY118" i="8" s="1"/>
  <c r="EL117" i="8"/>
  <c r="EY117" i="8" s="1"/>
  <c r="EL116" i="8"/>
  <c r="EY116" i="8" s="1"/>
  <c r="EL115" i="8"/>
  <c r="EY115" i="8" s="1"/>
  <c r="EL114" i="8"/>
  <c r="EY114" i="8" s="1"/>
  <c r="EL113" i="8"/>
  <c r="EY113" i="8" s="1"/>
  <c r="EL112" i="8"/>
  <c r="EY112" i="8" s="1"/>
  <c r="EL111" i="8"/>
  <c r="EY111" i="8" s="1"/>
  <c r="EL110" i="8"/>
  <c r="EY110" i="8" s="1"/>
  <c r="EL109" i="8"/>
  <c r="EY109" i="8" s="1"/>
  <c r="EL108" i="8"/>
  <c r="EY108" i="8" s="1"/>
  <c r="EL107" i="8"/>
  <c r="EY107" i="8" s="1"/>
  <c r="EL106" i="8"/>
  <c r="EY106" i="8" s="1"/>
  <c r="EL105" i="8"/>
  <c r="EY105" i="8" s="1"/>
  <c r="EL104" i="8"/>
  <c r="EY104" i="8" s="1"/>
  <c r="EL103" i="8"/>
  <c r="EY103" i="8" s="1"/>
  <c r="EL102" i="8"/>
  <c r="EY102" i="8" s="1"/>
  <c r="EL101" i="8"/>
  <c r="EY101" i="8" s="1"/>
  <c r="EL100" i="8"/>
  <c r="EY100" i="8" s="1"/>
  <c r="EL99" i="8"/>
  <c r="EY99" i="8" s="1"/>
  <c r="EL98" i="8"/>
  <c r="EY98" i="8" s="1"/>
  <c r="EL97" i="8"/>
  <c r="EY97" i="8" s="1"/>
  <c r="EL96" i="8"/>
  <c r="EY96" i="8" s="1"/>
  <c r="EL95" i="8"/>
  <c r="EY95" i="8" s="1"/>
  <c r="EL94" i="8"/>
  <c r="EY94" i="8" s="1"/>
  <c r="EL93" i="8"/>
  <c r="EY93" i="8" s="1"/>
  <c r="EL92" i="8"/>
  <c r="EY92" i="8" s="1"/>
  <c r="EL91" i="8"/>
  <c r="EY91" i="8" s="1"/>
  <c r="EL90" i="8"/>
  <c r="EY90" i="8" s="1"/>
  <c r="EL89" i="8"/>
  <c r="EY89" i="8" s="1"/>
  <c r="EL88" i="8"/>
  <c r="EY88" i="8" s="1"/>
  <c r="EL86" i="8"/>
  <c r="EY86" i="8" s="1"/>
  <c r="EL85" i="8"/>
  <c r="EY85" i="8" s="1"/>
  <c r="EL84" i="8"/>
  <c r="EY84" i="8" s="1"/>
  <c r="EL83" i="8"/>
  <c r="EY83" i="8" s="1"/>
  <c r="EL82" i="8"/>
  <c r="EY82" i="8" s="1"/>
  <c r="EL81" i="8"/>
  <c r="EY81" i="8" s="1"/>
  <c r="EL80" i="8"/>
  <c r="EY80" i="8" s="1"/>
  <c r="EL79" i="8"/>
  <c r="EY79" i="8" s="1"/>
  <c r="EL78" i="8"/>
  <c r="EY78" i="8" s="1"/>
  <c r="EL77" i="8"/>
  <c r="EY77" i="8" s="1"/>
  <c r="EL76" i="8"/>
  <c r="EY76" i="8" s="1"/>
  <c r="EL75" i="8"/>
  <c r="EY75" i="8" s="1"/>
  <c r="EL74" i="8"/>
  <c r="EY74" i="8" s="1"/>
  <c r="EL73" i="8"/>
  <c r="EY73" i="8" s="1"/>
  <c r="EL72" i="8"/>
  <c r="EY72" i="8" s="1"/>
  <c r="EL71" i="8"/>
  <c r="EY71" i="8" s="1"/>
  <c r="EL70" i="8"/>
  <c r="EY70" i="8" s="1"/>
  <c r="EL87" i="8"/>
  <c r="EY87" i="8" s="1"/>
  <c r="EL69" i="8"/>
  <c r="EY69" i="8" s="1"/>
  <c r="EL68" i="8"/>
  <c r="EY68" i="8" s="1"/>
  <c r="EL67" i="8"/>
  <c r="EY67" i="8" s="1"/>
  <c r="EL66" i="8"/>
  <c r="EY66" i="8" s="1"/>
  <c r="EL65" i="8"/>
  <c r="EY65" i="8" s="1"/>
  <c r="EL64" i="8"/>
  <c r="EY64" i="8" s="1"/>
  <c r="EL63" i="8"/>
  <c r="EY63" i="8" s="1"/>
  <c r="EL62" i="8"/>
  <c r="EY62" i="8" s="1"/>
  <c r="EL61" i="8"/>
  <c r="EY61" i="8" s="1"/>
  <c r="EL60" i="8"/>
  <c r="EY60" i="8" s="1"/>
  <c r="EL59" i="8"/>
  <c r="EY59" i="8" s="1"/>
  <c r="EL58" i="8"/>
  <c r="EY58" i="8" s="1"/>
  <c r="EL57" i="8"/>
  <c r="EY57" i="8" s="1"/>
  <c r="EL56" i="8"/>
  <c r="EY56" i="8" s="1"/>
  <c r="EL55" i="8"/>
  <c r="EY55" i="8" s="1"/>
  <c r="EL54" i="8"/>
  <c r="EY54" i="8" s="1"/>
  <c r="EL53" i="8"/>
  <c r="EY53" i="8" s="1"/>
  <c r="EL52" i="8"/>
  <c r="EY52" i="8" s="1"/>
  <c r="EL51" i="8"/>
  <c r="EY51" i="8" s="1"/>
  <c r="EL50" i="8"/>
  <c r="EY50" i="8" s="1"/>
  <c r="EL49" i="8"/>
  <c r="EY49" i="8" s="1"/>
  <c r="EL48" i="8"/>
  <c r="EY48" i="8" s="1"/>
  <c r="EL47" i="8"/>
  <c r="EY47" i="8" s="1"/>
  <c r="EL46" i="8"/>
  <c r="EY46" i="8" s="1"/>
  <c r="EL45" i="8"/>
  <c r="EY45" i="8" s="1"/>
  <c r="EL44" i="8"/>
  <c r="EY44" i="8" s="1"/>
  <c r="EL43" i="8"/>
  <c r="EY43" i="8" s="1"/>
  <c r="EL42" i="8"/>
  <c r="EY42" i="8" s="1"/>
  <c r="EL41" i="8"/>
  <c r="EY41" i="8" s="1"/>
  <c r="EL40" i="8"/>
  <c r="EY40" i="8" s="1"/>
  <c r="EL39" i="8"/>
  <c r="EY39" i="8" s="1"/>
  <c r="EL38" i="8"/>
  <c r="EY38" i="8" s="1"/>
  <c r="EL37" i="8"/>
  <c r="EY37" i="8" s="1"/>
  <c r="EL36" i="8"/>
  <c r="EY36" i="8" s="1"/>
  <c r="EL35" i="8"/>
  <c r="EY35" i="8" s="1"/>
  <c r="EL34" i="8"/>
  <c r="EY34" i="8" s="1"/>
  <c r="EL33" i="8"/>
  <c r="EY33" i="8" s="1"/>
  <c r="EL32" i="8"/>
  <c r="EY32" i="8" s="1"/>
  <c r="EL31" i="8"/>
  <c r="EY31" i="8" s="1"/>
  <c r="EL30" i="8"/>
  <c r="EY30" i="8" s="1"/>
  <c r="EL29" i="8"/>
  <c r="EY29" i="8" s="1"/>
  <c r="EL28" i="8"/>
  <c r="EY28" i="8" s="1"/>
  <c r="EL27" i="8"/>
  <c r="EY27" i="8" s="1"/>
  <c r="EL26" i="8"/>
  <c r="EY26" i="8" s="1"/>
  <c r="EL25" i="8"/>
  <c r="EY25" i="8" s="1"/>
  <c r="EL24" i="8"/>
  <c r="EY24" i="8" s="1"/>
  <c r="EL23" i="8"/>
  <c r="EY23" i="8" s="1"/>
  <c r="EL22" i="8"/>
  <c r="EY22" i="8" s="1"/>
  <c r="EL21" i="8"/>
  <c r="EY21" i="8" s="1"/>
  <c r="EL20" i="8"/>
  <c r="EY20" i="8" s="1"/>
  <c r="EL19" i="8"/>
  <c r="EY19" i="8" s="1"/>
  <c r="EL18" i="8"/>
  <c r="EY18" i="8" s="1"/>
  <c r="BH20" i="8"/>
  <c r="BA19" i="8"/>
  <c r="BG20" i="8"/>
  <c r="AZ19" i="8"/>
  <c r="BJ19" i="7"/>
  <c r="H18" i="7"/>
  <c r="G18" i="7"/>
  <c r="EK148" i="7"/>
  <c r="EX148" i="7" s="1"/>
  <c r="EK147" i="7"/>
  <c r="EX147" i="7" s="1"/>
  <c r="EK146" i="7"/>
  <c r="EX146" i="7" s="1"/>
  <c r="EK145" i="7"/>
  <c r="EX145" i="7" s="1"/>
  <c r="EK144" i="7"/>
  <c r="EX144" i="7" s="1"/>
  <c r="EK143" i="7"/>
  <c r="EX143" i="7" s="1"/>
  <c r="EK142" i="7"/>
  <c r="EX142" i="7" s="1"/>
  <c r="EK141" i="7"/>
  <c r="EX141" i="7" s="1"/>
  <c r="EK140" i="7"/>
  <c r="EX140" i="7" s="1"/>
  <c r="EK139" i="7"/>
  <c r="EX139" i="7" s="1"/>
  <c r="EK138" i="7"/>
  <c r="EX138" i="7" s="1"/>
  <c r="EK137" i="7"/>
  <c r="EX137" i="7" s="1"/>
  <c r="EK136" i="7"/>
  <c r="EX136" i="7" s="1"/>
  <c r="EK135" i="7"/>
  <c r="EX135" i="7" s="1"/>
  <c r="EK134" i="7"/>
  <c r="EX134" i="7" s="1"/>
  <c r="EK133" i="7"/>
  <c r="EX133" i="7" s="1"/>
  <c r="EK132" i="7"/>
  <c r="EX132" i="7" s="1"/>
  <c r="EK131" i="7"/>
  <c r="EX131" i="7" s="1"/>
  <c r="EK130" i="7"/>
  <c r="EX130" i="7" s="1"/>
  <c r="EK129" i="7"/>
  <c r="EX129" i="7" s="1"/>
  <c r="EK128" i="7"/>
  <c r="EX128" i="7" s="1"/>
  <c r="EK127" i="7"/>
  <c r="EX127" i="7" s="1"/>
  <c r="EK126" i="7"/>
  <c r="EX126" i="7" s="1"/>
  <c r="EK125" i="7"/>
  <c r="EX125" i="7" s="1"/>
  <c r="EK124" i="7"/>
  <c r="EX124" i="7" s="1"/>
  <c r="EK123" i="7"/>
  <c r="EX123" i="7" s="1"/>
  <c r="EK122" i="7"/>
  <c r="EX122" i="7" s="1"/>
  <c r="EK121" i="7"/>
  <c r="EX121" i="7" s="1"/>
  <c r="EK120" i="7"/>
  <c r="EX120" i="7" s="1"/>
  <c r="EK119" i="7"/>
  <c r="EX119" i="7" s="1"/>
  <c r="EK118" i="7"/>
  <c r="EX118" i="7" s="1"/>
  <c r="EK117" i="7"/>
  <c r="EX117" i="7" s="1"/>
  <c r="EK116" i="7"/>
  <c r="EX116" i="7" s="1"/>
  <c r="EK115" i="7"/>
  <c r="EX115" i="7" s="1"/>
  <c r="EK114" i="7"/>
  <c r="EX114" i="7" s="1"/>
  <c r="EK113" i="7"/>
  <c r="EX113" i="7" s="1"/>
  <c r="EK112" i="7"/>
  <c r="EX112" i="7" s="1"/>
  <c r="EK111" i="7"/>
  <c r="EX111" i="7" s="1"/>
  <c r="EK110" i="7"/>
  <c r="EX110" i="7" s="1"/>
  <c r="EK109" i="7"/>
  <c r="EX109" i="7" s="1"/>
  <c r="EK108" i="7"/>
  <c r="EX108" i="7" s="1"/>
  <c r="EK107" i="7"/>
  <c r="EX107" i="7" s="1"/>
  <c r="EK106" i="7"/>
  <c r="EX106" i="7" s="1"/>
  <c r="EK105" i="7"/>
  <c r="EX105" i="7" s="1"/>
  <c r="EK104" i="7"/>
  <c r="EX104" i="7" s="1"/>
  <c r="EK103" i="7"/>
  <c r="EX103" i="7" s="1"/>
  <c r="EK102" i="7"/>
  <c r="EX102" i="7" s="1"/>
  <c r="EK101" i="7"/>
  <c r="EX101" i="7" s="1"/>
  <c r="EK100" i="7"/>
  <c r="EX100" i="7" s="1"/>
  <c r="EK99" i="7"/>
  <c r="EX99" i="7" s="1"/>
  <c r="EK98" i="7"/>
  <c r="EX98" i="7" s="1"/>
  <c r="EK97" i="7"/>
  <c r="EX97" i="7" s="1"/>
  <c r="EK96" i="7"/>
  <c r="EX96" i="7" s="1"/>
  <c r="EK95" i="7"/>
  <c r="EX95" i="7" s="1"/>
  <c r="EK94" i="7"/>
  <c r="EX94" i="7" s="1"/>
  <c r="EK93" i="7"/>
  <c r="EX93" i="7" s="1"/>
  <c r="EK92" i="7"/>
  <c r="EX92" i="7" s="1"/>
  <c r="EK91" i="7"/>
  <c r="EX91" i="7" s="1"/>
  <c r="EK90" i="7"/>
  <c r="EX90" i="7" s="1"/>
  <c r="EK89" i="7"/>
  <c r="EX89" i="7" s="1"/>
  <c r="EK88" i="7"/>
  <c r="EX88" i="7" s="1"/>
  <c r="EK87" i="7"/>
  <c r="EX87" i="7" s="1"/>
  <c r="EK86" i="7"/>
  <c r="EX86" i="7" s="1"/>
  <c r="EK85" i="7"/>
  <c r="EX85" i="7" s="1"/>
  <c r="EK84" i="7"/>
  <c r="EX84" i="7" s="1"/>
  <c r="EK83" i="7"/>
  <c r="EX83" i="7" s="1"/>
  <c r="EK82" i="7"/>
  <c r="EX82" i="7" s="1"/>
  <c r="EK81" i="7"/>
  <c r="EX81" i="7" s="1"/>
  <c r="EK80" i="7"/>
  <c r="EX80" i="7" s="1"/>
  <c r="EK79" i="7"/>
  <c r="EX79" i="7" s="1"/>
  <c r="EK78" i="7"/>
  <c r="EX78" i="7" s="1"/>
  <c r="EK77" i="7"/>
  <c r="EX77" i="7" s="1"/>
  <c r="EK76" i="7"/>
  <c r="EX76" i="7" s="1"/>
  <c r="EK75" i="7"/>
  <c r="EX75" i="7" s="1"/>
  <c r="EK74" i="7"/>
  <c r="EX74" i="7" s="1"/>
  <c r="EK73" i="7"/>
  <c r="EX73" i="7" s="1"/>
  <c r="EK72" i="7"/>
  <c r="EX72" i="7" s="1"/>
  <c r="EK71" i="7"/>
  <c r="EX71" i="7" s="1"/>
  <c r="EK70" i="7"/>
  <c r="EX70" i="7" s="1"/>
  <c r="EK69" i="7"/>
  <c r="EX69" i="7" s="1"/>
  <c r="EK68" i="7"/>
  <c r="EX68" i="7" s="1"/>
  <c r="EK67" i="7"/>
  <c r="EX67" i="7" s="1"/>
  <c r="EK66" i="7"/>
  <c r="EX66" i="7" s="1"/>
  <c r="EK65" i="7"/>
  <c r="EX65" i="7" s="1"/>
  <c r="EK64" i="7"/>
  <c r="EX64" i="7" s="1"/>
  <c r="EK63" i="7"/>
  <c r="EX63" i="7" s="1"/>
  <c r="EK62" i="7"/>
  <c r="EX62" i="7" s="1"/>
  <c r="EK61" i="7"/>
  <c r="EX61" i="7" s="1"/>
  <c r="EK60" i="7"/>
  <c r="EX60" i="7" s="1"/>
  <c r="EK59" i="7"/>
  <c r="EX59" i="7" s="1"/>
  <c r="EK58" i="7"/>
  <c r="EX58" i="7" s="1"/>
  <c r="EK57" i="7"/>
  <c r="EX57" i="7" s="1"/>
  <c r="EK56" i="7"/>
  <c r="EX56" i="7" s="1"/>
  <c r="EK55" i="7"/>
  <c r="EX55" i="7" s="1"/>
  <c r="EK54" i="7"/>
  <c r="EX54" i="7" s="1"/>
  <c r="EK53" i="7"/>
  <c r="EX53" i="7" s="1"/>
  <c r="EK52" i="7"/>
  <c r="EX52" i="7" s="1"/>
  <c r="EK51" i="7"/>
  <c r="EX51" i="7" s="1"/>
  <c r="EK50" i="7"/>
  <c r="EX50" i="7" s="1"/>
  <c r="EK49" i="7"/>
  <c r="EX49" i="7" s="1"/>
  <c r="EK48" i="7"/>
  <c r="EX48" i="7" s="1"/>
  <c r="EK47" i="7"/>
  <c r="EX47" i="7" s="1"/>
  <c r="EK46" i="7"/>
  <c r="EX46" i="7" s="1"/>
  <c r="EK45" i="7"/>
  <c r="EX45" i="7" s="1"/>
  <c r="EK44" i="7"/>
  <c r="EX44" i="7" s="1"/>
  <c r="EK43" i="7"/>
  <c r="EX43" i="7" s="1"/>
  <c r="EK42" i="7"/>
  <c r="EX42" i="7" s="1"/>
  <c r="EK41" i="7"/>
  <c r="EX41" i="7" s="1"/>
  <c r="EK40" i="7"/>
  <c r="EX40" i="7" s="1"/>
  <c r="EK39" i="7"/>
  <c r="EX39" i="7" s="1"/>
  <c r="EK38" i="7"/>
  <c r="EX38" i="7" s="1"/>
  <c r="EK37" i="7"/>
  <c r="EX37" i="7" s="1"/>
  <c r="EK36" i="7"/>
  <c r="EX36" i="7" s="1"/>
  <c r="EK35" i="7"/>
  <c r="EX35" i="7" s="1"/>
  <c r="EK34" i="7"/>
  <c r="EX34" i="7" s="1"/>
  <c r="EK33" i="7"/>
  <c r="EX33" i="7" s="1"/>
  <c r="EK32" i="7"/>
  <c r="EX32" i="7" s="1"/>
  <c r="EK31" i="7"/>
  <c r="EX31" i="7" s="1"/>
  <c r="EK30" i="7"/>
  <c r="EX30" i="7" s="1"/>
  <c r="EK29" i="7"/>
  <c r="EX29" i="7" s="1"/>
  <c r="EK28" i="7"/>
  <c r="EX28" i="7" s="1"/>
  <c r="EK27" i="7"/>
  <c r="EX27" i="7" s="1"/>
  <c r="EK26" i="7"/>
  <c r="EX26" i="7" s="1"/>
  <c r="EK25" i="7"/>
  <c r="EX25" i="7" s="1"/>
  <c r="EK24" i="7"/>
  <c r="EX24" i="7" s="1"/>
  <c r="EK23" i="7"/>
  <c r="EX23" i="7" s="1"/>
  <c r="EK22" i="7"/>
  <c r="EX22" i="7" s="1"/>
  <c r="EK21" i="7"/>
  <c r="EX21" i="7" s="1"/>
  <c r="EK20" i="7"/>
  <c r="EX20" i="7" s="1"/>
  <c r="EK19" i="7"/>
  <c r="EX19" i="7" s="1"/>
  <c r="EK18" i="7"/>
  <c r="EX18" i="7" s="1"/>
  <c r="BR148" i="7"/>
  <c r="BY148" i="7" s="1"/>
  <c r="BR147" i="7"/>
  <c r="BY147" i="7" s="1"/>
  <c r="BR146" i="7"/>
  <c r="BY146" i="7" s="1"/>
  <c r="BR145" i="7"/>
  <c r="BY145" i="7" s="1"/>
  <c r="BR144" i="7"/>
  <c r="BY144" i="7" s="1"/>
  <c r="BR143" i="7"/>
  <c r="BY143" i="7" s="1"/>
  <c r="BR142" i="7"/>
  <c r="BY142" i="7" s="1"/>
  <c r="BR141" i="7"/>
  <c r="BY141" i="7" s="1"/>
  <c r="BR140" i="7"/>
  <c r="BY140" i="7" s="1"/>
  <c r="BR139" i="7"/>
  <c r="BY139" i="7" s="1"/>
  <c r="BR138" i="7"/>
  <c r="BY138" i="7" s="1"/>
  <c r="BR137" i="7"/>
  <c r="BY137" i="7" s="1"/>
  <c r="BR136" i="7"/>
  <c r="BY136" i="7" s="1"/>
  <c r="BR135" i="7"/>
  <c r="BY135" i="7" s="1"/>
  <c r="BR134" i="7"/>
  <c r="BY134" i="7" s="1"/>
  <c r="BR133" i="7"/>
  <c r="BY133" i="7" s="1"/>
  <c r="BR132" i="7"/>
  <c r="BY132" i="7" s="1"/>
  <c r="BR131" i="7"/>
  <c r="BY131" i="7" s="1"/>
  <c r="BR130" i="7"/>
  <c r="BY130" i="7" s="1"/>
  <c r="BR129" i="7"/>
  <c r="BY129" i="7" s="1"/>
  <c r="BR128" i="7"/>
  <c r="BY128" i="7" s="1"/>
  <c r="BR127" i="7"/>
  <c r="BY127" i="7" s="1"/>
  <c r="BR126" i="7"/>
  <c r="BY126" i="7" s="1"/>
  <c r="BR125" i="7"/>
  <c r="BY125" i="7" s="1"/>
  <c r="BR124" i="7"/>
  <c r="BY124" i="7" s="1"/>
  <c r="BR123" i="7"/>
  <c r="BY123" i="7" s="1"/>
  <c r="BR122" i="7"/>
  <c r="BY122" i="7" s="1"/>
  <c r="BR121" i="7"/>
  <c r="BY121" i="7" s="1"/>
  <c r="BR120" i="7"/>
  <c r="BY120" i="7" s="1"/>
  <c r="BR119" i="7"/>
  <c r="BY119" i="7" s="1"/>
  <c r="BR118" i="7"/>
  <c r="BY118" i="7" s="1"/>
  <c r="BR117" i="7"/>
  <c r="BY117" i="7" s="1"/>
  <c r="BR116" i="7"/>
  <c r="BY116" i="7" s="1"/>
  <c r="BR115" i="7"/>
  <c r="BY115" i="7" s="1"/>
  <c r="BR114" i="7"/>
  <c r="BY114" i="7" s="1"/>
  <c r="BR113" i="7"/>
  <c r="BY113" i="7" s="1"/>
  <c r="BR112" i="7"/>
  <c r="BY112" i="7" s="1"/>
  <c r="BR111" i="7"/>
  <c r="BY111" i="7" s="1"/>
  <c r="BR110" i="7"/>
  <c r="BY110" i="7" s="1"/>
  <c r="BR109" i="7"/>
  <c r="BY109" i="7" s="1"/>
  <c r="BR108" i="7"/>
  <c r="BY108" i="7" s="1"/>
  <c r="BR107" i="7"/>
  <c r="BY107" i="7" s="1"/>
  <c r="BR106" i="7"/>
  <c r="BY106" i="7" s="1"/>
  <c r="BR105" i="7"/>
  <c r="BY105" i="7" s="1"/>
  <c r="BR104" i="7"/>
  <c r="BY104" i="7" s="1"/>
  <c r="BR103" i="7"/>
  <c r="BY103" i="7" s="1"/>
  <c r="BR102" i="7"/>
  <c r="BY102" i="7" s="1"/>
  <c r="BR101" i="7"/>
  <c r="BY101" i="7" s="1"/>
  <c r="BR100" i="7"/>
  <c r="BY100" i="7" s="1"/>
  <c r="BR99" i="7"/>
  <c r="BY99" i="7" s="1"/>
  <c r="BR98" i="7"/>
  <c r="BY98" i="7" s="1"/>
  <c r="BR97" i="7"/>
  <c r="BY97" i="7" s="1"/>
  <c r="BR96" i="7"/>
  <c r="BY96" i="7" s="1"/>
  <c r="BR95" i="7"/>
  <c r="BY95" i="7" s="1"/>
  <c r="BR94" i="7"/>
  <c r="BY94" i="7" s="1"/>
  <c r="BR93" i="7"/>
  <c r="BY93" i="7" s="1"/>
  <c r="BR92" i="7"/>
  <c r="BY92" i="7" s="1"/>
  <c r="BR91" i="7"/>
  <c r="BY91" i="7" s="1"/>
  <c r="BR90" i="7"/>
  <c r="BY90" i="7" s="1"/>
  <c r="BR89" i="7"/>
  <c r="BY89" i="7" s="1"/>
  <c r="BR88" i="7"/>
  <c r="BY88" i="7" s="1"/>
  <c r="BR87" i="7"/>
  <c r="BY87" i="7" s="1"/>
  <c r="BR86" i="7"/>
  <c r="BY86" i="7" s="1"/>
  <c r="BR85" i="7"/>
  <c r="BY85" i="7" s="1"/>
  <c r="BR84" i="7"/>
  <c r="BY84" i="7" s="1"/>
  <c r="BR83" i="7"/>
  <c r="BY83" i="7" s="1"/>
  <c r="BR82" i="7"/>
  <c r="BY82" i="7" s="1"/>
  <c r="BR81" i="7"/>
  <c r="BY81" i="7" s="1"/>
  <c r="BR80" i="7"/>
  <c r="BY80" i="7" s="1"/>
  <c r="BR79" i="7"/>
  <c r="BY79" i="7" s="1"/>
  <c r="BR78" i="7"/>
  <c r="BY78" i="7" s="1"/>
  <c r="BR77" i="7"/>
  <c r="BY77" i="7" s="1"/>
  <c r="BR76" i="7"/>
  <c r="BY76" i="7" s="1"/>
  <c r="BR75" i="7"/>
  <c r="BY75" i="7" s="1"/>
  <c r="BR74" i="7"/>
  <c r="BY74" i="7" s="1"/>
  <c r="BR73" i="7"/>
  <c r="BY73" i="7" s="1"/>
  <c r="BR72" i="7"/>
  <c r="BY72" i="7" s="1"/>
  <c r="BR71" i="7"/>
  <c r="BY71" i="7" s="1"/>
  <c r="BR70" i="7"/>
  <c r="BY70" i="7" s="1"/>
  <c r="BR69" i="7"/>
  <c r="BY69" i="7" s="1"/>
  <c r="BR68" i="7"/>
  <c r="BY68" i="7" s="1"/>
  <c r="BR67" i="7"/>
  <c r="BY67" i="7" s="1"/>
  <c r="BR66" i="7"/>
  <c r="BY66" i="7" s="1"/>
  <c r="BR65" i="7"/>
  <c r="BY65" i="7" s="1"/>
  <c r="BR64" i="7"/>
  <c r="BY64" i="7" s="1"/>
  <c r="BR63" i="7"/>
  <c r="BY63" i="7" s="1"/>
  <c r="BR62" i="7"/>
  <c r="BY62" i="7" s="1"/>
  <c r="BR61" i="7"/>
  <c r="BY61" i="7" s="1"/>
  <c r="BR60" i="7"/>
  <c r="BY60" i="7" s="1"/>
  <c r="BR59" i="7"/>
  <c r="BY59" i="7" s="1"/>
  <c r="BR58" i="7"/>
  <c r="BY58" i="7" s="1"/>
  <c r="BR57" i="7"/>
  <c r="BY57" i="7" s="1"/>
  <c r="BR56" i="7"/>
  <c r="BY56" i="7" s="1"/>
  <c r="BR55" i="7"/>
  <c r="BY55" i="7" s="1"/>
  <c r="BR54" i="7"/>
  <c r="BY54" i="7" s="1"/>
  <c r="BR53" i="7"/>
  <c r="BY53" i="7" s="1"/>
  <c r="BR52" i="7"/>
  <c r="BY52" i="7" s="1"/>
  <c r="BR51" i="7"/>
  <c r="BY51" i="7" s="1"/>
  <c r="BR50" i="7"/>
  <c r="BY50" i="7" s="1"/>
  <c r="BR49" i="7"/>
  <c r="BY49" i="7" s="1"/>
  <c r="BR48" i="7"/>
  <c r="BY48" i="7" s="1"/>
  <c r="BR47" i="7"/>
  <c r="BY47" i="7" s="1"/>
  <c r="BR46" i="7"/>
  <c r="BY46" i="7" s="1"/>
  <c r="BR45" i="7"/>
  <c r="BY45" i="7" s="1"/>
  <c r="BR44" i="7"/>
  <c r="BY44" i="7" s="1"/>
  <c r="BR43" i="7"/>
  <c r="BY43" i="7" s="1"/>
  <c r="BR42" i="7"/>
  <c r="BY42" i="7" s="1"/>
  <c r="BR41" i="7"/>
  <c r="BY41" i="7" s="1"/>
  <c r="BR40" i="7"/>
  <c r="BY40" i="7" s="1"/>
  <c r="BR39" i="7"/>
  <c r="BY39" i="7" s="1"/>
  <c r="BR38" i="7"/>
  <c r="BY38" i="7" s="1"/>
  <c r="BR37" i="7"/>
  <c r="BY37" i="7" s="1"/>
  <c r="BR36" i="7"/>
  <c r="BY36" i="7" s="1"/>
  <c r="BR35" i="7"/>
  <c r="BY35" i="7" s="1"/>
  <c r="BR34" i="7"/>
  <c r="BY34" i="7" s="1"/>
  <c r="BR33" i="7"/>
  <c r="BY33" i="7" s="1"/>
  <c r="BR32" i="7"/>
  <c r="BY32" i="7" s="1"/>
  <c r="BR31" i="7"/>
  <c r="BY31" i="7" s="1"/>
  <c r="BR30" i="7"/>
  <c r="BY30" i="7" s="1"/>
  <c r="BR29" i="7"/>
  <c r="BY29" i="7" s="1"/>
  <c r="BR28" i="7"/>
  <c r="BY28" i="7" s="1"/>
  <c r="BR27" i="7"/>
  <c r="BY27" i="7" s="1"/>
  <c r="BR26" i="7"/>
  <c r="BY26" i="7" s="1"/>
  <c r="BR25" i="7"/>
  <c r="BY25" i="7" s="1"/>
  <c r="BR24" i="7"/>
  <c r="BY24" i="7" s="1"/>
  <c r="BR23" i="7"/>
  <c r="BY23" i="7" s="1"/>
  <c r="BR22" i="7"/>
  <c r="BY22" i="7" s="1"/>
  <c r="BR21" i="7"/>
  <c r="BY21" i="7" s="1"/>
  <c r="BR20" i="7"/>
  <c r="BY20" i="7" s="1"/>
  <c r="BR19" i="7"/>
  <c r="BY19" i="7" s="1"/>
  <c r="BR18" i="7"/>
  <c r="BY18" i="7" s="1"/>
  <c r="X11" i="7"/>
  <c r="W12" i="7"/>
  <c r="CN20" i="7"/>
  <c r="CG19" i="7"/>
  <c r="BG21" i="7"/>
  <c r="AZ20" i="7"/>
  <c r="CK21" i="7"/>
  <c r="CD20" i="7"/>
  <c r="AA21" i="7"/>
  <c r="S20" i="7"/>
  <c r="AC20" i="7"/>
  <c r="U19" i="7"/>
  <c r="DM11" i="7"/>
  <c r="DL12" i="7"/>
  <c r="BF11" i="7"/>
  <c r="BF12" i="7" s="1"/>
  <c r="BE12" i="7"/>
  <c r="CL21" i="7"/>
  <c r="CE20" i="7"/>
  <c r="DV21" i="7"/>
  <c r="DI20" i="7"/>
  <c r="CJ11" i="7"/>
  <c r="CJ12" i="7" s="1"/>
  <c r="CI12" i="7"/>
  <c r="DW20" i="7"/>
  <c r="DJ19" i="7"/>
  <c r="BI21" i="7"/>
  <c r="BB20" i="7"/>
  <c r="DU21" i="7"/>
  <c r="DH20" i="7"/>
  <c r="AB21" i="7"/>
  <c r="T20" i="7"/>
  <c r="CV148" i="7"/>
  <c r="DC148" i="7" s="1"/>
  <c r="CV147" i="7"/>
  <c r="DC147" i="7" s="1"/>
  <c r="CV146" i="7"/>
  <c r="DC146" i="7" s="1"/>
  <c r="CV145" i="7"/>
  <c r="DC145" i="7" s="1"/>
  <c r="CV144" i="7"/>
  <c r="DC144" i="7" s="1"/>
  <c r="CV143" i="7"/>
  <c r="DC143" i="7" s="1"/>
  <c r="CV142" i="7"/>
  <c r="DC142" i="7" s="1"/>
  <c r="CV141" i="7"/>
  <c r="DC141" i="7" s="1"/>
  <c r="CV140" i="7"/>
  <c r="DC140" i="7" s="1"/>
  <c r="CV139" i="7"/>
  <c r="DC139" i="7" s="1"/>
  <c r="CV138" i="7"/>
  <c r="DC138" i="7" s="1"/>
  <c r="CV137" i="7"/>
  <c r="DC137" i="7" s="1"/>
  <c r="CV136" i="7"/>
  <c r="DC136" i="7" s="1"/>
  <c r="CV135" i="7"/>
  <c r="DC135" i="7" s="1"/>
  <c r="CV134" i="7"/>
  <c r="DC134" i="7" s="1"/>
  <c r="CV133" i="7"/>
  <c r="DC133" i="7" s="1"/>
  <c r="CV132" i="7"/>
  <c r="DC132" i="7" s="1"/>
  <c r="CV131" i="7"/>
  <c r="DC131" i="7" s="1"/>
  <c r="CV130" i="7"/>
  <c r="DC130" i="7" s="1"/>
  <c r="CV129" i="7"/>
  <c r="DC129" i="7" s="1"/>
  <c r="CV128" i="7"/>
  <c r="DC128" i="7" s="1"/>
  <c r="CV127" i="7"/>
  <c r="DC127" i="7" s="1"/>
  <c r="CV126" i="7"/>
  <c r="DC126" i="7" s="1"/>
  <c r="CV125" i="7"/>
  <c r="DC125" i="7" s="1"/>
  <c r="CV124" i="7"/>
  <c r="DC124" i="7" s="1"/>
  <c r="CV123" i="7"/>
  <c r="DC123" i="7" s="1"/>
  <c r="CV122" i="7"/>
  <c r="DC122" i="7" s="1"/>
  <c r="CV121" i="7"/>
  <c r="DC121" i="7" s="1"/>
  <c r="CV120" i="7"/>
  <c r="DC120" i="7" s="1"/>
  <c r="CV119" i="7"/>
  <c r="DC119" i="7" s="1"/>
  <c r="CV118" i="7"/>
  <c r="DC118" i="7" s="1"/>
  <c r="CV117" i="7"/>
  <c r="DC117" i="7" s="1"/>
  <c r="CV116" i="7"/>
  <c r="DC116" i="7" s="1"/>
  <c r="CV115" i="7"/>
  <c r="DC115" i="7" s="1"/>
  <c r="CV114" i="7"/>
  <c r="DC114" i="7" s="1"/>
  <c r="CV113" i="7"/>
  <c r="DC113" i="7" s="1"/>
  <c r="CV112" i="7"/>
  <c r="DC112" i="7" s="1"/>
  <c r="CV111" i="7"/>
  <c r="DC111" i="7" s="1"/>
  <c r="CV110" i="7"/>
  <c r="DC110" i="7" s="1"/>
  <c r="CV109" i="7"/>
  <c r="DC109" i="7" s="1"/>
  <c r="CV108" i="7"/>
  <c r="DC108" i="7" s="1"/>
  <c r="CV107" i="7"/>
  <c r="DC107" i="7" s="1"/>
  <c r="CV106" i="7"/>
  <c r="DC106" i="7" s="1"/>
  <c r="CV105" i="7"/>
  <c r="DC105" i="7" s="1"/>
  <c r="CV104" i="7"/>
  <c r="DC104" i="7" s="1"/>
  <c r="CV103" i="7"/>
  <c r="DC103" i="7" s="1"/>
  <c r="CV102" i="7"/>
  <c r="DC102" i="7" s="1"/>
  <c r="CV101" i="7"/>
  <c r="DC101" i="7" s="1"/>
  <c r="CV100" i="7"/>
  <c r="DC100" i="7" s="1"/>
  <c r="CV99" i="7"/>
  <c r="DC99" i="7" s="1"/>
  <c r="CV98" i="7"/>
  <c r="DC98" i="7" s="1"/>
  <c r="CV97" i="7"/>
  <c r="DC97" i="7" s="1"/>
  <c r="CV96" i="7"/>
  <c r="DC96" i="7" s="1"/>
  <c r="CV95" i="7"/>
  <c r="DC95" i="7" s="1"/>
  <c r="CV94" i="7"/>
  <c r="DC94" i="7" s="1"/>
  <c r="CV93" i="7"/>
  <c r="DC93" i="7" s="1"/>
  <c r="CV92" i="7"/>
  <c r="DC92" i="7" s="1"/>
  <c r="CV91" i="7"/>
  <c r="DC91" i="7" s="1"/>
  <c r="CV90" i="7"/>
  <c r="DC90" i="7" s="1"/>
  <c r="CV89" i="7"/>
  <c r="DC89" i="7" s="1"/>
  <c r="CV88" i="7"/>
  <c r="DC88" i="7" s="1"/>
  <c r="CV87" i="7"/>
  <c r="DC87" i="7" s="1"/>
  <c r="CV86" i="7"/>
  <c r="DC86" i="7" s="1"/>
  <c r="CV85" i="7"/>
  <c r="DC85" i="7" s="1"/>
  <c r="CV84" i="7"/>
  <c r="DC84" i="7" s="1"/>
  <c r="CV83" i="7"/>
  <c r="DC83" i="7" s="1"/>
  <c r="CV82" i="7"/>
  <c r="DC82" i="7" s="1"/>
  <c r="CV81" i="7"/>
  <c r="DC81" i="7" s="1"/>
  <c r="CV80" i="7"/>
  <c r="DC80" i="7" s="1"/>
  <c r="CV79" i="7"/>
  <c r="DC79" i="7" s="1"/>
  <c r="CV78" i="7"/>
  <c r="DC78" i="7" s="1"/>
  <c r="CV77" i="7"/>
  <c r="DC77" i="7" s="1"/>
  <c r="CV76" i="7"/>
  <c r="DC76" i="7" s="1"/>
  <c r="CV75" i="7"/>
  <c r="DC75" i="7" s="1"/>
  <c r="CV74" i="7"/>
  <c r="DC74" i="7" s="1"/>
  <c r="CV73" i="7"/>
  <c r="DC73" i="7" s="1"/>
  <c r="CV72" i="7"/>
  <c r="DC72" i="7" s="1"/>
  <c r="CV71" i="7"/>
  <c r="DC71" i="7" s="1"/>
  <c r="CV70" i="7"/>
  <c r="DC70" i="7" s="1"/>
  <c r="CV69" i="7"/>
  <c r="DC69" i="7" s="1"/>
  <c r="CV68" i="7"/>
  <c r="DC68" i="7" s="1"/>
  <c r="CV67" i="7"/>
  <c r="DC67" i="7" s="1"/>
  <c r="CV66" i="7"/>
  <c r="DC66" i="7" s="1"/>
  <c r="CV65" i="7"/>
  <c r="DC65" i="7" s="1"/>
  <c r="CV64" i="7"/>
  <c r="DC64" i="7" s="1"/>
  <c r="CV63" i="7"/>
  <c r="DC63" i="7" s="1"/>
  <c r="CV62" i="7"/>
  <c r="DC62" i="7" s="1"/>
  <c r="CV61" i="7"/>
  <c r="DC61" i="7" s="1"/>
  <c r="CV60" i="7"/>
  <c r="DC60" i="7" s="1"/>
  <c r="CV59" i="7"/>
  <c r="DC59" i="7" s="1"/>
  <c r="CV58" i="7"/>
  <c r="DC58" i="7" s="1"/>
  <c r="CV57" i="7"/>
  <c r="DC57" i="7" s="1"/>
  <c r="CV56" i="7"/>
  <c r="DC56" i="7" s="1"/>
  <c r="CV55" i="7"/>
  <c r="DC55" i="7" s="1"/>
  <c r="CV54" i="7"/>
  <c r="DC54" i="7" s="1"/>
  <c r="CV53" i="7"/>
  <c r="DC53" i="7" s="1"/>
  <c r="CV52" i="7"/>
  <c r="DC52" i="7" s="1"/>
  <c r="CV51" i="7"/>
  <c r="DC51" i="7" s="1"/>
  <c r="CV50" i="7"/>
  <c r="DC50" i="7" s="1"/>
  <c r="CV49" i="7"/>
  <c r="DC49" i="7" s="1"/>
  <c r="CV48" i="7"/>
  <c r="DC48" i="7" s="1"/>
  <c r="CV47" i="7"/>
  <c r="DC47" i="7" s="1"/>
  <c r="CV46" i="7"/>
  <c r="DC46" i="7" s="1"/>
  <c r="CV45" i="7"/>
  <c r="DC45" i="7" s="1"/>
  <c r="CV44" i="7"/>
  <c r="DC44" i="7" s="1"/>
  <c r="CV43" i="7"/>
  <c r="DC43" i="7" s="1"/>
  <c r="CV42" i="7"/>
  <c r="DC42" i="7" s="1"/>
  <c r="CV41" i="7"/>
  <c r="DC41" i="7" s="1"/>
  <c r="CV40" i="7"/>
  <c r="DC40" i="7" s="1"/>
  <c r="CV39" i="7"/>
  <c r="DC39" i="7" s="1"/>
  <c r="CV38" i="7"/>
  <c r="DC38" i="7" s="1"/>
  <c r="CV37" i="7"/>
  <c r="DC37" i="7" s="1"/>
  <c r="CV36" i="7"/>
  <c r="DC36" i="7" s="1"/>
  <c r="CV35" i="7"/>
  <c r="DC35" i="7" s="1"/>
  <c r="CV34" i="7"/>
  <c r="DC34" i="7" s="1"/>
  <c r="CV33" i="7"/>
  <c r="DC33" i="7" s="1"/>
  <c r="CV32" i="7"/>
  <c r="DC32" i="7" s="1"/>
  <c r="CV31" i="7"/>
  <c r="DC31" i="7" s="1"/>
  <c r="CV30" i="7"/>
  <c r="DC30" i="7" s="1"/>
  <c r="CV29" i="7"/>
  <c r="DC29" i="7" s="1"/>
  <c r="CV28" i="7"/>
  <c r="DC28" i="7" s="1"/>
  <c r="CV27" i="7"/>
  <c r="DC27" i="7" s="1"/>
  <c r="CV26" i="7"/>
  <c r="DC26" i="7" s="1"/>
  <c r="CV25" i="7"/>
  <c r="DC25" i="7" s="1"/>
  <c r="CV24" i="7"/>
  <c r="DC24" i="7" s="1"/>
  <c r="CV23" i="7"/>
  <c r="DC23" i="7" s="1"/>
  <c r="CV22" i="7"/>
  <c r="DC22" i="7" s="1"/>
  <c r="CV18" i="7"/>
  <c r="DC18" i="7" s="1"/>
  <c r="CV21" i="7"/>
  <c r="DC21" i="7" s="1"/>
  <c r="CV20" i="7"/>
  <c r="DC20" i="7" s="1"/>
  <c r="CV19" i="7"/>
  <c r="DC19" i="7" s="1"/>
  <c r="AL148" i="7"/>
  <c r="AT148" i="7" s="1"/>
  <c r="AL147" i="7"/>
  <c r="AT147" i="7" s="1"/>
  <c r="AL146" i="7"/>
  <c r="AT146" i="7" s="1"/>
  <c r="AL145" i="7"/>
  <c r="AT145" i="7" s="1"/>
  <c r="AL144" i="7"/>
  <c r="AT144" i="7" s="1"/>
  <c r="AL143" i="7"/>
  <c r="AT143" i="7" s="1"/>
  <c r="AL142" i="7"/>
  <c r="AT142" i="7" s="1"/>
  <c r="AL141" i="7"/>
  <c r="AT141" i="7" s="1"/>
  <c r="AL140" i="7"/>
  <c r="AT140" i="7" s="1"/>
  <c r="AL139" i="7"/>
  <c r="AT139" i="7" s="1"/>
  <c r="AL138" i="7"/>
  <c r="AT138" i="7" s="1"/>
  <c r="AL137" i="7"/>
  <c r="AT137" i="7" s="1"/>
  <c r="AL136" i="7"/>
  <c r="AT136" i="7" s="1"/>
  <c r="AL135" i="7"/>
  <c r="AT135" i="7" s="1"/>
  <c r="AL134" i="7"/>
  <c r="AT134" i="7" s="1"/>
  <c r="AL133" i="7"/>
  <c r="AT133" i="7" s="1"/>
  <c r="AL132" i="7"/>
  <c r="AT132" i="7" s="1"/>
  <c r="AL131" i="7"/>
  <c r="AT131" i="7" s="1"/>
  <c r="AL130" i="7"/>
  <c r="AT130" i="7" s="1"/>
  <c r="AL129" i="7"/>
  <c r="AT129" i="7" s="1"/>
  <c r="AL128" i="7"/>
  <c r="AT128" i="7" s="1"/>
  <c r="AL127" i="7"/>
  <c r="AT127" i="7" s="1"/>
  <c r="AL126" i="7"/>
  <c r="AT126" i="7" s="1"/>
  <c r="AL125" i="7"/>
  <c r="AT125" i="7" s="1"/>
  <c r="AL124" i="7"/>
  <c r="AT124" i="7" s="1"/>
  <c r="AL123" i="7"/>
  <c r="AT123" i="7" s="1"/>
  <c r="AL122" i="7"/>
  <c r="AT122" i="7" s="1"/>
  <c r="AL121" i="7"/>
  <c r="AT121" i="7" s="1"/>
  <c r="AL120" i="7"/>
  <c r="AT120" i="7" s="1"/>
  <c r="AL119" i="7"/>
  <c r="AT119" i="7" s="1"/>
  <c r="AL118" i="7"/>
  <c r="AT118" i="7" s="1"/>
  <c r="AL117" i="7"/>
  <c r="AT117" i="7" s="1"/>
  <c r="AL116" i="7"/>
  <c r="AT116" i="7" s="1"/>
  <c r="AL115" i="7"/>
  <c r="AT115" i="7" s="1"/>
  <c r="AL114" i="7"/>
  <c r="AT114" i="7" s="1"/>
  <c r="AL113" i="7"/>
  <c r="AT113" i="7" s="1"/>
  <c r="AL112" i="7"/>
  <c r="AT112" i="7" s="1"/>
  <c r="AL111" i="7"/>
  <c r="AT111" i="7" s="1"/>
  <c r="AL110" i="7"/>
  <c r="AT110" i="7" s="1"/>
  <c r="AL109" i="7"/>
  <c r="AT109" i="7" s="1"/>
  <c r="AL108" i="7"/>
  <c r="AT108" i="7" s="1"/>
  <c r="AL107" i="7"/>
  <c r="AT107" i="7" s="1"/>
  <c r="AL106" i="7"/>
  <c r="AT106" i="7" s="1"/>
  <c r="AL105" i="7"/>
  <c r="AT105" i="7" s="1"/>
  <c r="AL104" i="7"/>
  <c r="AT104" i="7" s="1"/>
  <c r="AL103" i="7"/>
  <c r="AT103" i="7" s="1"/>
  <c r="AL102" i="7"/>
  <c r="AT102" i="7" s="1"/>
  <c r="AL101" i="7"/>
  <c r="AT101" i="7" s="1"/>
  <c r="AL100" i="7"/>
  <c r="AT100" i="7" s="1"/>
  <c r="AL99" i="7"/>
  <c r="AT99" i="7" s="1"/>
  <c r="AL98" i="7"/>
  <c r="AT98" i="7" s="1"/>
  <c r="AL97" i="7"/>
  <c r="AT97" i="7" s="1"/>
  <c r="AL96" i="7"/>
  <c r="AT96" i="7" s="1"/>
  <c r="AL95" i="7"/>
  <c r="AT95" i="7" s="1"/>
  <c r="AL94" i="7"/>
  <c r="AT94" i="7" s="1"/>
  <c r="AL93" i="7"/>
  <c r="AT93" i="7" s="1"/>
  <c r="AL92" i="7"/>
  <c r="AT92" i="7" s="1"/>
  <c r="AL91" i="7"/>
  <c r="AT91" i="7" s="1"/>
  <c r="AL90" i="7"/>
  <c r="AT90" i="7" s="1"/>
  <c r="AL89" i="7"/>
  <c r="AT89" i="7" s="1"/>
  <c r="AL88" i="7"/>
  <c r="AT88" i="7" s="1"/>
  <c r="AL87" i="7"/>
  <c r="AT87" i="7" s="1"/>
  <c r="AL86" i="7"/>
  <c r="AT86" i="7" s="1"/>
  <c r="AL85" i="7"/>
  <c r="AT85" i="7" s="1"/>
  <c r="AL84" i="7"/>
  <c r="AT84" i="7" s="1"/>
  <c r="AL83" i="7"/>
  <c r="AT83" i="7" s="1"/>
  <c r="AL82" i="7"/>
  <c r="AT82" i="7" s="1"/>
  <c r="AL81" i="7"/>
  <c r="AT81" i="7" s="1"/>
  <c r="AL80" i="7"/>
  <c r="AT80" i="7" s="1"/>
  <c r="AL79" i="7"/>
  <c r="AT79" i="7" s="1"/>
  <c r="AL78" i="7"/>
  <c r="AT78" i="7" s="1"/>
  <c r="AL77" i="7"/>
  <c r="AT77" i="7" s="1"/>
  <c r="AL76" i="7"/>
  <c r="AT76" i="7" s="1"/>
  <c r="AL75" i="7"/>
  <c r="AT75" i="7" s="1"/>
  <c r="AL74" i="7"/>
  <c r="AT74" i="7" s="1"/>
  <c r="AL73" i="7"/>
  <c r="AT73" i="7" s="1"/>
  <c r="AL72" i="7"/>
  <c r="AT72" i="7" s="1"/>
  <c r="AL71" i="7"/>
  <c r="AT71" i="7" s="1"/>
  <c r="AL70" i="7"/>
  <c r="AT70" i="7" s="1"/>
  <c r="AL69" i="7"/>
  <c r="AT69" i="7" s="1"/>
  <c r="AL68" i="7"/>
  <c r="AT68" i="7" s="1"/>
  <c r="AL67" i="7"/>
  <c r="AT67" i="7" s="1"/>
  <c r="AL66" i="7"/>
  <c r="AT66" i="7" s="1"/>
  <c r="AL65" i="7"/>
  <c r="AT65" i="7" s="1"/>
  <c r="AL64" i="7"/>
  <c r="AT64" i="7" s="1"/>
  <c r="AL63" i="7"/>
  <c r="AT63" i="7" s="1"/>
  <c r="AL62" i="7"/>
  <c r="AT62" i="7" s="1"/>
  <c r="AL61" i="7"/>
  <c r="AT61" i="7" s="1"/>
  <c r="AL60" i="7"/>
  <c r="AT60" i="7" s="1"/>
  <c r="AL59" i="7"/>
  <c r="AT59" i="7" s="1"/>
  <c r="AL58" i="7"/>
  <c r="AT58" i="7" s="1"/>
  <c r="AL57" i="7"/>
  <c r="AT57" i="7" s="1"/>
  <c r="AL56" i="7"/>
  <c r="AT56" i="7" s="1"/>
  <c r="AL55" i="7"/>
  <c r="AT55" i="7" s="1"/>
  <c r="AL54" i="7"/>
  <c r="AT54" i="7" s="1"/>
  <c r="AL53" i="7"/>
  <c r="AT53" i="7" s="1"/>
  <c r="AL52" i="7"/>
  <c r="AT52" i="7" s="1"/>
  <c r="AL51" i="7"/>
  <c r="AT51" i="7" s="1"/>
  <c r="AL50" i="7"/>
  <c r="AT50" i="7" s="1"/>
  <c r="AL49" i="7"/>
  <c r="AT49" i="7" s="1"/>
  <c r="AL48" i="7"/>
  <c r="AT48" i="7" s="1"/>
  <c r="AL47" i="7"/>
  <c r="AT47" i="7" s="1"/>
  <c r="AL46" i="7"/>
  <c r="AT46" i="7" s="1"/>
  <c r="AL45" i="7"/>
  <c r="AT45" i="7" s="1"/>
  <c r="AL44" i="7"/>
  <c r="AT44" i="7" s="1"/>
  <c r="AL43" i="7"/>
  <c r="AT43" i="7" s="1"/>
  <c r="AL42" i="7"/>
  <c r="AT42" i="7" s="1"/>
  <c r="AL41" i="7"/>
  <c r="AT41" i="7" s="1"/>
  <c r="AL40" i="7"/>
  <c r="AT40" i="7" s="1"/>
  <c r="AL39" i="7"/>
  <c r="AT39" i="7" s="1"/>
  <c r="AL38" i="7"/>
  <c r="AT38" i="7" s="1"/>
  <c r="AL37" i="7"/>
  <c r="AT37" i="7" s="1"/>
  <c r="AL36" i="7"/>
  <c r="AT36" i="7" s="1"/>
  <c r="AL35" i="7"/>
  <c r="AT35" i="7" s="1"/>
  <c r="AL34" i="7"/>
  <c r="AT34" i="7" s="1"/>
  <c r="AL33" i="7"/>
  <c r="AT33" i="7" s="1"/>
  <c r="AL32" i="7"/>
  <c r="AT32" i="7" s="1"/>
  <c r="AL31" i="7"/>
  <c r="AT31" i="7" s="1"/>
  <c r="AL30" i="7"/>
  <c r="AT30" i="7" s="1"/>
  <c r="AL29" i="7"/>
  <c r="AT29" i="7" s="1"/>
  <c r="AL28" i="7"/>
  <c r="AT28" i="7" s="1"/>
  <c r="AL27" i="7"/>
  <c r="AT27" i="7" s="1"/>
  <c r="AL26" i="7"/>
  <c r="AT26" i="7" s="1"/>
  <c r="AL25" i="7"/>
  <c r="AT25" i="7" s="1"/>
  <c r="AL24" i="7"/>
  <c r="AT24" i="7" s="1"/>
  <c r="AL23" i="7"/>
  <c r="AT23" i="7" s="1"/>
  <c r="AL22" i="7"/>
  <c r="AT22" i="7" s="1"/>
  <c r="AL21" i="7"/>
  <c r="AT21" i="7" s="1"/>
  <c r="AL20" i="7"/>
  <c r="AT20" i="7" s="1"/>
  <c r="AL19" i="7"/>
  <c r="AT19" i="7" s="1"/>
  <c r="AL18" i="7"/>
  <c r="AT18" i="7" s="1"/>
  <c r="CM20" i="7"/>
  <c r="CF19" i="7"/>
  <c r="Z21" i="7"/>
  <c r="R20" i="7"/>
  <c r="BH21" i="7"/>
  <c r="BA20" i="7"/>
  <c r="DI20" i="6"/>
  <c r="AZ20" i="6"/>
  <c r="T20" i="6"/>
  <c r="W12" i="6"/>
  <c r="X11" i="6"/>
  <c r="DX20" i="6"/>
  <c r="DK19" i="6"/>
  <c r="CL20" i="6"/>
  <c r="CE19" i="6"/>
  <c r="H18" i="6"/>
  <c r="G18" i="6"/>
  <c r="EX21" i="6"/>
  <c r="DA21" i="6"/>
  <c r="BX21" i="6"/>
  <c r="CZ21" i="6"/>
  <c r="BW21" i="6"/>
  <c r="F21" i="6"/>
  <c r="EV21" i="6"/>
  <c r="DV21" i="6" s="1"/>
  <c r="CY21" i="6"/>
  <c r="BN21" i="6"/>
  <c r="BU21" i="6" s="1"/>
  <c r="BG21" i="6" s="1"/>
  <c r="BO21" i="6"/>
  <c r="BV21" i="6" s="1"/>
  <c r="CS21" i="6"/>
  <c r="AI21" i="6"/>
  <c r="AQ21" i="6" s="1"/>
  <c r="AJ21" i="6"/>
  <c r="AR21" i="6" s="1"/>
  <c r="AB21" i="6" s="1"/>
  <c r="AH21" i="6"/>
  <c r="AP21" i="6" s="1"/>
  <c r="CR21" i="6"/>
  <c r="EH21" i="6"/>
  <c r="EU21" i="6" s="1"/>
  <c r="BP21" i="6"/>
  <c r="EJ21" i="6"/>
  <c r="EW21" i="6" s="1"/>
  <c r="EI21" i="6"/>
  <c r="AK21" i="6"/>
  <c r="AS21" i="6" s="1"/>
  <c r="CM20" i="6"/>
  <c r="CF19" i="6"/>
  <c r="D23" i="6"/>
  <c r="B24" i="6"/>
  <c r="AL21" i="6"/>
  <c r="AT21" i="6" s="1"/>
  <c r="AL20" i="6"/>
  <c r="AT20" i="6" s="1"/>
  <c r="AL19" i="6"/>
  <c r="AT19" i="6" s="1"/>
  <c r="AD19" i="6" s="1"/>
  <c r="AL18" i="6"/>
  <c r="AT18" i="6" s="1"/>
  <c r="BJ19" i="6"/>
  <c r="Z20" i="6"/>
  <c r="R19" i="6"/>
  <c r="DU20" i="6"/>
  <c r="DH19" i="6"/>
  <c r="DG22" i="6"/>
  <c r="CC22" i="6"/>
  <c r="AY22" i="6"/>
  <c r="Q22" i="6"/>
  <c r="E22" i="6"/>
  <c r="BF11" i="6"/>
  <c r="BF12" i="6" s="1"/>
  <c r="BE12" i="6"/>
  <c r="CU18" i="6"/>
  <c r="DB18" i="6" s="1"/>
  <c r="CU22" i="6"/>
  <c r="CU21" i="6"/>
  <c r="DB21" i="6" s="1"/>
  <c r="CU20" i="6"/>
  <c r="DB20" i="6" s="1"/>
  <c r="CU19" i="6"/>
  <c r="DB19" i="6" s="1"/>
  <c r="CN19" i="6" s="1"/>
  <c r="BH20" i="6"/>
  <c r="BA19" i="6"/>
  <c r="EL22" i="6"/>
  <c r="EL21" i="6"/>
  <c r="EY21" i="6" s="1"/>
  <c r="EL20" i="6"/>
  <c r="EY20" i="6" s="1"/>
  <c r="EL19" i="6"/>
  <c r="EY19" i="6" s="1"/>
  <c r="DY19" i="6" s="1"/>
  <c r="EL18" i="6"/>
  <c r="EY18" i="6" s="1"/>
  <c r="AA20" i="6"/>
  <c r="S19" i="6"/>
  <c r="AC20" i="6"/>
  <c r="U19" i="6"/>
  <c r="BI20" i="6"/>
  <c r="BB19" i="6"/>
  <c r="CK20" i="6"/>
  <c r="CD19" i="6"/>
  <c r="BR18" i="6"/>
  <c r="BY18" i="6" s="1"/>
  <c r="BR22" i="6"/>
  <c r="BR21" i="6"/>
  <c r="BY21" i="6" s="1"/>
  <c r="BR20" i="6"/>
  <c r="BY20" i="6" s="1"/>
  <c r="BR19" i="6"/>
  <c r="BY19" i="6" s="1"/>
  <c r="BK19" i="6" s="1"/>
  <c r="CH12" i="6"/>
  <c r="CI11" i="6"/>
  <c r="C22" i="6"/>
  <c r="A23" i="6"/>
  <c r="DN11" i="6"/>
  <c r="DM12" i="6"/>
  <c r="DW20" i="6"/>
  <c r="DJ19" i="6"/>
  <c r="DY19" i="8" l="1"/>
  <c r="CN19" i="8"/>
  <c r="CO19" i="7"/>
  <c r="AD19" i="8"/>
  <c r="BH21" i="8"/>
  <c r="BA20" i="8"/>
  <c r="BJ21" i="8"/>
  <c r="BC20" i="8"/>
  <c r="Z21" i="8"/>
  <c r="R20" i="8"/>
  <c r="AB21" i="8"/>
  <c r="T20" i="8"/>
  <c r="DU21" i="8"/>
  <c r="DH20" i="8"/>
  <c r="AC20" i="8"/>
  <c r="U19" i="8"/>
  <c r="X12" i="8"/>
  <c r="Y11" i="8"/>
  <c r="Y12" i="8" s="1"/>
  <c r="BK20" i="8"/>
  <c r="BD19" i="8"/>
  <c r="CV148" i="8"/>
  <c r="DC148" i="8" s="1"/>
  <c r="CV147" i="8"/>
  <c r="DC147" i="8" s="1"/>
  <c r="CV146" i="8"/>
  <c r="DC146" i="8" s="1"/>
  <c r="CV145" i="8"/>
  <c r="DC145" i="8" s="1"/>
  <c r="CV144" i="8"/>
  <c r="DC144" i="8" s="1"/>
  <c r="CV143" i="8"/>
  <c r="DC143" i="8" s="1"/>
  <c r="CV142" i="8"/>
  <c r="DC142" i="8" s="1"/>
  <c r="CV141" i="8"/>
  <c r="DC141" i="8" s="1"/>
  <c r="CV140" i="8"/>
  <c r="DC140" i="8" s="1"/>
  <c r="CV139" i="8"/>
  <c r="DC139" i="8" s="1"/>
  <c r="CV137" i="8"/>
  <c r="DC137" i="8" s="1"/>
  <c r="CV136" i="8"/>
  <c r="DC136" i="8" s="1"/>
  <c r="CV135" i="8"/>
  <c r="DC135" i="8" s="1"/>
  <c r="CV138" i="8"/>
  <c r="DC138" i="8" s="1"/>
  <c r="CV134" i="8"/>
  <c r="DC134" i="8" s="1"/>
  <c r="CV133" i="8"/>
  <c r="DC133" i="8" s="1"/>
  <c r="CV132" i="8"/>
  <c r="DC132" i="8" s="1"/>
  <c r="CV131" i="8"/>
  <c r="DC131" i="8" s="1"/>
  <c r="CV130" i="8"/>
  <c r="DC130" i="8" s="1"/>
  <c r="CV129" i="8"/>
  <c r="DC129" i="8" s="1"/>
  <c r="CV128" i="8"/>
  <c r="DC128" i="8" s="1"/>
  <c r="CV127" i="8"/>
  <c r="DC127" i="8" s="1"/>
  <c r="CV126" i="8"/>
  <c r="DC126" i="8" s="1"/>
  <c r="CV125" i="8"/>
  <c r="DC125" i="8" s="1"/>
  <c r="CV124" i="8"/>
  <c r="DC124" i="8" s="1"/>
  <c r="CV123" i="8"/>
  <c r="DC123" i="8" s="1"/>
  <c r="CV122" i="8"/>
  <c r="DC122" i="8" s="1"/>
  <c r="CV121" i="8"/>
  <c r="DC121" i="8" s="1"/>
  <c r="CV120" i="8"/>
  <c r="DC120" i="8" s="1"/>
  <c r="CV119" i="8"/>
  <c r="DC119" i="8" s="1"/>
  <c r="CV118" i="8"/>
  <c r="DC118" i="8" s="1"/>
  <c r="CV117" i="8"/>
  <c r="DC117" i="8" s="1"/>
  <c r="CV116" i="8"/>
  <c r="DC116" i="8" s="1"/>
  <c r="CV115" i="8"/>
  <c r="DC115" i="8" s="1"/>
  <c r="CV114" i="8"/>
  <c r="DC114" i="8" s="1"/>
  <c r="CV113" i="8"/>
  <c r="DC113" i="8" s="1"/>
  <c r="CV112" i="8"/>
  <c r="DC112" i="8" s="1"/>
  <c r="CV111" i="8"/>
  <c r="DC111" i="8" s="1"/>
  <c r="CV110" i="8"/>
  <c r="DC110" i="8" s="1"/>
  <c r="CV109" i="8"/>
  <c r="DC109" i="8" s="1"/>
  <c r="CV108" i="8"/>
  <c r="DC108" i="8" s="1"/>
  <c r="CV107" i="8"/>
  <c r="DC107" i="8" s="1"/>
  <c r="CV106" i="8"/>
  <c r="DC106" i="8" s="1"/>
  <c r="CV105" i="8"/>
  <c r="DC105" i="8" s="1"/>
  <c r="CV104" i="8"/>
  <c r="DC104" i="8" s="1"/>
  <c r="CV103" i="8"/>
  <c r="DC103" i="8" s="1"/>
  <c r="CV102" i="8"/>
  <c r="DC102" i="8" s="1"/>
  <c r="CV101" i="8"/>
  <c r="DC101" i="8" s="1"/>
  <c r="CV100" i="8"/>
  <c r="DC100" i="8" s="1"/>
  <c r="CV99" i="8"/>
  <c r="DC99" i="8" s="1"/>
  <c r="CV98" i="8"/>
  <c r="DC98" i="8" s="1"/>
  <c r="CV97" i="8"/>
  <c r="DC97" i="8" s="1"/>
  <c r="CV96" i="8"/>
  <c r="DC96" i="8" s="1"/>
  <c r="CV95" i="8"/>
  <c r="DC95" i="8" s="1"/>
  <c r="CV94" i="8"/>
  <c r="DC94" i="8" s="1"/>
  <c r="CV93" i="8"/>
  <c r="DC93" i="8" s="1"/>
  <c r="CV92" i="8"/>
  <c r="DC92" i="8" s="1"/>
  <c r="CV91" i="8"/>
  <c r="DC91" i="8" s="1"/>
  <c r="CV90" i="8"/>
  <c r="DC90" i="8" s="1"/>
  <c r="CV89" i="8"/>
  <c r="DC89" i="8" s="1"/>
  <c r="CV88" i="8"/>
  <c r="DC88" i="8" s="1"/>
  <c r="CV87" i="8"/>
  <c r="DC87" i="8" s="1"/>
  <c r="CV86" i="8"/>
  <c r="DC86" i="8" s="1"/>
  <c r="CV85" i="8"/>
  <c r="DC85" i="8" s="1"/>
  <c r="CV84" i="8"/>
  <c r="DC84" i="8" s="1"/>
  <c r="CV83" i="8"/>
  <c r="DC83" i="8" s="1"/>
  <c r="CV82" i="8"/>
  <c r="DC82" i="8" s="1"/>
  <c r="CV81" i="8"/>
  <c r="DC81" i="8" s="1"/>
  <c r="CV80" i="8"/>
  <c r="DC80" i="8" s="1"/>
  <c r="CV79" i="8"/>
  <c r="DC79" i="8" s="1"/>
  <c r="CV78" i="8"/>
  <c r="DC78" i="8" s="1"/>
  <c r="CV77" i="8"/>
  <c r="DC77" i="8" s="1"/>
  <c r="CV76" i="8"/>
  <c r="DC76" i="8" s="1"/>
  <c r="CV75" i="8"/>
  <c r="DC75" i="8" s="1"/>
  <c r="CV74" i="8"/>
  <c r="DC74" i="8" s="1"/>
  <c r="CV73" i="8"/>
  <c r="DC73" i="8" s="1"/>
  <c r="CV72" i="8"/>
  <c r="DC72" i="8" s="1"/>
  <c r="CV71" i="8"/>
  <c r="DC71" i="8" s="1"/>
  <c r="CV70" i="8"/>
  <c r="DC70" i="8" s="1"/>
  <c r="CV69" i="8"/>
  <c r="DC69" i="8" s="1"/>
  <c r="CV68" i="8"/>
  <c r="DC68" i="8" s="1"/>
  <c r="CV67" i="8"/>
  <c r="DC67" i="8" s="1"/>
  <c r="CV66" i="8"/>
  <c r="DC66" i="8" s="1"/>
  <c r="CV65" i="8"/>
  <c r="DC65" i="8" s="1"/>
  <c r="CV64" i="8"/>
  <c r="DC64" i="8" s="1"/>
  <c r="CV63" i="8"/>
  <c r="DC63" i="8" s="1"/>
  <c r="CV62" i="8"/>
  <c r="DC62" i="8" s="1"/>
  <c r="CV61" i="8"/>
  <c r="DC61" i="8" s="1"/>
  <c r="CV60" i="8"/>
  <c r="DC60" i="8" s="1"/>
  <c r="CV59" i="8"/>
  <c r="DC59" i="8" s="1"/>
  <c r="CV58" i="8"/>
  <c r="DC58" i="8" s="1"/>
  <c r="CV57" i="8"/>
  <c r="DC57" i="8" s="1"/>
  <c r="CV56" i="8"/>
  <c r="DC56" i="8" s="1"/>
  <c r="CV55" i="8"/>
  <c r="DC55" i="8" s="1"/>
  <c r="CV54" i="8"/>
  <c r="DC54" i="8" s="1"/>
  <c r="CV53" i="8"/>
  <c r="DC53" i="8" s="1"/>
  <c r="CV52" i="8"/>
  <c r="DC52" i="8" s="1"/>
  <c r="CV51" i="8"/>
  <c r="DC51" i="8" s="1"/>
  <c r="CV50" i="8"/>
  <c r="DC50" i="8" s="1"/>
  <c r="CV49" i="8"/>
  <c r="DC49" i="8" s="1"/>
  <c r="CV48" i="8"/>
  <c r="DC48" i="8" s="1"/>
  <c r="CV47" i="8"/>
  <c r="DC47" i="8" s="1"/>
  <c r="CV46" i="8"/>
  <c r="DC46" i="8" s="1"/>
  <c r="CV45" i="8"/>
  <c r="DC45" i="8" s="1"/>
  <c r="CV44" i="8"/>
  <c r="DC44" i="8" s="1"/>
  <c r="CV43" i="8"/>
  <c r="DC43" i="8" s="1"/>
  <c r="CV42" i="8"/>
  <c r="DC42" i="8" s="1"/>
  <c r="CV41" i="8"/>
  <c r="DC41" i="8" s="1"/>
  <c r="CV40" i="8"/>
  <c r="DC40" i="8" s="1"/>
  <c r="CV39" i="8"/>
  <c r="DC39" i="8" s="1"/>
  <c r="CV38" i="8"/>
  <c r="DC38" i="8" s="1"/>
  <c r="CV37" i="8"/>
  <c r="DC37" i="8" s="1"/>
  <c r="CV36" i="8"/>
  <c r="DC36" i="8" s="1"/>
  <c r="CV35" i="8"/>
  <c r="DC35" i="8" s="1"/>
  <c r="CV34" i="8"/>
  <c r="DC34" i="8" s="1"/>
  <c r="CV33" i="8"/>
  <c r="DC33" i="8" s="1"/>
  <c r="CV32" i="8"/>
  <c r="DC32" i="8" s="1"/>
  <c r="CV31" i="8"/>
  <c r="DC31" i="8" s="1"/>
  <c r="CV30" i="8"/>
  <c r="DC30" i="8" s="1"/>
  <c r="CV29" i="8"/>
  <c r="DC29" i="8" s="1"/>
  <c r="CV28" i="8"/>
  <c r="DC28" i="8" s="1"/>
  <c r="CV27" i="8"/>
  <c r="DC27" i="8" s="1"/>
  <c r="CV26" i="8"/>
  <c r="DC26" i="8" s="1"/>
  <c r="CV25" i="8"/>
  <c r="DC25" i="8" s="1"/>
  <c r="CV24" i="8"/>
  <c r="DC24" i="8" s="1"/>
  <c r="CV23" i="8"/>
  <c r="DC23" i="8" s="1"/>
  <c r="CV22" i="8"/>
  <c r="DC22" i="8" s="1"/>
  <c r="CV21" i="8"/>
  <c r="DC21" i="8" s="1"/>
  <c r="CV20" i="8"/>
  <c r="DC20" i="8" s="1"/>
  <c r="CV19" i="8"/>
  <c r="DC19" i="8" s="1"/>
  <c r="CV18" i="8"/>
  <c r="DC18" i="8" s="1"/>
  <c r="BT148" i="8"/>
  <c r="CA148" i="8" s="1"/>
  <c r="BT147" i="8"/>
  <c r="CA147" i="8" s="1"/>
  <c r="BT146" i="8"/>
  <c r="CA146" i="8" s="1"/>
  <c r="BT145" i="8"/>
  <c r="CA145" i="8" s="1"/>
  <c r="BT144" i="8"/>
  <c r="CA144" i="8" s="1"/>
  <c r="BT143" i="8"/>
  <c r="CA143" i="8" s="1"/>
  <c r="BT142" i="8"/>
  <c r="CA142" i="8" s="1"/>
  <c r="BT141" i="8"/>
  <c r="CA141" i="8" s="1"/>
  <c r="BT140" i="8"/>
  <c r="CA140" i="8" s="1"/>
  <c r="BT139" i="8"/>
  <c r="CA139" i="8" s="1"/>
  <c r="BT138" i="8"/>
  <c r="CA138" i="8" s="1"/>
  <c r="BT137" i="8"/>
  <c r="CA137" i="8" s="1"/>
  <c r="BT136" i="8"/>
  <c r="CA136" i="8" s="1"/>
  <c r="BT135" i="8"/>
  <c r="CA135" i="8" s="1"/>
  <c r="BT134" i="8"/>
  <c r="CA134" i="8" s="1"/>
  <c r="BT133" i="8"/>
  <c r="CA133" i="8" s="1"/>
  <c r="BT132" i="8"/>
  <c r="CA132" i="8" s="1"/>
  <c r="BT131" i="8"/>
  <c r="CA131" i="8" s="1"/>
  <c r="BT130" i="8"/>
  <c r="CA130" i="8" s="1"/>
  <c r="BT129" i="8"/>
  <c r="CA129" i="8" s="1"/>
  <c r="BT128" i="8"/>
  <c r="CA128" i="8" s="1"/>
  <c r="BT127" i="8"/>
  <c r="CA127" i="8" s="1"/>
  <c r="BT126" i="8"/>
  <c r="CA126" i="8" s="1"/>
  <c r="BT125" i="8"/>
  <c r="CA125" i="8" s="1"/>
  <c r="BT124" i="8"/>
  <c r="CA124" i="8" s="1"/>
  <c r="BT123" i="8"/>
  <c r="CA123" i="8" s="1"/>
  <c r="BT122" i="8"/>
  <c r="CA122" i="8" s="1"/>
  <c r="BT121" i="8"/>
  <c r="CA121" i="8" s="1"/>
  <c r="BT120" i="8"/>
  <c r="CA120" i="8" s="1"/>
  <c r="BT119" i="8"/>
  <c r="CA119" i="8" s="1"/>
  <c r="BT118" i="8"/>
  <c r="CA118" i="8" s="1"/>
  <c r="BT117" i="8"/>
  <c r="CA117" i="8" s="1"/>
  <c r="BT116" i="8"/>
  <c r="CA116" i="8" s="1"/>
  <c r="BT115" i="8"/>
  <c r="CA115" i="8" s="1"/>
  <c r="BT114" i="8"/>
  <c r="CA114" i="8" s="1"/>
  <c r="BT113" i="8"/>
  <c r="CA113" i="8" s="1"/>
  <c r="BT112" i="8"/>
  <c r="CA112" i="8" s="1"/>
  <c r="BT111" i="8"/>
  <c r="CA111" i="8" s="1"/>
  <c r="BT110" i="8"/>
  <c r="CA110" i="8" s="1"/>
  <c r="BT109" i="8"/>
  <c r="CA109" i="8" s="1"/>
  <c r="BT108" i="8"/>
  <c r="CA108" i="8" s="1"/>
  <c r="BT107" i="8"/>
  <c r="CA107" i="8" s="1"/>
  <c r="BT106" i="8"/>
  <c r="CA106" i="8" s="1"/>
  <c r="BT105" i="8"/>
  <c r="CA105" i="8" s="1"/>
  <c r="BT104" i="8"/>
  <c r="CA104" i="8" s="1"/>
  <c r="BT103" i="8"/>
  <c r="CA103" i="8" s="1"/>
  <c r="BT102" i="8"/>
  <c r="CA102" i="8" s="1"/>
  <c r="BT101" i="8"/>
  <c r="CA101" i="8" s="1"/>
  <c r="BT100" i="8"/>
  <c r="CA100" i="8" s="1"/>
  <c r="BT99" i="8"/>
  <c r="CA99" i="8" s="1"/>
  <c r="BT98" i="8"/>
  <c r="CA98" i="8" s="1"/>
  <c r="BT97" i="8"/>
  <c r="CA97" i="8" s="1"/>
  <c r="BT96" i="8"/>
  <c r="CA96" i="8" s="1"/>
  <c r="BT95" i="8"/>
  <c r="CA95" i="8" s="1"/>
  <c r="BT94" i="8"/>
  <c r="CA94" i="8" s="1"/>
  <c r="BT93" i="8"/>
  <c r="CA93" i="8" s="1"/>
  <c r="BT92" i="8"/>
  <c r="CA92" i="8" s="1"/>
  <c r="BT91" i="8"/>
  <c r="CA91" i="8" s="1"/>
  <c r="BT90" i="8"/>
  <c r="CA90" i="8" s="1"/>
  <c r="BT89" i="8"/>
  <c r="CA89" i="8" s="1"/>
  <c r="BT88" i="8"/>
  <c r="CA88" i="8" s="1"/>
  <c r="BT87" i="8"/>
  <c r="CA87" i="8" s="1"/>
  <c r="BT86" i="8"/>
  <c r="CA86" i="8" s="1"/>
  <c r="BT85" i="8"/>
  <c r="CA85" i="8" s="1"/>
  <c r="BT84" i="8"/>
  <c r="CA84" i="8" s="1"/>
  <c r="BT83" i="8"/>
  <c r="CA83" i="8" s="1"/>
  <c r="BT82" i="8"/>
  <c r="CA82" i="8" s="1"/>
  <c r="BT81" i="8"/>
  <c r="CA81" i="8" s="1"/>
  <c r="BT80" i="8"/>
  <c r="CA80" i="8" s="1"/>
  <c r="BT79" i="8"/>
  <c r="CA79" i="8" s="1"/>
  <c r="BT78" i="8"/>
  <c r="CA78" i="8" s="1"/>
  <c r="BT77" i="8"/>
  <c r="CA77" i="8" s="1"/>
  <c r="BT76" i="8"/>
  <c r="CA76" i="8" s="1"/>
  <c r="BT75" i="8"/>
  <c r="CA75" i="8" s="1"/>
  <c r="BT74" i="8"/>
  <c r="CA74" i="8" s="1"/>
  <c r="BT73" i="8"/>
  <c r="CA73" i="8" s="1"/>
  <c r="BT72" i="8"/>
  <c r="CA72" i="8" s="1"/>
  <c r="BT71" i="8"/>
  <c r="CA71" i="8" s="1"/>
  <c r="BT70" i="8"/>
  <c r="CA70" i="8" s="1"/>
  <c r="BT69" i="8"/>
  <c r="CA69" i="8" s="1"/>
  <c r="BT68" i="8"/>
  <c r="CA68" i="8" s="1"/>
  <c r="BT67" i="8"/>
  <c r="CA67" i="8" s="1"/>
  <c r="BT66" i="8"/>
  <c r="CA66" i="8" s="1"/>
  <c r="BT65" i="8"/>
  <c r="CA65" i="8" s="1"/>
  <c r="BT64" i="8"/>
  <c r="CA64" i="8" s="1"/>
  <c r="BT63" i="8"/>
  <c r="CA63" i="8" s="1"/>
  <c r="BT62" i="8"/>
  <c r="CA62" i="8" s="1"/>
  <c r="BT61" i="8"/>
  <c r="CA61" i="8" s="1"/>
  <c r="BT60" i="8"/>
  <c r="CA60" i="8" s="1"/>
  <c r="BT59" i="8"/>
  <c r="CA59" i="8" s="1"/>
  <c r="BT58" i="8"/>
  <c r="CA58" i="8" s="1"/>
  <c r="BT57" i="8"/>
  <c r="CA57" i="8" s="1"/>
  <c r="BT56" i="8"/>
  <c r="CA56" i="8" s="1"/>
  <c r="BT55" i="8"/>
  <c r="CA55" i="8" s="1"/>
  <c r="BT54" i="8"/>
  <c r="CA54" i="8" s="1"/>
  <c r="BT53" i="8"/>
  <c r="CA53" i="8" s="1"/>
  <c r="BT52" i="8"/>
  <c r="CA52" i="8" s="1"/>
  <c r="BT51" i="8"/>
  <c r="CA51" i="8" s="1"/>
  <c r="BT50" i="8"/>
  <c r="CA50" i="8" s="1"/>
  <c r="BT49" i="8"/>
  <c r="CA49" i="8" s="1"/>
  <c r="BT48" i="8"/>
  <c r="CA48" i="8" s="1"/>
  <c r="BT47" i="8"/>
  <c r="CA47" i="8" s="1"/>
  <c r="BT46" i="8"/>
  <c r="CA46" i="8" s="1"/>
  <c r="BT45" i="8"/>
  <c r="CA45" i="8" s="1"/>
  <c r="BT44" i="8"/>
  <c r="CA44" i="8" s="1"/>
  <c r="BT43" i="8"/>
  <c r="CA43" i="8" s="1"/>
  <c r="BT42" i="8"/>
  <c r="CA42" i="8" s="1"/>
  <c r="BT41" i="8"/>
  <c r="CA41" i="8" s="1"/>
  <c r="BT40" i="8"/>
  <c r="CA40" i="8" s="1"/>
  <c r="BT39" i="8"/>
  <c r="CA39" i="8" s="1"/>
  <c r="BT38" i="8"/>
  <c r="CA38" i="8" s="1"/>
  <c r="BT37" i="8"/>
  <c r="CA37" i="8" s="1"/>
  <c r="BT35" i="8"/>
  <c r="CA35" i="8" s="1"/>
  <c r="BT34" i="8"/>
  <c r="CA34" i="8" s="1"/>
  <c r="BT33" i="8"/>
  <c r="CA33" i="8" s="1"/>
  <c r="BT32" i="8"/>
  <c r="CA32" i="8" s="1"/>
  <c r="BT31" i="8"/>
  <c r="CA31" i="8" s="1"/>
  <c r="BT30" i="8"/>
  <c r="CA30" i="8" s="1"/>
  <c r="BT29" i="8"/>
  <c r="CA29" i="8" s="1"/>
  <c r="BT28" i="8"/>
  <c r="CA28" i="8" s="1"/>
  <c r="BT27" i="8"/>
  <c r="CA27" i="8" s="1"/>
  <c r="BT26" i="8"/>
  <c r="CA26" i="8" s="1"/>
  <c r="BT25" i="8"/>
  <c r="CA25" i="8" s="1"/>
  <c r="BT24" i="8"/>
  <c r="CA24" i="8" s="1"/>
  <c r="BT23" i="8"/>
  <c r="CA23" i="8" s="1"/>
  <c r="BT22" i="8"/>
  <c r="CA22" i="8" s="1"/>
  <c r="BT21" i="8"/>
  <c r="CA21" i="8" s="1"/>
  <c r="BT20" i="8"/>
  <c r="CA20" i="8" s="1"/>
  <c r="BT19" i="8"/>
  <c r="CA19" i="8" s="1"/>
  <c r="BT36" i="8"/>
  <c r="CA36" i="8" s="1"/>
  <c r="BT18" i="8"/>
  <c r="CA18" i="8" s="1"/>
  <c r="CL21" i="8"/>
  <c r="CE20" i="8"/>
  <c r="BI21" i="8"/>
  <c r="BB20" i="8"/>
  <c r="AM148" i="8"/>
  <c r="AU148" i="8" s="1"/>
  <c r="AM147" i="8"/>
  <c r="AU147" i="8" s="1"/>
  <c r="AM146" i="8"/>
  <c r="AU146" i="8" s="1"/>
  <c r="AM145" i="8"/>
  <c r="AU145" i="8" s="1"/>
  <c r="AM144" i="8"/>
  <c r="AU144" i="8" s="1"/>
  <c r="AM143" i="8"/>
  <c r="AU143" i="8" s="1"/>
  <c r="AM142" i="8"/>
  <c r="AU142" i="8" s="1"/>
  <c r="AM141" i="8"/>
  <c r="AU141" i="8" s="1"/>
  <c r="AM140" i="8"/>
  <c r="AU140" i="8" s="1"/>
  <c r="AM139" i="8"/>
  <c r="AU139" i="8" s="1"/>
  <c r="AM138" i="8"/>
  <c r="AU138" i="8" s="1"/>
  <c r="AM137" i="8"/>
  <c r="AU137" i="8" s="1"/>
  <c r="AM136" i="8"/>
  <c r="AU136" i="8" s="1"/>
  <c r="AM135" i="8"/>
  <c r="AU135" i="8" s="1"/>
  <c r="AM134" i="8"/>
  <c r="AU134" i="8" s="1"/>
  <c r="AM133" i="8"/>
  <c r="AU133" i="8" s="1"/>
  <c r="AM132" i="8"/>
  <c r="AU132" i="8" s="1"/>
  <c r="AM131" i="8"/>
  <c r="AU131" i="8" s="1"/>
  <c r="AM130" i="8"/>
  <c r="AU130" i="8" s="1"/>
  <c r="AM129" i="8"/>
  <c r="AU129" i="8" s="1"/>
  <c r="AM128" i="8"/>
  <c r="AU128" i="8" s="1"/>
  <c r="AM127" i="8"/>
  <c r="AU127" i="8" s="1"/>
  <c r="AM126" i="8"/>
  <c r="AU126" i="8" s="1"/>
  <c r="AM125" i="8"/>
  <c r="AU125" i="8" s="1"/>
  <c r="AM124" i="8"/>
  <c r="AU124" i="8" s="1"/>
  <c r="AM123" i="8"/>
  <c r="AU123" i="8" s="1"/>
  <c r="AM122" i="8"/>
  <c r="AU122" i="8" s="1"/>
  <c r="AM121" i="8"/>
  <c r="AU121" i="8" s="1"/>
  <c r="AM120" i="8"/>
  <c r="AU120" i="8" s="1"/>
  <c r="AM119" i="8"/>
  <c r="AU119" i="8" s="1"/>
  <c r="AM118" i="8"/>
  <c r="AU118" i="8" s="1"/>
  <c r="AM117" i="8"/>
  <c r="AU117" i="8" s="1"/>
  <c r="AM116" i="8"/>
  <c r="AU116" i="8" s="1"/>
  <c r="AM115" i="8"/>
  <c r="AU115" i="8" s="1"/>
  <c r="AM114" i="8"/>
  <c r="AU114" i="8" s="1"/>
  <c r="AM113" i="8"/>
  <c r="AU113" i="8" s="1"/>
  <c r="AM112" i="8"/>
  <c r="AU112" i="8" s="1"/>
  <c r="AM111" i="8"/>
  <c r="AU111" i="8" s="1"/>
  <c r="AM110" i="8"/>
  <c r="AU110" i="8" s="1"/>
  <c r="AM109" i="8"/>
  <c r="AU109" i="8" s="1"/>
  <c r="AM108" i="8"/>
  <c r="AU108" i="8" s="1"/>
  <c r="AM107" i="8"/>
  <c r="AU107" i="8" s="1"/>
  <c r="AM106" i="8"/>
  <c r="AU106" i="8" s="1"/>
  <c r="AM105" i="8"/>
  <c r="AU105" i="8" s="1"/>
  <c r="AM104" i="8"/>
  <c r="AU104" i="8" s="1"/>
  <c r="AM103" i="8"/>
  <c r="AU103" i="8" s="1"/>
  <c r="AM102" i="8"/>
  <c r="AU102" i="8" s="1"/>
  <c r="AM101" i="8"/>
  <c r="AU101" i="8" s="1"/>
  <c r="AM100" i="8"/>
  <c r="AU100" i="8" s="1"/>
  <c r="AM99" i="8"/>
  <c r="AU99" i="8" s="1"/>
  <c r="AM98" i="8"/>
  <c r="AU98" i="8" s="1"/>
  <c r="AM97" i="8"/>
  <c r="AU97" i="8" s="1"/>
  <c r="AM96" i="8"/>
  <c r="AU96" i="8" s="1"/>
  <c r="AM95" i="8"/>
  <c r="AU95" i="8" s="1"/>
  <c r="AM94" i="8"/>
  <c r="AU94" i="8" s="1"/>
  <c r="AM93" i="8"/>
  <c r="AU93" i="8" s="1"/>
  <c r="AM92" i="8"/>
  <c r="AU92" i="8" s="1"/>
  <c r="AM91" i="8"/>
  <c r="AU91" i="8" s="1"/>
  <c r="AM90" i="8"/>
  <c r="AU90" i="8" s="1"/>
  <c r="AM89" i="8"/>
  <c r="AU89" i="8" s="1"/>
  <c r="AM88" i="8"/>
  <c r="AU88" i="8" s="1"/>
  <c r="AM87" i="8"/>
  <c r="AU87" i="8" s="1"/>
  <c r="AM86" i="8"/>
  <c r="AU86" i="8" s="1"/>
  <c r="AM85" i="8"/>
  <c r="AU85" i="8" s="1"/>
  <c r="AM84" i="8"/>
  <c r="AU84" i="8" s="1"/>
  <c r="AM83" i="8"/>
  <c r="AU83" i="8" s="1"/>
  <c r="AM82" i="8"/>
  <c r="AU82" i="8" s="1"/>
  <c r="AM81" i="8"/>
  <c r="AU81" i="8" s="1"/>
  <c r="AM80" i="8"/>
  <c r="AU80" i="8" s="1"/>
  <c r="AM79" i="8"/>
  <c r="AU79" i="8" s="1"/>
  <c r="AM78" i="8"/>
  <c r="AU78" i="8" s="1"/>
  <c r="AM77" i="8"/>
  <c r="AU77" i="8" s="1"/>
  <c r="AM76" i="8"/>
  <c r="AU76" i="8" s="1"/>
  <c r="AM75" i="8"/>
  <c r="AU75" i="8" s="1"/>
  <c r="AM74" i="8"/>
  <c r="AU74" i="8" s="1"/>
  <c r="AM73" i="8"/>
  <c r="AU73" i="8" s="1"/>
  <c r="AM72" i="8"/>
  <c r="AU72" i="8" s="1"/>
  <c r="AM71" i="8"/>
  <c r="AU71" i="8" s="1"/>
  <c r="AM70" i="8"/>
  <c r="AU70" i="8" s="1"/>
  <c r="AM69" i="8"/>
  <c r="AU69" i="8" s="1"/>
  <c r="AM68" i="8"/>
  <c r="AU68" i="8" s="1"/>
  <c r="AM67" i="8"/>
  <c r="AU67" i="8" s="1"/>
  <c r="AM66" i="8"/>
  <c r="AU66" i="8" s="1"/>
  <c r="AM65" i="8"/>
  <c r="AU65" i="8" s="1"/>
  <c r="AM64" i="8"/>
  <c r="AU64" i="8" s="1"/>
  <c r="AM63" i="8"/>
  <c r="AU63" i="8" s="1"/>
  <c r="AM62" i="8"/>
  <c r="AU62" i="8" s="1"/>
  <c r="AM61" i="8"/>
  <c r="AU61" i="8" s="1"/>
  <c r="AM60" i="8"/>
  <c r="AU60" i="8" s="1"/>
  <c r="AM59" i="8"/>
  <c r="AU59" i="8" s="1"/>
  <c r="AM58" i="8"/>
  <c r="AU58" i="8" s="1"/>
  <c r="AM57" i="8"/>
  <c r="AU57" i="8" s="1"/>
  <c r="AM56" i="8"/>
  <c r="AU56" i="8" s="1"/>
  <c r="AM55" i="8"/>
  <c r="AU55" i="8" s="1"/>
  <c r="AM54" i="8"/>
  <c r="AU54" i="8" s="1"/>
  <c r="AM53" i="8"/>
  <c r="AU53" i="8" s="1"/>
  <c r="AM52" i="8"/>
  <c r="AU52" i="8" s="1"/>
  <c r="AM51" i="8"/>
  <c r="AU51" i="8" s="1"/>
  <c r="AM50" i="8"/>
  <c r="AU50" i="8" s="1"/>
  <c r="AM49" i="8"/>
  <c r="AU49" i="8" s="1"/>
  <c r="AM48" i="8"/>
  <c r="AU48" i="8" s="1"/>
  <c r="AM47" i="8"/>
  <c r="AU47" i="8" s="1"/>
  <c r="AM46" i="8"/>
  <c r="AU46" i="8" s="1"/>
  <c r="AM45" i="8"/>
  <c r="AU45" i="8" s="1"/>
  <c r="AM44" i="8"/>
  <c r="AU44" i="8" s="1"/>
  <c r="AM43" i="8"/>
  <c r="AU43" i="8" s="1"/>
  <c r="AM42" i="8"/>
  <c r="AU42" i="8" s="1"/>
  <c r="AM41" i="8"/>
  <c r="AU41" i="8" s="1"/>
  <c r="AM40" i="8"/>
  <c r="AU40" i="8" s="1"/>
  <c r="AM39" i="8"/>
  <c r="AU39" i="8" s="1"/>
  <c r="AM38" i="8"/>
  <c r="AU38" i="8" s="1"/>
  <c r="AM37" i="8"/>
  <c r="AU37" i="8" s="1"/>
  <c r="AM35" i="8"/>
  <c r="AU35" i="8" s="1"/>
  <c r="AM34" i="8"/>
  <c r="AU34" i="8" s="1"/>
  <c r="AM33" i="8"/>
  <c r="AU33" i="8" s="1"/>
  <c r="AM32" i="8"/>
  <c r="AU32" i="8" s="1"/>
  <c r="AM31" i="8"/>
  <c r="AU31" i="8" s="1"/>
  <c r="AM30" i="8"/>
  <c r="AU30" i="8" s="1"/>
  <c r="AM29" i="8"/>
  <c r="AU29" i="8" s="1"/>
  <c r="AM28" i="8"/>
  <c r="AU28" i="8" s="1"/>
  <c r="AM27" i="8"/>
  <c r="AU27" i="8" s="1"/>
  <c r="AM26" i="8"/>
  <c r="AU26" i="8" s="1"/>
  <c r="AM25" i="8"/>
  <c r="AU25" i="8" s="1"/>
  <c r="AM24" i="8"/>
  <c r="AU24" i="8" s="1"/>
  <c r="AM23" i="8"/>
  <c r="AU23" i="8" s="1"/>
  <c r="AM22" i="8"/>
  <c r="AU22" i="8" s="1"/>
  <c r="AM21" i="8"/>
  <c r="AU21" i="8" s="1"/>
  <c r="AM20" i="8"/>
  <c r="AU20" i="8" s="1"/>
  <c r="AM19" i="8"/>
  <c r="AU19" i="8" s="1"/>
  <c r="AM36" i="8"/>
  <c r="AU36" i="8" s="1"/>
  <c r="AM18" i="8"/>
  <c r="AU18" i="8" s="1"/>
  <c r="DW21" i="8"/>
  <c r="DJ20" i="8"/>
  <c r="CM21" i="8"/>
  <c r="CF20" i="8"/>
  <c r="BG21" i="8"/>
  <c r="AZ20" i="8"/>
  <c r="DY20" i="8"/>
  <c r="DL19" i="8"/>
  <c r="CI12" i="8"/>
  <c r="CJ11" i="8"/>
  <c r="CJ12" i="8" s="1"/>
  <c r="DV21" i="8"/>
  <c r="DI20" i="8"/>
  <c r="BS148" i="8"/>
  <c r="BZ148" i="8" s="1"/>
  <c r="BS147" i="8"/>
  <c r="BZ147" i="8" s="1"/>
  <c r="BS146" i="8"/>
  <c r="BZ146" i="8" s="1"/>
  <c r="BS145" i="8"/>
  <c r="BZ145" i="8" s="1"/>
  <c r="BS144" i="8"/>
  <c r="BZ144" i="8" s="1"/>
  <c r="BS143" i="8"/>
  <c r="BZ143" i="8" s="1"/>
  <c r="BS142" i="8"/>
  <c r="BZ142" i="8" s="1"/>
  <c r="BS141" i="8"/>
  <c r="BZ141" i="8" s="1"/>
  <c r="BS138" i="8"/>
  <c r="BZ138" i="8" s="1"/>
  <c r="BS137" i="8"/>
  <c r="BZ137" i="8" s="1"/>
  <c r="BS136" i="8"/>
  <c r="BZ136" i="8" s="1"/>
  <c r="BS135" i="8"/>
  <c r="BZ135" i="8" s="1"/>
  <c r="BS140" i="8"/>
  <c r="BZ140" i="8" s="1"/>
  <c r="BS139" i="8"/>
  <c r="BZ139" i="8" s="1"/>
  <c r="BS134" i="8"/>
  <c r="BZ134" i="8" s="1"/>
  <c r="BS133" i="8"/>
  <c r="BZ133" i="8" s="1"/>
  <c r="BS132" i="8"/>
  <c r="BZ132" i="8" s="1"/>
  <c r="BS131" i="8"/>
  <c r="BZ131" i="8" s="1"/>
  <c r="BS130" i="8"/>
  <c r="BZ130" i="8" s="1"/>
  <c r="BS129" i="8"/>
  <c r="BZ129" i="8" s="1"/>
  <c r="BS128" i="8"/>
  <c r="BZ128" i="8" s="1"/>
  <c r="BS127" i="8"/>
  <c r="BZ127" i="8" s="1"/>
  <c r="BS126" i="8"/>
  <c r="BZ126" i="8" s="1"/>
  <c r="BS125" i="8"/>
  <c r="BZ125" i="8" s="1"/>
  <c r="BS124" i="8"/>
  <c r="BZ124" i="8" s="1"/>
  <c r="BS123" i="8"/>
  <c r="BZ123" i="8" s="1"/>
  <c r="BS122" i="8"/>
  <c r="BZ122" i="8" s="1"/>
  <c r="BS121" i="8"/>
  <c r="BZ121" i="8" s="1"/>
  <c r="BS120" i="8"/>
  <c r="BZ120" i="8" s="1"/>
  <c r="BS119" i="8"/>
  <c r="BZ119" i="8" s="1"/>
  <c r="BS118" i="8"/>
  <c r="BZ118" i="8" s="1"/>
  <c r="BS117" i="8"/>
  <c r="BZ117" i="8" s="1"/>
  <c r="BS116" i="8"/>
  <c r="BZ116" i="8" s="1"/>
  <c r="BS115" i="8"/>
  <c r="BZ115" i="8" s="1"/>
  <c r="BS114" i="8"/>
  <c r="BZ114" i="8" s="1"/>
  <c r="BS113" i="8"/>
  <c r="BZ113" i="8" s="1"/>
  <c r="BS112" i="8"/>
  <c r="BZ112" i="8" s="1"/>
  <c r="BS111" i="8"/>
  <c r="BZ111" i="8" s="1"/>
  <c r="BS110" i="8"/>
  <c r="BZ110" i="8" s="1"/>
  <c r="BS109" i="8"/>
  <c r="BZ109" i="8" s="1"/>
  <c r="BS108" i="8"/>
  <c r="BZ108" i="8" s="1"/>
  <c r="BS107" i="8"/>
  <c r="BZ107" i="8" s="1"/>
  <c r="BS106" i="8"/>
  <c r="BZ106" i="8" s="1"/>
  <c r="BS105" i="8"/>
  <c r="BZ105" i="8" s="1"/>
  <c r="BS104" i="8"/>
  <c r="BZ104" i="8" s="1"/>
  <c r="BS103" i="8"/>
  <c r="BZ103" i="8" s="1"/>
  <c r="BS102" i="8"/>
  <c r="BZ102" i="8" s="1"/>
  <c r="BS101" i="8"/>
  <c r="BZ101" i="8" s="1"/>
  <c r="BS100" i="8"/>
  <c r="BZ100" i="8" s="1"/>
  <c r="BS99" i="8"/>
  <c r="BZ99" i="8" s="1"/>
  <c r="BS98" i="8"/>
  <c r="BZ98" i="8" s="1"/>
  <c r="BS97" i="8"/>
  <c r="BZ97" i="8" s="1"/>
  <c r="BS96" i="8"/>
  <c r="BZ96" i="8" s="1"/>
  <c r="BS95" i="8"/>
  <c r="BZ95" i="8" s="1"/>
  <c r="BS94" i="8"/>
  <c r="BZ94" i="8" s="1"/>
  <c r="BS93" i="8"/>
  <c r="BZ93" i="8" s="1"/>
  <c r="BS92" i="8"/>
  <c r="BZ92" i="8" s="1"/>
  <c r="BS91" i="8"/>
  <c r="BZ91" i="8" s="1"/>
  <c r="BS90" i="8"/>
  <c r="BZ90" i="8" s="1"/>
  <c r="BS89" i="8"/>
  <c r="BZ89" i="8" s="1"/>
  <c r="BS88" i="8"/>
  <c r="BZ88" i="8" s="1"/>
  <c r="BS87" i="8"/>
  <c r="BZ87" i="8" s="1"/>
  <c r="BS86" i="8"/>
  <c r="BZ86" i="8" s="1"/>
  <c r="BS85" i="8"/>
  <c r="BZ85" i="8" s="1"/>
  <c r="BS84" i="8"/>
  <c r="BZ84" i="8" s="1"/>
  <c r="BS83" i="8"/>
  <c r="BZ83" i="8" s="1"/>
  <c r="BS82" i="8"/>
  <c r="BZ82" i="8" s="1"/>
  <c r="BS81" i="8"/>
  <c r="BZ81" i="8" s="1"/>
  <c r="BS80" i="8"/>
  <c r="BZ80" i="8" s="1"/>
  <c r="BS79" i="8"/>
  <c r="BZ79" i="8" s="1"/>
  <c r="BS78" i="8"/>
  <c r="BZ78" i="8" s="1"/>
  <c r="BS77" i="8"/>
  <c r="BZ77" i="8" s="1"/>
  <c r="BS76" i="8"/>
  <c r="BZ76" i="8" s="1"/>
  <c r="BS75" i="8"/>
  <c r="BZ75" i="8" s="1"/>
  <c r="BS74" i="8"/>
  <c r="BZ74" i="8" s="1"/>
  <c r="BS73" i="8"/>
  <c r="BZ73" i="8" s="1"/>
  <c r="BS72" i="8"/>
  <c r="BZ72" i="8" s="1"/>
  <c r="BS71" i="8"/>
  <c r="BZ71" i="8" s="1"/>
  <c r="BS70" i="8"/>
  <c r="BZ70" i="8" s="1"/>
  <c r="BS69" i="8"/>
  <c r="BZ69" i="8" s="1"/>
  <c r="BS68" i="8"/>
  <c r="BZ68" i="8" s="1"/>
  <c r="BS67" i="8"/>
  <c r="BZ67" i="8" s="1"/>
  <c r="BS66" i="8"/>
  <c r="BZ66" i="8" s="1"/>
  <c r="BS65" i="8"/>
  <c r="BZ65" i="8" s="1"/>
  <c r="BS64" i="8"/>
  <c r="BZ64" i="8" s="1"/>
  <c r="BS63" i="8"/>
  <c r="BZ63" i="8" s="1"/>
  <c r="BS62" i="8"/>
  <c r="BZ62" i="8" s="1"/>
  <c r="BS61" i="8"/>
  <c r="BZ61" i="8" s="1"/>
  <c r="BS60" i="8"/>
  <c r="BZ60" i="8" s="1"/>
  <c r="BS59" i="8"/>
  <c r="BZ59" i="8" s="1"/>
  <c r="BS58" i="8"/>
  <c r="BZ58" i="8" s="1"/>
  <c r="BS57" i="8"/>
  <c r="BZ57" i="8" s="1"/>
  <c r="BS56" i="8"/>
  <c r="BZ56" i="8" s="1"/>
  <c r="BS55" i="8"/>
  <c r="BZ55" i="8" s="1"/>
  <c r="BS54" i="8"/>
  <c r="BZ54" i="8" s="1"/>
  <c r="BS53" i="8"/>
  <c r="BZ53" i="8" s="1"/>
  <c r="BS52" i="8"/>
  <c r="BZ52" i="8" s="1"/>
  <c r="BS51" i="8"/>
  <c r="BZ51" i="8" s="1"/>
  <c r="BS50" i="8"/>
  <c r="BZ50" i="8" s="1"/>
  <c r="BS49" i="8"/>
  <c r="BZ49" i="8" s="1"/>
  <c r="BS48" i="8"/>
  <c r="BZ48" i="8" s="1"/>
  <c r="BS47" i="8"/>
  <c r="BZ47" i="8" s="1"/>
  <c r="BS46" i="8"/>
  <c r="BZ46" i="8" s="1"/>
  <c r="BS45" i="8"/>
  <c r="BZ45" i="8" s="1"/>
  <c r="BS44" i="8"/>
  <c r="BZ44" i="8" s="1"/>
  <c r="BS43" i="8"/>
  <c r="BZ43" i="8" s="1"/>
  <c r="BS42" i="8"/>
  <c r="BZ42" i="8" s="1"/>
  <c r="BS41" i="8"/>
  <c r="BZ41" i="8" s="1"/>
  <c r="BS40" i="8"/>
  <c r="BZ40" i="8" s="1"/>
  <c r="BS39" i="8"/>
  <c r="BZ39" i="8" s="1"/>
  <c r="BS38" i="8"/>
  <c r="BZ38" i="8" s="1"/>
  <c r="BS37" i="8"/>
  <c r="BZ37" i="8" s="1"/>
  <c r="BS36" i="8"/>
  <c r="BZ36" i="8" s="1"/>
  <c r="BS35" i="8"/>
  <c r="BZ35" i="8" s="1"/>
  <c r="BS34" i="8"/>
  <c r="BZ34" i="8" s="1"/>
  <c r="BS33" i="8"/>
  <c r="BZ33" i="8" s="1"/>
  <c r="BS32" i="8"/>
  <c r="BZ32" i="8" s="1"/>
  <c r="BS31" i="8"/>
  <c r="BZ31" i="8" s="1"/>
  <c r="BS30" i="8"/>
  <c r="BZ30" i="8" s="1"/>
  <c r="BS29" i="8"/>
  <c r="BZ29" i="8" s="1"/>
  <c r="BS28" i="8"/>
  <c r="BZ28" i="8" s="1"/>
  <c r="BS27" i="8"/>
  <c r="BZ27" i="8" s="1"/>
  <c r="BS26" i="8"/>
  <c r="BZ26" i="8" s="1"/>
  <c r="BS25" i="8"/>
  <c r="BZ25" i="8" s="1"/>
  <c r="BS24" i="8"/>
  <c r="BZ24" i="8" s="1"/>
  <c r="BS23" i="8"/>
  <c r="BZ23" i="8" s="1"/>
  <c r="BS22" i="8"/>
  <c r="BZ22" i="8" s="1"/>
  <c r="BS21" i="8"/>
  <c r="BZ21" i="8" s="1"/>
  <c r="BS20" i="8"/>
  <c r="BZ20" i="8" s="1"/>
  <c r="BS19" i="8"/>
  <c r="BZ19" i="8" s="1"/>
  <c r="BS18" i="8"/>
  <c r="BZ18" i="8" s="1"/>
  <c r="CN20" i="8"/>
  <c r="CG19" i="8"/>
  <c r="EM148" i="8"/>
  <c r="EZ148" i="8" s="1"/>
  <c r="EM147" i="8"/>
  <c r="EZ147" i="8" s="1"/>
  <c r="EM146" i="8"/>
  <c r="EZ146" i="8" s="1"/>
  <c r="EM145" i="8"/>
  <c r="EZ145" i="8" s="1"/>
  <c r="EM144" i="8"/>
  <c r="EZ144" i="8" s="1"/>
  <c r="EM143" i="8"/>
  <c r="EZ143" i="8" s="1"/>
  <c r="EM142" i="8"/>
  <c r="EZ142" i="8" s="1"/>
  <c r="EM141" i="8"/>
  <c r="EZ141" i="8" s="1"/>
  <c r="EM140" i="8"/>
  <c r="EZ140" i="8" s="1"/>
  <c r="EM138" i="8"/>
  <c r="EZ138" i="8" s="1"/>
  <c r="EM137" i="8"/>
  <c r="EZ137" i="8" s="1"/>
  <c r="EM136" i="8"/>
  <c r="EZ136" i="8" s="1"/>
  <c r="EM135" i="8"/>
  <c r="EZ135" i="8" s="1"/>
  <c r="EM139" i="8"/>
  <c r="EZ139" i="8" s="1"/>
  <c r="EM134" i="8"/>
  <c r="EZ134" i="8" s="1"/>
  <c r="EM133" i="8"/>
  <c r="EZ133" i="8" s="1"/>
  <c r="EM132" i="8"/>
  <c r="EZ132" i="8" s="1"/>
  <c r="EM131" i="8"/>
  <c r="EZ131" i="8" s="1"/>
  <c r="EM130" i="8"/>
  <c r="EZ130" i="8" s="1"/>
  <c r="EM129" i="8"/>
  <c r="EZ129" i="8" s="1"/>
  <c r="EM128" i="8"/>
  <c r="EZ128" i="8" s="1"/>
  <c r="EM127" i="8"/>
  <c r="EZ127" i="8" s="1"/>
  <c r="EM126" i="8"/>
  <c r="EZ126" i="8" s="1"/>
  <c r="EM125" i="8"/>
  <c r="EZ125" i="8" s="1"/>
  <c r="EM124" i="8"/>
  <c r="EZ124" i="8" s="1"/>
  <c r="EM123" i="8"/>
  <c r="EZ123" i="8" s="1"/>
  <c r="EM122" i="8"/>
  <c r="EZ122" i="8" s="1"/>
  <c r="EM121" i="8"/>
  <c r="EZ121" i="8" s="1"/>
  <c r="EM120" i="8"/>
  <c r="EZ120" i="8" s="1"/>
  <c r="EM119" i="8"/>
  <c r="EZ119" i="8" s="1"/>
  <c r="EM118" i="8"/>
  <c r="EZ118" i="8" s="1"/>
  <c r="EM117" i="8"/>
  <c r="EZ117" i="8" s="1"/>
  <c r="EM116" i="8"/>
  <c r="EZ116" i="8" s="1"/>
  <c r="EM115" i="8"/>
  <c r="EZ115" i="8" s="1"/>
  <c r="EM114" i="8"/>
  <c r="EZ114" i="8" s="1"/>
  <c r="EM113" i="8"/>
  <c r="EZ113" i="8" s="1"/>
  <c r="EM112" i="8"/>
  <c r="EZ112" i="8" s="1"/>
  <c r="EM111" i="8"/>
  <c r="EZ111" i="8" s="1"/>
  <c r="EM110" i="8"/>
  <c r="EZ110" i="8" s="1"/>
  <c r="EM109" i="8"/>
  <c r="EZ109" i="8" s="1"/>
  <c r="EM108" i="8"/>
  <c r="EZ108" i="8" s="1"/>
  <c r="EM107" i="8"/>
  <c r="EZ107" i="8" s="1"/>
  <c r="EM106" i="8"/>
  <c r="EZ106" i="8" s="1"/>
  <c r="EM105" i="8"/>
  <c r="EZ105" i="8" s="1"/>
  <c r="EM104" i="8"/>
  <c r="EZ104" i="8" s="1"/>
  <c r="EM103" i="8"/>
  <c r="EZ103" i="8" s="1"/>
  <c r="EM102" i="8"/>
  <c r="EZ102" i="8" s="1"/>
  <c r="EM101" i="8"/>
  <c r="EZ101" i="8" s="1"/>
  <c r="EM100" i="8"/>
  <c r="EZ100" i="8" s="1"/>
  <c r="EM99" i="8"/>
  <c r="EZ99" i="8" s="1"/>
  <c r="EM98" i="8"/>
  <c r="EZ98" i="8" s="1"/>
  <c r="EM97" i="8"/>
  <c r="EZ97" i="8" s="1"/>
  <c r="EM96" i="8"/>
  <c r="EZ96" i="8" s="1"/>
  <c r="EM95" i="8"/>
  <c r="EZ95" i="8" s="1"/>
  <c r="EM94" i="8"/>
  <c r="EZ94" i="8" s="1"/>
  <c r="EM93" i="8"/>
  <c r="EZ93" i="8" s="1"/>
  <c r="EM92" i="8"/>
  <c r="EZ92" i="8" s="1"/>
  <c r="EM91" i="8"/>
  <c r="EZ91" i="8" s="1"/>
  <c r="EM90" i="8"/>
  <c r="EZ90" i="8" s="1"/>
  <c r="EM89" i="8"/>
  <c r="EZ89" i="8" s="1"/>
  <c r="EM88" i="8"/>
  <c r="EZ88" i="8" s="1"/>
  <c r="EM87" i="8"/>
  <c r="EZ87" i="8" s="1"/>
  <c r="EM86" i="8"/>
  <c r="EZ86" i="8" s="1"/>
  <c r="EM85" i="8"/>
  <c r="EZ85" i="8" s="1"/>
  <c r="EM84" i="8"/>
  <c r="EZ84" i="8" s="1"/>
  <c r="EM83" i="8"/>
  <c r="EZ83" i="8" s="1"/>
  <c r="EM82" i="8"/>
  <c r="EZ82" i="8" s="1"/>
  <c r="EM81" i="8"/>
  <c r="EZ81" i="8" s="1"/>
  <c r="EM80" i="8"/>
  <c r="EZ80" i="8" s="1"/>
  <c r="EM79" i="8"/>
  <c r="EZ79" i="8" s="1"/>
  <c r="EM78" i="8"/>
  <c r="EZ78" i="8" s="1"/>
  <c r="EM77" i="8"/>
  <c r="EZ77" i="8" s="1"/>
  <c r="EM76" i="8"/>
  <c r="EZ76" i="8" s="1"/>
  <c r="EM75" i="8"/>
  <c r="EZ75" i="8" s="1"/>
  <c r="EM74" i="8"/>
  <c r="EZ74" i="8" s="1"/>
  <c r="EM73" i="8"/>
  <c r="EZ73" i="8" s="1"/>
  <c r="EM72" i="8"/>
  <c r="EZ72" i="8" s="1"/>
  <c r="EM71" i="8"/>
  <c r="EZ71" i="8" s="1"/>
  <c r="EM70" i="8"/>
  <c r="EZ70" i="8" s="1"/>
  <c r="EM69" i="8"/>
  <c r="EZ69" i="8" s="1"/>
  <c r="EM68" i="8"/>
  <c r="EZ68" i="8" s="1"/>
  <c r="EM67" i="8"/>
  <c r="EZ67" i="8" s="1"/>
  <c r="EM66" i="8"/>
  <c r="EZ66" i="8" s="1"/>
  <c r="EM65" i="8"/>
  <c r="EZ65" i="8" s="1"/>
  <c r="EM64" i="8"/>
  <c r="EZ64" i="8" s="1"/>
  <c r="EM63" i="8"/>
  <c r="EZ63" i="8" s="1"/>
  <c r="EM62" i="8"/>
  <c r="EZ62" i="8" s="1"/>
  <c r="EM61" i="8"/>
  <c r="EZ61" i="8" s="1"/>
  <c r="EM60" i="8"/>
  <c r="EZ60" i="8" s="1"/>
  <c r="EM59" i="8"/>
  <c r="EZ59" i="8" s="1"/>
  <c r="EM58" i="8"/>
  <c r="EZ58" i="8" s="1"/>
  <c r="EM57" i="8"/>
  <c r="EZ57" i="8" s="1"/>
  <c r="EM56" i="8"/>
  <c r="EZ56" i="8" s="1"/>
  <c r="EM55" i="8"/>
  <c r="EZ55" i="8" s="1"/>
  <c r="EM54" i="8"/>
  <c r="EZ54" i="8" s="1"/>
  <c r="EM53" i="8"/>
  <c r="EZ53" i="8" s="1"/>
  <c r="EM52" i="8"/>
  <c r="EZ52" i="8" s="1"/>
  <c r="EM51" i="8"/>
  <c r="EZ51" i="8" s="1"/>
  <c r="EM50" i="8"/>
  <c r="EZ50" i="8" s="1"/>
  <c r="EM49" i="8"/>
  <c r="EZ49" i="8" s="1"/>
  <c r="EM48" i="8"/>
  <c r="EZ48" i="8" s="1"/>
  <c r="EM47" i="8"/>
  <c r="EZ47" i="8" s="1"/>
  <c r="EM46" i="8"/>
  <c r="EZ46" i="8" s="1"/>
  <c r="EM45" i="8"/>
  <c r="EZ45" i="8" s="1"/>
  <c r="EM44" i="8"/>
  <c r="EZ44" i="8" s="1"/>
  <c r="EM43" i="8"/>
  <c r="EZ43" i="8" s="1"/>
  <c r="EM42" i="8"/>
  <c r="EZ42" i="8" s="1"/>
  <c r="EM41" i="8"/>
  <c r="EZ41" i="8" s="1"/>
  <c r="EM40" i="8"/>
  <c r="EZ40" i="8" s="1"/>
  <c r="EM39" i="8"/>
  <c r="EZ39" i="8" s="1"/>
  <c r="EM38" i="8"/>
  <c r="EZ38" i="8" s="1"/>
  <c r="EM37" i="8"/>
  <c r="EZ37" i="8" s="1"/>
  <c r="EM36" i="8"/>
  <c r="EZ36" i="8" s="1"/>
  <c r="EM35" i="8"/>
  <c r="EZ35" i="8" s="1"/>
  <c r="EM34" i="8"/>
  <c r="EZ34" i="8" s="1"/>
  <c r="EM33" i="8"/>
  <c r="EZ33" i="8" s="1"/>
  <c r="EM32" i="8"/>
  <c r="EZ32" i="8" s="1"/>
  <c r="EM31" i="8"/>
  <c r="EZ31" i="8" s="1"/>
  <c r="EM30" i="8"/>
  <c r="EZ30" i="8" s="1"/>
  <c r="EM29" i="8"/>
  <c r="EZ29" i="8" s="1"/>
  <c r="EM28" i="8"/>
  <c r="EZ28" i="8" s="1"/>
  <c r="EM27" i="8"/>
  <c r="EZ27" i="8" s="1"/>
  <c r="EM26" i="8"/>
  <c r="EZ26" i="8" s="1"/>
  <c r="EM25" i="8"/>
  <c r="EZ25" i="8" s="1"/>
  <c r="EM24" i="8"/>
  <c r="EZ24" i="8" s="1"/>
  <c r="EM23" i="8"/>
  <c r="EZ23" i="8" s="1"/>
  <c r="EM22" i="8"/>
  <c r="EZ22" i="8" s="1"/>
  <c r="EM21" i="8"/>
  <c r="EZ21" i="8" s="1"/>
  <c r="EM20" i="8"/>
  <c r="EZ20" i="8" s="1"/>
  <c r="EM19" i="8"/>
  <c r="EZ19" i="8" s="1"/>
  <c r="DZ19" i="8" s="1"/>
  <c r="EM18" i="8"/>
  <c r="EZ18" i="8" s="1"/>
  <c r="J18" i="8"/>
  <c r="I18" i="8"/>
  <c r="K18" i="8" s="1"/>
  <c r="L18" i="8"/>
  <c r="AD20" i="8"/>
  <c r="V19" i="8"/>
  <c r="AA21" i="8"/>
  <c r="S20" i="8"/>
  <c r="CK21" i="8"/>
  <c r="CD20" i="8"/>
  <c r="DO11" i="8"/>
  <c r="DN12" i="8"/>
  <c r="DX21" i="8"/>
  <c r="DK20" i="8"/>
  <c r="Z22" i="7"/>
  <c r="R21" i="7"/>
  <c r="CO20" i="7"/>
  <c r="CH19" i="7"/>
  <c r="CW148" i="7"/>
  <c r="DD148" i="7" s="1"/>
  <c r="CW147" i="7"/>
  <c r="DD147" i="7" s="1"/>
  <c r="CW146" i="7"/>
  <c r="DD146" i="7" s="1"/>
  <c r="CW145" i="7"/>
  <c r="DD145" i="7" s="1"/>
  <c r="CW144" i="7"/>
  <c r="DD144" i="7" s="1"/>
  <c r="CW143" i="7"/>
  <c r="DD143" i="7" s="1"/>
  <c r="CW142" i="7"/>
  <c r="DD142" i="7" s="1"/>
  <c r="CW141" i="7"/>
  <c r="DD141" i="7" s="1"/>
  <c r="CW140" i="7"/>
  <c r="DD140" i="7" s="1"/>
  <c r="CW139" i="7"/>
  <c r="DD139" i="7" s="1"/>
  <c r="CW138" i="7"/>
  <c r="DD138" i="7" s="1"/>
  <c r="CW137" i="7"/>
  <c r="DD137" i="7" s="1"/>
  <c r="CW136" i="7"/>
  <c r="DD136" i="7" s="1"/>
  <c r="CW135" i="7"/>
  <c r="DD135" i="7" s="1"/>
  <c r="CW134" i="7"/>
  <c r="DD134" i="7" s="1"/>
  <c r="CW133" i="7"/>
  <c r="DD133" i="7" s="1"/>
  <c r="CW132" i="7"/>
  <c r="DD132" i="7" s="1"/>
  <c r="CW131" i="7"/>
  <c r="DD131" i="7" s="1"/>
  <c r="CW130" i="7"/>
  <c r="DD130" i="7" s="1"/>
  <c r="CW129" i="7"/>
  <c r="DD129" i="7" s="1"/>
  <c r="CW128" i="7"/>
  <c r="DD128" i="7" s="1"/>
  <c r="CW127" i="7"/>
  <c r="DD127" i="7" s="1"/>
  <c r="CW126" i="7"/>
  <c r="DD126" i="7" s="1"/>
  <c r="CW125" i="7"/>
  <c r="DD125" i="7" s="1"/>
  <c r="CW124" i="7"/>
  <c r="DD124" i="7" s="1"/>
  <c r="CW123" i="7"/>
  <c r="DD123" i="7" s="1"/>
  <c r="CW122" i="7"/>
  <c r="DD122" i="7" s="1"/>
  <c r="CW121" i="7"/>
  <c r="DD121" i="7" s="1"/>
  <c r="CW120" i="7"/>
  <c r="DD120" i="7" s="1"/>
  <c r="CW119" i="7"/>
  <c r="DD119" i="7" s="1"/>
  <c r="CW118" i="7"/>
  <c r="DD118" i="7" s="1"/>
  <c r="CW117" i="7"/>
  <c r="DD117" i="7" s="1"/>
  <c r="CW116" i="7"/>
  <c r="DD116" i="7" s="1"/>
  <c r="CW115" i="7"/>
  <c r="DD115" i="7" s="1"/>
  <c r="CW114" i="7"/>
  <c r="DD114" i="7" s="1"/>
  <c r="CW113" i="7"/>
  <c r="DD113" i="7" s="1"/>
  <c r="CW112" i="7"/>
  <c r="DD112" i="7" s="1"/>
  <c r="CW111" i="7"/>
  <c r="DD111" i="7" s="1"/>
  <c r="CW110" i="7"/>
  <c r="DD110" i="7" s="1"/>
  <c r="CW109" i="7"/>
  <c r="DD109" i="7" s="1"/>
  <c r="CW108" i="7"/>
  <c r="DD108" i="7" s="1"/>
  <c r="CW107" i="7"/>
  <c r="DD107" i="7" s="1"/>
  <c r="CW106" i="7"/>
  <c r="DD106" i="7" s="1"/>
  <c r="CW105" i="7"/>
  <c r="DD105" i="7" s="1"/>
  <c r="CW104" i="7"/>
  <c r="DD104" i="7" s="1"/>
  <c r="CW103" i="7"/>
  <c r="DD103" i="7" s="1"/>
  <c r="CW102" i="7"/>
  <c r="DD102" i="7" s="1"/>
  <c r="CW101" i="7"/>
  <c r="DD101" i="7" s="1"/>
  <c r="CW100" i="7"/>
  <c r="DD100" i="7" s="1"/>
  <c r="CW99" i="7"/>
  <c r="DD99" i="7" s="1"/>
  <c r="CW98" i="7"/>
  <c r="DD98" i="7" s="1"/>
  <c r="CW97" i="7"/>
  <c r="DD97" i="7" s="1"/>
  <c r="CW96" i="7"/>
  <c r="DD96" i="7" s="1"/>
  <c r="CW95" i="7"/>
  <c r="DD95" i="7" s="1"/>
  <c r="CW94" i="7"/>
  <c r="DD94" i="7" s="1"/>
  <c r="CW93" i="7"/>
  <c r="DD93" i="7" s="1"/>
  <c r="CW92" i="7"/>
  <c r="DD92" i="7" s="1"/>
  <c r="CW91" i="7"/>
  <c r="DD91" i="7" s="1"/>
  <c r="CW90" i="7"/>
  <c r="DD90" i="7" s="1"/>
  <c r="CW89" i="7"/>
  <c r="DD89" i="7" s="1"/>
  <c r="CW88" i="7"/>
  <c r="DD88" i="7" s="1"/>
  <c r="CW87" i="7"/>
  <c r="DD87" i="7" s="1"/>
  <c r="CW86" i="7"/>
  <c r="DD86" i="7" s="1"/>
  <c r="CW85" i="7"/>
  <c r="DD85" i="7" s="1"/>
  <c r="CW84" i="7"/>
  <c r="DD84" i="7" s="1"/>
  <c r="CW83" i="7"/>
  <c r="DD83" i="7" s="1"/>
  <c r="CW82" i="7"/>
  <c r="DD82" i="7" s="1"/>
  <c r="CW81" i="7"/>
  <c r="DD81" i="7" s="1"/>
  <c r="CW80" i="7"/>
  <c r="DD80" i="7" s="1"/>
  <c r="CW79" i="7"/>
  <c r="DD79" i="7" s="1"/>
  <c r="CW78" i="7"/>
  <c r="DD78" i="7" s="1"/>
  <c r="CW77" i="7"/>
  <c r="DD77" i="7" s="1"/>
  <c r="CW76" i="7"/>
  <c r="DD76" i="7" s="1"/>
  <c r="CW75" i="7"/>
  <c r="DD75" i="7" s="1"/>
  <c r="CW74" i="7"/>
  <c r="DD74" i="7" s="1"/>
  <c r="CW73" i="7"/>
  <c r="DD73" i="7" s="1"/>
  <c r="CW72" i="7"/>
  <c r="DD72" i="7" s="1"/>
  <c r="CW71" i="7"/>
  <c r="DD71" i="7" s="1"/>
  <c r="CW70" i="7"/>
  <c r="DD70" i="7" s="1"/>
  <c r="CW69" i="7"/>
  <c r="DD69" i="7" s="1"/>
  <c r="CW68" i="7"/>
  <c r="DD68" i="7" s="1"/>
  <c r="CW67" i="7"/>
  <c r="DD67" i="7" s="1"/>
  <c r="CW66" i="7"/>
  <c r="DD66" i="7" s="1"/>
  <c r="CW65" i="7"/>
  <c r="DD65" i="7" s="1"/>
  <c r="CW64" i="7"/>
  <c r="DD64" i="7" s="1"/>
  <c r="CW63" i="7"/>
  <c r="DD63" i="7" s="1"/>
  <c r="CW62" i="7"/>
  <c r="DD62" i="7" s="1"/>
  <c r="CW61" i="7"/>
  <c r="DD61" i="7" s="1"/>
  <c r="CW60" i="7"/>
  <c r="DD60" i="7" s="1"/>
  <c r="CW59" i="7"/>
  <c r="DD59" i="7" s="1"/>
  <c r="CW58" i="7"/>
  <c r="DD58" i="7" s="1"/>
  <c r="CW57" i="7"/>
  <c r="DD57" i="7" s="1"/>
  <c r="CW56" i="7"/>
  <c r="DD56" i="7" s="1"/>
  <c r="CW55" i="7"/>
  <c r="DD55" i="7" s="1"/>
  <c r="CW54" i="7"/>
  <c r="DD54" i="7" s="1"/>
  <c r="CW53" i="7"/>
  <c r="DD53" i="7" s="1"/>
  <c r="CW52" i="7"/>
  <c r="DD52" i="7" s="1"/>
  <c r="CW51" i="7"/>
  <c r="DD51" i="7" s="1"/>
  <c r="CW50" i="7"/>
  <c r="DD50" i="7" s="1"/>
  <c r="CW49" i="7"/>
  <c r="DD49" i="7" s="1"/>
  <c r="CW48" i="7"/>
  <c r="DD48" i="7" s="1"/>
  <c r="CW47" i="7"/>
  <c r="DD47" i="7" s="1"/>
  <c r="CW46" i="7"/>
  <c r="DD46" i="7" s="1"/>
  <c r="CW45" i="7"/>
  <c r="DD45" i="7" s="1"/>
  <c r="CW44" i="7"/>
  <c r="DD44" i="7" s="1"/>
  <c r="CW43" i="7"/>
  <c r="DD43" i="7" s="1"/>
  <c r="CW42" i="7"/>
  <c r="DD42" i="7" s="1"/>
  <c r="CW41" i="7"/>
  <c r="DD41" i="7" s="1"/>
  <c r="CW40" i="7"/>
  <c r="DD40" i="7" s="1"/>
  <c r="CW39" i="7"/>
  <c r="DD39" i="7" s="1"/>
  <c r="CW38" i="7"/>
  <c r="DD38" i="7" s="1"/>
  <c r="CW37" i="7"/>
  <c r="DD37" i="7" s="1"/>
  <c r="CW36" i="7"/>
  <c r="DD36" i="7" s="1"/>
  <c r="CW35" i="7"/>
  <c r="DD35" i="7" s="1"/>
  <c r="CW34" i="7"/>
  <c r="DD34" i="7" s="1"/>
  <c r="CW33" i="7"/>
  <c r="DD33" i="7" s="1"/>
  <c r="CW32" i="7"/>
  <c r="DD32" i="7" s="1"/>
  <c r="CW31" i="7"/>
  <c r="DD31" i="7" s="1"/>
  <c r="CW30" i="7"/>
  <c r="DD30" i="7" s="1"/>
  <c r="CW29" i="7"/>
  <c r="DD29" i="7" s="1"/>
  <c r="CW28" i="7"/>
  <c r="DD28" i="7" s="1"/>
  <c r="CW27" i="7"/>
  <c r="DD27" i="7" s="1"/>
  <c r="CW26" i="7"/>
  <c r="DD26" i="7" s="1"/>
  <c r="CW25" i="7"/>
  <c r="DD25" i="7" s="1"/>
  <c r="CW24" i="7"/>
  <c r="DD24" i="7" s="1"/>
  <c r="CW23" i="7"/>
  <c r="DD23" i="7" s="1"/>
  <c r="CW22" i="7"/>
  <c r="DD22" i="7" s="1"/>
  <c r="CW21" i="7"/>
  <c r="DD21" i="7" s="1"/>
  <c r="CW20" i="7"/>
  <c r="DD20" i="7" s="1"/>
  <c r="CW19" i="7"/>
  <c r="DD19" i="7" s="1"/>
  <c r="CP19" i="7" s="1"/>
  <c r="CW18" i="7"/>
  <c r="DD18" i="7" s="1"/>
  <c r="BT148" i="7"/>
  <c r="CA148" i="7" s="1"/>
  <c r="BT147" i="7"/>
  <c r="CA147" i="7" s="1"/>
  <c r="BT146" i="7"/>
  <c r="CA146" i="7" s="1"/>
  <c r="BT145" i="7"/>
  <c r="CA145" i="7" s="1"/>
  <c r="BT144" i="7"/>
  <c r="CA144" i="7" s="1"/>
  <c r="BT143" i="7"/>
  <c r="CA143" i="7" s="1"/>
  <c r="BT142" i="7"/>
  <c r="CA142" i="7" s="1"/>
  <c r="BT141" i="7"/>
  <c r="CA141" i="7" s="1"/>
  <c r="BT140" i="7"/>
  <c r="CA140" i="7" s="1"/>
  <c r="BT139" i="7"/>
  <c r="CA139" i="7" s="1"/>
  <c r="BT138" i="7"/>
  <c r="CA138" i="7" s="1"/>
  <c r="BT137" i="7"/>
  <c r="CA137" i="7" s="1"/>
  <c r="BT136" i="7"/>
  <c r="CA136" i="7" s="1"/>
  <c r="BT135" i="7"/>
  <c r="CA135" i="7" s="1"/>
  <c r="BT134" i="7"/>
  <c r="CA134" i="7" s="1"/>
  <c r="BT133" i="7"/>
  <c r="CA133" i="7" s="1"/>
  <c r="BT132" i="7"/>
  <c r="CA132" i="7" s="1"/>
  <c r="BT131" i="7"/>
  <c r="CA131" i="7" s="1"/>
  <c r="BT130" i="7"/>
  <c r="CA130" i="7" s="1"/>
  <c r="BT129" i="7"/>
  <c r="CA129" i="7" s="1"/>
  <c r="BT128" i="7"/>
  <c r="CA128" i="7" s="1"/>
  <c r="BT127" i="7"/>
  <c r="CA127" i="7" s="1"/>
  <c r="BT126" i="7"/>
  <c r="CA126" i="7" s="1"/>
  <c r="BT125" i="7"/>
  <c r="CA125" i="7" s="1"/>
  <c r="BT124" i="7"/>
  <c r="CA124" i="7" s="1"/>
  <c r="BT123" i="7"/>
  <c r="CA123" i="7" s="1"/>
  <c r="BT122" i="7"/>
  <c r="CA122" i="7" s="1"/>
  <c r="BT121" i="7"/>
  <c r="CA121" i="7" s="1"/>
  <c r="BT120" i="7"/>
  <c r="CA120" i="7" s="1"/>
  <c r="BT119" i="7"/>
  <c r="CA119" i="7" s="1"/>
  <c r="BT118" i="7"/>
  <c r="CA118" i="7" s="1"/>
  <c r="BT117" i="7"/>
  <c r="CA117" i="7" s="1"/>
  <c r="BT116" i="7"/>
  <c r="CA116" i="7" s="1"/>
  <c r="BT115" i="7"/>
  <c r="CA115" i="7" s="1"/>
  <c r="BT114" i="7"/>
  <c r="CA114" i="7" s="1"/>
  <c r="BT113" i="7"/>
  <c r="CA113" i="7" s="1"/>
  <c r="BT112" i="7"/>
  <c r="CA112" i="7" s="1"/>
  <c r="BT111" i="7"/>
  <c r="CA111" i="7" s="1"/>
  <c r="BT110" i="7"/>
  <c r="CA110" i="7" s="1"/>
  <c r="BT109" i="7"/>
  <c r="CA109" i="7" s="1"/>
  <c r="BT108" i="7"/>
  <c r="CA108" i="7" s="1"/>
  <c r="BT107" i="7"/>
  <c r="CA107" i="7" s="1"/>
  <c r="BT106" i="7"/>
  <c r="CA106" i="7" s="1"/>
  <c r="BT105" i="7"/>
  <c r="CA105" i="7" s="1"/>
  <c r="BT104" i="7"/>
  <c r="CA104" i="7" s="1"/>
  <c r="BT103" i="7"/>
  <c r="CA103" i="7" s="1"/>
  <c r="BT102" i="7"/>
  <c r="CA102" i="7" s="1"/>
  <c r="BT101" i="7"/>
  <c r="CA101" i="7" s="1"/>
  <c r="BT100" i="7"/>
  <c r="CA100" i="7" s="1"/>
  <c r="BT99" i="7"/>
  <c r="CA99" i="7" s="1"/>
  <c r="BT98" i="7"/>
  <c r="CA98" i="7" s="1"/>
  <c r="BT97" i="7"/>
  <c r="CA97" i="7" s="1"/>
  <c r="BT96" i="7"/>
  <c r="CA96" i="7" s="1"/>
  <c r="BT95" i="7"/>
  <c r="CA95" i="7" s="1"/>
  <c r="BT94" i="7"/>
  <c r="CA94" i="7" s="1"/>
  <c r="BT93" i="7"/>
  <c r="CA93" i="7" s="1"/>
  <c r="BT92" i="7"/>
  <c r="CA92" i="7" s="1"/>
  <c r="BT91" i="7"/>
  <c r="CA91" i="7" s="1"/>
  <c r="BT90" i="7"/>
  <c r="CA90" i="7" s="1"/>
  <c r="BT89" i="7"/>
  <c r="CA89" i="7" s="1"/>
  <c r="BT88" i="7"/>
  <c r="CA88" i="7" s="1"/>
  <c r="BT87" i="7"/>
  <c r="CA87" i="7" s="1"/>
  <c r="BT86" i="7"/>
  <c r="CA86" i="7" s="1"/>
  <c r="BT85" i="7"/>
  <c r="CA85" i="7" s="1"/>
  <c r="BT84" i="7"/>
  <c r="CA84" i="7" s="1"/>
  <c r="BT83" i="7"/>
  <c r="CA83" i="7" s="1"/>
  <c r="BT82" i="7"/>
  <c r="CA82" i="7" s="1"/>
  <c r="BT81" i="7"/>
  <c r="CA81" i="7" s="1"/>
  <c r="BT80" i="7"/>
  <c r="CA80" i="7" s="1"/>
  <c r="BT79" i="7"/>
  <c r="CA79" i="7" s="1"/>
  <c r="BT78" i="7"/>
  <c r="CA78" i="7" s="1"/>
  <c r="BT77" i="7"/>
  <c r="CA77" i="7" s="1"/>
  <c r="BT76" i="7"/>
  <c r="CA76" i="7" s="1"/>
  <c r="BT75" i="7"/>
  <c r="CA75" i="7" s="1"/>
  <c r="BT74" i="7"/>
  <c r="CA74" i="7" s="1"/>
  <c r="BT73" i="7"/>
  <c r="CA73" i="7" s="1"/>
  <c r="BT72" i="7"/>
  <c r="CA72" i="7" s="1"/>
  <c r="BT71" i="7"/>
  <c r="CA71" i="7" s="1"/>
  <c r="BT70" i="7"/>
  <c r="CA70" i="7" s="1"/>
  <c r="BT69" i="7"/>
  <c r="CA69" i="7" s="1"/>
  <c r="BT68" i="7"/>
  <c r="CA68" i="7" s="1"/>
  <c r="BT67" i="7"/>
  <c r="CA67" i="7" s="1"/>
  <c r="BT66" i="7"/>
  <c r="CA66" i="7" s="1"/>
  <c r="BT65" i="7"/>
  <c r="CA65" i="7" s="1"/>
  <c r="BT64" i="7"/>
  <c r="CA64" i="7" s="1"/>
  <c r="BT63" i="7"/>
  <c r="CA63" i="7" s="1"/>
  <c r="BT62" i="7"/>
  <c r="CA62" i="7" s="1"/>
  <c r="BT61" i="7"/>
  <c r="CA61" i="7" s="1"/>
  <c r="BT60" i="7"/>
  <c r="CA60" i="7" s="1"/>
  <c r="BT59" i="7"/>
  <c r="CA59" i="7" s="1"/>
  <c r="BT58" i="7"/>
  <c r="CA58" i="7" s="1"/>
  <c r="BT57" i="7"/>
  <c r="CA57" i="7" s="1"/>
  <c r="BT56" i="7"/>
  <c r="CA56" i="7" s="1"/>
  <c r="BT55" i="7"/>
  <c r="CA55" i="7" s="1"/>
  <c r="BT54" i="7"/>
  <c r="CA54" i="7" s="1"/>
  <c r="BT53" i="7"/>
  <c r="CA53" i="7" s="1"/>
  <c r="BT52" i="7"/>
  <c r="CA52" i="7" s="1"/>
  <c r="BT51" i="7"/>
  <c r="CA51" i="7" s="1"/>
  <c r="BT50" i="7"/>
  <c r="CA50" i="7" s="1"/>
  <c r="BT49" i="7"/>
  <c r="CA49" i="7" s="1"/>
  <c r="BT48" i="7"/>
  <c r="CA48" i="7" s="1"/>
  <c r="BT47" i="7"/>
  <c r="CA47" i="7" s="1"/>
  <c r="BT46" i="7"/>
  <c r="CA46" i="7" s="1"/>
  <c r="BT45" i="7"/>
  <c r="CA45" i="7" s="1"/>
  <c r="BT44" i="7"/>
  <c r="CA44" i="7" s="1"/>
  <c r="BT43" i="7"/>
  <c r="CA43" i="7" s="1"/>
  <c r="BT42" i="7"/>
  <c r="CA42" i="7" s="1"/>
  <c r="BT41" i="7"/>
  <c r="CA41" i="7" s="1"/>
  <c r="BT40" i="7"/>
  <c r="CA40" i="7" s="1"/>
  <c r="BT39" i="7"/>
  <c r="CA39" i="7" s="1"/>
  <c r="BT38" i="7"/>
  <c r="CA38" i="7" s="1"/>
  <c r="BT37" i="7"/>
  <c r="CA37" i="7" s="1"/>
  <c r="BT36" i="7"/>
  <c r="CA36" i="7" s="1"/>
  <c r="BT35" i="7"/>
  <c r="CA35" i="7" s="1"/>
  <c r="BT34" i="7"/>
  <c r="CA34" i="7" s="1"/>
  <c r="BT33" i="7"/>
  <c r="CA33" i="7" s="1"/>
  <c r="BT32" i="7"/>
  <c r="CA32" i="7" s="1"/>
  <c r="BT31" i="7"/>
  <c r="CA31" i="7" s="1"/>
  <c r="BT30" i="7"/>
  <c r="CA30" i="7" s="1"/>
  <c r="BT29" i="7"/>
  <c r="CA29" i="7" s="1"/>
  <c r="BT28" i="7"/>
  <c r="CA28" i="7" s="1"/>
  <c r="BT27" i="7"/>
  <c r="CA27" i="7" s="1"/>
  <c r="BT26" i="7"/>
  <c r="CA26" i="7" s="1"/>
  <c r="BT25" i="7"/>
  <c r="CA25" i="7" s="1"/>
  <c r="BT24" i="7"/>
  <c r="CA24" i="7" s="1"/>
  <c r="BT23" i="7"/>
  <c r="CA23" i="7" s="1"/>
  <c r="BT21" i="7"/>
  <c r="CA21" i="7" s="1"/>
  <c r="BT20" i="7"/>
  <c r="CA20" i="7" s="1"/>
  <c r="BT19" i="7"/>
  <c r="CA19" i="7" s="1"/>
  <c r="BT18" i="7"/>
  <c r="CA18" i="7" s="1"/>
  <c r="BT22" i="7"/>
  <c r="CA22" i="7" s="1"/>
  <c r="AC21" i="7"/>
  <c r="U20" i="7"/>
  <c r="CK22" i="7"/>
  <c r="CD21" i="7"/>
  <c r="CN21" i="7"/>
  <c r="CG20" i="7"/>
  <c r="BK19" i="7"/>
  <c r="AB22" i="7"/>
  <c r="T21" i="7"/>
  <c r="BI22" i="7"/>
  <c r="BB21" i="7"/>
  <c r="CX148" i="7"/>
  <c r="DE148" i="7" s="1"/>
  <c r="CX147" i="7"/>
  <c r="DE147" i="7" s="1"/>
  <c r="CX146" i="7"/>
  <c r="DE146" i="7" s="1"/>
  <c r="CX145" i="7"/>
  <c r="DE145" i="7" s="1"/>
  <c r="CX144" i="7"/>
  <c r="DE144" i="7" s="1"/>
  <c r="CX143" i="7"/>
  <c r="DE143" i="7" s="1"/>
  <c r="CX142" i="7"/>
  <c r="DE142" i="7" s="1"/>
  <c r="CX141" i="7"/>
  <c r="DE141" i="7" s="1"/>
  <c r="CX140" i="7"/>
  <c r="DE140" i="7" s="1"/>
  <c r="CX139" i="7"/>
  <c r="DE139" i="7" s="1"/>
  <c r="CX138" i="7"/>
  <c r="DE138" i="7" s="1"/>
  <c r="CX137" i="7"/>
  <c r="DE137" i="7" s="1"/>
  <c r="CX136" i="7"/>
  <c r="DE136" i="7" s="1"/>
  <c r="CX135" i="7"/>
  <c r="DE135" i="7" s="1"/>
  <c r="CX134" i="7"/>
  <c r="DE134" i="7" s="1"/>
  <c r="CX133" i="7"/>
  <c r="DE133" i="7" s="1"/>
  <c r="CX132" i="7"/>
  <c r="DE132" i="7" s="1"/>
  <c r="CX131" i="7"/>
  <c r="DE131" i="7" s="1"/>
  <c r="CX130" i="7"/>
  <c r="DE130" i="7" s="1"/>
  <c r="CX129" i="7"/>
  <c r="DE129" i="7" s="1"/>
  <c r="CX128" i="7"/>
  <c r="DE128" i="7" s="1"/>
  <c r="CX127" i="7"/>
  <c r="DE127" i="7" s="1"/>
  <c r="CX126" i="7"/>
  <c r="DE126" i="7" s="1"/>
  <c r="CX125" i="7"/>
  <c r="DE125" i="7" s="1"/>
  <c r="CX124" i="7"/>
  <c r="DE124" i="7" s="1"/>
  <c r="CX123" i="7"/>
  <c r="DE123" i="7" s="1"/>
  <c r="CX122" i="7"/>
  <c r="DE122" i="7" s="1"/>
  <c r="CX121" i="7"/>
  <c r="DE121" i="7" s="1"/>
  <c r="CX120" i="7"/>
  <c r="DE120" i="7" s="1"/>
  <c r="CX119" i="7"/>
  <c r="DE119" i="7" s="1"/>
  <c r="CX118" i="7"/>
  <c r="DE118" i="7" s="1"/>
  <c r="CX117" i="7"/>
  <c r="DE117" i="7" s="1"/>
  <c r="CX116" i="7"/>
  <c r="DE116" i="7" s="1"/>
  <c r="CX115" i="7"/>
  <c r="DE115" i="7" s="1"/>
  <c r="CX114" i="7"/>
  <c r="DE114" i="7" s="1"/>
  <c r="CX113" i="7"/>
  <c r="DE113" i="7" s="1"/>
  <c r="CX112" i="7"/>
  <c r="DE112" i="7" s="1"/>
  <c r="CX111" i="7"/>
  <c r="DE111" i="7" s="1"/>
  <c r="CX110" i="7"/>
  <c r="DE110" i="7" s="1"/>
  <c r="CX109" i="7"/>
  <c r="DE109" i="7" s="1"/>
  <c r="CX108" i="7"/>
  <c r="DE108" i="7" s="1"/>
  <c r="CX107" i="7"/>
  <c r="DE107" i="7" s="1"/>
  <c r="CX106" i="7"/>
  <c r="DE106" i="7" s="1"/>
  <c r="CX105" i="7"/>
  <c r="DE105" i="7" s="1"/>
  <c r="CX104" i="7"/>
  <c r="DE104" i="7" s="1"/>
  <c r="CX103" i="7"/>
  <c r="DE103" i="7" s="1"/>
  <c r="CX102" i="7"/>
  <c r="DE102" i="7" s="1"/>
  <c r="CX101" i="7"/>
  <c r="DE101" i="7" s="1"/>
  <c r="CX100" i="7"/>
  <c r="DE100" i="7" s="1"/>
  <c r="CX99" i="7"/>
  <c r="DE99" i="7" s="1"/>
  <c r="CX98" i="7"/>
  <c r="DE98" i="7" s="1"/>
  <c r="CX97" i="7"/>
  <c r="DE97" i="7" s="1"/>
  <c r="CX96" i="7"/>
  <c r="DE96" i="7" s="1"/>
  <c r="CX95" i="7"/>
  <c r="DE95" i="7" s="1"/>
  <c r="CX94" i="7"/>
  <c r="DE94" i="7" s="1"/>
  <c r="CX93" i="7"/>
  <c r="DE93" i="7" s="1"/>
  <c r="CX92" i="7"/>
  <c r="DE92" i="7" s="1"/>
  <c r="CX91" i="7"/>
  <c r="DE91" i="7" s="1"/>
  <c r="CX90" i="7"/>
  <c r="DE90" i="7" s="1"/>
  <c r="CX89" i="7"/>
  <c r="DE89" i="7" s="1"/>
  <c r="CX88" i="7"/>
  <c r="DE88" i="7" s="1"/>
  <c r="CX87" i="7"/>
  <c r="DE87" i="7" s="1"/>
  <c r="CX86" i="7"/>
  <c r="DE86" i="7" s="1"/>
  <c r="CX85" i="7"/>
  <c r="DE85" i="7" s="1"/>
  <c r="CX84" i="7"/>
  <c r="DE84" i="7" s="1"/>
  <c r="CX83" i="7"/>
  <c r="DE83" i="7" s="1"/>
  <c r="CX82" i="7"/>
  <c r="DE82" i="7" s="1"/>
  <c r="CX81" i="7"/>
  <c r="DE81" i="7" s="1"/>
  <c r="CX80" i="7"/>
  <c r="DE80" i="7" s="1"/>
  <c r="CX79" i="7"/>
  <c r="DE79" i="7" s="1"/>
  <c r="CX78" i="7"/>
  <c r="DE78" i="7" s="1"/>
  <c r="CX77" i="7"/>
  <c r="DE77" i="7" s="1"/>
  <c r="CX76" i="7"/>
  <c r="DE76" i="7" s="1"/>
  <c r="CX75" i="7"/>
  <c r="DE75" i="7" s="1"/>
  <c r="CX74" i="7"/>
  <c r="DE74" i="7" s="1"/>
  <c r="CX73" i="7"/>
  <c r="DE73" i="7" s="1"/>
  <c r="CX72" i="7"/>
  <c r="DE72" i="7" s="1"/>
  <c r="CX71" i="7"/>
  <c r="DE71" i="7" s="1"/>
  <c r="CX70" i="7"/>
  <c r="DE70" i="7" s="1"/>
  <c r="CX69" i="7"/>
  <c r="DE69" i="7" s="1"/>
  <c r="CX68" i="7"/>
  <c r="DE68" i="7" s="1"/>
  <c r="CX67" i="7"/>
  <c r="DE67" i="7" s="1"/>
  <c r="CX66" i="7"/>
  <c r="DE66" i="7" s="1"/>
  <c r="CX65" i="7"/>
  <c r="DE65" i="7" s="1"/>
  <c r="CX64" i="7"/>
  <c r="DE64" i="7" s="1"/>
  <c r="CX63" i="7"/>
  <c r="DE63" i="7" s="1"/>
  <c r="CX62" i="7"/>
  <c r="DE62" i="7" s="1"/>
  <c r="CX61" i="7"/>
  <c r="DE61" i="7" s="1"/>
  <c r="CX60" i="7"/>
  <c r="DE60" i="7" s="1"/>
  <c r="CX59" i="7"/>
  <c r="DE59" i="7" s="1"/>
  <c r="CX58" i="7"/>
  <c r="DE58" i="7" s="1"/>
  <c r="CX57" i="7"/>
  <c r="DE57" i="7" s="1"/>
  <c r="CX56" i="7"/>
  <c r="DE56" i="7" s="1"/>
  <c r="CX55" i="7"/>
  <c r="DE55" i="7" s="1"/>
  <c r="CX54" i="7"/>
  <c r="DE54" i="7" s="1"/>
  <c r="CX53" i="7"/>
  <c r="DE53" i="7" s="1"/>
  <c r="CX52" i="7"/>
  <c r="DE52" i="7" s="1"/>
  <c r="CX51" i="7"/>
  <c r="DE51" i="7" s="1"/>
  <c r="CX50" i="7"/>
  <c r="DE50" i="7" s="1"/>
  <c r="CX49" i="7"/>
  <c r="DE49" i="7" s="1"/>
  <c r="CX48" i="7"/>
  <c r="DE48" i="7" s="1"/>
  <c r="CX47" i="7"/>
  <c r="DE47" i="7" s="1"/>
  <c r="CX46" i="7"/>
  <c r="DE46" i="7" s="1"/>
  <c r="CX45" i="7"/>
  <c r="DE45" i="7" s="1"/>
  <c r="CX44" i="7"/>
  <c r="DE44" i="7" s="1"/>
  <c r="CX43" i="7"/>
  <c r="DE43" i="7" s="1"/>
  <c r="CX42" i="7"/>
  <c r="DE42" i="7" s="1"/>
  <c r="CX41" i="7"/>
  <c r="DE41" i="7" s="1"/>
  <c r="CX40" i="7"/>
  <c r="DE40" i="7" s="1"/>
  <c r="CX39" i="7"/>
  <c r="DE39" i="7" s="1"/>
  <c r="CX38" i="7"/>
  <c r="DE38" i="7" s="1"/>
  <c r="CX37" i="7"/>
  <c r="DE37" i="7" s="1"/>
  <c r="CX36" i="7"/>
  <c r="DE36" i="7" s="1"/>
  <c r="CX35" i="7"/>
  <c r="DE35" i="7" s="1"/>
  <c r="CX34" i="7"/>
  <c r="DE34" i="7" s="1"/>
  <c r="CX33" i="7"/>
  <c r="DE33" i="7" s="1"/>
  <c r="CX32" i="7"/>
  <c r="DE32" i="7" s="1"/>
  <c r="CX31" i="7"/>
  <c r="DE31" i="7" s="1"/>
  <c r="CX30" i="7"/>
  <c r="DE30" i="7" s="1"/>
  <c r="CX29" i="7"/>
  <c r="DE29" i="7" s="1"/>
  <c r="CX28" i="7"/>
  <c r="DE28" i="7" s="1"/>
  <c r="CX27" i="7"/>
  <c r="DE27" i="7" s="1"/>
  <c r="CX26" i="7"/>
  <c r="DE26" i="7" s="1"/>
  <c r="CX25" i="7"/>
  <c r="DE25" i="7" s="1"/>
  <c r="CX24" i="7"/>
  <c r="DE24" i="7" s="1"/>
  <c r="CX23" i="7"/>
  <c r="DE23" i="7" s="1"/>
  <c r="CX22" i="7"/>
  <c r="DE22" i="7" s="1"/>
  <c r="CX18" i="7"/>
  <c r="DE18" i="7" s="1"/>
  <c r="CX21" i="7"/>
  <c r="DE21" i="7" s="1"/>
  <c r="CX20" i="7"/>
  <c r="DE20" i="7" s="1"/>
  <c r="CX19" i="7"/>
  <c r="DE19" i="7" s="1"/>
  <c r="CL22" i="7"/>
  <c r="CE21" i="7"/>
  <c r="EL148" i="7"/>
  <c r="EY148" i="7" s="1"/>
  <c r="EL147" i="7"/>
  <c r="EY147" i="7" s="1"/>
  <c r="EL146" i="7"/>
  <c r="EY146" i="7" s="1"/>
  <c r="EL145" i="7"/>
  <c r="EY145" i="7" s="1"/>
  <c r="EL144" i="7"/>
  <c r="EY144" i="7" s="1"/>
  <c r="EL143" i="7"/>
  <c r="EY143" i="7" s="1"/>
  <c r="EL142" i="7"/>
  <c r="EY142" i="7" s="1"/>
  <c r="EL141" i="7"/>
  <c r="EY141" i="7" s="1"/>
  <c r="EL140" i="7"/>
  <c r="EY140" i="7" s="1"/>
  <c r="EL139" i="7"/>
  <c r="EY139" i="7" s="1"/>
  <c r="EL138" i="7"/>
  <c r="EY138" i="7" s="1"/>
  <c r="EL137" i="7"/>
  <c r="EY137" i="7" s="1"/>
  <c r="EL136" i="7"/>
  <c r="EY136" i="7" s="1"/>
  <c r="EL135" i="7"/>
  <c r="EY135" i="7" s="1"/>
  <c r="EL134" i="7"/>
  <c r="EY134" i="7" s="1"/>
  <c r="EL133" i="7"/>
  <c r="EY133" i="7" s="1"/>
  <c r="EL132" i="7"/>
  <c r="EY132" i="7" s="1"/>
  <c r="EL131" i="7"/>
  <c r="EY131" i="7" s="1"/>
  <c r="EL130" i="7"/>
  <c r="EY130" i="7" s="1"/>
  <c r="EL129" i="7"/>
  <c r="EY129" i="7" s="1"/>
  <c r="EL128" i="7"/>
  <c r="EY128" i="7" s="1"/>
  <c r="EL127" i="7"/>
  <c r="EY127" i="7" s="1"/>
  <c r="EL126" i="7"/>
  <c r="EY126" i="7" s="1"/>
  <c r="EL125" i="7"/>
  <c r="EY125" i="7" s="1"/>
  <c r="EL124" i="7"/>
  <c r="EY124" i="7" s="1"/>
  <c r="EL123" i="7"/>
  <c r="EY123" i="7" s="1"/>
  <c r="EL122" i="7"/>
  <c r="EY122" i="7" s="1"/>
  <c r="EL121" i="7"/>
  <c r="EY121" i="7" s="1"/>
  <c r="EL120" i="7"/>
  <c r="EY120" i="7" s="1"/>
  <c r="EL119" i="7"/>
  <c r="EY119" i="7" s="1"/>
  <c r="EL118" i="7"/>
  <c r="EY118" i="7" s="1"/>
  <c r="EL117" i="7"/>
  <c r="EY117" i="7" s="1"/>
  <c r="EL116" i="7"/>
  <c r="EY116" i="7" s="1"/>
  <c r="EL115" i="7"/>
  <c r="EY115" i="7" s="1"/>
  <c r="EL114" i="7"/>
  <c r="EY114" i="7" s="1"/>
  <c r="EL113" i="7"/>
  <c r="EY113" i="7" s="1"/>
  <c r="EL112" i="7"/>
  <c r="EY112" i="7" s="1"/>
  <c r="EL111" i="7"/>
  <c r="EY111" i="7" s="1"/>
  <c r="EL110" i="7"/>
  <c r="EY110" i="7" s="1"/>
  <c r="EL109" i="7"/>
  <c r="EY109" i="7" s="1"/>
  <c r="EL108" i="7"/>
  <c r="EY108" i="7" s="1"/>
  <c r="EL107" i="7"/>
  <c r="EY107" i="7" s="1"/>
  <c r="EL106" i="7"/>
  <c r="EY106" i="7" s="1"/>
  <c r="EL105" i="7"/>
  <c r="EY105" i="7" s="1"/>
  <c r="EL104" i="7"/>
  <c r="EY104" i="7" s="1"/>
  <c r="EL103" i="7"/>
  <c r="EY103" i="7" s="1"/>
  <c r="EL102" i="7"/>
  <c r="EY102" i="7" s="1"/>
  <c r="EL101" i="7"/>
  <c r="EY101" i="7" s="1"/>
  <c r="EL100" i="7"/>
  <c r="EY100" i="7" s="1"/>
  <c r="EL99" i="7"/>
  <c r="EY99" i="7" s="1"/>
  <c r="EL98" i="7"/>
  <c r="EY98" i="7" s="1"/>
  <c r="EL97" i="7"/>
  <c r="EY97" i="7" s="1"/>
  <c r="EL96" i="7"/>
  <c r="EY96" i="7" s="1"/>
  <c r="EL95" i="7"/>
  <c r="EY95" i="7" s="1"/>
  <c r="EL94" i="7"/>
  <c r="EY94" i="7" s="1"/>
  <c r="EL93" i="7"/>
  <c r="EY93" i="7" s="1"/>
  <c r="EL92" i="7"/>
  <c r="EY92" i="7" s="1"/>
  <c r="EL91" i="7"/>
  <c r="EY91" i="7" s="1"/>
  <c r="EL90" i="7"/>
  <c r="EY90" i="7" s="1"/>
  <c r="EL89" i="7"/>
  <c r="EY89" i="7" s="1"/>
  <c r="EL88" i="7"/>
  <c r="EY88" i="7" s="1"/>
  <c r="EL87" i="7"/>
  <c r="EY87" i="7" s="1"/>
  <c r="EL86" i="7"/>
  <c r="EY86" i="7" s="1"/>
  <c r="EL85" i="7"/>
  <c r="EY85" i="7" s="1"/>
  <c r="EL84" i="7"/>
  <c r="EY84" i="7" s="1"/>
  <c r="EL83" i="7"/>
  <c r="EY83" i="7" s="1"/>
  <c r="EL82" i="7"/>
  <c r="EY82" i="7" s="1"/>
  <c r="EL81" i="7"/>
  <c r="EY81" i="7" s="1"/>
  <c r="EL80" i="7"/>
  <c r="EY80" i="7" s="1"/>
  <c r="EL79" i="7"/>
  <c r="EY79" i="7" s="1"/>
  <c r="EL78" i="7"/>
  <c r="EY78" i="7" s="1"/>
  <c r="EL77" i="7"/>
  <c r="EY77" i="7" s="1"/>
  <c r="EL76" i="7"/>
  <c r="EY76" i="7" s="1"/>
  <c r="EL75" i="7"/>
  <c r="EY75" i="7" s="1"/>
  <c r="EL74" i="7"/>
  <c r="EY74" i="7" s="1"/>
  <c r="EL73" i="7"/>
  <c r="EY73" i="7" s="1"/>
  <c r="EL72" i="7"/>
  <c r="EY72" i="7" s="1"/>
  <c r="EL71" i="7"/>
  <c r="EY71" i="7" s="1"/>
  <c r="EL70" i="7"/>
  <c r="EY70" i="7" s="1"/>
  <c r="EL69" i="7"/>
  <c r="EY69" i="7" s="1"/>
  <c r="EL68" i="7"/>
  <c r="EY68" i="7" s="1"/>
  <c r="EL67" i="7"/>
  <c r="EY67" i="7" s="1"/>
  <c r="EL66" i="7"/>
  <c r="EY66" i="7" s="1"/>
  <c r="EL65" i="7"/>
  <c r="EY65" i="7" s="1"/>
  <c r="EL64" i="7"/>
  <c r="EY64" i="7" s="1"/>
  <c r="EL63" i="7"/>
  <c r="EY63" i="7" s="1"/>
  <c r="EL62" i="7"/>
  <c r="EY62" i="7" s="1"/>
  <c r="EL61" i="7"/>
  <c r="EY61" i="7" s="1"/>
  <c r="EL60" i="7"/>
  <c r="EY60" i="7" s="1"/>
  <c r="EL59" i="7"/>
  <c r="EY59" i="7" s="1"/>
  <c r="EL58" i="7"/>
  <c r="EY58" i="7" s="1"/>
  <c r="EL57" i="7"/>
  <c r="EY57" i="7" s="1"/>
  <c r="EL56" i="7"/>
  <c r="EY56" i="7" s="1"/>
  <c r="EL55" i="7"/>
  <c r="EY55" i="7" s="1"/>
  <c r="EL54" i="7"/>
  <c r="EY54" i="7" s="1"/>
  <c r="EL53" i="7"/>
  <c r="EY53" i="7" s="1"/>
  <c r="EL52" i="7"/>
  <c r="EY52" i="7" s="1"/>
  <c r="EL51" i="7"/>
  <c r="EY51" i="7" s="1"/>
  <c r="EL50" i="7"/>
  <c r="EY50" i="7" s="1"/>
  <c r="EL49" i="7"/>
  <c r="EY49" i="7" s="1"/>
  <c r="EL48" i="7"/>
  <c r="EY48" i="7" s="1"/>
  <c r="EL47" i="7"/>
  <c r="EY47" i="7" s="1"/>
  <c r="EL46" i="7"/>
  <c r="EY46" i="7" s="1"/>
  <c r="EL45" i="7"/>
  <c r="EY45" i="7" s="1"/>
  <c r="EL44" i="7"/>
  <c r="EY44" i="7" s="1"/>
  <c r="EL43" i="7"/>
  <c r="EY43" i="7" s="1"/>
  <c r="EL42" i="7"/>
  <c r="EY42" i="7" s="1"/>
  <c r="EL41" i="7"/>
  <c r="EY41" i="7" s="1"/>
  <c r="EL40" i="7"/>
  <c r="EY40" i="7" s="1"/>
  <c r="EL39" i="7"/>
  <c r="EY39" i="7" s="1"/>
  <c r="EL38" i="7"/>
  <c r="EY38" i="7" s="1"/>
  <c r="EL37" i="7"/>
  <c r="EY37" i="7" s="1"/>
  <c r="EL36" i="7"/>
  <c r="EY36" i="7" s="1"/>
  <c r="EL35" i="7"/>
  <c r="EY35" i="7" s="1"/>
  <c r="EL34" i="7"/>
  <c r="EY34" i="7" s="1"/>
  <c r="EL33" i="7"/>
  <c r="EY33" i="7" s="1"/>
  <c r="EL32" i="7"/>
  <c r="EY32" i="7" s="1"/>
  <c r="EL31" i="7"/>
  <c r="EY31" i="7" s="1"/>
  <c r="EL30" i="7"/>
  <c r="EY30" i="7" s="1"/>
  <c r="EL29" i="7"/>
  <c r="EY29" i="7" s="1"/>
  <c r="EL28" i="7"/>
  <c r="EY28" i="7" s="1"/>
  <c r="EL27" i="7"/>
  <c r="EY27" i="7" s="1"/>
  <c r="EL26" i="7"/>
  <c r="EY26" i="7" s="1"/>
  <c r="EL25" i="7"/>
  <c r="EY25" i="7" s="1"/>
  <c r="EL24" i="7"/>
  <c r="EY24" i="7" s="1"/>
  <c r="EL23" i="7"/>
  <c r="EY23" i="7" s="1"/>
  <c r="EL22" i="7"/>
  <c r="EY22" i="7" s="1"/>
  <c r="EL21" i="7"/>
  <c r="EY21" i="7" s="1"/>
  <c r="EL20" i="7"/>
  <c r="EY20" i="7" s="1"/>
  <c r="EL19" i="7"/>
  <c r="EY19" i="7" s="1"/>
  <c r="EL18" i="7"/>
  <c r="EY18" i="7" s="1"/>
  <c r="AM148" i="7"/>
  <c r="AU148" i="7" s="1"/>
  <c r="AM147" i="7"/>
  <c r="AU147" i="7" s="1"/>
  <c r="AM146" i="7"/>
  <c r="AU146" i="7" s="1"/>
  <c r="AM145" i="7"/>
  <c r="AU145" i="7" s="1"/>
  <c r="AM144" i="7"/>
  <c r="AU144" i="7" s="1"/>
  <c r="AM143" i="7"/>
  <c r="AU143" i="7" s="1"/>
  <c r="AM142" i="7"/>
  <c r="AU142" i="7" s="1"/>
  <c r="AM141" i="7"/>
  <c r="AU141" i="7" s="1"/>
  <c r="AM140" i="7"/>
  <c r="AU140" i="7" s="1"/>
  <c r="AM139" i="7"/>
  <c r="AU139" i="7" s="1"/>
  <c r="AM138" i="7"/>
  <c r="AU138" i="7" s="1"/>
  <c r="AM137" i="7"/>
  <c r="AU137" i="7" s="1"/>
  <c r="AM136" i="7"/>
  <c r="AU136" i="7" s="1"/>
  <c r="AM135" i="7"/>
  <c r="AU135" i="7" s="1"/>
  <c r="AM134" i="7"/>
  <c r="AU134" i="7" s="1"/>
  <c r="AM133" i="7"/>
  <c r="AU133" i="7" s="1"/>
  <c r="AM132" i="7"/>
  <c r="AU132" i="7" s="1"/>
  <c r="AM131" i="7"/>
  <c r="AU131" i="7" s="1"/>
  <c r="AM130" i="7"/>
  <c r="AU130" i="7" s="1"/>
  <c r="AM129" i="7"/>
  <c r="AU129" i="7" s="1"/>
  <c r="AM128" i="7"/>
  <c r="AU128" i="7" s="1"/>
  <c r="AM127" i="7"/>
  <c r="AU127" i="7" s="1"/>
  <c r="AM126" i="7"/>
  <c r="AU126" i="7" s="1"/>
  <c r="AM125" i="7"/>
  <c r="AU125" i="7" s="1"/>
  <c r="AM124" i="7"/>
  <c r="AU124" i="7" s="1"/>
  <c r="AM123" i="7"/>
  <c r="AU123" i="7" s="1"/>
  <c r="AM122" i="7"/>
  <c r="AU122" i="7" s="1"/>
  <c r="AM121" i="7"/>
  <c r="AU121" i="7" s="1"/>
  <c r="AM120" i="7"/>
  <c r="AU120" i="7" s="1"/>
  <c r="AM119" i="7"/>
  <c r="AU119" i="7" s="1"/>
  <c r="AM118" i="7"/>
  <c r="AU118" i="7" s="1"/>
  <c r="AM117" i="7"/>
  <c r="AU117" i="7" s="1"/>
  <c r="AM116" i="7"/>
  <c r="AU116" i="7" s="1"/>
  <c r="AM115" i="7"/>
  <c r="AU115" i="7" s="1"/>
  <c r="AM114" i="7"/>
  <c r="AU114" i="7" s="1"/>
  <c r="AM113" i="7"/>
  <c r="AU113" i="7" s="1"/>
  <c r="AM112" i="7"/>
  <c r="AU112" i="7" s="1"/>
  <c r="AM111" i="7"/>
  <c r="AU111" i="7" s="1"/>
  <c r="AM110" i="7"/>
  <c r="AU110" i="7" s="1"/>
  <c r="AM109" i="7"/>
  <c r="AU109" i="7" s="1"/>
  <c r="AM107" i="7"/>
  <c r="AU107" i="7" s="1"/>
  <c r="AM106" i="7"/>
  <c r="AU106" i="7" s="1"/>
  <c r="AM105" i="7"/>
  <c r="AU105" i="7" s="1"/>
  <c r="AM104" i="7"/>
  <c r="AU104" i="7" s="1"/>
  <c r="AM103" i="7"/>
  <c r="AU103" i="7" s="1"/>
  <c r="AM102" i="7"/>
  <c r="AU102" i="7" s="1"/>
  <c r="AM101" i="7"/>
  <c r="AU101" i="7" s="1"/>
  <c r="AM100" i="7"/>
  <c r="AU100" i="7" s="1"/>
  <c r="AM108" i="7"/>
  <c r="AU108" i="7" s="1"/>
  <c r="AM99" i="7"/>
  <c r="AU99" i="7" s="1"/>
  <c r="AM98" i="7"/>
  <c r="AU98" i="7" s="1"/>
  <c r="AM97" i="7"/>
  <c r="AU97" i="7" s="1"/>
  <c r="AM96" i="7"/>
  <c r="AU96" i="7" s="1"/>
  <c r="AM95" i="7"/>
  <c r="AU95" i="7" s="1"/>
  <c r="AM94" i="7"/>
  <c r="AU94" i="7" s="1"/>
  <c r="AM93" i="7"/>
  <c r="AU93" i="7" s="1"/>
  <c r="AM92" i="7"/>
  <c r="AU92" i="7" s="1"/>
  <c r="AM91" i="7"/>
  <c r="AU91" i="7" s="1"/>
  <c r="AM90" i="7"/>
  <c r="AU90" i="7" s="1"/>
  <c r="AM89" i="7"/>
  <c r="AU89" i="7" s="1"/>
  <c r="AM88" i="7"/>
  <c r="AU88" i="7" s="1"/>
  <c r="AM87" i="7"/>
  <c r="AU87" i="7" s="1"/>
  <c r="AM86" i="7"/>
  <c r="AU86" i="7" s="1"/>
  <c r="AM85" i="7"/>
  <c r="AU85" i="7" s="1"/>
  <c r="AM84" i="7"/>
  <c r="AU84" i="7" s="1"/>
  <c r="AM83" i="7"/>
  <c r="AU83" i="7" s="1"/>
  <c r="AM82" i="7"/>
  <c r="AU82" i="7" s="1"/>
  <c r="AM81" i="7"/>
  <c r="AU81" i="7" s="1"/>
  <c r="AM80" i="7"/>
  <c r="AU80" i="7" s="1"/>
  <c r="AM79" i="7"/>
  <c r="AU79" i="7" s="1"/>
  <c r="AM78" i="7"/>
  <c r="AU78" i="7" s="1"/>
  <c r="AM77" i="7"/>
  <c r="AU77" i="7" s="1"/>
  <c r="AM76" i="7"/>
  <c r="AU76" i="7" s="1"/>
  <c r="AM75" i="7"/>
  <c r="AU75" i="7" s="1"/>
  <c r="AM74" i="7"/>
  <c r="AU74" i="7" s="1"/>
  <c r="AM73" i="7"/>
  <c r="AU73" i="7" s="1"/>
  <c r="AM72" i="7"/>
  <c r="AU72" i="7" s="1"/>
  <c r="AM71" i="7"/>
  <c r="AU71" i="7" s="1"/>
  <c r="AM70" i="7"/>
  <c r="AU70" i="7" s="1"/>
  <c r="AM69" i="7"/>
  <c r="AU69" i="7" s="1"/>
  <c r="AM68" i="7"/>
  <c r="AU68" i="7" s="1"/>
  <c r="AM67" i="7"/>
  <c r="AU67" i="7" s="1"/>
  <c r="AM66" i="7"/>
  <c r="AU66" i="7" s="1"/>
  <c r="AM65" i="7"/>
  <c r="AU65" i="7" s="1"/>
  <c r="AM64" i="7"/>
  <c r="AU64" i="7" s="1"/>
  <c r="AM63" i="7"/>
  <c r="AU63" i="7" s="1"/>
  <c r="AM62" i="7"/>
  <c r="AU62" i="7" s="1"/>
  <c r="AM61" i="7"/>
  <c r="AU61" i="7" s="1"/>
  <c r="AM60" i="7"/>
  <c r="AU60" i="7" s="1"/>
  <c r="AM59" i="7"/>
  <c r="AU59" i="7" s="1"/>
  <c r="AM58" i="7"/>
  <c r="AU58" i="7" s="1"/>
  <c r="AM57" i="7"/>
  <c r="AU57" i="7" s="1"/>
  <c r="AM56" i="7"/>
  <c r="AU56" i="7" s="1"/>
  <c r="AM55" i="7"/>
  <c r="AU55" i="7" s="1"/>
  <c r="AM54" i="7"/>
  <c r="AU54" i="7" s="1"/>
  <c r="AM53" i="7"/>
  <c r="AU53" i="7" s="1"/>
  <c r="AM52" i="7"/>
  <c r="AU52" i="7" s="1"/>
  <c r="AM51" i="7"/>
  <c r="AU51" i="7" s="1"/>
  <c r="AM50" i="7"/>
  <c r="AU50" i="7" s="1"/>
  <c r="AM49" i="7"/>
  <c r="AU49" i="7" s="1"/>
  <c r="AM48" i="7"/>
  <c r="AU48" i="7" s="1"/>
  <c r="AM47" i="7"/>
  <c r="AU47" i="7" s="1"/>
  <c r="AM46" i="7"/>
  <c r="AU46" i="7" s="1"/>
  <c r="AM45" i="7"/>
  <c r="AU45" i="7" s="1"/>
  <c r="AM44" i="7"/>
  <c r="AU44" i="7" s="1"/>
  <c r="AM43" i="7"/>
  <c r="AU43" i="7" s="1"/>
  <c r="AM42" i="7"/>
  <c r="AU42" i="7" s="1"/>
  <c r="AM41" i="7"/>
  <c r="AU41" i="7" s="1"/>
  <c r="AM40" i="7"/>
  <c r="AU40" i="7" s="1"/>
  <c r="AM39" i="7"/>
  <c r="AU39" i="7" s="1"/>
  <c r="AM38" i="7"/>
  <c r="AU38" i="7" s="1"/>
  <c r="AM37" i="7"/>
  <c r="AU37" i="7" s="1"/>
  <c r="AM36" i="7"/>
  <c r="AU36" i="7" s="1"/>
  <c r="AM35" i="7"/>
  <c r="AU35" i="7" s="1"/>
  <c r="AM34" i="7"/>
  <c r="AU34" i="7" s="1"/>
  <c r="AM33" i="7"/>
  <c r="AU33" i="7" s="1"/>
  <c r="AM32" i="7"/>
  <c r="AU32" i="7" s="1"/>
  <c r="AM31" i="7"/>
  <c r="AU31" i="7" s="1"/>
  <c r="AM30" i="7"/>
  <c r="AU30" i="7" s="1"/>
  <c r="AM29" i="7"/>
  <c r="AU29" i="7" s="1"/>
  <c r="AM28" i="7"/>
  <c r="AU28" i="7" s="1"/>
  <c r="AM27" i="7"/>
  <c r="AU27" i="7" s="1"/>
  <c r="AM26" i="7"/>
  <c r="AU26" i="7" s="1"/>
  <c r="AM25" i="7"/>
  <c r="AU25" i="7" s="1"/>
  <c r="AM24" i="7"/>
  <c r="AU24" i="7" s="1"/>
  <c r="AM23" i="7"/>
  <c r="AU23" i="7" s="1"/>
  <c r="AM22" i="7"/>
  <c r="AU22" i="7" s="1"/>
  <c r="AM21" i="7"/>
  <c r="AU21" i="7" s="1"/>
  <c r="AM20" i="7"/>
  <c r="AU20" i="7" s="1"/>
  <c r="AM19" i="7"/>
  <c r="AU19" i="7" s="1"/>
  <c r="AM18" i="7"/>
  <c r="AU18" i="7" s="1"/>
  <c r="J18" i="7"/>
  <c r="I18" i="7"/>
  <c r="K18" i="7" s="1"/>
  <c r="BH22" i="7"/>
  <c r="BA21" i="7"/>
  <c r="CM21" i="7"/>
  <c r="CF20" i="7"/>
  <c r="DM12" i="7"/>
  <c r="DN11" i="7"/>
  <c r="AA22" i="7"/>
  <c r="S21" i="7"/>
  <c r="BG22" i="7"/>
  <c r="AZ21" i="7"/>
  <c r="X12" i="7"/>
  <c r="Y11" i="7"/>
  <c r="Y12" i="7" s="1"/>
  <c r="AD19" i="7"/>
  <c r="DU22" i="7"/>
  <c r="DH21" i="7"/>
  <c r="DW21" i="7"/>
  <c r="DJ20" i="7"/>
  <c r="DV22" i="7"/>
  <c r="DI21" i="7"/>
  <c r="BS148" i="7"/>
  <c r="BZ148" i="7" s="1"/>
  <c r="BS147" i="7"/>
  <c r="BZ147" i="7" s="1"/>
  <c r="BS146" i="7"/>
  <c r="BZ146" i="7" s="1"/>
  <c r="BS145" i="7"/>
  <c r="BZ145" i="7" s="1"/>
  <c r="BS144" i="7"/>
  <c r="BZ144" i="7" s="1"/>
  <c r="BS143" i="7"/>
  <c r="BZ143" i="7" s="1"/>
  <c r="BS142" i="7"/>
  <c r="BZ142" i="7" s="1"/>
  <c r="BS141" i="7"/>
  <c r="BZ141" i="7" s="1"/>
  <c r="BS140" i="7"/>
  <c r="BZ140" i="7" s="1"/>
  <c r="BS139" i="7"/>
  <c r="BZ139" i="7" s="1"/>
  <c r="BS138" i="7"/>
  <c r="BZ138" i="7" s="1"/>
  <c r="BS137" i="7"/>
  <c r="BZ137" i="7" s="1"/>
  <c r="BS136" i="7"/>
  <c r="BZ136" i="7" s="1"/>
  <c r="BS135" i="7"/>
  <c r="BZ135" i="7" s="1"/>
  <c r="BS134" i="7"/>
  <c r="BZ134" i="7" s="1"/>
  <c r="BS133" i="7"/>
  <c r="BZ133" i="7" s="1"/>
  <c r="BS132" i="7"/>
  <c r="BZ132" i="7" s="1"/>
  <c r="BS131" i="7"/>
  <c r="BZ131" i="7" s="1"/>
  <c r="BS130" i="7"/>
  <c r="BZ130" i="7" s="1"/>
  <c r="BS129" i="7"/>
  <c r="BZ129" i="7" s="1"/>
  <c r="BS128" i="7"/>
  <c r="BZ128" i="7" s="1"/>
  <c r="BS127" i="7"/>
  <c r="BZ127" i="7" s="1"/>
  <c r="BS126" i="7"/>
  <c r="BZ126" i="7" s="1"/>
  <c r="BS125" i="7"/>
  <c r="BZ125" i="7" s="1"/>
  <c r="BS124" i="7"/>
  <c r="BZ124" i="7" s="1"/>
  <c r="BS123" i="7"/>
  <c r="BZ123" i="7" s="1"/>
  <c r="BS122" i="7"/>
  <c r="BZ122" i="7" s="1"/>
  <c r="BS121" i="7"/>
  <c r="BZ121" i="7" s="1"/>
  <c r="BS120" i="7"/>
  <c r="BZ120" i="7" s="1"/>
  <c r="BS119" i="7"/>
  <c r="BZ119" i="7" s="1"/>
  <c r="BS118" i="7"/>
  <c r="BZ118" i="7" s="1"/>
  <c r="BS117" i="7"/>
  <c r="BZ117" i="7" s="1"/>
  <c r="BS116" i="7"/>
  <c r="BZ116" i="7" s="1"/>
  <c r="BS115" i="7"/>
  <c r="BZ115" i="7" s="1"/>
  <c r="BS114" i="7"/>
  <c r="BZ114" i="7" s="1"/>
  <c r="BS113" i="7"/>
  <c r="BZ113" i="7" s="1"/>
  <c r="BS112" i="7"/>
  <c r="BZ112" i="7" s="1"/>
  <c r="BS111" i="7"/>
  <c r="BZ111" i="7" s="1"/>
  <c r="BS110" i="7"/>
  <c r="BZ110" i="7" s="1"/>
  <c r="BS109" i="7"/>
  <c r="BZ109" i="7" s="1"/>
  <c r="BS108" i="7"/>
  <c r="BZ108" i="7" s="1"/>
  <c r="BS107" i="7"/>
  <c r="BZ107" i="7" s="1"/>
  <c r="BS106" i="7"/>
  <c r="BZ106" i="7" s="1"/>
  <c r="BS105" i="7"/>
  <c r="BZ105" i="7" s="1"/>
  <c r="BS104" i="7"/>
  <c r="BZ104" i="7" s="1"/>
  <c r="BS103" i="7"/>
  <c r="BZ103" i="7" s="1"/>
  <c r="BS102" i="7"/>
  <c r="BZ102" i="7" s="1"/>
  <c r="BS101" i="7"/>
  <c r="BZ101" i="7" s="1"/>
  <c r="BS100" i="7"/>
  <c r="BZ100" i="7" s="1"/>
  <c r="BS99" i="7"/>
  <c r="BZ99" i="7" s="1"/>
  <c r="BS98" i="7"/>
  <c r="BZ98" i="7" s="1"/>
  <c r="BS97" i="7"/>
  <c r="BZ97" i="7" s="1"/>
  <c r="BS96" i="7"/>
  <c r="BZ96" i="7" s="1"/>
  <c r="BS95" i="7"/>
  <c r="BZ95" i="7" s="1"/>
  <c r="BS94" i="7"/>
  <c r="BZ94" i="7" s="1"/>
  <c r="BS93" i="7"/>
  <c r="BZ93" i="7" s="1"/>
  <c r="BS92" i="7"/>
  <c r="BZ92" i="7" s="1"/>
  <c r="BS91" i="7"/>
  <c r="BZ91" i="7" s="1"/>
  <c r="BS90" i="7"/>
  <c r="BZ90" i="7" s="1"/>
  <c r="BS89" i="7"/>
  <c r="BZ89" i="7" s="1"/>
  <c r="BS88" i="7"/>
  <c r="BZ88" i="7" s="1"/>
  <c r="BS87" i="7"/>
  <c r="BZ87" i="7" s="1"/>
  <c r="BS86" i="7"/>
  <c r="BZ86" i="7" s="1"/>
  <c r="BS85" i="7"/>
  <c r="BZ85" i="7" s="1"/>
  <c r="BS84" i="7"/>
  <c r="BZ84" i="7" s="1"/>
  <c r="BS83" i="7"/>
  <c r="BZ83" i="7" s="1"/>
  <c r="BS82" i="7"/>
  <c r="BZ82" i="7" s="1"/>
  <c r="BS81" i="7"/>
  <c r="BZ81" i="7" s="1"/>
  <c r="BS80" i="7"/>
  <c r="BZ80" i="7" s="1"/>
  <c r="BS79" i="7"/>
  <c r="BZ79" i="7" s="1"/>
  <c r="BS78" i="7"/>
  <c r="BZ78" i="7" s="1"/>
  <c r="BS77" i="7"/>
  <c r="BZ77" i="7" s="1"/>
  <c r="BS76" i="7"/>
  <c r="BZ76" i="7" s="1"/>
  <c r="BS75" i="7"/>
  <c r="BZ75" i="7" s="1"/>
  <c r="BS74" i="7"/>
  <c r="BZ74" i="7" s="1"/>
  <c r="BS73" i="7"/>
  <c r="BZ73" i="7" s="1"/>
  <c r="BS72" i="7"/>
  <c r="BZ72" i="7" s="1"/>
  <c r="BS71" i="7"/>
  <c r="BZ71" i="7" s="1"/>
  <c r="BS70" i="7"/>
  <c r="BZ70" i="7" s="1"/>
  <c r="BS69" i="7"/>
  <c r="BZ69" i="7" s="1"/>
  <c r="BS68" i="7"/>
  <c r="BZ68" i="7" s="1"/>
  <c r="BS67" i="7"/>
  <c r="BZ67" i="7" s="1"/>
  <c r="BS66" i="7"/>
  <c r="BZ66" i="7" s="1"/>
  <c r="BS65" i="7"/>
  <c r="BZ65" i="7" s="1"/>
  <c r="BS64" i="7"/>
  <c r="BZ64" i="7" s="1"/>
  <c r="BS63" i="7"/>
  <c r="BZ63" i="7" s="1"/>
  <c r="BS62" i="7"/>
  <c r="BZ62" i="7" s="1"/>
  <c r="BS61" i="7"/>
  <c r="BZ61" i="7" s="1"/>
  <c r="BS60" i="7"/>
  <c r="BZ60" i="7" s="1"/>
  <c r="BS59" i="7"/>
  <c r="BZ59" i="7" s="1"/>
  <c r="BS58" i="7"/>
  <c r="BZ58" i="7" s="1"/>
  <c r="BS57" i="7"/>
  <c r="BZ57" i="7" s="1"/>
  <c r="BS56" i="7"/>
  <c r="BZ56" i="7" s="1"/>
  <c r="BS55" i="7"/>
  <c r="BZ55" i="7" s="1"/>
  <c r="BS54" i="7"/>
  <c r="BZ54" i="7" s="1"/>
  <c r="BS53" i="7"/>
  <c r="BZ53" i="7" s="1"/>
  <c r="BS52" i="7"/>
  <c r="BZ52" i="7" s="1"/>
  <c r="BS51" i="7"/>
  <c r="BZ51" i="7" s="1"/>
  <c r="BS50" i="7"/>
  <c r="BZ50" i="7" s="1"/>
  <c r="BS49" i="7"/>
  <c r="BZ49" i="7" s="1"/>
  <c r="BS48" i="7"/>
  <c r="BZ48" i="7" s="1"/>
  <c r="BS47" i="7"/>
  <c r="BZ47" i="7" s="1"/>
  <c r="BS46" i="7"/>
  <c r="BZ46" i="7" s="1"/>
  <c r="BS45" i="7"/>
  <c r="BZ45" i="7" s="1"/>
  <c r="BS44" i="7"/>
  <c r="BZ44" i="7" s="1"/>
  <c r="BS43" i="7"/>
  <c r="BZ43" i="7" s="1"/>
  <c r="BS42" i="7"/>
  <c r="BZ42" i="7" s="1"/>
  <c r="BS41" i="7"/>
  <c r="BZ41" i="7" s="1"/>
  <c r="BS40" i="7"/>
  <c r="BZ40" i="7" s="1"/>
  <c r="BS39" i="7"/>
  <c r="BZ39" i="7" s="1"/>
  <c r="BS38" i="7"/>
  <c r="BZ38" i="7" s="1"/>
  <c r="BS37" i="7"/>
  <c r="BZ37" i="7" s="1"/>
  <c r="BS36" i="7"/>
  <c r="BZ36" i="7" s="1"/>
  <c r="BS35" i="7"/>
  <c r="BZ35" i="7" s="1"/>
  <c r="BS34" i="7"/>
  <c r="BZ34" i="7" s="1"/>
  <c r="BS33" i="7"/>
  <c r="BZ33" i="7" s="1"/>
  <c r="BS32" i="7"/>
  <c r="BZ32" i="7" s="1"/>
  <c r="BS31" i="7"/>
  <c r="BZ31" i="7" s="1"/>
  <c r="BS30" i="7"/>
  <c r="BZ30" i="7" s="1"/>
  <c r="BS29" i="7"/>
  <c r="BZ29" i="7" s="1"/>
  <c r="BS28" i="7"/>
  <c r="BZ28" i="7" s="1"/>
  <c r="BS27" i="7"/>
  <c r="BZ27" i="7" s="1"/>
  <c r="BS26" i="7"/>
  <c r="BZ26" i="7" s="1"/>
  <c r="BS25" i="7"/>
  <c r="BZ25" i="7" s="1"/>
  <c r="BS24" i="7"/>
  <c r="BZ24" i="7" s="1"/>
  <c r="BS23" i="7"/>
  <c r="BZ23" i="7" s="1"/>
  <c r="BS22" i="7"/>
  <c r="BZ22" i="7" s="1"/>
  <c r="BS21" i="7"/>
  <c r="BZ21" i="7" s="1"/>
  <c r="BS20" i="7"/>
  <c r="BZ20" i="7" s="1"/>
  <c r="BS19" i="7"/>
  <c r="BZ19" i="7" s="1"/>
  <c r="BS18" i="7"/>
  <c r="BZ18" i="7" s="1"/>
  <c r="DX19" i="7"/>
  <c r="BJ20" i="7"/>
  <c r="BC19" i="7"/>
  <c r="T21" i="6"/>
  <c r="AZ21" i="6"/>
  <c r="DI21" i="6"/>
  <c r="DW21" i="6"/>
  <c r="DJ20" i="6"/>
  <c r="AC21" i="6"/>
  <c r="U20" i="6"/>
  <c r="DY20" i="6"/>
  <c r="DL19" i="6"/>
  <c r="CN20" i="6"/>
  <c r="CG19" i="6"/>
  <c r="BT22" i="6"/>
  <c r="BT21" i="6"/>
  <c r="CA21" i="6" s="1"/>
  <c r="BT20" i="6"/>
  <c r="CA20" i="6" s="1"/>
  <c r="BT19" i="6"/>
  <c r="CA19" i="6" s="1"/>
  <c r="BM19" i="6" s="1"/>
  <c r="BT18" i="6"/>
  <c r="CA18" i="6" s="1"/>
  <c r="AD20" i="6"/>
  <c r="V19" i="6"/>
  <c r="Y11" i="6"/>
  <c r="Y12" i="6" s="1"/>
  <c r="X12" i="6"/>
  <c r="EM22" i="6"/>
  <c r="EM21" i="6"/>
  <c r="EZ21" i="6" s="1"/>
  <c r="EM20" i="6"/>
  <c r="EZ20" i="6" s="1"/>
  <c r="EM19" i="6"/>
  <c r="EZ19" i="6" s="1"/>
  <c r="EM18" i="6"/>
  <c r="EZ18" i="6" s="1"/>
  <c r="CI12" i="6"/>
  <c r="CJ11" i="6"/>
  <c r="CJ12" i="6" s="1"/>
  <c r="EY22" i="6"/>
  <c r="DB22" i="6"/>
  <c r="BY22" i="6"/>
  <c r="CZ22" i="6"/>
  <c r="CA22" i="6"/>
  <c r="F22" i="6"/>
  <c r="EZ22" i="6"/>
  <c r="CS22" i="6"/>
  <c r="AH22" i="6"/>
  <c r="AP22" i="6" s="1"/>
  <c r="CR22" i="6"/>
  <c r="CY22" i="6" s="1"/>
  <c r="AI22" i="6"/>
  <c r="AQ22" i="6" s="1"/>
  <c r="BN22" i="6"/>
  <c r="BU22" i="6" s="1"/>
  <c r="BG22" i="6" s="1"/>
  <c r="BO22" i="6"/>
  <c r="BV22" i="6" s="1"/>
  <c r="EH22" i="6"/>
  <c r="EU22" i="6" s="1"/>
  <c r="AJ22" i="6"/>
  <c r="AR22" i="6" s="1"/>
  <c r="AB22" i="6" s="1"/>
  <c r="EJ22" i="6"/>
  <c r="EW22" i="6" s="1"/>
  <c r="EI22" i="6"/>
  <c r="EV22" i="6" s="1"/>
  <c r="DV22" i="6" s="1"/>
  <c r="BP22" i="6"/>
  <c r="BW22" i="6" s="1"/>
  <c r="EK22" i="6"/>
  <c r="EX22" i="6" s="1"/>
  <c r="CT22" i="6"/>
  <c r="DA22" i="6" s="1"/>
  <c r="AK22" i="6"/>
  <c r="AS22" i="6" s="1"/>
  <c r="BQ22" i="6"/>
  <c r="BX22" i="6" s="1"/>
  <c r="Z21" i="6"/>
  <c r="R20" i="6"/>
  <c r="CM21" i="6"/>
  <c r="CF20" i="6"/>
  <c r="CL21" i="6"/>
  <c r="CE20" i="6"/>
  <c r="AM22" i="6"/>
  <c r="AU22" i="6" s="1"/>
  <c r="AM21" i="6"/>
  <c r="AU21" i="6" s="1"/>
  <c r="AM20" i="6"/>
  <c r="AU20" i="6" s="1"/>
  <c r="AM19" i="6"/>
  <c r="AU19" i="6" s="1"/>
  <c r="AE19" i="6" s="1"/>
  <c r="AM18" i="6"/>
  <c r="AU18" i="6" s="1"/>
  <c r="CV18" i="6"/>
  <c r="DC18" i="6" s="1"/>
  <c r="CV22" i="6"/>
  <c r="DC22" i="6" s="1"/>
  <c r="CV21" i="6"/>
  <c r="DC21" i="6" s="1"/>
  <c r="CV20" i="6"/>
  <c r="DC20" i="6" s="1"/>
  <c r="CV19" i="6"/>
  <c r="DC19" i="6" s="1"/>
  <c r="CO19" i="6" s="1"/>
  <c r="BI21" i="6"/>
  <c r="BB20" i="6"/>
  <c r="AA21" i="6"/>
  <c r="S20" i="6"/>
  <c r="BJ20" i="6"/>
  <c r="BC19" i="6"/>
  <c r="D24" i="6"/>
  <c r="B25" i="6"/>
  <c r="L18" i="6"/>
  <c r="J18" i="6"/>
  <c r="I18" i="6"/>
  <c r="K18" i="6" s="1"/>
  <c r="DN12" i="6"/>
  <c r="DO11" i="6"/>
  <c r="C23" i="6"/>
  <c r="A24" i="6"/>
  <c r="BK20" i="6"/>
  <c r="BD19" i="6"/>
  <c r="CK21" i="6"/>
  <c r="CD20" i="6"/>
  <c r="BH21" i="6"/>
  <c r="BA20" i="6"/>
  <c r="BS22" i="6"/>
  <c r="BZ22" i="6" s="1"/>
  <c r="BS21" i="6"/>
  <c r="BZ21" i="6" s="1"/>
  <c r="BS20" i="6"/>
  <c r="BZ20" i="6" s="1"/>
  <c r="BS19" i="6"/>
  <c r="BZ19" i="6" s="1"/>
  <c r="BL19" i="6" s="1"/>
  <c r="BS18" i="6"/>
  <c r="BZ18" i="6" s="1"/>
  <c r="DU21" i="6"/>
  <c r="DH20" i="6"/>
  <c r="AL22" i="6"/>
  <c r="AT22" i="6" s="1"/>
  <c r="DG23" i="6"/>
  <c r="CC23" i="6"/>
  <c r="AY23" i="6"/>
  <c r="Q23" i="6"/>
  <c r="E23" i="6"/>
  <c r="AM23" i="6" s="1"/>
  <c r="DX21" i="6"/>
  <c r="DK20" i="6"/>
  <c r="CO19" i="8" l="1"/>
  <c r="BM19" i="8"/>
  <c r="EN148" i="8"/>
  <c r="FA148" i="8" s="1"/>
  <c r="EN147" i="8"/>
  <c r="FA147" i="8" s="1"/>
  <c r="EN146" i="8"/>
  <c r="FA146" i="8" s="1"/>
  <c r="EN145" i="8"/>
  <c r="FA145" i="8" s="1"/>
  <c r="EN144" i="8"/>
  <c r="FA144" i="8" s="1"/>
  <c r="EN143" i="8"/>
  <c r="FA143" i="8" s="1"/>
  <c r="EN142" i="8"/>
  <c r="FA142" i="8" s="1"/>
  <c r="EN141" i="8"/>
  <c r="FA141" i="8" s="1"/>
  <c r="EN140" i="8"/>
  <c r="FA140" i="8" s="1"/>
  <c r="EN139" i="8"/>
  <c r="FA139" i="8" s="1"/>
  <c r="EN138" i="8"/>
  <c r="FA138" i="8" s="1"/>
  <c r="EN137" i="8"/>
  <c r="FA137" i="8" s="1"/>
  <c r="EN136" i="8"/>
  <c r="FA136" i="8" s="1"/>
  <c r="EN135" i="8"/>
  <c r="FA135" i="8" s="1"/>
  <c r="EN134" i="8"/>
  <c r="FA134" i="8" s="1"/>
  <c r="EN133" i="8"/>
  <c r="FA133" i="8" s="1"/>
  <c r="EN132" i="8"/>
  <c r="FA132" i="8" s="1"/>
  <c r="EN131" i="8"/>
  <c r="FA131" i="8" s="1"/>
  <c r="EN130" i="8"/>
  <c r="FA130" i="8" s="1"/>
  <c r="EN129" i="8"/>
  <c r="FA129" i="8" s="1"/>
  <c r="EN128" i="8"/>
  <c r="FA128" i="8" s="1"/>
  <c r="EN127" i="8"/>
  <c r="FA127" i="8" s="1"/>
  <c r="EN126" i="8"/>
  <c r="FA126" i="8" s="1"/>
  <c r="EN125" i="8"/>
  <c r="FA125" i="8" s="1"/>
  <c r="EN124" i="8"/>
  <c r="FA124" i="8" s="1"/>
  <c r="EN123" i="8"/>
  <c r="FA123" i="8" s="1"/>
  <c r="EN122" i="8"/>
  <c r="FA122" i="8" s="1"/>
  <c r="EN121" i="8"/>
  <c r="FA121" i="8" s="1"/>
  <c r="EN120" i="8"/>
  <c r="FA120" i="8" s="1"/>
  <c r="EN119" i="8"/>
  <c r="FA119" i="8" s="1"/>
  <c r="EN118" i="8"/>
  <c r="FA118" i="8" s="1"/>
  <c r="EN117" i="8"/>
  <c r="FA117" i="8" s="1"/>
  <c r="EN116" i="8"/>
  <c r="FA116" i="8" s="1"/>
  <c r="EN115" i="8"/>
  <c r="FA115" i="8" s="1"/>
  <c r="EN114" i="8"/>
  <c r="FA114" i="8" s="1"/>
  <c r="EN113" i="8"/>
  <c r="FA113" i="8" s="1"/>
  <c r="EN112" i="8"/>
  <c r="FA112" i="8" s="1"/>
  <c r="EN111" i="8"/>
  <c r="FA111" i="8" s="1"/>
  <c r="EN110" i="8"/>
  <c r="FA110" i="8" s="1"/>
  <c r="EN109" i="8"/>
  <c r="FA109" i="8" s="1"/>
  <c r="EN108" i="8"/>
  <c r="FA108" i="8" s="1"/>
  <c r="EN107" i="8"/>
  <c r="FA107" i="8" s="1"/>
  <c r="EN106" i="8"/>
  <c r="FA106" i="8" s="1"/>
  <c r="EN105" i="8"/>
  <c r="FA105" i="8" s="1"/>
  <c r="EN104" i="8"/>
  <c r="FA104" i="8" s="1"/>
  <c r="EN103" i="8"/>
  <c r="FA103" i="8" s="1"/>
  <c r="EN102" i="8"/>
  <c r="FA102" i="8" s="1"/>
  <c r="EN101" i="8"/>
  <c r="FA101" i="8" s="1"/>
  <c r="EN100" i="8"/>
  <c r="FA100" i="8" s="1"/>
  <c r="EN99" i="8"/>
  <c r="FA99" i="8" s="1"/>
  <c r="EN98" i="8"/>
  <c r="FA98" i="8" s="1"/>
  <c r="EN97" i="8"/>
  <c r="FA97" i="8" s="1"/>
  <c r="EN96" i="8"/>
  <c r="FA96" i="8" s="1"/>
  <c r="EN95" i="8"/>
  <c r="FA95" i="8" s="1"/>
  <c r="EN94" i="8"/>
  <c r="FA94" i="8" s="1"/>
  <c r="EN93" i="8"/>
  <c r="FA93" i="8" s="1"/>
  <c r="EN92" i="8"/>
  <c r="FA92" i="8" s="1"/>
  <c r="EN91" i="8"/>
  <c r="FA91" i="8" s="1"/>
  <c r="EN90" i="8"/>
  <c r="FA90" i="8" s="1"/>
  <c r="EN89" i="8"/>
  <c r="FA89" i="8" s="1"/>
  <c r="EN88" i="8"/>
  <c r="FA88" i="8" s="1"/>
  <c r="EN87" i="8"/>
  <c r="FA87" i="8" s="1"/>
  <c r="EN86" i="8"/>
  <c r="FA86" i="8" s="1"/>
  <c r="EN85" i="8"/>
  <c r="FA85" i="8" s="1"/>
  <c r="EN84" i="8"/>
  <c r="FA84" i="8" s="1"/>
  <c r="EN83" i="8"/>
  <c r="FA83" i="8" s="1"/>
  <c r="EN82" i="8"/>
  <c r="FA82" i="8" s="1"/>
  <c r="EN81" i="8"/>
  <c r="FA81" i="8" s="1"/>
  <c r="EN80" i="8"/>
  <c r="FA80" i="8" s="1"/>
  <c r="EN79" i="8"/>
  <c r="FA79" i="8" s="1"/>
  <c r="EN78" i="8"/>
  <c r="FA78" i="8" s="1"/>
  <c r="EN77" i="8"/>
  <c r="FA77" i="8" s="1"/>
  <c r="EN76" i="8"/>
  <c r="FA76" i="8" s="1"/>
  <c r="EN75" i="8"/>
  <c r="FA75" i="8" s="1"/>
  <c r="EN74" i="8"/>
  <c r="FA74" i="8" s="1"/>
  <c r="EN73" i="8"/>
  <c r="FA73" i="8" s="1"/>
  <c r="EN72" i="8"/>
  <c r="FA72" i="8" s="1"/>
  <c r="EN71" i="8"/>
  <c r="FA71" i="8" s="1"/>
  <c r="EN70" i="8"/>
  <c r="FA70" i="8" s="1"/>
  <c r="EN69" i="8"/>
  <c r="FA69" i="8" s="1"/>
  <c r="EN68" i="8"/>
  <c r="FA68" i="8" s="1"/>
  <c r="EN67" i="8"/>
  <c r="FA67" i="8" s="1"/>
  <c r="EN66" i="8"/>
  <c r="FA66" i="8" s="1"/>
  <c r="EN65" i="8"/>
  <c r="FA65" i="8" s="1"/>
  <c r="EN64" i="8"/>
  <c r="FA64" i="8" s="1"/>
  <c r="EN63" i="8"/>
  <c r="FA63" i="8" s="1"/>
  <c r="EN62" i="8"/>
  <c r="FA62" i="8" s="1"/>
  <c r="EN61" i="8"/>
  <c r="FA61" i="8" s="1"/>
  <c r="EN60" i="8"/>
  <c r="FA60" i="8" s="1"/>
  <c r="EN59" i="8"/>
  <c r="FA59" i="8" s="1"/>
  <c r="EN58" i="8"/>
  <c r="FA58" i="8" s="1"/>
  <c r="EN57" i="8"/>
  <c r="FA57" i="8" s="1"/>
  <c r="EN56" i="8"/>
  <c r="FA56" i="8" s="1"/>
  <c r="EN55" i="8"/>
  <c r="FA55" i="8" s="1"/>
  <c r="EN54" i="8"/>
  <c r="FA54" i="8" s="1"/>
  <c r="EN53" i="8"/>
  <c r="FA53" i="8" s="1"/>
  <c r="EN52" i="8"/>
  <c r="FA52" i="8" s="1"/>
  <c r="EN51" i="8"/>
  <c r="FA51" i="8" s="1"/>
  <c r="EN50" i="8"/>
  <c r="FA50" i="8" s="1"/>
  <c r="EN49" i="8"/>
  <c r="FA49" i="8" s="1"/>
  <c r="EN48" i="8"/>
  <c r="FA48" i="8" s="1"/>
  <c r="EN47" i="8"/>
  <c r="FA47" i="8" s="1"/>
  <c r="EN46" i="8"/>
  <c r="FA46" i="8" s="1"/>
  <c r="EN45" i="8"/>
  <c r="FA45" i="8" s="1"/>
  <c r="EN44" i="8"/>
  <c r="FA44" i="8" s="1"/>
  <c r="EN43" i="8"/>
  <c r="FA43" i="8" s="1"/>
  <c r="EN42" i="8"/>
  <c r="FA42" i="8" s="1"/>
  <c r="EN41" i="8"/>
  <c r="FA41" i="8" s="1"/>
  <c r="EN40" i="8"/>
  <c r="FA40" i="8" s="1"/>
  <c r="EN39" i="8"/>
  <c r="FA39" i="8" s="1"/>
  <c r="EN38" i="8"/>
  <c r="FA38" i="8" s="1"/>
  <c r="EN37" i="8"/>
  <c r="FA37" i="8" s="1"/>
  <c r="EN36" i="8"/>
  <c r="FA36" i="8" s="1"/>
  <c r="EN35" i="8"/>
  <c r="FA35" i="8" s="1"/>
  <c r="EN34" i="8"/>
  <c r="FA34" i="8" s="1"/>
  <c r="EN33" i="8"/>
  <c r="FA33" i="8" s="1"/>
  <c r="EN32" i="8"/>
  <c r="FA32" i="8" s="1"/>
  <c r="EN31" i="8"/>
  <c r="FA31" i="8" s="1"/>
  <c r="EN30" i="8"/>
  <c r="FA30" i="8" s="1"/>
  <c r="EN29" i="8"/>
  <c r="FA29" i="8" s="1"/>
  <c r="EN28" i="8"/>
  <c r="FA28" i="8" s="1"/>
  <c r="EN27" i="8"/>
  <c r="FA27" i="8" s="1"/>
  <c r="EN26" i="8"/>
  <c r="FA26" i="8" s="1"/>
  <c r="EN25" i="8"/>
  <c r="FA25" i="8" s="1"/>
  <c r="EN24" i="8"/>
  <c r="FA24" i="8" s="1"/>
  <c r="EN23" i="8"/>
  <c r="FA23" i="8" s="1"/>
  <c r="EN22" i="8"/>
  <c r="FA22" i="8" s="1"/>
  <c r="EN21" i="8"/>
  <c r="FA21" i="8" s="1"/>
  <c r="EN20" i="8"/>
  <c r="FA20" i="8" s="1"/>
  <c r="EN19" i="8"/>
  <c r="FA19" i="8" s="1"/>
  <c r="EN18" i="8"/>
  <c r="FA18" i="8" s="1"/>
  <c r="BL19" i="8"/>
  <c r="CX148" i="8"/>
  <c r="DE148" i="8" s="1"/>
  <c r="CX147" i="8"/>
  <c r="DE147" i="8" s="1"/>
  <c r="CX146" i="8"/>
  <c r="DE146" i="8" s="1"/>
  <c r="CX145" i="8"/>
  <c r="DE145" i="8" s="1"/>
  <c r="CX144" i="8"/>
  <c r="DE144" i="8" s="1"/>
  <c r="CX143" i="8"/>
  <c r="DE143" i="8" s="1"/>
  <c r="CX142" i="8"/>
  <c r="DE142" i="8" s="1"/>
  <c r="CX141" i="8"/>
  <c r="DE141" i="8" s="1"/>
  <c r="CX140" i="8"/>
  <c r="DE140" i="8" s="1"/>
  <c r="CX138" i="8"/>
  <c r="DE138" i="8" s="1"/>
  <c r="CX137" i="8"/>
  <c r="DE137" i="8" s="1"/>
  <c r="CX136" i="8"/>
  <c r="DE136" i="8" s="1"/>
  <c r="CX135" i="8"/>
  <c r="DE135" i="8" s="1"/>
  <c r="CX139" i="8"/>
  <c r="DE139" i="8" s="1"/>
  <c r="CX134" i="8"/>
  <c r="DE134" i="8" s="1"/>
  <c r="CX133" i="8"/>
  <c r="DE133" i="8" s="1"/>
  <c r="CX132" i="8"/>
  <c r="DE132" i="8" s="1"/>
  <c r="CX131" i="8"/>
  <c r="DE131" i="8" s="1"/>
  <c r="CX130" i="8"/>
  <c r="DE130" i="8" s="1"/>
  <c r="CX129" i="8"/>
  <c r="DE129" i="8" s="1"/>
  <c r="CX128" i="8"/>
  <c r="DE128" i="8" s="1"/>
  <c r="CX127" i="8"/>
  <c r="DE127" i="8" s="1"/>
  <c r="CX126" i="8"/>
  <c r="DE126" i="8" s="1"/>
  <c r="CX125" i="8"/>
  <c r="DE125" i="8" s="1"/>
  <c r="CX124" i="8"/>
  <c r="DE124" i="8" s="1"/>
  <c r="CX123" i="8"/>
  <c r="DE123" i="8" s="1"/>
  <c r="CX122" i="8"/>
  <c r="DE122" i="8" s="1"/>
  <c r="CX121" i="8"/>
  <c r="DE121" i="8" s="1"/>
  <c r="CX120" i="8"/>
  <c r="DE120" i="8" s="1"/>
  <c r="CX119" i="8"/>
  <c r="DE119" i="8" s="1"/>
  <c r="CX118" i="8"/>
  <c r="DE118" i="8" s="1"/>
  <c r="CX117" i="8"/>
  <c r="DE117" i="8" s="1"/>
  <c r="CX116" i="8"/>
  <c r="DE116" i="8" s="1"/>
  <c r="CX115" i="8"/>
  <c r="DE115" i="8" s="1"/>
  <c r="CX114" i="8"/>
  <c r="DE114" i="8" s="1"/>
  <c r="CX113" i="8"/>
  <c r="DE113" i="8" s="1"/>
  <c r="CX112" i="8"/>
  <c r="DE112" i="8" s="1"/>
  <c r="CX111" i="8"/>
  <c r="DE111" i="8" s="1"/>
  <c r="CX110" i="8"/>
  <c r="DE110" i="8" s="1"/>
  <c r="CX109" i="8"/>
  <c r="DE109" i="8" s="1"/>
  <c r="CX108" i="8"/>
  <c r="DE108" i="8" s="1"/>
  <c r="CX107" i="8"/>
  <c r="DE107" i="8" s="1"/>
  <c r="CX106" i="8"/>
  <c r="DE106" i="8" s="1"/>
  <c r="CX105" i="8"/>
  <c r="DE105" i="8" s="1"/>
  <c r="CX104" i="8"/>
  <c r="DE104" i="8" s="1"/>
  <c r="CX103" i="8"/>
  <c r="DE103" i="8" s="1"/>
  <c r="CX102" i="8"/>
  <c r="DE102" i="8" s="1"/>
  <c r="CX101" i="8"/>
  <c r="DE101" i="8" s="1"/>
  <c r="CX100" i="8"/>
  <c r="DE100" i="8" s="1"/>
  <c r="CX99" i="8"/>
  <c r="DE99" i="8" s="1"/>
  <c r="CX98" i="8"/>
  <c r="DE98" i="8" s="1"/>
  <c r="CX97" i="8"/>
  <c r="DE97" i="8" s="1"/>
  <c r="CX96" i="8"/>
  <c r="DE96" i="8" s="1"/>
  <c r="CX95" i="8"/>
  <c r="DE95" i="8" s="1"/>
  <c r="CX94" i="8"/>
  <c r="DE94" i="8" s="1"/>
  <c r="CX93" i="8"/>
  <c r="DE93" i="8" s="1"/>
  <c r="CX92" i="8"/>
  <c r="DE92" i="8" s="1"/>
  <c r="CX91" i="8"/>
  <c r="DE91" i="8" s="1"/>
  <c r="CX90" i="8"/>
  <c r="DE90" i="8" s="1"/>
  <c r="CX89" i="8"/>
  <c r="DE89" i="8" s="1"/>
  <c r="CX88" i="8"/>
  <c r="DE88" i="8" s="1"/>
  <c r="CX87" i="8"/>
  <c r="DE87" i="8" s="1"/>
  <c r="CX86" i="8"/>
  <c r="DE86" i="8" s="1"/>
  <c r="CX85" i="8"/>
  <c r="DE85" i="8" s="1"/>
  <c r="CX84" i="8"/>
  <c r="DE84" i="8" s="1"/>
  <c r="CX83" i="8"/>
  <c r="DE83" i="8" s="1"/>
  <c r="CX82" i="8"/>
  <c r="DE82" i="8" s="1"/>
  <c r="CX81" i="8"/>
  <c r="DE81" i="8" s="1"/>
  <c r="CX80" i="8"/>
  <c r="DE80" i="8" s="1"/>
  <c r="CX79" i="8"/>
  <c r="DE79" i="8" s="1"/>
  <c r="CX78" i="8"/>
  <c r="DE78" i="8" s="1"/>
  <c r="CX77" i="8"/>
  <c r="DE77" i="8" s="1"/>
  <c r="CX76" i="8"/>
  <c r="DE76" i="8" s="1"/>
  <c r="CX75" i="8"/>
  <c r="DE75" i="8" s="1"/>
  <c r="CX74" i="8"/>
  <c r="DE74" i="8" s="1"/>
  <c r="CX73" i="8"/>
  <c r="DE73" i="8" s="1"/>
  <c r="CX72" i="8"/>
  <c r="DE72" i="8" s="1"/>
  <c r="CX71" i="8"/>
  <c r="DE71" i="8" s="1"/>
  <c r="CX70" i="8"/>
  <c r="DE70" i="8" s="1"/>
  <c r="CX69" i="8"/>
  <c r="DE69" i="8" s="1"/>
  <c r="CX68" i="8"/>
  <c r="DE68" i="8" s="1"/>
  <c r="CX67" i="8"/>
  <c r="DE67" i="8" s="1"/>
  <c r="CX66" i="8"/>
  <c r="DE66" i="8" s="1"/>
  <c r="CX65" i="8"/>
  <c r="DE65" i="8" s="1"/>
  <c r="CX64" i="8"/>
  <c r="DE64" i="8" s="1"/>
  <c r="CX63" i="8"/>
  <c r="DE63" i="8" s="1"/>
  <c r="CX62" i="8"/>
  <c r="DE62" i="8" s="1"/>
  <c r="CX61" i="8"/>
  <c r="DE61" i="8" s="1"/>
  <c r="CX60" i="8"/>
  <c r="DE60" i="8" s="1"/>
  <c r="CX59" i="8"/>
  <c r="DE59" i="8" s="1"/>
  <c r="CX58" i="8"/>
  <c r="DE58" i="8" s="1"/>
  <c r="CX57" i="8"/>
  <c r="DE57" i="8" s="1"/>
  <c r="CX56" i="8"/>
  <c r="DE56" i="8" s="1"/>
  <c r="CX55" i="8"/>
  <c r="DE55" i="8" s="1"/>
  <c r="CX54" i="8"/>
  <c r="DE54" i="8" s="1"/>
  <c r="CX53" i="8"/>
  <c r="DE53" i="8" s="1"/>
  <c r="CX52" i="8"/>
  <c r="DE52" i="8" s="1"/>
  <c r="CX51" i="8"/>
  <c r="DE51" i="8" s="1"/>
  <c r="CX50" i="8"/>
  <c r="DE50" i="8" s="1"/>
  <c r="CX49" i="8"/>
  <c r="DE49" i="8" s="1"/>
  <c r="CX48" i="8"/>
  <c r="DE48" i="8" s="1"/>
  <c r="CX47" i="8"/>
  <c r="DE47" i="8" s="1"/>
  <c r="CX46" i="8"/>
  <c r="DE46" i="8" s="1"/>
  <c r="CX45" i="8"/>
  <c r="DE45" i="8" s="1"/>
  <c r="CX44" i="8"/>
  <c r="DE44" i="8" s="1"/>
  <c r="CX43" i="8"/>
  <c r="DE43" i="8" s="1"/>
  <c r="CX42" i="8"/>
  <c r="DE42" i="8" s="1"/>
  <c r="CX41" i="8"/>
  <c r="DE41" i="8" s="1"/>
  <c r="CX40" i="8"/>
  <c r="DE40" i="8" s="1"/>
  <c r="CX39" i="8"/>
  <c r="DE39" i="8" s="1"/>
  <c r="CX38" i="8"/>
  <c r="DE38" i="8" s="1"/>
  <c r="CX37" i="8"/>
  <c r="DE37" i="8" s="1"/>
  <c r="CX36" i="8"/>
  <c r="DE36" i="8" s="1"/>
  <c r="CX35" i="8"/>
  <c r="DE35" i="8" s="1"/>
  <c r="CX34" i="8"/>
  <c r="DE34" i="8" s="1"/>
  <c r="CX33" i="8"/>
  <c r="DE33" i="8" s="1"/>
  <c r="CX32" i="8"/>
  <c r="DE32" i="8" s="1"/>
  <c r="CX31" i="8"/>
  <c r="DE31" i="8" s="1"/>
  <c r="CX30" i="8"/>
  <c r="DE30" i="8" s="1"/>
  <c r="CX29" i="8"/>
  <c r="DE29" i="8" s="1"/>
  <c r="CX28" i="8"/>
  <c r="DE28" i="8" s="1"/>
  <c r="CX27" i="8"/>
  <c r="DE27" i="8" s="1"/>
  <c r="CX26" i="8"/>
  <c r="DE26" i="8" s="1"/>
  <c r="CX25" i="8"/>
  <c r="DE25" i="8" s="1"/>
  <c r="CX24" i="8"/>
  <c r="DE24" i="8" s="1"/>
  <c r="CX23" i="8"/>
  <c r="DE23" i="8" s="1"/>
  <c r="CX22" i="8"/>
  <c r="DE22" i="8" s="1"/>
  <c r="CX21" i="8"/>
  <c r="DE21" i="8" s="1"/>
  <c r="CX20" i="8"/>
  <c r="DE20" i="8" s="1"/>
  <c r="CX19" i="8"/>
  <c r="DE19" i="8" s="1"/>
  <c r="CX18" i="8"/>
  <c r="DE18" i="8" s="1"/>
  <c r="AE19" i="8"/>
  <c r="CL22" i="8"/>
  <c r="CE21" i="8"/>
  <c r="BK21" i="8"/>
  <c r="BD20" i="8"/>
  <c r="DO12" i="8"/>
  <c r="DP11" i="8"/>
  <c r="AA22" i="8"/>
  <c r="S21" i="8"/>
  <c r="CW148" i="8"/>
  <c r="DD148" i="8" s="1"/>
  <c r="CW147" i="8"/>
  <c r="DD147" i="8" s="1"/>
  <c r="CW146" i="8"/>
  <c r="DD146" i="8" s="1"/>
  <c r="CW145" i="8"/>
  <c r="DD145" i="8" s="1"/>
  <c r="CW144" i="8"/>
  <c r="DD144" i="8" s="1"/>
  <c r="CW143" i="8"/>
  <c r="DD143" i="8" s="1"/>
  <c r="CW142" i="8"/>
  <c r="DD142" i="8" s="1"/>
  <c r="CW141" i="8"/>
  <c r="DD141" i="8" s="1"/>
  <c r="CW140" i="8"/>
  <c r="DD140" i="8" s="1"/>
  <c r="CW139" i="8"/>
  <c r="DD139" i="8" s="1"/>
  <c r="CW138" i="8"/>
  <c r="DD138" i="8" s="1"/>
  <c r="CW137" i="8"/>
  <c r="DD137" i="8" s="1"/>
  <c r="CW136" i="8"/>
  <c r="DD136" i="8" s="1"/>
  <c r="CW135" i="8"/>
  <c r="DD135" i="8" s="1"/>
  <c r="CW134" i="8"/>
  <c r="DD134" i="8" s="1"/>
  <c r="CW133" i="8"/>
  <c r="DD133" i="8" s="1"/>
  <c r="CW132" i="8"/>
  <c r="DD132" i="8" s="1"/>
  <c r="CW131" i="8"/>
  <c r="DD131" i="8" s="1"/>
  <c r="CW130" i="8"/>
  <c r="DD130" i="8" s="1"/>
  <c r="CW129" i="8"/>
  <c r="DD129" i="8" s="1"/>
  <c r="CW128" i="8"/>
  <c r="DD128" i="8" s="1"/>
  <c r="CW127" i="8"/>
  <c r="DD127" i="8" s="1"/>
  <c r="CW126" i="8"/>
  <c r="DD126" i="8" s="1"/>
  <c r="CW125" i="8"/>
  <c r="DD125" i="8" s="1"/>
  <c r="CW124" i="8"/>
  <c r="DD124" i="8" s="1"/>
  <c r="CW123" i="8"/>
  <c r="DD123" i="8" s="1"/>
  <c r="CW122" i="8"/>
  <c r="DD122" i="8" s="1"/>
  <c r="CW121" i="8"/>
  <c r="DD121" i="8" s="1"/>
  <c r="CW120" i="8"/>
  <c r="DD120" i="8" s="1"/>
  <c r="CW119" i="8"/>
  <c r="DD119" i="8" s="1"/>
  <c r="CW118" i="8"/>
  <c r="DD118" i="8" s="1"/>
  <c r="CW117" i="8"/>
  <c r="DD117" i="8" s="1"/>
  <c r="CW116" i="8"/>
  <c r="DD116" i="8" s="1"/>
  <c r="CW115" i="8"/>
  <c r="DD115" i="8" s="1"/>
  <c r="CW114" i="8"/>
  <c r="DD114" i="8" s="1"/>
  <c r="CW113" i="8"/>
  <c r="DD113" i="8" s="1"/>
  <c r="CW112" i="8"/>
  <c r="DD112" i="8" s="1"/>
  <c r="CW111" i="8"/>
  <c r="DD111" i="8" s="1"/>
  <c r="CW110" i="8"/>
  <c r="DD110" i="8" s="1"/>
  <c r="CW109" i="8"/>
  <c r="DD109" i="8" s="1"/>
  <c r="CW108" i="8"/>
  <c r="DD108" i="8" s="1"/>
  <c r="CW107" i="8"/>
  <c r="DD107" i="8" s="1"/>
  <c r="CW106" i="8"/>
  <c r="DD106" i="8" s="1"/>
  <c r="CW105" i="8"/>
  <c r="DD105" i="8" s="1"/>
  <c r="CW104" i="8"/>
  <c r="DD104" i="8" s="1"/>
  <c r="CW103" i="8"/>
  <c r="DD103" i="8" s="1"/>
  <c r="CW102" i="8"/>
  <c r="DD102" i="8" s="1"/>
  <c r="CW101" i="8"/>
  <c r="DD101" i="8" s="1"/>
  <c r="CW100" i="8"/>
  <c r="DD100" i="8" s="1"/>
  <c r="CW99" i="8"/>
  <c r="DD99" i="8" s="1"/>
  <c r="CW98" i="8"/>
  <c r="DD98" i="8" s="1"/>
  <c r="CW97" i="8"/>
  <c r="DD97" i="8" s="1"/>
  <c r="CW96" i="8"/>
  <c r="DD96" i="8" s="1"/>
  <c r="CW95" i="8"/>
  <c r="DD95" i="8" s="1"/>
  <c r="CW94" i="8"/>
  <c r="DD94" i="8" s="1"/>
  <c r="CW93" i="8"/>
  <c r="DD93" i="8" s="1"/>
  <c r="CW92" i="8"/>
  <c r="DD92" i="8" s="1"/>
  <c r="CW91" i="8"/>
  <c r="DD91" i="8" s="1"/>
  <c r="CW90" i="8"/>
  <c r="DD90" i="8" s="1"/>
  <c r="CW89" i="8"/>
  <c r="DD89" i="8" s="1"/>
  <c r="CW88" i="8"/>
  <c r="DD88" i="8" s="1"/>
  <c r="CW87" i="8"/>
  <c r="DD87" i="8" s="1"/>
  <c r="CW86" i="8"/>
  <c r="DD86" i="8" s="1"/>
  <c r="CW85" i="8"/>
  <c r="DD85" i="8" s="1"/>
  <c r="CW84" i="8"/>
  <c r="DD84" i="8" s="1"/>
  <c r="CW83" i="8"/>
  <c r="DD83" i="8" s="1"/>
  <c r="CW82" i="8"/>
  <c r="DD82" i="8" s="1"/>
  <c r="CW81" i="8"/>
  <c r="DD81" i="8" s="1"/>
  <c r="CW80" i="8"/>
  <c r="DD80" i="8" s="1"/>
  <c r="CW79" i="8"/>
  <c r="DD79" i="8" s="1"/>
  <c r="CW78" i="8"/>
  <c r="DD78" i="8" s="1"/>
  <c r="CW77" i="8"/>
  <c r="DD77" i="8" s="1"/>
  <c r="CW76" i="8"/>
  <c r="DD76" i="8" s="1"/>
  <c r="CW75" i="8"/>
  <c r="DD75" i="8" s="1"/>
  <c r="CW74" i="8"/>
  <c r="DD74" i="8" s="1"/>
  <c r="CW73" i="8"/>
  <c r="DD73" i="8" s="1"/>
  <c r="CW72" i="8"/>
  <c r="DD72" i="8" s="1"/>
  <c r="CW71" i="8"/>
  <c r="DD71" i="8" s="1"/>
  <c r="CW70" i="8"/>
  <c r="DD70" i="8" s="1"/>
  <c r="CW69" i="8"/>
  <c r="DD69" i="8" s="1"/>
  <c r="CW68" i="8"/>
  <c r="DD68" i="8" s="1"/>
  <c r="CW67" i="8"/>
  <c r="DD67" i="8" s="1"/>
  <c r="CW66" i="8"/>
  <c r="DD66" i="8" s="1"/>
  <c r="CW65" i="8"/>
  <c r="DD65" i="8" s="1"/>
  <c r="CW64" i="8"/>
  <c r="DD64" i="8" s="1"/>
  <c r="CW63" i="8"/>
  <c r="DD63" i="8" s="1"/>
  <c r="CW62" i="8"/>
  <c r="DD62" i="8" s="1"/>
  <c r="CW61" i="8"/>
  <c r="DD61" i="8" s="1"/>
  <c r="CW60" i="8"/>
  <c r="DD60" i="8" s="1"/>
  <c r="CW59" i="8"/>
  <c r="DD59" i="8" s="1"/>
  <c r="CW58" i="8"/>
  <c r="DD58" i="8" s="1"/>
  <c r="CW57" i="8"/>
  <c r="DD57" i="8" s="1"/>
  <c r="CW56" i="8"/>
  <c r="DD56" i="8" s="1"/>
  <c r="CW55" i="8"/>
  <c r="DD55" i="8" s="1"/>
  <c r="CW54" i="8"/>
  <c r="DD54" i="8" s="1"/>
  <c r="CW53" i="8"/>
  <c r="DD53" i="8" s="1"/>
  <c r="CW52" i="8"/>
  <c r="DD52" i="8" s="1"/>
  <c r="CW51" i="8"/>
  <c r="DD51" i="8" s="1"/>
  <c r="CW50" i="8"/>
  <c r="DD50" i="8" s="1"/>
  <c r="CW49" i="8"/>
  <c r="DD49" i="8" s="1"/>
  <c r="CW48" i="8"/>
  <c r="DD48" i="8" s="1"/>
  <c r="CW47" i="8"/>
  <c r="DD47" i="8" s="1"/>
  <c r="CW46" i="8"/>
  <c r="DD46" i="8" s="1"/>
  <c r="CW45" i="8"/>
  <c r="DD45" i="8" s="1"/>
  <c r="CW44" i="8"/>
  <c r="DD44" i="8" s="1"/>
  <c r="CW43" i="8"/>
  <c r="DD43" i="8" s="1"/>
  <c r="CW42" i="8"/>
  <c r="DD42" i="8" s="1"/>
  <c r="CW41" i="8"/>
  <c r="DD41" i="8" s="1"/>
  <c r="CW40" i="8"/>
  <c r="DD40" i="8" s="1"/>
  <c r="CW39" i="8"/>
  <c r="DD39" i="8" s="1"/>
  <c r="CW38" i="8"/>
  <c r="DD38" i="8" s="1"/>
  <c r="CW37" i="8"/>
  <c r="DD37" i="8" s="1"/>
  <c r="CW36" i="8"/>
  <c r="DD36" i="8" s="1"/>
  <c r="CW35" i="8"/>
  <c r="DD35" i="8" s="1"/>
  <c r="CW34" i="8"/>
  <c r="DD34" i="8" s="1"/>
  <c r="CW33" i="8"/>
  <c r="DD33" i="8" s="1"/>
  <c r="CW32" i="8"/>
  <c r="DD32" i="8" s="1"/>
  <c r="CW31" i="8"/>
  <c r="DD31" i="8" s="1"/>
  <c r="CW30" i="8"/>
  <c r="DD30" i="8" s="1"/>
  <c r="CW29" i="8"/>
  <c r="DD29" i="8" s="1"/>
  <c r="CW28" i="8"/>
  <c r="DD28" i="8" s="1"/>
  <c r="CW27" i="8"/>
  <c r="DD27" i="8" s="1"/>
  <c r="CW26" i="8"/>
  <c r="DD26" i="8" s="1"/>
  <c r="CW25" i="8"/>
  <c r="DD25" i="8" s="1"/>
  <c r="CW24" i="8"/>
  <c r="DD24" i="8" s="1"/>
  <c r="CW23" i="8"/>
  <c r="DD23" i="8" s="1"/>
  <c r="CW22" i="8"/>
  <c r="DD22" i="8" s="1"/>
  <c r="CW21" i="8"/>
  <c r="DD21" i="8" s="1"/>
  <c r="CW20" i="8"/>
  <c r="DD20" i="8" s="1"/>
  <c r="CW19" i="8"/>
  <c r="DD19" i="8" s="1"/>
  <c r="CW18" i="8"/>
  <c r="DD18" i="8" s="1"/>
  <c r="BG22" i="8"/>
  <c r="AZ21" i="8"/>
  <c r="DW22" i="8"/>
  <c r="DJ21" i="8"/>
  <c r="CO20" i="8"/>
  <c r="CH19" i="8"/>
  <c r="AC21" i="8"/>
  <c r="U20" i="8"/>
  <c r="AB22" i="8"/>
  <c r="T21" i="8"/>
  <c r="BJ22" i="8"/>
  <c r="BC21" i="8"/>
  <c r="DZ20" i="8"/>
  <c r="DM19" i="8"/>
  <c r="CN21" i="8"/>
  <c r="CG20" i="8"/>
  <c r="BI22" i="8"/>
  <c r="BB21" i="8"/>
  <c r="AO148" i="8"/>
  <c r="AW148" i="8" s="1"/>
  <c r="AO147" i="8"/>
  <c r="AW147" i="8" s="1"/>
  <c r="AO146" i="8"/>
  <c r="AW146" i="8" s="1"/>
  <c r="AO145" i="8"/>
  <c r="AW145" i="8" s="1"/>
  <c r="AO144" i="8"/>
  <c r="AW144" i="8" s="1"/>
  <c r="AO143" i="8"/>
  <c r="AW143" i="8" s="1"/>
  <c r="AO142" i="8"/>
  <c r="AW142" i="8" s="1"/>
  <c r="AO141" i="8"/>
  <c r="AW141" i="8" s="1"/>
  <c r="AO140" i="8"/>
  <c r="AW140" i="8" s="1"/>
  <c r="AO139" i="8"/>
  <c r="AW139" i="8" s="1"/>
  <c r="AO138" i="8"/>
  <c r="AW138" i="8" s="1"/>
  <c r="AO137" i="8"/>
  <c r="AW137" i="8" s="1"/>
  <c r="AO136" i="8"/>
  <c r="AW136" i="8" s="1"/>
  <c r="AO135" i="8"/>
  <c r="AW135" i="8" s="1"/>
  <c r="AO134" i="8"/>
  <c r="AW134" i="8" s="1"/>
  <c r="AO133" i="8"/>
  <c r="AW133" i="8" s="1"/>
  <c r="AO132" i="8"/>
  <c r="AW132" i="8" s="1"/>
  <c r="AO131" i="8"/>
  <c r="AW131" i="8" s="1"/>
  <c r="AO130" i="8"/>
  <c r="AW130" i="8" s="1"/>
  <c r="AO129" i="8"/>
  <c r="AW129" i="8" s="1"/>
  <c r="AO128" i="8"/>
  <c r="AW128" i="8" s="1"/>
  <c r="AO127" i="8"/>
  <c r="AW127" i="8" s="1"/>
  <c r="AO126" i="8"/>
  <c r="AW126" i="8" s="1"/>
  <c r="AO125" i="8"/>
  <c r="AW125" i="8" s="1"/>
  <c r="AO124" i="8"/>
  <c r="AW124" i="8" s="1"/>
  <c r="AO123" i="8"/>
  <c r="AW123" i="8" s="1"/>
  <c r="AO122" i="8"/>
  <c r="AW122" i="8" s="1"/>
  <c r="AO121" i="8"/>
  <c r="AW121" i="8" s="1"/>
  <c r="AO120" i="8"/>
  <c r="AW120" i="8" s="1"/>
  <c r="AO119" i="8"/>
  <c r="AW119" i="8" s="1"/>
  <c r="AO118" i="8"/>
  <c r="AW118" i="8" s="1"/>
  <c r="AO117" i="8"/>
  <c r="AW117" i="8" s="1"/>
  <c r="AO116" i="8"/>
  <c r="AW116" i="8" s="1"/>
  <c r="AO115" i="8"/>
  <c r="AW115" i="8" s="1"/>
  <c r="AO114" i="8"/>
  <c r="AW114" i="8" s="1"/>
  <c r="AO113" i="8"/>
  <c r="AW113" i="8" s="1"/>
  <c r="AO112" i="8"/>
  <c r="AW112" i="8" s="1"/>
  <c r="AO111" i="8"/>
  <c r="AW111" i="8" s="1"/>
  <c r="AO110" i="8"/>
  <c r="AW110" i="8" s="1"/>
  <c r="AO109" i="8"/>
  <c r="AW109" i="8" s="1"/>
  <c r="AO108" i="8"/>
  <c r="AW108" i="8" s="1"/>
  <c r="AO107" i="8"/>
  <c r="AW107" i="8" s="1"/>
  <c r="AO106" i="8"/>
  <c r="AW106" i="8" s="1"/>
  <c r="AO105" i="8"/>
  <c r="AW105" i="8" s="1"/>
  <c r="AO104" i="8"/>
  <c r="AW104" i="8" s="1"/>
  <c r="AO103" i="8"/>
  <c r="AW103" i="8" s="1"/>
  <c r="AO102" i="8"/>
  <c r="AW102" i="8" s="1"/>
  <c r="AO101" i="8"/>
  <c r="AW101" i="8" s="1"/>
  <c r="AO100" i="8"/>
  <c r="AW100" i="8" s="1"/>
  <c r="AO99" i="8"/>
  <c r="AW99" i="8" s="1"/>
  <c r="AO98" i="8"/>
  <c r="AW98" i="8" s="1"/>
  <c r="AO97" i="8"/>
  <c r="AW97" i="8" s="1"/>
  <c r="AO96" i="8"/>
  <c r="AW96" i="8" s="1"/>
  <c r="AO95" i="8"/>
  <c r="AW95" i="8" s="1"/>
  <c r="AO94" i="8"/>
  <c r="AW94" i="8" s="1"/>
  <c r="AO93" i="8"/>
  <c r="AW93" i="8" s="1"/>
  <c r="AO92" i="8"/>
  <c r="AW92" i="8" s="1"/>
  <c r="AO91" i="8"/>
  <c r="AW91" i="8" s="1"/>
  <c r="AO90" i="8"/>
  <c r="AW90" i="8" s="1"/>
  <c r="AO89" i="8"/>
  <c r="AW89" i="8" s="1"/>
  <c r="AO88" i="8"/>
  <c r="AW88" i="8" s="1"/>
  <c r="AO87" i="8"/>
  <c r="AW87" i="8" s="1"/>
  <c r="AO86" i="8"/>
  <c r="AW86" i="8" s="1"/>
  <c r="AO85" i="8"/>
  <c r="AW85" i="8" s="1"/>
  <c r="AO84" i="8"/>
  <c r="AW84" i="8" s="1"/>
  <c r="AO83" i="8"/>
  <c r="AW83" i="8" s="1"/>
  <c r="AO82" i="8"/>
  <c r="AW82" i="8" s="1"/>
  <c r="AO81" i="8"/>
  <c r="AW81" i="8" s="1"/>
  <c r="AO80" i="8"/>
  <c r="AW80" i="8" s="1"/>
  <c r="AO79" i="8"/>
  <c r="AW79" i="8" s="1"/>
  <c r="AO78" i="8"/>
  <c r="AW78" i="8" s="1"/>
  <c r="AO77" i="8"/>
  <c r="AW77" i="8" s="1"/>
  <c r="AO76" i="8"/>
  <c r="AW76" i="8" s="1"/>
  <c r="AO75" i="8"/>
  <c r="AW75" i="8" s="1"/>
  <c r="AO74" i="8"/>
  <c r="AW74" i="8" s="1"/>
  <c r="AO73" i="8"/>
  <c r="AW73" i="8" s="1"/>
  <c r="AO72" i="8"/>
  <c r="AW72" i="8" s="1"/>
  <c r="AO71" i="8"/>
  <c r="AW71" i="8" s="1"/>
  <c r="AO70" i="8"/>
  <c r="AW70" i="8" s="1"/>
  <c r="AO69" i="8"/>
  <c r="AW69" i="8" s="1"/>
  <c r="AO68" i="8"/>
  <c r="AW68" i="8" s="1"/>
  <c r="AO67" i="8"/>
  <c r="AW67" i="8" s="1"/>
  <c r="AO66" i="8"/>
  <c r="AW66" i="8" s="1"/>
  <c r="AO65" i="8"/>
  <c r="AW65" i="8" s="1"/>
  <c r="AO64" i="8"/>
  <c r="AW64" i="8" s="1"/>
  <c r="AO63" i="8"/>
  <c r="AW63" i="8" s="1"/>
  <c r="AO62" i="8"/>
  <c r="AW62" i="8" s="1"/>
  <c r="AO61" i="8"/>
  <c r="AW61" i="8" s="1"/>
  <c r="AO60" i="8"/>
  <c r="AW60" i="8" s="1"/>
  <c r="AO59" i="8"/>
  <c r="AW59" i="8" s="1"/>
  <c r="AO58" i="8"/>
  <c r="AW58" i="8" s="1"/>
  <c r="AO57" i="8"/>
  <c r="AW57" i="8" s="1"/>
  <c r="AO56" i="8"/>
  <c r="AW56" i="8" s="1"/>
  <c r="AO55" i="8"/>
  <c r="AW55" i="8" s="1"/>
  <c r="AO54" i="8"/>
  <c r="AW54" i="8" s="1"/>
  <c r="AO53" i="8"/>
  <c r="AW53" i="8" s="1"/>
  <c r="AO52" i="8"/>
  <c r="AW52" i="8" s="1"/>
  <c r="AO51" i="8"/>
  <c r="AW51" i="8" s="1"/>
  <c r="AO50" i="8"/>
  <c r="AW50" i="8" s="1"/>
  <c r="AO49" i="8"/>
  <c r="AW49" i="8" s="1"/>
  <c r="AO48" i="8"/>
  <c r="AW48" i="8" s="1"/>
  <c r="AO47" i="8"/>
  <c r="AW47" i="8" s="1"/>
  <c r="AO46" i="8"/>
  <c r="AW46" i="8" s="1"/>
  <c r="AO45" i="8"/>
  <c r="AW45" i="8" s="1"/>
  <c r="AO44" i="8"/>
  <c r="AW44" i="8" s="1"/>
  <c r="AO43" i="8"/>
  <c r="AW43" i="8" s="1"/>
  <c r="AO42" i="8"/>
  <c r="AW42" i="8" s="1"/>
  <c r="AO41" i="8"/>
  <c r="AW41" i="8" s="1"/>
  <c r="AO40" i="8"/>
  <c r="AW40" i="8" s="1"/>
  <c r="AO39" i="8"/>
  <c r="AW39" i="8" s="1"/>
  <c r="AO38" i="8"/>
  <c r="AW38" i="8" s="1"/>
  <c r="AO37" i="8"/>
  <c r="AW37" i="8" s="1"/>
  <c r="AO36" i="8"/>
  <c r="AW36" i="8" s="1"/>
  <c r="AO35" i="8"/>
  <c r="AW35" i="8" s="1"/>
  <c r="AO34" i="8"/>
  <c r="AW34" i="8" s="1"/>
  <c r="AO33" i="8"/>
  <c r="AW33" i="8" s="1"/>
  <c r="AO32" i="8"/>
  <c r="AW32" i="8" s="1"/>
  <c r="AO31" i="8"/>
  <c r="AW31" i="8" s="1"/>
  <c r="AO30" i="8"/>
  <c r="AW30" i="8" s="1"/>
  <c r="AO29" i="8"/>
  <c r="AW29" i="8" s="1"/>
  <c r="AO28" i="8"/>
  <c r="AW28" i="8" s="1"/>
  <c r="AO27" i="8"/>
  <c r="AW27" i="8" s="1"/>
  <c r="AO26" i="8"/>
  <c r="AW26" i="8" s="1"/>
  <c r="AO25" i="8"/>
  <c r="AW25" i="8" s="1"/>
  <c r="AO24" i="8"/>
  <c r="AW24" i="8" s="1"/>
  <c r="AO23" i="8"/>
  <c r="AW23" i="8" s="1"/>
  <c r="AO22" i="8"/>
  <c r="AW22" i="8" s="1"/>
  <c r="AO21" i="8"/>
  <c r="AW21" i="8" s="1"/>
  <c r="AO20" i="8"/>
  <c r="AW20" i="8" s="1"/>
  <c r="AO19" i="8"/>
  <c r="AW19" i="8" s="1"/>
  <c r="AO18" i="8"/>
  <c r="AW18" i="8" s="1"/>
  <c r="DX22" i="8"/>
  <c r="DK21" i="8"/>
  <c r="CK22" i="8"/>
  <c r="CD21" i="8"/>
  <c r="AD21" i="8"/>
  <c r="V20" i="8"/>
  <c r="DV22" i="8"/>
  <c r="DI21" i="8"/>
  <c r="DY21" i="8"/>
  <c r="DL20" i="8"/>
  <c r="CM22" i="8"/>
  <c r="CF21" i="8"/>
  <c r="BM20" i="8"/>
  <c r="BF19" i="8"/>
  <c r="AN148" i="8"/>
  <c r="AV148" i="8" s="1"/>
  <c r="AN147" i="8"/>
  <c r="AV147" i="8" s="1"/>
  <c r="AN146" i="8"/>
  <c r="AV146" i="8" s="1"/>
  <c r="AN145" i="8"/>
  <c r="AV145" i="8" s="1"/>
  <c r="AN144" i="8"/>
  <c r="AV144" i="8" s="1"/>
  <c r="AN143" i="8"/>
  <c r="AV143" i="8" s="1"/>
  <c r="AN142" i="8"/>
  <c r="AV142" i="8" s="1"/>
  <c r="AN141" i="8"/>
  <c r="AV141" i="8" s="1"/>
  <c r="AN140" i="8"/>
  <c r="AV140" i="8" s="1"/>
  <c r="AN139" i="8"/>
  <c r="AV139" i="8" s="1"/>
  <c r="AN138" i="8"/>
  <c r="AV138" i="8" s="1"/>
  <c r="AN137" i="8"/>
  <c r="AV137" i="8" s="1"/>
  <c r="AN136" i="8"/>
  <c r="AV136" i="8" s="1"/>
  <c r="AN135" i="8"/>
  <c r="AV135" i="8" s="1"/>
  <c r="AN134" i="8"/>
  <c r="AV134" i="8" s="1"/>
  <c r="AN133" i="8"/>
  <c r="AV133" i="8" s="1"/>
  <c r="AN132" i="8"/>
  <c r="AV132" i="8" s="1"/>
  <c r="AN131" i="8"/>
  <c r="AV131" i="8" s="1"/>
  <c r="AN130" i="8"/>
  <c r="AV130" i="8" s="1"/>
  <c r="AN129" i="8"/>
  <c r="AV129" i="8" s="1"/>
  <c r="AN128" i="8"/>
  <c r="AV128" i="8" s="1"/>
  <c r="AN127" i="8"/>
  <c r="AV127" i="8" s="1"/>
  <c r="AN126" i="8"/>
  <c r="AV126" i="8" s="1"/>
  <c r="AN125" i="8"/>
  <c r="AV125" i="8" s="1"/>
  <c r="AN124" i="8"/>
  <c r="AV124" i="8" s="1"/>
  <c r="AN123" i="8"/>
  <c r="AV123" i="8" s="1"/>
  <c r="AN122" i="8"/>
  <c r="AV122" i="8" s="1"/>
  <c r="AN121" i="8"/>
  <c r="AV121" i="8" s="1"/>
  <c r="AN120" i="8"/>
  <c r="AV120" i="8" s="1"/>
  <c r="AN119" i="8"/>
  <c r="AV119" i="8" s="1"/>
  <c r="AN118" i="8"/>
  <c r="AV118" i="8" s="1"/>
  <c r="AN117" i="8"/>
  <c r="AV117" i="8" s="1"/>
  <c r="AN116" i="8"/>
  <c r="AV116" i="8" s="1"/>
  <c r="AN115" i="8"/>
  <c r="AV115" i="8" s="1"/>
  <c r="AN114" i="8"/>
  <c r="AV114" i="8" s="1"/>
  <c r="AN113" i="8"/>
  <c r="AV113" i="8" s="1"/>
  <c r="AN112" i="8"/>
  <c r="AV112" i="8" s="1"/>
  <c r="AN111" i="8"/>
  <c r="AV111" i="8" s="1"/>
  <c r="AN110" i="8"/>
  <c r="AV110" i="8" s="1"/>
  <c r="AN109" i="8"/>
  <c r="AV109" i="8" s="1"/>
  <c r="AN108" i="8"/>
  <c r="AV108" i="8" s="1"/>
  <c r="AN107" i="8"/>
  <c r="AV107" i="8" s="1"/>
  <c r="AN106" i="8"/>
  <c r="AV106" i="8" s="1"/>
  <c r="AN105" i="8"/>
  <c r="AV105" i="8" s="1"/>
  <c r="AN104" i="8"/>
  <c r="AV104" i="8" s="1"/>
  <c r="AN103" i="8"/>
  <c r="AV103" i="8" s="1"/>
  <c r="AN102" i="8"/>
  <c r="AV102" i="8" s="1"/>
  <c r="AN101" i="8"/>
  <c r="AV101" i="8" s="1"/>
  <c r="AN100" i="8"/>
  <c r="AV100" i="8" s="1"/>
  <c r="AN99" i="8"/>
  <c r="AV99" i="8" s="1"/>
  <c r="AN98" i="8"/>
  <c r="AV98" i="8" s="1"/>
  <c r="AN97" i="8"/>
  <c r="AV97" i="8" s="1"/>
  <c r="AN96" i="8"/>
  <c r="AV96" i="8" s="1"/>
  <c r="AN95" i="8"/>
  <c r="AV95" i="8" s="1"/>
  <c r="AN94" i="8"/>
  <c r="AV94" i="8" s="1"/>
  <c r="AN93" i="8"/>
  <c r="AV93" i="8" s="1"/>
  <c r="AN92" i="8"/>
  <c r="AV92" i="8" s="1"/>
  <c r="AN91" i="8"/>
  <c r="AV91" i="8" s="1"/>
  <c r="AN90" i="8"/>
  <c r="AV90" i="8" s="1"/>
  <c r="AN89" i="8"/>
  <c r="AV89" i="8" s="1"/>
  <c r="AN88" i="8"/>
  <c r="AV88" i="8" s="1"/>
  <c r="AN87" i="8"/>
  <c r="AV87" i="8" s="1"/>
  <c r="AN86" i="8"/>
  <c r="AV86" i="8" s="1"/>
  <c r="AN85" i="8"/>
  <c r="AV85" i="8" s="1"/>
  <c r="AN84" i="8"/>
  <c r="AV84" i="8" s="1"/>
  <c r="AN83" i="8"/>
  <c r="AV83" i="8" s="1"/>
  <c r="AN82" i="8"/>
  <c r="AV82" i="8" s="1"/>
  <c r="AN81" i="8"/>
  <c r="AV81" i="8" s="1"/>
  <c r="AN80" i="8"/>
  <c r="AV80" i="8" s="1"/>
  <c r="AN79" i="8"/>
  <c r="AV79" i="8" s="1"/>
  <c r="AN78" i="8"/>
  <c r="AV78" i="8" s="1"/>
  <c r="AN77" i="8"/>
  <c r="AV77" i="8" s="1"/>
  <c r="AN76" i="8"/>
  <c r="AV76" i="8" s="1"/>
  <c r="AN75" i="8"/>
  <c r="AV75" i="8" s="1"/>
  <c r="AN74" i="8"/>
  <c r="AV74" i="8" s="1"/>
  <c r="AN73" i="8"/>
  <c r="AV73" i="8" s="1"/>
  <c r="AN72" i="8"/>
  <c r="AV72" i="8" s="1"/>
  <c r="AN71" i="8"/>
  <c r="AV71" i="8" s="1"/>
  <c r="AN70" i="8"/>
  <c r="AV70" i="8" s="1"/>
  <c r="AN69" i="8"/>
  <c r="AV69" i="8" s="1"/>
  <c r="AN68" i="8"/>
  <c r="AV68" i="8" s="1"/>
  <c r="AN67" i="8"/>
  <c r="AV67" i="8" s="1"/>
  <c r="AN66" i="8"/>
  <c r="AV66" i="8" s="1"/>
  <c r="AN65" i="8"/>
  <c r="AV65" i="8" s="1"/>
  <c r="AN64" i="8"/>
  <c r="AV64" i="8" s="1"/>
  <c r="AN63" i="8"/>
  <c r="AV63" i="8" s="1"/>
  <c r="AN62" i="8"/>
  <c r="AV62" i="8" s="1"/>
  <c r="AN61" i="8"/>
  <c r="AV61" i="8" s="1"/>
  <c r="AN60" i="8"/>
  <c r="AV60" i="8" s="1"/>
  <c r="AN59" i="8"/>
  <c r="AV59" i="8" s="1"/>
  <c r="AN58" i="8"/>
  <c r="AV58" i="8" s="1"/>
  <c r="AN57" i="8"/>
  <c r="AV57" i="8" s="1"/>
  <c r="AN56" i="8"/>
  <c r="AV56" i="8" s="1"/>
  <c r="AN55" i="8"/>
  <c r="AV55" i="8" s="1"/>
  <c r="AN54" i="8"/>
  <c r="AV54" i="8" s="1"/>
  <c r="AN53" i="8"/>
  <c r="AV53" i="8" s="1"/>
  <c r="AN52" i="8"/>
  <c r="AV52" i="8" s="1"/>
  <c r="AN51" i="8"/>
  <c r="AV51" i="8" s="1"/>
  <c r="AN50" i="8"/>
  <c r="AV50" i="8" s="1"/>
  <c r="AN49" i="8"/>
  <c r="AV49" i="8" s="1"/>
  <c r="AN48" i="8"/>
  <c r="AV48" i="8" s="1"/>
  <c r="AN47" i="8"/>
  <c r="AV47" i="8" s="1"/>
  <c r="AN46" i="8"/>
  <c r="AV46" i="8" s="1"/>
  <c r="AN45" i="8"/>
  <c r="AV45" i="8" s="1"/>
  <c r="AN44" i="8"/>
  <c r="AV44" i="8" s="1"/>
  <c r="AN43" i="8"/>
  <c r="AV43" i="8" s="1"/>
  <c r="AN42" i="8"/>
  <c r="AV42" i="8" s="1"/>
  <c r="AN41" i="8"/>
  <c r="AV41" i="8" s="1"/>
  <c r="AN40" i="8"/>
  <c r="AV40" i="8" s="1"/>
  <c r="AN39" i="8"/>
  <c r="AV39" i="8" s="1"/>
  <c r="AN38" i="8"/>
  <c r="AV38" i="8" s="1"/>
  <c r="AN37" i="8"/>
  <c r="AV37" i="8" s="1"/>
  <c r="AN36" i="8"/>
  <c r="AV36" i="8" s="1"/>
  <c r="AN35" i="8"/>
  <c r="AV35" i="8" s="1"/>
  <c r="AN34" i="8"/>
  <c r="AV34" i="8" s="1"/>
  <c r="AN33" i="8"/>
  <c r="AV33" i="8" s="1"/>
  <c r="AN32" i="8"/>
  <c r="AV32" i="8" s="1"/>
  <c r="AN31" i="8"/>
  <c r="AV31" i="8" s="1"/>
  <c r="AN30" i="8"/>
  <c r="AV30" i="8" s="1"/>
  <c r="AN29" i="8"/>
  <c r="AV29" i="8" s="1"/>
  <c r="AN28" i="8"/>
  <c r="AV28" i="8" s="1"/>
  <c r="AN27" i="8"/>
  <c r="AV27" i="8" s="1"/>
  <c r="AN26" i="8"/>
  <c r="AV26" i="8" s="1"/>
  <c r="AN25" i="8"/>
  <c r="AV25" i="8" s="1"/>
  <c r="AN24" i="8"/>
  <c r="AV24" i="8" s="1"/>
  <c r="AN23" i="8"/>
  <c r="AV23" i="8" s="1"/>
  <c r="AN22" i="8"/>
  <c r="AV22" i="8" s="1"/>
  <c r="AN21" i="8"/>
  <c r="AV21" i="8" s="1"/>
  <c r="AN20" i="8"/>
  <c r="AV20" i="8" s="1"/>
  <c r="AN19" i="8"/>
  <c r="AV19" i="8" s="1"/>
  <c r="AN18" i="8"/>
  <c r="AV18" i="8" s="1"/>
  <c r="DU22" i="8"/>
  <c r="DH21" i="8"/>
  <c r="Z22" i="8"/>
  <c r="R21" i="8"/>
  <c r="BH22" i="8"/>
  <c r="BA21" i="8"/>
  <c r="DX20" i="7"/>
  <c r="DK19" i="7"/>
  <c r="DW22" i="7"/>
  <c r="DJ21" i="7"/>
  <c r="AD20" i="7"/>
  <c r="V19" i="7"/>
  <c r="BG23" i="7"/>
  <c r="AZ22" i="7"/>
  <c r="EM148" i="7"/>
  <c r="EZ148" i="7" s="1"/>
  <c r="EM147" i="7"/>
  <c r="EZ147" i="7" s="1"/>
  <c r="EM146" i="7"/>
  <c r="EZ146" i="7" s="1"/>
  <c r="EM145" i="7"/>
  <c r="EZ145" i="7" s="1"/>
  <c r="EM144" i="7"/>
  <c r="EZ144" i="7" s="1"/>
  <c r="EM143" i="7"/>
  <c r="EZ143" i="7" s="1"/>
  <c r="EM142" i="7"/>
  <c r="EZ142" i="7" s="1"/>
  <c r="EM141" i="7"/>
  <c r="EZ141" i="7" s="1"/>
  <c r="EM140" i="7"/>
  <c r="EZ140" i="7" s="1"/>
  <c r="EM139" i="7"/>
  <c r="EZ139" i="7" s="1"/>
  <c r="EM138" i="7"/>
  <c r="EZ138" i="7" s="1"/>
  <c r="EM137" i="7"/>
  <c r="EZ137" i="7" s="1"/>
  <c r="EM136" i="7"/>
  <c r="EZ136" i="7" s="1"/>
  <c r="EM135" i="7"/>
  <c r="EZ135" i="7" s="1"/>
  <c r="EM134" i="7"/>
  <c r="EZ134" i="7" s="1"/>
  <c r="EM133" i="7"/>
  <c r="EZ133" i="7" s="1"/>
  <c r="EM132" i="7"/>
  <c r="EZ132" i="7" s="1"/>
  <c r="EM131" i="7"/>
  <c r="EZ131" i="7" s="1"/>
  <c r="EM130" i="7"/>
  <c r="EZ130" i="7" s="1"/>
  <c r="EM129" i="7"/>
  <c r="EZ129" i="7" s="1"/>
  <c r="EM128" i="7"/>
  <c r="EZ128" i="7" s="1"/>
  <c r="EM127" i="7"/>
  <c r="EZ127" i="7" s="1"/>
  <c r="EM126" i="7"/>
  <c r="EZ126" i="7" s="1"/>
  <c r="EM125" i="7"/>
  <c r="EZ125" i="7" s="1"/>
  <c r="EM124" i="7"/>
  <c r="EZ124" i="7" s="1"/>
  <c r="EM123" i="7"/>
  <c r="EZ123" i="7" s="1"/>
  <c r="EM122" i="7"/>
  <c r="EZ122" i="7" s="1"/>
  <c r="EM121" i="7"/>
  <c r="EZ121" i="7" s="1"/>
  <c r="EM120" i="7"/>
  <c r="EZ120" i="7" s="1"/>
  <c r="EM119" i="7"/>
  <c r="EZ119" i="7" s="1"/>
  <c r="EM118" i="7"/>
  <c r="EZ118" i="7" s="1"/>
  <c r="EM117" i="7"/>
  <c r="EZ117" i="7" s="1"/>
  <c r="EM116" i="7"/>
  <c r="EZ116" i="7" s="1"/>
  <c r="EM115" i="7"/>
  <c r="EZ115" i="7" s="1"/>
  <c r="EM114" i="7"/>
  <c r="EZ114" i="7" s="1"/>
  <c r="EM113" i="7"/>
  <c r="EZ113" i="7" s="1"/>
  <c r="EM112" i="7"/>
  <c r="EZ112" i="7" s="1"/>
  <c r="EM111" i="7"/>
  <c r="EZ111" i="7" s="1"/>
  <c r="EM110" i="7"/>
  <c r="EZ110" i="7" s="1"/>
  <c r="EM109" i="7"/>
  <c r="EZ109" i="7" s="1"/>
  <c r="EM108" i="7"/>
  <c r="EZ108" i="7" s="1"/>
  <c r="EM107" i="7"/>
  <c r="EZ107" i="7" s="1"/>
  <c r="EM106" i="7"/>
  <c r="EZ106" i="7" s="1"/>
  <c r="EM105" i="7"/>
  <c r="EZ105" i="7" s="1"/>
  <c r="EM104" i="7"/>
  <c r="EZ104" i="7" s="1"/>
  <c r="EM103" i="7"/>
  <c r="EZ103" i="7" s="1"/>
  <c r="EM102" i="7"/>
  <c r="EZ102" i="7" s="1"/>
  <c r="EM101" i="7"/>
  <c r="EZ101" i="7" s="1"/>
  <c r="EM100" i="7"/>
  <c r="EZ100" i="7" s="1"/>
  <c r="EM99" i="7"/>
  <c r="EZ99" i="7" s="1"/>
  <c r="EM98" i="7"/>
  <c r="EZ98" i="7" s="1"/>
  <c r="EM97" i="7"/>
  <c r="EZ97" i="7" s="1"/>
  <c r="EM96" i="7"/>
  <c r="EZ96" i="7" s="1"/>
  <c r="EM95" i="7"/>
  <c r="EZ95" i="7" s="1"/>
  <c r="EM94" i="7"/>
  <c r="EZ94" i="7" s="1"/>
  <c r="EM93" i="7"/>
  <c r="EZ93" i="7" s="1"/>
  <c r="EM92" i="7"/>
  <c r="EZ92" i="7" s="1"/>
  <c r="EM91" i="7"/>
  <c r="EZ91" i="7" s="1"/>
  <c r="EM90" i="7"/>
  <c r="EZ90" i="7" s="1"/>
  <c r="EM89" i="7"/>
  <c r="EZ89" i="7" s="1"/>
  <c r="EM88" i="7"/>
  <c r="EZ88" i="7" s="1"/>
  <c r="EM87" i="7"/>
  <c r="EZ87" i="7" s="1"/>
  <c r="EM86" i="7"/>
  <c r="EZ86" i="7" s="1"/>
  <c r="EM85" i="7"/>
  <c r="EZ85" i="7" s="1"/>
  <c r="EM84" i="7"/>
  <c r="EZ84" i="7" s="1"/>
  <c r="EM83" i="7"/>
  <c r="EZ83" i="7" s="1"/>
  <c r="EM82" i="7"/>
  <c r="EZ82" i="7" s="1"/>
  <c r="EM81" i="7"/>
  <c r="EZ81" i="7" s="1"/>
  <c r="EM80" i="7"/>
  <c r="EZ80" i="7" s="1"/>
  <c r="EM79" i="7"/>
  <c r="EZ79" i="7" s="1"/>
  <c r="EM78" i="7"/>
  <c r="EZ78" i="7" s="1"/>
  <c r="EM77" i="7"/>
  <c r="EZ77" i="7" s="1"/>
  <c r="EM76" i="7"/>
  <c r="EZ76" i="7" s="1"/>
  <c r="EM75" i="7"/>
  <c r="EZ75" i="7" s="1"/>
  <c r="EM74" i="7"/>
  <c r="EZ74" i="7" s="1"/>
  <c r="EM73" i="7"/>
  <c r="EZ73" i="7" s="1"/>
  <c r="EM72" i="7"/>
  <c r="EZ72" i="7" s="1"/>
  <c r="EM71" i="7"/>
  <c r="EZ71" i="7" s="1"/>
  <c r="EM70" i="7"/>
  <c r="EZ70" i="7" s="1"/>
  <c r="EM69" i="7"/>
  <c r="EZ69" i="7" s="1"/>
  <c r="EM68" i="7"/>
  <c r="EZ68" i="7" s="1"/>
  <c r="EM67" i="7"/>
  <c r="EZ67" i="7" s="1"/>
  <c r="EM66" i="7"/>
  <c r="EZ66" i="7" s="1"/>
  <c r="EM65" i="7"/>
  <c r="EZ65" i="7" s="1"/>
  <c r="EM64" i="7"/>
  <c r="EZ64" i="7" s="1"/>
  <c r="EM63" i="7"/>
  <c r="EZ63" i="7" s="1"/>
  <c r="EM62" i="7"/>
  <c r="EZ62" i="7" s="1"/>
  <c r="EM61" i="7"/>
  <c r="EZ61" i="7" s="1"/>
  <c r="EM60" i="7"/>
  <c r="EZ60" i="7" s="1"/>
  <c r="EM59" i="7"/>
  <c r="EZ59" i="7" s="1"/>
  <c r="EM58" i="7"/>
  <c r="EZ58" i="7" s="1"/>
  <c r="EM57" i="7"/>
  <c r="EZ57" i="7" s="1"/>
  <c r="EM56" i="7"/>
  <c r="EZ56" i="7" s="1"/>
  <c r="EM55" i="7"/>
  <c r="EZ55" i="7" s="1"/>
  <c r="EM54" i="7"/>
  <c r="EZ54" i="7" s="1"/>
  <c r="EM53" i="7"/>
  <c r="EZ53" i="7" s="1"/>
  <c r="EM52" i="7"/>
  <c r="EZ52" i="7" s="1"/>
  <c r="EM51" i="7"/>
  <c r="EZ51" i="7" s="1"/>
  <c r="EM50" i="7"/>
  <c r="EZ50" i="7" s="1"/>
  <c r="EM49" i="7"/>
  <c r="EZ49" i="7" s="1"/>
  <c r="EM48" i="7"/>
  <c r="EZ48" i="7" s="1"/>
  <c r="EM47" i="7"/>
  <c r="EZ47" i="7" s="1"/>
  <c r="EM46" i="7"/>
  <c r="EZ46" i="7" s="1"/>
  <c r="EM45" i="7"/>
  <c r="EZ45" i="7" s="1"/>
  <c r="EM44" i="7"/>
  <c r="EZ44" i="7" s="1"/>
  <c r="EM43" i="7"/>
  <c r="EZ43" i="7" s="1"/>
  <c r="EM42" i="7"/>
  <c r="EZ42" i="7" s="1"/>
  <c r="EM41" i="7"/>
  <c r="EZ41" i="7" s="1"/>
  <c r="EM40" i="7"/>
  <c r="EZ40" i="7" s="1"/>
  <c r="EM39" i="7"/>
  <c r="EZ39" i="7" s="1"/>
  <c r="EM38" i="7"/>
  <c r="EZ38" i="7" s="1"/>
  <c r="EM37" i="7"/>
  <c r="EZ37" i="7" s="1"/>
  <c r="EM36" i="7"/>
  <c r="EZ36" i="7" s="1"/>
  <c r="EM35" i="7"/>
  <c r="EZ35" i="7" s="1"/>
  <c r="EM34" i="7"/>
  <c r="EZ34" i="7" s="1"/>
  <c r="EM33" i="7"/>
  <c r="EZ33" i="7" s="1"/>
  <c r="EM32" i="7"/>
  <c r="EZ32" i="7" s="1"/>
  <c r="EM31" i="7"/>
  <c r="EZ31" i="7" s="1"/>
  <c r="EM30" i="7"/>
  <c r="EZ30" i="7" s="1"/>
  <c r="EM29" i="7"/>
  <c r="EZ29" i="7" s="1"/>
  <c r="EM28" i="7"/>
  <c r="EZ28" i="7" s="1"/>
  <c r="EM27" i="7"/>
  <c r="EZ27" i="7" s="1"/>
  <c r="EM26" i="7"/>
  <c r="EZ26" i="7" s="1"/>
  <c r="EM25" i="7"/>
  <c r="EZ25" i="7" s="1"/>
  <c r="EM24" i="7"/>
  <c r="EZ24" i="7" s="1"/>
  <c r="EM23" i="7"/>
  <c r="EZ23" i="7" s="1"/>
  <c r="EM22" i="7"/>
  <c r="EZ22" i="7" s="1"/>
  <c r="EM21" i="7"/>
  <c r="EZ21" i="7" s="1"/>
  <c r="EM20" i="7"/>
  <c r="EZ20" i="7" s="1"/>
  <c r="EM19" i="7"/>
  <c r="EZ19" i="7" s="1"/>
  <c r="DZ19" i="7" s="1"/>
  <c r="EM18" i="7"/>
  <c r="EZ18" i="7" s="1"/>
  <c r="AB23" i="7"/>
  <c r="T22" i="7"/>
  <c r="CP20" i="7"/>
  <c r="CI19" i="7"/>
  <c r="AO148" i="7"/>
  <c r="AW148" i="7" s="1"/>
  <c r="AO147" i="7"/>
  <c r="AW147" i="7" s="1"/>
  <c r="AO146" i="7"/>
  <c r="AW146" i="7" s="1"/>
  <c r="AO145" i="7"/>
  <c r="AW145" i="7" s="1"/>
  <c r="AO144" i="7"/>
  <c r="AW144" i="7" s="1"/>
  <c r="AO143" i="7"/>
  <c r="AW143" i="7" s="1"/>
  <c r="AO142" i="7"/>
  <c r="AW142" i="7" s="1"/>
  <c r="AO141" i="7"/>
  <c r="AW141" i="7" s="1"/>
  <c r="AO140" i="7"/>
  <c r="AW140" i="7" s="1"/>
  <c r="AO139" i="7"/>
  <c r="AW139" i="7" s="1"/>
  <c r="AO138" i="7"/>
  <c r="AW138" i="7" s="1"/>
  <c r="AO137" i="7"/>
  <c r="AW137" i="7" s="1"/>
  <c r="AO136" i="7"/>
  <c r="AW136" i="7" s="1"/>
  <c r="AO135" i="7"/>
  <c r="AW135" i="7" s="1"/>
  <c r="AO134" i="7"/>
  <c r="AW134" i="7" s="1"/>
  <c r="AO133" i="7"/>
  <c r="AW133" i="7" s="1"/>
  <c r="AO132" i="7"/>
  <c r="AW132" i="7" s="1"/>
  <c r="AO131" i="7"/>
  <c r="AW131" i="7" s="1"/>
  <c r="AO130" i="7"/>
  <c r="AW130" i="7" s="1"/>
  <c r="AO129" i="7"/>
  <c r="AW129" i="7" s="1"/>
  <c r="AO128" i="7"/>
  <c r="AW128" i="7" s="1"/>
  <c r="AO127" i="7"/>
  <c r="AW127" i="7" s="1"/>
  <c r="AO126" i="7"/>
  <c r="AW126" i="7" s="1"/>
  <c r="AO125" i="7"/>
  <c r="AW125" i="7" s="1"/>
  <c r="AO124" i="7"/>
  <c r="AW124" i="7" s="1"/>
  <c r="AO123" i="7"/>
  <c r="AW123" i="7" s="1"/>
  <c r="AO122" i="7"/>
  <c r="AW122" i="7" s="1"/>
  <c r="AO121" i="7"/>
  <c r="AW121" i="7" s="1"/>
  <c r="AO120" i="7"/>
  <c r="AW120" i="7" s="1"/>
  <c r="AO119" i="7"/>
  <c r="AW119" i="7" s="1"/>
  <c r="AO118" i="7"/>
  <c r="AW118" i="7" s="1"/>
  <c r="AO117" i="7"/>
  <c r="AW117" i="7" s="1"/>
  <c r="AO116" i="7"/>
  <c r="AW116" i="7" s="1"/>
  <c r="AO115" i="7"/>
  <c r="AW115" i="7" s="1"/>
  <c r="AO114" i="7"/>
  <c r="AW114" i="7" s="1"/>
  <c r="AO113" i="7"/>
  <c r="AW113" i="7" s="1"/>
  <c r="AO112" i="7"/>
  <c r="AW112" i="7" s="1"/>
  <c r="AO111" i="7"/>
  <c r="AW111" i="7" s="1"/>
  <c r="AO110" i="7"/>
  <c r="AW110" i="7" s="1"/>
  <c r="AO109" i="7"/>
  <c r="AW109" i="7" s="1"/>
  <c r="AO108" i="7"/>
  <c r="AW108" i="7" s="1"/>
  <c r="AO107" i="7"/>
  <c r="AW107" i="7" s="1"/>
  <c r="AO106" i="7"/>
  <c r="AW106" i="7" s="1"/>
  <c r="AO105" i="7"/>
  <c r="AW105" i="7" s="1"/>
  <c r="AO104" i="7"/>
  <c r="AW104" i="7" s="1"/>
  <c r="AO103" i="7"/>
  <c r="AW103" i="7" s="1"/>
  <c r="AO102" i="7"/>
  <c r="AW102" i="7" s="1"/>
  <c r="AO101" i="7"/>
  <c r="AW101" i="7" s="1"/>
  <c r="AO100" i="7"/>
  <c r="AW100" i="7" s="1"/>
  <c r="AO99" i="7"/>
  <c r="AW99" i="7" s="1"/>
  <c r="AO98" i="7"/>
  <c r="AW98" i="7" s="1"/>
  <c r="AO97" i="7"/>
  <c r="AW97" i="7" s="1"/>
  <c r="AO96" i="7"/>
  <c r="AW96" i="7" s="1"/>
  <c r="AO95" i="7"/>
  <c r="AW95" i="7" s="1"/>
  <c r="AO94" i="7"/>
  <c r="AW94" i="7" s="1"/>
  <c r="AO93" i="7"/>
  <c r="AW93" i="7" s="1"/>
  <c r="AO92" i="7"/>
  <c r="AW92" i="7" s="1"/>
  <c r="AO91" i="7"/>
  <c r="AW91" i="7" s="1"/>
  <c r="AO90" i="7"/>
  <c r="AW90" i="7" s="1"/>
  <c r="AO89" i="7"/>
  <c r="AW89" i="7" s="1"/>
  <c r="AO88" i="7"/>
  <c r="AW88" i="7" s="1"/>
  <c r="AO87" i="7"/>
  <c r="AW87" i="7" s="1"/>
  <c r="AO86" i="7"/>
  <c r="AW86" i="7" s="1"/>
  <c r="AO85" i="7"/>
  <c r="AW85" i="7" s="1"/>
  <c r="AO84" i="7"/>
  <c r="AW84" i="7" s="1"/>
  <c r="AO83" i="7"/>
  <c r="AW83" i="7" s="1"/>
  <c r="AO82" i="7"/>
  <c r="AW82" i="7" s="1"/>
  <c r="AO81" i="7"/>
  <c r="AW81" i="7" s="1"/>
  <c r="AO80" i="7"/>
  <c r="AW80" i="7" s="1"/>
  <c r="AO79" i="7"/>
  <c r="AW79" i="7" s="1"/>
  <c r="AO78" i="7"/>
  <c r="AW78" i="7" s="1"/>
  <c r="AO77" i="7"/>
  <c r="AW77" i="7" s="1"/>
  <c r="AO76" i="7"/>
  <c r="AW76" i="7" s="1"/>
  <c r="AO75" i="7"/>
  <c r="AW75" i="7" s="1"/>
  <c r="AO74" i="7"/>
  <c r="AW74" i="7" s="1"/>
  <c r="AO73" i="7"/>
  <c r="AW73" i="7" s="1"/>
  <c r="AO72" i="7"/>
  <c r="AW72" i="7" s="1"/>
  <c r="AO71" i="7"/>
  <c r="AW71" i="7" s="1"/>
  <c r="AO70" i="7"/>
  <c r="AW70" i="7" s="1"/>
  <c r="AO69" i="7"/>
  <c r="AW69" i="7" s="1"/>
  <c r="AO68" i="7"/>
  <c r="AW68" i="7" s="1"/>
  <c r="AO67" i="7"/>
  <c r="AW67" i="7" s="1"/>
  <c r="AO66" i="7"/>
  <c r="AW66" i="7" s="1"/>
  <c r="AO65" i="7"/>
  <c r="AW65" i="7" s="1"/>
  <c r="AO64" i="7"/>
  <c r="AW64" i="7" s="1"/>
  <c r="AO63" i="7"/>
  <c r="AW63" i="7" s="1"/>
  <c r="AO62" i="7"/>
  <c r="AW62" i="7" s="1"/>
  <c r="AO61" i="7"/>
  <c r="AW61" i="7" s="1"/>
  <c r="AO60" i="7"/>
  <c r="AW60" i="7" s="1"/>
  <c r="AO59" i="7"/>
  <c r="AW59" i="7" s="1"/>
  <c r="AO58" i="7"/>
  <c r="AW58" i="7" s="1"/>
  <c r="AO57" i="7"/>
  <c r="AW57" i="7" s="1"/>
  <c r="AO56" i="7"/>
  <c r="AW56" i="7" s="1"/>
  <c r="AO55" i="7"/>
  <c r="AW55" i="7" s="1"/>
  <c r="AO54" i="7"/>
  <c r="AW54" i="7" s="1"/>
  <c r="AO53" i="7"/>
  <c r="AW53" i="7" s="1"/>
  <c r="AO52" i="7"/>
  <c r="AW52" i="7" s="1"/>
  <c r="AO51" i="7"/>
  <c r="AW51" i="7" s="1"/>
  <c r="AO50" i="7"/>
  <c r="AW50" i="7" s="1"/>
  <c r="AO49" i="7"/>
  <c r="AW49" i="7" s="1"/>
  <c r="AO48" i="7"/>
  <c r="AW48" i="7" s="1"/>
  <c r="AO47" i="7"/>
  <c r="AW47" i="7" s="1"/>
  <c r="AO46" i="7"/>
  <c r="AW46" i="7" s="1"/>
  <c r="AO45" i="7"/>
  <c r="AW45" i="7" s="1"/>
  <c r="AO44" i="7"/>
  <c r="AW44" i="7" s="1"/>
  <c r="AO43" i="7"/>
  <c r="AW43" i="7" s="1"/>
  <c r="AO42" i="7"/>
  <c r="AW42" i="7" s="1"/>
  <c r="AO41" i="7"/>
  <c r="AW41" i="7" s="1"/>
  <c r="AO40" i="7"/>
  <c r="AW40" i="7" s="1"/>
  <c r="AO39" i="7"/>
  <c r="AW39" i="7" s="1"/>
  <c r="AO38" i="7"/>
  <c r="AW38" i="7" s="1"/>
  <c r="AO37" i="7"/>
  <c r="AW37" i="7" s="1"/>
  <c r="AO36" i="7"/>
  <c r="AW36" i="7" s="1"/>
  <c r="AO35" i="7"/>
  <c r="AW35" i="7" s="1"/>
  <c r="AO34" i="7"/>
  <c r="AW34" i="7" s="1"/>
  <c r="AO33" i="7"/>
  <c r="AW33" i="7" s="1"/>
  <c r="AO32" i="7"/>
  <c r="AW32" i="7" s="1"/>
  <c r="AO31" i="7"/>
  <c r="AW31" i="7" s="1"/>
  <c r="AO30" i="7"/>
  <c r="AW30" i="7" s="1"/>
  <c r="AO29" i="7"/>
  <c r="AW29" i="7" s="1"/>
  <c r="AO28" i="7"/>
  <c r="AW28" i="7" s="1"/>
  <c r="AO27" i="7"/>
  <c r="AW27" i="7" s="1"/>
  <c r="AO26" i="7"/>
  <c r="AW26" i="7" s="1"/>
  <c r="AO25" i="7"/>
  <c r="AW25" i="7" s="1"/>
  <c r="AO24" i="7"/>
  <c r="AW24" i="7" s="1"/>
  <c r="AO23" i="7"/>
  <c r="AW23" i="7" s="1"/>
  <c r="AO22" i="7"/>
  <c r="AW22" i="7" s="1"/>
  <c r="AO21" i="7"/>
  <c r="AW21" i="7" s="1"/>
  <c r="AO20" i="7"/>
  <c r="AW20" i="7" s="1"/>
  <c r="AO19" i="7"/>
  <c r="AW19" i="7" s="1"/>
  <c r="AO18" i="7"/>
  <c r="AW18" i="7" s="1"/>
  <c r="BH23" i="7"/>
  <c r="BA22" i="7"/>
  <c r="CL23" i="7"/>
  <c r="CE22" i="7"/>
  <c r="BK20" i="7"/>
  <c r="BD19" i="7"/>
  <c r="CK23" i="7"/>
  <c r="CD22" i="7"/>
  <c r="Z23" i="7"/>
  <c r="R22" i="7"/>
  <c r="DV23" i="7"/>
  <c r="DI22" i="7"/>
  <c r="DU23" i="7"/>
  <c r="DH22" i="7"/>
  <c r="AN148" i="7"/>
  <c r="AV148" i="7" s="1"/>
  <c r="AN147" i="7"/>
  <c r="AV147" i="7" s="1"/>
  <c r="AN146" i="7"/>
  <c r="AV146" i="7" s="1"/>
  <c r="AN145" i="7"/>
  <c r="AV145" i="7" s="1"/>
  <c r="AN144" i="7"/>
  <c r="AV144" i="7" s="1"/>
  <c r="AN143" i="7"/>
  <c r="AV143" i="7" s="1"/>
  <c r="AN142" i="7"/>
  <c r="AV142" i="7" s="1"/>
  <c r="AN141" i="7"/>
  <c r="AV141" i="7" s="1"/>
  <c r="AN140" i="7"/>
  <c r="AV140" i="7" s="1"/>
  <c r="AN139" i="7"/>
  <c r="AV139" i="7" s="1"/>
  <c r="AN138" i="7"/>
  <c r="AV138" i="7" s="1"/>
  <c r="AN137" i="7"/>
  <c r="AV137" i="7" s="1"/>
  <c r="AN136" i="7"/>
  <c r="AV136" i="7" s="1"/>
  <c r="AN135" i="7"/>
  <c r="AV135" i="7" s="1"/>
  <c r="AN134" i="7"/>
  <c r="AV134" i="7" s="1"/>
  <c r="AN133" i="7"/>
  <c r="AV133" i="7" s="1"/>
  <c r="AN132" i="7"/>
  <c r="AV132" i="7" s="1"/>
  <c r="AN131" i="7"/>
  <c r="AV131" i="7" s="1"/>
  <c r="AN130" i="7"/>
  <c r="AV130" i="7" s="1"/>
  <c r="AN129" i="7"/>
  <c r="AV129" i="7" s="1"/>
  <c r="AN128" i="7"/>
  <c r="AV128" i="7" s="1"/>
  <c r="AN127" i="7"/>
  <c r="AV127" i="7" s="1"/>
  <c r="AN126" i="7"/>
  <c r="AV126" i="7" s="1"/>
  <c r="AN125" i="7"/>
  <c r="AV125" i="7" s="1"/>
  <c r="AN124" i="7"/>
  <c r="AV124" i="7" s="1"/>
  <c r="AN123" i="7"/>
  <c r="AV123" i="7" s="1"/>
  <c r="AN122" i="7"/>
  <c r="AV122" i="7" s="1"/>
  <c r="AN121" i="7"/>
  <c r="AV121" i="7" s="1"/>
  <c r="AN120" i="7"/>
  <c r="AV120" i="7" s="1"/>
  <c r="AN119" i="7"/>
  <c r="AV119" i="7" s="1"/>
  <c r="AN118" i="7"/>
  <c r="AV118" i="7" s="1"/>
  <c r="AN117" i="7"/>
  <c r="AV117" i="7" s="1"/>
  <c r="AN116" i="7"/>
  <c r="AV116" i="7" s="1"/>
  <c r="AN115" i="7"/>
  <c r="AV115" i="7" s="1"/>
  <c r="AN114" i="7"/>
  <c r="AV114" i="7" s="1"/>
  <c r="AN113" i="7"/>
  <c r="AV113" i="7" s="1"/>
  <c r="AN112" i="7"/>
  <c r="AV112" i="7" s="1"/>
  <c r="AN111" i="7"/>
  <c r="AV111" i="7" s="1"/>
  <c r="AN110" i="7"/>
  <c r="AV110" i="7" s="1"/>
  <c r="AN109" i="7"/>
  <c r="AV109" i="7" s="1"/>
  <c r="AN108" i="7"/>
  <c r="AV108" i="7" s="1"/>
  <c r="AN107" i="7"/>
  <c r="AV107" i="7" s="1"/>
  <c r="AN106" i="7"/>
  <c r="AV106" i="7" s="1"/>
  <c r="AN105" i="7"/>
  <c r="AV105" i="7" s="1"/>
  <c r="AN104" i="7"/>
  <c r="AV104" i="7" s="1"/>
  <c r="AN103" i="7"/>
  <c r="AV103" i="7" s="1"/>
  <c r="AN102" i="7"/>
  <c r="AV102" i="7" s="1"/>
  <c r="AN101" i="7"/>
  <c r="AV101" i="7" s="1"/>
  <c r="AN100" i="7"/>
  <c r="AV100" i="7" s="1"/>
  <c r="AN99" i="7"/>
  <c r="AV99" i="7" s="1"/>
  <c r="AN98" i="7"/>
  <c r="AV98" i="7" s="1"/>
  <c r="AN97" i="7"/>
  <c r="AV97" i="7" s="1"/>
  <c r="AN96" i="7"/>
  <c r="AV96" i="7" s="1"/>
  <c r="AN95" i="7"/>
  <c r="AV95" i="7" s="1"/>
  <c r="AN94" i="7"/>
  <c r="AV94" i="7" s="1"/>
  <c r="AN93" i="7"/>
  <c r="AV93" i="7" s="1"/>
  <c r="AN92" i="7"/>
  <c r="AV92" i="7" s="1"/>
  <c r="AN91" i="7"/>
  <c r="AV91" i="7" s="1"/>
  <c r="AN90" i="7"/>
  <c r="AV90" i="7" s="1"/>
  <c r="AN89" i="7"/>
  <c r="AV89" i="7" s="1"/>
  <c r="AN88" i="7"/>
  <c r="AV88" i="7" s="1"/>
  <c r="AN87" i="7"/>
  <c r="AV87" i="7" s="1"/>
  <c r="AN86" i="7"/>
  <c r="AV86" i="7" s="1"/>
  <c r="AN85" i="7"/>
  <c r="AV85" i="7" s="1"/>
  <c r="AN84" i="7"/>
  <c r="AV84" i="7" s="1"/>
  <c r="AN83" i="7"/>
  <c r="AV83" i="7" s="1"/>
  <c r="AN82" i="7"/>
  <c r="AV82" i="7" s="1"/>
  <c r="AN81" i="7"/>
  <c r="AV81" i="7" s="1"/>
  <c r="AN80" i="7"/>
  <c r="AV80" i="7" s="1"/>
  <c r="AN79" i="7"/>
  <c r="AV79" i="7" s="1"/>
  <c r="AN78" i="7"/>
  <c r="AV78" i="7" s="1"/>
  <c r="AN77" i="7"/>
  <c r="AV77" i="7" s="1"/>
  <c r="AN76" i="7"/>
  <c r="AV76" i="7" s="1"/>
  <c r="AN75" i="7"/>
  <c r="AV75" i="7" s="1"/>
  <c r="AN74" i="7"/>
  <c r="AV74" i="7" s="1"/>
  <c r="AN73" i="7"/>
  <c r="AV73" i="7" s="1"/>
  <c r="AN72" i="7"/>
  <c r="AV72" i="7" s="1"/>
  <c r="AN71" i="7"/>
  <c r="AV71" i="7" s="1"/>
  <c r="AN70" i="7"/>
  <c r="AV70" i="7" s="1"/>
  <c r="AN69" i="7"/>
  <c r="AV69" i="7" s="1"/>
  <c r="AN68" i="7"/>
  <c r="AV68" i="7" s="1"/>
  <c r="AN67" i="7"/>
  <c r="AV67" i="7" s="1"/>
  <c r="AN66" i="7"/>
  <c r="AV66" i="7" s="1"/>
  <c r="AN65" i="7"/>
  <c r="AV65" i="7" s="1"/>
  <c r="AN64" i="7"/>
  <c r="AV64" i="7" s="1"/>
  <c r="AN63" i="7"/>
  <c r="AV63" i="7" s="1"/>
  <c r="AN62" i="7"/>
  <c r="AV62" i="7" s="1"/>
  <c r="AN61" i="7"/>
  <c r="AV61" i="7" s="1"/>
  <c r="AN60" i="7"/>
  <c r="AV60" i="7" s="1"/>
  <c r="AN59" i="7"/>
  <c r="AV59" i="7" s="1"/>
  <c r="AN58" i="7"/>
  <c r="AV58" i="7" s="1"/>
  <c r="AN57" i="7"/>
  <c r="AV57" i="7" s="1"/>
  <c r="AN56" i="7"/>
  <c r="AV56" i="7" s="1"/>
  <c r="AN55" i="7"/>
  <c r="AV55" i="7" s="1"/>
  <c r="AN54" i="7"/>
  <c r="AV54" i="7" s="1"/>
  <c r="AN53" i="7"/>
  <c r="AV53" i="7" s="1"/>
  <c r="AN52" i="7"/>
  <c r="AV52" i="7" s="1"/>
  <c r="AN51" i="7"/>
  <c r="AV51" i="7" s="1"/>
  <c r="AN50" i="7"/>
  <c r="AV50" i="7" s="1"/>
  <c r="AN49" i="7"/>
  <c r="AV49" i="7" s="1"/>
  <c r="AN48" i="7"/>
  <c r="AV48" i="7" s="1"/>
  <c r="AN47" i="7"/>
  <c r="AV47" i="7" s="1"/>
  <c r="AN46" i="7"/>
  <c r="AV46" i="7" s="1"/>
  <c r="AN45" i="7"/>
  <c r="AV45" i="7" s="1"/>
  <c r="AN44" i="7"/>
  <c r="AV44" i="7" s="1"/>
  <c r="AN43" i="7"/>
  <c r="AV43" i="7" s="1"/>
  <c r="AN42" i="7"/>
  <c r="AV42" i="7" s="1"/>
  <c r="AN41" i="7"/>
  <c r="AV41" i="7" s="1"/>
  <c r="AN40" i="7"/>
  <c r="AV40" i="7" s="1"/>
  <c r="AN39" i="7"/>
  <c r="AV39" i="7" s="1"/>
  <c r="AN38" i="7"/>
  <c r="AV38" i="7" s="1"/>
  <c r="AN37" i="7"/>
  <c r="AV37" i="7" s="1"/>
  <c r="AN36" i="7"/>
  <c r="AV36" i="7" s="1"/>
  <c r="AN35" i="7"/>
  <c r="AV35" i="7" s="1"/>
  <c r="AN34" i="7"/>
  <c r="AV34" i="7" s="1"/>
  <c r="AN33" i="7"/>
  <c r="AV33" i="7" s="1"/>
  <c r="AN32" i="7"/>
  <c r="AV32" i="7" s="1"/>
  <c r="AN31" i="7"/>
  <c r="AV31" i="7" s="1"/>
  <c r="AN30" i="7"/>
  <c r="AV30" i="7" s="1"/>
  <c r="AN29" i="7"/>
  <c r="AV29" i="7" s="1"/>
  <c r="AN28" i="7"/>
  <c r="AV28" i="7" s="1"/>
  <c r="AN27" i="7"/>
  <c r="AV27" i="7" s="1"/>
  <c r="AN26" i="7"/>
  <c r="AV26" i="7" s="1"/>
  <c r="AN25" i="7"/>
  <c r="AV25" i="7" s="1"/>
  <c r="AN24" i="7"/>
  <c r="AV24" i="7" s="1"/>
  <c r="AN23" i="7"/>
  <c r="AV23" i="7" s="1"/>
  <c r="AN18" i="7"/>
  <c r="AV18" i="7" s="1"/>
  <c r="AN22" i="7"/>
  <c r="AV22" i="7" s="1"/>
  <c r="AN21" i="7"/>
  <c r="AV21" i="7" s="1"/>
  <c r="AN20" i="7"/>
  <c r="AV20" i="7" s="1"/>
  <c r="AN19" i="7"/>
  <c r="AV19" i="7" s="1"/>
  <c r="AF19" i="7" s="1"/>
  <c r="AA23" i="7"/>
  <c r="S22" i="7"/>
  <c r="AE19" i="7"/>
  <c r="DY19" i="7"/>
  <c r="CQ19" i="7"/>
  <c r="BI23" i="7"/>
  <c r="BB22" i="7"/>
  <c r="BM19" i="7"/>
  <c r="BJ21" i="7"/>
  <c r="BC20" i="7"/>
  <c r="BL19" i="7"/>
  <c r="DO11" i="7"/>
  <c r="DN12" i="7"/>
  <c r="CM22" i="7"/>
  <c r="CF21" i="7"/>
  <c r="CN22" i="7"/>
  <c r="CG21" i="7"/>
  <c r="AC22" i="7"/>
  <c r="U21" i="7"/>
  <c r="CO21" i="7"/>
  <c r="CH20" i="7"/>
  <c r="DI22" i="6"/>
  <c r="AZ22" i="6"/>
  <c r="T22" i="6"/>
  <c r="DU22" i="6"/>
  <c r="DH21" i="6"/>
  <c r="BL20" i="6"/>
  <c r="BE19" i="6"/>
  <c r="BS23" i="6"/>
  <c r="C24" i="6"/>
  <c r="A25" i="6"/>
  <c r="DG24" i="6"/>
  <c r="CC24" i="6"/>
  <c r="AY24" i="6"/>
  <c r="Q24" i="6"/>
  <c r="E24" i="6"/>
  <c r="CL22" i="6"/>
  <c r="CE21" i="6"/>
  <c r="Z22" i="6"/>
  <c r="R21" i="6"/>
  <c r="CX24" i="6"/>
  <c r="CX23" i="6"/>
  <c r="CX22" i="6"/>
  <c r="DE22" i="6" s="1"/>
  <c r="CX21" i="6"/>
  <c r="DE21" i="6" s="1"/>
  <c r="CX20" i="6"/>
  <c r="DE20" i="6" s="1"/>
  <c r="CX19" i="6"/>
  <c r="DE19" i="6" s="1"/>
  <c r="CX18" i="6"/>
  <c r="DE18" i="6" s="1"/>
  <c r="BM20" i="6"/>
  <c r="BF19" i="6"/>
  <c r="BT23" i="6"/>
  <c r="CK22" i="6"/>
  <c r="CD21" i="6"/>
  <c r="N19" i="6"/>
  <c r="AA22" i="6"/>
  <c r="S21" i="6"/>
  <c r="CO20" i="6"/>
  <c r="CH19" i="6"/>
  <c r="CV23" i="6"/>
  <c r="AE20" i="6"/>
  <c r="W19" i="6"/>
  <c r="CW24" i="6"/>
  <c r="CW23" i="6"/>
  <c r="CW22" i="6"/>
  <c r="DD22" i="6" s="1"/>
  <c r="CW21" i="6"/>
  <c r="DD21" i="6" s="1"/>
  <c r="CW20" i="6"/>
  <c r="DD20" i="6" s="1"/>
  <c r="CW19" i="6"/>
  <c r="DD19" i="6" s="1"/>
  <c r="CW18" i="6"/>
  <c r="DD18" i="6" s="1"/>
  <c r="AD21" i="6"/>
  <c r="V20" i="6"/>
  <c r="DY21" i="6"/>
  <c r="DL20" i="6"/>
  <c r="DW22" i="6"/>
  <c r="DJ21" i="6"/>
  <c r="DP11" i="6"/>
  <c r="DO12" i="6"/>
  <c r="BJ21" i="6"/>
  <c r="BC20" i="6"/>
  <c r="CM22" i="6"/>
  <c r="CF21" i="6"/>
  <c r="AN24" i="6"/>
  <c r="AN23" i="6"/>
  <c r="AN22" i="6"/>
  <c r="AV22" i="6" s="1"/>
  <c r="AN21" i="6"/>
  <c r="AV21" i="6" s="1"/>
  <c r="AN20" i="6"/>
  <c r="AV20" i="6" s="1"/>
  <c r="AN19" i="6"/>
  <c r="AV19" i="6" s="1"/>
  <c r="AF19" i="6" s="1"/>
  <c r="AN18" i="6"/>
  <c r="AV18" i="6" s="1"/>
  <c r="DX22" i="6"/>
  <c r="DK21" i="6"/>
  <c r="AV23" i="6"/>
  <c r="DE23" i="6"/>
  <c r="AU23" i="6"/>
  <c r="DD23" i="6"/>
  <c r="CA23" i="6"/>
  <c r="BW23" i="6"/>
  <c r="F23" i="6"/>
  <c r="DC23" i="6"/>
  <c r="CY23" i="6"/>
  <c r="BZ23" i="6"/>
  <c r="AJ23" i="6"/>
  <c r="AR23" i="6" s="1"/>
  <c r="AB23" i="6" s="1"/>
  <c r="AH23" i="6"/>
  <c r="AP23" i="6" s="1"/>
  <c r="CR23" i="6"/>
  <c r="BN23" i="6"/>
  <c r="BU23" i="6" s="1"/>
  <c r="BG23" i="6" s="1"/>
  <c r="BO23" i="6"/>
  <c r="BV23" i="6" s="1"/>
  <c r="AI23" i="6"/>
  <c r="AQ23" i="6" s="1"/>
  <c r="CS23" i="6"/>
  <c r="CZ23" i="6" s="1"/>
  <c r="EH23" i="6"/>
  <c r="EU23" i="6" s="1"/>
  <c r="EI23" i="6"/>
  <c r="EV23" i="6" s="1"/>
  <c r="DV23" i="6" s="1"/>
  <c r="BP23" i="6"/>
  <c r="EJ23" i="6"/>
  <c r="EW23" i="6" s="1"/>
  <c r="AK23" i="6"/>
  <c r="AS23" i="6" s="1"/>
  <c r="BQ23" i="6"/>
  <c r="BX23" i="6" s="1"/>
  <c r="CT23" i="6"/>
  <c r="DA23" i="6" s="1"/>
  <c r="EK23" i="6"/>
  <c r="EX23" i="6" s="1"/>
  <c r="BR23" i="6"/>
  <c r="BY23" i="6" s="1"/>
  <c r="AL23" i="6"/>
  <c r="AT23" i="6" s="1"/>
  <c r="CU23" i="6"/>
  <c r="DB23" i="6" s="1"/>
  <c r="EL23" i="6"/>
  <c r="EY23" i="6" s="1"/>
  <c r="BH22" i="6"/>
  <c r="BA21" i="6"/>
  <c r="BK21" i="6"/>
  <c r="BD20" i="6"/>
  <c r="EN18" i="6"/>
  <c r="FA18" i="6" s="1"/>
  <c r="EN24" i="6"/>
  <c r="EN23" i="6"/>
  <c r="FA23" i="6" s="1"/>
  <c r="EN22" i="6"/>
  <c r="FA22" i="6" s="1"/>
  <c r="EN21" i="6"/>
  <c r="FA21" i="6" s="1"/>
  <c r="EN20" i="6"/>
  <c r="FA20" i="6" s="1"/>
  <c r="EN19" i="6"/>
  <c r="FA19" i="6" s="1"/>
  <c r="EA19" i="6" s="1"/>
  <c r="D25" i="6"/>
  <c r="B26" i="6"/>
  <c r="BI22" i="6"/>
  <c r="BB21" i="6"/>
  <c r="DZ19" i="6"/>
  <c r="EM23" i="6"/>
  <c r="EZ23" i="6" s="1"/>
  <c r="AO19" i="6"/>
  <c r="AW19" i="6" s="1"/>
  <c r="AG19" i="6" s="1"/>
  <c r="AO18" i="6"/>
  <c r="AW18" i="6" s="1"/>
  <c r="AO24" i="6"/>
  <c r="AO23" i="6"/>
  <c r="AW23" i="6" s="1"/>
  <c r="AO22" i="6"/>
  <c r="AW22" i="6" s="1"/>
  <c r="AO21" i="6"/>
  <c r="AW21" i="6" s="1"/>
  <c r="AO20" i="6"/>
  <c r="AW20" i="6" s="1"/>
  <c r="CN21" i="6"/>
  <c r="CG20" i="6"/>
  <c r="AC22" i="6"/>
  <c r="U21" i="6"/>
  <c r="CP19" i="8" l="1"/>
  <c r="AF19" i="8"/>
  <c r="BH23" i="8"/>
  <c r="BA22" i="8"/>
  <c r="DU23" i="8"/>
  <c r="DH22" i="8"/>
  <c r="BI23" i="8"/>
  <c r="BB22" i="8"/>
  <c r="DZ21" i="8"/>
  <c r="DM20" i="8"/>
  <c r="EO148" i="8"/>
  <c r="FB148" i="8" s="1"/>
  <c r="EO147" i="8"/>
  <c r="FB147" i="8" s="1"/>
  <c r="EO146" i="8"/>
  <c r="FB146" i="8" s="1"/>
  <c r="EO145" i="8"/>
  <c r="FB145" i="8" s="1"/>
  <c r="EO144" i="8"/>
  <c r="FB144" i="8" s="1"/>
  <c r="EO143" i="8"/>
  <c r="FB143" i="8" s="1"/>
  <c r="EO142" i="8"/>
  <c r="FB142" i="8" s="1"/>
  <c r="EO141" i="8"/>
  <c r="FB141" i="8" s="1"/>
  <c r="EO140" i="8"/>
  <c r="FB140" i="8" s="1"/>
  <c r="EO137" i="8"/>
  <c r="FB137" i="8" s="1"/>
  <c r="EO136" i="8"/>
  <c r="FB136" i="8" s="1"/>
  <c r="EO135" i="8"/>
  <c r="FB135" i="8" s="1"/>
  <c r="EO139" i="8"/>
  <c r="FB139" i="8" s="1"/>
  <c r="EO138" i="8"/>
  <c r="FB138" i="8" s="1"/>
  <c r="EO134" i="8"/>
  <c r="FB134" i="8" s="1"/>
  <c r="EO133" i="8"/>
  <c r="FB133" i="8" s="1"/>
  <c r="EO132" i="8"/>
  <c r="FB132" i="8" s="1"/>
  <c r="EO131" i="8"/>
  <c r="FB131" i="8" s="1"/>
  <c r="EO130" i="8"/>
  <c r="FB130" i="8" s="1"/>
  <c r="EO129" i="8"/>
  <c r="FB129" i="8" s="1"/>
  <c r="EO128" i="8"/>
  <c r="FB128" i="8" s="1"/>
  <c r="EO127" i="8"/>
  <c r="FB127" i="8" s="1"/>
  <c r="EO126" i="8"/>
  <c r="FB126" i="8" s="1"/>
  <c r="EO125" i="8"/>
  <c r="FB125" i="8" s="1"/>
  <c r="EO124" i="8"/>
  <c r="FB124" i="8" s="1"/>
  <c r="EO123" i="8"/>
  <c r="FB123" i="8" s="1"/>
  <c r="EO122" i="8"/>
  <c r="FB122" i="8" s="1"/>
  <c r="EO121" i="8"/>
  <c r="FB121" i="8" s="1"/>
  <c r="EO120" i="8"/>
  <c r="FB120" i="8" s="1"/>
  <c r="EO119" i="8"/>
  <c r="FB119" i="8" s="1"/>
  <c r="EO118" i="8"/>
  <c r="FB118" i="8" s="1"/>
  <c r="EO117" i="8"/>
  <c r="FB117" i="8" s="1"/>
  <c r="EO116" i="8"/>
  <c r="FB116" i="8" s="1"/>
  <c r="EO115" i="8"/>
  <c r="FB115" i="8" s="1"/>
  <c r="EO114" i="8"/>
  <c r="FB114" i="8" s="1"/>
  <c r="EO113" i="8"/>
  <c r="FB113" i="8" s="1"/>
  <c r="EO112" i="8"/>
  <c r="FB112" i="8" s="1"/>
  <c r="EO111" i="8"/>
  <c r="FB111" i="8" s="1"/>
  <c r="EO110" i="8"/>
  <c r="FB110" i="8" s="1"/>
  <c r="EO109" i="8"/>
  <c r="FB109" i="8" s="1"/>
  <c r="EO108" i="8"/>
  <c r="FB108" i="8" s="1"/>
  <c r="EO107" i="8"/>
  <c r="FB107" i="8" s="1"/>
  <c r="EO106" i="8"/>
  <c r="FB106" i="8" s="1"/>
  <c r="EO105" i="8"/>
  <c r="FB105" i="8" s="1"/>
  <c r="EO104" i="8"/>
  <c r="FB104" i="8" s="1"/>
  <c r="EO103" i="8"/>
  <c r="FB103" i="8" s="1"/>
  <c r="EO102" i="8"/>
  <c r="FB102" i="8" s="1"/>
  <c r="EO101" i="8"/>
  <c r="FB101" i="8" s="1"/>
  <c r="EO100" i="8"/>
  <c r="FB100" i="8" s="1"/>
  <c r="EO99" i="8"/>
  <c r="FB99" i="8" s="1"/>
  <c r="EO98" i="8"/>
  <c r="FB98" i="8" s="1"/>
  <c r="EO97" i="8"/>
  <c r="FB97" i="8" s="1"/>
  <c r="EO96" i="8"/>
  <c r="FB96" i="8" s="1"/>
  <c r="EO95" i="8"/>
  <c r="FB95" i="8" s="1"/>
  <c r="EO94" i="8"/>
  <c r="FB94" i="8" s="1"/>
  <c r="EO93" i="8"/>
  <c r="FB93" i="8" s="1"/>
  <c r="EO92" i="8"/>
  <c r="FB92" i="8" s="1"/>
  <c r="EO91" i="8"/>
  <c r="FB91" i="8" s="1"/>
  <c r="EO90" i="8"/>
  <c r="FB90" i="8" s="1"/>
  <c r="EO89" i="8"/>
  <c r="FB89" i="8" s="1"/>
  <c r="EO88" i="8"/>
  <c r="FB88" i="8" s="1"/>
  <c r="EO87" i="8"/>
  <c r="FB87" i="8" s="1"/>
  <c r="EO86" i="8"/>
  <c r="FB86" i="8" s="1"/>
  <c r="EO85" i="8"/>
  <c r="FB85" i="8" s="1"/>
  <c r="EO84" i="8"/>
  <c r="FB84" i="8" s="1"/>
  <c r="EO83" i="8"/>
  <c r="FB83" i="8" s="1"/>
  <c r="EO82" i="8"/>
  <c r="FB82" i="8" s="1"/>
  <c r="EO81" i="8"/>
  <c r="FB81" i="8" s="1"/>
  <c r="EO80" i="8"/>
  <c r="FB80" i="8" s="1"/>
  <c r="EO79" i="8"/>
  <c r="FB79" i="8" s="1"/>
  <c r="EO78" i="8"/>
  <c r="FB78" i="8" s="1"/>
  <c r="EO77" i="8"/>
  <c r="FB77" i="8" s="1"/>
  <c r="EO76" i="8"/>
  <c r="FB76" i="8" s="1"/>
  <c r="EO75" i="8"/>
  <c r="FB75" i="8" s="1"/>
  <c r="EO74" i="8"/>
  <c r="FB74" i="8" s="1"/>
  <c r="EO73" i="8"/>
  <c r="FB73" i="8" s="1"/>
  <c r="EO72" i="8"/>
  <c r="FB72" i="8" s="1"/>
  <c r="EO71" i="8"/>
  <c r="FB71" i="8" s="1"/>
  <c r="EO70" i="8"/>
  <c r="FB70" i="8" s="1"/>
  <c r="EO69" i="8"/>
  <c r="FB69" i="8" s="1"/>
  <c r="EO68" i="8"/>
  <c r="FB68" i="8" s="1"/>
  <c r="EO67" i="8"/>
  <c r="FB67" i="8" s="1"/>
  <c r="EO66" i="8"/>
  <c r="FB66" i="8" s="1"/>
  <c r="EO65" i="8"/>
  <c r="FB65" i="8" s="1"/>
  <c r="EO64" i="8"/>
  <c r="FB64" i="8" s="1"/>
  <c r="EO63" i="8"/>
  <c r="FB63" i="8" s="1"/>
  <c r="EO62" i="8"/>
  <c r="FB62" i="8" s="1"/>
  <c r="EO61" i="8"/>
  <c r="FB61" i="8" s="1"/>
  <c r="EO60" i="8"/>
  <c r="FB60" i="8" s="1"/>
  <c r="EO59" i="8"/>
  <c r="FB59" i="8" s="1"/>
  <c r="EO58" i="8"/>
  <c r="FB58" i="8" s="1"/>
  <c r="EO57" i="8"/>
  <c r="FB57" i="8" s="1"/>
  <c r="EO56" i="8"/>
  <c r="FB56" i="8" s="1"/>
  <c r="EO55" i="8"/>
  <c r="FB55" i="8" s="1"/>
  <c r="EO54" i="8"/>
  <c r="FB54" i="8" s="1"/>
  <c r="EO53" i="8"/>
  <c r="FB53" i="8" s="1"/>
  <c r="EO52" i="8"/>
  <c r="FB52" i="8" s="1"/>
  <c r="EO51" i="8"/>
  <c r="FB51" i="8" s="1"/>
  <c r="EO50" i="8"/>
  <c r="FB50" i="8" s="1"/>
  <c r="EO49" i="8"/>
  <c r="FB49" i="8" s="1"/>
  <c r="EO48" i="8"/>
  <c r="FB48" i="8" s="1"/>
  <c r="EO47" i="8"/>
  <c r="FB47" i="8" s="1"/>
  <c r="EO46" i="8"/>
  <c r="FB46" i="8" s="1"/>
  <c r="EO45" i="8"/>
  <c r="FB45" i="8" s="1"/>
  <c r="EO44" i="8"/>
  <c r="FB44" i="8" s="1"/>
  <c r="EO43" i="8"/>
  <c r="FB43" i="8" s="1"/>
  <c r="EO42" i="8"/>
  <c r="FB42" i="8" s="1"/>
  <c r="EO41" i="8"/>
  <c r="FB41" i="8" s="1"/>
  <c r="EO40" i="8"/>
  <c r="FB40" i="8" s="1"/>
  <c r="EO39" i="8"/>
  <c r="FB39" i="8" s="1"/>
  <c r="EO38" i="8"/>
  <c r="FB38" i="8" s="1"/>
  <c r="EO37" i="8"/>
  <c r="FB37" i="8" s="1"/>
  <c r="EO36" i="8"/>
  <c r="FB36" i="8" s="1"/>
  <c r="EO35" i="8"/>
  <c r="FB35" i="8" s="1"/>
  <c r="EO34" i="8"/>
  <c r="FB34" i="8" s="1"/>
  <c r="EO33" i="8"/>
  <c r="FB33" i="8" s="1"/>
  <c r="EO32" i="8"/>
  <c r="FB32" i="8" s="1"/>
  <c r="EO31" i="8"/>
  <c r="FB31" i="8" s="1"/>
  <c r="EO30" i="8"/>
  <c r="FB30" i="8" s="1"/>
  <c r="EO29" i="8"/>
  <c r="FB29" i="8" s="1"/>
  <c r="EO28" i="8"/>
  <c r="FB28" i="8" s="1"/>
  <c r="EO27" i="8"/>
  <c r="FB27" i="8" s="1"/>
  <c r="EO26" i="8"/>
  <c r="FB26" i="8" s="1"/>
  <c r="EO25" i="8"/>
  <c r="FB25" i="8" s="1"/>
  <c r="EO24" i="8"/>
  <c r="FB24" i="8" s="1"/>
  <c r="EO23" i="8"/>
  <c r="FB23" i="8" s="1"/>
  <c r="EO22" i="8"/>
  <c r="FB22" i="8" s="1"/>
  <c r="EO21" i="8"/>
  <c r="FB21" i="8" s="1"/>
  <c r="EO20" i="8"/>
  <c r="FB20" i="8" s="1"/>
  <c r="EO19" i="8"/>
  <c r="FB19" i="8" s="1"/>
  <c r="EO18" i="8"/>
  <c r="FB18" i="8" s="1"/>
  <c r="CL23" i="8"/>
  <c r="CE22" i="8"/>
  <c r="CQ19" i="8"/>
  <c r="EA19" i="8"/>
  <c r="BM21" i="8"/>
  <c r="BF20" i="8"/>
  <c r="DY22" i="8"/>
  <c r="DL21" i="8"/>
  <c r="AD22" i="8"/>
  <c r="V21" i="8"/>
  <c r="DX23" i="8"/>
  <c r="DK22" i="8"/>
  <c r="AG19" i="8"/>
  <c r="AB23" i="8"/>
  <c r="T22" i="8"/>
  <c r="CO21" i="8"/>
  <c r="CH20" i="8"/>
  <c r="BG23" i="8"/>
  <c r="AZ22" i="8"/>
  <c r="AE20" i="8"/>
  <c r="W19" i="8"/>
  <c r="Z23" i="8"/>
  <c r="R22" i="8"/>
  <c r="AF20" i="8"/>
  <c r="X19" i="8"/>
  <c r="CN22" i="8"/>
  <c r="CG21" i="8"/>
  <c r="AA23" i="8"/>
  <c r="S22" i="8"/>
  <c r="BK22" i="8"/>
  <c r="BD21" i="8"/>
  <c r="BL20" i="8"/>
  <c r="BE19" i="8"/>
  <c r="N19" i="8" s="1"/>
  <c r="CM23" i="8"/>
  <c r="CF22" i="8"/>
  <c r="DV23" i="8"/>
  <c r="DI22" i="8"/>
  <c r="CK23" i="8"/>
  <c r="CD22" i="8"/>
  <c r="BJ23" i="8"/>
  <c r="BC22" i="8"/>
  <c r="AC22" i="8"/>
  <c r="U21" i="8"/>
  <c r="DW23" i="8"/>
  <c r="DJ22" i="8"/>
  <c r="CP20" i="8"/>
  <c r="CI19" i="8"/>
  <c r="DQ11" i="8"/>
  <c r="DP12" i="8"/>
  <c r="BM20" i="7"/>
  <c r="BF19" i="7"/>
  <c r="DY20" i="7"/>
  <c r="DL19" i="7"/>
  <c r="AF20" i="7"/>
  <c r="X19" i="7"/>
  <c r="DU24" i="7"/>
  <c r="DH23" i="7"/>
  <c r="CP21" i="7"/>
  <c r="CI20" i="7"/>
  <c r="BG24" i="7"/>
  <c r="AZ23" i="7"/>
  <c r="DW23" i="7"/>
  <c r="DJ22" i="7"/>
  <c r="AC23" i="7"/>
  <c r="U22" i="7"/>
  <c r="CM23" i="7"/>
  <c r="CF22" i="7"/>
  <c r="BL20" i="7"/>
  <c r="BE19" i="7"/>
  <c r="N19" i="7" s="1"/>
  <c r="AE20" i="7"/>
  <c r="W19" i="7"/>
  <c r="Z24" i="7"/>
  <c r="R23" i="7"/>
  <c r="BK21" i="7"/>
  <c r="BD20" i="7"/>
  <c r="BH24" i="7"/>
  <c r="BA23" i="7"/>
  <c r="DZ20" i="7"/>
  <c r="DM19" i="7"/>
  <c r="EN148" i="7"/>
  <c r="FA148" i="7" s="1"/>
  <c r="EN147" i="7"/>
  <c r="FA147" i="7" s="1"/>
  <c r="EN146" i="7"/>
  <c r="FA146" i="7" s="1"/>
  <c r="EN145" i="7"/>
  <c r="FA145" i="7" s="1"/>
  <c r="EN144" i="7"/>
  <c r="FA144" i="7" s="1"/>
  <c r="EN143" i="7"/>
  <c r="FA143" i="7" s="1"/>
  <c r="EN142" i="7"/>
  <c r="FA142" i="7" s="1"/>
  <c r="EN141" i="7"/>
  <c r="FA141" i="7" s="1"/>
  <c r="EN140" i="7"/>
  <c r="FA140" i="7" s="1"/>
  <c r="EN139" i="7"/>
  <c r="FA139" i="7" s="1"/>
  <c r="EN138" i="7"/>
  <c r="FA138" i="7" s="1"/>
  <c r="EN137" i="7"/>
  <c r="FA137" i="7" s="1"/>
  <c r="EN136" i="7"/>
  <c r="FA136" i="7" s="1"/>
  <c r="EN135" i="7"/>
  <c r="FA135" i="7" s="1"/>
  <c r="EN134" i="7"/>
  <c r="FA134" i="7" s="1"/>
  <c r="EN133" i="7"/>
  <c r="FA133" i="7" s="1"/>
  <c r="EN132" i="7"/>
  <c r="FA132" i="7" s="1"/>
  <c r="EN131" i="7"/>
  <c r="FA131" i="7" s="1"/>
  <c r="EN130" i="7"/>
  <c r="FA130" i="7" s="1"/>
  <c r="EN129" i="7"/>
  <c r="FA129" i="7" s="1"/>
  <c r="EN128" i="7"/>
  <c r="FA128" i="7" s="1"/>
  <c r="EN127" i="7"/>
  <c r="FA127" i="7" s="1"/>
  <c r="EN126" i="7"/>
  <c r="FA126" i="7" s="1"/>
  <c r="EN125" i="7"/>
  <c r="FA125" i="7" s="1"/>
  <c r="EN124" i="7"/>
  <c r="FA124" i="7" s="1"/>
  <c r="EN123" i="7"/>
  <c r="FA123" i="7" s="1"/>
  <c r="EN122" i="7"/>
  <c r="FA122" i="7" s="1"/>
  <c r="EN121" i="7"/>
  <c r="FA121" i="7" s="1"/>
  <c r="EN120" i="7"/>
  <c r="FA120" i="7" s="1"/>
  <c r="EN119" i="7"/>
  <c r="FA119" i="7" s="1"/>
  <c r="EN118" i="7"/>
  <c r="FA118" i="7" s="1"/>
  <c r="EN117" i="7"/>
  <c r="FA117" i="7" s="1"/>
  <c r="EN116" i="7"/>
  <c r="FA116" i="7" s="1"/>
  <c r="EN115" i="7"/>
  <c r="FA115" i="7" s="1"/>
  <c r="EN114" i="7"/>
  <c r="FA114" i="7" s="1"/>
  <c r="EN113" i="7"/>
  <c r="FA113" i="7" s="1"/>
  <c r="EN112" i="7"/>
  <c r="FA112" i="7" s="1"/>
  <c r="EN111" i="7"/>
  <c r="FA111" i="7" s="1"/>
  <c r="EN110" i="7"/>
  <c r="FA110" i="7" s="1"/>
  <c r="EN109" i="7"/>
  <c r="FA109" i="7" s="1"/>
  <c r="EN108" i="7"/>
  <c r="FA108" i="7" s="1"/>
  <c r="EN107" i="7"/>
  <c r="FA107" i="7" s="1"/>
  <c r="EN106" i="7"/>
  <c r="FA106" i="7" s="1"/>
  <c r="EN105" i="7"/>
  <c r="FA105" i="7" s="1"/>
  <c r="EN104" i="7"/>
  <c r="FA104" i="7" s="1"/>
  <c r="EN103" i="7"/>
  <c r="FA103" i="7" s="1"/>
  <c r="EN102" i="7"/>
  <c r="FA102" i="7" s="1"/>
  <c r="EN101" i="7"/>
  <c r="FA101" i="7" s="1"/>
  <c r="EN100" i="7"/>
  <c r="FA100" i="7" s="1"/>
  <c r="EN99" i="7"/>
  <c r="FA99" i="7" s="1"/>
  <c r="EN98" i="7"/>
  <c r="FA98" i="7" s="1"/>
  <c r="EN97" i="7"/>
  <c r="FA97" i="7" s="1"/>
  <c r="EN96" i="7"/>
  <c r="FA96" i="7" s="1"/>
  <c r="EN95" i="7"/>
  <c r="FA95" i="7" s="1"/>
  <c r="EN94" i="7"/>
  <c r="FA94" i="7" s="1"/>
  <c r="EN93" i="7"/>
  <c r="FA93" i="7" s="1"/>
  <c r="EN92" i="7"/>
  <c r="FA92" i="7" s="1"/>
  <c r="EN91" i="7"/>
  <c r="FA91" i="7" s="1"/>
  <c r="EN90" i="7"/>
  <c r="FA90" i="7" s="1"/>
  <c r="EN89" i="7"/>
  <c r="FA89" i="7" s="1"/>
  <c r="EN88" i="7"/>
  <c r="FA88" i="7" s="1"/>
  <c r="EN87" i="7"/>
  <c r="FA87" i="7" s="1"/>
  <c r="EN86" i="7"/>
  <c r="FA86" i="7" s="1"/>
  <c r="EN85" i="7"/>
  <c r="FA85" i="7" s="1"/>
  <c r="EN84" i="7"/>
  <c r="FA84" i="7" s="1"/>
  <c r="EN83" i="7"/>
  <c r="FA83" i="7" s="1"/>
  <c r="EN82" i="7"/>
  <c r="FA82" i="7" s="1"/>
  <c r="EN81" i="7"/>
  <c r="FA81" i="7" s="1"/>
  <c r="EN80" i="7"/>
  <c r="FA80" i="7" s="1"/>
  <c r="EN79" i="7"/>
  <c r="FA79" i="7" s="1"/>
  <c r="EN78" i="7"/>
  <c r="FA78" i="7" s="1"/>
  <c r="EN77" i="7"/>
  <c r="FA77" i="7" s="1"/>
  <c r="EN76" i="7"/>
  <c r="FA76" i="7" s="1"/>
  <c r="EN75" i="7"/>
  <c r="FA75" i="7" s="1"/>
  <c r="EN74" i="7"/>
  <c r="FA74" i="7" s="1"/>
  <c r="EN73" i="7"/>
  <c r="FA73" i="7" s="1"/>
  <c r="EN72" i="7"/>
  <c r="FA72" i="7" s="1"/>
  <c r="EN71" i="7"/>
  <c r="FA71" i="7" s="1"/>
  <c r="EN70" i="7"/>
  <c r="FA70" i="7" s="1"/>
  <c r="EN69" i="7"/>
  <c r="FA69" i="7" s="1"/>
  <c r="EN68" i="7"/>
  <c r="FA68" i="7" s="1"/>
  <c r="EN67" i="7"/>
  <c r="FA67" i="7" s="1"/>
  <c r="EN66" i="7"/>
  <c r="FA66" i="7" s="1"/>
  <c r="EN65" i="7"/>
  <c r="FA65" i="7" s="1"/>
  <c r="EN64" i="7"/>
  <c r="FA64" i="7" s="1"/>
  <c r="EN63" i="7"/>
  <c r="FA63" i="7" s="1"/>
  <c r="EN62" i="7"/>
  <c r="FA62" i="7" s="1"/>
  <c r="EN61" i="7"/>
  <c r="FA61" i="7" s="1"/>
  <c r="EN60" i="7"/>
  <c r="FA60" i="7" s="1"/>
  <c r="EN59" i="7"/>
  <c r="FA59" i="7" s="1"/>
  <c r="EN58" i="7"/>
  <c r="FA58" i="7" s="1"/>
  <c r="EN57" i="7"/>
  <c r="FA57" i="7" s="1"/>
  <c r="EN56" i="7"/>
  <c r="FA56" i="7" s="1"/>
  <c r="EN55" i="7"/>
  <c r="FA55" i="7" s="1"/>
  <c r="EN54" i="7"/>
  <c r="FA54" i="7" s="1"/>
  <c r="EN53" i="7"/>
  <c r="FA53" i="7" s="1"/>
  <c r="EN52" i="7"/>
  <c r="FA52" i="7" s="1"/>
  <c r="EN51" i="7"/>
  <c r="FA51" i="7" s="1"/>
  <c r="EN50" i="7"/>
  <c r="FA50" i="7" s="1"/>
  <c r="EN49" i="7"/>
  <c r="FA49" i="7" s="1"/>
  <c r="EN48" i="7"/>
  <c r="FA48" i="7" s="1"/>
  <c r="EN47" i="7"/>
  <c r="FA47" i="7" s="1"/>
  <c r="EN46" i="7"/>
  <c r="FA46" i="7" s="1"/>
  <c r="EN45" i="7"/>
  <c r="FA45" i="7" s="1"/>
  <c r="EN44" i="7"/>
  <c r="FA44" i="7" s="1"/>
  <c r="EN43" i="7"/>
  <c r="FA43" i="7" s="1"/>
  <c r="EN42" i="7"/>
  <c r="FA42" i="7" s="1"/>
  <c r="EN41" i="7"/>
  <c r="FA41" i="7" s="1"/>
  <c r="EN40" i="7"/>
  <c r="FA40" i="7" s="1"/>
  <c r="EN39" i="7"/>
  <c r="FA39" i="7" s="1"/>
  <c r="EN38" i="7"/>
  <c r="FA38" i="7" s="1"/>
  <c r="EN37" i="7"/>
  <c r="FA37" i="7" s="1"/>
  <c r="EN36" i="7"/>
  <c r="FA36" i="7" s="1"/>
  <c r="EN35" i="7"/>
  <c r="FA35" i="7" s="1"/>
  <c r="EN34" i="7"/>
  <c r="FA34" i="7" s="1"/>
  <c r="EN33" i="7"/>
  <c r="FA33" i="7" s="1"/>
  <c r="EN32" i="7"/>
  <c r="FA32" i="7" s="1"/>
  <c r="EN31" i="7"/>
  <c r="FA31" i="7" s="1"/>
  <c r="EN30" i="7"/>
  <c r="FA30" i="7" s="1"/>
  <c r="EN29" i="7"/>
  <c r="FA29" i="7" s="1"/>
  <c r="EN28" i="7"/>
  <c r="FA28" i="7" s="1"/>
  <c r="EN27" i="7"/>
  <c r="FA27" i="7" s="1"/>
  <c r="EN26" i="7"/>
  <c r="FA26" i="7" s="1"/>
  <c r="EN25" i="7"/>
  <c r="FA25" i="7" s="1"/>
  <c r="EN24" i="7"/>
  <c r="FA24" i="7" s="1"/>
  <c r="EN23" i="7"/>
  <c r="FA23" i="7" s="1"/>
  <c r="EN22" i="7"/>
  <c r="FA22" i="7" s="1"/>
  <c r="EN21" i="7"/>
  <c r="FA21" i="7" s="1"/>
  <c r="EN20" i="7"/>
  <c r="FA20" i="7" s="1"/>
  <c r="EN19" i="7"/>
  <c r="FA19" i="7" s="1"/>
  <c r="EN18" i="7"/>
  <c r="FA18" i="7" s="1"/>
  <c r="BI24" i="7"/>
  <c r="BB23" i="7"/>
  <c r="DV24" i="7"/>
  <c r="DI23" i="7"/>
  <c r="AD21" i="7"/>
  <c r="V20" i="7"/>
  <c r="DX21" i="7"/>
  <c r="DK20" i="7"/>
  <c r="CO22" i="7"/>
  <c r="CH21" i="7"/>
  <c r="CN23" i="7"/>
  <c r="CG22" i="7"/>
  <c r="DP11" i="7"/>
  <c r="DO12" i="7"/>
  <c r="BJ22" i="7"/>
  <c r="BC21" i="7"/>
  <c r="CQ20" i="7"/>
  <c r="CJ19" i="7"/>
  <c r="O19" i="7" s="1"/>
  <c r="AA24" i="7"/>
  <c r="S23" i="7"/>
  <c r="CK24" i="7"/>
  <c r="CD23" i="7"/>
  <c r="CL24" i="7"/>
  <c r="CE23" i="7"/>
  <c r="AG19" i="7"/>
  <c r="AB24" i="7"/>
  <c r="T23" i="7"/>
  <c r="DI23" i="6"/>
  <c r="T23" i="6"/>
  <c r="AZ23" i="6"/>
  <c r="CN22" i="6"/>
  <c r="CG21" i="6"/>
  <c r="BI23" i="6"/>
  <c r="BB22" i="6"/>
  <c r="CM23" i="6"/>
  <c r="CF22" i="6"/>
  <c r="DQ11" i="6"/>
  <c r="DP12" i="6"/>
  <c r="DY22" i="6"/>
  <c r="DL21" i="6"/>
  <c r="CP19" i="6"/>
  <c r="AA23" i="6"/>
  <c r="S22" i="6"/>
  <c r="Z23" i="6"/>
  <c r="R22" i="6"/>
  <c r="C25" i="6"/>
  <c r="A26" i="6"/>
  <c r="AG20" i="6"/>
  <c r="Y19" i="6"/>
  <c r="M19" i="6" s="1"/>
  <c r="DZ20" i="6"/>
  <c r="DM19" i="6"/>
  <c r="D26" i="6"/>
  <c r="B27" i="6"/>
  <c r="BH23" i="6"/>
  <c r="BA22" i="6"/>
  <c r="AF20" i="6"/>
  <c r="X19" i="6"/>
  <c r="CQ19" i="6"/>
  <c r="BL21" i="6"/>
  <c r="BE20" i="6"/>
  <c r="AC23" i="6"/>
  <c r="U22" i="6"/>
  <c r="DG25" i="6"/>
  <c r="CC25" i="6"/>
  <c r="AY25" i="6"/>
  <c r="Q25" i="6"/>
  <c r="E25" i="6"/>
  <c r="DX23" i="6"/>
  <c r="DK22" i="6"/>
  <c r="BJ22" i="6"/>
  <c r="BC21" i="6"/>
  <c r="DW23" i="6"/>
  <c r="DJ22" i="6"/>
  <c r="AD22" i="6"/>
  <c r="V21" i="6"/>
  <c r="CO21" i="6"/>
  <c r="CH20" i="6"/>
  <c r="CL23" i="6"/>
  <c r="CE22" i="6"/>
  <c r="EA20" i="6"/>
  <c r="DN19" i="6"/>
  <c r="BK22" i="6"/>
  <c r="BD21" i="6"/>
  <c r="EO25" i="6"/>
  <c r="EO24" i="6"/>
  <c r="EO23" i="6"/>
  <c r="FB23" i="6" s="1"/>
  <c r="EO22" i="6"/>
  <c r="FB22" i="6" s="1"/>
  <c r="EO21" i="6"/>
  <c r="FB21" i="6" s="1"/>
  <c r="EO20" i="6"/>
  <c r="FB20" i="6" s="1"/>
  <c r="EO19" i="6"/>
  <c r="FB19" i="6" s="1"/>
  <c r="EO18" i="6"/>
  <c r="FB18" i="6" s="1"/>
  <c r="AE21" i="6"/>
  <c r="W20" i="6"/>
  <c r="CK23" i="6"/>
  <c r="CD22" i="6"/>
  <c r="BM21" i="6"/>
  <c r="BF20" i="6"/>
  <c r="N20" i="6" s="1"/>
  <c r="EY24" i="6"/>
  <c r="AV24" i="6"/>
  <c r="FB24" i="6"/>
  <c r="EX24" i="6"/>
  <c r="DE24" i="6"/>
  <c r="AQ24" i="6"/>
  <c r="FA24" i="6"/>
  <c r="DD24" i="6"/>
  <c r="CA24" i="6"/>
  <c r="BW24" i="6"/>
  <c r="AT24" i="6"/>
  <c r="F24" i="6"/>
  <c r="EZ24" i="6"/>
  <c r="CY24" i="6"/>
  <c r="BZ24" i="6"/>
  <c r="AW24" i="6"/>
  <c r="AJ24" i="6"/>
  <c r="AR24" i="6" s="1"/>
  <c r="AB24" i="6" s="1"/>
  <c r="AI24" i="6"/>
  <c r="EH24" i="6"/>
  <c r="EU24" i="6" s="1"/>
  <c r="CS24" i="6"/>
  <c r="CZ24" i="6" s="1"/>
  <c r="AH24" i="6"/>
  <c r="AP24" i="6" s="1"/>
  <c r="CR24" i="6"/>
  <c r="BN24" i="6"/>
  <c r="BU24" i="6" s="1"/>
  <c r="BG24" i="6" s="1"/>
  <c r="BO24" i="6"/>
  <c r="BV24" i="6" s="1"/>
  <c r="EI24" i="6"/>
  <c r="EV24" i="6" s="1"/>
  <c r="DV24" i="6" s="1"/>
  <c r="BP24" i="6"/>
  <c r="EJ24" i="6"/>
  <c r="EW24" i="6" s="1"/>
  <c r="AK24" i="6"/>
  <c r="AS24" i="6" s="1"/>
  <c r="BQ24" i="6"/>
  <c r="BX24" i="6" s="1"/>
  <c r="EK24" i="6"/>
  <c r="CT24" i="6"/>
  <c r="DA24" i="6" s="1"/>
  <c r="AL24" i="6"/>
  <c r="CU24" i="6"/>
  <c r="DB24" i="6" s="1"/>
  <c r="EL24" i="6"/>
  <c r="BR24" i="6"/>
  <c r="BY24" i="6" s="1"/>
  <c r="AM24" i="6"/>
  <c r="AU24" i="6" s="1"/>
  <c r="CV24" i="6"/>
  <c r="DC24" i="6" s="1"/>
  <c r="BT24" i="6"/>
  <c r="BS24" i="6"/>
  <c r="EM24" i="6"/>
  <c r="DU23" i="6"/>
  <c r="DH22" i="6"/>
  <c r="EB19" i="8" l="1"/>
  <c r="CP21" i="8"/>
  <c r="CI20" i="8"/>
  <c r="AC23" i="8"/>
  <c r="U22" i="8"/>
  <c r="BL21" i="8"/>
  <c r="BE20" i="8"/>
  <c r="N20" i="8" s="1"/>
  <c r="AA24" i="8"/>
  <c r="S23" i="8"/>
  <c r="AG20" i="8"/>
  <c r="Y19" i="8"/>
  <c r="M19" i="8" s="1"/>
  <c r="AD23" i="8"/>
  <c r="V22" i="8"/>
  <c r="BM22" i="8"/>
  <c r="BF21" i="8"/>
  <c r="DZ22" i="8"/>
  <c r="DM21" i="8"/>
  <c r="DU24" i="8"/>
  <c r="DH23" i="8"/>
  <c r="EP148" i="8"/>
  <c r="FC148" i="8" s="1"/>
  <c r="EP147" i="8"/>
  <c r="FC147" i="8" s="1"/>
  <c r="EP146" i="8"/>
  <c r="FC146" i="8" s="1"/>
  <c r="EP145" i="8"/>
  <c r="FC145" i="8" s="1"/>
  <c r="EP144" i="8"/>
  <c r="FC144" i="8" s="1"/>
  <c r="EP143" i="8"/>
  <c r="FC143" i="8" s="1"/>
  <c r="EP142" i="8"/>
  <c r="FC142" i="8" s="1"/>
  <c r="EP141" i="8"/>
  <c r="FC141" i="8" s="1"/>
  <c r="EP140" i="8"/>
  <c r="FC140" i="8" s="1"/>
  <c r="EP139" i="8"/>
  <c r="FC139" i="8" s="1"/>
  <c r="EP138" i="8"/>
  <c r="FC138" i="8" s="1"/>
  <c r="EP137" i="8"/>
  <c r="FC137" i="8" s="1"/>
  <c r="EP136" i="8"/>
  <c r="FC136" i="8" s="1"/>
  <c r="EP135" i="8"/>
  <c r="FC135" i="8" s="1"/>
  <c r="EP134" i="8"/>
  <c r="FC134" i="8" s="1"/>
  <c r="EP133" i="8"/>
  <c r="FC133" i="8" s="1"/>
  <c r="EP132" i="8"/>
  <c r="FC132" i="8" s="1"/>
  <c r="EP131" i="8"/>
  <c r="FC131" i="8" s="1"/>
  <c r="EP130" i="8"/>
  <c r="FC130" i="8" s="1"/>
  <c r="EP129" i="8"/>
  <c r="FC129" i="8" s="1"/>
  <c r="EP128" i="8"/>
  <c r="FC128" i="8" s="1"/>
  <c r="EP127" i="8"/>
  <c r="FC127" i="8" s="1"/>
  <c r="EP126" i="8"/>
  <c r="FC126" i="8" s="1"/>
  <c r="EP125" i="8"/>
  <c r="FC125" i="8" s="1"/>
  <c r="EP124" i="8"/>
  <c r="FC124" i="8" s="1"/>
  <c r="EP123" i="8"/>
  <c r="FC123" i="8" s="1"/>
  <c r="EP122" i="8"/>
  <c r="FC122" i="8" s="1"/>
  <c r="EP121" i="8"/>
  <c r="FC121" i="8" s="1"/>
  <c r="EP120" i="8"/>
  <c r="FC120" i="8" s="1"/>
  <c r="EP119" i="8"/>
  <c r="FC119" i="8" s="1"/>
  <c r="EP118" i="8"/>
  <c r="FC118" i="8" s="1"/>
  <c r="EP117" i="8"/>
  <c r="FC117" i="8" s="1"/>
  <c r="EP116" i="8"/>
  <c r="FC116" i="8" s="1"/>
  <c r="EP115" i="8"/>
  <c r="FC115" i="8" s="1"/>
  <c r="EP114" i="8"/>
  <c r="FC114" i="8" s="1"/>
  <c r="EP113" i="8"/>
  <c r="FC113" i="8" s="1"/>
  <c r="EP112" i="8"/>
  <c r="FC112" i="8" s="1"/>
  <c r="EP111" i="8"/>
  <c r="FC111" i="8" s="1"/>
  <c r="EP110" i="8"/>
  <c r="FC110" i="8" s="1"/>
  <c r="EP109" i="8"/>
  <c r="FC109" i="8" s="1"/>
  <c r="EP108" i="8"/>
  <c r="FC108" i="8" s="1"/>
  <c r="EP107" i="8"/>
  <c r="FC107" i="8" s="1"/>
  <c r="EP106" i="8"/>
  <c r="FC106" i="8" s="1"/>
  <c r="EP105" i="8"/>
  <c r="FC105" i="8" s="1"/>
  <c r="EP104" i="8"/>
  <c r="FC104" i="8" s="1"/>
  <c r="EP103" i="8"/>
  <c r="FC103" i="8" s="1"/>
  <c r="EP102" i="8"/>
  <c r="FC102" i="8" s="1"/>
  <c r="EP101" i="8"/>
  <c r="FC101" i="8" s="1"/>
  <c r="EP100" i="8"/>
  <c r="FC100" i="8" s="1"/>
  <c r="EP99" i="8"/>
  <c r="FC99" i="8" s="1"/>
  <c r="EP98" i="8"/>
  <c r="FC98" i="8" s="1"/>
  <c r="EP97" i="8"/>
  <c r="FC97" i="8" s="1"/>
  <c r="EP96" i="8"/>
  <c r="FC96" i="8" s="1"/>
  <c r="EP95" i="8"/>
  <c r="FC95" i="8" s="1"/>
  <c r="EP94" i="8"/>
  <c r="FC94" i="8" s="1"/>
  <c r="EP93" i="8"/>
  <c r="FC93" i="8" s="1"/>
  <c r="EP92" i="8"/>
  <c r="FC92" i="8" s="1"/>
  <c r="EP91" i="8"/>
  <c r="FC91" i="8" s="1"/>
  <c r="EP90" i="8"/>
  <c r="FC90" i="8" s="1"/>
  <c r="EP89" i="8"/>
  <c r="FC89" i="8" s="1"/>
  <c r="EP88" i="8"/>
  <c r="FC88" i="8" s="1"/>
  <c r="EP86" i="8"/>
  <c r="FC86" i="8" s="1"/>
  <c r="EP85" i="8"/>
  <c r="FC85" i="8" s="1"/>
  <c r="EP84" i="8"/>
  <c r="FC84" i="8" s="1"/>
  <c r="EP83" i="8"/>
  <c r="FC83" i="8" s="1"/>
  <c r="EP82" i="8"/>
  <c r="FC82" i="8" s="1"/>
  <c r="EP81" i="8"/>
  <c r="FC81" i="8" s="1"/>
  <c r="EP80" i="8"/>
  <c r="FC80" i="8" s="1"/>
  <c r="EP79" i="8"/>
  <c r="FC79" i="8" s="1"/>
  <c r="EP78" i="8"/>
  <c r="FC78" i="8" s="1"/>
  <c r="EP77" i="8"/>
  <c r="FC77" i="8" s="1"/>
  <c r="EP76" i="8"/>
  <c r="FC76" i="8" s="1"/>
  <c r="EP75" i="8"/>
  <c r="FC75" i="8" s="1"/>
  <c r="EP74" i="8"/>
  <c r="FC74" i="8" s="1"/>
  <c r="EP73" i="8"/>
  <c r="FC73" i="8" s="1"/>
  <c r="EP72" i="8"/>
  <c r="FC72" i="8" s="1"/>
  <c r="EP71" i="8"/>
  <c r="FC71" i="8" s="1"/>
  <c r="EP70" i="8"/>
  <c r="FC70" i="8" s="1"/>
  <c r="EP87" i="8"/>
  <c r="FC87" i="8" s="1"/>
  <c r="EP69" i="8"/>
  <c r="FC69" i="8" s="1"/>
  <c r="EP68" i="8"/>
  <c r="FC68" i="8" s="1"/>
  <c r="EP67" i="8"/>
  <c r="FC67" i="8" s="1"/>
  <c r="EP66" i="8"/>
  <c r="FC66" i="8" s="1"/>
  <c r="EP65" i="8"/>
  <c r="FC65" i="8" s="1"/>
  <c r="EP64" i="8"/>
  <c r="FC64" i="8" s="1"/>
  <c r="EP63" i="8"/>
  <c r="FC63" i="8" s="1"/>
  <c r="EP62" i="8"/>
  <c r="FC62" i="8" s="1"/>
  <c r="EP61" i="8"/>
  <c r="FC61" i="8" s="1"/>
  <c r="EP60" i="8"/>
  <c r="FC60" i="8" s="1"/>
  <c r="EP59" i="8"/>
  <c r="FC59" i="8" s="1"/>
  <c r="EP58" i="8"/>
  <c r="FC58" i="8" s="1"/>
  <c r="EP57" i="8"/>
  <c r="FC57" i="8" s="1"/>
  <c r="EP56" i="8"/>
  <c r="FC56" i="8" s="1"/>
  <c r="EP55" i="8"/>
  <c r="FC55" i="8" s="1"/>
  <c r="EP54" i="8"/>
  <c r="FC54" i="8" s="1"/>
  <c r="EP53" i="8"/>
  <c r="FC53" i="8" s="1"/>
  <c r="EP52" i="8"/>
  <c r="FC52" i="8" s="1"/>
  <c r="EP51" i="8"/>
  <c r="FC51" i="8" s="1"/>
  <c r="EP50" i="8"/>
  <c r="FC50" i="8" s="1"/>
  <c r="EP49" i="8"/>
  <c r="FC49" i="8" s="1"/>
  <c r="EP48" i="8"/>
  <c r="FC48" i="8" s="1"/>
  <c r="EP47" i="8"/>
  <c r="FC47" i="8" s="1"/>
  <c r="EP46" i="8"/>
  <c r="FC46" i="8" s="1"/>
  <c r="EP45" i="8"/>
  <c r="FC45" i="8" s="1"/>
  <c r="EP44" i="8"/>
  <c r="FC44" i="8" s="1"/>
  <c r="EP43" i="8"/>
  <c r="FC43" i="8" s="1"/>
  <c r="EP42" i="8"/>
  <c r="FC42" i="8" s="1"/>
  <c r="EP41" i="8"/>
  <c r="FC41" i="8" s="1"/>
  <c r="EP40" i="8"/>
  <c r="FC40" i="8" s="1"/>
  <c r="EP39" i="8"/>
  <c r="FC39" i="8" s="1"/>
  <c r="EP38" i="8"/>
  <c r="FC38" i="8" s="1"/>
  <c r="EP37" i="8"/>
  <c r="FC37" i="8" s="1"/>
  <c r="EP36" i="8"/>
  <c r="FC36" i="8" s="1"/>
  <c r="EP35" i="8"/>
  <c r="FC35" i="8" s="1"/>
  <c r="EP34" i="8"/>
  <c r="FC34" i="8" s="1"/>
  <c r="EP33" i="8"/>
  <c r="FC33" i="8" s="1"/>
  <c r="EP32" i="8"/>
  <c r="FC32" i="8" s="1"/>
  <c r="EP31" i="8"/>
  <c r="FC31" i="8" s="1"/>
  <c r="EP30" i="8"/>
  <c r="FC30" i="8" s="1"/>
  <c r="EP29" i="8"/>
  <c r="FC29" i="8" s="1"/>
  <c r="EP28" i="8"/>
  <c r="FC28" i="8" s="1"/>
  <c r="EP27" i="8"/>
  <c r="FC27" i="8" s="1"/>
  <c r="EP26" i="8"/>
  <c r="FC26" i="8" s="1"/>
  <c r="EP25" i="8"/>
  <c r="FC25" i="8" s="1"/>
  <c r="EP24" i="8"/>
  <c r="FC24" i="8" s="1"/>
  <c r="EP23" i="8"/>
  <c r="FC23" i="8" s="1"/>
  <c r="EP22" i="8"/>
  <c r="FC22" i="8" s="1"/>
  <c r="EP21" i="8"/>
  <c r="FC21" i="8" s="1"/>
  <c r="EP20" i="8"/>
  <c r="FC20" i="8" s="1"/>
  <c r="EP19" i="8"/>
  <c r="FC19" i="8" s="1"/>
  <c r="EP18" i="8"/>
  <c r="FC18" i="8" s="1"/>
  <c r="CK24" i="8"/>
  <c r="CD23" i="8"/>
  <c r="CM24" i="8"/>
  <c r="CF23" i="8"/>
  <c r="AF21" i="8"/>
  <c r="X20" i="8"/>
  <c r="AE21" i="8"/>
  <c r="W20" i="8"/>
  <c r="CO22" i="8"/>
  <c r="CH21" i="8"/>
  <c r="CL24" i="8"/>
  <c r="CE23" i="8"/>
  <c r="DR11" i="8"/>
  <c r="DQ12" i="8"/>
  <c r="DW24" i="8"/>
  <c r="DJ23" i="8"/>
  <c r="BJ24" i="8"/>
  <c r="BC23" i="8"/>
  <c r="BK23" i="8"/>
  <c r="BD22" i="8"/>
  <c r="CN23" i="8"/>
  <c r="CG22" i="8"/>
  <c r="DX24" i="8"/>
  <c r="DK23" i="8"/>
  <c r="DY23" i="8"/>
  <c r="DL22" i="8"/>
  <c r="EA20" i="8"/>
  <c r="DN19" i="8"/>
  <c r="BI24" i="8"/>
  <c r="BB23" i="8"/>
  <c r="BH24" i="8"/>
  <c r="BA23" i="8"/>
  <c r="DV24" i="8"/>
  <c r="DI23" i="8"/>
  <c r="Z24" i="8"/>
  <c r="R23" i="8"/>
  <c r="BG24" i="8"/>
  <c r="AZ23" i="8"/>
  <c r="AB24" i="8"/>
  <c r="T23" i="8"/>
  <c r="CQ20" i="8"/>
  <c r="CJ19" i="8"/>
  <c r="O19" i="8" s="1"/>
  <c r="EB20" i="8"/>
  <c r="DO19" i="8"/>
  <c r="AB25" i="7"/>
  <c r="T24" i="7"/>
  <c r="AA25" i="7"/>
  <c r="S24" i="7"/>
  <c r="BJ23" i="7"/>
  <c r="BC22" i="7"/>
  <c r="CN24" i="7"/>
  <c r="CG23" i="7"/>
  <c r="DX22" i="7"/>
  <c r="DK21" i="7"/>
  <c r="DZ21" i="7"/>
  <c r="DM20" i="7"/>
  <c r="BK22" i="7"/>
  <c r="BD21" i="7"/>
  <c r="AE21" i="7"/>
  <c r="W20" i="7"/>
  <c r="CM24" i="7"/>
  <c r="CF23" i="7"/>
  <c r="DW24" i="7"/>
  <c r="DJ23" i="7"/>
  <c r="CP22" i="7"/>
  <c r="CI21" i="7"/>
  <c r="AG20" i="7"/>
  <c r="Y19" i="7"/>
  <c r="M19" i="7" s="1"/>
  <c r="CK25" i="7"/>
  <c r="CD24" i="7"/>
  <c r="EO148" i="7"/>
  <c r="FB148" i="7" s="1"/>
  <c r="EO147" i="7"/>
  <c r="FB147" i="7" s="1"/>
  <c r="EO146" i="7"/>
  <c r="FB146" i="7" s="1"/>
  <c r="EO145" i="7"/>
  <c r="FB145" i="7" s="1"/>
  <c r="EO144" i="7"/>
  <c r="FB144" i="7" s="1"/>
  <c r="EO143" i="7"/>
  <c r="FB143" i="7" s="1"/>
  <c r="EO142" i="7"/>
  <c r="FB142" i="7" s="1"/>
  <c r="EO141" i="7"/>
  <c r="FB141" i="7" s="1"/>
  <c r="EO140" i="7"/>
  <c r="FB140" i="7" s="1"/>
  <c r="EO139" i="7"/>
  <c r="FB139" i="7" s="1"/>
  <c r="EO138" i="7"/>
  <c r="FB138" i="7" s="1"/>
  <c r="EO137" i="7"/>
  <c r="FB137" i="7" s="1"/>
  <c r="EO136" i="7"/>
  <c r="FB136" i="7" s="1"/>
  <c r="EO135" i="7"/>
  <c r="FB135" i="7" s="1"/>
  <c r="EO134" i="7"/>
  <c r="FB134" i="7" s="1"/>
  <c r="EO133" i="7"/>
  <c r="FB133" i="7" s="1"/>
  <c r="EO132" i="7"/>
  <c r="FB132" i="7" s="1"/>
  <c r="EO131" i="7"/>
  <c r="FB131" i="7" s="1"/>
  <c r="EO130" i="7"/>
  <c r="FB130" i="7" s="1"/>
  <c r="EO129" i="7"/>
  <c r="FB129" i="7" s="1"/>
  <c r="EO128" i="7"/>
  <c r="FB128" i="7" s="1"/>
  <c r="EO127" i="7"/>
  <c r="FB127" i="7" s="1"/>
  <c r="EO126" i="7"/>
  <c r="FB126" i="7" s="1"/>
  <c r="EO125" i="7"/>
  <c r="FB125" i="7" s="1"/>
  <c r="EO124" i="7"/>
  <c r="FB124" i="7" s="1"/>
  <c r="EO123" i="7"/>
  <c r="FB123" i="7" s="1"/>
  <c r="EO122" i="7"/>
  <c r="FB122" i="7" s="1"/>
  <c r="EO121" i="7"/>
  <c r="FB121" i="7" s="1"/>
  <c r="EO120" i="7"/>
  <c r="FB120" i="7" s="1"/>
  <c r="EO119" i="7"/>
  <c r="FB119" i="7" s="1"/>
  <c r="EO118" i="7"/>
  <c r="FB118" i="7" s="1"/>
  <c r="EO117" i="7"/>
  <c r="FB117" i="7" s="1"/>
  <c r="EO116" i="7"/>
  <c r="FB116" i="7" s="1"/>
  <c r="EO115" i="7"/>
  <c r="FB115" i="7" s="1"/>
  <c r="EO114" i="7"/>
  <c r="FB114" i="7" s="1"/>
  <c r="EO113" i="7"/>
  <c r="FB113" i="7" s="1"/>
  <c r="EO112" i="7"/>
  <c r="FB112" i="7" s="1"/>
  <c r="EO111" i="7"/>
  <c r="FB111" i="7" s="1"/>
  <c r="EO110" i="7"/>
  <c r="FB110" i="7" s="1"/>
  <c r="EO109" i="7"/>
  <c r="FB109" i="7" s="1"/>
  <c r="EO108" i="7"/>
  <c r="FB108" i="7" s="1"/>
  <c r="EO107" i="7"/>
  <c r="FB107" i="7" s="1"/>
  <c r="EO106" i="7"/>
  <c r="FB106" i="7" s="1"/>
  <c r="EO105" i="7"/>
  <c r="FB105" i="7" s="1"/>
  <c r="EO104" i="7"/>
  <c r="FB104" i="7" s="1"/>
  <c r="EO103" i="7"/>
  <c r="FB103" i="7" s="1"/>
  <c r="EO102" i="7"/>
  <c r="FB102" i="7" s="1"/>
  <c r="EO101" i="7"/>
  <c r="FB101" i="7" s="1"/>
  <c r="EO100" i="7"/>
  <c r="FB100" i="7" s="1"/>
  <c r="EO99" i="7"/>
  <c r="FB99" i="7" s="1"/>
  <c r="EO98" i="7"/>
  <c r="FB98" i="7" s="1"/>
  <c r="EO97" i="7"/>
  <c r="FB97" i="7" s="1"/>
  <c r="EO96" i="7"/>
  <c r="FB96" i="7" s="1"/>
  <c r="EO95" i="7"/>
  <c r="FB95" i="7" s="1"/>
  <c r="EO94" i="7"/>
  <c r="FB94" i="7" s="1"/>
  <c r="EO93" i="7"/>
  <c r="FB93" i="7" s="1"/>
  <c r="EO92" i="7"/>
  <c r="FB92" i="7" s="1"/>
  <c r="EO91" i="7"/>
  <c r="FB91" i="7" s="1"/>
  <c r="EO90" i="7"/>
  <c r="FB90" i="7" s="1"/>
  <c r="EO89" i="7"/>
  <c r="FB89" i="7" s="1"/>
  <c r="EO88" i="7"/>
  <c r="FB88" i="7" s="1"/>
  <c r="EO87" i="7"/>
  <c r="FB87" i="7" s="1"/>
  <c r="EO86" i="7"/>
  <c r="FB86" i="7" s="1"/>
  <c r="EO85" i="7"/>
  <c r="FB85" i="7" s="1"/>
  <c r="EO84" i="7"/>
  <c r="FB84" i="7" s="1"/>
  <c r="EO83" i="7"/>
  <c r="FB83" i="7" s="1"/>
  <c r="EO82" i="7"/>
  <c r="FB82" i="7" s="1"/>
  <c r="EO81" i="7"/>
  <c r="FB81" i="7" s="1"/>
  <c r="EO80" i="7"/>
  <c r="FB80" i="7" s="1"/>
  <c r="EO79" i="7"/>
  <c r="FB79" i="7" s="1"/>
  <c r="EO78" i="7"/>
  <c r="FB78" i="7" s="1"/>
  <c r="EO77" i="7"/>
  <c r="FB77" i="7" s="1"/>
  <c r="EO76" i="7"/>
  <c r="FB76" i="7" s="1"/>
  <c r="EO75" i="7"/>
  <c r="FB75" i="7" s="1"/>
  <c r="EO74" i="7"/>
  <c r="FB74" i="7" s="1"/>
  <c r="EO73" i="7"/>
  <c r="FB73" i="7" s="1"/>
  <c r="EO72" i="7"/>
  <c r="FB72" i="7" s="1"/>
  <c r="EO71" i="7"/>
  <c r="FB71" i="7" s="1"/>
  <c r="EO70" i="7"/>
  <c r="FB70" i="7" s="1"/>
  <c r="EO69" i="7"/>
  <c r="FB69" i="7" s="1"/>
  <c r="EO68" i="7"/>
  <c r="FB68" i="7" s="1"/>
  <c r="EO67" i="7"/>
  <c r="FB67" i="7" s="1"/>
  <c r="EO66" i="7"/>
  <c r="FB66" i="7" s="1"/>
  <c r="EO65" i="7"/>
  <c r="FB65" i="7" s="1"/>
  <c r="EO64" i="7"/>
  <c r="FB64" i="7" s="1"/>
  <c r="EO63" i="7"/>
  <c r="FB63" i="7" s="1"/>
  <c r="EO62" i="7"/>
  <c r="FB62" i="7" s="1"/>
  <c r="EO61" i="7"/>
  <c r="FB61" i="7" s="1"/>
  <c r="EO60" i="7"/>
  <c r="FB60" i="7" s="1"/>
  <c r="EO59" i="7"/>
  <c r="FB59" i="7" s="1"/>
  <c r="EO58" i="7"/>
  <c r="FB58" i="7" s="1"/>
  <c r="EO57" i="7"/>
  <c r="FB57" i="7" s="1"/>
  <c r="EO56" i="7"/>
  <c r="FB56" i="7" s="1"/>
  <c r="EO55" i="7"/>
  <c r="FB55" i="7" s="1"/>
  <c r="EO54" i="7"/>
  <c r="FB54" i="7" s="1"/>
  <c r="EO53" i="7"/>
  <c r="FB53" i="7" s="1"/>
  <c r="EO52" i="7"/>
  <c r="FB52" i="7" s="1"/>
  <c r="EO51" i="7"/>
  <c r="FB51" i="7" s="1"/>
  <c r="EO50" i="7"/>
  <c r="FB50" i="7" s="1"/>
  <c r="EO49" i="7"/>
  <c r="FB49" i="7" s="1"/>
  <c r="EO48" i="7"/>
  <c r="FB48" i="7" s="1"/>
  <c r="EO47" i="7"/>
  <c r="FB47" i="7" s="1"/>
  <c r="EO46" i="7"/>
  <c r="FB46" i="7" s="1"/>
  <c r="EO45" i="7"/>
  <c r="FB45" i="7" s="1"/>
  <c r="EO44" i="7"/>
  <c r="FB44" i="7" s="1"/>
  <c r="EO43" i="7"/>
  <c r="FB43" i="7" s="1"/>
  <c r="EO42" i="7"/>
  <c r="FB42" i="7" s="1"/>
  <c r="EO41" i="7"/>
  <c r="FB41" i="7" s="1"/>
  <c r="EO40" i="7"/>
  <c r="FB40" i="7" s="1"/>
  <c r="EO39" i="7"/>
  <c r="FB39" i="7" s="1"/>
  <c r="EO38" i="7"/>
  <c r="FB38" i="7" s="1"/>
  <c r="EO37" i="7"/>
  <c r="FB37" i="7" s="1"/>
  <c r="EO36" i="7"/>
  <c r="FB36" i="7" s="1"/>
  <c r="EO35" i="7"/>
  <c r="FB35" i="7" s="1"/>
  <c r="EO34" i="7"/>
  <c r="FB34" i="7" s="1"/>
  <c r="EO33" i="7"/>
  <c r="FB33" i="7" s="1"/>
  <c r="EO32" i="7"/>
  <c r="FB32" i="7" s="1"/>
  <c r="EO31" i="7"/>
  <c r="FB31" i="7" s="1"/>
  <c r="EO30" i="7"/>
  <c r="FB30" i="7" s="1"/>
  <c r="EO29" i="7"/>
  <c r="FB29" i="7" s="1"/>
  <c r="EO28" i="7"/>
  <c r="FB28" i="7" s="1"/>
  <c r="EO27" i="7"/>
  <c r="FB27" i="7" s="1"/>
  <c r="EO26" i="7"/>
  <c r="FB26" i="7" s="1"/>
  <c r="EO25" i="7"/>
  <c r="FB25" i="7" s="1"/>
  <c r="EO24" i="7"/>
  <c r="FB24" i="7" s="1"/>
  <c r="EO23" i="7"/>
  <c r="FB23" i="7" s="1"/>
  <c r="EO22" i="7"/>
  <c r="FB22" i="7" s="1"/>
  <c r="EO21" i="7"/>
  <c r="FB21" i="7" s="1"/>
  <c r="EO20" i="7"/>
  <c r="FB20" i="7" s="1"/>
  <c r="EO19" i="7"/>
  <c r="FB19" i="7" s="1"/>
  <c r="EO18" i="7"/>
  <c r="FB18" i="7" s="1"/>
  <c r="DV25" i="7"/>
  <c r="DI24" i="7"/>
  <c r="AF21" i="7"/>
  <c r="X20" i="7"/>
  <c r="BM21" i="7"/>
  <c r="BF20" i="7"/>
  <c r="CQ21" i="7"/>
  <c r="CJ20" i="7"/>
  <c r="O20" i="7" s="1"/>
  <c r="DQ11" i="7"/>
  <c r="DP12" i="7"/>
  <c r="CO23" i="7"/>
  <c r="CH22" i="7"/>
  <c r="AD22" i="7"/>
  <c r="V21" i="7"/>
  <c r="EA19" i="7"/>
  <c r="BH25" i="7"/>
  <c r="BA24" i="7"/>
  <c r="Z25" i="7"/>
  <c r="R24" i="7"/>
  <c r="BL21" i="7"/>
  <c r="BE20" i="7"/>
  <c r="AC24" i="7"/>
  <c r="U23" i="7"/>
  <c r="BG25" i="7"/>
  <c r="AZ24" i="7"/>
  <c r="CL25" i="7"/>
  <c r="CE24" i="7"/>
  <c r="BI25" i="7"/>
  <c r="BB24" i="7"/>
  <c r="DU25" i="7"/>
  <c r="DH24" i="7"/>
  <c r="DY21" i="7"/>
  <c r="DL20" i="7"/>
  <c r="AZ24" i="6"/>
  <c r="DI24" i="6"/>
  <c r="T24" i="6"/>
  <c r="EA21" i="6"/>
  <c r="DN20" i="6"/>
  <c r="AD23" i="6"/>
  <c r="V22" i="6"/>
  <c r="BJ23" i="6"/>
  <c r="BC22" i="6"/>
  <c r="CQ20" i="6"/>
  <c r="CJ19" i="6"/>
  <c r="Z24" i="6"/>
  <c r="R23" i="6"/>
  <c r="BM22" i="6"/>
  <c r="BF21" i="6"/>
  <c r="N21" i="6" s="1"/>
  <c r="AE22" i="6"/>
  <c r="W21" i="6"/>
  <c r="AC24" i="6"/>
  <c r="U23" i="6"/>
  <c r="BH24" i="6"/>
  <c r="BA23" i="6"/>
  <c r="DZ21" i="6"/>
  <c r="DM20" i="6"/>
  <c r="C26" i="6"/>
  <c r="A27" i="6"/>
  <c r="DY23" i="6"/>
  <c r="DL22" i="6"/>
  <c r="CM24" i="6"/>
  <c r="CF23" i="6"/>
  <c r="CN23" i="6"/>
  <c r="CG22" i="6"/>
  <c r="BK23" i="6"/>
  <c r="BD22" i="6"/>
  <c r="CO22" i="6"/>
  <c r="CH21" i="6"/>
  <c r="DW24" i="6"/>
  <c r="DJ23" i="6"/>
  <c r="DX24" i="6"/>
  <c r="DK23" i="6"/>
  <c r="D27" i="6"/>
  <c r="B28" i="6"/>
  <c r="AA24" i="6"/>
  <c r="S23" i="6"/>
  <c r="EP25" i="6"/>
  <c r="EP24" i="6"/>
  <c r="FC24" i="6" s="1"/>
  <c r="EP23" i="6"/>
  <c r="FC23" i="6" s="1"/>
  <c r="EP22" i="6"/>
  <c r="FC22" i="6" s="1"/>
  <c r="EP21" i="6"/>
  <c r="FC21" i="6" s="1"/>
  <c r="EP20" i="6"/>
  <c r="FC20" i="6" s="1"/>
  <c r="EP19" i="6"/>
  <c r="FC19" i="6" s="1"/>
  <c r="EP18" i="6"/>
  <c r="FC18" i="6" s="1"/>
  <c r="DU24" i="6"/>
  <c r="DH23" i="6"/>
  <c r="CK24" i="6"/>
  <c r="CD23" i="6"/>
  <c r="EB19" i="6"/>
  <c r="CL24" i="6"/>
  <c r="CE23" i="6"/>
  <c r="FC25" i="6"/>
  <c r="BU25" i="6"/>
  <c r="BG25" i="6" s="1"/>
  <c r="FB25" i="6"/>
  <c r="EX25" i="6"/>
  <c r="FA25" i="6"/>
  <c r="BW25" i="6"/>
  <c r="F25" i="6"/>
  <c r="DC25" i="6"/>
  <c r="AS25" i="6"/>
  <c r="BN25" i="6"/>
  <c r="BO25" i="6"/>
  <c r="BV25" i="6" s="1"/>
  <c r="CS25" i="6"/>
  <c r="CZ25" i="6" s="1"/>
  <c r="AI25" i="6"/>
  <c r="AQ25" i="6" s="1"/>
  <c r="AJ25" i="6"/>
  <c r="AR25" i="6" s="1"/>
  <c r="AB25" i="6" s="1"/>
  <c r="AH25" i="6"/>
  <c r="AP25" i="6" s="1"/>
  <c r="CR25" i="6"/>
  <c r="CY25" i="6" s="1"/>
  <c r="EH25" i="6"/>
  <c r="EU25" i="6" s="1"/>
  <c r="BP25" i="6"/>
  <c r="EJ25" i="6"/>
  <c r="EW25" i="6" s="1"/>
  <c r="EI25" i="6"/>
  <c r="EV25" i="6" s="1"/>
  <c r="DV25" i="6" s="1"/>
  <c r="BQ25" i="6"/>
  <c r="BX25" i="6" s="1"/>
  <c r="EK25" i="6"/>
  <c r="AK25" i="6"/>
  <c r="CT25" i="6"/>
  <c r="DA25" i="6" s="1"/>
  <c r="AL25" i="6"/>
  <c r="AT25" i="6" s="1"/>
  <c r="CU25" i="6"/>
  <c r="DB25" i="6" s="1"/>
  <c r="EL25" i="6"/>
  <c r="EY25" i="6" s="1"/>
  <c r="BR25" i="6"/>
  <c r="BY25" i="6" s="1"/>
  <c r="AM25" i="6"/>
  <c r="AU25" i="6" s="1"/>
  <c r="CV25" i="6"/>
  <c r="BS25" i="6"/>
  <c r="BZ25" i="6" s="1"/>
  <c r="BT25" i="6"/>
  <c r="CA25" i="6" s="1"/>
  <c r="EM25" i="6"/>
  <c r="EZ25" i="6" s="1"/>
  <c r="CX25" i="6"/>
  <c r="DE25" i="6" s="1"/>
  <c r="AN25" i="6"/>
  <c r="AV25" i="6" s="1"/>
  <c r="CW25" i="6"/>
  <c r="DD25" i="6" s="1"/>
  <c r="AO25" i="6"/>
  <c r="AW25" i="6" s="1"/>
  <c r="EN25" i="6"/>
  <c r="BL22" i="6"/>
  <c r="BE21" i="6"/>
  <c r="AF21" i="6"/>
  <c r="X20" i="6"/>
  <c r="M20" i="6" s="1"/>
  <c r="DG26" i="6"/>
  <c r="CC26" i="6"/>
  <c r="AY26" i="6"/>
  <c r="Q26" i="6"/>
  <c r="E26" i="6"/>
  <c r="AG21" i="6"/>
  <c r="Y20" i="6"/>
  <c r="CP20" i="6"/>
  <c r="CI19" i="6"/>
  <c r="O19" i="6" s="1"/>
  <c r="DR11" i="6"/>
  <c r="DQ12" i="6"/>
  <c r="BI24" i="6"/>
  <c r="BB23" i="6"/>
  <c r="EC19" i="8" l="1"/>
  <c r="EB19" i="7"/>
  <c r="DU25" i="8"/>
  <c r="DH24" i="8"/>
  <c r="BM23" i="8"/>
  <c r="BF22" i="8"/>
  <c r="AG21" i="8"/>
  <c r="Y20" i="8"/>
  <c r="M20" i="8" s="1"/>
  <c r="AC24" i="8"/>
  <c r="U23" i="8"/>
  <c r="CQ21" i="8"/>
  <c r="CJ20" i="8"/>
  <c r="O20" i="8" s="1"/>
  <c r="BG25" i="8"/>
  <c r="AZ24" i="8"/>
  <c r="DV25" i="8"/>
  <c r="DI24" i="8"/>
  <c r="BI25" i="8"/>
  <c r="BB24" i="8"/>
  <c r="DY24" i="8"/>
  <c r="DL23" i="8"/>
  <c r="BK24" i="8"/>
  <c r="BD23" i="8"/>
  <c r="DW25" i="8"/>
  <c r="DJ24" i="8"/>
  <c r="CL25" i="8"/>
  <c r="CE24" i="8"/>
  <c r="AE22" i="8"/>
  <c r="W21" i="8"/>
  <c r="CM25" i="8"/>
  <c r="CF24" i="8"/>
  <c r="EC20" i="8"/>
  <c r="DP19" i="8"/>
  <c r="BL22" i="8"/>
  <c r="BE21" i="8"/>
  <c r="N21" i="8" s="1"/>
  <c r="EQ148" i="8"/>
  <c r="FD148" i="8" s="1"/>
  <c r="EQ147" i="8"/>
  <c r="FD147" i="8" s="1"/>
  <c r="EQ146" i="8"/>
  <c r="FD146" i="8" s="1"/>
  <c r="EQ145" i="8"/>
  <c r="FD145" i="8" s="1"/>
  <c r="EQ144" i="8"/>
  <c r="FD144" i="8" s="1"/>
  <c r="EQ143" i="8"/>
  <c r="FD143" i="8" s="1"/>
  <c r="EQ142" i="8"/>
  <c r="FD142" i="8" s="1"/>
  <c r="EQ141" i="8"/>
  <c r="FD141" i="8" s="1"/>
  <c r="EQ140" i="8"/>
  <c r="FD140" i="8" s="1"/>
  <c r="EQ139" i="8"/>
  <c r="FD139" i="8" s="1"/>
  <c r="EQ138" i="8"/>
  <c r="FD138" i="8" s="1"/>
  <c r="EQ137" i="8"/>
  <c r="FD137" i="8" s="1"/>
  <c r="EQ136" i="8"/>
  <c r="FD136" i="8" s="1"/>
  <c r="EQ135" i="8"/>
  <c r="FD135" i="8" s="1"/>
  <c r="EQ134" i="8"/>
  <c r="FD134" i="8" s="1"/>
  <c r="EQ133" i="8"/>
  <c r="FD133" i="8" s="1"/>
  <c r="EQ132" i="8"/>
  <c r="FD132" i="8" s="1"/>
  <c r="EQ131" i="8"/>
  <c r="FD131" i="8" s="1"/>
  <c r="EQ130" i="8"/>
  <c r="FD130" i="8" s="1"/>
  <c r="EQ129" i="8"/>
  <c r="FD129" i="8" s="1"/>
  <c r="EQ128" i="8"/>
  <c r="FD128" i="8" s="1"/>
  <c r="EQ127" i="8"/>
  <c r="FD127" i="8" s="1"/>
  <c r="EQ126" i="8"/>
  <c r="FD126" i="8" s="1"/>
  <c r="EQ125" i="8"/>
  <c r="FD125" i="8" s="1"/>
  <c r="EQ124" i="8"/>
  <c r="FD124" i="8" s="1"/>
  <c r="EQ123" i="8"/>
  <c r="FD123" i="8" s="1"/>
  <c r="EQ122" i="8"/>
  <c r="FD122" i="8" s="1"/>
  <c r="EQ121" i="8"/>
  <c r="FD121" i="8" s="1"/>
  <c r="EQ120" i="8"/>
  <c r="FD120" i="8" s="1"/>
  <c r="EQ119" i="8"/>
  <c r="FD119" i="8" s="1"/>
  <c r="EQ118" i="8"/>
  <c r="FD118" i="8" s="1"/>
  <c r="EQ117" i="8"/>
  <c r="FD117" i="8" s="1"/>
  <c r="EQ116" i="8"/>
  <c r="FD116" i="8" s="1"/>
  <c r="EQ115" i="8"/>
  <c r="FD115" i="8" s="1"/>
  <c r="EQ114" i="8"/>
  <c r="FD114" i="8" s="1"/>
  <c r="EQ113" i="8"/>
  <c r="FD113" i="8" s="1"/>
  <c r="EQ112" i="8"/>
  <c r="FD112" i="8" s="1"/>
  <c r="EQ111" i="8"/>
  <c r="FD111" i="8" s="1"/>
  <c r="EQ110" i="8"/>
  <c r="FD110" i="8" s="1"/>
  <c r="EQ109" i="8"/>
  <c r="FD109" i="8" s="1"/>
  <c r="EQ108" i="8"/>
  <c r="FD108" i="8" s="1"/>
  <c r="EQ107" i="8"/>
  <c r="FD107" i="8" s="1"/>
  <c r="EQ106" i="8"/>
  <c r="FD106" i="8" s="1"/>
  <c r="EQ105" i="8"/>
  <c r="FD105" i="8" s="1"/>
  <c r="EQ104" i="8"/>
  <c r="FD104" i="8" s="1"/>
  <c r="EQ103" i="8"/>
  <c r="FD103" i="8" s="1"/>
  <c r="EQ102" i="8"/>
  <c r="FD102" i="8" s="1"/>
  <c r="EQ101" i="8"/>
  <c r="FD101" i="8" s="1"/>
  <c r="EQ100" i="8"/>
  <c r="FD100" i="8" s="1"/>
  <c r="EQ99" i="8"/>
  <c r="FD99" i="8" s="1"/>
  <c r="EQ98" i="8"/>
  <c r="FD98" i="8" s="1"/>
  <c r="EQ97" i="8"/>
  <c r="FD97" i="8" s="1"/>
  <c r="EQ96" i="8"/>
  <c r="FD96" i="8" s="1"/>
  <c r="EQ95" i="8"/>
  <c r="FD95" i="8" s="1"/>
  <c r="EQ94" i="8"/>
  <c r="FD94" i="8" s="1"/>
  <c r="EQ93" i="8"/>
  <c r="FD93" i="8" s="1"/>
  <c r="EQ92" i="8"/>
  <c r="FD92" i="8" s="1"/>
  <c r="EQ91" i="8"/>
  <c r="FD91" i="8" s="1"/>
  <c r="EQ90" i="8"/>
  <c r="FD90" i="8" s="1"/>
  <c r="EQ89" i="8"/>
  <c r="FD89" i="8" s="1"/>
  <c r="EQ88" i="8"/>
  <c r="FD88" i="8" s="1"/>
  <c r="EQ87" i="8"/>
  <c r="FD87" i="8" s="1"/>
  <c r="EQ86" i="8"/>
  <c r="FD86" i="8" s="1"/>
  <c r="EQ85" i="8"/>
  <c r="FD85" i="8" s="1"/>
  <c r="EQ84" i="8"/>
  <c r="FD84" i="8" s="1"/>
  <c r="EQ83" i="8"/>
  <c r="FD83" i="8" s="1"/>
  <c r="EQ82" i="8"/>
  <c r="FD82" i="8" s="1"/>
  <c r="EQ81" i="8"/>
  <c r="FD81" i="8" s="1"/>
  <c r="EQ80" i="8"/>
  <c r="FD80" i="8" s="1"/>
  <c r="EQ79" i="8"/>
  <c r="FD79" i="8" s="1"/>
  <c r="EQ78" i="8"/>
  <c r="FD78" i="8" s="1"/>
  <c r="EQ77" i="8"/>
  <c r="FD77" i="8" s="1"/>
  <c r="EQ76" i="8"/>
  <c r="FD76" i="8" s="1"/>
  <c r="EQ75" i="8"/>
  <c r="FD75" i="8" s="1"/>
  <c r="EQ74" i="8"/>
  <c r="FD74" i="8" s="1"/>
  <c r="EQ73" i="8"/>
  <c r="FD73" i="8" s="1"/>
  <c r="EQ72" i="8"/>
  <c r="FD72" i="8" s="1"/>
  <c r="EQ71" i="8"/>
  <c r="FD71" i="8" s="1"/>
  <c r="EQ70" i="8"/>
  <c r="FD70" i="8" s="1"/>
  <c r="EQ69" i="8"/>
  <c r="FD69" i="8" s="1"/>
  <c r="EQ68" i="8"/>
  <c r="FD68" i="8" s="1"/>
  <c r="EQ67" i="8"/>
  <c r="FD67" i="8" s="1"/>
  <c r="EQ66" i="8"/>
  <c r="FD66" i="8" s="1"/>
  <c r="EQ65" i="8"/>
  <c r="FD65" i="8" s="1"/>
  <c r="EQ64" i="8"/>
  <c r="FD64" i="8" s="1"/>
  <c r="EQ63" i="8"/>
  <c r="FD63" i="8" s="1"/>
  <c r="EQ62" i="8"/>
  <c r="FD62" i="8" s="1"/>
  <c r="EQ61" i="8"/>
  <c r="FD61" i="8" s="1"/>
  <c r="EQ60" i="8"/>
  <c r="FD60" i="8" s="1"/>
  <c r="EQ59" i="8"/>
  <c r="FD59" i="8" s="1"/>
  <c r="EQ58" i="8"/>
  <c r="FD58" i="8" s="1"/>
  <c r="EQ57" i="8"/>
  <c r="FD57" i="8" s="1"/>
  <c r="EQ56" i="8"/>
  <c r="FD56" i="8" s="1"/>
  <c r="EQ55" i="8"/>
  <c r="FD55" i="8" s="1"/>
  <c r="EQ54" i="8"/>
  <c r="FD54" i="8" s="1"/>
  <c r="EQ53" i="8"/>
  <c r="FD53" i="8" s="1"/>
  <c r="EQ52" i="8"/>
  <c r="FD52" i="8" s="1"/>
  <c r="EQ51" i="8"/>
  <c r="FD51" i="8" s="1"/>
  <c r="EQ50" i="8"/>
  <c r="FD50" i="8" s="1"/>
  <c r="EQ49" i="8"/>
  <c r="FD49" i="8" s="1"/>
  <c r="EQ48" i="8"/>
  <c r="FD48" i="8" s="1"/>
  <c r="EQ47" i="8"/>
  <c r="FD47" i="8" s="1"/>
  <c r="EQ46" i="8"/>
  <c r="FD46" i="8" s="1"/>
  <c r="EQ45" i="8"/>
  <c r="FD45" i="8" s="1"/>
  <c r="EQ44" i="8"/>
  <c r="FD44" i="8" s="1"/>
  <c r="EQ43" i="8"/>
  <c r="FD43" i="8" s="1"/>
  <c r="EQ42" i="8"/>
  <c r="FD42" i="8" s="1"/>
  <c r="EQ41" i="8"/>
  <c r="FD41" i="8" s="1"/>
  <c r="EQ40" i="8"/>
  <c r="FD40" i="8" s="1"/>
  <c r="EQ39" i="8"/>
  <c r="FD39" i="8" s="1"/>
  <c r="EQ38" i="8"/>
  <c r="FD38" i="8" s="1"/>
  <c r="EQ37" i="8"/>
  <c r="FD37" i="8" s="1"/>
  <c r="EQ36" i="8"/>
  <c r="FD36" i="8" s="1"/>
  <c r="EQ35" i="8"/>
  <c r="FD35" i="8" s="1"/>
  <c r="EQ34" i="8"/>
  <c r="FD34" i="8" s="1"/>
  <c r="EQ33" i="8"/>
  <c r="FD33" i="8" s="1"/>
  <c r="EQ32" i="8"/>
  <c r="FD32" i="8" s="1"/>
  <c r="EQ31" i="8"/>
  <c r="FD31" i="8" s="1"/>
  <c r="EQ30" i="8"/>
  <c r="FD30" i="8" s="1"/>
  <c r="EQ29" i="8"/>
  <c r="FD29" i="8" s="1"/>
  <c r="EQ28" i="8"/>
  <c r="FD28" i="8" s="1"/>
  <c r="EQ27" i="8"/>
  <c r="FD27" i="8" s="1"/>
  <c r="EQ26" i="8"/>
  <c r="FD26" i="8" s="1"/>
  <c r="EQ25" i="8"/>
  <c r="FD25" i="8" s="1"/>
  <c r="EQ24" i="8"/>
  <c r="FD24" i="8" s="1"/>
  <c r="EQ23" i="8"/>
  <c r="FD23" i="8" s="1"/>
  <c r="EQ22" i="8"/>
  <c r="FD22" i="8" s="1"/>
  <c r="EQ21" i="8"/>
  <c r="FD21" i="8" s="1"/>
  <c r="EQ20" i="8"/>
  <c r="FD20" i="8" s="1"/>
  <c r="EQ19" i="8"/>
  <c r="FD19" i="8" s="1"/>
  <c r="EQ18" i="8"/>
  <c r="FD18" i="8" s="1"/>
  <c r="DZ23" i="8"/>
  <c r="DM22" i="8"/>
  <c r="AD24" i="8"/>
  <c r="V23" i="8"/>
  <c r="CP22" i="8"/>
  <c r="CI21" i="8"/>
  <c r="EB21" i="8"/>
  <c r="DO20" i="8"/>
  <c r="AB25" i="8"/>
  <c r="T24" i="8"/>
  <c r="Z25" i="8"/>
  <c r="R24" i="8"/>
  <c r="BH25" i="8"/>
  <c r="BA24" i="8"/>
  <c r="EA21" i="8"/>
  <c r="DN20" i="8"/>
  <c r="DX25" i="8"/>
  <c r="DK24" i="8"/>
  <c r="CN24" i="8"/>
  <c r="CG23" i="8"/>
  <c r="BJ25" i="8"/>
  <c r="BC24" i="8"/>
  <c r="DS11" i="8"/>
  <c r="DR12" i="8"/>
  <c r="CO23" i="8"/>
  <c r="CH22" i="8"/>
  <c r="AF22" i="8"/>
  <c r="X21" i="8"/>
  <c r="CK25" i="8"/>
  <c r="CD24" i="8"/>
  <c r="AA25" i="8"/>
  <c r="S24" i="8"/>
  <c r="BG26" i="7"/>
  <c r="AZ25" i="7"/>
  <c r="BL22" i="7"/>
  <c r="BE21" i="7"/>
  <c r="BH26" i="7"/>
  <c r="BA25" i="7"/>
  <c r="EB20" i="7"/>
  <c r="DO19" i="7"/>
  <c r="AB26" i="7"/>
  <c r="T25" i="7"/>
  <c r="DY22" i="7"/>
  <c r="DL21" i="7"/>
  <c r="BI26" i="7"/>
  <c r="BB25" i="7"/>
  <c r="CL26" i="7"/>
  <c r="CE25" i="7"/>
  <c r="EA20" i="7"/>
  <c r="DN19" i="7"/>
  <c r="CO24" i="7"/>
  <c r="CH23" i="7"/>
  <c r="CQ22" i="7"/>
  <c r="CJ21" i="7"/>
  <c r="O21" i="7" s="1"/>
  <c r="AF22" i="7"/>
  <c r="X21" i="7"/>
  <c r="DV26" i="7"/>
  <c r="DI25" i="7"/>
  <c r="AG21" i="7"/>
  <c r="Y20" i="7"/>
  <c r="M20" i="7" s="1"/>
  <c r="DW25" i="7"/>
  <c r="DJ24" i="7"/>
  <c r="AE22" i="7"/>
  <c r="W21" i="7"/>
  <c r="DZ22" i="7"/>
  <c r="DM21" i="7"/>
  <c r="CN25" i="7"/>
  <c r="CG24" i="7"/>
  <c r="AA26" i="7"/>
  <c r="S25" i="7"/>
  <c r="AC25" i="7"/>
  <c r="U24" i="7"/>
  <c r="Z26" i="7"/>
  <c r="R25" i="7"/>
  <c r="EP148" i="7"/>
  <c r="FC148" i="7" s="1"/>
  <c r="EP147" i="7"/>
  <c r="FC147" i="7" s="1"/>
  <c r="EP146" i="7"/>
  <c r="FC146" i="7" s="1"/>
  <c r="EP145" i="7"/>
  <c r="FC145" i="7" s="1"/>
  <c r="EP144" i="7"/>
  <c r="FC144" i="7" s="1"/>
  <c r="EP143" i="7"/>
  <c r="FC143" i="7" s="1"/>
  <c r="EP142" i="7"/>
  <c r="FC142" i="7" s="1"/>
  <c r="EP141" i="7"/>
  <c r="FC141" i="7" s="1"/>
  <c r="EP140" i="7"/>
  <c r="FC140" i="7" s="1"/>
  <c r="EP139" i="7"/>
  <c r="FC139" i="7" s="1"/>
  <c r="EP138" i="7"/>
  <c r="FC138" i="7" s="1"/>
  <c r="EP137" i="7"/>
  <c r="FC137" i="7" s="1"/>
  <c r="EP136" i="7"/>
  <c r="FC136" i="7" s="1"/>
  <c r="EP135" i="7"/>
  <c r="FC135" i="7" s="1"/>
  <c r="EP134" i="7"/>
  <c r="FC134" i="7" s="1"/>
  <c r="EP133" i="7"/>
  <c r="FC133" i="7" s="1"/>
  <c r="EP132" i="7"/>
  <c r="FC132" i="7" s="1"/>
  <c r="EP131" i="7"/>
  <c r="FC131" i="7" s="1"/>
  <c r="EP130" i="7"/>
  <c r="FC130" i="7" s="1"/>
  <c r="EP129" i="7"/>
  <c r="FC129" i="7" s="1"/>
  <c r="EP128" i="7"/>
  <c r="FC128" i="7" s="1"/>
  <c r="EP127" i="7"/>
  <c r="FC127" i="7" s="1"/>
  <c r="EP126" i="7"/>
  <c r="FC126" i="7" s="1"/>
  <c r="EP125" i="7"/>
  <c r="FC125" i="7" s="1"/>
  <c r="EP124" i="7"/>
  <c r="FC124" i="7" s="1"/>
  <c r="EP123" i="7"/>
  <c r="FC123" i="7" s="1"/>
  <c r="EP122" i="7"/>
  <c r="FC122" i="7" s="1"/>
  <c r="EP121" i="7"/>
  <c r="FC121" i="7" s="1"/>
  <c r="EP120" i="7"/>
  <c r="FC120" i="7" s="1"/>
  <c r="EP119" i="7"/>
  <c r="FC119" i="7" s="1"/>
  <c r="EP118" i="7"/>
  <c r="FC118" i="7" s="1"/>
  <c r="EP117" i="7"/>
  <c r="FC117" i="7" s="1"/>
  <c r="EP116" i="7"/>
  <c r="FC116" i="7" s="1"/>
  <c r="EP115" i="7"/>
  <c r="FC115" i="7" s="1"/>
  <c r="EP114" i="7"/>
  <c r="FC114" i="7" s="1"/>
  <c r="EP113" i="7"/>
  <c r="FC113" i="7" s="1"/>
  <c r="EP112" i="7"/>
  <c r="FC112" i="7" s="1"/>
  <c r="EP111" i="7"/>
  <c r="FC111" i="7" s="1"/>
  <c r="EP110" i="7"/>
  <c r="FC110" i="7" s="1"/>
  <c r="EP109" i="7"/>
  <c r="FC109" i="7" s="1"/>
  <c r="EP108" i="7"/>
  <c r="FC108" i="7" s="1"/>
  <c r="EP107" i="7"/>
  <c r="FC107" i="7" s="1"/>
  <c r="EP106" i="7"/>
  <c r="FC106" i="7" s="1"/>
  <c r="EP105" i="7"/>
  <c r="FC105" i="7" s="1"/>
  <c r="EP104" i="7"/>
  <c r="FC104" i="7" s="1"/>
  <c r="EP103" i="7"/>
  <c r="FC103" i="7" s="1"/>
  <c r="EP102" i="7"/>
  <c r="FC102" i="7" s="1"/>
  <c r="EP101" i="7"/>
  <c r="FC101" i="7" s="1"/>
  <c r="EP100" i="7"/>
  <c r="FC100" i="7" s="1"/>
  <c r="EP99" i="7"/>
  <c r="FC99" i="7" s="1"/>
  <c r="EP98" i="7"/>
  <c r="FC98" i="7" s="1"/>
  <c r="EP97" i="7"/>
  <c r="FC97" i="7" s="1"/>
  <c r="EP96" i="7"/>
  <c r="FC96" i="7" s="1"/>
  <c r="EP95" i="7"/>
  <c r="FC95" i="7" s="1"/>
  <c r="EP94" i="7"/>
  <c r="FC94" i="7" s="1"/>
  <c r="EP93" i="7"/>
  <c r="FC93" i="7" s="1"/>
  <c r="EP92" i="7"/>
  <c r="FC92" i="7" s="1"/>
  <c r="EP91" i="7"/>
  <c r="FC91" i="7" s="1"/>
  <c r="EP90" i="7"/>
  <c r="FC90" i="7" s="1"/>
  <c r="EP89" i="7"/>
  <c r="FC89" i="7" s="1"/>
  <c r="EP88" i="7"/>
  <c r="FC88" i="7" s="1"/>
  <c r="EP87" i="7"/>
  <c r="FC87" i="7" s="1"/>
  <c r="EP86" i="7"/>
  <c r="FC86" i="7" s="1"/>
  <c r="EP85" i="7"/>
  <c r="FC85" i="7" s="1"/>
  <c r="EP84" i="7"/>
  <c r="FC84" i="7" s="1"/>
  <c r="EP83" i="7"/>
  <c r="FC83" i="7" s="1"/>
  <c r="EP82" i="7"/>
  <c r="FC82" i="7" s="1"/>
  <c r="EP81" i="7"/>
  <c r="FC81" i="7" s="1"/>
  <c r="EP80" i="7"/>
  <c r="FC80" i="7" s="1"/>
  <c r="EP79" i="7"/>
  <c r="FC79" i="7" s="1"/>
  <c r="EP78" i="7"/>
  <c r="FC78" i="7" s="1"/>
  <c r="EP77" i="7"/>
  <c r="FC77" i="7" s="1"/>
  <c r="EP76" i="7"/>
  <c r="FC76" i="7" s="1"/>
  <c r="EP75" i="7"/>
  <c r="FC75" i="7" s="1"/>
  <c r="EP74" i="7"/>
  <c r="FC74" i="7" s="1"/>
  <c r="EP73" i="7"/>
  <c r="FC73" i="7" s="1"/>
  <c r="EP72" i="7"/>
  <c r="FC72" i="7" s="1"/>
  <c r="EP71" i="7"/>
  <c r="FC71" i="7" s="1"/>
  <c r="EP70" i="7"/>
  <c r="FC70" i="7" s="1"/>
  <c r="EP69" i="7"/>
  <c r="FC69" i="7" s="1"/>
  <c r="EP68" i="7"/>
  <c r="FC68" i="7" s="1"/>
  <c r="EP67" i="7"/>
  <c r="FC67" i="7" s="1"/>
  <c r="EP66" i="7"/>
  <c r="FC66" i="7" s="1"/>
  <c r="EP65" i="7"/>
  <c r="FC65" i="7" s="1"/>
  <c r="EP64" i="7"/>
  <c r="FC64" i="7" s="1"/>
  <c r="EP63" i="7"/>
  <c r="FC63" i="7" s="1"/>
  <c r="EP62" i="7"/>
  <c r="FC62" i="7" s="1"/>
  <c r="EP61" i="7"/>
  <c r="FC61" i="7" s="1"/>
  <c r="EP60" i="7"/>
  <c r="FC60" i="7" s="1"/>
  <c r="EP59" i="7"/>
  <c r="FC59" i="7" s="1"/>
  <c r="EP58" i="7"/>
  <c r="FC58" i="7" s="1"/>
  <c r="EP57" i="7"/>
  <c r="FC57" i="7" s="1"/>
  <c r="EP56" i="7"/>
  <c r="FC56" i="7" s="1"/>
  <c r="EP55" i="7"/>
  <c r="FC55" i="7" s="1"/>
  <c r="EP54" i="7"/>
  <c r="FC54" i="7" s="1"/>
  <c r="EP53" i="7"/>
  <c r="FC53" i="7" s="1"/>
  <c r="EP52" i="7"/>
  <c r="FC52" i="7" s="1"/>
  <c r="EP51" i="7"/>
  <c r="FC51" i="7" s="1"/>
  <c r="EP50" i="7"/>
  <c r="FC50" i="7" s="1"/>
  <c r="EP49" i="7"/>
  <c r="FC49" i="7" s="1"/>
  <c r="EP48" i="7"/>
  <c r="FC48" i="7" s="1"/>
  <c r="EP47" i="7"/>
  <c r="FC47" i="7" s="1"/>
  <c r="EP46" i="7"/>
  <c r="FC46" i="7" s="1"/>
  <c r="EP45" i="7"/>
  <c r="FC45" i="7" s="1"/>
  <c r="EP44" i="7"/>
  <c r="FC44" i="7" s="1"/>
  <c r="EP43" i="7"/>
  <c r="FC43" i="7" s="1"/>
  <c r="EP42" i="7"/>
  <c r="FC42" i="7" s="1"/>
  <c r="EP41" i="7"/>
  <c r="FC41" i="7" s="1"/>
  <c r="EP40" i="7"/>
  <c r="FC40" i="7" s="1"/>
  <c r="EP39" i="7"/>
  <c r="FC39" i="7" s="1"/>
  <c r="EP38" i="7"/>
  <c r="FC38" i="7" s="1"/>
  <c r="EP37" i="7"/>
  <c r="FC37" i="7" s="1"/>
  <c r="EP36" i="7"/>
  <c r="FC36" i="7" s="1"/>
  <c r="EP35" i="7"/>
  <c r="FC35" i="7" s="1"/>
  <c r="EP34" i="7"/>
  <c r="FC34" i="7" s="1"/>
  <c r="EP33" i="7"/>
  <c r="FC33" i="7" s="1"/>
  <c r="EP32" i="7"/>
  <c r="FC32" i="7" s="1"/>
  <c r="EP31" i="7"/>
  <c r="FC31" i="7" s="1"/>
  <c r="EP30" i="7"/>
  <c r="FC30" i="7" s="1"/>
  <c r="EP29" i="7"/>
  <c r="FC29" i="7" s="1"/>
  <c r="EP28" i="7"/>
  <c r="FC28" i="7" s="1"/>
  <c r="EP27" i="7"/>
  <c r="FC27" i="7" s="1"/>
  <c r="EP26" i="7"/>
  <c r="FC26" i="7" s="1"/>
  <c r="EP25" i="7"/>
  <c r="FC25" i="7" s="1"/>
  <c r="EP24" i="7"/>
  <c r="FC24" i="7" s="1"/>
  <c r="EP23" i="7"/>
  <c r="FC23" i="7" s="1"/>
  <c r="EP22" i="7"/>
  <c r="FC22" i="7" s="1"/>
  <c r="EP21" i="7"/>
  <c r="FC21" i="7" s="1"/>
  <c r="EP20" i="7"/>
  <c r="FC20" i="7" s="1"/>
  <c r="EP19" i="7"/>
  <c r="FC19" i="7" s="1"/>
  <c r="EP18" i="7"/>
  <c r="FC18" i="7" s="1"/>
  <c r="DU26" i="7"/>
  <c r="DH25" i="7"/>
  <c r="N20" i="7"/>
  <c r="AD23" i="7"/>
  <c r="V22" i="7"/>
  <c r="DQ12" i="7"/>
  <c r="DR11" i="7"/>
  <c r="BM22" i="7"/>
  <c r="BF21" i="7"/>
  <c r="CK26" i="7"/>
  <c r="CD25" i="7"/>
  <c r="CP23" i="7"/>
  <c r="CI22" i="7"/>
  <c r="CM25" i="7"/>
  <c r="CF24" i="7"/>
  <c r="BK23" i="7"/>
  <c r="BD22" i="7"/>
  <c r="DX23" i="7"/>
  <c r="DK22" i="7"/>
  <c r="BJ24" i="7"/>
  <c r="BC23" i="7"/>
  <c r="T25" i="6"/>
  <c r="AZ25" i="6"/>
  <c r="DI25" i="6"/>
  <c r="AF22" i="6"/>
  <c r="X21" i="6"/>
  <c r="BI25" i="6"/>
  <c r="BB24" i="6"/>
  <c r="CZ26" i="6"/>
  <c r="F26" i="6"/>
  <c r="CS26" i="6"/>
  <c r="AH26" i="6"/>
  <c r="AP26" i="6" s="1"/>
  <c r="CR26" i="6"/>
  <c r="CY26" i="6" s="1"/>
  <c r="AI26" i="6"/>
  <c r="AQ26" i="6" s="1"/>
  <c r="BN26" i="6"/>
  <c r="BU26" i="6" s="1"/>
  <c r="BG26" i="6" s="1"/>
  <c r="BO26" i="6"/>
  <c r="BV26" i="6" s="1"/>
  <c r="EH26" i="6"/>
  <c r="EU26" i="6" s="1"/>
  <c r="AJ26" i="6"/>
  <c r="AR26" i="6" s="1"/>
  <c r="AB26" i="6" s="1"/>
  <c r="EJ26" i="6"/>
  <c r="EW26" i="6" s="1"/>
  <c r="EI26" i="6"/>
  <c r="EV26" i="6" s="1"/>
  <c r="DV26" i="6" s="1"/>
  <c r="BP26" i="6"/>
  <c r="BW26" i="6" s="1"/>
  <c r="EK26" i="6"/>
  <c r="EX26" i="6" s="1"/>
  <c r="CT26" i="6"/>
  <c r="DA26" i="6" s="1"/>
  <c r="AK26" i="6"/>
  <c r="AS26" i="6" s="1"/>
  <c r="BQ26" i="6"/>
  <c r="BX26" i="6" s="1"/>
  <c r="AL26" i="6"/>
  <c r="AT26" i="6" s="1"/>
  <c r="CU26" i="6"/>
  <c r="DB26" i="6" s="1"/>
  <c r="EL26" i="6"/>
  <c r="EY26" i="6" s="1"/>
  <c r="BR26" i="6"/>
  <c r="BY26" i="6" s="1"/>
  <c r="BT26" i="6"/>
  <c r="CA26" i="6" s="1"/>
  <c r="BS26" i="6"/>
  <c r="BZ26" i="6" s="1"/>
  <c r="EM26" i="6"/>
  <c r="EZ26" i="6" s="1"/>
  <c r="AM26" i="6"/>
  <c r="AU26" i="6" s="1"/>
  <c r="CV26" i="6"/>
  <c r="DC26" i="6" s="1"/>
  <c r="CW26" i="6"/>
  <c r="DD26" i="6" s="1"/>
  <c r="AO26" i="6"/>
  <c r="AW26" i="6" s="1"/>
  <c r="EN26" i="6"/>
  <c r="FA26" i="6" s="1"/>
  <c r="CX26" i="6"/>
  <c r="DE26" i="6" s="1"/>
  <c r="AN26" i="6"/>
  <c r="AV26" i="6" s="1"/>
  <c r="EO26" i="6"/>
  <c r="FB26" i="6" s="1"/>
  <c r="EB20" i="6"/>
  <c r="DO19" i="6"/>
  <c r="DU25" i="6"/>
  <c r="DH24" i="6"/>
  <c r="DG27" i="6"/>
  <c r="CC27" i="6"/>
  <c r="AY27" i="6"/>
  <c r="Q27" i="6"/>
  <c r="E27" i="6"/>
  <c r="DW25" i="6"/>
  <c r="DJ24" i="6"/>
  <c r="BK24" i="6"/>
  <c r="BD23" i="6"/>
  <c r="C27" i="6"/>
  <c r="A28" i="6"/>
  <c r="CP21" i="6"/>
  <c r="CI20" i="6"/>
  <c r="BL23" i="6"/>
  <c r="BE22" i="6"/>
  <c r="EQ27" i="6"/>
  <c r="EQ26" i="6"/>
  <c r="FD26" i="6" s="1"/>
  <c r="EQ25" i="6"/>
  <c r="FD25" i="6" s="1"/>
  <c r="EQ24" i="6"/>
  <c r="FD24" i="6" s="1"/>
  <c r="EQ23" i="6"/>
  <c r="FD23" i="6" s="1"/>
  <c r="EQ22" i="6"/>
  <c r="FD22" i="6" s="1"/>
  <c r="EQ21" i="6"/>
  <c r="FD21" i="6" s="1"/>
  <c r="EQ20" i="6"/>
  <c r="FD20" i="6" s="1"/>
  <c r="EQ19" i="6"/>
  <c r="FD19" i="6" s="1"/>
  <c r="ED19" i="6" s="1"/>
  <c r="EQ18" i="6"/>
  <c r="FD18" i="6" s="1"/>
  <c r="CM25" i="6"/>
  <c r="CF24" i="6"/>
  <c r="BH25" i="6"/>
  <c r="BA24" i="6"/>
  <c r="AE23" i="6"/>
  <c r="W22" i="6"/>
  <c r="CQ21" i="6"/>
  <c r="CJ20" i="6"/>
  <c r="O20" i="6" s="1"/>
  <c r="AD24" i="6"/>
  <c r="V23" i="6"/>
  <c r="CK25" i="6"/>
  <c r="CD24" i="6"/>
  <c r="EP26" i="6"/>
  <c r="FC26" i="6" s="1"/>
  <c r="AA25" i="6"/>
  <c r="S24" i="6"/>
  <c r="DX25" i="6"/>
  <c r="DK24" i="6"/>
  <c r="CO23" i="6"/>
  <c r="CH22" i="6"/>
  <c r="Z25" i="6"/>
  <c r="R24" i="6"/>
  <c r="DR12" i="6"/>
  <c r="DS11" i="6"/>
  <c r="AG22" i="6"/>
  <c r="Y21" i="6"/>
  <c r="M21" i="6" s="1"/>
  <c r="CL25" i="6"/>
  <c r="CE24" i="6"/>
  <c r="EC19" i="6"/>
  <c r="D28" i="6"/>
  <c r="B29" i="6"/>
  <c r="CN24" i="6"/>
  <c r="CG23" i="6"/>
  <c r="DY24" i="6"/>
  <c r="DL23" i="6"/>
  <c r="DZ22" i="6"/>
  <c r="DM21" i="6"/>
  <c r="AC25" i="6"/>
  <c r="U24" i="6"/>
  <c r="BM23" i="6"/>
  <c r="BF22" i="6"/>
  <c r="N22" i="6" s="1"/>
  <c r="BJ24" i="6"/>
  <c r="BC23" i="6"/>
  <c r="EA22" i="6"/>
  <c r="DN21" i="6"/>
  <c r="EC19" i="7" l="1"/>
  <c r="AF23" i="8"/>
  <c r="X22" i="8"/>
  <c r="DS12" i="8"/>
  <c r="DT11" i="8"/>
  <c r="DT12" i="8" s="1"/>
  <c r="CN25" i="8"/>
  <c r="CG24" i="8"/>
  <c r="EA22" i="8"/>
  <c r="DN21" i="8"/>
  <c r="Z26" i="8"/>
  <c r="R25" i="8"/>
  <c r="EB22" i="8"/>
  <c r="DO21" i="8"/>
  <c r="AD25" i="8"/>
  <c r="V24" i="8"/>
  <c r="ED19" i="8"/>
  <c r="EC21" i="8"/>
  <c r="DP20" i="8"/>
  <c r="AE23" i="8"/>
  <c r="W22" i="8"/>
  <c r="DW26" i="8"/>
  <c r="DJ25" i="8"/>
  <c r="DY25" i="8"/>
  <c r="DL24" i="8"/>
  <c r="DV26" i="8"/>
  <c r="DI25" i="8"/>
  <c r="CQ22" i="8"/>
  <c r="CJ21" i="8"/>
  <c r="O21" i="8" s="1"/>
  <c r="AG22" i="8"/>
  <c r="Y21" i="8"/>
  <c r="M21" i="8" s="1"/>
  <c r="DU26" i="8"/>
  <c r="DH25" i="8"/>
  <c r="CK26" i="8"/>
  <c r="CD25" i="8"/>
  <c r="CO24" i="8"/>
  <c r="CH23" i="8"/>
  <c r="BJ26" i="8"/>
  <c r="BC25" i="8"/>
  <c r="DX26" i="8"/>
  <c r="DK25" i="8"/>
  <c r="BH26" i="8"/>
  <c r="BA25" i="8"/>
  <c r="AB26" i="8"/>
  <c r="T25" i="8"/>
  <c r="CP23" i="8"/>
  <c r="CI22" i="8"/>
  <c r="DZ24" i="8"/>
  <c r="DM23" i="8"/>
  <c r="BL23" i="8"/>
  <c r="BE22" i="8"/>
  <c r="N22" i="8" s="1"/>
  <c r="AA26" i="8"/>
  <c r="S25" i="8"/>
  <c r="ER148" i="8"/>
  <c r="FE148" i="8" s="1"/>
  <c r="ER147" i="8"/>
  <c r="FE147" i="8" s="1"/>
  <c r="ER145" i="8"/>
  <c r="FE145" i="8" s="1"/>
  <c r="ER144" i="8"/>
  <c r="FE144" i="8" s="1"/>
  <c r="ER146" i="8"/>
  <c r="FE146" i="8" s="1"/>
  <c r="ER143" i="8"/>
  <c r="FE143" i="8" s="1"/>
  <c r="ER142" i="8"/>
  <c r="FE142" i="8" s="1"/>
  <c r="ER141" i="8"/>
  <c r="FE141" i="8" s="1"/>
  <c r="ER140" i="8"/>
  <c r="FE140" i="8" s="1"/>
  <c r="ER139" i="8"/>
  <c r="FE139" i="8" s="1"/>
  <c r="ER138" i="8"/>
  <c r="FE138" i="8" s="1"/>
  <c r="ER137" i="8"/>
  <c r="FE137" i="8" s="1"/>
  <c r="ER136" i="8"/>
  <c r="FE136" i="8" s="1"/>
  <c r="ER135" i="8"/>
  <c r="FE135" i="8" s="1"/>
  <c r="ER134" i="8"/>
  <c r="FE134" i="8" s="1"/>
  <c r="ER133" i="8"/>
  <c r="FE133" i="8" s="1"/>
  <c r="ER132" i="8"/>
  <c r="FE132" i="8" s="1"/>
  <c r="ER131" i="8"/>
  <c r="FE131" i="8" s="1"/>
  <c r="ER130" i="8"/>
  <c r="FE130" i="8" s="1"/>
  <c r="ER129" i="8"/>
  <c r="FE129" i="8" s="1"/>
  <c r="ER128" i="8"/>
  <c r="FE128" i="8" s="1"/>
  <c r="ER127" i="8"/>
  <c r="FE127" i="8" s="1"/>
  <c r="ER126" i="8"/>
  <c r="FE126" i="8" s="1"/>
  <c r="ER125" i="8"/>
  <c r="FE125" i="8" s="1"/>
  <c r="ER124" i="8"/>
  <c r="FE124" i="8" s="1"/>
  <c r="ER123" i="8"/>
  <c r="FE123" i="8" s="1"/>
  <c r="ER122" i="8"/>
  <c r="FE122" i="8" s="1"/>
  <c r="ER121" i="8"/>
  <c r="FE121" i="8" s="1"/>
  <c r="ER120" i="8"/>
  <c r="FE120" i="8" s="1"/>
  <c r="ER119" i="8"/>
  <c r="FE119" i="8" s="1"/>
  <c r="ER118" i="8"/>
  <c r="FE118" i="8" s="1"/>
  <c r="ER117" i="8"/>
  <c r="FE117" i="8" s="1"/>
  <c r="ER116" i="8"/>
  <c r="FE116" i="8" s="1"/>
  <c r="ER115" i="8"/>
  <c r="FE115" i="8" s="1"/>
  <c r="ER114" i="8"/>
  <c r="FE114" i="8" s="1"/>
  <c r="ER113" i="8"/>
  <c r="FE113" i="8" s="1"/>
  <c r="ER112" i="8"/>
  <c r="FE112" i="8" s="1"/>
  <c r="ER111" i="8"/>
  <c r="FE111" i="8" s="1"/>
  <c r="ER110" i="8"/>
  <c r="FE110" i="8" s="1"/>
  <c r="ER109" i="8"/>
  <c r="FE109" i="8" s="1"/>
  <c r="ER108" i="8"/>
  <c r="FE108" i="8" s="1"/>
  <c r="ER107" i="8"/>
  <c r="FE107" i="8" s="1"/>
  <c r="ER106" i="8"/>
  <c r="FE106" i="8" s="1"/>
  <c r="ER105" i="8"/>
  <c r="FE105" i="8" s="1"/>
  <c r="ER104" i="8"/>
  <c r="FE104" i="8" s="1"/>
  <c r="ER103" i="8"/>
  <c r="FE103" i="8" s="1"/>
  <c r="ER102" i="8"/>
  <c r="FE102" i="8" s="1"/>
  <c r="ER101" i="8"/>
  <c r="FE101" i="8" s="1"/>
  <c r="ER100" i="8"/>
  <c r="FE100" i="8" s="1"/>
  <c r="ER99" i="8"/>
  <c r="FE99" i="8" s="1"/>
  <c r="ER98" i="8"/>
  <c r="FE98" i="8" s="1"/>
  <c r="ER97" i="8"/>
  <c r="FE97" i="8" s="1"/>
  <c r="ER96" i="8"/>
  <c r="FE96" i="8" s="1"/>
  <c r="ER95" i="8"/>
  <c r="FE95" i="8" s="1"/>
  <c r="ER94" i="8"/>
  <c r="FE94" i="8" s="1"/>
  <c r="ER93" i="8"/>
  <c r="FE93" i="8" s="1"/>
  <c r="ER92" i="8"/>
  <c r="FE92" i="8" s="1"/>
  <c r="ER91" i="8"/>
  <c r="FE91" i="8" s="1"/>
  <c r="ER90" i="8"/>
  <c r="FE90" i="8" s="1"/>
  <c r="ER89" i="8"/>
  <c r="FE89" i="8" s="1"/>
  <c r="ER88" i="8"/>
  <c r="FE88" i="8" s="1"/>
  <c r="ER87" i="8"/>
  <c r="FE87" i="8" s="1"/>
  <c r="ER86" i="8"/>
  <c r="FE86" i="8" s="1"/>
  <c r="ER85" i="8"/>
  <c r="FE85" i="8" s="1"/>
  <c r="ER84" i="8"/>
  <c r="FE84" i="8" s="1"/>
  <c r="ER83" i="8"/>
  <c r="FE83" i="8" s="1"/>
  <c r="ER82" i="8"/>
  <c r="FE82" i="8" s="1"/>
  <c r="ER81" i="8"/>
  <c r="FE81" i="8" s="1"/>
  <c r="ER80" i="8"/>
  <c r="FE80" i="8" s="1"/>
  <c r="ER79" i="8"/>
  <c r="FE79" i="8" s="1"/>
  <c r="ER78" i="8"/>
  <c r="FE78" i="8" s="1"/>
  <c r="ER77" i="8"/>
  <c r="FE77" i="8" s="1"/>
  <c r="ER76" i="8"/>
  <c r="FE76" i="8" s="1"/>
  <c r="ER75" i="8"/>
  <c r="FE75" i="8" s="1"/>
  <c r="ER74" i="8"/>
  <c r="FE74" i="8" s="1"/>
  <c r="ER73" i="8"/>
  <c r="FE73" i="8" s="1"/>
  <c r="ER72" i="8"/>
  <c r="FE72" i="8" s="1"/>
  <c r="ER71" i="8"/>
  <c r="FE71" i="8" s="1"/>
  <c r="ER70" i="8"/>
  <c r="FE70" i="8" s="1"/>
  <c r="ER69" i="8"/>
  <c r="FE69" i="8" s="1"/>
  <c r="ER68" i="8"/>
  <c r="FE68" i="8" s="1"/>
  <c r="ER67" i="8"/>
  <c r="FE67" i="8" s="1"/>
  <c r="ER66" i="8"/>
  <c r="FE66" i="8" s="1"/>
  <c r="ER65" i="8"/>
  <c r="FE65" i="8" s="1"/>
  <c r="ER64" i="8"/>
  <c r="FE64" i="8" s="1"/>
  <c r="ER63" i="8"/>
  <c r="FE63" i="8" s="1"/>
  <c r="ER62" i="8"/>
  <c r="FE62" i="8" s="1"/>
  <c r="ER61" i="8"/>
  <c r="FE61" i="8" s="1"/>
  <c r="ER60" i="8"/>
  <c r="FE60" i="8" s="1"/>
  <c r="ER59" i="8"/>
  <c r="FE59" i="8" s="1"/>
  <c r="ER58" i="8"/>
  <c r="FE58" i="8" s="1"/>
  <c r="ER57" i="8"/>
  <c r="FE57" i="8" s="1"/>
  <c r="ER56" i="8"/>
  <c r="FE56" i="8" s="1"/>
  <c r="ER55" i="8"/>
  <c r="FE55" i="8" s="1"/>
  <c r="ER54" i="8"/>
  <c r="FE54" i="8" s="1"/>
  <c r="ER53" i="8"/>
  <c r="FE53" i="8" s="1"/>
  <c r="ER52" i="8"/>
  <c r="FE52" i="8" s="1"/>
  <c r="ER51" i="8"/>
  <c r="FE51" i="8" s="1"/>
  <c r="ER50" i="8"/>
  <c r="FE50" i="8" s="1"/>
  <c r="ER49" i="8"/>
  <c r="FE49" i="8" s="1"/>
  <c r="ER48" i="8"/>
  <c r="FE48" i="8" s="1"/>
  <c r="ER47" i="8"/>
  <c r="FE47" i="8" s="1"/>
  <c r="ER46" i="8"/>
  <c r="FE46" i="8" s="1"/>
  <c r="ER45" i="8"/>
  <c r="FE45" i="8" s="1"/>
  <c r="ER44" i="8"/>
  <c r="FE44" i="8" s="1"/>
  <c r="ER43" i="8"/>
  <c r="FE43" i="8" s="1"/>
  <c r="ER42" i="8"/>
  <c r="FE42" i="8" s="1"/>
  <c r="ER41" i="8"/>
  <c r="FE41" i="8" s="1"/>
  <c r="ER40" i="8"/>
  <c r="FE40" i="8" s="1"/>
  <c r="ER39" i="8"/>
  <c r="FE39" i="8" s="1"/>
  <c r="ER38" i="8"/>
  <c r="FE38" i="8" s="1"/>
  <c r="ER37" i="8"/>
  <c r="FE37" i="8" s="1"/>
  <c r="ER36" i="8"/>
  <c r="FE36" i="8" s="1"/>
  <c r="ER35" i="8"/>
  <c r="FE35" i="8" s="1"/>
  <c r="ER34" i="8"/>
  <c r="FE34" i="8" s="1"/>
  <c r="ER33" i="8"/>
  <c r="FE33" i="8" s="1"/>
  <c r="ER32" i="8"/>
  <c r="FE32" i="8" s="1"/>
  <c r="ER31" i="8"/>
  <c r="FE31" i="8" s="1"/>
  <c r="ER30" i="8"/>
  <c r="FE30" i="8" s="1"/>
  <c r="ER29" i="8"/>
  <c r="FE29" i="8" s="1"/>
  <c r="ER28" i="8"/>
  <c r="FE28" i="8" s="1"/>
  <c r="ER27" i="8"/>
  <c r="FE27" i="8" s="1"/>
  <c r="ER26" i="8"/>
  <c r="FE26" i="8" s="1"/>
  <c r="ER25" i="8"/>
  <c r="FE25" i="8" s="1"/>
  <c r="ER24" i="8"/>
  <c r="FE24" i="8" s="1"/>
  <c r="ER23" i="8"/>
  <c r="FE23" i="8" s="1"/>
  <c r="ER22" i="8"/>
  <c r="FE22" i="8" s="1"/>
  <c r="ER21" i="8"/>
  <c r="FE21" i="8" s="1"/>
  <c r="ER20" i="8"/>
  <c r="FE20" i="8" s="1"/>
  <c r="ER19" i="8"/>
  <c r="FE19" i="8" s="1"/>
  <c r="ER18" i="8"/>
  <c r="FE18" i="8" s="1"/>
  <c r="CM26" i="8"/>
  <c r="CF25" i="8"/>
  <c r="CL26" i="8"/>
  <c r="CE25" i="8"/>
  <c r="BK25" i="8"/>
  <c r="BD24" i="8"/>
  <c r="BI26" i="8"/>
  <c r="BB25" i="8"/>
  <c r="BG26" i="8"/>
  <c r="AZ25" i="8"/>
  <c r="AC25" i="8"/>
  <c r="U24" i="8"/>
  <c r="BM24" i="8"/>
  <c r="BF23" i="8"/>
  <c r="AC26" i="7"/>
  <c r="U25" i="7"/>
  <c r="BI27" i="7"/>
  <c r="BB26" i="7"/>
  <c r="AB27" i="7"/>
  <c r="T26" i="7"/>
  <c r="EB21" i="7"/>
  <c r="DO20" i="7"/>
  <c r="BL23" i="7"/>
  <c r="BE22" i="7"/>
  <c r="BJ25" i="7"/>
  <c r="BC24" i="7"/>
  <c r="BK24" i="7"/>
  <c r="BD23" i="7"/>
  <c r="CP24" i="7"/>
  <c r="CI23" i="7"/>
  <c r="BM23" i="7"/>
  <c r="BF22" i="7"/>
  <c r="N22" i="7" s="1"/>
  <c r="AD24" i="7"/>
  <c r="V23" i="7"/>
  <c r="DU27" i="7"/>
  <c r="DH26" i="7"/>
  <c r="CN26" i="7"/>
  <c r="CG25" i="7"/>
  <c r="AE23" i="7"/>
  <c r="W22" i="7"/>
  <c r="AG22" i="7"/>
  <c r="Y21" i="7"/>
  <c r="M21" i="7" s="1"/>
  <c r="AF23" i="7"/>
  <c r="X22" i="7"/>
  <c r="CO25" i="7"/>
  <c r="CH24" i="7"/>
  <c r="DS11" i="7"/>
  <c r="DR12" i="7"/>
  <c r="EC20" i="7"/>
  <c r="DP19" i="7"/>
  <c r="Z27" i="7"/>
  <c r="R26" i="7"/>
  <c r="CL27" i="7"/>
  <c r="CE26" i="7"/>
  <c r="DY23" i="7"/>
  <c r="DL22" i="7"/>
  <c r="BH27" i="7"/>
  <c r="BA26" i="7"/>
  <c r="BG27" i="7"/>
  <c r="AZ26" i="7"/>
  <c r="DX24" i="7"/>
  <c r="DK23" i="7"/>
  <c r="CM26" i="7"/>
  <c r="CF25" i="7"/>
  <c r="CK27" i="7"/>
  <c r="CD26" i="7"/>
  <c r="EQ148" i="7"/>
  <c r="FD148" i="7" s="1"/>
  <c r="EQ147" i="7"/>
  <c r="FD147" i="7" s="1"/>
  <c r="EQ146" i="7"/>
  <c r="FD146" i="7" s="1"/>
  <c r="EQ145" i="7"/>
  <c r="FD145" i="7" s="1"/>
  <c r="EQ144" i="7"/>
  <c r="FD144" i="7" s="1"/>
  <c r="EQ143" i="7"/>
  <c r="FD143" i="7" s="1"/>
  <c r="EQ142" i="7"/>
  <c r="FD142" i="7" s="1"/>
  <c r="EQ141" i="7"/>
  <c r="FD141" i="7" s="1"/>
  <c r="EQ140" i="7"/>
  <c r="FD140" i="7" s="1"/>
  <c r="EQ139" i="7"/>
  <c r="FD139" i="7" s="1"/>
  <c r="EQ138" i="7"/>
  <c r="FD138" i="7" s="1"/>
  <c r="EQ137" i="7"/>
  <c r="FD137" i="7" s="1"/>
  <c r="EQ136" i="7"/>
  <c r="FD136" i="7" s="1"/>
  <c r="EQ135" i="7"/>
  <c r="FD135" i="7" s="1"/>
  <c r="EQ134" i="7"/>
  <c r="FD134" i="7" s="1"/>
  <c r="EQ133" i="7"/>
  <c r="FD133" i="7" s="1"/>
  <c r="EQ132" i="7"/>
  <c r="FD132" i="7" s="1"/>
  <c r="EQ131" i="7"/>
  <c r="FD131" i="7" s="1"/>
  <c r="EQ130" i="7"/>
  <c r="FD130" i="7" s="1"/>
  <c r="EQ128" i="7"/>
  <c r="FD128" i="7" s="1"/>
  <c r="EQ127" i="7"/>
  <c r="FD127" i="7" s="1"/>
  <c r="EQ126" i="7"/>
  <c r="FD126" i="7" s="1"/>
  <c r="EQ125" i="7"/>
  <c r="FD125" i="7" s="1"/>
  <c r="EQ129" i="7"/>
  <c r="FD129" i="7" s="1"/>
  <c r="EQ124" i="7"/>
  <c r="FD124" i="7" s="1"/>
  <c r="EQ123" i="7"/>
  <c r="FD123" i="7" s="1"/>
  <c r="EQ122" i="7"/>
  <c r="FD122" i="7" s="1"/>
  <c r="EQ121" i="7"/>
  <c r="FD121" i="7" s="1"/>
  <c r="EQ120" i="7"/>
  <c r="FD120" i="7" s="1"/>
  <c r="EQ119" i="7"/>
  <c r="FD119" i="7" s="1"/>
  <c r="EQ118" i="7"/>
  <c r="FD118" i="7" s="1"/>
  <c r="EQ117" i="7"/>
  <c r="FD117" i="7" s="1"/>
  <c r="EQ116" i="7"/>
  <c r="FD116" i="7" s="1"/>
  <c r="EQ115" i="7"/>
  <c r="FD115" i="7" s="1"/>
  <c r="EQ114" i="7"/>
  <c r="FD114" i="7" s="1"/>
  <c r="EQ113" i="7"/>
  <c r="FD113" i="7" s="1"/>
  <c r="EQ112" i="7"/>
  <c r="FD112" i="7" s="1"/>
  <c r="EQ111" i="7"/>
  <c r="FD111" i="7" s="1"/>
  <c r="EQ110" i="7"/>
  <c r="FD110" i="7" s="1"/>
  <c r="EQ109" i="7"/>
  <c r="FD109" i="7" s="1"/>
  <c r="EQ108" i="7"/>
  <c r="FD108" i="7" s="1"/>
  <c r="EQ107" i="7"/>
  <c r="FD107" i="7" s="1"/>
  <c r="EQ106" i="7"/>
  <c r="FD106" i="7" s="1"/>
  <c r="EQ105" i="7"/>
  <c r="FD105" i="7" s="1"/>
  <c r="EQ104" i="7"/>
  <c r="FD104" i="7" s="1"/>
  <c r="EQ103" i="7"/>
  <c r="FD103" i="7" s="1"/>
  <c r="EQ102" i="7"/>
  <c r="FD102" i="7" s="1"/>
  <c r="EQ101" i="7"/>
  <c r="FD101" i="7" s="1"/>
  <c r="EQ100" i="7"/>
  <c r="FD100" i="7" s="1"/>
  <c r="EQ99" i="7"/>
  <c r="FD99" i="7" s="1"/>
  <c r="EQ98" i="7"/>
  <c r="FD98" i="7" s="1"/>
  <c r="EQ97" i="7"/>
  <c r="FD97" i="7" s="1"/>
  <c r="EQ96" i="7"/>
  <c r="FD96" i="7" s="1"/>
  <c r="EQ95" i="7"/>
  <c r="FD95" i="7" s="1"/>
  <c r="EQ94" i="7"/>
  <c r="FD94" i="7" s="1"/>
  <c r="EQ93" i="7"/>
  <c r="FD93" i="7" s="1"/>
  <c r="EQ92" i="7"/>
  <c r="FD92" i="7" s="1"/>
  <c r="EQ91" i="7"/>
  <c r="FD91" i="7" s="1"/>
  <c r="EQ90" i="7"/>
  <c r="FD90" i="7" s="1"/>
  <c r="EQ89" i="7"/>
  <c r="FD89" i="7" s="1"/>
  <c r="EQ88" i="7"/>
  <c r="FD88" i="7" s="1"/>
  <c r="EQ87" i="7"/>
  <c r="FD87" i="7" s="1"/>
  <c r="EQ86" i="7"/>
  <c r="FD86" i="7" s="1"/>
  <c r="EQ85" i="7"/>
  <c r="FD85" i="7" s="1"/>
  <c r="EQ84" i="7"/>
  <c r="FD84" i="7" s="1"/>
  <c r="EQ83" i="7"/>
  <c r="FD83" i="7" s="1"/>
  <c r="EQ82" i="7"/>
  <c r="FD82" i="7" s="1"/>
  <c r="EQ81" i="7"/>
  <c r="FD81" i="7" s="1"/>
  <c r="EQ80" i="7"/>
  <c r="FD80" i="7" s="1"/>
  <c r="EQ79" i="7"/>
  <c r="FD79" i="7" s="1"/>
  <c r="EQ78" i="7"/>
  <c r="FD78" i="7" s="1"/>
  <c r="EQ77" i="7"/>
  <c r="FD77" i="7" s="1"/>
  <c r="EQ76" i="7"/>
  <c r="FD76" i="7" s="1"/>
  <c r="EQ75" i="7"/>
  <c r="FD75" i="7" s="1"/>
  <c r="EQ74" i="7"/>
  <c r="FD74" i="7" s="1"/>
  <c r="EQ73" i="7"/>
  <c r="FD73" i="7" s="1"/>
  <c r="EQ72" i="7"/>
  <c r="FD72" i="7" s="1"/>
  <c r="EQ71" i="7"/>
  <c r="FD71" i="7" s="1"/>
  <c r="EQ70" i="7"/>
  <c r="FD70" i="7" s="1"/>
  <c r="EQ69" i="7"/>
  <c r="FD69" i="7" s="1"/>
  <c r="EQ68" i="7"/>
  <c r="FD68" i="7" s="1"/>
  <c r="EQ67" i="7"/>
  <c r="FD67" i="7" s="1"/>
  <c r="EQ66" i="7"/>
  <c r="FD66" i="7" s="1"/>
  <c r="EQ65" i="7"/>
  <c r="FD65" i="7" s="1"/>
  <c r="EQ64" i="7"/>
  <c r="FD64" i="7" s="1"/>
  <c r="EQ63" i="7"/>
  <c r="FD63" i="7" s="1"/>
  <c r="EQ62" i="7"/>
  <c r="FD62" i="7" s="1"/>
  <c r="EQ61" i="7"/>
  <c r="FD61" i="7" s="1"/>
  <c r="EQ60" i="7"/>
  <c r="FD60" i="7" s="1"/>
  <c r="EQ59" i="7"/>
  <c r="FD59" i="7" s="1"/>
  <c r="EQ58" i="7"/>
  <c r="FD58" i="7" s="1"/>
  <c r="EQ57" i="7"/>
  <c r="FD57" i="7" s="1"/>
  <c r="EQ55" i="7"/>
  <c r="FD55" i="7" s="1"/>
  <c r="EQ54" i="7"/>
  <c r="FD54" i="7" s="1"/>
  <c r="EQ53" i="7"/>
  <c r="FD53" i="7" s="1"/>
  <c r="EQ52" i="7"/>
  <c r="FD52" i="7" s="1"/>
  <c r="EQ51" i="7"/>
  <c r="FD51" i="7" s="1"/>
  <c r="EQ50" i="7"/>
  <c r="FD50" i="7" s="1"/>
  <c r="EQ49" i="7"/>
  <c r="FD49" i="7" s="1"/>
  <c r="EQ48" i="7"/>
  <c r="FD48" i="7" s="1"/>
  <c r="EQ47" i="7"/>
  <c r="FD47" i="7" s="1"/>
  <c r="EQ46" i="7"/>
  <c r="FD46" i="7" s="1"/>
  <c r="EQ45" i="7"/>
  <c r="FD45" i="7" s="1"/>
  <c r="EQ44" i="7"/>
  <c r="FD44" i="7" s="1"/>
  <c r="EQ43" i="7"/>
  <c r="FD43" i="7" s="1"/>
  <c r="EQ42" i="7"/>
  <c r="FD42" i="7" s="1"/>
  <c r="EQ41" i="7"/>
  <c r="FD41" i="7" s="1"/>
  <c r="EQ40" i="7"/>
  <c r="FD40" i="7" s="1"/>
  <c r="EQ39" i="7"/>
  <c r="FD39" i="7" s="1"/>
  <c r="EQ56" i="7"/>
  <c r="FD56" i="7" s="1"/>
  <c r="EQ38" i="7"/>
  <c r="FD38" i="7" s="1"/>
  <c r="EQ37" i="7"/>
  <c r="FD37" i="7" s="1"/>
  <c r="EQ36" i="7"/>
  <c r="FD36" i="7" s="1"/>
  <c r="EQ35" i="7"/>
  <c r="FD35" i="7" s="1"/>
  <c r="EQ34" i="7"/>
  <c r="FD34" i="7" s="1"/>
  <c r="EQ33" i="7"/>
  <c r="FD33" i="7" s="1"/>
  <c r="EQ32" i="7"/>
  <c r="FD32" i="7" s="1"/>
  <c r="EQ31" i="7"/>
  <c r="FD31" i="7" s="1"/>
  <c r="EQ30" i="7"/>
  <c r="FD30" i="7" s="1"/>
  <c r="EQ29" i="7"/>
  <c r="FD29" i="7" s="1"/>
  <c r="EQ28" i="7"/>
  <c r="FD28" i="7" s="1"/>
  <c r="EQ27" i="7"/>
  <c r="FD27" i="7" s="1"/>
  <c r="EQ26" i="7"/>
  <c r="FD26" i="7" s="1"/>
  <c r="EQ25" i="7"/>
  <c r="FD25" i="7" s="1"/>
  <c r="EQ24" i="7"/>
  <c r="FD24" i="7" s="1"/>
  <c r="EQ23" i="7"/>
  <c r="FD23" i="7" s="1"/>
  <c r="EQ22" i="7"/>
  <c r="FD22" i="7" s="1"/>
  <c r="EQ21" i="7"/>
  <c r="FD21" i="7" s="1"/>
  <c r="EQ20" i="7"/>
  <c r="FD20" i="7" s="1"/>
  <c r="EQ19" i="7"/>
  <c r="FD19" i="7" s="1"/>
  <c r="EQ18" i="7"/>
  <c r="FD18" i="7" s="1"/>
  <c r="AA27" i="7"/>
  <c r="S26" i="7"/>
  <c r="DZ23" i="7"/>
  <c r="DM22" i="7"/>
  <c r="DW26" i="7"/>
  <c r="DJ25" i="7"/>
  <c r="DV27" i="7"/>
  <c r="DI26" i="7"/>
  <c r="CQ23" i="7"/>
  <c r="CJ22" i="7"/>
  <c r="O22" i="7" s="1"/>
  <c r="EA21" i="7"/>
  <c r="DN20" i="7"/>
  <c r="N21" i="7"/>
  <c r="DI26" i="6"/>
  <c r="AZ26" i="6"/>
  <c r="T26" i="6"/>
  <c r="DZ23" i="6"/>
  <c r="DM22" i="6"/>
  <c r="AG23" i="6"/>
  <c r="Y22" i="6"/>
  <c r="CO24" i="6"/>
  <c r="CH23" i="6"/>
  <c r="AA26" i="6"/>
  <c r="S25" i="6"/>
  <c r="CQ22" i="6"/>
  <c r="CJ21" i="6"/>
  <c r="CP22" i="6"/>
  <c r="CI21" i="6"/>
  <c r="F27" i="6"/>
  <c r="FD27" i="6"/>
  <c r="CY27" i="6"/>
  <c r="AJ27" i="6"/>
  <c r="AR27" i="6" s="1"/>
  <c r="AB27" i="6" s="1"/>
  <c r="AH27" i="6"/>
  <c r="AP27" i="6" s="1"/>
  <c r="CR27" i="6"/>
  <c r="BN27" i="6"/>
  <c r="BU27" i="6" s="1"/>
  <c r="BG27" i="6" s="1"/>
  <c r="BO27" i="6"/>
  <c r="BV27" i="6" s="1"/>
  <c r="AI27" i="6"/>
  <c r="AQ27" i="6" s="1"/>
  <c r="CS27" i="6"/>
  <c r="CZ27" i="6" s="1"/>
  <c r="EH27" i="6"/>
  <c r="EU27" i="6" s="1"/>
  <c r="EI27" i="6"/>
  <c r="EV27" i="6" s="1"/>
  <c r="DV27" i="6" s="1"/>
  <c r="BP27" i="6"/>
  <c r="BW27" i="6" s="1"/>
  <c r="EJ27" i="6"/>
  <c r="EW27" i="6" s="1"/>
  <c r="AK27" i="6"/>
  <c r="AS27" i="6" s="1"/>
  <c r="BQ27" i="6"/>
  <c r="BX27" i="6" s="1"/>
  <c r="CT27" i="6"/>
  <c r="DA27" i="6" s="1"/>
  <c r="EK27" i="6"/>
  <c r="EX27" i="6" s="1"/>
  <c r="BR27" i="6"/>
  <c r="BY27" i="6" s="1"/>
  <c r="AL27" i="6"/>
  <c r="AT27" i="6" s="1"/>
  <c r="CU27" i="6"/>
  <c r="DB27" i="6" s="1"/>
  <c r="EL27" i="6"/>
  <c r="EY27" i="6" s="1"/>
  <c r="EM27" i="6"/>
  <c r="EZ27" i="6" s="1"/>
  <c r="AM27" i="6"/>
  <c r="AU27" i="6" s="1"/>
  <c r="CV27" i="6"/>
  <c r="DC27" i="6" s="1"/>
  <c r="BT27" i="6"/>
  <c r="CA27" i="6" s="1"/>
  <c r="BS27" i="6"/>
  <c r="BZ27" i="6" s="1"/>
  <c r="EN27" i="6"/>
  <c r="FA27" i="6" s="1"/>
  <c r="CX27" i="6"/>
  <c r="DE27" i="6" s="1"/>
  <c r="AN27" i="6"/>
  <c r="AV27" i="6" s="1"/>
  <c r="CW27" i="6"/>
  <c r="DD27" i="6" s="1"/>
  <c r="AO27" i="6"/>
  <c r="AW27" i="6" s="1"/>
  <c r="EO27" i="6"/>
  <c r="FB27" i="6" s="1"/>
  <c r="EP27" i="6"/>
  <c r="FC27" i="6" s="1"/>
  <c r="EB21" i="6"/>
  <c r="DO20" i="6"/>
  <c r="BI26" i="6"/>
  <c r="BB25" i="6"/>
  <c r="BM24" i="6"/>
  <c r="BF23" i="6"/>
  <c r="N23" i="6" s="1"/>
  <c r="D29" i="6"/>
  <c r="B30" i="6"/>
  <c r="DS12" i="6"/>
  <c r="DT11" i="6"/>
  <c r="DT12" i="6" s="1"/>
  <c r="Z26" i="6"/>
  <c r="R25" i="6"/>
  <c r="BH26" i="6"/>
  <c r="BA25" i="6"/>
  <c r="BK25" i="6"/>
  <c r="BD24" i="6"/>
  <c r="EA23" i="6"/>
  <c r="DN22" i="6"/>
  <c r="CN25" i="6"/>
  <c r="CG24" i="6"/>
  <c r="BJ25" i="6"/>
  <c r="BC24" i="6"/>
  <c r="AC26" i="6"/>
  <c r="U25" i="6"/>
  <c r="DY25" i="6"/>
  <c r="DL24" i="6"/>
  <c r="DG28" i="6"/>
  <c r="CC28" i="6"/>
  <c r="AY28" i="6"/>
  <c r="Q28" i="6"/>
  <c r="E28" i="6"/>
  <c r="CL26" i="6"/>
  <c r="CE25" i="6"/>
  <c r="ER18" i="6"/>
  <c r="FE18" i="6" s="1"/>
  <c r="ER28" i="6"/>
  <c r="ER27" i="6"/>
  <c r="FE27" i="6" s="1"/>
  <c r="ER26" i="6"/>
  <c r="FE26" i="6" s="1"/>
  <c r="ER25" i="6"/>
  <c r="FE25" i="6" s="1"/>
  <c r="ER24" i="6"/>
  <c r="FE24" i="6" s="1"/>
  <c r="ER23" i="6"/>
  <c r="FE23" i="6" s="1"/>
  <c r="ER22" i="6"/>
  <c r="FE22" i="6" s="1"/>
  <c r="ER21" i="6"/>
  <c r="FE21" i="6" s="1"/>
  <c r="ER20" i="6"/>
  <c r="FE20" i="6" s="1"/>
  <c r="ER19" i="6"/>
  <c r="FE19" i="6" s="1"/>
  <c r="EE19" i="6" s="1"/>
  <c r="DX26" i="6"/>
  <c r="DK25" i="6"/>
  <c r="AD25" i="6"/>
  <c r="V24" i="6"/>
  <c r="BL24" i="6"/>
  <c r="BE23" i="6"/>
  <c r="C28" i="6"/>
  <c r="A29" i="6"/>
  <c r="DU26" i="6"/>
  <c r="DH25" i="6"/>
  <c r="AF23" i="6"/>
  <c r="X22" i="6"/>
  <c r="M22" i="6" s="1"/>
  <c r="EC20" i="6"/>
  <c r="DP19" i="6"/>
  <c r="CK26" i="6"/>
  <c r="CD25" i="6"/>
  <c r="AE24" i="6"/>
  <c r="W23" i="6"/>
  <c r="CM26" i="6"/>
  <c r="CF25" i="6"/>
  <c r="ED20" i="6"/>
  <c r="DQ19" i="6"/>
  <c r="DW26" i="6"/>
  <c r="DJ25" i="6"/>
  <c r="ED19" i="7" l="1"/>
  <c r="EE19" i="8"/>
  <c r="BM25" i="8"/>
  <c r="BF24" i="8"/>
  <c r="BG27" i="8"/>
  <c r="AZ26" i="8"/>
  <c r="BK26" i="8"/>
  <c r="BD25" i="8"/>
  <c r="CM27" i="8"/>
  <c r="CF26" i="8"/>
  <c r="EE20" i="8"/>
  <c r="DR19" i="8"/>
  <c r="DZ25" i="8"/>
  <c r="DM24" i="8"/>
  <c r="AB27" i="8"/>
  <c r="T26" i="8"/>
  <c r="DX27" i="8"/>
  <c r="DK26" i="8"/>
  <c r="CO25" i="8"/>
  <c r="CH24" i="8"/>
  <c r="DU27" i="8"/>
  <c r="DH26" i="8"/>
  <c r="CQ23" i="8"/>
  <c r="CJ22" i="8"/>
  <c r="O22" i="8" s="1"/>
  <c r="DY26" i="8"/>
  <c r="DL25" i="8"/>
  <c r="AE24" i="8"/>
  <c r="W23" i="8"/>
  <c r="AD26" i="8"/>
  <c r="V25" i="8"/>
  <c r="Z27" i="8"/>
  <c r="R26" i="8"/>
  <c r="CN26" i="8"/>
  <c r="CG25" i="8"/>
  <c r="AF24" i="8"/>
  <c r="X23" i="8"/>
  <c r="AC26" i="8"/>
  <c r="U25" i="8"/>
  <c r="BI27" i="8"/>
  <c r="BB26" i="8"/>
  <c r="CL27" i="8"/>
  <c r="CE26" i="8"/>
  <c r="BL24" i="8"/>
  <c r="BE23" i="8"/>
  <c r="N23" i="8" s="1"/>
  <c r="CP24" i="8"/>
  <c r="CI23" i="8"/>
  <c r="BH27" i="8"/>
  <c r="BA26" i="8"/>
  <c r="BJ27" i="8"/>
  <c r="BC26" i="8"/>
  <c r="CK27" i="8"/>
  <c r="CD26" i="8"/>
  <c r="AG23" i="8"/>
  <c r="Y22" i="8"/>
  <c r="DV27" i="8"/>
  <c r="DI26" i="8"/>
  <c r="DW27" i="8"/>
  <c r="DJ26" i="8"/>
  <c r="EC22" i="8"/>
  <c r="DP21" i="8"/>
  <c r="ET148" i="8"/>
  <c r="FG148" i="8" s="1"/>
  <c r="ET147" i="8"/>
  <c r="FG147" i="8" s="1"/>
  <c r="ET146" i="8"/>
  <c r="FG146" i="8" s="1"/>
  <c r="ET145" i="8"/>
  <c r="FG145" i="8" s="1"/>
  <c r="ET144" i="8"/>
  <c r="FG144" i="8" s="1"/>
  <c r="ET143" i="8"/>
  <c r="FG143" i="8" s="1"/>
  <c r="ET142" i="8"/>
  <c r="FG142" i="8" s="1"/>
  <c r="ET141" i="8"/>
  <c r="FG141" i="8" s="1"/>
  <c r="ET140" i="8"/>
  <c r="FG140" i="8" s="1"/>
  <c r="ET139" i="8"/>
  <c r="FG139" i="8" s="1"/>
  <c r="ET138" i="8"/>
  <c r="FG138" i="8" s="1"/>
  <c r="ET137" i="8"/>
  <c r="FG137" i="8" s="1"/>
  <c r="ET136" i="8"/>
  <c r="FG136" i="8" s="1"/>
  <c r="ET135" i="8"/>
  <c r="FG135" i="8" s="1"/>
  <c r="ET134" i="8"/>
  <c r="FG134" i="8" s="1"/>
  <c r="ET133" i="8"/>
  <c r="FG133" i="8" s="1"/>
  <c r="ET132" i="8"/>
  <c r="FG132" i="8" s="1"/>
  <c r="ET131" i="8"/>
  <c r="FG131" i="8" s="1"/>
  <c r="ET130" i="8"/>
  <c r="FG130" i="8" s="1"/>
  <c r="ET129" i="8"/>
  <c r="FG129" i="8" s="1"/>
  <c r="ET128" i="8"/>
  <c r="FG128" i="8" s="1"/>
  <c r="ET127" i="8"/>
  <c r="FG127" i="8" s="1"/>
  <c r="ET126" i="8"/>
  <c r="FG126" i="8" s="1"/>
  <c r="ET125" i="8"/>
  <c r="FG125" i="8" s="1"/>
  <c r="ET124" i="8"/>
  <c r="FG124" i="8" s="1"/>
  <c r="ET123" i="8"/>
  <c r="FG123" i="8" s="1"/>
  <c r="ET122" i="8"/>
  <c r="FG122" i="8" s="1"/>
  <c r="ET121" i="8"/>
  <c r="FG121" i="8" s="1"/>
  <c r="ET120" i="8"/>
  <c r="FG120" i="8" s="1"/>
  <c r="ET119" i="8"/>
  <c r="FG119" i="8" s="1"/>
  <c r="ET118" i="8"/>
  <c r="FG118" i="8" s="1"/>
  <c r="ET117" i="8"/>
  <c r="FG117" i="8" s="1"/>
  <c r="ET116" i="8"/>
  <c r="FG116" i="8" s="1"/>
  <c r="ET115" i="8"/>
  <c r="FG115" i="8" s="1"/>
  <c r="ET114" i="8"/>
  <c r="FG114" i="8" s="1"/>
  <c r="ET113" i="8"/>
  <c r="FG113" i="8" s="1"/>
  <c r="ET112" i="8"/>
  <c r="FG112" i="8" s="1"/>
  <c r="ET111" i="8"/>
  <c r="FG111" i="8" s="1"/>
  <c r="ET110" i="8"/>
  <c r="FG110" i="8" s="1"/>
  <c r="ET109" i="8"/>
  <c r="FG109" i="8" s="1"/>
  <c r="ET108" i="8"/>
  <c r="FG108" i="8" s="1"/>
  <c r="ET107" i="8"/>
  <c r="FG107" i="8" s="1"/>
  <c r="ET106" i="8"/>
  <c r="FG106" i="8" s="1"/>
  <c r="ET105" i="8"/>
  <c r="FG105" i="8" s="1"/>
  <c r="ET104" i="8"/>
  <c r="FG104" i="8" s="1"/>
  <c r="ET103" i="8"/>
  <c r="FG103" i="8" s="1"/>
  <c r="ET102" i="8"/>
  <c r="FG102" i="8" s="1"/>
  <c r="ET101" i="8"/>
  <c r="FG101" i="8" s="1"/>
  <c r="ET100" i="8"/>
  <c r="FG100" i="8" s="1"/>
  <c r="ET99" i="8"/>
  <c r="FG99" i="8" s="1"/>
  <c r="ET98" i="8"/>
  <c r="FG98" i="8" s="1"/>
  <c r="ET97" i="8"/>
  <c r="FG97" i="8" s="1"/>
  <c r="ET96" i="8"/>
  <c r="FG96" i="8" s="1"/>
  <c r="ET95" i="8"/>
  <c r="FG95" i="8" s="1"/>
  <c r="ET94" i="8"/>
  <c r="FG94" i="8" s="1"/>
  <c r="ET93" i="8"/>
  <c r="FG93" i="8" s="1"/>
  <c r="ET92" i="8"/>
  <c r="FG92" i="8" s="1"/>
  <c r="ET91" i="8"/>
  <c r="FG91" i="8" s="1"/>
  <c r="ET90" i="8"/>
  <c r="FG90" i="8" s="1"/>
  <c r="ET89" i="8"/>
  <c r="FG89" i="8" s="1"/>
  <c r="ET88" i="8"/>
  <c r="FG88" i="8" s="1"/>
  <c r="ET87" i="8"/>
  <c r="FG87" i="8" s="1"/>
  <c r="ET86" i="8"/>
  <c r="FG86" i="8" s="1"/>
  <c r="ET85" i="8"/>
  <c r="FG85" i="8" s="1"/>
  <c r="ET84" i="8"/>
  <c r="FG84" i="8" s="1"/>
  <c r="ET83" i="8"/>
  <c r="FG83" i="8" s="1"/>
  <c r="ET82" i="8"/>
  <c r="FG82" i="8" s="1"/>
  <c r="ET81" i="8"/>
  <c r="FG81" i="8" s="1"/>
  <c r="ET80" i="8"/>
  <c r="FG80" i="8" s="1"/>
  <c r="ET79" i="8"/>
  <c r="FG79" i="8" s="1"/>
  <c r="ET78" i="8"/>
  <c r="FG78" i="8" s="1"/>
  <c r="ET77" i="8"/>
  <c r="FG77" i="8" s="1"/>
  <c r="ET76" i="8"/>
  <c r="FG76" i="8" s="1"/>
  <c r="ET75" i="8"/>
  <c r="FG75" i="8" s="1"/>
  <c r="ET74" i="8"/>
  <c r="FG74" i="8" s="1"/>
  <c r="ET73" i="8"/>
  <c r="FG73" i="8" s="1"/>
  <c r="ET72" i="8"/>
  <c r="FG72" i="8" s="1"/>
  <c r="ET71" i="8"/>
  <c r="FG71" i="8" s="1"/>
  <c r="ET70" i="8"/>
  <c r="FG70" i="8" s="1"/>
  <c r="ET69" i="8"/>
  <c r="FG69" i="8" s="1"/>
  <c r="ET68" i="8"/>
  <c r="FG68" i="8" s="1"/>
  <c r="ET67" i="8"/>
  <c r="FG67" i="8" s="1"/>
  <c r="ET66" i="8"/>
  <c r="FG66" i="8" s="1"/>
  <c r="ET65" i="8"/>
  <c r="FG65" i="8" s="1"/>
  <c r="ET64" i="8"/>
  <c r="FG64" i="8" s="1"/>
  <c r="ET63" i="8"/>
  <c r="FG63" i="8" s="1"/>
  <c r="ET62" i="8"/>
  <c r="FG62" i="8" s="1"/>
  <c r="ET61" i="8"/>
  <c r="FG61" i="8" s="1"/>
  <c r="ET60" i="8"/>
  <c r="FG60" i="8" s="1"/>
  <c r="ET59" i="8"/>
  <c r="FG59" i="8" s="1"/>
  <c r="ET58" i="8"/>
  <c r="FG58" i="8" s="1"/>
  <c r="ET57" i="8"/>
  <c r="FG57" i="8" s="1"/>
  <c r="ET56" i="8"/>
  <c r="FG56" i="8" s="1"/>
  <c r="ET55" i="8"/>
  <c r="FG55" i="8" s="1"/>
  <c r="ET54" i="8"/>
  <c r="FG54" i="8" s="1"/>
  <c r="ET53" i="8"/>
  <c r="FG53" i="8" s="1"/>
  <c r="ET52" i="8"/>
  <c r="FG52" i="8" s="1"/>
  <c r="ET51" i="8"/>
  <c r="FG51" i="8" s="1"/>
  <c r="ET50" i="8"/>
  <c r="FG50" i="8" s="1"/>
  <c r="ET49" i="8"/>
  <c r="FG49" i="8" s="1"/>
  <c r="ET48" i="8"/>
  <c r="FG48" i="8" s="1"/>
  <c r="ET47" i="8"/>
  <c r="FG47" i="8" s="1"/>
  <c r="ET46" i="8"/>
  <c r="FG46" i="8" s="1"/>
  <c r="ET45" i="8"/>
  <c r="FG45" i="8" s="1"/>
  <c r="ET44" i="8"/>
  <c r="FG44" i="8" s="1"/>
  <c r="ET43" i="8"/>
  <c r="FG43" i="8" s="1"/>
  <c r="ET42" i="8"/>
  <c r="FG42" i="8" s="1"/>
  <c r="ET41" i="8"/>
  <c r="FG41" i="8" s="1"/>
  <c r="ET40" i="8"/>
  <c r="FG40" i="8" s="1"/>
  <c r="ET39" i="8"/>
  <c r="FG39" i="8" s="1"/>
  <c r="ET38" i="8"/>
  <c r="FG38" i="8" s="1"/>
  <c r="ET37" i="8"/>
  <c r="FG37" i="8" s="1"/>
  <c r="ET36" i="8"/>
  <c r="FG36" i="8" s="1"/>
  <c r="ET35" i="8"/>
  <c r="FG35" i="8" s="1"/>
  <c r="ET34" i="8"/>
  <c r="FG34" i="8" s="1"/>
  <c r="ET33" i="8"/>
  <c r="FG33" i="8" s="1"/>
  <c r="ET32" i="8"/>
  <c r="FG32" i="8" s="1"/>
  <c r="ET31" i="8"/>
  <c r="FG31" i="8" s="1"/>
  <c r="ET30" i="8"/>
  <c r="FG30" i="8" s="1"/>
  <c r="ET29" i="8"/>
  <c r="FG29" i="8" s="1"/>
  <c r="ET28" i="8"/>
  <c r="FG28" i="8" s="1"/>
  <c r="ET27" i="8"/>
  <c r="FG27" i="8" s="1"/>
  <c r="ET26" i="8"/>
  <c r="FG26" i="8" s="1"/>
  <c r="ET25" i="8"/>
  <c r="FG25" i="8" s="1"/>
  <c r="ET24" i="8"/>
  <c r="FG24" i="8" s="1"/>
  <c r="ET23" i="8"/>
  <c r="FG23" i="8" s="1"/>
  <c r="ET22" i="8"/>
  <c r="FG22" i="8" s="1"/>
  <c r="ET21" i="8"/>
  <c r="FG21" i="8" s="1"/>
  <c r="ET20" i="8"/>
  <c r="FG20" i="8" s="1"/>
  <c r="ET19" i="8"/>
  <c r="FG19" i="8" s="1"/>
  <c r="ET18" i="8"/>
  <c r="FG18" i="8" s="1"/>
  <c r="AA27" i="8"/>
  <c r="S26" i="8"/>
  <c r="M22" i="8"/>
  <c r="ED20" i="8"/>
  <c r="DQ19" i="8"/>
  <c r="EB23" i="8"/>
  <c r="DO22" i="8"/>
  <c r="EA23" i="8"/>
  <c r="DN22" i="8"/>
  <c r="ES148" i="8"/>
  <c r="FF148" i="8" s="1"/>
  <c r="ES147" i="8"/>
  <c r="FF147" i="8" s="1"/>
  <c r="ES146" i="8"/>
  <c r="FF146" i="8" s="1"/>
  <c r="ES145" i="8"/>
  <c r="FF145" i="8" s="1"/>
  <c r="ES144" i="8"/>
  <c r="FF144" i="8" s="1"/>
  <c r="ES143" i="8"/>
  <c r="FF143" i="8" s="1"/>
  <c r="ES142" i="8"/>
  <c r="FF142" i="8" s="1"/>
  <c r="ES141" i="8"/>
  <c r="FF141" i="8" s="1"/>
  <c r="ES140" i="8"/>
  <c r="FF140" i="8" s="1"/>
  <c r="ES139" i="8"/>
  <c r="FF139" i="8" s="1"/>
  <c r="ES137" i="8"/>
  <c r="FF137" i="8" s="1"/>
  <c r="ES136" i="8"/>
  <c r="FF136" i="8" s="1"/>
  <c r="ES135" i="8"/>
  <c r="FF135" i="8" s="1"/>
  <c r="ES138" i="8"/>
  <c r="FF138" i="8" s="1"/>
  <c r="ES134" i="8"/>
  <c r="FF134" i="8" s="1"/>
  <c r="ES133" i="8"/>
  <c r="FF133" i="8" s="1"/>
  <c r="ES132" i="8"/>
  <c r="FF132" i="8" s="1"/>
  <c r="ES131" i="8"/>
  <c r="FF131" i="8" s="1"/>
  <c r="ES130" i="8"/>
  <c r="FF130" i="8" s="1"/>
  <c r="ES129" i="8"/>
  <c r="FF129" i="8" s="1"/>
  <c r="ES128" i="8"/>
  <c r="FF128" i="8" s="1"/>
  <c r="ES127" i="8"/>
  <c r="FF127" i="8" s="1"/>
  <c r="ES126" i="8"/>
  <c r="FF126" i="8" s="1"/>
  <c r="ES125" i="8"/>
  <c r="FF125" i="8" s="1"/>
  <c r="ES124" i="8"/>
  <c r="FF124" i="8" s="1"/>
  <c r="ES123" i="8"/>
  <c r="FF123" i="8" s="1"/>
  <c r="ES122" i="8"/>
  <c r="FF122" i="8" s="1"/>
  <c r="ES121" i="8"/>
  <c r="FF121" i="8" s="1"/>
  <c r="ES120" i="8"/>
  <c r="FF120" i="8" s="1"/>
  <c r="ES119" i="8"/>
  <c r="FF119" i="8" s="1"/>
  <c r="ES118" i="8"/>
  <c r="FF118" i="8" s="1"/>
  <c r="ES117" i="8"/>
  <c r="FF117" i="8" s="1"/>
  <c r="ES116" i="8"/>
  <c r="FF116" i="8" s="1"/>
  <c r="ES115" i="8"/>
  <c r="FF115" i="8" s="1"/>
  <c r="ES114" i="8"/>
  <c r="FF114" i="8" s="1"/>
  <c r="ES113" i="8"/>
  <c r="FF113" i="8" s="1"/>
  <c r="ES112" i="8"/>
  <c r="FF112" i="8" s="1"/>
  <c r="ES111" i="8"/>
  <c r="FF111" i="8" s="1"/>
  <c r="ES110" i="8"/>
  <c r="FF110" i="8" s="1"/>
  <c r="ES109" i="8"/>
  <c r="FF109" i="8" s="1"/>
  <c r="ES108" i="8"/>
  <c r="FF108" i="8" s="1"/>
  <c r="ES107" i="8"/>
  <c r="FF107" i="8" s="1"/>
  <c r="ES106" i="8"/>
  <c r="FF106" i="8" s="1"/>
  <c r="ES105" i="8"/>
  <c r="FF105" i="8" s="1"/>
  <c r="ES104" i="8"/>
  <c r="FF104" i="8" s="1"/>
  <c r="ES103" i="8"/>
  <c r="FF103" i="8" s="1"/>
  <c r="ES102" i="8"/>
  <c r="FF102" i="8" s="1"/>
  <c r="ES101" i="8"/>
  <c r="FF101" i="8" s="1"/>
  <c r="ES100" i="8"/>
  <c r="FF100" i="8" s="1"/>
  <c r="ES99" i="8"/>
  <c r="FF99" i="8" s="1"/>
  <c r="ES98" i="8"/>
  <c r="FF98" i="8" s="1"/>
  <c r="ES97" i="8"/>
  <c r="FF97" i="8" s="1"/>
  <c r="ES96" i="8"/>
  <c r="FF96" i="8" s="1"/>
  <c r="ES95" i="8"/>
  <c r="FF95" i="8" s="1"/>
  <c r="ES94" i="8"/>
  <c r="FF94" i="8" s="1"/>
  <c r="ES93" i="8"/>
  <c r="FF93" i="8" s="1"/>
  <c r="ES92" i="8"/>
  <c r="FF92" i="8" s="1"/>
  <c r="ES91" i="8"/>
  <c r="FF91" i="8" s="1"/>
  <c r="ES90" i="8"/>
  <c r="FF90" i="8" s="1"/>
  <c r="ES89" i="8"/>
  <c r="FF89" i="8" s="1"/>
  <c r="ES88" i="8"/>
  <c r="FF88" i="8" s="1"/>
  <c r="ES87" i="8"/>
  <c r="FF87" i="8" s="1"/>
  <c r="ES86" i="8"/>
  <c r="FF86" i="8" s="1"/>
  <c r="ES85" i="8"/>
  <c r="FF85" i="8" s="1"/>
  <c r="ES84" i="8"/>
  <c r="FF84" i="8" s="1"/>
  <c r="ES83" i="8"/>
  <c r="FF83" i="8" s="1"/>
  <c r="ES82" i="8"/>
  <c r="FF82" i="8" s="1"/>
  <c r="ES81" i="8"/>
  <c r="FF81" i="8" s="1"/>
  <c r="ES80" i="8"/>
  <c r="FF80" i="8" s="1"/>
  <c r="ES79" i="8"/>
  <c r="FF79" i="8" s="1"/>
  <c r="ES78" i="8"/>
  <c r="FF78" i="8" s="1"/>
  <c r="ES77" i="8"/>
  <c r="FF77" i="8" s="1"/>
  <c r="ES76" i="8"/>
  <c r="FF76" i="8" s="1"/>
  <c r="ES75" i="8"/>
  <c r="FF75" i="8" s="1"/>
  <c r="ES74" i="8"/>
  <c r="FF74" i="8" s="1"/>
  <c r="ES73" i="8"/>
  <c r="FF73" i="8" s="1"/>
  <c r="ES72" i="8"/>
  <c r="FF72" i="8" s="1"/>
  <c r="ES71" i="8"/>
  <c r="FF71" i="8" s="1"/>
  <c r="ES70" i="8"/>
  <c r="FF70" i="8" s="1"/>
  <c r="ES69" i="8"/>
  <c r="FF69" i="8" s="1"/>
  <c r="ES68" i="8"/>
  <c r="FF68" i="8" s="1"/>
  <c r="ES67" i="8"/>
  <c r="FF67" i="8" s="1"/>
  <c r="ES66" i="8"/>
  <c r="FF66" i="8" s="1"/>
  <c r="ES65" i="8"/>
  <c r="FF65" i="8" s="1"/>
  <c r="ES64" i="8"/>
  <c r="FF64" i="8" s="1"/>
  <c r="ES63" i="8"/>
  <c r="FF63" i="8" s="1"/>
  <c r="ES62" i="8"/>
  <c r="FF62" i="8" s="1"/>
  <c r="ES61" i="8"/>
  <c r="FF61" i="8" s="1"/>
  <c r="ES60" i="8"/>
  <c r="FF60" i="8" s="1"/>
  <c r="ES59" i="8"/>
  <c r="FF59" i="8" s="1"/>
  <c r="ES58" i="8"/>
  <c r="FF58" i="8" s="1"/>
  <c r="ES57" i="8"/>
  <c r="FF57" i="8" s="1"/>
  <c r="ES56" i="8"/>
  <c r="FF56" i="8" s="1"/>
  <c r="ES55" i="8"/>
  <c r="FF55" i="8" s="1"/>
  <c r="ES54" i="8"/>
  <c r="FF54" i="8" s="1"/>
  <c r="ES53" i="8"/>
  <c r="FF53" i="8" s="1"/>
  <c r="ES52" i="8"/>
  <c r="FF52" i="8" s="1"/>
  <c r="ES51" i="8"/>
  <c r="FF51" i="8" s="1"/>
  <c r="ES50" i="8"/>
  <c r="FF50" i="8" s="1"/>
  <c r="ES49" i="8"/>
  <c r="FF49" i="8" s="1"/>
  <c r="ES48" i="8"/>
  <c r="FF48" i="8" s="1"/>
  <c r="ES47" i="8"/>
  <c r="FF47" i="8" s="1"/>
  <c r="ES46" i="8"/>
  <c r="FF46" i="8" s="1"/>
  <c r="ES45" i="8"/>
  <c r="FF45" i="8" s="1"/>
  <c r="ES44" i="8"/>
  <c r="FF44" i="8" s="1"/>
  <c r="ES43" i="8"/>
  <c r="FF43" i="8" s="1"/>
  <c r="ES42" i="8"/>
  <c r="FF42" i="8" s="1"/>
  <c r="ES41" i="8"/>
  <c r="FF41" i="8" s="1"/>
  <c r="ES40" i="8"/>
  <c r="FF40" i="8" s="1"/>
  <c r="ES39" i="8"/>
  <c r="FF39" i="8" s="1"/>
  <c r="ES38" i="8"/>
  <c r="FF38" i="8" s="1"/>
  <c r="ES37" i="8"/>
  <c r="FF37" i="8" s="1"/>
  <c r="ES36" i="8"/>
  <c r="FF36" i="8" s="1"/>
  <c r="ES35" i="8"/>
  <c r="FF35" i="8" s="1"/>
  <c r="ES34" i="8"/>
  <c r="FF34" i="8" s="1"/>
  <c r="ES33" i="8"/>
  <c r="FF33" i="8" s="1"/>
  <c r="ES32" i="8"/>
  <c r="FF32" i="8" s="1"/>
  <c r="ES31" i="8"/>
  <c r="FF31" i="8" s="1"/>
  <c r="ES30" i="8"/>
  <c r="FF30" i="8" s="1"/>
  <c r="ES29" i="8"/>
  <c r="FF29" i="8" s="1"/>
  <c r="ES28" i="8"/>
  <c r="FF28" i="8" s="1"/>
  <c r="ES27" i="8"/>
  <c r="FF27" i="8" s="1"/>
  <c r="ES26" i="8"/>
  <c r="FF26" i="8" s="1"/>
  <c r="ES25" i="8"/>
  <c r="FF25" i="8" s="1"/>
  <c r="ES24" i="8"/>
  <c r="FF24" i="8" s="1"/>
  <c r="ES23" i="8"/>
  <c r="FF23" i="8" s="1"/>
  <c r="ES22" i="8"/>
  <c r="FF22" i="8" s="1"/>
  <c r="ES21" i="8"/>
  <c r="FF21" i="8" s="1"/>
  <c r="ES20" i="8"/>
  <c r="FF20" i="8" s="1"/>
  <c r="ES19" i="8"/>
  <c r="FF19" i="8" s="1"/>
  <c r="EF19" i="8" s="1"/>
  <c r="ES18" i="8"/>
  <c r="FF18" i="8" s="1"/>
  <c r="CK28" i="7"/>
  <c r="CD27" i="7"/>
  <c r="DX25" i="7"/>
  <c r="DK24" i="7"/>
  <c r="BH28" i="7"/>
  <c r="BA27" i="7"/>
  <c r="CL28" i="7"/>
  <c r="CE27" i="7"/>
  <c r="EC21" i="7"/>
  <c r="DP20" i="7"/>
  <c r="AD25" i="7"/>
  <c r="V24" i="7"/>
  <c r="CP25" i="7"/>
  <c r="CI24" i="7"/>
  <c r="BJ26" i="7"/>
  <c r="BC25" i="7"/>
  <c r="EB22" i="7"/>
  <c r="DO21" i="7"/>
  <c r="BI28" i="7"/>
  <c r="BB27" i="7"/>
  <c r="EA22" i="7"/>
  <c r="DN21" i="7"/>
  <c r="DV28" i="7"/>
  <c r="DI27" i="7"/>
  <c r="DZ24" i="7"/>
  <c r="DM23" i="7"/>
  <c r="ED20" i="7"/>
  <c r="DQ19" i="7"/>
  <c r="ER148" i="7"/>
  <c r="FE148" i="7" s="1"/>
  <c r="ER147" i="7"/>
  <c r="FE147" i="7" s="1"/>
  <c r="ER145" i="7"/>
  <c r="FE145" i="7" s="1"/>
  <c r="ER144" i="7"/>
  <c r="FE144" i="7" s="1"/>
  <c r="ER146" i="7"/>
  <c r="FE146" i="7" s="1"/>
  <c r="ER143" i="7"/>
  <c r="FE143" i="7" s="1"/>
  <c r="ER142" i="7"/>
  <c r="FE142" i="7" s="1"/>
  <c r="ER141" i="7"/>
  <c r="FE141" i="7" s="1"/>
  <c r="ER140" i="7"/>
  <c r="FE140" i="7" s="1"/>
  <c r="ER139" i="7"/>
  <c r="FE139" i="7" s="1"/>
  <c r="ER138" i="7"/>
  <c r="FE138" i="7" s="1"/>
  <c r="ER137" i="7"/>
  <c r="FE137" i="7" s="1"/>
  <c r="ER136" i="7"/>
  <c r="FE136" i="7" s="1"/>
  <c r="ER135" i="7"/>
  <c r="FE135" i="7" s="1"/>
  <c r="ER134" i="7"/>
  <c r="FE134" i="7" s="1"/>
  <c r="ER133" i="7"/>
  <c r="FE133" i="7" s="1"/>
  <c r="ER132" i="7"/>
  <c r="FE132" i="7" s="1"/>
  <c r="ER131" i="7"/>
  <c r="FE131" i="7" s="1"/>
  <c r="ER130" i="7"/>
  <c r="FE130" i="7" s="1"/>
  <c r="ER129" i="7"/>
  <c r="FE129" i="7" s="1"/>
  <c r="ER128" i="7"/>
  <c r="FE128" i="7" s="1"/>
  <c r="ER127" i="7"/>
  <c r="FE127" i="7" s="1"/>
  <c r="ER126" i="7"/>
  <c r="FE126" i="7" s="1"/>
  <c r="ER125" i="7"/>
  <c r="FE125" i="7" s="1"/>
  <c r="ER124" i="7"/>
  <c r="FE124" i="7" s="1"/>
  <c r="ER123" i="7"/>
  <c r="FE123" i="7" s="1"/>
  <c r="ER122" i="7"/>
  <c r="FE122" i="7" s="1"/>
  <c r="ER121" i="7"/>
  <c r="FE121" i="7" s="1"/>
  <c r="ER120" i="7"/>
  <c r="FE120" i="7" s="1"/>
  <c r="ER119" i="7"/>
  <c r="FE119" i="7" s="1"/>
  <c r="ER118" i="7"/>
  <c r="FE118" i="7" s="1"/>
  <c r="ER117" i="7"/>
  <c r="FE117" i="7" s="1"/>
  <c r="ER116" i="7"/>
  <c r="FE116" i="7" s="1"/>
  <c r="ER115" i="7"/>
  <c r="FE115" i="7" s="1"/>
  <c r="ER114" i="7"/>
  <c r="FE114" i="7" s="1"/>
  <c r="ER113" i="7"/>
  <c r="FE113" i="7" s="1"/>
  <c r="ER112" i="7"/>
  <c r="FE112" i="7" s="1"/>
  <c r="ER111" i="7"/>
  <c r="FE111" i="7" s="1"/>
  <c r="ER110" i="7"/>
  <c r="FE110" i="7" s="1"/>
  <c r="ER109" i="7"/>
  <c r="FE109" i="7" s="1"/>
  <c r="ER108" i="7"/>
  <c r="FE108" i="7" s="1"/>
  <c r="ER107" i="7"/>
  <c r="FE107" i="7" s="1"/>
  <c r="ER106" i="7"/>
  <c r="FE106" i="7" s="1"/>
  <c r="ER105" i="7"/>
  <c r="FE105" i="7" s="1"/>
  <c r="ER104" i="7"/>
  <c r="FE104" i="7" s="1"/>
  <c r="ER103" i="7"/>
  <c r="FE103" i="7" s="1"/>
  <c r="ER102" i="7"/>
  <c r="FE102" i="7" s="1"/>
  <c r="ER101" i="7"/>
  <c r="FE101" i="7" s="1"/>
  <c r="ER100" i="7"/>
  <c r="FE100" i="7" s="1"/>
  <c r="ER99" i="7"/>
  <c r="FE99" i="7" s="1"/>
  <c r="ER98" i="7"/>
  <c r="FE98" i="7" s="1"/>
  <c r="ER97" i="7"/>
  <c r="FE97" i="7" s="1"/>
  <c r="ER96" i="7"/>
  <c r="FE96" i="7" s="1"/>
  <c r="ER95" i="7"/>
  <c r="FE95" i="7" s="1"/>
  <c r="ER94" i="7"/>
  <c r="FE94" i="7" s="1"/>
  <c r="ER93" i="7"/>
  <c r="FE93" i="7" s="1"/>
  <c r="ER92" i="7"/>
  <c r="FE92" i="7" s="1"/>
  <c r="ER91" i="7"/>
  <c r="FE91" i="7" s="1"/>
  <c r="ER90" i="7"/>
  <c r="FE90" i="7" s="1"/>
  <c r="ER89" i="7"/>
  <c r="FE89" i="7" s="1"/>
  <c r="ER88" i="7"/>
  <c r="FE88" i="7" s="1"/>
  <c r="ER87" i="7"/>
  <c r="FE87" i="7" s="1"/>
  <c r="ER86" i="7"/>
  <c r="FE86" i="7" s="1"/>
  <c r="ER85" i="7"/>
  <c r="FE85" i="7" s="1"/>
  <c r="ER84" i="7"/>
  <c r="FE84" i="7" s="1"/>
  <c r="ER83" i="7"/>
  <c r="FE83" i="7" s="1"/>
  <c r="ER82" i="7"/>
  <c r="FE82" i="7" s="1"/>
  <c r="ER81" i="7"/>
  <c r="FE81" i="7" s="1"/>
  <c r="ER80" i="7"/>
  <c r="FE80" i="7" s="1"/>
  <c r="ER79" i="7"/>
  <c r="FE79" i="7" s="1"/>
  <c r="ER78" i="7"/>
  <c r="FE78" i="7" s="1"/>
  <c r="ER77" i="7"/>
  <c r="FE77" i="7" s="1"/>
  <c r="ER76" i="7"/>
  <c r="FE76" i="7" s="1"/>
  <c r="ER75" i="7"/>
  <c r="FE75" i="7" s="1"/>
  <c r="ER74" i="7"/>
  <c r="FE74" i="7" s="1"/>
  <c r="ER73" i="7"/>
  <c r="FE73" i="7" s="1"/>
  <c r="ER72" i="7"/>
  <c r="FE72" i="7" s="1"/>
  <c r="ER71" i="7"/>
  <c r="FE71" i="7" s="1"/>
  <c r="ER70" i="7"/>
  <c r="FE70" i="7" s="1"/>
  <c r="ER69" i="7"/>
  <c r="FE69" i="7" s="1"/>
  <c r="ER68" i="7"/>
  <c r="FE68" i="7" s="1"/>
  <c r="ER67" i="7"/>
  <c r="FE67" i="7" s="1"/>
  <c r="ER66" i="7"/>
  <c r="FE66" i="7" s="1"/>
  <c r="ER65" i="7"/>
  <c r="FE65" i="7" s="1"/>
  <c r="ER64" i="7"/>
  <c r="FE64" i="7" s="1"/>
  <c r="ER63" i="7"/>
  <c r="FE63" i="7" s="1"/>
  <c r="ER62" i="7"/>
  <c r="FE62" i="7" s="1"/>
  <c r="ER61" i="7"/>
  <c r="FE61" i="7" s="1"/>
  <c r="ER60" i="7"/>
  <c r="FE60" i="7" s="1"/>
  <c r="ER59" i="7"/>
  <c r="FE59" i="7" s="1"/>
  <c r="ER58" i="7"/>
  <c r="FE58" i="7" s="1"/>
  <c r="ER57" i="7"/>
  <c r="FE57" i="7" s="1"/>
  <c r="ER55" i="7"/>
  <c r="FE55" i="7" s="1"/>
  <c r="ER54" i="7"/>
  <c r="FE54" i="7" s="1"/>
  <c r="ER53" i="7"/>
  <c r="FE53" i="7" s="1"/>
  <c r="ER52" i="7"/>
  <c r="FE52" i="7" s="1"/>
  <c r="ER51" i="7"/>
  <c r="FE51" i="7" s="1"/>
  <c r="ER50" i="7"/>
  <c r="FE50" i="7" s="1"/>
  <c r="ER49" i="7"/>
  <c r="FE49" i="7" s="1"/>
  <c r="ER48" i="7"/>
  <c r="FE48" i="7" s="1"/>
  <c r="ER47" i="7"/>
  <c r="FE47" i="7" s="1"/>
  <c r="ER46" i="7"/>
  <c r="FE46" i="7" s="1"/>
  <c r="ER45" i="7"/>
  <c r="FE45" i="7" s="1"/>
  <c r="ER44" i="7"/>
  <c r="FE44" i="7" s="1"/>
  <c r="ER43" i="7"/>
  <c r="FE43" i="7" s="1"/>
  <c r="ER42" i="7"/>
  <c r="FE42" i="7" s="1"/>
  <c r="ER41" i="7"/>
  <c r="FE41" i="7" s="1"/>
  <c r="ER40" i="7"/>
  <c r="FE40" i="7" s="1"/>
  <c r="ER39" i="7"/>
  <c r="FE39" i="7" s="1"/>
  <c r="ER56" i="7"/>
  <c r="FE56" i="7" s="1"/>
  <c r="ER38" i="7"/>
  <c r="FE38" i="7" s="1"/>
  <c r="ER37" i="7"/>
  <c r="FE37" i="7" s="1"/>
  <c r="ER36" i="7"/>
  <c r="FE36" i="7" s="1"/>
  <c r="ER35" i="7"/>
  <c r="FE35" i="7" s="1"/>
  <c r="ER34" i="7"/>
  <c r="FE34" i="7" s="1"/>
  <c r="ER33" i="7"/>
  <c r="FE33" i="7" s="1"/>
  <c r="ER32" i="7"/>
  <c r="FE32" i="7" s="1"/>
  <c r="ER31" i="7"/>
  <c r="FE31" i="7" s="1"/>
  <c r="ER30" i="7"/>
  <c r="FE30" i="7" s="1"/>
  <c r="ER29" i="7"/>
  <c r="FE29" i="7" s="1"/>
  <c r="ER28" i="7"/>
  <c r="FE28" i="7" s="1"/>
  <c r="ER27" i="7"/>
  <c r="FE27" i="7" s="1"/>
  <c r="ER26" i="7"/>
  <c r="FE26" i="7" s="1"/>
  <c r="ER25" i="7"/>
  <c r="FE25" i="7" s="1"/>
  <c r="ER24" i="7"/>
  <c r="FE24" i="7" s="1"/>
  <c r="ER23" i="7"/>
  <c r="FE23" i="7" s="1"/>
  <c r="ER22" i="7"/>
  <c r="FE22" i="7" s="1"/>
  <c r="ER21" i="7"/>
  <c r="FE21" i="7" s="1"/>
  <c r="ER20" i="7"/>
  <c r="FE20" i="7" s="1"/>
  <c r="ER19" i="7"/>
  <c r="FE19" i="7" s="1"/>
  <c r="ER18" i="7"/>
  <c r="FE18" i="7" s="1"/>
  <c r="AF24" i="7"/>
  <c r="X23" i="7"/>
  <c r="AE24" i="7"/>
  <c r="W23" i="7"/>
  <c r="CM27" i="7"/>
  <c r="CF26" i="7"/>
  <c r="BG28" i="7"/>
  <c r="AZ27" i="7"/>
  <c r="DY24" i="7"/>
  <c r="DL23" i="7"/>
  <c r="Z28" i="7"/>
  <c r="R27" i="7"/>
  <c r="DT11" i="7"/>
  <c r="DT12" i="7" s="1"/>
  <c r="DS12" i="7"/>
  <c r="DU28" i="7"/>
  <c r="DH27" i="7"/>
  <c r="BM24" i="7"/>
  <c r="BF23" i="7"/>
  <c r="BK25" i="7"/>
  <c r="BD24" i="7"/>
  <c r="BL24" i="7"/>
  <c r="BE23" i="7"/>
  <c r="AB28" i="7"/>
  <c r="T27" i="7"/>
  <c r="AC27" i="7"/>
  <c r="U26" i="7"/>
  <c r="CQ24" i="7"/>
  <c r="CJ23" i="7"/>
  <c r="O23" i="7" s="1"/>
  <c r="DW27" i="7"/>
  <c r="DJ26" i="7"/>
  <c r="AA28" i="7"/>
  <c r="S27" i="7"/>
  <c r="CO26" i="7"/>
  <c r="CH25" i="7"/>
  <c r="AG23" i="7"/>
  <c r="Y22" i="7"/>
  <c r="M22" i="7" s="1"/>
  <c r="CN27" i="7"/>
  <c r="CG26" i="7"/>
  <c r="DI27" i="6"/>
  <c r="T27" i="6"/>
  <c r="AZ27" i="6"/>
  <c r="ED21" i="6"/>
  <c r="DQ20" i="6"/>
  <c r="AE25" i="6"/>
  <c r="W24" i="6"/>
  <c r="EC21" i="6"/>
  <c r="DP20" i="6"/>
  <c r="DU27" i="6"/>
  <c r="DH26" i="6"/>
  <c r="BL25" i="6"/>
  <c r="BE24" i="6"/>
  <c r="FE28" i="6"/>
  <c r="CZ28" i="6"/>
  <c r="AP28" i="6"/>
  <c r="F28" i="6"/>
  <c r="EV28" i="6"/>
  <c r="DV28" i="6" s="1"/>
  <c r="BV28" i="6"/>
  <c r="AJ28" i="6"/>
  <c r="AR28" i="6" s="1"/>
  <c r="AB28" i="6" s="1"/>
  <c r="AI28" i="6"/>
  <c r="AQ28" i="6" s="1"/>
  <c r="EH28" i="6"/>
  <c r="EU28" i="6" s="1"/>
  <c r="CS28" i="6"/>
  <c r="AH28" i="6"/>
  <c r="CR28" i="6"/>
  <c r="CY28" i="6" s="1"/>
  <c r="BN28" i="6"/>
  <c r="BU28" i="6" s="1"/>
  <c r="BG28" i="6" s="1"/>
  <c r="BO28" i="6"/>
  <c r="EI28" i="6"/>
  <c r="BP28" i="6"/>
  <c r="BW28" i="6" s="1"/>
  <c r="EJ28" i="6"/>
  <c r="EW28" i="6" s="1"/>
  <c r="AK28" i="6"/>
  <c r="AS28" i="6" s="1"/>
  <c r="BQ28" i="6"/>
  <c r="BX28" i="6" s="1"/>
  <c r="EK28" i="6"/>
  <c r="EX28" i="6" s="1"/>
  <c r="CT28" i="6"/>
  <c r="DA28" i="6" s="1"/>
  <c r="AL28" i="6"/>
  <c r="AT28" i="6" s="1"/>
  <c r="CU28" i="6"/>
  <c r="DB28" i="6" s="1"/>
  <c r="EL28" i="6"/>
  <c r="EY28" i="6" s="1"/>
  <c r="BR28" i="6"/>
  <c r="BY28" i="6" s="1"/>
  <c r="BS28" i="6"/>
  <c r="BZ28" i="6" s="1"/>
  <c r="AM28" i="6"/>
  <c r="AU28" i="6" s="1"/>
  <c r="CV28" i="6"/>
  <c r="DC28" i="6" s="1"/>
  <c r="BT28" i="6"/>
  <c r="CA28" i="6" s="1"/>
  <c r="EM28" i="6"/>
  <c r="EZ28" i="6" s="1"/>
  <c r="CX28" i="6"/>
  <c r="DE28" i="6" s="1"/>
  <c r="AN28" i="6"/>
  <c r="AV28" i="6" s="1"/>
  <c r="AO28" i="6"/>
  <c r="AW28" i="6" s="1"/>
  <c r="CW28" i="6"/>
  <c r="DD28" i="6" s="1"/>
  <c r="EN28" i="6"/>
  <c r="FA28" i="6" s="1"/>
  <c r="EO28" i="6"/>
  <c r="FB28" i="6" s="1"/>
  <c r="EP28" i="6"/>
  <c r="FC28" i="6" s="1"/>
  <c r="EQ28" i="6"/>
  <c r="FD28" i="6" s="1"/>
  <c r="AC27" i="6"/>
  <c r="U26" i="6"/>
  <c r="CN26" i="6"/>
  <c r="CG25" i="6"/>
  <c r="ET28" i="6"/>
  <c r="FG28" i="6" s="1"/>
  <c r="ET27" i="6"/>
  <c r="FG27" i="6" s="1"/>
  <c r="ET26" i="6"/>
  <c r="FG26" i="6" s="1"/>
  <c r="ET25" i="6"/>
  <c r="FG25" i="6" s="1"/>
  <c r="ET24" i="6"/>
  <c r="FG24" i="6" s="1"/>
  <c r="ET23" i="6"/>
  <c r="FG23" i="6" s="1"/>
  <c r="ET22" i="6"/>
  <c r="FG22" i="6" s="1"/>
  <c r="ET21" i="6"/>
  <c r="FG21" i="6" s="1"/>
  <c r="ET20" i="6"/>
  <c r="FG20" i="6" s="1"/>
  <c r="ET19" i="6"/>
  <c r="FG19" i="6" s="1"/>
  <c r="EG19" i="6" s="1"/>
  <c r="ET18" i="6"/>
  <c r="FG18" i="6" s="1"/>
  <c r="BI27" i="6"/>
  <c r="BB26" i="6"/>
  <c r="AG24" i="6"/>
  <c r="Y23" i="6"/>
  <c r="M23" i="6" s="1"/>
  <c r="C29" i="6"/>
  <c r="A30" i="6"/>
  <c r="BH27" i="6"/>
  <c r="BA26" i="6"/>
  <c r="ES28" i="6"/>
  <c r="FF28" i="6" s="1"/>
  <c r="ES27" i="6"/>
  <c r="FF27" i="6" s="1"/>
  <c r="ES26" i="6"/>
  <c r="FF26" i="6" s="1"/>
  <c r="ES25" i="6"/>
  <c r="FF25" i="6" s="1"/>
  <c r="ES24" i="6"/>
  <c r="FF24" i="6" s="1"/>
  <c r="ES23" i="6"/>
  <c r="FF23" i="6" s="1"/>
  <c r="ES22" i="6"/>
  <c r="FF22" i="6" s="1"/>
  <c r="ES21" i="6"/>
  <c r="FF21" i="6" s="1"/>
  <c r="ES20" i="6"/>
  <c r="FF20" i="6" s="1"/>
  <c r="ES19" i="6"/>
  <c r="FF19" i="6" s="1"/>
  <c r="ES18" i="6"/>
  <c r="FF18" i="6" s="1"/>
  <c r="BM25" i="6"/>
  <c r="BF24" i="6"/>
  <c r="N24" i="6" s="1"/>
  <c r="CQ23" i="6"/>
  <c r="CJ22" i="6"/>
  <c r="O22" i="6" s="1"/>
  <c r="CO25" i="6"/>
  <c r="CH24" i="6"/>
  <c r="DW27" i="6"/>
  <c r="DJ26" i="6"/>
  <c r="CM27" i="6"/>
  <c r="CF26" i="6"/>
  <c r="CK27" i="6"/>
  <c r="CD26" i="6"/>
  <c r="AF24" i="6"/>
  <c r="X23" i="6"/>
  <c r="DX27" i="6"/>
  <c r="DK26" i="6"/>
  <c r="DY26" i="6"/>
  <c r="DL25" i="6"/>
  <c r="BJ26" i="6"/>
  <c r="BC25" i="6"/>
  <c r="EA24" i="6"/>
  <c r="DN23" i="6"/>
  <c r="D30" i="6"/>
  <c r="B31" i="6"/>
  <c r="EB22" i="6"/>
  <c r="DO21" i="6"/>
  <c r="O21" i="6"/>
  <c r="DZ24" i="6"/>
  <c r="DM23" i="6"/>
  <c r="AD26" i="6"/>
  <c r="V25" i="6"/>
  <c r="EE20" i="6"/>
  <c r="DR19" i="6"/>
  <c r="CL27" i="6"/>
  <c r="CE26" i="6"/>
  <c r="BK26" i="6"/>
  <c r="BD25" i="6"/>
  <c r="Z27" i="6"/>
  <c r="R26" i="6"/>
  <c r="DG29" i="6"/>
  <c r="CC29" i="6"/>
  <c r="AY29" i="6"/>
  <c r="Q29" i="6"/>
  <c r="E29" i="6"/>
  <c r="ES29" i="6" s="1"/>
  <c r="CP23" i="6"/>
  <c r="CI22" i="6"/>
  <c r="AA27" i="6"/>
  <c r="S26" i="6"/>
  <c r="EE19" i="7" l="1"/>
  <c r="N23" i="7"/>
  <c r="EF20" i="8"/>
  <c r="DS19" i="8"/>
  <c r="AA28" i="8"/>
  <c r="S27" i="8"/>
  <c r="EB24" i="8"/>
  <c r="DO23" i="8"/>
  <c r="DW28" i="8"/>
  <c r="DJ27" i="8"/>
  <c r="AG24" i="8"/>
  <c r="Y23" i="8"/>
  <c r="M23" i="8" s="1"/>
  <c r="BJ28" i="8"/>
  <c r="BC27" i="8"/>
  <c r="CP25" i="8"/>
  <c r="CI24" i="8"/>
  <c r="CL28" i="8"/>
  <c r="CE27" i="8"/>
  <c r="AC27" i="8"/>
  <c r="U26" i="8"/>
  <c r="CN27" i="8"/>
  <c r="CG26" i="8"/>
  <c r="AD27" i="8"/>
  <c r="V26" i="8"/>
  <c r="AE25" i="8"/>
  <c r="W24" i="8"/>
  <c r="CQ24" i="8"/>
  <c r="CJ23" i="8"/>
  <c r="O23" i="8" s="1"/>
  <c r="CO26" i="8"/>
  <c r="CH25" i="8"/>
  <c r="AB28" i="8"/>
  <c r="T27" i="8"/>
  <c r="EE21" i="8"/>
  <c r="DR20" i="8"/>
  <c r="BK27" i="8"/>
  <c r="BD26" i="8"/>
  <c r="BM26" i="8"/>
  <c r="BF25" i="8"/>
  <c r="EA24" i="8"/>
  <c r="DN23" i="8"/>
  <c r="ED21" i="8"/>
  <c r="DQ20" i="8"/>
  <c r="EG19" i="8"/>
  <c r="EC23" i="8"/>
  <c r="DP22" i="8"/>
  <c r="DV28" i="8"/>
  <c r="DI27" i="8"/>
  <c r="CK28" i="8"/>
  <c r="CD27" i="8"/>
  <c r="BH28" i="8"/>
  <c r="BA27" i="8"/>
  <c r="BL25" i="8"/>
  <c r="BE24" i="8"/>
  <c r="N24" i="8" s="1"/>
  <c r="BI28" i="8"/>
  <c r="BB27" i="8"/>
  <c r="AF25" i="8"/>
  <c r="X24" i="8"/>
  <c r="Z28" i="8"/>
  <c r="R27" i="8"/>
  <c r="DY27" i="8"/>
  <c r="DL26" i="8"/>
  <c r="DU28" i="8"/>
  <c r="DH27" i="8"/>
  <c r="DX28" i="8"/>
  <c r="DK27" i="8"/>
  <c r="DZ26" i="8"/>
  <c r="DM25" i="8"/>
  <c r="CM28" i="8"/>
  <c r="CF27" i="8"/>
  <c r="BG28" i="8"/>
  <c r="AZ27" i="8"/>
  <c r="CN28" i="7"/>
  <c r="CG27" i="7"/>
  <c r="CO27" i="7"/>
  <c r="CH26" i="7"/>
  <c r="AA29" i="7"/>
  <c r="S28" i="7"/>
  <c r="CQ25" i="7"/>
  <c r="CJ24" i="7"/>
  <c r="O24" i="7" s="1"/>
  <c r="AB29" i="7"/>
  <c r="T28" i="7"/>
  <c r="BK26" i="7"/>
  <c r="BD25" i="7"/>
  <c r="DU29" i="7"/>
  <c r="DH28" i="7"/>
  <c r="ET148" i="7"/>
  <c r="FG148" i="7" s="1"/>
  <c r="ET147" i="7"/>
  <c r="FG147" i="7" s="1"/>
  <c r="ET146" i="7"/>
  <c r="FG146" i="7" s="1"/>
  <c r="ET145" i="7"/>
  <c r="FG145" i="7" s="1"/>
  <c r="ET144" i="7"/>
  <c r="FG144" i="7" s="1"/>
  <c r="ET143" i="7"/>
  <c r="FG143" i="7" s="1"/>
  <c r="ET142" i="7"/>
  <c r="FG142" i="7" s="1"/>
  <c r="ET141" i="7"/>
  <c r="FG141" i="7" s="1"/>
  <c r="ET140" i="7"/>
  <c r="FG140" i="7" s="1"/>
  <c r="ET139" i="7"/>
  <c r="FG139" i="7" s="1"/>
  <c r="ET138" i="7"/>
  <c r="FG138" i="7" s="1"/>
  <c r="ET137" i="7"/>
  <c r="FG137" i="7" s="1"/>
  <c r="ET136" i="7"/>
  <c r="FG136" i="7" s="1"/>
  <c r="ET135" i="7"/>
  <c r="FG135" i="7" s="1"/>
  <c r="ET134" i="7"/>
  <c r="FG134" i="7" s="1"/>
  <c r="ET133" i="7"/>
  <c r="FG133" i="7" s="1"/>
  <c r="ET132" i="7"/>
  <c r="FG132" i="7" s="1"/>
  <c r="ET131" i="7"/>
  <c r="FG131" i="7" s="1"/>
  <c r="ET130" i="7"/>
  <c r="FG130" i="7" s="1"/>
  <c r="ET129" i="7"/>
  <c r="FG129" i="7" s="1"/>
  <c r="ET128" i="7"/>
  <c r="FG128" i="7" s="1"/>
  <c r="ET127" i="7"/>
  <c r="FG127" i="7" s="1"/>
  <c r="ET126" i="7"/>
  <c r="FG126" i="7" s="1"/>
  <c r="ET125" i="7"/>
  <c r="FG125" i="7" s="1"/>
  <c r="ET124" i="7"/>
  <c r="FG124" i="7" s="1"/>
  <c r="ET123" i="7"/>
  <c r="FG123" i="7" s="1"/>
  <c r="ET122" i="7"/>
  <c r="FG122" i="7" s="1"/>
  <c r="ET121" i="7"/>
  <c r="FG121" i="7" s="1"/>
  <c r="ET120" i="7"/>
  <c r="FG120" i="7" s="1"/>
  <c r="ET119" i="7"/>
  <c r="FG119" i="7" s="1"/>
  <c r="ET118" i="7"/>
  <c r="FG118" i="7" s="1"/>
  <c r="ET117" i="7"/>
  <c r="FG117" i="7" s="1"/>
  <c r="ET116" i="7"/>
  <c r="FG116" i="7" s="1"/>
  <c r="ET115" i="7"/>
  <c r="FG115" i="7" s="1"/>
  <c r="ET114" i="7"/>
  <c r="FG114" i="7" s="1"/>
  <c r="ET113" i="7"/>
  <c r="FG113" i="7" s="1"/>
  <c r="ET112" i="7"/>
  <c r="FG112" i="7" s="1"/>
  <c r="ET111" i="7"/>
  <c r="FG111" i="7" s="1"/>
  <c r="ET110" i="7"/>
  <c r="FG110" i="7" s="1"/>
  <c r="ET109" i="7"/>
  <c r="FG109" i="7" s="1"/>
  <c r="ET108" i="7"/>
  <c r="FG108" i="7" s="1"/>
  <c r="ET107" i="7"/>
  <c r="FG107" i="7" s="1"/>
  <c r="ET106" i="7"/>
  <c r="FG106" i="7" s="1"/>
  <c r="ET105" i="7"/>
  <c r="FG105" i="7" s="1"/>
  <c r="ET104" i="7"/>
  <c r="FG104" i="7" s="1"/>
  <c r="ET103" i="7"/>
  <c r="FG103" i="7" s="1"/>
  <c r="ET102" i="7"/>
  <c r="FG102" i="7" s="1"/>
  <c r="ET101" i="7"/>
  <c r="FG101" i="7" s="1"/>
  <c r="ET100" i="7"/>
  <c r="FG100" i="7" s="1"/>
  <c r="ET99" i="7"/>
  <c r="FG99" i="7" s="1"/>
  <c r="ET98" i="7"/>
  <c r="FG98" i="7" s="1"/>
  <c r="ET97" i="7"/>
  <c r="FG97" i="7" s="1"/>
  <c r="ET96" i="7"/>
  <c r="FG96" i="7" s="1"/>
  <c r="ET95" i="7"/>
  <c r="FG95" i="7" s="1"/>
  <c r="ET94" i="7"/>
  <c r="FG94" i="7" s="1"/>
  <c r="ET93" i="7"/>
  <c r="FG93" i="7" s="1"/>
  <c r="ET92" i="7"/>
  <c r="FG92" i="7" s="1"/>
  <c r="ET91" i="7"/>
  <c r="FG91" i="7" s="1"/>
  <c r="ET90" i="7"/>
  <c r="FG90" i="7" s="1"/>
  <c r="ET89" i="7"/>
  <c r="FG89" i="7" s="1"/>
  <c r="ET88" i="7"/>
  <c r="FG88" i="7" s="1"/>
  <c r="ET87" i="7"/>
  <c r="FG87" i="7" s="1"/>
  <c r="ET86" i="7"/>
  <c r="FG86" i="7" s="1"/>
  <c r="ET85" i="7"/>
  <c r="FG85" i="7" s="1"/>
  <c r="ET84" i="7"/>
  <c r="FG84" i="7" s="1"/>
  <c r="ET83" i="7"/>
  <c r="FG83" i="7" s="1"/>
  <c r="ET82" i="7"/>
  <c r="FG82" i="7" s="1"/>
  <c r="ET81" i="7"/>
  <c r="FG81" i="7" s="1"/>
  <c r="ET80" i="7"/>
  <c r="FG80" i="7" s="1"/>
  <c r="ET79" i="7"/>
  <c r="FG79" i="7" s="1"/>
  <c r="ET78" i="7"/>
  <c r="FG78" i="7" s="1"/>
  <c r="ET77" i="7"/>
  <c r="FG77" i="7" s="1"/>
  <c r="ET76" i="7"/>
  <c r="FG76" i="7" s="1"/>
  <c r="ET75" i="7"/>
  <c r="FG75" i="7" s="1"/>
  <c r="ET74" i="7"/>
  <c r="FG74" i="7" s="1"/>
  <c r="ET73" i="7"/>
  <c r="FG73" i="7" s="1"/>
  <c r="ET72" i="7"/>
  <c r="FG72" i="7" s="1"/>
  <c r="ET71" i="7"/>
  <c r="FG71" i="7" s="1"/>
  <c r="ET70" i="7"/>
  <c r="FG70" i="7" s="1"/>
  <c r="ET69" i="7"/>
  <c r="FG69" i="7" s="1"/>
  <c r="ET68" i="7"/>
  <c r="FG68" i="7" s="1"/>
  <c r="ET67" i="7"/>
  <c r="FG67" i="7" s="1"/>
  <c r="ET66" i="7"/>
  <c r="FG66" i="7" s="1"/>
  <c r="ET65" i="7"/>
  <c r="FG65" i="7" s="1"/>
  <c r="ET64" i="7"/>
  <c r="FG64" i="7" s="1"/>
  <c r="ET63" i="7"/>
  <c r="FG63" i="7" s="1"/>
  <c r="ET62" i="7"/>
  <c r="FG62" i="7" s="1"/>
  <c r="ET61" i="7"/>
  <c r="FG61" i="7" s="1"/>
  <c r="ET60" i="7"/>
  <c r="FG60" i="7" s="1"/>
  <c r="ET59" i="7"/>
  <c r="FG59" i="7" s="1"/>
  <c r="ET58" i="7"/>
  <c r="FG58" i="7" s="1"/>
  <c r="ET57" i="7"/>
  <c r="FG57" i="7" s="1"/>
  <c r="ET56" i="7"/>
  <c r="FG56" i="7" s="1"/>
  <c r="ET55" i="7"/>
  <c r="FG55" i="7" s="1"/>
  <c r="ET54" i="7"/>
  <c r="FG54" i="7" s="1"/>
  <c r="ET53" i="7"/>
  <c r="FG53" i="7" s="1"/>
  <c r="ET52" i="7"/>
  <c r="FG52" i="7" s="1"/>
  <c r="ET51" i="7"/>
  <c r="FG51" i="7" s="1"/>
  <c r="ET50" i="7"/>
  <c r="FG50" i="7" s="1"/>
  <c r="ET49" i="7"/>
  <c r="FG49" i="7" s="1"/>
  <c r="ET48" i="7"/>
  <c r="FG48" i="7" s="1"/>
  <c r="ET47" i="7"/>
  <c r="FG47" i="7" s="1"/>
  <c r="ET46" i="7"/>
  <c r="FG46" i="7" s="1"/>
  <c r="ET45" i="7"/>
  <c r="FG45" i="7" s="1"/>
  <c r="ET44" i="7"/>
  <c r="FG44" i="7" s="1"/>
  <c r="ET43" i="7"/>
  <c r="FG43" i="7" s="1"/>
  <c r="ET42" i="7"/>
  <c r="FG42" i="7" s="1"/>
  <c r="ET41" i="7"/>
  <c r="FG41" i="7" s="1"/>
  <c r="ET40" i="7"/>
  <c r="FG40" i="7" s="1"/>
  <c r="ET39" i="7"/>
  <c r="FG39" i="7" s="1"/>
  <c r="ET38" i="7"/>
  <c r="FG38" i="7" s="1"/>
  <c r="ET37" i="7"/>
  <c r="FG37" i="7" s="1"/>
  <c r="ET36" i="7"/>
  <c r="FG36" i="7" s="1"/>
  <c r="ET35" i="7"/>
  <c r="FG35" i="7" s="1"/>
  <c r="ET34" i="7"/>
  <c r="FG34" i="7" s="1"/>
  <c r="ET33" i="7"/>
  <c r="FG33" i="7" s="1"/>
  <c r="ET32" i="7"/>
  <c r="FG32" i="7" s="1"/>
  <c r="ET31" i="7"/>
  <c r="FG31" i="7" s="1"/>
  <c r="ET30" i="7"/>
  <c r="FG30" i="7" s="1"/>
  <c r="ET29" i="7"/>
  <c r="FG29" i="7" s="1"/>
  <c r="ET28" i="7"/>
  <c r="FG28" i="7" s="1"/>
  <c r="ET27" i="7"/>
  <c r="FG27" i="7" s="1"/>
  <c r="ET26" i="7"/>
  <c r="FG26" i="7" s="1"/>
  <c r="ET25" i="7"/>
  <c r="FG25" i="7" s="1"/>
  <c r="ET24" i="7"/>
  <c r="FG24" i="7" s="1"/>
  <c r="ET23" i="7"/>
  <c r="FG23" i="7" s="1"/>
  <c r="ET22" i="7"/>
  <c r="FG22" i="7" s="1"/>
  <c r="ET21" i="7"/>
  <c r="FG21" i="7" s="1"/>
  <c r="ET20" i="7"/>
  <c r="FG20" i="7" s="1"/>
  <c r="ET19" i="7"/>
  <c r="FG19" i="7" s="1"/>
  <c r="EG19" i="7" s="1"/>
  <c r="ET18" i="7"/>
  <c r="FG18" i="7" s="1"/>
  <c r="DY25" i="7"/>
  <c r="DL24" i="7"/>
  <c r="CM28" i="7"/>
  <c r="CF27" i="7"/>
  <c r="ED21" i="7"/>
  <c r="DQ20" i="7"/>
  <c r="DV29" i="7"/>
  <c r="DI28" i="7"/>
  <c r="BI29" i="7"/>
  <c r="BB28" i="7"/>
  <c r="BJ27" i="7"/>
  <c r="BC26" i="7"/>
  <c r="AD26" i="7"/>
  <c r="V25" i="7"/>
  <c r="CL29" i="7"/>
  <c r="CE28" i="7"/>
  <c r="DX26" i="7"/>
  <c r="DK25" i="7"/>
  <c r="AF25" i="7"/>
  <c r="X24" i="7"/>
  <c r="AG24" i="7"/>
  <c r="Y23" i="7"/>
  <c r="M23" i="7" s="1"/>
  <c r="DW28" i="7"/>
  <c r="DJ27" i="7"/>
  <c r="AC28" i="7"/>
  <c r="U27" i="7"/>
  <c r="BL25" i="7"/>
  <c r="BE24" i="7"/>
  <c r="BM25" i="7"/>
  <c r="BF24" i="7"/>
  <c r="Z29" i="7"/>
  <c r="R28" i="7"/>
  <c r="BG29" i="7"/>
  <c r="AZ28" i="7"/>
  <c r="DZ25" i="7"/>
  <c r="DM24" i="7"/>
  <c r="EA23" i="7"/>
  <c r="DN22" i="7"/>
  <c r="EB23" i="7"/>
  <c r="DO22" i="7"/>
  <c r="CP26" i="7"/>
  <c r="CI25" i="7"/>
  <c r="EC22" i="7"/>
  <c r="DP21" i="7"/>
  <c r="BH29" i="7"/>
  <c r="BA28" i="7"/>
  <c r="CK29" i="7"/>
  <c r="CD28" i="7"/>
  <c r="ES148" i="7"/>
  <c r="FF148" i="7" s="1"/>
  <c r="ES147" i="7"/>
  <c r="FF147" i="7" s="1"/>
  <c r="ES145" i="7"/>
  <c r="FF145" i="7" s="1"/>
  <c r="ES144" i="7"/>
  <c r="FF144" i="7" s="1"/>
  <c r="ES146" i="7"/>
  <c r="FF146" i="7" s="1"/>
  <c r="ES143" i="7"/>
  <c r="FF143" i="7" s="1"/>
  <c r="ES142" i="7"/>
  <c r="FF142" i="7" s="1"/>
  <c r="ES141" i="7"/>
  <c r="FF141" i="7" s="1"/>
  <c r="ES140" i="7"/>
  <c r="FF140" i="7" s="1"/>
  <c r="ES139" i="7"/>
  <c r="FF139" i="7" s="1"/>
  <c r="ES138" i="7"/>
  <c r="FF138" i="7" s="1"/>
  <c r="ES137" i="7"/>
  <c r="FF137" i="7" s="1"/>
  <c r="ES136" i="7"/>
  <c r="FF136" i="7" s="1"/>
  <c r="ES135" i="7"/>
  <c r="FF135" i="7" s="1"/>
  <c r="ES134" i="7"/>
  <c r="FF134" i="7" s="1"/>
  <c r="ES133" i="7"/>
  <c r="FF133" i="7" s="1"/>
  <c r="ES132" i="7"/>
  <c r="FF132" i="7" s="1"/>
  <c r="ES131" i="7"/>
  <c r="FF131" i="7" s="1"/>
  <c r="ES130" i="7"/>
  <c r="FF130" i="7" s="1"/>
  <c r="ES129" i="7"/>
  <c r="FF129" i="7" s="1"/>
  <c r="ES128" i="7"/>
  <c r="FF128" i="7" s="1"/>
  <c r="ES127" i="7"/>
  <c r="FF127" i="7" s="1"/>
  <c r="ES126" i="7"/>
  <c r="FF126" i="7" s="1"/>
  <c r="ES125" i="7"/>
  <c r="FF125" i="7" s="1"/>
  <c r="ES124" i="7"/>
  <c r="FF124" i="7" s="1"/>
  <c r="ES123" i="7"/>
  <c r="FF123" i="7" s="1"/>
  <c r="ES122" i="7"/>
  <c r="FF122" i="7" s="1"/>
  <c r="ES121" i="7"/>
  <c r="FF121" i="7" s="1"/>
  <c r="ES120" i="7"/>
  <c r="FF120" i="7" s="1"/>
  <c r="ES119" i="7"/>
  <c r="FF119" i="7" s="1"/>
  <c r="ES118" i="7"/>
  <c r="FF118" i="7" s="1"/>
  <c r="ES117" i="7"/>
  <c r="FF117" i="7" s="1"/>
  <c r="ES116" i="7"/>
  <c r="FF116" i="7" s="1"/>
  <c r="ES115" i="7"/>
  <c r="FF115" i="7" s="1"/>
  <c r="ES114" i="7"/>
  <c r="FF114" i="7" s="1"/>
  <c r="ES113" i="7"/>
  <c r="FF113" i="7" s="1"/>
  <c r="ES112" i="7"/>
  <c r="FF112" i="7" s="1"/>
  <c r="ES111" i="7"/>
  <c r="FF111" i="7" s="1"/>
  <c r="ES110" i="7"/>
  <c r="FF110" i="7" s="1"/>
  <c r="ES109" i="7"/>
  <c r="FF109" i="7" s="1"/>
  <c r="ES108" i="7"/>
  <c r="FF108" i="7" s="1"/>
  <c r="ES107" i="7"/>
  <c r="FF107" i="7" s="1"/>
  <c r="ES106" i="7"/>
  <c r="FF106" i="7" s="1"/>
  <c r="ES105" i="7"/>
  <c r="FF105" i="7" s="1"/>
  <c r="ES104" i="7"/>
  <c r="FF104" i="7" s="1"/>
  <c r="ES103" i="7"/>
  <c r="FF103" i="7" s="1"/>
  <c r="ES102" i="7"/>
  <c r="FF102" i="7" s="1"/>
  <c r="ES101" i="7"/>
  <c r="FF101" i="7" s="1"/>
  <c r="ES100" i="7"/>
  <c r="FF100" i="7" s="1"/>
  <c r="ES99" i="7"/>
  <c r="FF99" i="7" s="1"/>
  <c r="ES98" i="7"/>
  <c r="FF98" i="7" s="1"/>
  <c r="ES97" i="7"/>
  <c r="FF97" i="7" s="1"/>
  <c r="ES96" i="7"/>
  <c r="FF96" i="7" s="1"/>
  <c r="ES95" i="7"/>
  <c r="FF95" i="7" s="1"/>
  <c r="ES94" i="7"/>
  <c r="FF94" i="7" s="1"/>
  <c r="ES93" i="7"/>
  <c r="FF93" i="7" s="1"/>
  <c r="ES92" i="7"/>
  <c r="FF92" i="7" s="1"/>
  <c r="ES91" i="7"/>
  <c r="FF91" i="7" s="1"/>
  <c r="ES90" i="7"/>
  <c r="FF90" i="7" s="1"/>
  <c r="ES89" i="7"/>
  <c r="FF89" i="7" s="1"/>
  <c r="ES88" i="7"/>
  <c r="FF88" i="7" s="1"/>
  <c r="ES87" i="7"/>
  <c r="FF87" i="7" s="1"/>
  <c r="ES86" i="7"/>
  <c r="FF86" i="7" s="1"/>
  <c r="ES85" i="7"/>
  <c r="FF85" i="7" s="1"/>
  <c r="ES84" i="7"/>
  <c r="FF84" i="7" s="1"/>
  <c r="ES83" i="7"/>
  <c r="FF83" i="7" s="1"/>
  <c r="ES82" i="7"/>
  <c r="FF82" i="7" s="1"/>
  <c r="ES81" i="7"/>
  <c r="FF81" i="7" s="1"/>
  <c r="ES80" i="7"/>
  <c r="FF80" i="7" s="1"/>
  <c r="ES79" i="7"/>
  <c r="FF79" i="7" s="1"/>
  <c r="ES78" i="7"/>
  <c r="FF78" i="7" s="1"/>
  <c r="ES77" i="7"/>
  <c r="FF77" i="7" s="1"/>
  <c r="ES76" i="7"/>
  <c r="FF76" i="7" s="1"/>
  <c r="ES75" i="7"/>
  <c r="FF75" i="7" s="1"/>
  <c r="ES74" i="7"/>
  <c r="FF74" i="7" s="1"/>
  <c r="ES73" i="7"/>
  <c r="FF73" i="7" s="1"/>
  <c r="ES72" i="7"/>
  <c r="FF72" i="7" s="1"/>
  <c r="ES71" i="7"/>
  <c r="FF71" i="7" s="1"/>
  <c r="ES70" i="7"/>
  <c r="FF70" i="7" s="1"/>
  <c r="ES69" i="7"/>
  <c r="FF69" i="7" s="1"/>
  <c r="ES68" i="7"/>
  <c r="FF68" i="7" s="1"/>
  <c r="ES67" i="7"/>
  <c r="FF67" i="7" s="1"/>
  <c r="ES66" i="7"/>
  <c r="FF66" i="7" s="1"/>
  <c r="ES65" i="7"/>
  <c r="FF65" i="7" s="1"/>
  <c r="ES64" i="7"/>
  <c r="FF64" i="7" s="1"/>
  <c r="ES63" i="7"/>
  <c r="FF63" i="7" s="1"/>
  <c r="ES62" i="7"/>
  <c r="FF62" i="7" s="1"/>
  <c r="ES61" i="7"/>
  <c r="FF61" i="7" s="1"/>
  <c r="ES60" i="7"/>
  <c r="FF60" i="7" s="1"/>
  <c r="ES59" i="7"/>
  <c r="FF59" i="7" s="1"/>
  <c r="ES58" i="7"/>
  <c r="FF58" i="7" s="1"/>
  <c r="ES57" i="7"/>
  <c r="FF57" i="7" s="1"/>
  <c r="ES56" i="7"/>
  <c r="FF56" i="7" s="1"/>
  <c r="ES55" i="7"/>
  <c r="FF55" i="7" s="1"/>
  <c r="ES54" i="7"/>
  <c r="FF54" i="7" s="1"/>
  <c r="ES53" i="7"/>
  <c r="FF53" i="7" s="1"/>
  <c r="ES52" i="7"/>
  <c r="FF52" i="7" s="1"/>
  <c r="ES51" i="7"/>
  <c r="FF51" i="7" s="1"/>
  <c r="ES50" i="7"/>
  <c r="FF50" i="7" s="1"/>
  <c r="ES49" i="7"/>
  <c r="FF49" i="7" s="1"/>
  <c r="ES48" i="7"/>
  <c r="FF48" i="7" s="1"/>
  <c r="ES47" i="7"/>
  <c r="FF47" i="7" s="1"/>
  <c r="ES46" i="7"/>
  <c r="FF46" i="7" s="1"/>
  <c r="ES45" i="7"/>
  <c r="FF45" i="7" s="1"/>
  <c r="ES44" i="7"/>
  <c r="FF44" i="7" s="1"/>
  <c r="ES43" i="7"/>
  <c r="FF43" i="7" s="1"/>
  <c r="ES42" i="7"/>
  <c r="FF42" i="7" s="1"/>
  <c r="ES41" i="7"/>
  <c r="FF41" i="7" s="1"/>
  <c r="ES40" i="7"/>
  <c r="FF40" i="7" s="1"/>
  <c r="ES39" i="7"/>
  <c r="FF39" i="7" s="1"/>
  <c r="ES38" i="7"/>
  <c r="FF38" i="7" s="1"/>
  <c r="ES37" i="7"/>
  <c r="FF37" i="7" s="1"/>
  <c r="ES36" i="7"/>
  <c r="FF36" i="7" s="1"/>
  <c r="ES35" i="7"/>
  <c r="FF35" i="7" s="1"/>
  <c r="ES34" i="7"/>
  <c r="FF34" i="7" s="1"/>
  <c r="ES33" i="7"/>
  <c r="FF33" i="7" s="1"/>
  <c r="ES32" i="7"/>
  <c r="FF32" i="7" s="1"/>
  <c r="ES31" i="7"/>
  <c r="FF31" i="7" s="1"/>
  <c r="ES30" i="7"/>
  <c r="FF30" i="7" s="1"/>
  <c r="ES29" i="7"/>
  <c r="FF29" i="7" s="1"/>
  <c r="ES28" i="7"/>
  <c r="FF28" i="7" s="1"/>
  <c r="ES27" i="7"/>
  <c r="FF27" i="7" s="1"/>
  <c r="ES26" i="7"/>
  <c r="FF26" i="7" s="1"/>
  <c r="ES25" i="7"/>
  <c r="FF25" i="7" s="1"/>
  <c r="ES24" i="7"/>
  <c r="FF24" i="7" s="1"/>
  <c r="ES23" i="7"/>
  <c r="FF23" i="7" s="1"/>
  <c r="ES22" i="7"/>
  <c r="FF22" i="7" s="1"/>
  <c r="ES21" i="7"/>
  <c r="FF21" i="7" s="1"/>
  <c r="ES20" i="7"/>
  <c r="FF20" i="7" s="1"/>
  <c r="ES19" i="7"/>
  <c r="FF19" i="7" s="1"/>
  <c r="ES18" i="7"/>
  <c r="FF18" i="7" s="1"/>
  <c r="AE25" i="7"/>
  <c r="W24" i="7"/>
  <c r="EE20" i="7"/>
  <c r="DR19" i="7"/>
  <c r="T28" i="6"/>
  <c r="AZ28" i="6"/>
  <c r="DI28" i="6"/>
  <c r="BJ27" i="6"/>
  <c r="BC26" i="6"/>
  <c r="BM26" i="6"/>
  <c r="BF25" i="6"/>
  <c r="AG25" i="6"/>
  <c r="Y24" i="6"/>
  <c r="M24" i="6" s="1"/>
  <c r="EG20" i="6"/>
  <c r="DT19" i="6"/>
  <c r="CP24" i="6"/>
  <c r="CI23" i="6"/>
  <c r="DX28" i="6"/>
  <c r="DK27" i="6"/>
  <c r="FF29" i="6"/>
  <c r="CZ29" i="6"/>
  <c r="F29" i="6"/>
  <c r="EV29" i="6"/>
  <c r="DV29" i="6" s="1"/>
  <c r="BN29" i="6"/>
  <c r="BU29" i="6" s="1"/>
  <c r="BG29" i="6" s="1"/>
  <c r="BO29" i="6"/>
  <c r="BV29" i="6" s="1"/>
  <c r="CS29" i="6"/>
  <c r="AI29" i="6"/>
  <c r="AQ29" i="6" s="1"/>
  <c r="AJ29" i="6"/>
  <c r="AR29" i="6" s="1"/>
  <c r="AB29" i="6" s="1"/>
  <c r="AH29" i="6"/>
  <c r="AP29" i="6" s="1"/>
  <c r="CR29" i="6"/>
  <c r="CY29" i="6" s="1"/>
  <c r="EH29" i="6"/>
  <c r="EU29" i="6" s="1"/>
  <c r="BP29" i="6"/>
  <c r="BW29" i="6" s="1"/>
  <c r="EJ29" i="6"/>
  <c r="EW29" i="6" s="1"/>
  <c r="EI29" i="6"/>
  <c r="BQ29" i="6"/>
  <c r="BX29" i="6" s="1"/>
  <c r="EK29" i="6"/>
  <c r="EX29" i="6" s="1"/>
  <c r="CT29" i="6"/>
  <c r="DA29" i="6" s="1"/>
  <c r="AK29" i="6"/>
  <c r="AS29" i="6" s="1"/>
  <c r="AL29" i="6"/>
  <c r="AT29" i="6" s="1"/>
  <c r="CU29" i="6"/>
  <c r="DB29" i="6" s="1"/>
  <c r="EL29" i="6"/>
  <c r="EY29" i="6" s="1"/>
  <c r="BR29" i="6"/>
  <c r="BY29" i="6" s="1"/>
  <c r="AM29" i="6"/>
  <c r="AU29" i="6" s="1"/>
  <c r="CV29" i="6"/>
  <c r="DC29" i="6" s="1"/>
  <c r="BT29" i="6"/>
  <c r="CA29" i="6" s="1"/>
  <c r="EM29" i="6"/>
  <c r="EZ29" i="6" s="1"/>
  <c r="BS29" i="6"/>
  <c r="BZ29" i="6" s="1"/>
  <c r="CX29" i="6"/>
  <c r="DE29" i="6" s="1"/>
  <c r="AN29" i="6"/>
  <c r="AV29" i="6" s="1"/>
  <c r="CW29" i="6"/>
  <c r="DD29" i="6" s="1"/>
  <c r="AO29" i="6"/>
  <c r="AW29" i="6" s="1"/>
  <c r="EN29" i="6"/>
  <c r="FA29" i="6" s="1"/>
  <c r="EO29" i="6"/>
  <c r="FB29" i="6" s="1"/>
  <c r="EP29" i="6"/>
  <c r="FC29" i="6" s="1"/>
  <c r="EQ29" i="6"/>
  <c r="FD29" i="6" s="1"/>
  <c r="ER29" i="6"/>
  <c r="FE29" i="6" s="1"/>
  <c r="BK27" i="6"/>
  <c r="BD26" i="6"/>
  <c r="EE21" i="6"/>
  <c r="DR20" i="6"/>
  <c r="EB23" i="6"/>
  <c r="DO22" i="6"/>
  <c r="CQ24" i="6"/>
  <c r="CJ23" i="6"/>
  <c r="O23" i="6" s="1"/>
  <c r="BH28" i="6"/>
  <c r="BA27" i="6"/>
  <c r="AC28" i="6"/>
  <c r="U27" i="6"/>
  <c r="DU28" i="6"/>
  <c r="DH27" i="6"/>
  <c r="AE26" i="6"/>
  <c r="W25" i="6"/>
  <c r="DW28" i="6"/>
  <c r="DJ27" i="6"/>
  <c r="AA28" i="6"/>
  <c r="S27" i="6"/>
  <c r="DZ25" i="6"/>
  <c r="DM24" i="6"/>
  <c r="B32" i="6"/>
  <c r="D31" i="6"/>
  <c r="EA25" i="6"/>
  <c r="DN24" i="6"/>
  <c r="DY27" i="6"/>
  <c r="DL26" i="6"/>
  <c r="AF25" i="6"/>
  <c r="X24" i="6"/>
  <c r="CM28" i="6"/>
  <c r="CF27" i="6"/>
  <c r="EF19" i="6"/>
  <c r="BI28" i="6"/>
  <c r="BB27" i="6"/>
  <c r="ET29" i="6"/>
  <c r="FG29" i="6" s="1"/>
  <c r="CK28" i="6"/>
  <c r="CD27" i="6"/>
  <c r="Z28" i="6"/>
  <c r="R27" i="6"/>
  <c r="CL28" i="6"/>
  <c r="CE27" i="6"/>
  <c r="AD27" i="6"/>
  <c r="V26" i="6"/>
  <c r="DG30" i="6"/>
  <c r="CC30" i="6"/>
  <c r="AY30" i="6"/>
  <c r="Q30" i="6"/>
  <c r="E30" i="6"/>
  <c r="CO26" i="6"/>
  <c r="CH25" i="6"/>
  <c r="C30" i="6"/>
  <c r="A31" i="6"/>
  <c r="CN27" i="6"/>
  <c r="CG26" i="6"/>
  <c r="BL26" i="6"/>
  <c r="BE25" i="6"/>
  <c r="N25" i="6" s="1"/>
  <c r="EC22" i="6"/>
  <c r="DP21" i="6"/>
  <c r="ED22" i="6"/>
  <c r="DQ21" i="6"/>
  <c r="EF19" i="7" l="1"/>
  <c r="N24" i="7"/>
  <c r="BG29" i="8"/>
  <c r="AZ28" i="8"/>
  <c r="DZ27" i="8"/>
  <c r="DM26" i="8"/>
  <c r="DU29" i="8"/>
  <c r="DH28" i="8"/>
  <c r="Z29" i="8"/>
  <c r="R28" i="8"/>
  <c r="BI29" i="8"/>
  <c r="BB28" i="8"/>
  <c r="BH29" i="8"/>
  <c r="BA28" i="8"/>
  <c r="DV29" i="8"/>
  <c r="DI28" i="8"/>
  <c r="BK28" i="8"/>
  <c r="BD27" i="8"/>
  <c r="AB29" i="8"/>
  <c r="T28" i="8"/>
  <c r="CQ25" i="8"/>
  <c r="CJ24" i="8"/>
  <c r="O24" i="8" s="1"/>
  <c r="AD28" i="8"/>
  <c r="V27" i="8"/>
  <c r="AC28" i="8"/>
  <c r="U27" i="8"/>
  <c r="CP26" i="8"/>
  <c r="CI25" i="8"/>
  <c r="AG25" i="8"/>
  <c r="Y24" i="8"/>
  <c r="M24" i="8" s="1"/>
  <c r="EB25" i="8"/>
  <c r="DO24" i="8"/>
  <c r="AA29" i="8"/>
  <c r="S28" i="8"/>
  <c r="EF21" i="8"/>
  <c r="DS20" i="8"/>
  <c r="ED22" i="8"/>
  <c r="DQ21" i="8"/>
  <c r="CM29" i="8"/>
  <c r="CF28" i="8"/>
  <c r="DX29" i="8"/>
  <c r="DK28" i="8"/>
  <c r="DY28" i="8"/>
  <c r="DL27" i="8"/>
  <c r="AF26" i="8"/>
  <c r="X25" i="8"/>
  <c r="BL26" i="8"/>
  <c r="BE25" i="8"/>
  <c r="N25" i="8" s="1"/>
  <c r="CK29" i="8"/>
  <c r="CD28" i="8"/>
  <c r="EC24" i="8"/>
  <c r="DP23" i="8"/>
  <c r="BM27" i="8"/>
  <c r="BF26" i="8"/>
  <c r="EE22" i="8"/>
  <c r="DR21" i="8"/>
  <c r="CO27" i="8"/>
  <c r="CH26" i="8"/>
  <c r="AE26" i="8"/>
  <c r="W25" i="8"/>
  <c r="CN28" i="8"/>
  <c r="CG27" i="8"/>
  <c r="CL29" i="8"/>
  <c r="CE28" i="8"/>
  <c r="BJ29" i="8"/>
  <c r="BC28" i="8"/>
  <c r="DW29" i="8"/>
  <c r="DJ28" i="8"/>
  <c r="EG20" i="8"/>
  <c r="DT19" i="8"/>
  <c r="P19" i="8" s="1"/>
  <c r="EA25" i="8"/>
  <c r="DN24" i="8"/>
  <c r="AE26" i="7"/>
  <c r="W25" i="7"/>
  <c r="BH30" i="7"/>
  <c r="BA29" i="7"/>
  <c r="CP27" i="7"/>
  <c r="CI26" i="7"/>
  <c r="EA24" i="7"/>
  <c r="DN23" i="7"/>
  <c r="BG30" i="7"/>
  <c r="AZ29" i="7"/>
  <c r="BM26" i="7"/>
  <c r="BF25" i="7"/>
  <c r="AC29" i="7"/>
  <c r="U28" i="7"/>
  <c r="AG25" i="7"/>
  <c r="Y24" i="7"/>
  <c r="M24" i="7" s="1"/>
  <c r="AF26" i="7"/>
  <c r="X25" i="7"/>
  <c r="CL30" i="7"/>
  <c r="CE29" i="7"/>
  <c r="BJ28" i="7"/>
  <c r="BC27" i="7"/>
  <c r="DV30" i="7"/>
  <c r="DI29" i="7"/>
  <c r="CM29" i="7"/>
  <c r="CF28" i="7"/>
  <c r="EG20" i="7"/>
  <c r="DT19" i="7"/>
  <c r="BK27" i="7"/>
  <c r="BD26" i="7"/>
  <c r="CQ26" i="7"/>
  <c r="CJ25" i="7"/>
  <c r="O25" i="7" s="1"/>
  <c r="CO28" i="7"/>
  <c r="CH27" i="7"/>
  <c r="EE21" i="7"/>
  <c r="DR20" i="7"/>
  <c r="EF20" i="7"/>
  <c r="DS19" i="7"/>
  <c r="CK30" i="7"/>
  <c r="CD29" i="7"/>
  <c r="EC23" i="7"/>
  <c r="DP22" i="7"/>
  <c r="EB24" i="7"/>
  <c r="DO23" i="7"/>
  <c r="DZ26" i="7"/>
  <c r="DM25" i="7"/>
  <c r="Z30" i="7"/>
  <c r="R29" i="7"/>
  <c r="BL26" i="7"/>
  <c r="BE25" i="7"/>
  <c r="N25" i="7" s="1"/>
  <c r="DW29" i="7"/>
  <c r="DJ28" i="7"/>
  <c r="DX27" i="7"/>
  <c r="DK26" i="7"/>
  <c r="AD27" i="7"/>
  <c r="V26" i="7"/>
  <c r="BI30" i="7"/>
  <c r="BB29" i="7"/>
  <c r="ED22" i="7"/>
  <c r="DQ21" i="7"/>
  <c r="DY26" i="7"/>
  <c r="DL25" i="7"/>
  <c r="DU30" i="7"/>
  <c r="DH29" i="7"/>
  <c r="AB30" i="7"/>
  <c r="T29" i="7"/>
  <c r="AA30" i="7"/>
  <c r="S29" i="7"/>
  <c r="CN29" i="7"/>
  <c r="CG28" i="7"/>
  <c r="T29" i="6"/>
  <c r="AZ29" i="6"/>
  <c r="DI29" i="6"/>
  <c r="CK29" i="6"/>
  <c r="CD28" i="6"/>
  <c r="BI29" i="6"/>
  <c r="BB28" i="6"/>
  <c r="B33" i="6"/>
  <c r="D32" i="6"/>
  <c r="BK28" i="6"/>
  <c r="BD27" i="6"/>
  <c r="AG26" i="6"/>
  <c r="Y25" i="6"/>
  <c r="BJ28" i="6"/>
  <c r="BC27" i="6"/>
  <c r="DY28" i="6"/>
  <c r="DL27" i="6"/>
  <c r="ED23" i="6"/>
  <c r="DQ22" i="6"/>
  <c r="BL27" i="6"/>
  <c r="BE26" i="6"/>
  <c r="EF20" i="6"/>
  <c r="DS19" i="6"/>
  <c r="AA29" i="6"/>
  <c r="S28" i="6"/>
  <c r="AE27" i="6"/>
  <c r="W26" i="6"/>
  <c r="AC29" i="6"/>
  <c r="U28" i="6"/>
  <c r="CQ25" i="6"/>
  <c r="CJ24" i="6"/>
  <c r="P19" i="6"/>
  <c r="A32" i="6"/>
  <c r="C31" i="6"/>
  <c r="CL29" i="6"/>
  <c r="CE28" i="6"/>
  <c r="CM29" i="6"/>
  <c r="CF28" i="6"/>
  <c r="F30" i="6"/>
  <c r="CS30" i="6"/>
  <c r="CZ30" i="6" s="1"/>
  <c r="BN30" i="6"/>
  <c r="BU30" i="6" s="1"/>
  <c r="BG30" i="6" s="1"/>
  <c r="BO30" i="6"/>
  <c r="BV30" i="6" s="1"/>
  <c r="EH30" i="6"/>
  <c r="EU30" i="6" s="1"/>
  <c r="AJ30" i="6"/>
  <c r="AR30" i="6" s="1"/>
  <c r="AB30" i="6" s="1"/>
  <c r="AI30" i="6"/>
  <c r="AQ30" i="6" s="1"/>
  <c r="CR30" i="6"/>
  <c r="CY30" i="6" s="1"/>
  <c r="AH30" i="6"/>
  <c r="AP30" i="6" s="1"/>
  <c r="EJ30" i="6"/>
  <c r="EW30" i="6" s="1"/>
  <c r="EI30" i="6"/>
  <c r="EV30" i="6" s="1"/>
  <c r="DV30" i="6" s="1"/>
  <c r="BP30" i="6"/>
  <c r="BW30" i="6" s="1"/>
  <c r="EK30" i="6"/>
  <c r="EX30" i="6" s="1"/>
  <c r="CT30" i="6"/>
  <c r="DA30" i="6" s="1"/>
  <c r="AK30" i="6"/>
  <c r="AS30" i="6" s="1"/>
  <c r="BQ30" i="6"/>
  <c r="BX30" i="6" s="1"/>
  <c r="AL30" i="6"/>
  <c r="AT30" i="6" s="1"/>
  <c r="CU30" i="6"/>
  <c r="DB30" i="6" s="1"/>
  <c r="EL30" i="6"/>
  <c r="EY30" i="6" s="1"/>
  <c r="BR30" i="6"/>
  <c r="BY30" i="6" s="1"/>
  <c r="BT30" i="6"/>
  <c r="CA30" i="6" s="1"/>
  <c r="BS30" i="6"/>
  <c r="BZ30" i="6" s="1"/>
  <c r="EM30" i="6"/>
  <c r="EZ30" i="6" s="1"/>
  <c r="AM30" i="6"/>
  <c r="AU30" i="6" s="1"/>
  <c r="CV30" i="6"/>
  <c r="DC30" i="6" s="1"/>
  <c r="CW30" i="6"/>
  <c r="DD30" i="6" s="1"/>
  <c r="AO30" i="6"/>
  <c r="AW30" i="6" s="1"/>
  <c r="EN30" i="6"/>
  <c r="FA30" i="6" s="1"/>
  <c r="CX30" i="6"/>
  <c r="DE30" i="6" s="1"/>
  <c r="AN30" i="6"/>
  <c r="AV30" i="6" s="1"/>
  <c r="EO30" i="6"/>
  <c r="FB30" i="6" s="1"/>
  <c r="EP30" i="6"/>
  <c r="FC30" i="6" s="1"/>
  <c r="EQ30" i="6"/>
  <c r="FD30" i="6" s="1"/>
  <c r="ER30" i="6"/>
  <c r="FE30" i="6" s="1"/>
  <c r="ET30" i="6"/>
  <c r="FG30" i="6" s="1"/>
  <c r="ES30" i="6"/>
  <c r="FF30" i="6" s="1"/>
  <c r="AD28" i="6"/>
  <c r="V27" i="6"/>
  <c r="Z29" i="6"/>
  <c r="R28" i="6"/>
  <c r="AF26" i="6"/>
  <c r="X25" i="6"/>
  <c r="M25" i="6" s="1"/>
  <c r="EA26" i="6"/>
  <c r="DN25" i="6"/>
  <c r="DZ26" i="6"/>
  <c r="DM25" i="6"/>
  <c r="EE22" i="6"/>
  <c r="DR21" i="6"/>
  <c r="CP25" i="6"/>
  <c r="CI24" i="6"/>
  <c r="O24" i="6" s="1"/>
  <c r="EG21" i="6"/>
  <c r="DT20" i="6"/>
  <c r="BM27" i="6"/>
  <c r="BF26" i="6"/>
  <c r="N26" i="6" s="1"/>
  <c r="EC23" i="6"/>
  <c r="DP22" i="6"/>
  <c r="CN28" i="6"/>
  <c r="CG27" i="6"/>
  <c r="CO27" i="6"/>
  <c r="CH26" i="6"/>
  <c r="CC31" i="6"/>
  <c r="AY31" i="6"/>
  <c r="DG31" i="6"/>
  <c r="Q31" i="6"/>
  <c r="E31" i="6"/>
  <c r="DW29" i="6"/>
  <c r="DJ28" i="6"/>
  <c r="DU29" i="6"/>
  <c r="DH28" i="6"/>
  <c r="BH29" i="6"/>
  <c r="BA28" i="6"/>
  <c r="EB24" i="6"/>
  <c r="DO23" i="6"/>
  <c r="DX29" i="6"/>
  <c r="DK28" i="6"/>
  <c r="H19" i="8" l="1"/>
  <c r="G19" i="8"/>
  <c r="EC25" i="8"/>
  <c r="DP24" i="8"/>
  <c r="BL27" i="8"/>
  <c r="BE26" i="8"/>
  <c r="N26" i="8" s="1"/>
  <c r="DY29" i="8"/>
  <c r="DL28" i="8"/>
  <c r="CM30" i="8"/>
  <c r="CF29" i="8"/>
  <c r="AA30" i="8"/>
  <c r="S29" i="8"/>
  <c r="AG26" i="8"/>
  <c r="Y25" i="8"/>
  <c r="M25" i="8" s="1"/>
  <c r="AC29" i="8"/>
  <c r="U28" i="8"/>
  <c r="CQ26" i="8"/>
  <c r="CJ25" i="8"/>
  <c r="O25" i="8" s="1"/>
  <c r="BK29" i="8"/>
  <c r="BD28" i="8"/>
  <c r="BH30" i="8"/>
  <c r="BA29" i="8"/>
  <c r="Z30" i="8"/>
  <c r="R29" i="8"/>
  <c r="DZ28" i="8"/>
  <c r="DM27" i="8"/>
  <c r="EG21" i="8"/>
  <c r="DT20" i="8"/>
  <c r="P20" i="8" s="1"/>
  <c r="BJ30" i="8"/>
  <c r="BC29" i="8"/>
  <c r="CN29" i="8"/>
  <c r="CG28" i="8"/>
  <c r="CO28" i="8"/>
  <c r="CH27" i="8"/>
  <c r="BM28" i="8"/>
  <c r="BF27" i="8"/>
  <c r="CK30" i="8"/>
  <c r="CD29" i="8"/>
  <c r="AF27" i="8"/>
  <c r="X26" i="8"/>
  <c r="DX30" i="8"/>
  <c r="DK29" i="8"/>
  <c r="EF22" i="8"/>
  <c r="DS21" i="8"/>
  <c r="EB26" i="8"/>
  <c r="DO25" i="8"/>
  <c r="CP27" i="8"/>
  <c r="CI26" i="8"/>
  <c r="AD29" i="8"/>
  <c r="V28" i="8"/>
  <c r="AB30" i="8"/>
  <c r="T29" i="8"/>
  <c r="DV30" i="8"/>
  <c r="DI29" i="8"/>
  <c r="BI30" i="8"/>
  <c r="BB29" i="8"/>
  <c r="DU30" i="8"/>
  <c r="DH29" i="8"/>
  <c r="BG30" i="8"/>
  <c r="AZ29" i="8"/>
  <c r="EA26" i="8"/>
  <c r="DN25" i="8"/>
  <c r="DW30" i="8"/>
  <c r="DJ29" i="8"/>
  <c r="CL30" i="8"/>
  <c r="CE29" i="8"/>
  <c r="AE27" i="8"/>
  <c r="W26" i="8"/>
  <c r="EE23" i="8"/>
  <c r="DR22" i="8"/>
  <c r="ED23" i="8"/>
  <c r="DQ22" i="8"/>
  <c r="CN30" i="7"/>
  <c r="CG29" i="7"/>
  <c r="AB31" i="7"/>
  <c r="T30" i="7"/>
  <c r="DY27" i="7"/>
  <c r="DL26" i="7"/>
  <c r="BI31" i="7"/>
  <c r="BB30" i="7"/>
  <c r="DX28" i="7"/>
  <c r="DK27" i="7"/>
  <c r="BL27" i="7"/>
  <c r="BE26" i="7"/>
  <c r="DZ27" i="7"/>
  <c r="DM26" i="7"/>
  <c r="EC24" i="7"/>
  <c r="DP23" i="7"/>
  <c r="EF21" i="7"/>
  <c r="DS20" i="7"/>
  <c r="CO29" i="7"/>
  <c r="CH28" i="7"/>
  <c r="BK28" i="7"/>
  <c r="BD27" i="7"/>
  <c r="CM30" i="7"/>
  <c r="CF29" i="7"/>
  <c r="BJ29" i="7"/>
  <c r="BC28" i="7"/>
  <c r="AF27" i="7"/>
  <c r="X26" i="7"/>
  <c r="AC30" i="7"/>
  <c r="U29" i="7"/>
  <c r="BG31" i="7"/>
  <c r="AZ30" i="7"/>
  <c r="CP28" i="7"/>
  <c r="CI27" i="7"/>
  <c r="AE27" i="7"/>
  <c r="W26" i="7"/>
  <c r="AA31" i="7"/>
  <c r="S30" i="7"/>
  <c r="DU31" i="7"/>
  <c r="DH30" i="7"/>
  <c r="P19" i="7"/>
  <c r="ED23" i="7"/>
  <c r="DQ22" i="7"/>
  <c r="AD28" i="7"/>
  <c r="V27" i="7"/>
  <c r="DW30" i="7"/>
  <c r="DJ29" i="7"/>
  <c r="Z31" i="7"/>
  <c r="R30" i="7"/>
  <c r="EB25" i="7"/>
  <c r="DO24" i="7"/>
  <c r="CK31" i="7"/>
  <c r="CD30" i="7"/>
  <c r="EE22" i="7"/>
  <c r="DR21" i="7"/>
  <c r="CQ27" i="7"/>
  <c r="CJ26" i="7"/>
  <c r="O26" i="7" s="1"/>
  <c r="EG21" i="7"/>
  <c r="DT20" i="7"/>
  <c r="P20" i="7" s="1"/>
  <c r="DV31" i="7"/>
  <c r="DI30" i="7"/>
  <c r="CL31" i="7"/>
  <c r="CE30" i="7"/>
  <c r="AG26" i="7"/>
  <c r="Y25" i="7"/>
  <c r="M25" i="7" s="1"/>
  <c r="BM27" i="7"/>
  <c r="BF26" i="7"/>
  <c r="EA25" i="7"/>
  <c r="DN24" i="7"/>
  <c r="BH31" i="7"/>
  <c r="BA30" i="7"/>
  <c r="T30" i="6"/>
  <c r="DI30" i="6"/>
  <c r="AZ30" i="6"/>
  <c r="BV31" i="6"/>
  <c r="F31" i="6"/>
  <c r="AH31" i="6"/>
  <c r="AP31" i="6" s="1"/>
  <c r="AI31" i="6"/>
  <c r="AQ31" i="6" s="1"/>
  <c r="AJ31" i="6"/>
  <c r="AR31" i="6" s="1"/>
  <c r="AB31" i="6" s="1"/>
  <c r="CR31" i="6"/>
  <c r="CY31" i="6" s="1"/>
  <c r="CS31" i="6"/>
  <c r="CZ31" i="6" s="1"/>
  <c r="BO31" i="6"/>
  <c r="EH31" i="6"/>
  <c r="EU31" i="6" s="1"/>
  <c r="BN31" i="6"/>
  <c r="BU31" i="6" s="1"/>
  <c r="BG31" i="6" s="1"/>
  <c r="EI31" i="6"/>
  <c r="EV31" i="6" s="1"/>
  <c r="DV31" i="6" s="1"/>
  <c r="EJ31" i="6"/>
  <c r="EW31" i="6" s="1"/>
  <c r="BP31" i="6"/>
  <c r="BW31" i="6" s="1"/>
  <c r="BQ31" i="6"/>
  <c r="BX31" i="6" s="1"/>
  <c r="CT31" i="6"/>
  <c r="DA31" i="6" s="1"/>
  <c r="AK31" i="6"/>
  <c r="AS31" i="6" s="1"/>
  <c r="EK31" i="6"/>
  <c r="EX31" i="6" s="1"/>
  <c r="CU31" i="6"/>
  <c r="DB31" i="6" s="1"/>
  <c r="BR31" i="6"/>
  <c r="BY31" i="6" s="1"/>
  <c r="AL31" i="6"/>
  <c r="AT31" i="6" s="1"/>
  <c r="EL31" i="6"/>
  <c r="EY31" i="6" s="1"/>
  <c r="EM31" i="6"/>
  <c r="EZ31" i="6" s="1"/>
  <c r="CV31" i="6"/>
  <c r="DC31" i="6" s="1"/>
  <c r="AM31" i="6"/>
  <c r="AU31" i="6" s="1"/>
  <c r="BT31" i="6"/>
  <c r="CA31" i="6" s="1"/>
  <c r="BS31" i="6"/>
  <c r="BZ31" i="6" s="1"/>
  <c r="AO31" i="6"/>
  <c r="AW31" i="6" s="1"/>
  <c r="CX31" i="6"/>
  <c r="DE31" i="6" s="1"/>
  <c r="AN31" i="6"/>
  <c r="AV31" i="6" s="1"/>
  <c r="CW31" i="6"/>
  <c r="DD31" i="6" s="1"/>
  <c r="EN31" i="6"/>
  <c r="FA31" i="6" s="1"/>
  <c r="EO31" i="6"/>
  <c r="FB31" i="6" s="1"/>
  <c r="EP31" i="6"/>
  <c r="FC31" i="6" s="1"/>
  <c r="EQ31" i="6"/>
  <c r="FD31" i="6" s="1"/>
  <c r="ER31" i="6"/>
  <c r="FE31" i="6" s="1"/>
  <c r="ES31" i="6"/>
  <c r="FF31" i="6" s="1"/>
  <c r="ET31" i="6"/>
  <c r="FG31" i="6" s="1"/>
  <c r="EG22" i="6"/>
  <c r="DT21" i="6"/>
  <c r="EE23" i="6"/>
  <c r="DR22" i="6"/>
  <c r="CQ26" i="6"/>
  <c r="CJ25" i="6"/>
  <c r="AE28" i="6"/>
  <c r="W27" i="6"/>
  <c r="BL28" i="6"/>
  <c r="BE27" i="6"/>
  <c r="DY29" i="6"/>
  <c r="DL28" i="6"/>
  <c r="BI30" i="6"/>
  <c r="BB29" i="6"/>
  <c r="EB25" i="6"/>
  <c r="DO24" i="6"/>
  <c r="DU30" i="6"/>
  <c r="DH29" i="6"/>
  <c r="CN29" i="6"/>
  <c r="CG28" i="6"/>
  <c r="EA27" i="6"/>
  <c r="DN26" i="6"/>
  <c r="Z30" i="6"/>
  <c r="R29" i="6"/>
  <c r="CM30" i="6"/>
  <c r="CF29" i="6"/>
  <c r="C32" i="6"/>
  <c r="A33" i="6"/>
  <c r="EF21" i="6"/>
  <c r="DS20" i="6"/>
  <c r="P20" i="6" s="1"/>
  <c r="AG27" i="6"/>
  <c r="Y26" i="6"/>
  <c r="M26" i="6" s="1"/>
  <c r="CC32" i="6"/>
  <c r="AY32" i="6"/>
  <c r="Q32" i="6"/>
  <c r="E32" i="6"/>
  <c r="DG32" i="6"/>
  <c r="BM28" i="6"/>
  <c r="BF27" i="6"/>
  <c r="N27" i="6" s="1"/>
  <c r="CP26" i="6"/>
  <c r="CI25" i="6"/>
  <c r="O25" i="6" s="1"/>
  <c r="H19" i="6"/>
  <c r="G19" i="6"/>
  <c r="AC30" i="6"/>
  <c r="U29" i="6"/>
  <c r="AA30" i="6"/>
  <c r="S29" i="6"/>
  <c r="ED24" i="6"/>
  <c r="DQ23" i="6"/>
  <c r="B34" i="6"/>
  <c r="D33" i="6"/>
  <c r="CK30" i="6"/>
  <c r="CD29" i="6"/>
  <c r="DX30" i="6"/>
  <c r="DK29" i="6"/>
  <c r="BH30" i="6"/>
  <c r="BA29" i="6"/>
  <c r="DW30" i="6"/>
  <c r="DJ29" i="6"/>
  <c r="CO28" i="6"/>
  <c r="CH27" i="6"/>
  <c r="EC24" i="6"/>
  <c r="DP23" i="6"/>
  <c r="DZ27" i="6"/>
  <c r="DM26" i="6"/>
  <c r="AF27" i="6"/>
  <c r="X26" i="6"/>
  <c r="AD29" i="6"/>
  <c r="V28" i="6"/>
  <c r="CL30" i="6"/>
  <c r="CE29" i="6"/>
  <c r="BJ29" i="6"/>
  <c r="BC28" i="6"/>
  <c r="BK29" i="6"/>
  <c r="BD28" i="6"/>
  <c r="ED24" i="8" l="1"/>
  <c r="DQ23" i="8"/>
  <c r="AE28" i="8"/>
  <c r="W27" i="8"/>
  <c r="DW31" i="8"/>
  <c r="DJ30" i="8"/>
  <c r="BG31" i="8"/>
  <c r="AZ30" i="8"/>
  <c r="BI31" i="8"/>
  <c r="BB30" i="8"/>
  <c r="AB31" i="8"/>
  <c r="T30" i="8"/>
  <c r="CP28" i="8"/>
  <c r="CI27" i="8"/>
  <c r="EF23" i="8"/>
  <c r="DS22" i="8"/>
  <c r="AF28" i="8"/>
  <c r="X27" i="8"/>
  <c r="CO29" i="8"/>
  <c r="CH28" i="8"/>
  <c r="BJ31" i="8"/>
  <c r="BC30" i="8"/>
  <c r="DZ29" i="8"/>
  <c r="DM28" i="8"/>
  <c r="BH31" i="8"/>
  <c r="BA30" i="8"/>
  <c r="CQ27" i="8"/>
  <c r="CJ26" i="8"/>
  <c r="O26" i="8" s="1"/>
  <c r="AG27" i="8"/>
  <c r="Y26" i="8"/>
  <c r="CM31" i="8"/>
  <c r="CF30" i="8"/>
  <c r="BL28" i="8"/>
  <c r="BE27" i="8"/>
  <c r="N27" i="8" s="1"/>
  <c r="I19" i="8"/>
  <c r="K19" i="8" s="1"/>
  <c r="L19" i="8"/>
  <c r="J19" i="8"/>
  <c r="G20" i="8"/>
  <c r="H20" i="8"/>
  <c r="EE24" i="8"/>
  <c r="DR23" i="8"/>
  <c r="CL31" i="8"/>
  <c r="CE30" i="8"/>
  <c r="EA27" i="8"/>
  <c r="DN26" i="8"/>
  <c r="DU31" i="8"/>
  <c r="DH30" i="8"/>
  <c r="DV31" i="8"/>
  <c r="DI30" i="8"/>
  <c r="AD30" i="8"/>
  <c r="V29" i="8"/>
  <c r="EB27" i="8"/>
  <c r="DO26" i="8"/>
  <c r="DX31" i="8"/>
  <c r="DK30" i="8"/>
  <c r="CK31" i="8"/>
  <c r="CD30" i="8"/>
  <c r="BM29" i="8"/>
  <c r="BF28" i="8"/>
  <c r="CN30" i="8"/>
  <c r="CG29" i="8"/>
  <c r="EG22" i="8"/>
  <c r="DT21" i="8"/>
  <c r="P21" i="8" s="1"/>
  <c r="Z31" i="8"/>
  <c r="R30" i="8"/>
  <c r="BK30" i="8"/>
  <c r="BD29" i="8"/>
  <c r="AC30" i="8"/>
  <c r="U29" i="8"/>
  <c r="AA31" i="8"/>
  <c r="S30" i="8"/>
  <c r="DY30" i="8"/>
  <c r="DL29" i="8"/>
  <c r="EC26" i="8"/>
  <c r="DP25" i="8"/>
  <c r="M26" i="8"/>
  <c r="G20" i="7"/>
  <c r="H20" i="7"/>
  <c r="AA32" i="7"/>
  <c r="S31" i="7"/>
  <c r="CP29" i="7"/>
  <c r="CI28" i="7"/>
  <c r="AC31" i="7"/>
  <c r="U30" i="7"/>
  <c r="BJ30" i="7"/>
  <c r="BC29" i="7"/>
  <c r="BK29" i="7"/>
  <c r="BD28" i="7"/>
  <c r="EF22" i="7"/>
  <c r="DS21" i="7"/>
  <c r="DZ28" i="7"/>
  <c r="DM27" i="7"/>
  <c r="DX29" i="7"/>
  <c r="DK28" i="7"/>
  <c r="DY28" i="7"/>
  <c r="DL27" i="7"/>
  <c r="BH32" i="7"/>
  <c r="BA31" i="7"/>
  <c r="BM28" i="7"/>
  <c r="BF27" i="7"/>
  <c r="CL32" i="7"/>
  <c r="CE31" i="7"/>
  <c r="EG22" i="7"/>
  <c r="DT21" i="7"/>
  <c r="P21" i="7" s="1"/>
  <c r="EE23" i="7"/>
  <c r="DR22" i="7"/>
  <c r="EB26" i="7"/>
  <c r="DO25" i="7"/>
  <c r="DW31" i="7"/>
  <c r="DJ30" i="7"/>
  <c r="ED24" i="7"/>
  <c r="DQ23" i="7"/>
  <c r="G19" i="7"/>
  <c r="H19" i="7"/>
  <c r="N26" i="7"/>
  <c r="CN31" i="7"/>
  <c r="CG30" i="7"/>
  <c r="DU32" i="7"/>
  <c r="DH31" i="7"/>
  <c r="AE28" i="7"/>
  <c r="W27" i="7"/>
  <c r="BG32" i="7"/>
  <c r="AZ31" i="7"/>
  <c r="AF28" i="7"/>
  <c r="X27" i="7"/>
  <c r="CM31" i="7"/>
  <c r="CF30" i="7"/>
  <c r="CO30" i="7"/>
  <c r="CH29" i="7"/>
  <c r="EC25" i="7"/>
  <c r="DP24" i="7"/>
  <c r="BL28" i="7"/>
  <c r="BE27" i="7"/>
  <c r="BI32" i="7"/>
  <c r="BB31" i="7"/>
  <c r="EA26" i="7"/>
  <c r="DN25" i="7"/>
  <c r="AG27" i="7"/>
  <c r="Y26" i="7"/>
  <c r="M26" i="7" s="1"/>
  <c r="DV32" i="7"/>
  <c r="DI31" i="7"/>
  <c r="CQ28" i="7"/>
  <c r="CJ27" i="7"/>
  <c r="O27" i="7" s="1"/>
  <c r="CK32" i="7"/>
  <c r="CD31" i="7"/>
  <c r="Z32" i="7"/>
  <c r="R31" i="7"/>
  <c r="AD29" i="7"/>
  <c r="V28" i="7"/>
  <c r="AB32" i="7"/>
  <c r="T31" i="7"/>
  <c r="T31" i="6"/>
  <c r="H20" i="6"/>
  <c r="G20" i="6"/>
  <c r="DI31" i="6"/>
  <c r="AZ31" i="6"/>
  <c r="AF28" i="6"/>
  <c r="X27" i="6"/>
  <c r="CC33" i="6"/>
  <c r="AY33" i="6"/>
  <c r="Q33" i="6"/>
  <c r="E33" i="6"/>
  <c r="DG33" i="6"/>
  <c r="I19" i="6"/>
  <c r="K19" i="6" s="1"/>
  <c r="J19" i="6"/>
  <c r="L19" i="6"/>
  <c r="CP27" i="6"/>
  <c r="CI26" i="6"/>
  <c r="O26" i="6" s="1"/>
  <c r="BI31" i="6"/>
  <c r="BB30" i="6"/>
  <c r="BL29" i="6"/>
  <c r="BE28" i="6"/>
  <c r="CQ27" i="6"/>
  <c r="CJ26" i="6"/>
  <c r="P21" i="6"/>
  <c r="DW31" i="6"/>
  <c r="DJ30" i="6"/>
  <c r="DX31" i="6"/>
  <c r="DK30" i="6"/>
  <c r="B35" i="6"/>
  <c r="D34" i="6"/>
  <c r="AA31" i="6"/>
  <c r="S30" i="6"/>
  <c r="EF22" i="6"/>
  <c r="DS21" i="6"/>
  <c r="CM31" i="6"/>
  <c r="CF30" i="6"/>
  <c r="EA28" i="6"/>
  <c r="DN27" i="6"/>
  <c r="DU31" i="6"/>
  <c r="DH30" i="6"/>
  <c r="EG23" i="6"/>
  <c r="DT22" i="6"/>
  <c r="CL31" i="6"/>
  <c r="CE30" i="6"/>
  <c r="BJ30" i="6"/>
  <c r="BC29" i="6"/>
  <c r="BM29" i="6"/>
  <c r="BF28" i="6"/>
  <c r="N28" i="6" s="1"/>
  <c r="F32" i="6"/>
  <c r="AR32" i="6"/>
  <c r="AB32" i="6" s="1"/>
  <c r="AJ32" i="6"/>
  <c r="CR32" i="6"/>
  <c r="CY32" i="6" s="1"/>
  <c r="CS32" i="6"/>
  <c r="CZ32" i="6" s="1"/>
  <c r="BO32" i="6"/>
  <c r="BV32" i="6" s="1"/>
  <c r="EH32" i="6"/>
  <c r="EU32" i="6" s="1"/>
  <c r="BN32" i="6"/>
  <c r="BU32" i="6" s="1"/>
  <c r="BG32" i="6" s="1"/>
  <c r="AH32" i="6"/>
  <c r="AP32" i="6" s="1"/>
  <c r="AI32" i="6"/>
  <c r="AQ32" i="6" s="1"/>
  <c r="EI32" i="6"/>
  <c r="EV32" i="6" s="1"/>
  <c r="DV32" i="6" s="1"/>
  <c r="EJ32" i="6"/>
  <c r="EW32" i="6" s="1"/>
  <c r="BP32" i="6"/>
  <c r="BW32" i="6" s="1"/>
  <c r="BQ32" i="6"/>
  <c r="BX32" i="6" s="1"/>
  <c r="AK32" i="6"/>
  <c r="AS32" i="6" s="1"/>
  <c r="EK32" i="6"/>
  <c r="EX32" i="6" s="1"/>
  <c r="CT32" i="6"/>
  <c r="DA32" i="6" s="1"/>
  <c r="CU32" i="6"/>
  <c r="DB32" i="6" s="1"/>
  <c r="AL32" i="6"/>
  <c r="AT32" i="6" s="1"/>
  <c r="EL32" i="6"/>
  <c r="EY32" i="6" s="1"/>
  <c r="BR32" i="6"/>
  <c r="BY32" i="6" s="1"/>
  <c r="CV32" i="6"/>
  <c r="DC32" i="6" s="1"/>
  <c r="AM32" i="6"/>
  <c r="AU32" i="6" s="1"/>
  <c r="BT32" i="6"/>
  <c r="CA32" i="6" s="1"/>
  <c r="EM32" i="6"/>
  <c r="EZ32" i="6" s="1"/>
  <c r="BS32" i="6"/>
  <c r="BZ32" i="6" s="1"/>
  <c r="AO32" i="6"/>
  <c r="AW32" i="6" s="1"/>
  <c r="CX32" i="6"/>
  <c r="DE32" i="6" s="1"/>
  <c r="AN32" i="6"/>
  <c r="AV32" i="6" s="1"/>
  <c r="CW32" i="6"/>
  <c r="DD32" i="6" s="1"/>
  <c r="EN32" i="6"/>
  <c r="FA32" i="6" s="1"/>
  <c r="EO32" i="6"/>
  <c r="FB32" i="6" s="1"/>
  <c r="EP32" i="6"/>
  <c r="FC32" i="6" s="1"/>
  <c r="EQ32" i="6"/>
  <c r="FD32" i="6" s="1"/>
  <c r="ER32" i="6"/>
  <c r="FE32" i="6" s="1"/>
  <c r="ES32" i="6"/>
  <c r="FF32" i="6" s="1"/>
  <c r="ET32" i="6"/>
  <c r="FG32" i="6" s="1"/>
  <c r="C33" i="6"/>
  <c r="A34" i="6"/>
  <c r="DY30" i="6"/>
  <c r="DL29" i="6"/>
  <c r="AE29" i="6"/>
  <c r="W28" i="6"/>
  <c r="BK30" i="6"/>
  <c r="BD29" i="6"/>
  <c r="EC25" i="6"/>
  <c r="DP24" i="6"/>
  <c r="AD30" i="6"/>
  <c r="V29" i="6"/>
  <c r="DZ28" i="6"/>
  <c r="DM27" i="6"/>
  <c r="CO29" i="6"/>
  <c r="CH28" i="6"/>
  <c r="BH31" i="6"/>
  <c r="BA30" i="6"/>
  <c r="CK31" i="6"/>
  <c r="CD30" i="6"/>
  <c r="ED25" i="6"/>
  <c r="DQ24" i="6"/>
  <c r="AC31" i="6"/>
  <c r="U30" i="6"/>
  <c r="AG28" i="6"/>
  <c r="Y27" i="6"/>
  <c r="M27" i="6" s="1"/>
  <c r="Z31" i="6"/>
  <c r="R30" i="6"/>
  <c r="CN30" i="6"/>
  <c r="CG29" i="6"/>
  <c r="EB26" i="6"/>
  <c r="DO25" i="6"/>
  <c r="EE24" i="6"/>
  <c r="DR23" i="6"/>
  <c r="N27" i="7" l="1"/>
  <c r="DY31" i="8"/>
  <c r="DL30" i="8"/>
  <c r="AC31" i="8"/>
  <c r="U30" i="8"/>
  <c r="Z32" i="8"/>
  <c r="R31" i="8"/>
  <c r="CN31" i="8"/>
  <c r="CG30" i="8"/>
  <c r="CK32" i="8"/>
  <c r="CD31" i="8"/>
  <c r="EB28" i="8"/>
  <c r="DO27" i="8"/>
  <c r="DV32" i="8"/>
  <c r="DI31" i="8"/>
  <c r="EA28" i="8"/>
  <c r="DN27" i="8"/>
  <c r="EE25" i="8"/>
  <c r="DR24" i="8"/>
  <c r="G21" i="8"/>
  <c r="H21" i="8"/>
  <c r="CM32" i="8"/>
  <c r="CF31" i="8"/>
  <c r="CQ28" i="8"/>
  <c r="CJ27" i="8"/>
  <c r="O27" i="8" s="1"/>
  <c r="DZ30" i="8"/>
  <c r="DM29" i="8"/>
  <c r="CO30" i="8"/>
  <c r="CH29" i="8"/>
  <c r="EF24" i="8"/>
  <c r="DS23" i="8"/>
  <c r="AB32" i="8"/>
  <c r="T31" i="8"/>
  <c r="BG32" i="8"/>
  <c r="AZ31" i="8"/>
  <c r="AE29" i="8"/>
  <c r="W28" i="8"/>
  <c r="EC27" i="8"/>
  <c r="DP26" i="8"/>
  <c r="AA32" i="8"/>
  <c r="S31" i="8"/>
  <c r="BK31" i="8"/>
  <c r="BD30" i="8"/>
  <c r="EG23" i="8"/>
  <c r="DT22" i="8"/>
  <c r="P22" i="8" s="1"/>
  <c r="BM30" i="8"/>
  <c r="BF29" i="8"/>
  <c r="DX32" i="8"/>
  <c r="DK31" i="8"/>
  <c r="AD31" i="8"/>
  <c r="V30" i="8"/>
  <c r="DU32" i="8"/>
  <c r="DH31" i="8"/>
  <c r="CL32" i="8"/>
  <c r="CE31" i="8"/>
  <c r="J20" i="8"/>
  <c r="I20" i="8"/>
  <c r="K20" i="8" s="1"/>
  <c r="L20" i="8"/>
  <c r="BL29" i="8"/>
  <c r="BE28" i="8"/>
  <c r="N28" i="8" s="1"/>
  <c r="AG28" i="8"/>
  <c r="Y27" i="8"/>
  <c r="M27" i="8" s="1"/>
  <c r="BH32" i="8"/>
  <c r="BA31" i="8"/>
  <c r="BJ32" i="8"/>
  <c r="BC31" i="8"/>
  <c r="AF29" i="8"/>
  <c r="X28" i="8"/>
  <c r="CP29" i="8"/>
  <c r="CI28" i="8"/>
  <c r="BI32" i="8"/>
  <c r="BB31" i="8"/>
  <c r="DW32" i="8"/>
  <c r="DJ31" i="8"/>
  <c r="ED25" i="8"/>
  <c r="DQ24" i="8"/>
  <c r="AB33" i="7"/>
  <c r="T32" i="7"/>
  <c r="AD30" i="7"/>
  <c r="V29" i="7"/>
  <c r="CK33" i="7"/>
  <c r="CD32" i="7"/>
  <c r="DV33" i="7"/>
  <c r="DI32" i="7"/>
  <c r="EA27" i="7"/>
  <c r="DN26" i="7"/>
  <c r="BL29" i="7"/>
  <c r="BE28" i="7"/>
  <c r="CO31" i="7"/>
  <c r="CH30" i="7"/>
  <c r="AF29" i="7"/>
  <c r="X28" i="7"/>
  <c r="AE29" i="7"/>
  <c r="W28" i="7"/>
  <c r="G21" i="7"/>
  <c r="H21" i="7"/>
  <c r="ED25" i="7"/>
  <c r="DQ24" i="7"/>
  <c r="EB27" i="7"/>
  <c r="DO26" i="7"/>
  <c r="EG23" i="7"/>
  <c r="DT22" i="7"/>
  <c r="BM29" i="7"/>
  <c r="BF28" i="7"/>
  <c r="DY29" i="7"/>
  <c r="DL28" i="7"/>
  <c r="DZ29" i="7"/>
  <c r="DM28" i="7"/>
  <c r="BK30" i="7"/>
  <c r="BD29" i="7"/>
  <c r="AC32" i="7"/>
  <c r="U31" i="7"/>
  <c r="AA33" i="7"/>
  <c r="S32" i="7"/>
  <c r="Z33" i="7"/>
  <c r="R32" i="7"/>
  <c r="CQ29" i="7"/>
  <c r="CJ28" i="7"/>
  <c r="O28" i="7" s="1"/>
  <c r="AG28" i="7"/>
  <c r="Y27" i="7"/>
  <c r="M27" i="7" s="1"/>
  <c r="BI33" i="7"/>
  <c r="BB32" i="7"/>
  <c r="EC26" i="7"/>
  <c r="DP25" i="7"/>
  <c r="CM32" i="7"/>
  <c r="CF31" i="7"/>
  <c r="BG33" i="7"/>
  <c r="AZ32" i="7"/>
  <c r="DU33" i="7"/>
  <c r="DH32" i="7"/>
  <c r="CN32" i="7"/>
  <c r="CG31" i="7"/>
  <c r="J19" i="7"/>
  <c r="I19" i="7"/>
  <c r="K19" i="7" s="1"/>
  <c r="L19" i="7"/>
  <c r="DW32" i="7"/>
  <c r="DJ31" i="7"/>
  <c r="EE24" i="7"/>
  <c r="DR23" i="7"/>
  <c r="CL33" i="7"/>
  <c r="CE32" i="7"/>
  <c r="BH33" i="7"/>
  <c r="BA32" i="7"/>
  <c r="DX30" i="7"/>
  <c r="DK29" i="7"/>
  <c r="EF23" i="7"/>
  <c r="DS22" i="7"/>
  <c r="BJ31" i="7"/>
  <c r="BC30" i="7"/>
  <c r="CP30" i="7"/>
  <c r="CI29" i="7"/>
  <c r="J20" i="7"/>
  <c r="I20" i="7"/>
  <c r="K20" i="7" s="1"/>
  <c r="L20" i="7"/>
  <c r="AZ32" i="6"/>
  <c r="DI32" i="6"/>
  <c r="T32" i="6"/>
  <c r="EB27" i="6"/>
  <c r="DO26" i="6"/>
  <c r="Z32" i="6"/>
  <c r="R31" i="6"/>
  <c r="AC32" i="6"/>
  <c r="U31" i="6"/>
  <c r="CK32" i="6"/>
  <c r="CD31" i="6"/>
  <c r="CO30" i="6"/>
  <c r="CH29" i="6"/>
  <c r="AD31" i="6"/>
  <c r="V30" i="6"/>
  <c r="BK31" i="6"/>
  <c r="BD30" i="6"/>
  <c r="AE30" i="6"/>
  <c r="W29" i="6"/>
  <c r="C34" i="6"/>
  <c r="A35" i="6"/>
  <c r="CC34" i="6"/>
  <c r="AY34" i="6"/>
  <c r="Q34" i="6"/>
  <c r="E34" i="6"/>
  <c r="DG34" i="6"/>
  <c r="CP28" i="6"/>
  <c r="CI27" i="6"/>
  <c r="L20" i="6"/>
  <c r="J20" i="6"/>
  <c r="I20" i="6"/>
  <c r="K20" i="6" s="1"/>
  <c r="BJ31" i="6"/>
  <c r="BC30" i="6"/>
  <c r="EG24" i="6"/>
  <c r="DT23" i="6"/>
  <c r="EA29" i="6"/>
  <c r="DN28" i="6"/>
  <c r="EF23" i="6"/>
  <c r="DS22" i="6"/>
  <c r="P22" i="6" s="1"/>
  <c r="B36" i="6"/>
  <c r="D35" i="6"/>
  <c r="DW32" i="6"/>
  <c r="DJ31" i="6"/>
  <c r="CQ28" i="6"/>
  <c r="CJ27" i="6"/>
  <c r="O27" i="6" s="1"/>
  <c r="BI32" i="6"/>
  <c r="BB31" i="6"/>
  <c r="F33" i="6"/>
  <c r="AW33" i="6"/>
  <c r="EY33" i="6"/>
  <c r="BU33" i="6"/>
  <c r="BG33" i="6" s="1"/>
  <c r="AR33" i="6"/>
  <c r="AB33" i="6" s="1"/>
  <c r="CS33" i="6"/>
  <c r="CZ33" i="6" s="1"/>
  <c r="BO33" i="6"/>
  <c r="BV33" i="6" s="1"/>
  <c r="EH33" i="6"/>
  <c r="EU33" i="6" s="1"/>
  <c r="BN33" i="6"/>
  <c r="AH33" i="6"/>
  <c r="AP33" i="6" s="1"/>
  <c r="AI33" i="6"/>
  <c r="AQ33" i="6" s="1"/>
  <c r="AJ33" i="6"/>
  <c r="CR33" i="6"/>
  <c r="CY33" i="6" s="1"/>
  <c r="EJ33" i="6"/>
  <c r="EW33" i="6" s="1"/>
  <c r="BP33" i="6"/>
  <c r="BW33" i="6" s="1"/>
  <c r="EI33" i="6"/>
  <c r="EV33" i="6" s="1"/>
  <c r="DV33" i="6" s="1"/>
  <c r="BQ33" i="6"/>
  <c r="BX33" i="6" s="1"/>
  <c r="AK33" i="6"/>
  <c r="AS33" i="6" s="1"/>
  <c r="EK33" i="6"/>
  <c r="EX33" i="6" s="1"/>
  <c r="CT33" i="6"/>
  <c r="DA33" i="6" s="1"/>
  <c r="CU33" i="6"/>
  <c r="DB33" i="6" s="1"/>
  <c r="BR33" i="6"/>
  <c r="BY33" i="6" s="1"/>
  <c r="AL33" i="6"/>
  <c r="AT33" i="6" s="1"/>
  <c r="EL33" i="6"/>
  <c r="AM33" i="6"/>
  <c r="AU33" i="6" s="1"/>
  <c r="BS33" i="6"/>
  <c r="BZ33" i="6" s="1"/>
  <c r="BT33" i="6"/>
  <c r="CA33" i="6" s="1"/>
  <c r="EM33" i="6"/>
  <c r="EZ33" i="6" s="1"/>
  <c r="CV33" i="6"/>
  <c r="DC33" i="6" s="1"/>
  <c r="CX33" i="6"/>
  <c r="DE33" i="6" s="1"/>
  <c r="AN33" i="6"/>
  <c r="AV33" i="6" s="1"/>
  <c r="CW33" i="6"/>
  <c r="DD33" i="6" s="1"/>
  <c r="EN33" i="6"/>
  <c r="FA33" i="6" s="1"/>
  <c r="AO33" i="6"/>
  <c r="EO33" i="6"/>
  <c r="FB33" i="6" s="1"/>
  <c r="EP33" i="6"/>
  <c r="FC33" i="6" s="1"/>
  <c r="EQ33" i="6"/>
  <c r="FD33" i="6" s="1"/>
  <c r="ER33" i="6"/>
  <c r="FE33" i="6" s="1"/>
  <c r="ET33" i="6"/>
  <c r="FG33" i="6" s="1"/>
  <c r="ES33" i="6"/>
  <c r="FF33" i="6" s="1"/>
  <c r="EE25" i="6"/>
  <c r="DR24" i="6"/>
  <c r="CN31" i="6"/>
  <c r="CG30" i="6"/>
  <c r="AG29" i="6"/>
  <c r="Y28" i="6"/>
  <c r="M28" i="6" s="1"/>
  <c r="ED26" i="6"/>
  <c r="DQ25" i="6"/>
  <c r="BH32" i="6"/>
  <c r="BA31" i="6"/>
  <c r="DZ29" i="6"/>
  <c r="DM28" i="6"/>
  <c r="EC26" i="6"/>
  <c r="DP25" i="6"/>
  <c r="DY31" i="6"/>
  <c r="DL30" i="6"/>
  <c r="BM30" i="6"/>
  <c r="BF29" i="6"/>
  <c r="N29" i="6" s="1"/>
  <c r="AF29" i="6"/>
  <c r="X28" i="6"/>
  <c r="CL32" i="6"/>
  <c r="CE31" i="6"/>
  <c r="DU32" i="6"/>
  <c r="DH31" i="6"/>
  <c r="CM32" i="6"/>
  <c r="CF31" i="6"/>
  <c r="AA32" i="6"/>
  <c r="S31" i="6"/>
  <c r="DX32" i="6"/>
  <c r="DK31" i="6"/>
  <c r="G21" i="6"/>
  <c r="H21" i="6"/>
  <c r="BL30" i="6"/>
  <c r="BE29" i="6"/>
  <c r="CL33" i="8" l="1"/>
  <c r="CE32" i="8"/>
  <c r="AD32" i="8"/>
  <c r="V31" i="8"/>
  <c r="BM31" i="8"/>
  <c r="BF30" i="8"/>
  <c r="BK32" i="8"/>
  <c r="BD31" i="8"/>
  <c r="EC28" i="8"/>
  <c r="DP27" i="8"/>
  <c r="BG33" i="8"/>
  <c r="AZ32" i="8"/>
  <c r="EF25" i="8"/>
  <c r="DS24" i="8"/>
  <c r="DZ31" i="8"/>
  <c r="DM30" i="8"/>
  <c r="CM33" i="8"/>
  <c r="CF32" i="8"/>
  <c r="EE26" i="8"/>
  <c r="DR25" i="8"/>
  <c r="DV33" i="8"/>
  <c r="DI32" i="8"/>
  <c r="CK33" i="8"/>
  <c r="CD32" i="8"/>
  <c r="Z33" i="8"/>
  <c r="R32" i="8"/>
  <c r="DY32" i="8"/>
  <c r="DL31" i="8"/>
  <c r="ED26" i="8"/>
  <c r="DQ25" i="8"/>
  <c r="BI33" i="8"/>
  <c r="BB32" i="8"/>
  <c r="AF30" i="8"/>
  <c r="X29" i="8"/>
  <c r="BH33" i="8"/>
  <c r="BA32" i="8"/>
  <c r="BL30" i="8"/>
  <c r="BE29" i="8"/>
  <c r="N29" i="8" s="1"/>
  <c r="G22" i="8"/>
  <c r="H22" i="8"/>
  <c r="DU33" i="8"/>
  <c r="DH32" i="8"/>
  <c r="DX33" i="8"/>
  <c r="DK32" i="8"/>
  <c r="EG24" i="8"/>
  <c r="DT23" i="8"/>
  <c r="P23" i="8" s="1"/>
  <c r="AA33" i="8"/>
  <c r="S32" i="8"/>
  <c r="AE30" i="8"/>
  <c r="W29" i="8"/>
  <c r="AB33" i="8"/>
  <c r="T32" i="8"/>
  <c r="CO31" i="8"/>
  <c r="CH30" i="8"/>
  <c r="CQ29" i="8"/>
  <c r="CJ28" i="8"/>
  <c r="O28" i="8" s="1"/>
  <c r="EA29" i="8"/>
  <c r="DN28" i="8"/>
  <c r="EB29" i="8"/>
  <c r="DO28" i="8"/>
  <c r="CN32" i="8"/>
  <c r="CG31" i="8"/>
  <c r="AC32" i="8"/>
  <c r="U31" i="8"/>
  <c r="DW33" i="8"/>
  <c r="DJ32" i="8"/>
  <c r="CP30" i="8"/>
  <c r="CI29" i="8"/>
  <c r="BJ33" i="8"/>
  <c r="BC32" i="8"/>
  <c r="AG29" i="8"/>
  <c r="Y28" i="8"/>
  <c r="M28" i="8" s="1"/>
  <c r="J21" i="8"/>
  <c r="I21" i="8"/>
  <c r="K21" i="8" s="1"/>
  <c r="L21" i="8"/>
  <c r="BJ32" i="7"/>
  <c r="BC31" i="7"/>
  <c r="DX31" i="7"/>
  <c r="DK30" i="7"/>
  <c r="CL34" i="7"/>
  <c r="CE33" i="7"/>
  <c r="DW33" i="7"/>
  <c r="DJ32" i="7"/>
  <c r="DU34" i="7"/>
  <c r="DH33" i="7"/>
  <c r="CM33" i="7"/>
  <c r="CF32" i="7"/>
  <c r="BI34" i="7"/>
  <c r="BB33" i="7"/>
  <c r="CQ30" i="7"/>
  <c r="CJ29" i="7"/>
  <c r="O29" i="7" s="1"/>
  <c r="AA34" i="7"/>
  <c r="S33" i="7"/>
  <c r="BK31" i="7"/>
  <c r="BD30" i="7"/>
  <c r="DY30" i="7"/>
  <c r="DL29" i="7"/>
  <c r="EG24" i="7"/>
  <c r="DT23" i="7"/>
  <c r="ED26" i="7"/>
  <c r="DQ25" i="7"/>
  <c r="AE30" i="7"/>
  <c r="W29" i="7"/>
  <c r="CO32" i="7"/>
  <c r="CH31" i="7"/>
  <c r="EA28" i="7"/>
  <c r="DN27" i="7"/>
  <c r="CK34" i="7"/>
  <c r="CD33" i="7"/>
  <c r="AB34" i="7"/>
  <c r="T33" i="7"/>
  <c r="CP31" i="7"/>
  <c r="CI30" i="7"/>
  <c r="EF24" i="7"/>
  <c r="DS23" i="7"/>
  <c r="BH34" i="7"/>
  <c r="BA33" i="7"/>
  <c r="EE25" i="7"/>
  <c r="DR24" i="7"/>
  <c r="CN33" i="7"/>
  <c r="CG32" i="7"/>
  <c r="BG34" i="7"/>
  <c r="AZ33" i="7"/>
  <c r="EC27" i="7"/>
  <c r="DP26" i="7"/>
  <c r="AG29" i="7"/>
  <c r="Y28" i="7"/>
  <c r="M28" i="7" s="1"/>
  <c r="Z34" i="7"/>
  <c r="R33" i="7"/>
  <c r="AC33" i="7"/>
  <c r="U32" i="7"/>
  <c r="DZ30" i="7"/>
  <c r="DM29" i="7"/>
  <c r="BM30" i="7"/>
  <c r="BF29" i="7"/>
  <c r="EB28" i="7"/>
  <c r="DO27" i="7"/>
  <c r="N28" i="7"/>
  <c r="P22" i="7"/>
  <c r="J21" i="7"/>
  <c r="I21" i="7"/>
  <c r="K21" i="7" s="1"/>
  <c r="L21" i="7"/>
  <c r="AF30" i="7"/>
  <c r="X29" i="7"/>
  <c r="BL30" i="7"/>
  <c r="BE29" i="7"/>
  <c r="N29" i="7" s="1"/>
  <c r="DV34" i="7"/>
  <c r="DI33" i="7"/>
  <c r="AD31" i="7"/>
  <c r="V30" i="7"/>
  <c r="T33" i="6"/>
  <c r="DI33" i="6"/>
  <c r="AZ33" i="6"/>
  <c r="H22" i="6"/>
  <c r="G22" i="6"/>
  <c r="DY32" i="6"/>
  <c r="DL31" i="6"/>
  <c r="CN32" i="6"/>
  <c r="CG31" i="6"/>
  <c r="CC35" i="6"/>
  <c r="AY35" i="6"/>
  <c r="Q35" i="6"/>
  <c r="E35" i="6"/>
  <c r="DG35" i="6"/>
  <c r="ED27" i="6"/>
  <c r="DQ26" i="6"/>
  <c r="BL31" i="6"/>
  <c r="BE30" i="6"/>
  <c r="DX33" i="6"/>
  <c r="DK32" i="6"/>
  <c r="CM33" i="6"/>
  <c r="CF32" i="6"/>
  <c r="CL33" i="6"/>
  <c r="CE32" i="6"/>
  <c r="CQ29" i="6"/>
  <c r="CJ28" i="6"/>
  <c r="B37" i="6"/>
  <c r="D36" i="6"/>
  <c r="EA30" i="6"/>
  <c r="DN29" i="6"/>
  <c r="BJ32" i="6"/>
  <c r="BC31" i="6"/>
  <c r="F34" i="6"/>
  <c r="DC34" i="6"/>
  <c r="BZ34" i="6"/>
  <c r="AW34" i="6"/>
  <c r="EY34" i="6"/>
  <c r="DB34" i="6"/>
  <c r="AR34" i="6"/>
  <c r="AB34" i="6" s="1"/>
  <c r="AH34" i="6"/>
  <c r="AP34" i="6" s="1"/>
  <c r="AI34" i="6"/>
  <c r="AQ34" i="6" s="1"/>
  <c r="AJ34" i="6"/>
  <c r="CR34" i="6"/>
  <c r="CY34" i="6" s="1"/>
  <c r="CS34" i="6"/>
  <c r="CZ34" i="6" s="1"/>
  <c r="BO34" i="6"/>
  <c r="BV34" i="6" s="1"/>
  <c r="EH34" i="6"/>
  <c r="EU34" i="6" s="1"/>
  <c r="BN34" i="6"/>
  <c r="BU34" i="6" s="1"/>
  <c r="BG34" i="6" s="1"/>
  <c r="EI34" i="6"/>
  <c r="EV34" i="6" s="1"/>
  <c r="DV34" i="6" s="1"/>
  <c r="EJ34" i="6"/>
  <c r="EW34" i="6" s="1"/>
  <c r="BP34" i="6"/>
  <c r="BW34" i="6" s="1"/>
  <c r="AK34" i="6"/>
  <c r="AS34" i="6" s="1"/>
  <c r="EK34" i="6"/>
  <c r="EX34" i="6" s="1"/>
  <c r="CT34" i="6"/>
  <c r="DA34" i="6" s="1"/>
  <c r="BQ34" i="6"/>
  <c r="BX34" i="6" s="1"/>
  <c r="AL34" i="6"/>
  <c r="AT34" i="6" s="1"/>
  <c r="EL34" i="6"/>
  <c r="BR34" i="6"/>
  <c r="BY34" i="6" s="1"/>
  <c r="CU34" i="6"/>
  <c r="BT34" i="6"/>
  <c r="CA34" i="6" s="1"/>
  <c r="BS34" i="6"/>
  <c r="EM34" i="6"/>
  <c r="EZ34" i="6" s="1"/>
  <c r="CV34" i="6"/>
  <c r="AM34" i="6"/>
  <c r="AU34" i="6" s="1"/>
  <c r="CW34" i="6"/>
  <c r="DD34" i="6" s="1"/>
  <c r="EN34" i="6"/>
  <c r="FA34" i="6" s="1"/>
  <c r="AO34" i="6"/>
  <c r="CX34" i="6"/>
  <c r="DE34" i="6" s="1"/>
  <c r="AN34" i="6"/>
  <c r="AV34" i="6" s="1"/>
  <c r="EO34" i="6"/>
  <c r="FB34" i="6" s="1"/>
  <c r="EP34" i="6"/>
  <c r="FC34" i="6" s="1"/>
  <c r="EQ34" i="6"/>
  <c r="FD34" i="6" s="1"/>
  <c r="ER34" i="6"/>
  <c r="FE34" i="6" s="1"/>
  <c r="ET34" i="6"/>
  <c r="FG34" i="6" s="1"/>
  <c r="ES34" i="6"/>
  <c r="FF34" i="6" s="1"/>
  <c r="AE31" i="6"/>
  <c r="W30" i="6"/>
  <c r="AD32" i="6"/>
  <c r="V31" i="6"/>
  <c r="CK33" i="6"/>
  <c r="CD32" i="6"/>
  <c r="Z33" i="6"/>
  <c r="R32" i="6"/>
  <c r="DZ30" i="6"/>
  <c r="DM29" i="6"/>
  <c r="BM31" i="6"/>
  <c r="BF30" i="6"/>
  <c r="N30" i="6" s="1"/>
  <c r="EC27" i="6"/>
  <c r="DP26" i="6"/>
  <c r="BH33" i="6"/>
  <c r="BA32" i="6"/>
  <c r="AG30" i="6"/>
  <c r="Y29" i="6"/>
  <c r="M29" i="6" s="1"/>
  <c r="EE26" i="6"/>
  <c r="DR25" i="6"/>
  <c r="C35" i="6"/>
  <c r="A36" i="6"/>
  <c r="L21" i="6"/>
  <c r="J21" i="6"/>
  <c r="I21" i="6"/>
  <c r="K21" i="6" s="1"/>
  <c r="AA33" i="6"/>
  <c r="S32" i="6"/>
  <c r="DU33" i="6"/>
  <c r="DH32" i="6"/>
  <c r="AF30" i="6"/>
  <c r="X29" i="6"/>
  <c r="BI33" i="6"/>
  <c r="BB32" i="6"/>
  <c r="DW33" i="6"/>
  <c r="DJ32" i="6"/>
  <c r="EF24" i="6"/>
  <c r="DS23" i="6"/>
  <c r="P23" i="6" s="1"/>
  <c r="EG25" i="6"/>
  <c r="DT24" i="6"/>
  <c r="CP29" i="6"/>
  <c r="CI28" i="6"/>
  <c r="O28" i="6" s="1"/>
  <c r="BK32" i="6"/>
  <c r="BD31" i="6"/>
  <c r="CO31" i="6"/>
  <c r="CH30" i="6"/>
  <c r="AC33" i="6"/>
  <c r="U32" i="6"/>
  <c r="EB28" i="6"/>
  <c r="DO27" i="6"/>
  <c r="AG30" i="8" l="1"/>
  <c r="Y29" i="8"/>
  <c r="CP31" i="8"/>
  <c r="CI30" i="8"/>
  <c r="AC33" i="8"/>
  <c r="U32" i="8"/>
  <c r="EB30" i="8"/>
  <c r="DO29" i="8"/>
  <c r="CQ30" i="8"/>
  <c r="CJ29" i="8"/>
  <c r="O29" i="8" s="1"/>
  <c r="AB34" i="8"/>
  <c r="T33" i="8"/>
  <c r="AA34" i="8"/>
  <c r="S33" i="8"/>
  <c r="DX34" i="8"/>
  <c r="DK33" i="8"/>
  <c r="M29" i="8"/>
  <c r="H23" i="8"/>
  <c r="G23" i="8"/>
  <c r="BL31" i="8"/>
  <c r="BE30" i="8"/>
  <c r="N30" i="8" s="1"/>
  <c r="AF31" i="8"/>
  <c r="X30" i="8"/>
  <c r="ED27" i="8"/>
  <c r="DQ26" i="8"/>
  <c r="Z34" i="8"/>
  <c r="R33" i="8"/>
  <c r="DV34" i="8"/>
  <c r="DI33" i="8"/>
  <c r="CM34" i="8"/>
  <c r="CF33" i="8"/>
  <c r="EF26" i="8"/>
  <c r="DS25" i="8"/>
  <c r="EC29" i="8"/>
  <c r="DP28" i="8"/>
  <c r="BM32" i="8"/>
  <c r="BF31" i="8"/>
  <c r="CL34" i="8"/>
  <c r="CE33" i="8"/>
  <c r="BJ34" i="8"/>
  <c r="BC33" i="8"/>
  <c r="DW34" i="8"/>
  <c r="DJ33" i="8"/>
  <c r="CN33" i="8"/>
  <c r="CG32" i="8"/>
  <c r="EA30" i="8"/>
  <c r="DN29" i="8"/>
  <c r="CO32" i="8"/>
  <c r="CH31" i="8"/>
  <c r="AE31" i="8"/>
  <c r="W30" i="8"/>
  <c r="EG25" i="8"/>
  <c r="DT24" i="8"/>
  <c r="P24" i="8" s="1"/>
  <c r="DU34" i="8"/>
  <c r="DH33" i="8"/>
  <c r="J22" i="8"/>
  <c r="I22" i="8"/>
  <c r="K22" i="8" s="1"/>
  <c r="L22" i="8"/>
  <c r="BH34" i="8"/>
  <c r="BA33" i="8"/>
  <c r="BI34" i="8"/>
  <c r="BB33" i="8"/>
  <c r="DY33" i="8"/>
  <c r="DL32" i="8"/>
  <c r="CK34" i="8"/>
  <c r="CD33" i="8"/>
  <c r="EE27" i="8"/>
  <c r="DR26" i="8"/>
  <c r="DZ32" i="8"/>
  <c r="DM31" i="8"/>
  <c r="BG34" i="8"/>
  <c r="AZ33" i="8"/>
  <c r="BK33" i="8"/>
  <c r="BD32" i="8"/>
  <c r="AD33" i="8"/>
  <c r="V32" i="8"/>
  <c r="BM31" i="7"/>
  <c r="BF30" i="7"/>
  <c r="AC34" i="7"/>
  <c r="U33" i="7"/>
  <c r="AG30" i="7"/>
  <c r="Y29" i="7"/>
  <c r="M29" i="7" s="1"/>
  <c r="BG35" i="7"/>
  <c r="AZ34" i="7"/>
  <c r="EE26" i="7"/>
  <c r="DR25" i="7"/>
  <c r="EF25" i="7"/>
  <c r="DS24" i="7"/>
  <c r="AB35" i="7"/>
  <c r="T34" i="7"/>
  <c r="EA29" i="7"/>
  <c r="DN28" i="7"/>
  <c r="AE31" i="7"/>
  <c r="W30" i="7"/>
  <c r="P23" i="7"/>
  <c r="AD32" i="7"/>
  <c r="V31" i="7"/>
  <c r="BL31" i="7"/>
  <c r="BE30" i="7"/>
  <c r="N30" i="7" s="1"/>
  <c r="EG25" i="7"/>
  <c r="DT24" i="7"/>
  <c r="P24" i="7" s="1"/>
  <c r="BK32" i="7"/>
  <c r="BD31" i="7"/>
  <c r="CQ31" i="7"/>
  <c r="CJ30" i="7"/>
  <c r="O30" i="7" s="1"/>
  <c r="CM34" i="7"/>
  <c r="CF33" i="7"/>
  <c r="DW34" i="7"/>
  <c r="DJ33" i="7"/>
  <c r="DX32" i="7"/>
  <c r="DK31" i="7"/>
  <c r="EB29" i="7"/>
  <c r="DO28" i="7"/>
  <c r="DZ31" i="7"/>
  <c r="DM30" i="7"/>
  <c r="Z35" i="7"/>
  <c r="R34" i="7"/>
  <c r="EC28" i="7"/>
  <c r="DP27" i="7"/>
  <c r="CN34" i="7"/>
  <c r="CG33" i="7"/>
  <c r="BH35" i="7"/>
  <c r="BA34" i="7"/>
  <c r="CP32" i="7"/>
  <c r="CI31" i="7"/>
  <c r="CK35" i="7"/>
  <c r="CD34" i="7"/>
  <c r="CO33" i="7"/>
  <c r="CH32" i="7"/>
  <c r="DV35" i="7"/>
  <c r="DI34" i="7"/>
  <c r="AF31" i="7"/>
  <c r="X30" i="7"/>
  <c r="H22" i="7"/>
  <c r="G22" i="7"/>
  <c r="ED27" i="7"/>
  <c r="DQ26" i="7"/>
  <c r="DY31" i="7"/>
  <c r="DL30" i="7"/>
  <c r="AA35" i="7"/>
  <c r="S34" i="7"/>
  <c r="BI35" i="7"/>
  <c r="BB34" i="7"/>
  <c r="DU35" i="7"/>
  <c r="DH34" i="7"/>
  <c r="CL35" i="7"/>
  <c r="CE34" i="7"/>
  <c r="BJ33" i="7"/>
  <c r="BC32" i="7"/>
  <c r="DI34" i="6"/>
  <c r="AZ34" i="6"/>
  <c r="T34" i="6"/>
  <c r="H23" i="6"/>
  <c r="G23" i="6"/>
  <c r="AA34" i="6"/>
  <c r="S33" i="6"/>
  <c r="DZ31" i="6"/>
  <c r="DM30" i="6"/>
  <c r="CK34" i="6"/>
  <c r="CD33" i="6"/>
  <c r="AE32" i="6"/>
  <c r="W31" i="6"/>
  <c r="CC36" i="6"/>
  <c r="AY36" i="6"/>
  <c r="Q36" i="6"/>
  <c r="E36" i="6"/>
  <c r="DG36" i="6"/>
  <c r="L22" i="6"/>
  <c r="J22" i="6"/>
  <c r="I22" i="6"/>
  <c r="K22" i="6" s="1"/>
  <c r="AF31" i="6"/>
  <c r="X30" i="6"/>
  <c r="EB29" i="6"/>
  <c r="DO28" i="6"/>
  <c r="CO32" i="6"/>
  <c r="CH31" i="6"/>
  <c r="CP30" i="6"/>
  <c r="CI29" i="6"/>
  <c r="EF25" i="6"/>
  <c r="DS24" i="6"/>
  <c r="BI34" i="6"/>
  <c r="BB33" i="6"/>
  <c r="C36" i="6"/>
  <c r="A37" i="6"/>
  <c r="EE27" i="6"/>
  <c r="DR26" i="6"/>
  <c r="BH34" i="6"/>
  <c r="BA33" i="6"/>
  <c r="BM32" i="6"/>
  <c r="BF31" i="6"/>
  <c r="BJ33" i="6"/>
  <c r="BC32" i="6"/>
  <c r="B38" i="6"/>
  <c r="D37" i="6"/>
  <c r="CL34" i="6"/>
  <c r="CE33" i="6"/>
  <c r="DX34" i="6"/>
  <c r="DK33" i="6"/>
  <c r="ED28" i="6"/>
  <c r="DQ27" i="6"/>
  <c r="DY33" i="6"/>
  <c r="DL32" i="6"/>
  <c r="Z34" i="6"/>
  <c r="R33" i="6"/>
  <c r="AD33" i="6"/>
  <c r="V32" i="6"/>
  <c r="F35" i="6"/>
  <c r="AR35" i="6"/>
  <c r="AB35" i="6" s="1"/>
  <c r="AH35" i="6"/>
  <c r="AP35" i="6" s="1"/>
  <c r="AI35" i="6"/>
  <c r="AQ35" i="6" s="1"/>
  <c r="AJ35" i="6"/>
  <c r="CR35" i="6"/>
  <c r="CY35" i="6" s="1"/>
  <c r="CS35" i="6"/>
  <c r="CZ35" i="6" s="1"/>
  <c r="BO35" i="6"/>
  <c r="BV35" i="6" s="1"/>
  <c r="EH35" i="6"/>
  <c r="EU35" i="6" s="1"/>
  <c r="BN35" i="6"/>
  <c r="BU35" i="6" s="1"/>
  <c r="BG35" i="6" s="1"/>
  <c r="EI35" i="6"/>
  <c r="EV35" i="6" s="1"/>
  <c r="DV35" i="6" s="1"/>
  <c r="EJ35" i="6"/>
  <c r="EW35" i="6" s="1"/>
  <c r="BP35" i="6"/>
  <c r="BW35" i="6" s="1"/>
  <c r="BQ35" i="6"/>
  <c r="BX35" i="6" s="1"/>
  <c r="AK35" i="6"/>
  <c r="AS35" i="6" s="1"/>
  <c r="EK35" i="6"/>
  <c r="EX35" i="6" s="1"/>
  <c r="CT35" i="6"/>
  <c r="DA35" i="6" s="1"/>
  <c r="CU35" i="6"/>
  <c r="DB35" i="6" s="1"/>
  <c r="BR35" i="6"/>
  <c r="BY35" i="6" s="1"/>
  <c r="AL35" i="6"/>
  <c r="AT35" i="6" s="1"/>
  <c r="EL35" i="6"/>
  <c r="EY35" i="6" s="1"/>
  <c r="EM35" i="6"/>
  <c r="EZ35" i="6" s="1"/>
  <c r="CV35" i="6"/>
  <c r="DC35" i="6" s="1"/>
  <c r="AM35" i="6"/>
  <c r="AU35" i="6" s="1"/>
  <c r="BT35" i="6"/>
  <c r="CA35" i="6" s="1"/>
  <c r="BS35" i="6"/>
  <c r="BZ35" i="6" s="1"/>
  <c r="AO35" i="6"/>
  <c r="AW35" i="6" s="1"/>
  <c r="CX35" i="6"/>
  <c r="DE35" i="6" s="1"/>
  <c r="AN35" i="6"/>
  <c r="AV35" i="6" s="1"/>
  <c r="CW35" i="6"/>
  <c r="DD35" i="6" s="1"/>
  <c r="EN35" i="6"/>
  <c r="FA35" i="6" s="1"/>
  <c r="EO35" i="6"/>
  <c r="FB35" i="6" s="1"/>
  <c r="EP35" i="6"/>
  <c r="FC35" i="6" s="1"/>
  <c r="EQ35" i="6"/>
  <c r="FD35" i="6" s="1"/>
  <c r="ER35" i="6"/>
  <c r="FE35" i="6" s="1"/>
  <c r="ES35" i="6"/>
  <c r="FF35" i="6" s="1"/>
  <c r="ET35" i="6"/>
  <c r="FG35" i="6" s="1"/>
  <c r="P24" i="6"/>
  <c r="DU34" i="6"/>
  <c r="DH33" i="6"/>
  <c r="AC34" i="6"/>
  <c r="U33" i="6"/>
  <c r="BK33" i="6"/>
  <c r="BD32" i="6"/>
  <c r="EG26" i="6"/>
  <c r="DT25" i="6"/>
  <c r="DW34" i="6"/>
  <c r="DJ33" i="6"/>
  <c r="AG31" i="6"/>
  <c r="Y30" i="6"/>
  <c r="EC28" i="6"/>
  <c r="DP27" i="6"/>
  <c r="M30" i="6"/>
  <c r="EA31" i="6"/>
  <c r="DN30" i="6"/>
  <c r="CQ30" i="6"/>
  <c r="CJ29" i="6"/>
  <c r="O29" i="6" s="1"/>
  <c r="CM34" i="6"/>
  <c r="CF33" i="6"/>
  <c r="BL32" i="6"/>
  <c r="BE31" i="6"/>
  <c r="N31" i="6" s="1"/>
  <c r="CN33" i="6"/>
  <c r="CG32" i="6"/>
  <c r="G24" i="8" l="1"/>
  <c r="H24" i="8"/>
  <c r="AA35" i="8"/>
  <c r="S34" i="8"/>
  <c r="CQ31" i="8"/>
  <c r="CJ30" i="8"/>
  <c r="O30" i="8" s="1"/>
  <c r="AC34" i="8"/>
  <c r="U33" i="8"/>
  <c r="AG31" i="8"/>
  <c r="Y30" i="8"/>
  <c r="M30" i="8" s="1"/>
  <c r="BK34" i="8"/>
  <c r="BD33" i="8"/>
  <c r="DZ33" i="8"/>
  <c r="DM32" i="8"/>
  <c r="CK35" i="8"/>
  <c r="CD34" i="8"/>
  <c r="BI35" i="8"/>
  <c r="BB34" i="8"/>
  <c r="EG26" i="8"/>
  <c r="DT25" i="8"/>
  <c r="P25" i="8" s="1"/>
  <c r="CO33" i="8"/>
  <c r="CH32" i="8"/>
  <c r="CN34" i="8"/>
  <c r="CG33" i="8"/>
  <c r="BJ35" i="8"/>
  <c r="BC34" i="8"/>
  <c r="BM33" i="8"/>
  <c r="BF32" i="8"/>
  <c r="EF27" i="8"/>
  <c r="DS26" i="8"/>
  <c r="DV35" i="8"/>
  <c r="DI34" i="8"/>
  <c r="ED28" i="8"/>
  <c r="DQ27" i="8"/>
  <c r="BL32" i="8"/>
  <c r="BE31" i="8"/>
  <c r="N31" i="8" s="1"/>
  <c r="DX35" i="8"/>
  <c r="DK34" i="8"/>
  <c r="AB35" i="8"/>
  <c r="T34" i="8"/>
  <c r="EB31" i="8"/>
  <c r="DO30" i="8"/>
  <c r="CP32" i="8"/>
  <c r="CI31" i="8"/>
  <c r="AD34" i="8"/>
  <c r="V33" i="8"/>
  <c r="BG35" i="8"/>
  <c r="AZ34" i="8"/>
  <c r="EE28" i="8"/>
  <c r="DR27" i="8"/>
  <c r="DY34" i="8"/>
  <c r="DL33" i="8"/>
  <c r="BH35" i="8"/>
  <c r="BA34" i="8"/>
  <c r="DU35" i="8"/>
  <c r="DH34" i="8"/>
  <c r="AE32" i="8"/>
  <c r="W31" i="8"/>
  <c r="EA31" i="8"/>
  <c r="DN30" i="8"/>
  <c r="DW35" i="8"/>
  <c r="DJ34" i="8"/>
  <c r="CL35" i="8"/>
  <c r="CE34" i="8"/>
  <c r="EC30" i="8"/>
  <c r="DP29" i="8"/>
  <c r="CM35" i="8"/>
  <c r="CF34" i="8"/>
  <c r="Z35" i="8"/>
  <c r="R34" i="8"/>
  <c r="AF32" i="8"/>
  <c r="X31" i="8"/>
  <c r="J23" i="8"/>
  <c r="I23" i="8"/>
  <c r="K23" i="8" s="1"/>
  <c r="L23" i="8"/>
  <c r="CL36" i="7"/>
  <c r="CE35" i="7"/>
  <c r="BI36" i="7"/>
  <c r="BB35" i="7"/>
  <c r="DY32" i="7"/>
  <c r="DL31" i="7"/>
  <c r="DV36" i="7"/>
  <c r="DI35" i="7"/>
  <c r="CO34" i="7"/>
  <c r="CH33" i="7"/>
  <c r="CP33" i="7"/>
  <c r="CI32" i="7"/>
  <c r="CN35" i="7"/>
  <c r="CG34" i="7"/>
  <c r="Z36" i="7"/>
  <c r="R35" i="7"/>
  <c r="EB30" i="7"/>
  <c r="DO29" i="7"/>
  <c r="DW35" i="7"/>
  <c r="DJ34" i="7"/>
  <c r="CQ32" i="7"/>
  <c r="CJ31" i="7"/>
  <c r="O31" i="7" s="1"/>
  <c r="EG26" i="7"/>
  <c r="DT25" i="7"/>
  <c r="BL32" i="7"/>
  <c r="BE31" i="7"/>
  <c r="H23" i="7"/>
  <c r="G23" i="7"/>
  <c r="EA30" i="7"/>
  <c r="DN29" i="7"/>
  <c r="EF26" i="7"/>
  <c r="DS25" i="7"/>
  <c r="BG36" i="7"/>
  <c r="AZ35" i="7"/>
  <c r="AC35" i="7"/>
  <c r="U34" i="7"/>
  <c r="BJ34" i="7"/>
  <c r="BC33" i="7"/>
  <c r="DU36" i="7"/>
  <c r="DH35" i="7"/>
  <c r="AA36" i="7"/>
  <c r="S35" i="7"/>
  <c r="ED28" i="7"/>
  <c r="DQ27" i="7"/>
  <c r="AF32" i="7"/>
  <c r="X31" i="7"/>
  <c r="CK36" i="7"/>
  <c r="CD35" i="7"/>
  <c r="BH36" i="7"/>
  <c r="BA35" i="7"/>
  <c r="EC29" i="7"/>
  <c r="DP28" i="7"/>
  <c r="DZ32" i="7"/>
  <c r="DM31" i="7"/>
  <c r="DX33" i="7"/>
  <c r="DK32" i="7"/>
  <c r="CM35" i="7"/>
  <c r="CF34" i="7"/>
  <c r="BK33" i="7"/>
  <c r="BD32" i="7"/>
  <c r="J22" i="7"/>
  <c r="I22" i="7"/>
  <c r="K22" i="7" s="1"/>
  <c r="L22" i="7"/>
  <c r="G24" i="7"/>
  <c r="H24" i="7"/>
  <c r="AD33" i="7"/>
  <c r="V32" i="7"/>
  <c r="AE32" i="7"/>
  <c r="W31" i="7"/>
  <c r="AB36" i="7"/>
  <c r="T35" i="7"/>
  <c r="EE27" i="7"/>
  <c r="DR26" i="7"/>
  <c r="AG31" i="7"/>
  <c r="Y30" i="7"/>
  <c r="M30" i="7" s="1"/>
  <c r="BM32" i="7"/>
  <c r="BF31" i="7"/>
  <c r="DI35" i="6"/>
  <c r="AZ35" i="6"/>
  <c r="T35" i="6"/>
  <c r="BL33" i="6"/>
  <c r="BE32" i="6"/>
  <c r="CQ31" i="6"/>
  <c r="CJ30" i="6"/>
  <c r="H24" i="6"/>
  <c r="G24" i="6"/>
  <c r="Z35" i="6"/>
  <c r="R34" i="6"/>
  <c r="BM33" i="6"/>
  <c r="BF32" i="6"/>
  <c r="N32" i="6" s="1"/>
  <c r="EE28" i="6"/>
  <c r="DR27" i="6"/>
  <c r="AE33" i="6"/>
  <c r="W32" i="6"/>
  <c r="DZ32" i="6"/>
  <c r="DM31" i="6"/>
  <c r="AG32" i="6"/>
  <c r="Y31" i="6"/>
  <c r="M31" i="6" s="1"/>
  <c r="EG27" i="6"/>
  <c r="DT26" i="6"/>
  <c r="AC35" i="6"/>
  <c r="U34" i="6"/>
  <c r="ED29" i="6"/>
  <c r="DQ28" i="6"/>
  <c r="CL35" i="6"/>
  <c r="CE34" i="6"/>
  <c r="BJ34" i="6"/>
  <c r="BC33" i="6"/>
  <c r="C37" i="6"/>
  <c r="A38" i="6"/>
  <c r="BI35" i="6"/>
  <c r="BB34" i="6"/>
  <c r="CP31" i="6"/>
  <c r="CI30" i="6"/>
  <c r="O30" i="6" s="1"/>
  <c r="EB30" i="6"/>
  <c r="DO29" i="6"/>
  <c r="L23" i="6"/>
  <c r="J23" i="6"/>
  <c r="I23" i="6"/>
  <c r="K23" i="6" s="1"/>
  <c r="CN34" i="6"/>
  <c r="CG33" i="6"/>
  <c r="CM35" i="6"/>
  <c r="CF34" i="6"/>
  <c r="EA32" i="6"/>
  <c r="DN31" i="6"/>
  <c r="AD34" i="6"/>
  <c r="V33" i="6"/>
  <c r="CC37" i="6"/>
  <c r="AY37" i="6"/>
  <c r="Q37" i="6"/>
  <c r="E37" i="6"/>
  <c r="DG37" i="6"/>
  <c r="BH35" i="6"/>
  <c r="BA34" i="6"/>
  <c r="F36" i="6"/>
  <c r="AW36" i="6"/>
  <c r="AR36" i="6"/>
  <c r="AB36" i="6" s="1"/>
  <c r="AJ36" i="6"/>
  <c r="CR36" i="6"/>
  <c r="CY36" i="6" s="1"/>
  <c r="CS36" i="6"/>
  <c r="CZ36" i="6" s="1"/>
  <c r="BO36" i="6"/>
  <c r="BV36" i="6" s="1"/>
  <c r="EH36" i="6"/>
  <c r="EU36" i="6" s="1"/>
  <c r="BN36" i="6"/>
  <c r="BU36" i="6" s="1"/>
  <c r="BG36" i="6" s="1"/>
  <c r="AH36" i="6"/>
  <c r="AP36" i="6" s="1"/>
  <c r="AI36" i="6"/>
  <c r="AQ36" i="6" s="1"/>
  <c r="EI36" i="6"/>
  <c r="EV36" i="6" s="1"/>
  <c r="DV36" i="6" s="1"/>
  <c r="EJ36" i="6"/>
  <c r="EW36" i="6" s="1"/>
  <c r="BP36" i="6"/>
  <c r="BW36" i="6" s="1"/>
  <c r="BQ36" i="6"/>
  <c r="BX36" i="6" s="1"/>
  <c r="AK36" i="6"/>
  <c r="AS36" i="6" s="1"/>
  <c r="EK36" i="6"/>
  <c r="EX36" i="6" s="1"/>
  <c r="CT36" i="6"/>
  <c r="DA36" i="6" s="1"/>
  <c r="CU36" i="6"/>
  <c r="DB36" i="6" s="1"/>
  <c r="AL36" i="6"/>
  <c r="AT36" i="6" s="1"/>
  <c r="EL36" i="6"/>
  <c r="EY36" i="6" s="1"/>
  <c r="BR36" i="6"/>
  <c r="BY36" i="6" s="1"/>
  <c r="CV36" i="6"/>
  <c r="DC36" i="6" s="1"/>
  <c r="AM36" i="6"/>
  <c r="AU36" i="6" s="1"/>
  <c r="BT36" i="6"/>
  <c r="CA36" i="6" s="1"/>
  <c r="BS36" i="6"/>
  <c r="BZ36" i="6" s="1"/>
  <c r="EM36" i="6"/>
  <c r="EZ36" i="6" s="1"/>
  <c r="AO36" i="6"/>
  <c r="CX36" i="6"/>
  <c r="DE36" i="6" s="1"/>
  <c r="AN36" i="6"/>
  <c r="AV36" i="6" s="1"/>
  <c r="CW36" i="6"/>
  <c r="DD36" i="6" s="1"/>
  <c r="EN36" i="6"/>
  <c r="FA36" i="6" s="1"/>
  <c r="EO36" i="6"/>
  <c r="FB36" i="6" s="1"/>
  <c r="EP36" i="6"/>
  <c r="FC36" i="6" s="1"/>
  <c r="EQ36" i="6"/>
  <c r="FD36" i="6" s="1"/>
  <c r="ER36" i="6"/>
  <c r="FE36" i="6" s="1"/>
  <c r="ES36" i="6"/>
  <c r="FF36" i="6" s="1"/>
  <c r="ET36" i="6"/>
  <c r="FG36" i="6" s="1"/>
  <c r="CK35" i="6"/>
  <c r="CD34" i="6"/>
  <c r="AA35" i="6"/>
  <c r="S34" i="6"/>
  <c r="EC29" i="6"/>
  <c r="DP28" i="6"/>
  <c r="DW35" i="6"/>
  <c r="DJ34" i="6"/>
  <c r="BK34" i="6"/>
  <c r="BD33" i="6"/>
  <c r="DU35" i="6"/>
  <c r="DH34" i="6"/>
  <c r="DY34" i="6"/>
  <c r="DL33" i="6"/>
  <c r="DX35" i="6"/>
  <c r="DK34" i="6"/>
  <c r="B39" i="6"/>
  <c r="D38" i="6"/>
  <c r="EF26" i="6"/>
  <c r="DS25" i="6"/>
  <c r="P25" i="6" s="1"/>
  <c r="CO33" i="6"/>
  <c r="CH32" i="6"/>
  <c r="AF32" i="6"/>
  <c r="X31" i="6"/>
  <c r="AF33" i="8" l="1"/>
  <c r="X32" i="8"/>
  <c r="CM36" i="8"/>
  <c r="CF35" i="8"/>
  <c r="CL36" i="8"/>
  <c r="CE35" i="8"/>
  <c r="EA32" i="8"/>
  <c r="DN31" i="8"/>
  <c r="DU36" i="8"/>
  <c r="DH35" i="8"/>
  <c r="DY35" i="8"/>
  <c r="DL34" i="8"/>
  <c r="BG36" i="8"/>
  <c r="AZ35" i="8"/>
  <c r="CP33" i="8"/>
  <c r="CI32" i="8"/>
  <c r="AB36" i="8"/>
  <c r="T35" i="8"/>
  <c r="ED29" i="8"/>
  <c r="DQ28" i="8"/>
  <c r="EF28" i="8"/>
  <c r="DS27" i="8"/>
  <c r="BJ36" i="8"/>
  <c r="BC35" i="8"/>
  <c r="CO34" i="8"/>
  <c r="CH33" i="8"/>
  <c r="BI36" i="8"/>
  <c r="BB35" i="8"/>
  <c r="DZ34" i="8"/>
  <c r="DM33" i="8"/>
  <c r="AG32" i="8"/>
  <c r="Y31" i="8"/>
  <c r="M31" i="8" s="1"/>
  <c r="CQ32" i="8"/>
  <c r="CJ31" i="8"/>
  <c r="O31" i="8" s="1"/>
  <c r="G25" i="8"/>
  <c r="H25" i="8"/>
  <c r="J24" i="8"/>
  <c r="I24" i="8"/>
  <c r="K24" i="8" s="1"/>
  <c r="L24" i="8"/>
  <c r="Z36" i="8"/>
  <c r="R35" i="8"/>
  <c r="EC31" i="8"/>
  <c r="DP30" i="8"/>
  <c r="DW36" i="8"/>
  <c r="DJ35" i="8"/>
  <c r="AE33" i="8"/>
  <c r="W32" i="8"/>
  <c r="BH36" i="8"/>
  <c r="BA35" i="8"/>
  <c r="EE29" i="8"/>
  <c r="DR28" i="8"/>
  <c r="AD35" i="8"/>
  <c r="V34" i="8"/>
  <c r="EB32" i="8"/>
  <c r="DO31" i="8"/>
  <c r="DX36" i="8"/>
  <c r="DK35" i="8"/>
  <c r="BL33" i="8"/>
  <c r="BE32" i="8"/>
  <c r="N32" i="8" s="1"/>
  <c r="DV36" i="8"/>
  <c r="DI35" i="8"/>
  <c r="BM34" i="8"/>
  <c r="BF33" i="8"/>
  <c r="CN35" i="8"/>
  <c r="CG34" i="8"/>
  <c r="EG27" i="8"/>
  <c r="DT26" i="8"/>
  <c r="P26" i="8" s="1"/>
  <c r="CK36" i="8"/>
  <c r="CD35" i="8"/>
  <c r="BK35" i="8"/>
  <c r="BD34" i="8"/>
  <c r="AC35" i="8"/>
  <c r="U34" i="8"/>
  <c r="AA36" i="8"/>
  <c r="S35" i="8"/>
  <c r="CM36" i="7"/>
  <c r="CF35" i="7"/>
  <c r="DZ33" i="7"/>
  <c r="DM32" i="7"/>
  <c r="BH37" i="7"/>
  <c r="BA36" i="7"/>
  <c r="AF33" i="7"/>
  <c r="X32" i="7"/>
  <c r="AA37" i="7"/>
  <c r="S36" i="7"/>
  <c r="BJ35" i="7"/>
  <c r="BC34" i="7"/>
  <c r="BG37" i="7"/>
  <c r="AZ36" i="7"/>
  <c r="EA31" i="7"/>
  <c r="DN30" i="7"/>
  <c r="BL33" i="7"/>
  <c r="BE32" i="7"/>
  <c r="AG32" i="7"/>
  <c r="Y31" i="7"/>
  <c r="M31" i="7" s="1"/>
  <c r="AB37" i="7"/>
  <c r="T36" i="7"/>
  <c r="AD34" i="7"/>
  <c r="V33" i="7"/>
  <c r="I23" i="7"/>
  <c r="K23" i="7" s="1"/>
  <c r="L23" i="7"/>
  <c r="J23" i="7"/>
  <c r="CQ33" i="7"/>
  <c r="CJ32" i="7"/>
  <c r="O32" i="7" s="1"/>
  <c r="EB31" i="7"/>
  <c r="DO30" i="7"/>
  <c r="CN36" i="7"/>
  <c r="CG35" i="7"/>
  <c r="CO35" i="7"/>
  <c r="CH34" i="7"/>
  <c r="DY33" i="7"/>
  <c r="DL32" i="7"/>
  <c r="CL37" i="7"/>
  <c r="CE36" i="7"/>
  <c r="BK34" i="7"/>
  <c r="BD33" i="7"/>
  <c r="DX34" i="7"/>
  <c r="DK33" i="7"/>
  <c r="EC30" i="7"/>
  <c r="DP29" i="7"/>
  <c r="CK37" i="7"/>
  <c r="CD36" i="7"/>
  <c r="ED29" i="7"/>
  <c r="DQ28" i="7"/>
  <c r="DU37" i="7"/>
  <c r="DH36" i="7"/>
  <c r="AC36" i="7"/>
  <c r="U35" i="7"/>
  <c r="EF27" i="7"/>
  <c r="DS26" i="7"/>
  <c r="P25" i="7"/>
  <c r="BM33" i="7"/>
  <c r="BF32" i="7"/>
  <c r="N32" i="7" s="1"/>
  <c r="EE28" i="7"/>
  <c r="DR27" i="7"/>
  <c r="AE33" i="7"/>
  <c r="W32" i="7"/>
  <c r="I24" i="7"/>
  <c r="K24" i="7" s="1"/>
  <c r="L24" i="7"/>
  <c r="J24" i="7"/>
  <c r="N31" i="7"/>
  <c r="EG27" i="7"/>
  <c r="DT26" i="7"/>
  <c r="P26" i="7" s="1"/>
  <c r="DW36" i="7"/>
  <c r="DJ35" i="7"/>
  <c r="Z37" i="7"/>
  <c r="R36" i="7"/>
  <c r="CP34" i="7"/>
  <c r="CI33" i="7"/>
  <c r="DV37" i="7"/>
  <c r="DI36" i="7"/>
  <c r="BI37" i="7"/>
  <c r="BB36" i="7"/>
  <c r="T36" i="6"/>
  <c r="H25" i="6"/>
  <c r="G25" i="6"/>
  <c r="AZ36" i="6"/>
  <c r="DI36" i="6"/>
  <c r="CC38" i="6"/>
  <c r="AY38" i="6"/>
  <c r="Q38" i="6"/>
  <c r="E38" i="6"/>
  <c r="DG38" i="6"/>
  <c r="DU36" i="6"/>
  <c r="DH35" i="6"/>
  <c r="DW36" i="6"/>
  <c r="DJ35" i="6"/>
  <c r="EB31" i="6"/>
  <c r="DO30" i="6"/>
  <c r="BI36" i="6"/>
  <c r="BB35" i="6"/>
  <c r="BJ35" i="6"/>
  <c r="BC34" i="6"/>
  <c r="ED30" i="6"/>
  <c r="DQ29" i="6"/>
  <c r="EG28" i="6"/>
  <c r="DT27" i="6"/>
  <c r="DZ33" i="6"/>
  <c r="DM32" i="6"/>
  <c r="EE29" i="6"/>
  <c r="DR28" i="6"/>
  <c r="Z36" i="6"/>
  <c r="R35" i="6"/>
  <c r="CO34" i="6"/>
  <c r="CH33" i="6"/>
  <c r="B40" i="6"/>
  <c r="D39" i="6"/>
  <c r="DY35" i="6"/>
  <c r="DL34" i="6"/>
  <c r="CK36" i="6"/>
  <c r="CD35" i="6"/>
  <c r="AT37" i="6"/>
  <c r="F37" i="6"/>
  <c r="EZ37" i="6"/>
  <c r="AS37" i="6"/>
  <c r="FG37" i="6"/>
  <c r="AV37" i="6"/>
  <c r="AR37" i="6"/>
  <c r="AB37" i="6" s="1"/>
  <c r="CS37" i="6"/>
  <c r="CZ37" i="6" s="1"/>
  <c r="BO37" i="6"/>
  <c r="BV37" i="6" s="1"/>
  <c r="EH37" i="6"/>
  <c r="EU37" i="6" s="1"/>
  <c r="BN37" i="6"/>
  <c r="BU37" i="6" s="1"/>
  <c r="BG37" i="6" s="1"/>
  <c r="AH37" i="6"/>
  <c r="AP37" i="6" s="1"/>
  <c r="AI37" i="6"/>
  <c r="AQ37" i="6" s="1"/>
  <c r="AJ37" i="6"/>
  <c r="CR37" i="6"/>
  <c r="CY37" i="6" s="1"/>
  <c r="EJ37" i="6"/>
  <c r="EW37" i="6" s="1"/>
  <c r="BP37" i="6"/>
  <c r="BW37" i="6" s="1"/>
  <c r="EI37" i="6"/>
  <c r="EV37" i="6" s="1"/>
  <c r="DV37" i="6" s="1"/>
  <c r="BQ37" i="6"/>
  <c r="BX37" i="6" s="1"/>
  <c r="AK37" i="6"/>
  <c r="EK37" i="6"/>
  <c r="EX37" i="6" s="1"/>
  <c r="CT37" i="6"/>
  <c r="DA37" i="6" s="1"/>
  <c r="CU37" i="6"/>
  <c r="DB37" i="6" s="1"/>
  <c r="AL37" i="6"/>
  <c r="EL37" i="6"/>
  <c r="EY37" i="6" s="1"/>
  <c r="BR37" i="6"/>
  <c r="BY37" i="6" s="1"/>
  <c r="AM37" i="6"/>
  <c r="AU37" i="6" s="1"/>
  <c r="BT37" i="6"/>
  <c r="CA37" i="6" s="1"/>
  <c r="EM37" i="6"/>
  <c r="CV37" i="6"/>
  <c r="DC37" i="6" s="1"/>
  <c r="BS37" i="6"/>
  <c r="BZ37" i="6" s="1"/>
  <c r="CX37" i="6"/>
  <c r="DE37" i="6" s="1"/>
  <c r="AN37" i="6"/>
  <c r="CW37" i="6"/>
  <c r="DD37" i="6" s="1"/>
  <c r="EN37" i="6"/>
  <c r="FA37" i="6" s="1"/>
  <c r="AO37" i="6"/>
  <c r="AW37" i="6" s="1"/>
  <c r="EO37" i="6"/>
  <c r="FB37" i="6" s="1"/>
  <c r="EP37" i="6"/>
  <c r="FC37" i="6" s="1"/>
  <c r="EQ37" i="6"/>
  <c r="FD37" i="6" s="1"/>
  <c r="ER37" i="6"/>
  <c r="FE37" i="6" s="1"/>
  <c r="ET37" i="6"/>
  <c r="ES37" i="6"/>
  <c r="FF37" i="6" s="1"/>
  <c r="EA33" i="6"/>
  <c r="DN32" i="6"/>
  <c r="CN35" i="6"/>
  <c r="CG34" i="6"/>
  <c r="C38" i="6"/>
  <c r="A39" i="6"/>
  <c r="L24" i="6"/>
  <c r="J24" i="6"/>
  <c r="I24" i="6"/>
  <c r="K24" i="6" s="1"/>
  <c r="CQ32" i="6"/>
  <c r="CJ31" i="6"/>
  <c r="BK35" i="6"/>
  <c r="BD34" i="6"/>
  <c r="EC30" i="6"/>
  <c r="DP29" i="6"/>
  <c r="AD35" i="6"/>
  <c r="V34" i="6"/>
  <c r="CP32" i="6"/>
  <c r="CI31" i="6"/>
  <c r="O31" i="6" s="1"/>
  <c r="CL36" i="6"/>
  <c r="CE35" i="6"/>
  <c r="AC36" i="6"/>
  <c r="U35" i="6"/>
  <c r="AG33" i="6"/>
  <c r="Y32" i="6"/>
  <c r="M32" i="6" s="1"/>
  <c r="AE34" i="6"/>
  <c r="W33" i="6"/>
  <c r="BM34" i="6"/>
  <c r="BF33" i="6"/>
  <c r="AF33" i="6"/>
  <c r="X32" i="6"/>
  <c r="EF27" i="6"/>
  <c r="DS26" i="6"/>
  <c r="P26" i="6" s="1"/>
  <c r="DX36" i="6"/>
  <c r="DK35" i="6"/>
  <c r="AA36" i="6"/>
  <c r="S35" i="6"/>
  <c r="BH36" i="6"/>
  <c r="BA35" i="6"/>
  <c r="CM36" i="6"/>
  <c r="CF35" i="6"/>
  <c r="BL34" i="6"/>
  <c r="BE33" i="6"/>
  <c r="N33" i="6" s="1"/>
  <c r="AC36" i="8" l="1"/>
  <c r="U35" i="8"/>
  <c r="CK37" i="8"/>
  <c r="CD36" i="8"/>
  <c r="CN36" i="8"/>
  <c r="CG35" i="8"/>
  <c r="DV37" i="8"/>
  <c r="DI36" i="8"/>
  <c r="DX37" i="8"/>
  <c r="DK36" i="8"/>
  <c r="AD36" i="8"/>
  <c r="V35" i="8"/>
  <c r="BH37" i="8"/>
  <c r="BA36" i="8"/>
  <c r="DW37" i="8"/>
  <c r="DJ36" i="8"/>
  <c r="Z37" i="8"/>
  <c r="R36" i="8"/>
  <c r="AG33" i="8"/>
  <c r="Y32" i="8"/>
  <c r="BI37" i="8"/>
  <c r="BB36" i="8"/>
  <c r="BJ37" i="8"/>
  <c r="BC36" i="8"/>
  <c r="ED30" i="8"/>
  <c r="DQ29" i="8"/>
  <c r="AB37" i="8"/>
  <c r="T36" i="8"/>
  <c r="BG37" i="8"/>
  <c r="AZ36" i="8"/>
  <c r="DU37" i="8"/>
  <c r="DH36" i="8"/>
  <c r="CL37" i="8"/>
  <c r="CE36" i="8"/>
  <c r="AF34" i="8"/>
  <c r="X33" i="8"/>
  <c r="G26" i="8"/>
  <c r="H26" i="8"/>
  <c r="M32" i="8"/>
  <c r="AA37" i="8"/>
  <c r="S36" i="8"/>
  <c r="BK36" i="8"/>
  <c r="BD35" i="8"/>
  <c r="EG28" i="8"/>
  <c r="DT27" i="8"/>
  <c r="P27" i="8" s="1"/>
  <c r="BM35" i="8"/>
  <c r="BF34" i="8"/>
  <c r="BL34" i="8"/>
  <c r="BE33" i="8"/>
  <c r="N33" i="8" s="1"/>
  <c r="EB33" i="8"/>
  <c r="DO32" i="8"/>
  <c r="EE30" i="8"/>
  <c r="DR29" i="8"/>
  <c r="AE34" i="8"/>
  <c r="W33" i="8"/>
  <c r="EC32" i="8"/>
  <c r="DP31" i="8"/>
  <c r="J25" i="8"/>
  <c r="I25" i="8"/>
  <c r="K25" i="8" s="1"/>
  <c r="L25" i="8"/>
  <c r="CQ33" i="8"/>
  <c r="CJ32" i="8"/>
  <c r="O32" i="8" s="1"/>
  <c r="DZ35" i="8"/>
  <c r="DM34" i="8"/>
  <c r="CO35" i="8"/>
  <c r="CH34" i="8"/>
  <c r="EF29" i="8"/>
  <c r="DS28" i="8"/>
  <c r="CP34" i="8"/>
  <c r="CI33" i="8"/>
  <c r="DY36" i="8"/>
  <c r="DL35" i="8"/>
  <c r="EA33" i="8"/>
  <c r="DN32" i="8"/>
  <c r="CM37" i="8"/>
  <c r="CF36" i="8"/>
  <c r="DV38" i="7"/>
  <c r="DI37" i="7"/>
  <c r="Z38" i="7"/>
  <c r="R37" i="7"/>
  <c r="EG28" i="7"/>
  <c r="DT27" i="7"/>
  <c r="AE34" i="7"/>
  <c r="W33" i="7"/>
  <c r="BM34" i="7"/>
  <c r="BF33" i="7"/>
  <c r="EF28" i="7"/>
  <c r="DS27" i="7"/>
  <c r="DU38" i="7"/>
  <c r="DH37" i="7"/>
  <c r="CK38" i="7"/>
  <c r="CD37" i="7"/>
  <c r="DX35" i="7"/>
  <c r="DK34" i="7"/>
  <c r="CL38" i="7"/>
  <c r="CE37" i="7"/>
  <c r="CO36" i="7"/>
  <c r="CH35" i="7"/>
  <c r="EB32" i="7"/>
  <c r="DO31" i="7"/>
  <c r="AB38" i="7"/>
  <c r="T37" i="7"/>
  <c r="BL34" i="7"/>
  <c r="BE33" i="7"/>
  <c r="N33" i="7" s="1"/>
  <c r="BG38" i="7"/>
  <c r="AZ37" i="7"/>
  <c r="AA38" i="7"/>
  <c r="S37" i="7"/>
  <c r="BH38" i="7"/>
  <c r="BA37" i="7"/>
  <c r="CM37" i="7"/>
  <c r="CF36" i="7"/>
  <c r="BI38" i="7"/>
  <c r="BB37" i="7"/>
  <c r="CP35" i="7"/>
  <c r="CI34" i="7"/>
  <c r="DW37" i="7"/>
  <c r="DJ36" i="7"/>
  <c r="EE29" i="7"/>
  <c r="DR28" i="7"/>
  <c r="H25" i="7"/>
  <c r="G25" i="7"/>
  <c r="AC37" i="7"/>
  <c r="U36" i="7"/>
  <c r="ED30" i="7"/>
  <c r="DQ29" i="7"/>
  <c r="EC31" i="7"/>
  <c r="DP30" i="7"/>
  <c r="BK35" i="7"/>
  <c r="BD34" i="7"/>
  <c r="DY34" i="7"/>
  <c r="DL33" i="7"/>
  <c r="CN37" i="7"/>
  <c r="CG36" i="7"/>
  <c r="CQ34" i="7"/>
  <c r="CJ33" i="7"/>
  <c r="O33" i="7" s="1"/>
  <c r="AD35" i="7"/>
  <c r="V34" i="7"/>
  <c r="AG33" i="7"/>
  <c r="Y32" i="7"/>
  <c r="M32" i="7" s="1"/>
  <c r="EA32" i="7"/>
  <c r="DN31" i="7"/>
  <c r="BJ36" i="7"/>
  <c r="BC35" i="7"/>
  <c r="AF34" i="7"/>
  <c r="X33" i="7"/>
  <c r="DZ34" i="7"/>
  <c r="DM33" i="7"/>
  <c r="G26" i="7"/>
  <c r="H26" i="7"/>
  <c r="DI37" i="6"/>
  <c r="H26" i="6"/>
  <c r="G26" i="6"/>
  <c r="AZ37" i="6"/>
  <c r="T37" i="6"/>
  <c r="EF28" i="6"/>
  <c r="DS27" i="6"/>
  <c r="BM35" i="6"/>
  <c r="BF34" i="6"/>
  <c r="N34" i="6" s="1"/>
  <c r="AG34" i="6"/>
  <c r="Y33" i="6"/>
  <c r="CL37" i="6"/>
  <c r="CE36" i="6"/>
  <c r="AD36" i="6"/>
  <c r="V35" i="6"/>
  <c r="BK36" i="6"/>
  <c r="BD35" i="6"/>
  <c r="CK37" i="6"/>
  <c r="CD36" i="6"/>
  <c r="B41" i="6"/>
  <c r="D40" i="6"/>
  <c r="Z37" i="6"/>
  <c r="R36" i="6"/>
  <c r="DZ34" i="6"/>
  <c r="DM33" i="6"/>
  <c r="ED31" i="6"/>
  <c r="DQ30" i="6"/>
  <c r="BI37" i="6"/>
  <c r="BB36" i="6"/>
  <c r="BL35" i="6"/>
  <c r="BE34" i="6"/>
  <c r="BH37" i="6"/>
  <c r="BA36" i="6"/>
  <c r="CN36" i="6"/>
  <c r="CG35" i="6"/>
  <c r="P27" i="6"/>
  <c r="DW37" i="6"/>
  <c r="DJ36" i="6"/>
  <c r="CA38" i="6"/>
  <c r="F38" i="6"/>
  <c r="CY38" i="6"/>
  <c r="AS38" i="6"/>
  <c r="EY38" i="6"/>
  <c r="BU38" i="6"/>
  <c r="BG38" i="6" s="1"/>
  <c r="AV38" i="6"/>
  <c r="AH38" i="6"/>
  <c r="AP38" i="6" s="1"/>
  <c r="AI38" i="6"/>
  <c r="AQ38" i="6" s="1"/>
  <c r="AJ38" i="6"/>
  <c r="AR38" i="6" s="1"/>
  <c r="AB38" i="6" s="1"/>
  <c r="CR38" i="6"/>
  <c r="CS38" i="6"/>
  <c r="CZ38" i="6" s="1"/>
  <c r="BO38" i="6"/>
  <c r="BV38" i="6" s="1"/>
  <c r="EH38" i="6"/>
  <c r="EU38" i="6" s="1"/>
  <c r="BN38" i="6"/>
  <c r="EI38" i="6"/>
  <c r="EV38" i="6" s="1"/>
  <c r="DV38" i="6" s="1"/>
  <c r="EJ38" i="6"/>
  <c r="EW38" i="6" s="1"/>
  <c r="BP38" i="6"/>
  <c r="BW38" i="6" s="1"/>
  <c r="AK38" i="6"/>
  <c r="EK38" i="6"/>
  <c r="EX38" i="6" s="1"/>
  <c r="CT38" i="6"/>
  <c r="DA38" i="6" s="1"/>
  <c r="BQ38" i="6"/>
  <c r="BX38" i="6" s="1"/>
  <c r="AL38" i="6"/>
  <c r="AT38" i="6" s="1"/>
  <c r="EL38" i="6"/>
  <c r="BR38" i="6"/>
  <c r="BY38" i="6" s="1"/>
  <c r="CU38" i="6"/>
  <c r="DB38" i="6" s="1"/>
  <c r="BT38" i="6"/>
  <c r="BS38" i="6"/>
  <c r="BZ38" i="6" s="1"/>
  <c r="EM38" i="6"/>
  <c r="EZ38" i="6" s="1"/>
  <c r="CV38" i="6"/>
  <c r="DC38" i="6" s="1"/>
  <c r="AM38" i="6"/>
  <c r="AU38" i="6" s="1"/>
  <c r="CW38" i="6"/>
  <c r="DD38" i="6" s="1"/>
  <c r="EN38" i="6"/>
  <c r="FA38" i="6" s="1"/>
  <c r="AO38" i="6"/>
  <c r="AW38" i="6" s="1"/>
  <c r="CX38" i="6"/>
  <c r="DE38" i="6" s="1"/>
  <c r="AN38" i="6"/>
  <c r="EO38" i="6"/>
  <c r="FB38" i="6" s="1"/>
  <c r="EP38" i="6"/>
  <c r="FC38" i="6" s="1"/>
  <c r="EQ38" i="6"/>
  <c r="FD38" i="6" s="1"/>
  <c r="ER38" i="6"/>
  <c r="FE38" i="6" s="1"/>
  <c r="ET38" i="6"/>
  <c r="FG38" i="6" s="1"/>
  <c r="ES38" i="6"/>
  <c r="FF38" i="6" s="1"/>
  <c r="DX37" i="6"/>
  <c r="DK36" i="6"/>
  <c r="AF34" i="6"/>
  <c r="X33" i="6"/>
  <c r="M33" i="6" s="1"/>
  <c r="AE35" i="6"/>
  <c r="W34" i="6"/>
  <c r="AC37" i="6"/>
  <c r="U36" i="6"/>
  <c r="CP33" i="6"/>
  <c r="CI32" i="6"/>
  <c r="EC31" i="6"/>
  <c r="DP30" i="6"/>
  <c r="CQ33" i="6"/>
  <c r="CJ32" i="6"/>
  <c r="O32" i="6" s="1"/>
  <c r="C39" i="6"/>
  <c r="A40" i="6"/>
  <c r="DY36" i="6"/>
  <c r="DL35" i="6"/>
  <c r="CO35" i="6"/>
  <c r="CH34" i="6"/>
  <c r="EE30" i="6"/>
  <c r="DR29" i="6"/>
  <c r="EG29" i="6"/>
  <c r="DT28" i="6"/>
  <c r="BJ36" i="6"/>
  <c r="BC35" i="6"/>
  <c r="EB32" i="6"/>
  <c r="DO31" i="6"/>
  <c r="CM37" i="6"/>
  <c r="CF36" i="6"/>
  <c r="AA37" i="6"/>
  <c r="S36" i="6"/>
  <c r="EA34" i="6"/>
  <c r="DN33" i="6"/>
  <c r="CC39" i="6"/>
  <c r="AY39" i="6"/>
  <c r="Q39" i="6"/>
  <c r="E39" i="6"/>
  <c r="DG39" i="6"/>
  <c r="DU37" i="6"/>
  <c r="DH36" i="6"/>
  <c r="L25" i="6"/>
  <c r="J25" i="6"/>
  <c r="I25" i="6"/>
  <c r="K25" i="6" s="1"/>
  <c r="P27" i="7" l="1"/>
  <c r="EA34" i="8"/>
  <c r="DN33" i="8"/>
  <c r="CP35" i="8"/>
  <c r="CI34" i="8"/>
  <c r="CO36" i="8"/>
  <c r="CH35" i="8"/>
  <c r="CQ34" i="8"/>
  <c r="CJ33" i="8"/>
  <c r="O33" i="8" s="1"/>
  <c r="G27" i="8"/>
  <c r="H27" i="8"/>
  <c r="J26" i="8"/>
  <c r="I26" i="8"/>
  <c r="K26" i="8" s="1"/>
  <c r="L26" i="8"/>
  <c r="CL38" i="8"/>
  <c r="CE37" i="8"/>
  <c r="BG38" i="8"/>
  <c r="AZ37" i="8"/>
  <c r="ED31" i="8"/>
  <c r="DQ30" i="8"/>
  <c r="BI38" i="8"/>
  <c r="BB37" i="8"/>
  <c r="Z38" i="8"/>
  <c r="R37" i="8"/>
  <c r="BH38" i="8"/>
  <c r="BA37" i="8"/>
  <c r="DX38" i="8"/>
  <c r="DK37" i="8"/>
  <c r="CN37" i="8"/>
  <c r="CG36" i="8"/>
  <c r="AC37" i="8"/>
  <c r="U36" i="8"/>
  <c r="EC33" i="8"/>
  <c r="DP32" i="8"/>
  <c r="EE31" i="8"/>
  <c r="DR30" i="8"/>
  <c r="BL35" i="8"/>
  <c r="BE34" i="8"/>
  <c r="N34" i="8" s="1"/>
  <c r="EG29" i="8"/>
  <c r="DT28" i="8"/>
  <c r="P28" i="8" s="1"/>
  <c r="AA38" i="8"/>
  <c r="S37" i="8"/>
  <c r="CM38" i="8"/>
  <c r="CF37" i="8"/>
  <c r="DY37" i="8"/>
  <c r="DL36" i="8"/>
  <c r="EF30" i="8"/>
  <c r="DS29" i="8"/>
  <c r="DZ36" i="8"/>
  <c r="DM35" i="8"/>
  <c r="AF35" i="8"/>
  <c r="X34" i="8"/>
  <c r="DU38" i="8"/>
  <c r="DH37" i="8"/>
  <c r="AB38" i="8"/>
  <c r="T37" i="8"/>
  <c r="BJ38" i="8"/>
  <c r="BC37" i="8"/>
  <c r="AG34" i="8"/>
  <c r="Y33" i="8"/>
  <c r="M33" i="8" s="1"/>
  <c r="DW38" i="8"/>
  <c r="DJ37" i="8"/>
  <c r="AD37" i="8"/>
  <c r="V36" i="8"/>
  <c r="DV38" i="8"/>
  <c r="DI37" i="8"/>
  <c r="CK38" i="8"/>
  <c r="CD37" i="8"/>
  <c r="AE35" i="8"/>
  <c r="W34" i="8"/>
  <c r="EB34" i="8"/>
  <c r="DO33" i="8"/>
  <c r="BM36" i="8"/>
  <c r="BF35" i="8"/>
  <c r="BK37" i="8"/>
  <c r="BD36" i="8"/>
  <c r="DZ35" i="7"/>
  <c r="DM34" i="7"/>
  <c r="BJ37" i="7"/>
  <c r="BC36" i="7"/>
  <c r="AG34" i="7"/>
  <c r="Y33" i="7"/>
  <c r="M33" i="7" s="1"/>
  <c r="CQ35" i="7"/>
  <c r="CJ34" i="7"/>
  <c r="O34" i="7" s="1"/>
  <c r="DY35" i="7"/>
  <c r="DL34" i="7"/>
  <c r="EC32" i="7"/>
  <c r="DP31" i="7"/>
  <c r="AC38" i="7"/>
  <c r="U37" i="7"/>
  <c r="EE30" i="7"/>
  <c r="DR29" i="7"/>
  <c r="CP36" i="7"/>
  <c r="CI35" i="7"/>
  <c r="CM38" i="7"/>
  <c r="CF37" i="7"/>
  <c r="AA39" i="7"/>
  <c r="S38" i="7"/>
  <c r="BL35" i="7"/>
  <c r="BE34" i="7"/>
  <c r="EB33" i="7"/>
  <c r="DO32" i="7"/>
  <c r="CL39" i="7"/>
  <c r="CE38" i="7"/>
  <c r="CK39" i="7"/>
  <c r="CD38" i="7"/>
  <c r="EF29" i="7"/>
  <c r="DS28" i="7"/>
  <c r="AE35" i="7"/>
  <c r="W34" i="7"/>
  <c r="Z39" i="7"/>
  <c r="R38" i="7"/>
  <c r="I26" i="7"/>
  <c r="K26" i="7" s="1"/>
  <c r="L26" i="7"/>
  <c r="J26" i="7"/>
  <c r="I25" i="7"/>
  <c r="K25" i="7" s="1"/>
  <c r="L25" i="7"/>
  <c r="J25" i="7"/>
  <c r="H27" i="7"/>
  <c r="G27" i="7"/>
  <c r="AF35" i="7"/>
  <c r="X34" i="7"/>
  <c r="EA33" i="7"/>
  <c r="DN32" i="7"/>
  <c r="AD36" i="7"/>
  <c r="V35" i="7"/>
  <c r="CN38" i="7"/>
  <c r="CG37" i="7"/>
  <c r="BK36" i="7"/>
  <c r="BD35" i="7"/>
  <c r="ED31" i="7"/>
  <c r="DQ30" i="7"/>
  <c r="DW38" i="7"/>
  <c r="DJ37" i="7"/>
  <c r="BI39" i="7"/>
  <c r="BB38" i="7"/>
  <c r="BH39" i="7"/>
  <c r="BA38" i="7"/>
  <c r="BG39" i="7"/>
  <c r="AZ38" i="7"/>
  <c r="AB39" i="7"/>
  <c r="T38" i="7"/>
  <c r="CO37" i="7"/>
  <c r="CH36" i="7"/>
  <c r="DX36" i="7"/>
  <c r="DK35" i="7"/>
  <c r="DU39" i="7"/>
  <c r="DH38" i="7"/>
  <c r="BM35" i="7"/>
  <c r="BF34" i="7"/>
  <c r="N34" i="7" s="1"/>
  <c r="EG29" i="7"/>
  <c r="DT28" i="7"/>
  <c r="P28" i="7" s="1"/>
  <c r="DV39" i="7"/>
  <c r="DI38" i="7"/>
  <c r="T38" i="6"/>
  <c r="AZ38" i="6"/>
  <c r="DI38" i="6"/>
  <c r="BL36" i="6"/>
  <c r="BE35" i="6"/>
  <c r="N35" i="6" s="1"/>
  <c r="ED32" i="6"/>
  <c r="DQ31" i="6"/>
  <c r="Z38" i="6"/>
  <c r="R37" i="6"/>
  <c r="CK38" i="6"/>
  <c r="CD37" i="6"/>
  <c r="AD37" i="6"/>
  <c r="V36" i="6"/>
  <c r="AG35" i="6"/>
  <c r="Y34" i="6"/>
  <c r="M34" i="6" s="1"/>
  <c r="EF29" i="6"/>
  <c r="DS28" i="6"/>
  <c r="L26" i="6"/>
  <c r="J26" i="6"/>
  <c r="I26" i="6"/>
  <c r="K26" i="6" s="1"/>
  <c r="DU38" i="6"/>
  <c r="DH37" i="6"/>
  <c r="F39" i="6"/>
  <c r="DC39" i="6"/>
  <c r="AW39" i="6"/>
  <c r="BU39" i="6"/>
  <c r="BG39" i="6" s="1"/>
  <c r="AR39" i="6"/>
  <c r="AB39" i="6" s="1"/>
  <c r="AH39" i="6"/>
  <c r="AP39" i="6" s="1"/>
  <c r="AI39" i="6"/>
  <c r="AQ39" i="6" s="1"/>
  <c r="AJ39" i="6"/>
  <c r="CR39" i="6"/>
  <c r="CY39" i="6" s="1"/>
  <c r="CS39" i="6"/>
  <c r="CZ39" i="6" s="1"/>
  <c r="BO39" i="6"/>
  <c r="BV39" i="6" s="1"/>
  <c r="EH39" i="6"/>
  <c r="EU39" i="6" s="1"/>
  <c r="BN39" i="6"/>
  <c r="EI39" i="6"/>
  <c r="EV39" i="6" s="1"/>
  <c r="DV39" i="6" s="1"/>
  <c r="EJ39" i="6"/>
  <c r="EW39" i="6" s="1"/>
  <c r="BP39" i="6"/>
  <c r="BW39" i="6" s="1"/>
  <c r="BQ39" i="6"/>
  <c r="BX39" i="6" s="1"/>
  <c r="CT39" i="6"/>
  <c r="DA39" i="6" s="1"/>
  <c r="AK39" i="6"/>
  <c r="AS39" i="6" s="1"/>
  <c r="EK39" i="6"/>
  <c r="EX39" i="6" s="1"/>
  <c r="CU39" i="6"/>
  <c r="DB39" i="6" s="1"/>
  <c r="AL39" i="6"/>
  <c r="AT39" i="6" s="1"/>
  <c r="EL39" i="6"/>
  <c r="EY39" i="6" s="1"/>
  <c r="BR39" i="6"/>
  <c r="BY39" i="6" s="1"/>
  <c r="EM39" i="6"/>
  <c r="EZ39" i="6" s="1"/>
  <c r="CV39" i="6"/>
  <c r="AM39" i="6"/>
  <c r="AU39" i="6" s="1"/>
  <c r="BT39" i="6"/>
  <c r="CA39" i="6" s="1"/>
  <c r="BS39" i="6"/>
  <c r="BZ39" i="6" s="1"/>
  <c r="AO39" i="6"/>
  <c r="CX39" i="6"/>
  <c r="DE39" i="6" s="1"/>
  <c r="AN39" i="6"/>
  <c r="AV39" i="6" s="1"/>
  <c r="CW39" i="6"/>
  <c r="DD39" i="6" s="1"/>
  <c r="EN39" i="6"/>
  <c r="FA39" i="6" s="1"/>
  <c r="EO39" i="6"/>
  <c r="FB39" i="6" s="1"/>
  <c r="EP39" i="6"/>
  <c r="FC39" i="6" s="1"/>
  <c r="EQ39" i="6"/>
  <c r="FD39" i="6" s="1"/>
  <c r="ER39" i="6"/>
  <c r="FE39" i="6" s="1"/>
  <c r="ES39" i="6"/>
  <c r="FF39" i="6" s="1"/>
  <c r="ET39" i="6"/>
  <c r="FG39" i="6" s="1"/>
  <c r="AA38" i="6"/>
  <c r="S37" i="6"/>
  <c r="BJ37" i="6"/>
  <c r="BC36" i="6"/>
  <c r="EE31" i="6"/>
  <c r="DR30" i="6"/>
  <c r="DY37" i="6"/>
  <c r="DL36" i="6"/>
  <c r="CQ34" i="6"/>
  <c r="CJ33" i="6"/>
  <c r="CP34" i="6"/>
  <c r="CI33" i="6"/>
  <c r="AE36" i="6"/>
  <c r="W35" i="6"/>
  <c r="DX38" i="6"/>
  <c r="DK37" i="6"/>
  <c r="G27" i="6"/>
  <c r="H27" i="6"/>
  <c r="CC40" i="6"/>
  <c r="AY40" i="6"/>
  <c r="Q40" i="6"/>
  <c r="E40" i="6"/>
  <c r="DG40" i="6"/>
  <c r="P28" i="6"/>
  <c r="C40" i="6"/>
  <c r="A41" i="6"/>
  <c r="BH38" i="6"/>
  <c r="BA37" i="6"/>
  <c r="BI38" i="6"/>
  <c r="BB37" i="6"/>
  <c r="DZ35" i="6"/>
  <c r="DM34" i="6"/>
  <c r="B42" i="6"/>
  <c r="D41" i="6"/>
  <c r="BK37" i="6"/>
  <c r="BD36" i="6"/>
  <c r="CL38" i="6"/>
  <c r="CE37" i="6"/>
  <c r="BM36" i="6"/>
  <c r="BF35" i="6"/>
  <c r="EA35" i="6"/>
  <c r="DN34" i="6"/>
  <c r="CM38" i="6"/>
  <c r="CF37" i="6"/>
  <c r="EB33" i="6"/>
  <c r="DO32" i="6"/>
  <c r="EG30" i="6"/>
  <c r="DT29" i="6"/>
  <c r="CO36" i="6"/>
  <c r="CH35" i="6"/>
  <c r="EC32" i="6"/>
  <c r="DP31" i="6"/>
  <c r="AC38" i="6"/>
  <c r="U37" i="6"/>
  <c r="AF35" i="6"/>
  <c r="X34" i="6"/>
  <c r="DW38" i="6"/>
  <c r="DJ37" i="6"/>
  <c r="CN37" i="6"/>
  <c r="CG36" i="6"/>
  <c r="DZ37" i="8" l="1"/>
  <c r="DM36" i="8"/>
  <c r="DY38" i="8"/>
  <c r="DL37" i="8"/>
  <c r="EG30" i="8"/>
  <c r="DT29" i="8"/>
  <c r="P29" i="8" s="1"/>
  <c r="EE32" i="8"/>
  <c r="DR31" i="8"/>
  <c r="CQ35" i="8"/>
  <c r="CJ34" i="8"/>
  <c r="O34" i="8" s="1"/>
  <c r="CP36" i="8"/>
  <c r="CI35" i="8"/>
  <c r="BM37" i="8"/>
  <c r="BF36" i="8"/>
  <c r="AE36" i="8"/>
  <c r="W35" i="8"/>
  <c r="DV39" i="8"/>
  <c r="DI38" i="8"/>
  <c r="DW39" i="8"/>
  <c r="DJ38" i="8"/>
  <c r="BJ39" i="8"/>
  <c r="BC38" i="8"/>
  <c r="DU39" i="8"/>
  <c r="DH38" i="8"/>
  <c r="AC38" i="8"/>
  <c r="U37" i="8"/>
  <c r="DX39" i="8"/>
  <c r="DK38" i="8"/>
  <c r="Z39" i="8"/>
  <c r="R38" i="8"/>
  <c r="ED32" i="8"/>
  <c r="DQ31" i="8"/>
  <c r="CL39" i="8"/>
  <c r="CE38" i="8"/>
  <c r="EF31" i="8"/>
  <c r="DS30" i="8"/>
  <c r="CM39" i="8"/>
  <c r="CF38" i="8"/>
  <c r="AA39" i="8"/>
  <c r="S38" i="8"/>
  <c r="BL36" i="8"/>
  <c r="BE35" i="8"/>
  <c r="N35" i="8" s="1"/>
  <c r="EC34" i="8"/>
  <c r="DP33" i="8"/>
  <c r="J27" i="8"/>
  <c r="I27" i="8"/>
  <c r="K27" i="8" s="1"/>
  <c r="L27" i="8"/>
  <c r="CO37" i="8"/>
  <c r="CH36" i="8"/>
  <c r="EA35" i="8"/>
  <c r="DN34" i="8"/>
  <c r="BK38" i="8"/>
  <c r="BD37" i="8"/>
  <c r="EB35" i="8"/>
  <c r="DO34" i="8"/>
  <c r="CK39" i="8"/>
  <c r="CD38" i="8"/>
  <c r="AD38" i="8"/>
  <c r="V37" i="8"/>
  <c r="AG35" i="8"/>
  <c r="Y34" i="8"/>
  <c r="M34" i="8" s="1"/>
  <c r="AB39" i="8"/>
  <c r="T38" i="8"/>
  <c r="AF36" i="8"/>
  <c r="X35" i="8"/>
  <c r="G28" i="8"/>
  <c r="H28" i="8"/>
  <c r="CN38" i="8"/>
  <c r="CG37" i="8"/>
  <c r="BH39" i="8"/>
  <c r="BA38" i="8"/>
  <c r="BI39" i="8"/>
  <c r="BB38" i="8"/>
  <c r="BG39" i="8"/>
  <c r="AZ38" i="8"/>
  <c r="H28" i="7"/>
  <c r="G28" i="7"/>
  <c r="I27" i="7"/>
  <c r="K27" i="7" s="1"/>
  <c r="L27" i="7"/>
  <c r="J27" i="7"/>
  <c r="EG30" i="7"/>
  <c r="DT29" i="7"/>
  <c r="DU40" i="7"/>
  <c r="DH39" i="7"/>
  <c r="CO38" i="7"/>
  <c r="CH37" i="7"/>
  <c r="BG40" i="7"/>
  <c r="AZ39" i="7"/>
  <c r="BI40" i="7"/>
  <c r="BB39" i="7"/>
  <c r="ED32" i="7"/>
  <c r="DQ31" i="7"/>
  <c r="CN39" i="7"/>
  <c r="CG38" i="7"/>
  <c r="EA34" i="7"/>
  <c r="DN33" i="7"/>
  <c r="Z40" i="7"/>
  <c r="R39" i="7"/>
  <c r="EF30" i="7"/>
  <c r="DS29" i="7"/>
  <c r="CL40" i="7"/>
  <c r="CE39" i="7"/>
  <c r="BL36" i="7"/>
  <c r="BE35" i="7"/>
  <c r="CM39" i="7"/>
  <c r="CF38" i="7"/>
  <c r="EE31" i="7"/>
  <c r="DR30" i="7"/>
  <c r="EC33" i="7"/>
  <c r="DP32" i="7"/>
  <c r="CQ36" i="7"/>
  <c r="CJ35" i="7"/>
  <c r="O35" i="7" s="1"/>
  <c r="BJ38" i="7"/>
  <c r="BC37" i="7"/>
  <c r="DV40" i="7"/>
  <c r="DI39" i="7"/>
  <c r="BM36" i="7"/>
  <c r="BF35" i="7"/>
  <c r="N35" i="7" s="1"/>
  <c r="DX37" i="7"/>
  <c r="DK36" i="7"/>
  <c r="AB40" i="7"/>
  <c r="T39" i="7"/>
  <c r="BH40" i="7"/>
  <c r="BA39" i="7"/>
  <c r="DW39" i="7"/>
  <c r="DJ38" i="7"/>
  <c r="BK37" i="7"/>
  <c r="BD36" i="7"/>
  <c r="AD37" i="7"/>
  <c r="V36" i="7"/>
  <c r="AF36" i="7"/>
  <c r="X35" i="7"/>
  <c r="AE36" i="7"/>
  <c r="W35" i="7"/>
  <c r="CK40" i="7"/>
  <c r="CD39" i="7"/>
  <c r="EB34" i="7"/>
  <c r="DO33" i="7"/>
  <c r="AA40" i="7"/>
  <c r="S39" i="7"/>
  <c r="CP37" i="7"/>
  <c r="CI36" i="7"/>
  <c r="AC39" i="7"/>
  <c r="U38" i="7"/>
  <c r="DY36" i="7"/>
  <c r="DL35" i="7"/>
  <c r="AG35" i="7"/>
  <c r="Y34" i="7"/>
  <c r="M34" i="7" s="1"/>
  <c r="DZ36" i="7"/>
  <c r="DM35" i="7"/>
  <c r="DI39" i="6"/>
  <c r="T39" i="6"/>
  <c r="AZ39" i="6"/>
  <c r="DW39" i="6"/>
  <c r="DJ38" i="6"/>
  <c r="AC39" i="6"/>
  <c r="U38" i="6"/>
  <c r="CO37" i="6"/>
  <c r="CH36" i="6"/>
  <c r="EB34" i="6"/>
  <c r="DO33" i="6"/>
  <c r="EA36" i="6"/>
  <c r="DN35" i="6"/>
  <c r="CC41" i="6"/>
  <c r="AY41" i="6"/>
  <c r="Q41" i="6"/>
  <c r="E41" i="6"/>
  <c r="DG41" i="6"/>
  <c r="C41" i="6"/>
  <c r="A42" i="6"/>
  <c r="DU39" i="6"/>
  <c r="DH38" i="6"/>
  <c r="CL39" i="6"/>
  <c r="CE38" i="6"/>
  <c r="B43" i="6"/>
  <c r="D42" i="6"/>
  <c r="BI39" i="6"/>
  <c r="BB38" i="6"/>
  <c r="F40" i="6"/>
  <c r="AR40" i="6"/>
  <c r="AB40" i="6" s="1"/>
  <c r="AJ40" i="6"/>
  <c r="CR40" i="6"/>
  <c r="CY40" i="6" s="1"/>
  <c r="CS40" i="6"/>
  <c r="CZ40" i="6" s="1"/>
  <c r="BO40" i="6"/>
  <c r="BV40" i="6" s="1"/>
  <c r="EH40" i="6"/>
  <c r="EU40" i="6" s="1"/>
  <c r="BN40" i="6"/>
  <c r="BU40" i="6" s="1"/>
  <c r="BG40" i="6" s="1"/>
  <c r="AH40" i="6"/>
  <c r="AP40" i="6" s="1"/>
  <c r="AI40" i="6"/>
  <c r="AQ40" i="6" s="1"/>
  <c r="EI40" i="6"/>
  <c r="EV40" i="6" s="1"/>
  <c r="DV40" i="6" s="1"/>
  <c r="EJ40" i="6"/>
  <c r="EW40" i="6" s="1"/>
  <c r="BP40" i="6"/>
  <c r="BW40" i="6" s="1"/>
  <c r="BQ40" i="6"/>
  <c r="BX40" i="6" s="1"/>
  <c r="AK40" i="6"/>
  <c r="AS40" i="6" s="1"/>
  <c r="EK40" i="6"/>
  <c r="EX40" i="6" s="1"/>
  <c r="CT40" i="6"/>
  <c r="DA40" i="6" s="1"/>
  <c r="CU40" i="6"/>
  <c r="DB40" i="6" s="1"/>
  <c r="AL40" i="6"/>
  <c r="AT40" i="6" s="1"/>
  <c r="EL40" i="6"/>
  <c r="EY40" i="6" s="1"/>
  <c r="BR40" i="6"/>
  <c r="BY40" i="6" s="1"/>
  <c r="CV40" i="6"/>
  <c r="DC40" i="6" s="1"/>
  <c r="AM40" i="6"/>
  <c r="AU40" i="6" s="1"/>
  <c r="BT40" i="6"/>
  <c r="CA40" i="6" s="1"/>
  <c r="BS40" i="6"/>
  <c r="BZ40" i="6" s="1"/>
  <c r="EM40" i="6"/>
  <c r="EZ40" i="6" s="1"/>
  <c r="AO40" i="6"/>
  <c r="AW40" i="6" s="1"/>
  <c r="CX40" i="6"/>
  <c r="DE40" i="6" s="1"/>
  <c r="AN40" i="6"/>
  <c r="AV40" i="6" s="1"/>
  <c r="CW40" i="6"/>
  <c r="DD40" i="6" s="1"/>
  <c r="EN40" i="6"/>
  <c r="FA40" i="6" s="1"/>
  <c r="EO40" i="6"/>
  <c r="FB40" i="6" s="1"/>
  <c r="EP40" i="6"/>
  <c r="FC40" i="6" s="1"/>
  <c r="EQ40" i="6"/>
  <c r="FD40" i="6" s="1"/>
  <c r="ER40" i="6"/>
  <c r="FE40" i="6" s="1"/>
  <c r="ES40" i="6"/>
  <c r="FF40" i="6" s="1"/>
  <c r="ET40" i="6"/>
  <c r="FG40" i="6" s="1"/>
  <c r="DX39" i="6"/>
  <c r="DK38" i="6"/>
  <c r="CP35" i="6"/>
  <c r="CI34" i="6"/>
  <c r="DY38" i="6"/>
  <c r="DL37" i="6"/>
  <c r="BJ38" i="6"/>
  <c r="BC37" i="6"/>
  <c r="EF30" i="6"/>
  <c r="DS29" i="6"/>
  <c r="P29" i="6" s="1"/>
  <c r="AD38" i="6"/>
  <c r="V37" i="6"/>
  <c r="Z39" i="6"/>
  <c r="R38" i="6"/>
  <c r="BL37" i="6"/>
  <c r="BE36" i="6"/>
  <c r="N36" i="6" s="1"/>
  <c r="CN38" i="6"/>
  <c r="CG37" i="6"/>
  <c r="AF36" i="6"/>
  <c r="X35" i="6"/>
  <c r="EC33" i="6"/>
  <c r="DP32" i="6"/>
  <c r="EG31" i="6"/>
  <c r="DT30" i="6"/>
  <c r="CM39" i="6"/>
  <c r="CF38" i="6"/>
  <c r="H28" i="6"/>
  <c r="G28" i="6"/>
  <c r="O33" i="6"/>
  <c r="BM37" i="6"/>
  <c r="BF36" i="6"/>
  <c r="BK38" i="6"/>
  <c r="BD37" i="6"/>
  <c r="DZ36" i="6"/>
  <c r="DM35" i="6"/>
  <c r="BH39" i="6"/>
  <c r="BA38" i="6"/>
  <c r="L27" i="6"/>
  <c r="J27" i="6"/>
  <c r="I27" i="6"/>
  <c r="K27" i="6" s="1"/>
  <c r="AE37" i="6"/>
  <c r="W36" i="6"/>
  <c r="CQ35" i="6"/>
  <c r="CJ34" i="6"/>
  <c r="O34" i="6" s="1"/>
  <c r="EE32" i="6"/>
  <c r="DR31" i="6"/>
  <c r="AA39" i="6"/>
  <c r="S38" i="6"/>
  <c r="AG36" i="6"/>
  <c r="Y35" i="6"/>
  <c r="M35" i="6" s="1"/>
  <c r="CK39" i="6"/>
  <c r="CD38" i="6"/>
  <c r="ED33" i="6"/>
  <c r="DQ32" i="6"/>
  <c r="ED33" i="8" l="1"/>
  <c r="DQ32" i="8"/>
  <c r="DX40" i="8"/>
  <c r="DK39" i="8"/>
  <c r="DU40" i="8"/>
  <c r="DH39" i="8"/>
  <c r="DW40" i="8"/>
  <c r="DJ39" i="8"/>
  <c r="AE37" i="8"/>
  <c r="W36" i="8"/>
  <c r="CP37" i="8"/>
  <c r="CI36" i="8"/>
  <c r="BI40" i="8"/>
  <c r="BB39" i="8"/>
  <c r="CN39" i="8"/>
  <c r="CG38" i="8"/>
  <c r="AF37" i="8"/>
  <c r="X36" i="8"/>
  <c r="AG36" i="8"/>
  <c r="Y35" i="8"/>
  <c r="CK40" i="8"/>
  <c r="CD39" i="8"/>
  <c r="BK39" i="8"/>
  <c r="BD38" i="8"/>
  <c r="CO38" i="8"/>
  <c r="CH37" i="8"/>
  <c r="BL37" i="8"/>
  <c r="BE36" i="8"/>
  <c r="N36" i="8" s="1"/>
  <c r="CM40" i="8"/>
  <c r="CF39" i="8"/>
  <c r="EE33" i="8"/>
  <c r="DR32" i="8"/>
  <c r="DY39" i="8"/>
  <c r="DL38" i="8"/>
  <c r="CL40" i="8"/>
  <c r="CE39" i="8"/>
  <c r="Z40" i="8"/>
  <c r="R39" i="8"/>
  <c r="AC39" i="8"/>
  <c r="U38" i="8"/>
  <c r="BJ40" i="8"/>
  <c r="BC39" i="8"/>
  <c r="DV40" i="8"/>
  <c r="DI39" i="8"/>
  <c r="BM38" i="8"/>
  <c r="BF37" i="8"/>
  <c r="CQ36" i="8"/>
  <c r="CJ35" i="8"/>
  <c r="O35" i="8" s="1"/>
  <c r="H29" i="8"/>
  <c r="G29" i="8"/>
  <c r="BG40" i="8"/>
  <c r="AZ39" i="8"/>
  <c r="BH40" i="8"/>
  <c r="BA39" i="8"/>
  <c r="J28" i="8"/>
  <c r="I28" i="8"/>
  <c r="K28" i="8" s="1"/>
  <c r="L28" i="8"/>
  <c r="AB40" i="8"/>
  <c r="T39" i="8"/>
  <c r="AD39" i="8"/>
  <c r="V38" i="8"/>
  <c r="EB36" i="8"/>
  <c r="DO35" i="8"/>
  <c r="EA36" i="8"/>
  <c r="DN35" i="8"/>
  <c r="EC35" i="8"/>
  <c r="DP34" i="8"/>
  <c r="AA40" i="8"/>
  <c r="S39" i="8"/>
  <c r="EF32" i="8"/>
  <c r="DS31" i="8"/>
  <c r="M35" i="8"/>
  <c r="EG31" i="8"/>
  <c r="DT30" i="8"/>
  <c r="P30" i="8" s="1"/>
  <c r="DZ38" i="8"/>
  <c r="DM37" i="8"/>
  <c r="CQ37" i="7"/>
  <c r="CJ36" i="7"/>
  <c r="O36" i="7" s="1"/>
  <c r="EE32" i="7"/>
  <c r="DR31" i="7"/>
  <c r="BL37" i="7"/>
  <c r="BE36" i="7"/>
  <c r="EF31" i="7"/>
  <c r="DS30" i="7"/>
  <c r="EA35" i="7"/>
  <c r="DN34" i="7"/>
  <c r="ED33" i="7"/>
  <c r="DQ32" i="7"/>
  <c r="BG41" i="7"/>
  <c r="AZ40" i="7"/>
  <c r="DU41" i="7"/>
  <c r="DH40" i="7"/>
  <c r="AG36" i="7"/>
  <c r="Y35" i="7"/>
  <c r="M35" i="7" s="1"/>
  <c r="AC40" i="7"/>
  <c r="U39" i="7"/>
  <c r="AA41" i="7"/>
  <c r="S40" i="7"/>
  <c r="CK41" i="7"/>
  <c r="CD40" i="7"/>
  <c r="AF37" i="7"/>
  <c r="X36" i="7"/>
  <c r="BK38" i="7"/>
  <c r="BD37" i="7"/>
  <c r="BH41" i="7"/>
  <c r="BA40" i="7"/>
  <c r="DX38" i="7"/>
  <c r="DK37" i="7"/>
  <c r="DV41" i="7"/>
  <c r="DI40" i="7"/>
  <c r="P29" i="7"/>
  <c r="BJ39" i="7"/>
  <c r="BC38" i="7"/>
  <c r="EC34" i="7"/>
  <c r="DP33" i="7"/>
  <c r="CM40" i="7"/>
  <c r="CF39" i="7"/>
  <c r="CL41" i="7"/>
  <c r="CE40" i="7"/>
  <c r="Z41" i="7"/>
  <c r="R40" i="7"/>
  <c r="CN40" i="7"/>
  <c r="CG39" i="7"/>
  <c r="BI41" i="7"/>
  <c r="BB40" i="7"/>
  <c r="CO39" i="7"/>
  <c r="CH38" i="7"/>
  <c r="EG31" i="7"/>
  <c r="DT30" i="7"/>
  <c r="P30" i="7" s="1"/>
  <c r="DZ37" i="7"/>
  <c r="DM36" i="7"/>
  <c r="DY37" i="7"/>
  <c r="DL36" i="7"/>
  <c r="CP38" i="7"/>
  <c r="CI37" i="7"/>
  <c r="EB35" i="7"/>
  <c r="DO34" i="7"/>
  <c r="AE37" i="7"/>
  <c r="W36" i="7"/>
  <c r="AD38" i="7"/>
  <c r="V37" i="7"/>
  <c r="DW40" i="7"/>
  <c r="DJ39" i="7"/>
  <c r="AB41" i="7"/>
  <c r="T40" i="7"/>
  <c r="BM37" i="7"/>
  <c r="BF36" i="7"/>
  <c r="N36" i="7" s="1"/>
  <c r="I28" i="7"/>
  <c r="K28" i="7" s="1"/>
  <c r="L28" i="7"/>
  <c r="J28" i="7"/>
  <c r="AZ40" i="6"/>
  <c r="H29" i="6"/>
  <c r="G29" i="6"/>
  <c r="DI40" i="6"/>
  <c r="T40" i="6"/>
  <c r="ED34" i="6"/>
  <c r="DQ33" i="6"/>
  <c r="AG37" i="6"/>
  <c r="Y36" i="6"/>
  <c r="DZ37" i="6"/>
  <c r="DM36" i="6"/>
  <c r="BM38" i="6"/>
  <c r="BF37" i="6"/>
  <c r="BL38" i="6"/>
  <c r="BE37" i="6"/>
  <c r="AD39" i="6"/>
  <c r="V38" i="6"/>
  <c r="BJ39" i="6"/>
  <c r="BC38" i="6"/>
  <c r="CP36" i="6"/>
  <c r="CI35" i="6"/>
  <c r="CC42" i="6"/>
  <c r="AY42" i="6"/>
  <c r="Q42" i="6"/>
  <c r="E42" i="6"/>
  <c r="DG42" i="6"/>
  <c r="F41" i="6"/>
  <c r="BU41" i="6"/>
  <c r="BG41" i="6" s="1"/>
  <c r="CS41" i="6"/>
  <c r="CZ41" i="6" s="1"/>
  <c r="BO41" i="6"/>
  <c r="BV41" i="6" s="1"/>
  <c r="EH41" i="6"/>
  <c r="EU41" i="6" s="1"/>
  <c r="BN41" i="6"/>
  <c r="AH41" i="6"/>
  <c r="AP41" i="6" s="1"/>
  <c r="AI41" i="6"/>
  <c r="AQ41" i="6" s="1"/>
  <c r="AJ41" i="6"/>
  <c r="AR41" i="6" s="1"/>
  <c r="AB41" i="6" s="1"/>
  <c r="CR41" i="6"/>
  <c r="CY41" i="6" s="1"/>
  <c r="EJ41" i="6"/>
  <c r="EW41" i="6" s="1"/>
  <c r="BP41" i="6"/>
  <c r="BW41" i="6" s="1"/>
  <c r="EI41" i="6"/>
  <c r="EV41" i="6" s="1"/>
  <c r="DV41" i="6" s="1"/>
  <c r="BQ41" i="6"/>
  <c r="BX41" i="6" s="1"/>
  <c r="AK41" i="6"/>
  <c r="AS41" i="6" s="1"/>
  <c r="EK41" i="6"/>
  <c r="EX41" i="6" s="1"/>
  <c r="CT41" i="6"/>
  <c r="DA41" i="6" s="1"/>
  <c r="CU41" i="6"/>
  <c r="DB41" i="6" s="1"/>
  <c r="BR41" i="6"/>
  <c r="BY41" i="6" s="1"/>
  <c r="AL41" i="6"/>
  <c r="AT41" i="6" s="1"/>
  <c r="EL41" i="6"/>
  <c r="EY41" i="6" s="1"/>
  <c r="AM41" i="6"/>
  <c r="AU41" i="6" s="1"/>
  <c r="BT41" i="6"/>
  <c r="CA41" i="6" s="1"/>
  <c r="BS41" i="6"/>
  <c r="BZ41" i="6" s="1"/>
  <c r="EM41" i="6"/>
  <c r="EZ41" i="6" s="1"/>
  <c r="CV41" i="6"/>
  <c r="DC41" i="6" s="1"/>
  <c r="CX41" i="6"/>
  <c r="DE41" i="6" s="1"/>
  <c r="AN41" i="6"/>
  <c r="AV41" i="6" s="1"/>
  <c r="CW41" i="6"/>
  <c r="DD41" i="6" s="1"/>
  <c r="EN41" i="6"/>
  <c r="FA41" i="6" s="1"/>
  <c r="AO41" i="6"/>
  <c r="AW41" i="6" s="1"/>
  <c r="EO41" i="6"/>
  <c r="FB41" i="6" s="1"/>
  <c r="EP41" i="6"/>
  <c r="FC41" i="6" s="1"/>
  <c r="EQ41" i="6"/>
  <c r="FD41" i="6" s="1"/>
  <c r="ER41" i="6"/>
  <c r="FE41" i="6" s="1"/>
  <c r="ET41" i="6"/>
  <c r="FG41" i="6" s="1"/>
  <c r="ES41" i="6"/>
  <c r="FF41" i="6" s="1"/>
  <c r="EE33" i="6"/>
  <c r="DR32" i="6"/>
  <c r="AE38" i="6"/>
  <c r="W37" i="6"/>
  <c r="L28" i="6"/>
  <c r="J28" i="6"/>
  <c r="I28" i="6"/>
  <c r="K28" i="6" s="1"/>
  <c r="CM40" i="6"/>
  <c r="CF39" i="6"/>
  <c r="EC34" i="6"/>
  <c r="DP33" i="6"/>
  <c r="CN39" i="6"/>
  <c r="CG38" i="6"/>
  <c r="B44" i="6"/>
  <c r="D43" i="6"/>
  <c r="C42" i="6"/>
  <c r="A43" i="6"/>
  <c r="EA37" i="6"/>
  <c r="DN36" i="6"/>
  <c r="CO38" i="6"/>
  <c r="CH37" i="6"/>
  <c r="DW40" i="6"/>
  <c r="DJ39" i="6"/>
  <c r="CK40" i="6"/>
  <c r="CD39" i="6"/>
  <c r="BH40" i="6"/>
  <c r="BA39" i="6"/>
  <c r="BK39" i="6"/>
  <c r="BD38" i="6"/>
  <c r="Z40" i="6"/>
  <c r="R39" i="6"/>
  <c r="EF31" i="6"/>
  <c r="DS30" i="6"/>
  <c r="P30" i="6" s="1"/>
  <c r="DY39" i="6"/>
  <c r="DL38" i="6"/>
  <c r="DX40" i="6"/>
  <c r="DK39" i="6"/>
  <c r="AA40" i="6"/>
  <c r="S39" i="6"/>
  <c r="CQ36" i="6"/>
  <c r="CJ35" i="6"/>
  <c r="EG32" i="6"/>
  <c r="DT31" i="6"/>
  <c r="AF37" i="6"/>
  <c r="X36" i="6"/>
  <c r="M36" i="6" s="1"/>
  <c r="N37" i="6"/>
  <c r="BI40" i="6"/>
  <c r="BB39" i="6"/>
  <c r="CL40" i="6"/>
  <c r="CE39" i="6"/>
  <c r="DU40" i="6"/>
  <c r="DH39" i="6"/>
  <c r="EB35" i="6"/>
  <c r="DO34" i="6"/>
  <c r="AC40" i="6"/>
  <c r="U39" i="6"/>
  <c r="DZ39" i="8" l="1"/>
  <c r="DM38" i="8"/>
  <c r="AA41" i="8"/>
  <c r="S40" i="8"/>
  <c r="EA37" i="8"/>
  <c r="DN36" i="8"/>
  <c r="AD40" i="8"/>
  <c r="V39" i="8"/>
  <c r="BL38" i="8"/>
  <c r="BE37" i="8"/>
  <c r="N37" i="8" s="1"/>
  <c r="BK40" i="8"/>
  <c r="BD39" i="8"/>
  <c r="AG37" i="8"/>
  <c r="Y36" i="8"/>
  <c r="M36" i="8" s="1"/>
  <c r="CN40" i="8"/>
  <c r="CG39" i="8"/>
  <c r="CP38" i="8"/>
  <c r="CI37" i="8"/>
  <c r="DW41" i="8"/>
  <c r="DJ40" i="8"/>
  <c r="DX41" i="8"/>
  <c r="DK40" i="8"/>
  <c r="G30" i="8"/>
  <c r="H30" i="8"/>
  <c r="BG41" i="8"/>
  <c r="AZ40" i="8"/>
  <c r="CQ37" i="8"/>
  <c r="CJ36" i="8"/>
  <c r="O36" i="8" s="1"/>
  <c r="DV41" i="8"/>
  <c r="DI40" i="8"/>
  <c r="AC40" i="8"/>
  <c r="U39" i="8"/>
  <c r="CL41" i="8"/>
  <c r="CE40" i="8"/>
  <c r="DY40" i="8"/>
  <c r="DL39" i="8"/>
  <c r="EG32" i="8"/>
  <c r="DT31" i="8"/>
  <c r="P31" i="8" s="1"/>
  <c r="EF33" i="8"/>
  <c r="DS32" i="8"/>
  <c r="EC36" i="8"/>
  <c r="DP35" i="8"/>
  <c r="EB37" i="8"/>
  <c r="DO36" i="8"/>
  <c r="AB41" i="8"/>
  <c r="T40" i="8"/>
  <c r="J29" i="8"/>
  <c r="I29" i="8"/>
  <c r="K29" i="8" s="1"/>
  <c r="L29" i="8"/>
  <c r="CM41" i="8"/>
  <c r="CF40" i="8"/>
  <c r="CO39" i="8"/>
  <c r="CH38" i="8"/>
  <c r="CK41" i="8"/>
  <c r="CD40" i="8"/>
  <c r="AF38" i="8"/>
  <c r="X37" i="8"/>
  <c r="BI41" i="8"/>
  <c r="BB40" i="8"/>
  <c r="AE38" i="8"/>
  <c r="W37" i="8"/>
  <c r="DU41" i="8"/>
  <c r="DH40" i="8"/>
  <c r="ED34" i="8"/>
  <c r="DQ33" i="8"/>
  <c r="BH41" i="8"/>
  <c r="BA40" i="8"/>
  <c r="BM39" i="8"/>
  <c r="BF38" i="8"/>
  <c r="BJ41" i="8"/>
  <c r="BC40" i="8"/>
  <c r="Z41" i="8"/>
  <c r="R40" i="8"/>
  <c r="EE34" i="8"/>
  <c r="DR33" i="8"/>
  <c r="BM38" i="7"/>
  <c r="BF37" i="7"/>
  <c r="DW41" i="7"/>
  <c r="DJ40" i="7"/>
  <c r="AE38" i="7"/>
  <c r="W37" i="7"/>
  <c r="CP39" i="7"/>
  <c r="CI38" i="7"/>
  <c r="DZ38" i="7"/>
  <c r="DM37" i="7"/>
  <c r="CO40" i="7"/>
  <c r="CH39" i="7"/>
  <c r="CN41" i="7"/>
  <c r="CG40" i="7"/>
  <c r="CL42" i="7"/>
  <c r="CE41" i="7"/>
  <c r="EC35" i="7"/>
  <c r="DP34" i="7"/>
  <c r="H29" i="7"/>
  <c r="G29" i="7"/>
  <c r="DV42" i="7"/>
  <c r="DI41" i="7"/>
  <c r="BH42" i="7"/>
  <c r="BA41" i="7"/>
  <c r="AF38" i="7"/>
  <c r="X37" i="7"/>
  <c r="AA42" i="7"/>
  <c r="S41" i="7"/>
  <c r="AG37" i="7"/>
  <c r="Y36" i="7"/>
  <c r="M36" i="7" s="1"/>
  <c r="BG42" i="7"/>
  <c r="AZ41" i="7"/>
  <c r="EA36" i="7"/>
  <c r="DN35" i="7"/>
  <c r="BL38" i="7"/>
  <c r="BE37" i="7"/>
  <c r="CQ38" i="7"/>
  <c r="CJ37" i="7"/>
  <c r="O37" i="7" s="1"/>
  <c r="H30" i="7"/>
  <c r="G30" i="7"/>
  <c r="AB42" i="7"/>
  <c r="T41" i="7"/>
  <c r="AD39" i="7"/>
  <c r="V38" i="7"/>
  <c r="EB36" i="7"/>
  <c r="DO35" i="7"/>
  <c r="DY38" i="7"/>
  <c r="DL37" i="7"/>
  <c r="EG32" i="7"/>
  <c r="DT31" i="7"/>
  <c r="BI42" i="7"/>
  <c r="BB41" i="7"/>
  <c r="Z42" i="7"/>
  <c r="R41" i="7"/>
  <c r="CM41" i="7"/>
  <c r="CF40" i="7"/>
  <c r="BJ40" i="7"/>
  <c r="BC39" i="7"/>
  <c r="DX39" i="7"/>
  <c r="DK38" i="7"/>
  <c r="BK39" i="7"/>
  <c r="BD38" i="7"/>
  <c r="CK42" i="7"/>
  <c r="CD41" i="7"/>
  <c r="AC41" i="7"/>
  <c r="U40" i="7"/>
  <c r="DU42" i="7"/>
  <c r="DH41" i="7"/>
  <c r="ED34" i="7"/>
  <c r="DQ33" i="7"/>
  <c r="EF32" i="7"/>
  <c r="DS31" i="7"/>
  <c r="EE33" i="7"/>
  <c r="DR32" i="7"/>
  <c r="G30" i="6"/>
  <c r="H30" i="6"/>
  <c r="AZ41" i="6"/>
  <c r="DI41" i="6"/>
  <c r="T41" i="6"/>
  <c r="AF38" i="6"/>
  <c r="X37" i="6"/>
  <c r="DY40" i="6"/>
  <c r="DL39" i="6"/>
  <c r="Z41" i="6"/>
  <c r="R40" i="6"/>
  <c r="CC43" i="6"/>
  <c r="AY43" i="6"/>
  <c r="Q43" i="6"/>
  <c r="E43" i="6"/>
  <c r="DG43" i="6"/>
  <c r="CN40" i="6"/>
  <c r="CG39" i="6"/>
  <c r="CM41" i="6"/>
  <c r="CF40" i="6"/>
  <c r="BJ40" i="6"/>
  <c r="BC39" i="6"/>
  <c r="BL39" i="6"/>
  <c r="BE38" i="6"/>
  <c r="DZ38" i="6"/>
  <c r="DM37" i="6"/>
  <c r="AC41" i="6"/>
  <c r="U40" i="6"/>
  <c r="DU41" i="6"/>
  <c r="DH40" i="6"/>
  <c r="BI41" i="6"/>
  <c r="BB40" i="6"/>
  <c r="AA41" i="6"/>
  <c r="S40" i="6"/>
  <c r="BH41" i="6"/>
  <c r="BA40" i="6"/>
  <c r="DW41" i="6"/>
  <c r="DJ40" i="6"/>
  <c r="EA38" i="6"/>
  <c r="DN37" i="6"/>
  <c r="B45" i="6"/>
  <c r="D44" i="6"/>
  <c r="AE39" i="6"/>
  <c r="W38" i="6"/>
  <c r="F42" i="6"/>
  <c r="AH42" i="6"/>
  <c r="AP42" i="6" s="1"/>
  <c r="AI42" i="6"/>
  <c r="AQ42" i="6" s="1"/>
  <c r="AJ42" i="6"/>
  <c r="AR42" i="6" s="1"/>
  <c r="AB42" i="6" s="1"/>
  <c r="CR42" i="6"/>
  <c r="CY42" i="6" s="1"/>
  <c r="CS42" i="6"/>
  <c r="CZ42" i="6" s="1"/>
  <c r="BO42" i="6"/>
  <c r="BV42" i="6" s="1"/>
  <c r="EH42" i="6"/>
  <c r="EU42" i="6" s="1"/>
  <c r="BN42" i="6"/>
  <c r="BU42" i="6" s="1"/>
  <c r="BG42" i="6" s="1"/>
  <c r="EI42" i="6"/>
  <c r="EV42" i="6" s="1"/>
  <c r="DV42" i="6" s="1"/>
  <c r="EJ42" i="6"/>
  <c r="EW42" i="6" s="1"/>
  <c r="BP42" i="6"/>
  <c r="BW42" i="6" s="1"/>
  <c r="AK42" i="6"/>
  <c r="AS42" i="6" s="1"/>
  <c r="EK42" i="6"/>
  <c r="EX42" i="6" s="1"/>
  <c r="CT42" i="6"/>
  <c r="DA42" i="6" s="1"/>
  <c r="BQ42" i="6"/>
  <c r="BX42" i="6" s="1"/>
  <c r="AL42" i="6"/>
  <c r="AT42" i="6" s="1"/>
  <c r="EL42" i="6"/>
  <c r="EY42" i="6" s="1"/>
  <c r="BR42" i="6"/>
  <c r="BY42" i="6" s="1"/>
  <c r="CU42" i="6"/>
  <c r="DB42" i="6" s="1"/>
  <c r="BT42" i="6"/>
  <c r="CA42" i="6" s="1"/>
  <c r="BS42" i="6"/>
  <c r="BZ42" i="6" s="1"/>
  <c r="EM42" i="6"/>
  <c r="EZ42" i="6" s="1"/>
  <c r="CV42" i="6"/>
  <c r="DC42" i="6" s="1"/>
  <c r="AM42" i="6"/>
  <c r="AU42" i="6" s="1"/>
  <c r="CW42" i="6"/>
  <c r="DD42" i="6" s="1"/>
  <c r="EN42" i="6"/>
  <c r="FA42" i="6" s="1"/>
  <c r="AO42" i="6"/>
  <c r="AW42" i="6" s="1"/>
  <c r="CX42" i="6"/>
  <c r="DE42" i="6" s="1"/>
  <c r="AN42" i="6"/>
  <c r="AV42" i="6" s="1"/>
  <c r="EO42" i="6"/>
  <c r="FB42" i="6" s="1"/>
  <c r="EP42" i="6"/>
  <c r="FC42" i="6" s="1"/>
  <c r="EQ42" i="6"/>
  <c r="FD42" i="6" s="1"/>
  <c r="ER42" i="6"/>
  <c r="FE42" i="6" s="1"/>
  <c r="ET42" i="6"/>
  <c r="FG42" i="6" s="1"/>
  <c r="ES42" i="6"/>
  <c r="FF42" i="6" s="1"/>
  <c r="O35" i="6"/>
  <c r="ED35" i="6"/>
  <c r="DQ34" i="6"/>
  <c r="EG33" i="6"/>
  <c r="DT32" i="6"/>
  <c r="DX41" i="6"/>
  <c r="DK40" i="6"/>
  <c r="EF32" i="6"/>
  <c r="DS31" i="6"/>
  <c r="P31" i="6" s="1"/>
  <c r="C43" i="6"/>
  <c r="A44" i="6"/>
  <c r="EC35" i="6"/>
  <c r="DP34" i="6"/>
  <c r="CP37" i="6"/>
  <c r="CI36" i="6"/>
  <c r="AD40" i="6"/>
  <c r="V39" i="6"/>
  <c r="BM39" i="6"/>
  <c r="BF38" i="6"/>
  <c r="N38" i="6" s="1"/>
  <c r="L29" i="6"/>
  <c r="J29" i="6"/>
  <c r="I29" i="6"/>
  <c r="K29" i="6" s="1"/>
  <c r="EB36" i="6"/>
  <c r="DO35" i="6"/>
  <c r="CL41" i="6"/>
  <c r="CE40" i="6"/>
  <c r="CQ37" i="6"/>
  <c r="CJ36" i="6"/>
  <c r="O36" i="6" s="1"/>
  <c r="BK40" i="6"/>
  <c r="BD39" i="6"/>
  <c r="CK41" i="6"/>
  <c r="CD40" i="6"/>
  <c r="CO39" i="6"/>
  <c r="CH38" i="6"/>
  <c r="EE34" i="6"/>
  <c r="DR33" i="6"/>
  <c r="AG38" i="6"/>
  <c r="Y37" i="6"/>
  <c r="M37" i="6" s="1"/>
  <c r="P31" i="7" l="1"/>
  <c r="N37" i="7"/>
  <c r="Z42" i="8"/>
  <c r="R41" i="8"/>
  <c r="BM40" i="8"/>
  <c r="BF39" i="8"/>
  <c r="DU42" i="8"/>
  <c r="DH41" i="8"/>
  <c r="BI42" i="8"/>
  <c r="BB41" i="8"/>
  <c r="CK42" i="8"/>
  <c r="CD41" i="8"/>
  <c r="CM42" i="8"/>
  <c r="CF41" i="8"/>
  <c r="EB38" i="8"/>
  <c r="DO37" i="8"/>
  <c r="EF34" i="8"/>
  <c r="DS33" i="8"/>
  <c r="AD41" i="8"/>
  <c r="V40" i="8"/>
  <c r="AA42" i="8"/>
  <c r="S41" i="8"/>
  <c r="H31" i="8"/>
  <c r="G31" i="8"/>
  <c r="CL42" i="8"/>
  <c r="CE41" i="8"/>
  <c r="DV42" i="8"/>
  <c r="DI41" i="8"/>
  <c r="BG42" i="8"/>
  <c r="AZ41" i="8"/>
  <c r="DX42" i="8"/>
  <c r="DK41" i="8"/>
  <c r="CP39" i="8"/>
  <c r="CI38" i="8"/>
  <c r="AG38" i="8"/>
  <c r="Y37" i="8"/>
  <c r="M37" i="8" s="1"/>
  <c r="BL39" i="8"/>
  <c r="BE38" i="8"/>
  <c r="N38" i="8" s="1"/>
  <c r="EE35" i="8"/>
  <c r="DR34" i="8"/>
  <c r="BJ42" i="8"/>
  <c r="BC41" i="8"/>
  <c r="BH42" i="8"/>
  <c r="BA41" i="8"/>
  <c r="ED35" i="8"/>
  <c r="DQ34" i="8"/>
  <c r="AE39" i="8"/>
  <c r="W38" i="8"/>
  <c r="AF39" i="8"/>
  <c r="X38" i="8"/>
  <c r="CO40" i="8"/>
  <c r="CH39" i="8"/>
  <c r="AB42" i="8"/>
  <c r="T41" i="8"/>
  <c r="EC37" i="8"/>
  <c r="DP36" i="8"/>
  <c r="EG33" i="8"/>
  <c r="DT32" i="8"/>
  <c r="P32" i="8" s="1"/>
  <c r="EA38" i="8"/>
  <c r="DN37" i="8"/>
  <c r="DZ40" i="8"/>
  <c r="DM39" i="8"/>
  <c r="DY41" i="8"/>
  <c r="DL40" i="8"/>
  <c r="AC41" i="8"/>
  <c r="U40" i="8"/>
  <c r="CQ38" i="8"/>
  <c r="CJ37" i="8"/>
  <c r="O37" i="8" s="1"/>
  <c r="J30" i="8"/>
  <c r="I30" i="8"/>
  <c r="K30" i="8" s="1"/>
  <c r="L30" i="8"/>
  <c r="DW42" i="8"/>
  <c r="DJ41" i="8"/>
  <c r="CN41" i="8"/>
  <c r="CG40" i="8"/>
  <c r="BK41" i="8"/>
  <c r="BD40" i="8"/>
  <c r="EF33" i="7"/>
  <c r="DS32" i="7"/>
  <c r="DU43" i="7"/>
  <c r="DH42" i="7"/>
  <c r="CK43" i="7"/>
  <c r="CD42" i="7"/>
  <c r="DX40" i="7"/>
  <c r="DK39" i="7"/>
  <c r="CM42" i="7"/>
  <c r="CF41" i="7"/>
  <c r="BI43" i="7"/>
  <c r="BB42" i="7"/>
  <c r="DY39" i="7"/>
  <c r="DL38" i="7"/>
  <c r="AD40" i="7"/>
  <c r="V39" i="7"/>
  <c r="I30" i="7"/>
  <c r="K30" i="7" s="1"/>
  <c r="L30" i="7"/>
  <c r="J30" i="7"/>
  <c r="BL39" i="7"/>
  <c r="BE38" i="7"/>
  <c r="BG43" i="7"/>
  <c r="AZ42" i="7"/>
  <c r="AA43" i="7"/>
  <c r="S42" i="7"/>
  <c r="BH43" i="7"/>
  <c r="BA42" i="7"/>
  <c r="CL43" i="7"/>
  <c r="CE42" i="7"/>
  <c r="CO41" i="7"/>
  <c r="CH40" i="7"/>
  <c r="CP40" i="7"/>
  <c r="CI39" i="7"/>
  <c r="DW42" i="7"/>
  <c r="DJ41" i="7"/>
  <c r="H31" i="7"/>
  <c r="G31" i="7"/>
  <c r="EE34" i="7"/>
  <c r="DR33" i="7"/>
  <c r="ED35" i="7"/>
  <c r="DQ34" i="7"/>
  <c r="AC42" i="7"/>
  <c r="U41" i="7"/>
  <c r="BK40" i="7"/>
  <c r="BD39" i="7"/>
  <c r="BJ41" i="7"/>
  <c r="BC40" i="7"/>
  <c r="Z43" i="7"/>
  <c r="R42" i="7"/>
  <c r="EG33" i="7"/>
  <c r="DT32" i="7"/>
  <c r="P32" i="7" s="1"/>
  <c r="EB37" i="7"/>
  <c r="DO36" i="7"/>
  <c r="AB43" i="7"/>
  <c r="T42" i="7"/>
  <c r="CQ39" i="7"/>
  <c r="CJ38" i="7"/>
  <c r="O38" i="7" s="1"/>
  <c r="EA37" i="7"/>
  <c r="DN36" i="7"/>
  <c r="AG38" i="7"/>
  <c r="Y37" i="7"/>
  <c r="M37" i="7" s="1"/>
  <c r="AF39" i="7"/>
  <c r="X38" i="7"/>
  <c r="DV43" i="7"/>
  <c r="DI42" i="7"/>
  <c r="EC36" i="7"/>
  <c r="DP35" i="7"/>
  <c r="CN42" i="7"/>
  <c r="CG41" i="7"/>
  <c r="DZ39" i="7"/>
  <c r="DM38" i="7"/>
  <c r="AE39" i="7"/>
  <c r="W38" i="7"/>
  <c r="BM39" i="7"/>
  <c r="BF38" i="7"/>
  <c r="N38" i="7" s="1"/>
  <c r="I29" i="7"/>
  <c r="K29" i="7" s="1"/>
  <c r="L29" i="7"/>
  <c r="J29" i="7"/>
  <c r="T42" i="6"/>
  <c r="DI42" i="6"/>
  <c r="H31" i="6"/>
  <c r="G31" i="6"/>
  <c r="AZ42" i="6"/>
  <c r="CL42" i="6"/>
  <c r="CE41" i="6"/>
  <c r="BM40" i="6"/>
  <c r="BF39" i="6"/>
  <c r="N39" i="6" s="1"/>
  <c r="CP38" i="6"/>
  <c r="CI37" i="6"/>
  <c r="EF33" i="6"/>
  <c r="DS32" i="6"/>
  <c r="EG34" i="6"/>
  <c r="DT33" i="6"/>
  <c r="DU42" i="6"/>
  <c r="DH41" i="6"/>
  <c r="DZ39" i="6"/>
  <c r="DM38" i="6"/>
  <c r="BJ41" i="6"/>
  <c r="BC40" i="6"/>
  <c r="CN41" i="6"/>
  <c r="CG40" i="6"/>
  <c r="EE35" i="6"/>
  <c r="DR34" i="6"/>
  <c r="CK42" i="6"/>
  <c r="CD41" i="6"/>
  <c r="AE40" i="6"/>
  <c r="W39" i="6"/>
  <c r="EA39" i="6"/>
  <c r="DN38" i="6"/>
  <c r="BH42" i="6"/>
  <c r="BA41" i="6"/>
  <c r="DY41" i="6"/>
  <c r="DL40" i="6"/>
  <c r="L30" i="6"/>
  <c r="J30" i="6"/>
  <c r="I30" i="6"/>
  <c r="K30" i="6" s="1"/>
  <c r="AG39" i="6"/>
  <c r="Y38" i="6"/>
  <c r="CQ38" i="6"/>
  <c r="CJ37" i="6"/>
  <c r="EB37" i="6"/>
  <c r="DO36" i="6"/>
  <c r="AD41" i="6"/>
  <c r="V40" i="6"/>
  <c r="EC36" i="6"/>
  <c r="DP35" i="6"/>
  <c r="DX42" i="6"/>
  <c r="DK41" i="6"/>
  <c r="CC44" i="6"/>
  <c r="AY44" i="6"/>
  <c r="Q44" i="6"/>
  <c r="E44" i="6"/>
  <c r="DG44" i="6"/>
  <c r="BI42" i="6"/>
  <c r="BB41" i="6"/>
  <c r="AC42" i="6"/>
  <c r="U41" i="6"/>
  <c r="BL40" i="6"/>
  <c r="BE39" i="6"/>
  <c r="CM42" i="6"/>
  <c r="CF41" i="6"/>
  <c r="F43" i="6"/>
  <c r="CY43" i="6"/>
  <c r="AS43" i="6"/>
  <c r="AH43" i="6"/>
  <c r="AP43" i="6" s="1"/>
  <c r="AI43" i="6"/>
  <c r="AQ43" i="6" s="1"/>
  <c r="AJ43" i="6"/>
  <c r="AR43" i="6" s="1"/>
  <c r="AB43" i="6" s="1"/>
  <c r="CR43" i="6"/>
  <c r="CS43" i="6"/>
  <c r="CZ43" i="6" s="1"/>
  <c r="BO43" i="6"/>
  <c r="BV43" i="6" s="1"/>
  <c r="EH43" i="6"/>
  <c r="EU43" i="6" s="1"/>
  <c r="BN43" i="6"/>
  <c r="BU43" i="6" s="1"/>
  <c r="BG43" i="6" s="1"/>
  <c r="EI43" i="6"/>
  <c r="EV43" i="6" s="1"/>
  <c r="DV43" i="6" s="1"/>
  <c r="EJ43" i="6"/>
  <c r="EW43" i="6" s="1"/>
  <c r="BP43" i="6"/>
  <c r="BW43" i="6" s="1"/>
  <c r="BQ43" i="6"/>
  <c r="BX43" i="6" s="1"/>
  <c r="CT43" i="6"/>
  <c r="DA43" i="6" s="1"/>
  <c r="AK43" i="6"/>
  <c r="EK43" i="6"/>
  <c r="EX43" i="6" s="1"/>
  <c r="CU43" i="6"/>
  <c r="DB43" i="6" s="1"/>
  <c r="BR43" i="6"/>
  <c r="BY43" i="6" s="1"/>
  <c r="AL43" i="6"/>
  <c r="AT43" i="6" s="1"/>
  <c r="EL43" i="6"/>
  <c r="EY43" i="6" s="1"/>
  <c r="EM43" i="6"/>
  <c r="EZ43" i="6" s="1"/>
  <c r="CV43" i="6"/>
  <c r="DC43" i="6" s="1"/>
  <c r="AM43" i="6"/>
  <c r="AU43" i="6" s="1"/>
  <c r="BT43" i="6"/>
  <c r="CA43" i="6" s="1"/>
  <c r="BS43" i="6"/>
  <c r="BZ43" i="6" s="1"/>
  <c r="AO43" i="6"/>
  <c r="AW43" i="6" s="1"/>
  <c r="CX43" i="6"/>
  <c r="DE43" i="6" s="1"/>
  <c r="AN43" i="6"/>
  <c r="AV43" i="6" s="1"/>
  <c r="CW43" i="6"/>
  <c r="DD43" i="6" s="1"/>
  <c r="EN43" i="6"/>
  <c r="FA43" i="6" s="1"/>
  <c r="EO43" i="6"/>
  <c r="FB43" i="6" s="1"/>
  <c r="EP43" i="6"/>
  <c r="FC43" i="6" s="1"/>
  <c r="EQ43" i="6"/>
  <c r="FD43" i="6" s="1"/>
  <c r="ER43" i="6"/>
  <c r="FE43" i="6" s="1"/>
  <c r="ES43" i="6"/>
  <c r="FF43" i="6" s="1"/>
  <c r="ET43" i="6"/>
  <c r="FG43" i="6" s="1"/>
  <c r="CO40" i="6"/>
  <c r="CH39" i="6"/>
  <c r="BK41" i="6"/>
  <c r="BD40" i="6"/>
  <c r="C44" i="6"/>
  <c r="A45" i="6"/>
  <c r="P32" i="6"/>
  <c r="ED36" i="6"/>
  <c r="DQ35" i="6"/>
  <c r="B46" i="6"/>
  <c r="D45" i="6"/>
  <c r="DW42" i="6"/>
  <c r="DJ41" i="6"/>
  <c r="AA42" i="6"/>
  <c r="S41" i="6"/>
  <c r="Z42" i="6"/>
  <c r="R41" i="6"/>
  <c r="AF39" i="6"/>
  <c r="X38" i="6"/>
  <c r="M38" i="6" s="1"/>
  <c r="BK42" i="8" l="1"/>
  <c r="BD41" i="8"/>
  <c r="DW43" i="8"/>
  <c r="DJ42" i="8"/>
  <c r="EA39" i="8"/>
  <c r="DN38" i="8"/>
  <c r="EC38" i="8"/>
  <c r="DP37" i="8"/>
  <c r="CO41" i="8"/>
  <c r="CH40" i="8"/>
  <c r="AE40" i="8"/>
  <c r="W39" i="8"/>
  <c r="BH43" i="8"/>
  <c r="BA42" i="8"/>
  <c r="EE36" i="8"/>
  <c r="DR35" i="8"/>
  <c r="J31" i="8"/>
  <c r="I31" i="8"/>
  <c r="K31" i="8" s="1"/>
  <c r="L31" i="8"/>
  <c r="AA43" i="8"/>
  <c r="S42" i="8"/>
  <c r="CQ39" i="8"/>
  <c r="CJ38" i="8"/>
  <c r="O38" i="8" s="1"/>
  <c r="DY42" i="8"/>
  <c r="DL41" i="8"/>
  <c r="G32" i="8"/>
  <c r="H32" i="8"/>
  <c r="AG39" i="8"/>
  <c r="Y38" i="8"/>
  <c r="DX43" i="8"/>
  <c r="DK42" i="8"/>
  <c r="DV43" i="8"/>
  <c r="DI42" i="8"/>
  <c r="EB39" i="8"/>
  <c r="DO38" i="8"/>
  <c r="CK43" i="8"/>
  <c r="CD42" i="8"/>
  <c r="DU43" i="8"/>
  <c r="DH42" i="8"/>
  <c r="Z43" i="8"/>
  <c r="R42" i="8"/>
  <c r="CN42" i="8"/>
  <c r="CG41" i="8"/>
  <c r="DZ41" i="8"/>
  <c r="DM40" i="8"/>
  <c r="EG34" i="8"/>
  <c r="DT33" i="8"/>
  <c r="P33" i="8" s="1"/>
  <c r="AB43" i="8"/>
  <c r="T42" i="8"/>
  <c r="AF40" i="8"/>
  <c r="X39" i="8"/>
  <c r="ED36" i="8"/>
  <c r="DQ35" i="8"/>
  <c r="BJ43" i="8"/>
  <c r="BC42" i="8"/>
  <c r="AD42" i="8"/>
  <c r="V41" i="8"/>
  <c r="AC42" i="8"/>
  <c r="U41" i="8"/>
  <c r="M38" i="8"/>
  <c r="BL40" i="8"/>
  <c r="BE39" i="8"/>
  <c r="N39" i="8" s="1"/>
  <c r="CP40" i="8"/>
  <c r="CI39" i="8"/>
  <c r="BG43" i="8"/>
  <c r="AZ42" i="8"/>
  <c r="CL43" i="8"/>
  <c r="CE42" i="8"/>
  <c r="EF35" i="8"/>
  <c r="DS34" i="8"/>
  <c r="CM43" i="8"/>
  <c r="CF42" i="8"/>
  <c r="BI43" i="8"/>
  <c r="BB42" i="8"/>
  <c r="BM41" i="8"/>
  <c r="BF40" i="8"/>
  <c r="I31" i="7"/>
  <c r="K31" i="7" s="1"/>
  <c r="L31" i="7"/>
  <c r="J31" i="7"/>
  <c r="AD41" i="7"/>
  <c r="V40" i="7"/>
  <c r="BI44" i="7"/>
  <c r="BB43" i="7"/>
  <c r="DX41" i="7"/>
  <c r="DK40" i="7"/>
  <c r="DU44" i="7"/>
  <c r="DH43" i="7"/>
  <c r="AE40" i="7"/>
  <c r="W39" i="7"/>
  <c r="CN43" i="7"/>
  <c r="CG42" i="7"/>
  <c r="DV44" i="7"/>
  <c r="DI43" i="7"/>
  <c r="AG39" i="7"/>
  <c r="Y38" i="7"/>
  <c r="M38" i="7" s="1"/>
  <c r="CQ40" i="7"/>
  <c r="CJ39" i="7"/>
  <c r="O39" i="7" s="1"/>
  <c r="EB38" i="7"/>
  <c r="DO37" i="7"/>
  <c r="Z44" i="7"/>
  <c r="R43" i="7"/>
  <c r="BK41" i="7"/>
  <c r="BD40" i="7"/>
  <c r="ED36" i="7"/>
  <c r="DQ35" i="7"/>
  <c r="DW43" i="7"/>
  <c r="DJ42" i="7"/>
  <c r="CO42" i="7"/>
  <c r="CH41" i="7"/>
  <c r="BH44" i="7"/>
  <c r="BA43" i="7"/>
  <c r="BG44" i="7"/>
  <c r="AZ43" i="7"/>
  <c r="H32" i="7"/>
  <c r="G32" i="7"/>
  <c r="DY40" i="7"/>
  <c r="DL39" i="7"/>
  <c r="CM43" i="7"/>
  <c r="CF42" i="7"/>
  <c r="CK44" i="7"/>
  <c r="CD43" i="7"/>
  <c r="EF34" i="7"/>
  <c r="DS33" i="7"/>
  <c r="BM40" i="7"/>
  <c r="BF39" i="7"/>
  <c r="DZ40" i="7"/>
  <c r="DM39" i="7"/>
  <c r="EC37" i="7"/>
  <c r="DP36" i="7"/>
  <c r="AF40" i="7"/>
  <c r="X39" i="7"/>
  <c r="EA38" i="7"/>
  <c r="DN37" i="7"/>
  <c r="AB44" i="7"/>
  <c r="T43" i="7"/>
  <c r="EG34" i="7"/>
  <c r="DT33" i="7"/>
  <c r="BJ42" i="7"/>
  <c r="BC41" i="7"/>
  <c r="AC43" i="7"/>
  <c r="U42" i="7"/>
  <c r="EE35" i="7"/>
  <c r="DR34" i="7"/>
  <c r="CP41" i="7"/>
  <c r="CI40" i="7"/>
  <c r="CL44" i="7"/>
  <c r="CE43" i="7"/>
  <c r="AA44" i="7"/>
  <c r="S43" i="7"/>
  <c r="BL40" i="7"/>
  <c r="BE39" i="7"/>
  <c r="DI43" i="6"/>
  <c r="AZ43" i="6"/>
  <c r="T43" i="6"/>
  <c r="Z43" i="6"/>
  <c r="R42" i="6"/>
  <c r="AA43" i="6"/>
  <c r="S42" i="6"/>
  <c r="B47" i="6"/>
  <c r="D46" i="6"/>
  <c r="C45" i="6"/>
  <c r="A46" i="6"/>
  <c r="CM43" i="6"/>
  <c r="CF42" i="6"/>
  <c r="AC43" i="6"/>
  <c r="U42" i="6"/>
  <c r="F44" i="6"/>
  <c r="AR44" i="6"/>
  <c r="AB44" i="6" s="1"/>
  <c r="AJ44" i="6"/>
  <c r="CR44" i="6"/>
  <c r="CY44" i="6" s="1"/>
  <c r="CS44" i="6"/>
  <c r="CZ44" i="6" s="1"/>
  <c r="BO44" i="6"/>
  <c r="BV44" i="6" s="1"/>
  <c r="EH44" i="6"/>
  <c r="EU44" i="6" s="1"/>
  <c r="BN44" i="6"/>
  <c r="BU44" i="6" s="1"/>
  <c r="BG44" i="6" s="1"/>
  <c r="AH44" i="6"/>
  <c r="AP44" i="6" s="1"/>
  <c r="AI44" i="6"/>
  <c r="AQ44" i="6" s="1"/>
  <c r="EI44" i="6"/>
  <c r="EV44" i="6" s="1"/>
  <c r="DV44" i="6" s="1"/>
  <c r="EJ44" i="6"/>
  <c r="EW44" i="6" s="1"/>
  <c r="BP44" i="6"/>
  <c r="BW44" i="6" s="1"/>
  <c r="BQ44" i="6"/>
  <c r="BX44" i="6" s="1"/>
  <c r="AK44" i="6"/>
  <c r="AS44" i="6" s="1"/>
  <c r="EK44" i="6"/>
  <c r="EX44" i="6" s="1"/>
  <c r="CT44" i="6"/>
  <c r="DA44" i="6" s="1"/>
  <c r="CU44" i="6"/>
  <c r="DB44" i="6" s="1"/>
  <c r="AL44" i="6"/>
  <c r="AT44" i="6" s="1"/>
  <c r="EL44" i="6"/>
  <c r="EY44" i="6" s="1"/>
  <c r="BR44" i="6"/>
  <c r="BY44" i="6" s="1"/>
  <c r="CV44" i="6"/>
  <c r="DC44" i="6" s="1"/>
  <c r="AM44" i="6"/>
  <c r="AU44" i="6" s="1"/>
  <c r="BT44" i="6"/>
  <c r="CA44" i="6" s="1"/>
  <c r="BS44" i="6"/>
  <c r="BZ44" i="6" s="1"/>
  <c r="EM44" i="6"/>
  <c r="EZ44" i="6" s="1"/>
  <c r="AO44" i="6"/>
  <c r="AW44" i="6" s="1"/>
  <c r="CX44" i="6"/>
  <c r="DE44" i="6" s="1"/>
  <c r="AN44" i="6"/>
  <c r="AV44" i="6" s="1"/>
  <c r="CW44" i="6"/>
  <c r="DD44" i="6" s="1"/>
  <c r="EN44" i="6"/>
  <c r="FA44" i="6" s="1"/>
  <c r="EO44" i="6"/>
  <c r="FB44" i="6" s="1"/>
  <c r="EP44" i="6"/>
  <c r="FC44" i="6" s="1"/>
  <c r="EQ44" i="6"/>
  <c r="FD44" i="6" s="1"/>
  <c r="ER44" i="6"/>
  <c r="FE44" i="6" s="1"/>
  <c r="ES44" i="6"/>
  <c r="FF44" i="6" s="1"/>
  <c r="ET44" i="6"/>
  <c r="FG44" i="6" s="1"/>
  <c r="EG35" i="6"/>
  <c r="DT34" i="6"/>
  <c r="CP39" i="6"/>
  <c r="CI38" i="6"/>
  <c r="CL43" i="6"/>
  <c r="CE42" i="6"/>
  <c r="CO41" i="6"/>
  <c r="CH40" i="6"/>
  <c r="DX43" i="6"/>
  <c r="DK42" i="6"/>
  <c r="AD42" i="6"/>
  <c r="V41" i="6"/>
  <c r="CQ39" i="6"/>
  <c r="CJ38" i="6"/>
  <c r="DY42" i="6"/>
  <c r="DL41" i="6"/>
  <c r="EA40" i="6"/>
  <c r="DN39" i="6"/>
  <c r="CK43" i="6"/>
  <c r="CD42" i="6"/>
  <c r="CN42" i="6"/>
  <c r="CG41" i="6"/>
  <c r="DZ40" i="6"/>
  <c r="DM39" i="6"/>
  <c r="L31" i="6"/>
  <c r="J31" i="6"/>
  <c r="I31" i="6"/>
  <c r="K31" i="6" s="1"/>
  <c r="AF40" i="6"/>
  <c r="X39" i="6"/>
  <c r="DW43" i="6"/>
  <c r="DJ42" i="6"/>
  <c r="ED37" i="6"/>
  <c r="DQ36" i="6"/>
  <c r="BL41" i="6"/>
  <c r="BE40" i="6"/>
  <c r="BI43" i="6"/>
  <c r="BB42" i="6"/>
  <c r="N40" i="6"/>
  <c r="EF34" i="6"/>
  <c r="DS33" i="6"/>
  <c r="BM41" i="6"/>
  <c r="BF40" i="6"/>
  <c r="CC45" i="6"/>
  <c r="AY45" i="6"/>
  <c r="Q45" i="6"/>
  <c r="E45" i="6"/>
  <c r="DG45" i="6"/>
  <c r="H32" i="6"/>
  <c r="G32" i="6"/>
  <c r="BK42" i="6"/>
  <c r="BD41" i="6"/>
  <c r="EC37" i="6"/>
  <c r="DP36" i="6"/>
  <c r="EB38" i="6"/>
  <c r="DO37" i="6"/>
  <c r="AG40" i="6"/>
  <c r="Y39" i="6"/>
  <c r="M39" i="6" s="1"/>
  <c r="BH43" i="6"/>
  <c r="BA42" i="6"/>
  <c r="AE41" i="6"/>
  <c r="W40" i="6"/>
  <c r="EE36" i="6"/>
  <c r="DR35" i="6"/>
  <c r="BJ42" i="6"/>
  <c r="BC41" i="6"/>
  <c r="DU43" i="6"/>
  <c r="DH42" i="6"/>
  <c r="P33" i="6"/>
  <c r="O37" i="6"/>
  <c r="P33" i="7" l="1"/>
  <c r="N39" i="7"/>
  <c r="G33" i="8"/>
  <c r="H33" i="8"/>
  <c r="DY43" i="8"/>
  <c r="DL42" i="8"/>
  <c r="EE37" i="8"/>
  <c r="DR36" i="8"/>
  <c r="AE41" i="8"/>
  <c r="W40" i="8"/>
  <c r="EC39" i="8"/>
  <c r="DP38" i="8"/>
  <c r="DW44" i="8"/>
  <c r="DJ43" i="8"/>
  <c r="BI44" i="8"/>
  <c r="BB43" i="8"/>
  <c r="EF36" i="8"/>
  <c r="DS35" i="8"/>
  <c r="BG44" i="8"/>
  <c r="AZ43" i="8"/>
  <c r="BL41" i="8"/>
  <c r="BE40" i="8"/>
  <c r="N40" i="8" s="1"/>
  <c r="AC43" i="8"/>
  <c r="U42" i="8"/>
  <c r="BJ44" i="8"/>
  <c r="BC43" i="8"/>
  <c r="AF41" i="8"/>
  <c r="X40" i="8"/>
  <c r="EG35" i="8"/>
  <c r="DT34" i="8"/>
  <c r="P34" i="8" s="1"/>
  <c r="CN43" i="8"/>
  <c r="CG42" i="8"/>
  <c r="DU44" i="8"/>
  <c r="DH43" i="8"/>
  <c r="EB40" i="8"/>
  <c r="DO39" i="8"/>
  <c r="DX44" i="8"/>
  <c r="DK43" i="8"/>
  <c r="J32" i="8"/>
  <c r="I32" i="8"/>
  <c r="K32" i="8" s="1"/>
  <c r="L32" i="8"/>
  <c r="BM42" i="8"/>
  <c r="BF41" i="8"/>
  <c r="CM44" i="8"/>
  <c r="CF43" i="8"/>
  <c r="CL44" i="8"/>
  <c r="CE43" i="8"/>
  <c r="CP41" i="8"/>
  <c r="CI40" i="8"/>
  <c r="AD43" i="8"/>
  <c r="V42" i="8"/>
  <c r="CQ40" i="8"/>
  <c r="CJ39" i="8"/>
  <c r="O39" i="8" s="1"/>
  <c r="BH44" i="8"/>
  <c r="BA43" i="8"/>
  <c r="CO42" i="8"/>
  <c r="CH41" i="8"/>
  <c r="EA40" i="8"/>
  <c r="DN39" i="8"/>
  <c r="BK43" i="8"/>
  <c r="BD42" i="8"/>
  <c r="ED37" i="8"/>
  <c r="DQ36" i="8"/>
  <c r="AB44" i="8"/>
  <c r="T43" i="8"/>
  <c r="DZ42" i="8"/>
  <c r="DM41" i="8"/>
  <c r="Z44" i="8"/>
  <c r="R43" i="8"/>
  <c r="CK44" i="8"/>
  <c r="CD43" i="8"/>
  <c r="DV44" i="8"/>
  <c r="DI43" i="8"/>
  <c r="AG40" i="8"/>
  <c r="Y39" i="8"/>
  <c r="M39" i="8" s="1"/>
  <c r="AA44" i="8"/>
  <c r="S43" i="8"/>
  <c r="BL41" i="7"/>
  <c r="BE40" i="7"/>
  <c r="CL45" i="7"/>
  <c r="CE44" i="7"/>
  <c r="EE36" i="7"/>
  <c r="DR35" i="7"/>
  <c r="BJ43" i="7"/>
  <c r="BC42" i="7"/>
  <c r="AB45" i="7"/>
  <c r="T44" i="7"/>
  <c r="AF41" i="7"/>
  <c r="X40" i="7"/>
  <c r="DZ41" i="7"/>
  <c r="DM40" i="7"/>
  <c r="EF35" i="7"/>
  <c r="DS34" i="7"/>
  <c r="CM44" i="7"/>
  <c r="CF43" i="7"/>
  <c r="I32" i="7"/>
  <c r="K32" i="7" s="1"/>
  <c r="L32" i="7"/>
  <c r="J32" i="7"/>
  <c r="BG45" i="7"/>
  <c r="AZ44" i="7"/>
  <c r="CO43" i="7"/>
  <c r="CH42" i="7"/>
  <c r="ED37" i="7"/>
  <c r="DQ36" i="7"/>
  <c r="Z45" i="7"/>
  <c r="R44" i="7"/>
  <c r="CQ41" i="7"/>
  <c r="CJ40" i="7"/>
  <c r="O40" i="7" s="1"/>
  <c r="DV45" i="7"/>
  <c r="DI44" i="7"/>
  <c r="AE41" i="7"/>
  <c r="W40" i="7"/>
  <c r="DX42" i="7"/>
  <c r="DK41" i="7"/>
  <c r="AD42" i="7"/>
  <c r="V41" i="7"/>
  <c r="H33" i="7"/>
  <c r="G33" i="7"/>
  <c r="AA45" i="7"/>
  <c r="S44" i="7"/>
  <c r="CP42" i="7"/>
  <c r="CI41" i="7"/>
  <c r="AC44" i="7"/>
  <c r="U43" i="7"/>
  <c r="EG35" i="7"/>
  <c r="DT34" i="7"/>
  <c r="P34" i="7" s="1"/>
  <c r="EA39" i="7"/>
  <c r="DN38" i="7"/>
  <c r="EC38" i="7"/>
  <c r="DP37" i="7"/>
  <c r="BM41" i="7"/>
  <c r="BF40" i="7"/>
  <c r="CK45" i="7"/>
  <c r="CD44" i="7"/>
  <c r="DY41" i="7"/>
  <c r="DL40" i="7"/>
  <c r="BH45" i="7"/>
  <c r="BA44" i="7"/>
  <c r="DW44" i="7"/>
  <c r="DJ43" i="7"/>
  <c r="BK42" i="7"/>
  <c r="BD41" i="7"/>
  <c r="EB39" i="7"/>
  <c r="DO38" i="7"/>
  <c r="AG40" i="7"/>
  <c r="Y39" i="7"/>
  <c r="M39" i="7" s="1"/>
  <c r="CN44" i="7"/>
  <c r="CG43" i="7"/>
  <c r="DU45" i="7"/>
  <c r="DH44" i="7"/>
  <c r="BI45" i="7"/>
  <c r="BB44" i="7"/>
  <c r="AZ44" i="6"/>
  <c r="DI44" i="6"/>
  <c r="T44" i="6"/>
  <c r="J32" i="6"/>
  <c r="I32" i="6"/>
  <c r="K32" i="6" s="1"/>
  <c r="L32" i="6"/>
  <c r="BI44" i="6"/>
  <c r="BB43" i="6"/>
  <c r="ED38" i="6"/>
  <c r="DQ37" i="6"/>
  <c r="AF41" i="6"/>
  <c r="X40" i="6"/>
  <c r="M40" i="6" s="1"/>
  <c r="CM44" i="6"/>
  <c r="CF43" i="6"/>
  <c r="CC46" i="6"/>
  <c r="AY46" i="6"/>
  <c r="Q46" i="6"/>
  <c r="E46" i="6"/>
  <c r="DG46" i="6"/>
  <c r="H33" i="6"/>
  <c r="G33" i="6"/>
  <c r="BJ43" i="6"/>
  <c r="BC42" i="6"/>
  <c r="AE42" i="6"/>
  <c r="W41" i="6"/>
  <c r="AG41" i="6"/>
  <c r="Y40" i="6"/>
  <c r="EC38" i="6"/>
  <c r="DP37" i="6"/>
  <c r="BM42" i="6"/>
  <c r="BF41" i="6"/>
  <c r="N41" i="6" s="1"/>
  <c r="DZ41" i="6"/>
  <c r="DM40" i="6"/>
  <c r="CK44" i="6"/>
  <c r="CD43" i="6"/>
  <c r="DY43" i="6"/>
  <c r="DL42" i="6"/>
  <c r="AD43" i="6"/>
  <c r="V42" i="6"/>
  <c r="CO42" i="6"/>
  <c r="CH41" i="6"/>
  <c r="CP40" i="6"/>
  <c r="CI39" i="6"/>
  <c r="B48" i="6"/>
  <c r="D47" i="6"/>
  <c r="Z44" i="6"/>
  <c r="R43" i="6"/>
  <c r="BL42" i="6"/>
  <c r="BE41" i="6"/>
  <c r="DW44" i="6"/>
  <c r="DJ43" i="6"/>
  <c r="O38" i="6"/>
  <c r="AC44" i="6"/>
  <c r="U43" i="6"/>
  <c r="C46" i="6"/>
  <c r="A47" i="6"/>
  <c r="DU44" i="6"/>
  <c r="DH43" i="6"/>
  <c r="EE37" i="6"/>
  <c r="DR36" i="6"/>
  <c r="BH44" i="6"/>
  <c r="BA43" i="6"/>
  <c r="EB39" i="6"/>
  <c r="DO38" i="6"/>
  <c r="BK43" i="6"/>
  <c r="BD42" i="6"/>
  <c r="EX45" i="6"/>
  <c r="AQ45" i="6"/>
  <c r="BW45" i="6"/>
  <c r="F45" i="6"/>
  <c r="EZ45" i="6"/>
  <c r="BV45" i="6"/>
  <c r="AS45" i="6"/>
  <c r="FG45" i="6"/>
  <c r="AV45" i="6"/>
  <c r="CS45" i="6"/>
  <c r="CZ45" i="6" s="1"/>
  <c r="BO45" i="6"/>
  <c r="EH45" i="6"/>
  <c r="EU45" i="6" s="1"/>
  <c r="BN45" i="6"/>
  <c r="BU45" i="6" s="1"/>
  <c r="BG45" i="6" s="1"/>
  <c r="AH45" i="6"/>
  <c r="AP45" i="6" s="1"/>
  <c r="AI45" i="6"/>
  <c r="AJ45" i="6"/>
  <c r="AR45" i="6" s="1"/>
  <c r="AB45" i="6" s="1"/>
  <c r="CR45" i="6"/>
  <c r="CY45" i="6" s="1"/>
  <c r="EJ45" i="6"/>
  <c r="EW45" i="6" s="1"/>
  <c r="BP45" i="6"/>
  <c r="EI45" i="6"/>
  <c r="EV45" i="6" s="1"/>
  <c r="DV45" i="6" s="1"/>
  <c r="BQ45" i="6"/>
  <c r="BX45" i="6" s="1"/>
  <c r="AK45" i="6"/>
  <c r="EK45" i="6"/>
  <c r="CT45" i="6"/>
  <c r="DA45" i="6" s="1"/>
  <c r="CU45" i="6"/>
  <c r="DB45" i="6" s="1"/>
  <c r="AL45" i="6"/>
  <c r="AT45" i="6" s="1"/>
  <c r="EL45" i="6"/>
  <c r="EY45" i="6" s="1"/>
  <c r="BR45" i="6"/>
  <c r="BY45" i="6" s="1"/>
  <c r="AM45" i="6"/>
  <c r="AU45" i="6" s="1"/>
  <c r="BT45" i="6"/>
  <c r="CA45" i="6" s="1"/>
  <c r="EM45" i="6"/>
  <c r="CV45" i="6"/>
  <c r="DC45" i="6" s="1"/>
  <c r="BS45" i="6"/>
  <c r="BZ45" i="6" s="1"/>
  <c r="CX45" i="6"/>
  <c r="DE45" i="6" s="1"/>
  <c r="AN45" i="6"/>
  <c r="CW45" i="6"/>
  <c r="DD45" i="6" s="1"/>
  <c r="EN45" i="6"/>
  <c r="FA45" i="6" s="1"/>
  <c r="AO45" i="6"/>
  <c r="AW45" i="6" s="1"/>
  <c r="EO45" i="6"/>
  <c r="FB45" i="6" s="1"/>
  <c r="EP45" i="6"/>
  <c r="FC45" i="6" s="1"/>
  <c r="EQ45" i="6"/>
  <c r="FD45" i="6" s="1"/>
  <c r="ER45" i="6"/>
  <c r="FE45" i="6" s="1"/>
  <c r="ET45" i="6"/>
  <c r="ES45" i="6"/>
  <c r="FF45" i="6" s="1"/>
  <c r="EF35" i="6"/>
  <c r="DS34" i="6"/>
  <c r="P34" i="6" s="1"/>
  <c r="CN43" i="6"/>
  <c r="CG42" i="6"/>
  <c r="EA41" i="6"/>
  <c r="DN40" i="6"/>
  <c r="CQ40" i="6"/>
  <c r="CJ39" i="6"/>
  <c r="DX44" i="6"/>
  <c r="DK43" i="6"/>
  <c r="CL44" i="6"/>
  <c r="CE43" i="6"/>
  <c r="EG36" i="6"/>
  <c r="DT35" i="6"/>
  <c r="AA44" i="6"/>
  <c r="S43" i="6"/>
  <c r="AA45" i="8" l="1"/>
  <c r="S44" i="8"/>
  <c r="DV45" i="8"/>
  <c r="DI44" i="8"/>
  <c r="Z45" i="8"/>
  <c r="R44" i="8"/>
  <c r="AB45" i="8"/>
  <c r="T44" i="8"/>
  <c r="J33" i="8"/>
  <c r="I33" i="8"/>
  <c r="K33" i="8" s="1"/>
  <c r="L33" i="8"/>
  <c r="BH45" i="8"/>
  <c r="BA44" i="8"/>
  <c r="CP42" i="8"/>
  <c r="CI41" i="8"/>
  <c r="DU45" i="8"/>
  <c r="DH44" i="8"/>
  <c r="BJ45" i="8"/>
  <c r="BC44" i="8"/>
  <c r="BI45" i="8"/>
  <c r="BB44" i="8"/>
  <c r="EE38" i="8"/>
  <c r="DR37" i="8"/>
  <c r="BK44" i="8"/>
  <c r="BD43" i="8"/>
  <c r="CO43" i="8"/>
  <c r="CH42" i="8"/>
  <c r="CQ41" i="8"/>
  <c r="CJ40" i="8"/>
  <c r="O40" i="8" s="1"/>
  <c r="AD44" i="8"/>
  <c r="V43" i="8"/>
  <c r="CL45" i="8"/>
  <c r="CE44" i="8"/>
  <c r="BM43" i="8"/>
  <c r="BF42" i="8"/>
  <c r="EB41" i="8"/>
  <c r="DO40" i="8"/>
  <c r="CN44" i="8"/>
  <c r="CG43" i="8"/>
  <c r="AF42" i="8"/>
  <c r="X41" i="8"/>
  <c r="BL42" i="8"/>
  <c r="BE41" i="8"/>
  <c r="N41" i="8" s="1"/>
  <c r="EF37" i="8"/>
  <c r="DS36" i="8"/>
  <c r="DW45" i="8"/>
  <c r="DJ44" i="8"/>
  <c r="AE42" i="8"/>
  <c r="W41" i="8"/>
  <c r="DY44" i="8"/>
  <c r="DL43" i="8"/>
  <c r="EA41" i="8"/>
  <c r="DN40" i="8"/>
  <c r="CM45" i="8"/>
  <c r="CF44" i="8"/>
  <c r="DX45" i="8"/>
  <c r="DK44" i="8"/>
  <c r="EG36" i="8"/>
  <c r="DT35" i="8"/>
  <c r="P35" i="8" s="1"/>
  <c r="AC44" i="8"/>
  <c r="U43" i="8"/>
  <c r="BG45" i="8"/>
  <c r="AZ44" i="8"/>
  <c r="EC40" i="8"/>
  <c r="DP39" i="8"/>
  <c r="AG41" i="8"/>
  <c r="Y40" i="8"/>
  <c r="M40" i="8" s="1"/>
  <c r="CK45" i="8"/>
  <c r="CD44" i="8"/>
  <c r="DZ43" i="8"/>
  <c r="DM42" i="8"/>
  <c r="ED38" i="8"/>
  <c r="DQ37" i="8"/>
  <c r="G34" i="8"/>
  <c r="H34" i="8"/>
  <c r="BI46" i="7"/>
  <c r="BB45" i="7"/>
  <c r="CN45" i="7"/>
  <c r="CG44" i="7"/>
  <c r="EB40" i="7"/>
  <c r="DO39" i="7"/>
  <c r="DW45" i="7"/>
  <c r="DJ44" i="7"/>
  <c r="DY42" i="7"/>
  <c r="DL41" i="7"/>
  <c r="BM42" i="7"/>
  <c r="BF41" i="7"/>
  <c r="EA40" i="7"/>
  <c r="DN39" i="7"/>
  <c r="AC45" i="7"/>
  <c r="U44" i="7"/>
  <c r="AA46" i="7"/>
  <c r="S45" i="7"/>
  <c r="AD43" i="7"/>
  <c r="V42" i="7"/>
  <c r="AE42" i="7"/>
  <c r="W41" i="7"/>
  <c r="CQ42" i="7"/>
  <c r="CJ41" i="7"/>
  <c r="O41" i="7" s="1"/>
  <c r="ED38" i="7"/>
  <c r="DQ37" i="7"/>
  <c r="BG46" i="7"/>
  <c r="AZ45" i="7"/>
  <c r="N40" i="7"/>
  <c r="H34" i="7"/>
  <c r="G34" i="7"/>
  <c r="I33" i="7"/>
  <c r="K33" i="7" s="1"/>
  <c r="L33" i="7"/>
  <c r="J33" i="7"/>
  <c r="CM45" i="7"/>
  <c r="CF44" i="7"/>
  <c r="DZ42" i="7"/>
  <c r="DM41" i="7"/>
  <c r="AB46" i="7"/>
  <c r="T45" i="7"/>
  <c r="EE37" i="7"/>
  <c r="DR36" i="7"/>
  <c r="BL42" i="7"/>
  <c r="BE41" i="7"/>
  <c r="DU46" i="7"/>
  <c r="DH45" i="7"/>
  <c r="AG41" i="7"/>
  <c r="Y40" i="7"/>
  <c r="M40" i="7" s="1"/>
  <c r="BK43" i="7"/>
  <c r="BD42" i="7"/>
  <c r="BH46" i="7"/>
  <c r="BA45" i="7"/>
  <c r="CK46" i="7"/>
  <c r="CD45" i="7"/>
  <c r="EC39" i="7"/>
  <c r="DP38" i="7"/>
  <c r="EG36" i="7"/>
  <c r="DT35" i="7"/>
  <c r="CP43" i="7"/>
  <c r="CI42" i="7"/>
  <c r="DX43" i="7"/>
  <c r="DK42" i="7"/>
  <c r="DV46" i="7"/>
  <c r="DI45" i="7"/>
  <c r="Z46" i="7"/>
  <c r="R45" i="7"/>
  <c r="CO44" i="7"/>
  <c r="CH43" i="7"/>
  <c r="EF36" i="7"/>
  <c r="DS35" i="7"/>
  <c r="AF42" i="7"/>
  <c r="X41" i="7"/>
  <c r="BJ44" i="7"/>
  <c r="BC43" i="7"/>
  <c r="CL46" i="7"/>
  <c r="CE45" i="7"/>
  <c r="H34" i="6"/>
  <c r="G34" i="6"/>
  <c r="AZ45" i="6"/>
  <c r="DI45" i="6"/>
  <c r="T45" i="6"/>
  <c r="EG37" i="6"/>
  <c r="DT36" i="6"/>
  <c r="DX45" i="6"/>
  <c r="DK44" i="6"/>
  <c r="EA42" i="6"/>
  <c r="DN41" i="6"/>
  <c r="EF36" i="6"/>
  <c r="DS35" i="6"/>
  <c r="Z45" i="6"/>
  <c r="R44" i="6"/>
  <c r="CP41" i="6"/>
  <c r="CI40" i="6"/>
  <c r="AD44" i="6"/>
  <c r="V43" i="6"/>
  <c r="CK45" i="6"/>
  <c r="CD44" i="6"/>
  <c r="BM43" i="6"/>
  <c r="BF42" i="6"/>
  <c r="AG42" i="6"/>
  <c r="Y41" i="6"/>
  <c r="BJ44" i="6"/>
  <c r="BC43" i="6"/>
  <c r="ED39" i="6"/>
  <c r="DQ38" i="6"/>
  <c r="BK44" i="6"/>
  <c r="BD43" i="6"/>
  <c r="BH45" i="6"/>
  <c r="BA44" i="6"/>
  <c r="DU45" i="6"/>
  <c r="DH44" i="6"/>
  <c r="AC45" i="6"/>
  <c r="U44" i="6"/>
  <c r="DW45" i="6"/>
  <c r="DJ44" i="6"/>
  <c r="CC47" i="6"/>
  <c r="AY47" i="6"/>
  <c r="Q47" i="6"/>
  <c r="E47" i="6"/>
  <c r="DG47" i="6"/>
  <c r="J33" i="6"/>
  <c r="I33" i="6"/>
  <c r="K33" i="6" s="1"/>
  <c r="L33" i="6"/>
  <c r="F46" i="6"/>
  <c r="CY46" i="6"/>
  <c r="AS46" i="6"/>
  <c r="BU46" i="6"/>
  <c r="BG46" i="6" s="1"/>
  <c r="AV46" i="6"/>
  <c r="AH46" i="6"/>
  <c r="AP46" i="6" s="1"/>
  <c r="AI46" i="6"/>
  <c r="AQ46" i="6" s="1"/>
  <c r="AJ46" i="6"/>
  <c r="AR46" i="6" s="1"/>
  <c r="AB46" i="6" s="1"/>
  <c r="CR46" i="6"/>
  <c r="CS46" i="6"/>
  <c r="CZ46" i="6" s="1"/>
  <c r="BO46" i="6"/>
  <c r="BV46" i="6" s="1"/>
  <c r="EH46" i="6"/>
  <c r="EU46" i="6" s="1"/>
  <c r="BN46" i="6"/>
  <c r="EI46" i="6"/>
  <c r="EV46" i="6" s="1"/>
  <c r="DV46" i="6" s="1"/>
  <c r="EJ46" i="6"/>
  <c r="EW46" i="6" s="1"/>
  <c r="BP46" i="6"/>
  <c r="BW46" i="6" s="1"/>
  <c r="AK46" i="6"/>
  <c r="EK46" i="6"/>
  <c r="EX46" i="6" s="1"/>
  <c r="CT46" i="6"/>
  <c r="DA46" i="6" s="1"/>
  <c r="BQ46" i="6"/>
  <c r="BX46" i="6" s="1"/>
  <c r="AL46" i="6"/>
  <c r="AT46" i="6" s="1"/>
  <c r="EL46" i="6"/>
  <c r="EY46" i="6" s="1"/>
  <c r="BR46" i="6"/>
  <c r="BY46" i="6" s="1"/>
  <c r="CU46" i="6"/>
  <c r="DB46" i="6" s="1"/>
  <c r="BT46" i="6"/>
  <c r="CA46" i="6" s="1"/>
  <c r="BS46" i="6"/>
  <c r="BZ46" i="6" s="1"/>
  <c r="EM46" i="6"/>
  <c r="EZ46" i="6" s="1"/>
  <c r="CV46" i="6"/>
  <c r="DC46" i="6" s="1"/>
  <c r="AM46" i="6"/>
  <c r="AU46" i="6" s="1"/>
  <c r="CW46" i="6"/>
  <c r="DD46" i="6" s="1"/>
  <c r="EN46" i="6"/>
  <c r="FA46" i="6" s="1"/>
  <c r="AO46" i="6"/>
  <c r="AW46" i="6" s="1"/>
  <c r="CX46" i="6"/>
  <c r="DE46" i="6" s="1"/>
  <c r="AN46" i="6"/>
  <c r="EO46" i="6"/>
  <c r="FB46" i="6" s="1"/>
  <c r="EP46" i="6"/>
  <c r="FC46" i="6" s="1"/>
  <c r="EQ46" i="6"/>
  <c r="FD46" i="6" s="1"/>
  <c r="ER46" i="6"/>
  <c r="FE46" i="6" s="1"/>
  <c r="ET46" i="6"/>
  <c r="FG46" i="6" s="1"/>
  <c r="ES46" i="6"/>
  <c r="FF46" i="6" s="1"/>
  <c r="AA45" i="6"/>
  <c r="S44" i="6"/>
  <c r="CL45" i="6"/>
  <c r="CE44" i="6"/>
  <c r="CQ41" i="6"/>
  <c r="CJ40" i="6"/>
  <c r="O40" i="6" s="1"/>
  <c r="CN44" i="6"/>
  <c r="CG43" i="6"/>
  <c r="C47" i="6"/>
  <c r="A48" i="6"/>
  <c r="B49" i="6"/>
  <c r="D48" i="6"/>
  <c r="CO43" i="6"/>
  <c r="CH42" i="6"/>
  <c r="DY44" i="6"/>
  <c r="DL43" i="6"/>
  <c r="DZ42" i="6"/>
  <c r="DM41" i="6"/>
  <c r="EC39" i="6"/>
  <c r="DP38" i="6"/>
  <c r="AE43" i="6"/>
  <c r="W42" i="6"/>
  <c r="CM45" i="6"/>
  <c r="CF44" i="6"/>
  <c r="AF42" i="6"/>
  <c r="X41" i="6"/>
  <c r="M41" i="6" s="1"/>
  <c r="BI45" i="6"/>
  <c r="BB44" i="6"/>
  <c r="P35" i="6"/>
  <c r="EB40" i="6"/>
  <c r="DO39" i="6"/>
  <c r="EE38" i="6"/>
  <c r="DR37" i="6"/>
  <c r="BL43" i="6"/>
  <c r="BE42" i="6"/>
  <c r="O39" i="6"/>
  <c r="N42" i="6"/>
  <c r="N41" i="7" l="1"/>
  <c r="EE39" i="8"/>
  <c r="DR38" i="8"/>
  <c r="BJ46" i="8"/>
  <c r="BC45" i="8"/>
  <c r="CP43" i="8"/>
  <c r="CI42" i="8"/>
  <c r="DZ44" i="8"/>
  <c r="DM43" i="8"/>
  <c r="AG42" i="8"/>
  <c r="Y41" i="8"/>
  <c r="M41" i="8" s="1"/>
  <c r="EC41" i="8"/>
  <c r="DP40" i="8"/>
  <c r="AC45" i="8"/>
  <c r="U44" i="8"/>
  <c r="DX46" i="8"/>
  <c r="DK45" i="8"/>
  <c r="EA42" i="8"/>
  <c r="DN41" i="8"/>
  <c r="AE43" i="8"/>
  <c r="W42" i="8"/>
  <c r="EF38" i="8"/>
  <c r="DS37" i="8"/>
  <c r="AF43" i="8"/>
  <c r="X42" i="8"/>
  <c r="EB42" i="8"/>
  <c r="DO41" i="8"/>
  <c r="CL46" i="8"/>
  <c r="CE45" i="8"/>
  <c r="CQ42" i="8"/>
  <c r="CJ41" i="8"/>
  <c r="O41" i="8" s="1"/>
  <c r="BK45" i="8"/>
  <c r="BD44" i="8"/>
  <c r="AB46" i="8"/>
  <c r="T45" i="8"/>
  <c r="DV46" i="8"/>
  <c r="DI45" i="8"/>
  <c r="H35" i="8"/>
  <c r="G35" i="8"/>
  <c r="BI46" i="8"/>
  <c r="BB45" i="8"/>
  <c r="DU46" i="8"/>
  <c r="DH45" i="8"/>
  <c r="BH46" i="8"/>
  <c r="BA45" i="8"/>
  <c r="J34" i="8"/>
  <c r="I34" i="8"/>
  <c r="K34" i="8" s="1"/>
  <c r="L34" i="8"/>
  <c r="ED39" i="8"/>
  <c r="DQ38" i="8"/>
  <c r="CK46" i="8"/>
  <c r="CD45" i="8"/>
  <c r="BG46" i="8"/>
  <c r="AZ45" i="8"/>
  <c r="EG37" i="8"/>
  <c r="DT36" i="8"/>
  <c r="P36" i="8" s="1"/>
  <c r="CM46" i="8"/>
  <c r="CF45" i="8"/>
  <c r="DY45" i="8"/>
  <c r="DL44" i="8"/>
  <c r="DW46" i="8"/>
  <c r="DJ45" i="8"/>
  <c r="BL43" i="8"/>
  <c r="BE42" i="8"/>
  <c r="N42" i="8" s="1"/>
  <c r="CN45" i="8"/>
  <c r="CG44" i="8"/>
  <c r="BM44" i="8"/>
  <c r="BF43" i="8"/>
  <c r="AD45" i="8"/>
  <c r="V44" i="8"/>
  <c r="CO44" i="8"/>
  <c r="CH43" i="8"/>
  <c r="Z46" i="8"/>
  <c r="R45" i="8"/>
  <c r="AA46" i="8"/>
  <c r="S45" i="8"/>
  <c r="CO45" i="7"/>
  <c r="CH44" i="7"/>
  <c r="DV47" i="7"/>
  <c r="DI46" i="7"/>
  <c r="CP44" i="7"/>
  <c r="CI43" i="7"/>
  <c r="EC40" i="7"/>
  <c r="DP39" i="7"/>
  <c r="BH47" i="7"/>
  <c r="BA46" i="7"/>
  <c r="AG42" i="7"/>
  <c r="Y41" i="7"/>
  <c r="M41" i="7" s="1"/>
  <c r="BL43" i="7"/>
  <c r="BE42" i="7"/>
  <c r="AB47" i="7"/>
  <c r="T46" i="7"/>
  <c r="CM46" i="7"/>
  <c r="CF45" i="7"/>
  <c r="BG47" i="7"/>
  <c r="AZ46" i="7"/>
  <c r="CQ43" i="7"/>
  <c r="CJ42" i="7"/>
  <c r="O42" i="7" s="1"/>
  <c r="AD44" i="7"/>
  <c r="V43" i="7"/>
  <c r="AC46" i="7"/>
  <c r="U45" i="7"/>
  <c r="BM43" i="7"/>
  <c r="BF42" i="7"/>
  <c r="DW46" i="7"/>
  <c r="DJ45" i="7"/>
  <c r="CN46" i="7"/>
  <c r="CG45" i="7"/>
  <c r="CL47" i="7"/>
  <c r="CE46" i="7"/>
  <c r="AF43" i="7"/>
  <c r="X42" i="7"/>
  <c r="P35" i="7"/>
  <c r="Z47" i="7"/>
  <c r="R46" i="7"/>
  <c r="DX44" i="7"/>
  <c r="DK43" i="7"/>
  <c r="EG37" i="7"/>
  <c r="DT36" i="7"/>
  <c r="CK47" i="7"/>
  <c r="CD46" i="7"/>
  <c r="BK44" i="7"/>
  <c r="BD43" i="7"/>
  <c r="DU47" i="7"/>
  <c r="DH46" i="7"/>
  <c r="EE38" i="7"/>
  <c r="DR37" i="7"/>
  <c r="DZ43" i="7"/>
  <c r="DM42" i="7"/>
  <c r="I34" i="7"/>
  <c r="K34" i="7" s="1"/>
  <c r="L34" i="7"/>
  <c r="J34" i="7"/>
  <c r="ED39" i="7"/>
  <c r="DQ38" i="7"/>
  <c r="AE43" i="7"/>
  <c r="W42" i="7"/>
  <c r="AA47" i="7"/>
  <c r="S46" i="7"/>
  <c r="EA41" i="7"/>
  <c r="DN40" i="7"/>
  <c r="DY43" i="7"/>
  <c r="DL42" i="7"/>
  <c r="EB41" i="7"/>
  <c r="DO40" i="7"/>
  <c r="BI47" i="7"/>
  <c r="BB46" i="7"/>
  <c r="BJ45" i="7"/>
  <c r="BC44" i="7"/>
  <c r="EF37" i="7"/>
  <c r="DS36" i="7"/>
  <c r="T46" i="6"/>
  <c r="AZ46" i="6"/>
  <c r="DI46" i="6"/>
  <c r="G35" i="6"/>
  <c r="H35" i="6"/>
  <c r="AF43" i="6"/>
  <c r="X42" i="6"/>
  <c r="AE44" i="6"/>
  <c r="W43" i="6"/>
  <c r="DZ43" i="6"/>
  <c r="DM42" i="6"/>
  <c r="CO44" i="6"/>
  <c r="CH43" i="6"/>
  <c r="CQ42" i="6"/>
  <c r="CJ41" i="6"/>
  <c r="AA46" i="6"/>
  <c r="S45" i="6"/>
  <c r="DW46" i="6"/>
  <c r="DJ45" i="6"/>
  <c r="DU46" i="6"/>
  <c r="DH45" i="6"/>
  <c r="BK45" i="6"/>
  <c r="BD44" i="6"/>
  <c r="BJ45" i="6"/>
  <c r="BC44" i="6"/>
  <c r="BM44" i="6"/>
  <c r="BF43" i="6"/>
  <c r="N43" i="6" s="1"/>
  <c r="AD45" i="6"/>
  <c r="V44" i="6"/>
  <c r="Z46" i="6"/>
  <c r="R45" i="6"/>
  <c r="BL44" i="6"/>
  <c r="BE43" i="6"/>
  <c r="EE39" i="6"/>
  <c r="DR38" i="6"/>
  <c r="CC48" i="6"/>
  <c r="AY48" i="6"/>
  <c r="DG48" i="6"/>
  <c r="Q48" i="6"/>
  <c r="E48" i="6"/>
  <c r="EA43" i="6"/>
  <c r="DN42" i="6"/>
  <c r="EG38" i="6"/>
  <c r="DT37" i="6"/>
  <c r="BI46" i="6"/>
  <c r="BB45" i="6"/>
  <c r="CM46" i="6"/>
  <c r="CF45" i="6"/>
  <c r="EC40" i="6"/>
  <c r="DP39" i="6"/>
  <c r="DY45" i="6"/>
  <c r="DL44" i="6"/>
  <c r="B50" i="6"/>
  <c r="D49" i="6"/>
  <c r="CN45" i="6"/>
  <c r="CG44" i="6"/>
  <c r="CL46" i="6"/>
  <c r="CE45" i="6"/>
  <c r="AC46" i="6"/>
  <c r="U45" i="6"/>
  <c r="BH46" i="6"/>
  <c r="BA45" i="6"/>
  <c r="ED40" i="6"/>
  <c r="DQ39" i="6"/>
  <c r="AG43" i="6"/>
  <c r="Y42" i="6"/>
  <c r="M42" i="6" s="1"/>
  <c r="CK46" i="6"/>
  <c r="CD45" i="6"/>
  <c r="CP42" i="6"/>
  <c r="CI41" i="6"/>
  <c r="J34" i="6"/>
  <c r="I34" i="6"/>
  <c r="K34" i="6" s="1"/>
  <c r="L34" i="6"/>
  <c r="EB41" i="6"/>
  <c r="DO40" i="6"/>
  <c r="A49" i="6"/>
  <c r="C48" i="6"/>
  <c r="F47" i="6"/>
  <c r="BV47" i="6"/>
  <c r="FC47" i="6"/>
  <c r="AH47" i="6"/>
  <c r="AP47" i="6" s="1"/>
  <c r="AI47" i="6"/>
  <c r="AQ47" i="6" s="1"/>
  <c r="AJ47" i="6"/>
  <c r="AR47" i="6" s="1"/>
  <c r="AB47" i="6" s="1"/>
  <c r="CR47" i="6"/>
  <c r="CY47" i="6" s="1"/>
  <c r="CS47" i="6"/>
  <c r="CZ47" i="6" s="1"/>
  <c r="BO47" i="6"/>
  <c r="EH47" i="6"/>
  <c r="EU47" i="6" s="1"/>
  <c r="BN47" i="6"/>
  <c r="BU47" i="6" s="1"/>
  <c r="BG47" i="6" s="1"/>
  <c r="EI47" i="6"/>
  <c r="EV47" i="6" s="1"/>
  <c r="DV47" i="6" s="1"/>
  <c r="EJ47" i="6"/>
  <c r="EW47" i="6" s="1"/>
  <c r="BP47" i="6"/>
  <c r="BW47" i="6" s="1"/>
  <c r="BQ47" i="6"/>
  <c r="BX47" i="6" s="1"/>
  <c r="CT47" i="6"/>
  <c r="DA47" i="6" s="1"/>
  <c r="AK47" i="6"/>
  <c r="AS47" i="6" s="1"/>
  <c r="EK47" i="6"/>
  <c r="EX47" i="6" s="1"/>
  <c r="CU47" i="6"/>
  <c r="DB47" i="6" s="1"/>
  <c r="BR47" i="6"/>
  <c r="BY47" i="6" s="1"/>
  <c r="AL47" i="6"/>
  <c r="AT47" i="6" s="1"/>
  <c r="EL47" i="6"/>
  <c r="EY47" i="6" s="1"/>
  <c r="EM47" i="6"/>
  <c r="EZ47" i="6" s="1"/>
  <c r="CV47" i="6"/>
  <c r="DC47" i="6" s="1"/>
  <c r="AM47" i="6"/>
  <c r="AU47" i="6" s="1"/>
  <c r="BT47" i="6"/>
  <c r="CA47" i="6" s="1"/>
  <c r="BS47" i="6"/>
  <c r="BZ47" i="6" s="1"/>
  <c r="AO47" i="6"/>
  <c r="AW47" i="6" s="1"/>
  <c r="CX47" i="6"/>
  <c r="DE47" i="6" s="1"/>
  <c r="AN47" i="6"/>
  <c r="AV47" i="6" s="1"/>
  <c r="CW47" i="6"/>
  <c r="DD47" i="6" s="1"/>
  <c r="EN47" i="6"/>
  <c r="FA47" i="6" s="1"/>
  <c r="EO47" i="6"/>
  <c r="FB47" i="6" s="1"/>
  <c r="EP47" i="6"/>
  <c r="EQ47" i="6"/>
  <c r="FD47" i="6" s="1"/>
  <c r="ER47" i="6"/>
  <c r="FE47" i="6" s="1"/>
  <c r="ES47" i="6"/>
  <c r="FF47" i="6" s="1"/>
  <c r="ET47" i="6"/>
  <c r="FG47" i="6" s="1"/>
  <c r="EF37" i="6"/>
  <c r="DS36" i="6"/>
  <c r="P36" i="6" s="1"/>
  <c r="DX46" i="6"/>
  <c r="DK45" i="6"/>
  <c r="CO45" i="8" l="1"/>
  <c r="CH44" i="8"/>
  <c r="BM45" i="8"/>
  <c r="BF44" i="8"/>
  <c r="DY46" i="8"/>
  <c r="DL45" i="8"/>
  <c r="CK47" i="8"/>
  <c r="CD46" i="8"/>
  <c r="BH47" i="8"/>
  <c r="BA46" i="8"/>
  <c r="AB47" i="8"/>
  <c r="T46" i="8"/>
  <c r="Z47" i="8"/>
  <c r="R46" i="8"/>
  <c r="AD46" i="8"/>
  <c r="V45" i="8"/>
  <c r="CN46" i="8"/>
  <c r="CG45" i="8"/>
  <c r="DW47" i="8"/>
  <c r="DJ46" i="8"/>
  <c r="CM47" i="8"/>
  <c r="CF46" i="8"/>
  <c r="BG47" i="8"/>
  <c r="AZ46" i="8"/>
  <c r="ED40" i="8"/>
  <c r="DQ39" i="8"/>
  <c r="DU47" i="8"/>
  <c r="DH46" i="8"/>
  <c r="DV47" i="8"/>
  <c r="DI46" i="8"/>
  <c r="AA47" i="8"/>
  <c r="S46" i="8"/>
  <c r="BL44" i="8"/>
  <c r="BE43" i="8"/>
  <c r="N43" i="8" s="1"/>
  <c r="EG38" i="8"/>
  <c r="DT37" i="8"/>
  <c r="P37" i="8" s="1"/>
  <c r="G36" i="8"/>
  <c r="H36" i="8"/>
  <c r="BK46" i="8"/>
  <c r="BD45" i="8"/>
  <c r="CL47" i="8"/>
  <c r="CE46" i="8"/>
  <c r="AF44" i="8"/>
  <c r="X43" i="8"/>
  <c r="AE44" i="8"/>
  <c r="W43" i="8"/>
  <c r="DX47" i="8"/>
  <c r="DK46" i="8"/>
  <c r="EC42" i="8"/>
  <c r="DP41" i="8"/>
  <c r="DZ45" i="8"/>
  <c r="DM44" i="8"/>
  <c r="BJ47" i="8"/>
  <c r="BC46" i="8"/>
  <c r="BI47" i="8"/>
  <c r="BB46" i="8"/>
  <c r="J35" i="8"/>
  <c r="I35" i="8"/>
  <c r="K35" i="8" s="1"/>
  <c r="L35" i="8"/>
  <c r="CQ43" i="8"/>
  <c r="CJ42" i="8"/>
  <c r="O42" i="8" s="1"/>
  <c r="EB43" i="8"/>
  <c r="DO42" i="8"/>
  <c r="EF39" i="8"/>
  <c r="DS38" i="8"/>
  <c r="EA43" i="8"/>
  <c r="DN42" i="8"/>
  <c r="AC46" i="8"/>
  <c r="U45" i="8"/>
  <c r="AG43" i="8"/>
  <c r="Y42" i="8"/>
  <c r="M42" i="8" s="1"/>
  <c r="CP44" i="8"/>
  <c r="CI43" i="8"/>
  <c r="EE40" i="8"/>
  <c r="DR39" i="8"/>
  <c r="BJ46" i="7"/>
  <c r="BC45" i="7"/>
  <c r="EB42" i="7"/>
  <c r="DO41" i="7"/>
  <c r="EA42" i="7"/>
  <c r="DN41" i="7"/>
  <c r="AE44" i="7"/>
  <c r="W43" i="7"/>
  <c r="P36" i="7"/>
  <c r="CL48" i="7"/>
  <c r="CE47" i="7"/>
  <c r="DW47" i="7"/>
  <c r="DJ46" i="7"/>
  <c r="AC47" i="7"/>
  <c r="U46" i="7"/>
  <c r="CQ44" i="7"/>
  <c r="CJ43" i="7"/>
  <c r="O43" i="7" s="1"/>
  <c r="CM47" i="7"/>
  <c r="CF46" i="7"/>
  <c r="BL44" i="7"/>
  <c r="BE43" i="7"/>
  <c r="BH48" i="7"/>
  <c r="BA47" i="7"/>
  <c r="CP45" i="7"/>
  <c r="CI44" i="7"/>
  <c r="CO46" i="7"/>
  <c r="CH45" i="7"/>
  <c r="EE39" i="7"/>
  <c r="DR38" i="7"/>
  <c r="BK45" i="7"/>
  <c r="BD44" i="7"/>
  <c r="EG38" i="7"/>
  <c r="DT37" i="7"/>
  <c r="Z48" i="7"/>
  <c r="R47" i="7"/>
  <c r="EF38" i="7"/>
  <c r="DS37" i="7"/>
  <c r="BI48" i="7"/>
  <c r="BB47" i="7"/>
  <c r="DY44" i="7"/>
  <c r="DL43" i="7"/>
  <c r="AA48" i="7"/>
  <c r="S47" i="7"/>
  <c r="ED40" i="7"/>
  <c r="DQ39" i="7"/>
  <c r="G35" i="7"/>
  <c r="H35" i="7"/>
  <c r="AF44" i="7"/>
  <c r="X43" i="7"/>
  <c r="CN47" i="7"/>
  <c r="CG46" i="7"/>
  <c r="BM44" i="7"/>
  <c r="BF43" i="7"/>
  <c r="N43" i="7" s="1"/>
  <c r="AD45" i="7"/>
  <c r="V44" i="7"/>
  <c r="BG48" i="7"/>
  <c r="AZ47" i="7"/>
  <c r="AB48" i="7"/>
  <c r="T47" i="7"/>
  <c r="AG43" i="7"/>
  <c r="Y42" i="7"/>
  <c r="M42" i="7" s="1"/>
  <c r="EC41" i="7"/>
  <c r="DP40" i="7"/>
  <c r="DV48" i="7"/>
  <c r="DI47" i="7"/>
  <c r="DZ44" i="7"/>
  <c r="DM43" i="7"/>
  <c r="DU48" i="7"/>
  <c r="DH47" i="7"/>
  <c r="CK48" i="7"/>
  <c r="CD47" i="7"/>
  <c r="DX45" i="7"/>
  <c r="DK44" i="7"/>
  <c r="N42" i="7"/>
  <c r="AZ47" i="6"/>
  <c r="T47" i="6"/>
  <c r="G36" i="6"/>
  <c r="H36" i="6"/>
  <c r="DI47" i="6"/>
  <c r="DX47" i="6"/>
  <c r="DK46" i="6"/>
  <c r="EB42" i="6"/>
  <c r="DO41" i="6"/>
  <c r="CK47" i="6"/>
  <c r="CD46" i="6"/>
  <c r="ED41" i="6"/>
  <c r="DQ40" i="6"/>
  <c r="AC47" i="6"/>
  <c r="U46" i="6"/>
  <c r="CN46" i="6"/>
  <c r="CG45" i="6"/>
  <c r="DY46" i="6"/>
  <c r="DL45" i="6"/>
  <c r="CM47" i="6"/>
  <c r="CF46" i="6"/>
  <c r="EA44" i="6"/>
  <c r="DN43" i="6"/>
  <c r="EE40" i="6"/>
  <c r="DR39" i="6"/>
  <c r="AD46" i="6"/>
  <c r="V45" i="6"/>
  <c r="BJ46" i="6"/>
  <c r="BC45" i="6"/>
  <c r="DU47" i="6"/>
  <c r="DH46" i="6"/>
  <c r="AA47" i="6"/>
  <c r="S46" i="6"/>
  <c r="CO45" i="6"/>
  <c r="CH44" i="6"/>
  <c r="AE45" i="6"/>
  <c r="W44" i="6"/>
  <c r="J35" i="6"/>
  <c r="I35" i="6"/>
  <c r="K35" i="6" s="1"/>
  <c r="L35" i="6"/>
  <c r="C49" i="6"/>
  <c r="A50" i="6"/>
  <c r="CC49" i="6"/>
  <c r="AY49" i="6"/>
  <c r="Q49" i="6"/>
  <c r="E49" i="6"/>
  <c r="DG49" i="6"/>
  <c r="P37" i="6"/>
  <c r="O41" i="6"/>
  <c r="EF38" i="6"/>
  <c r="DS37" i="6"/>
  <c r="CP43" i="6"/>
  <c r="CI42" i="6"/>
  <c r="AG44" i="6"/>
  <c r="Y43" i="6"/>
  <c r="BH47" i="6"/>
  <c r="BA46" i="6"/>
  <c r="CL47" i="6"/>
  <c r="CE46" i="6"/>
  <c r="B51" i="6"/>
  <c r="D50" i="6"/>
  <c r="EC41" i="6"/>
  <c r="DP40" i="6"/>
  <c r="BI47" i="6"/>
  <c r="BB46" i="6"/>
  <c r="EG39" i="6"/>
  <c r="DT38" i="6"/>
  <c r="EU48" i="6"/>
  <c r="DB48" i="6"/>
  <c r="AR48" i="6"/>
  <c r="AB48" i="6" s="1"/>
  <c r="F48" i="6"/>
  <c r="AJ48" i="6"/>
  <c r="CR48" i="6"/>
  <c r="CY48" i="6" s="1"/>
  <c r="CS48" i="6"/>
  <c r="CZ48" i="6" s="1"/>
  <c r="BO48" i="6"/>
  <c r="BV48" i="6" s="1"/>
  <c r="EH48" i="6"/>
  <c r="BN48" i="6"/>
  <c r="BU48" i="6" s="1"/>
  <c r="BG48" i="6" s="1"/>
  <c r="AH48" i="6"/>
  <c r="AP48" i="6" s="1"/>
  <c r="AI48" i="6"/>
  <c r="AQ48" i="6" s="1"/>
  <c r="EI48" i="6"/>
  <c r="EV48" i="6" s="1"/>
  <c r="DV48" i="6" s="1"/>
  <c r="EJ48" i="6"/>
  <c r="EW48" i="6" s="1"/>
  <c r="BP48" i="6"/>
  <c r="BW48" i="6" s="1"/>
  <c r="BQ48" i="6"/>
  <c r="BX48" i="6" s="1"/>
  <c r="AK48" i="6"/>
  <c r="AS48" i="6" s="1"/>
  <c r="EK48" i="6"/>
  <c r="EX48" i="6" s="1"/>
  <c r="CT48" i="6"/>
  <c r="DA48" i="6" s="1"/>
  <c r="CU48" i="6"/>
  <c r="AL48" i="6"/>
  <c r="AT48" i="6" s="1"/>
  <c r="EL48" i="6"/>
  <c r="EY48" i="6" s="1"/>
  <c r="BR48" i="6"/>
  <c r="BY48" i="6" s="1"/>
  <c r="CV48" i="6"/>
  <c r="DC48" i="6" s="1"/>
  <c r="AM48" i="6"/>
  <c r="AU48" i="6" s="1"/>
  <c r="BT48" i="6"/>
  <c r="CA48" i="6" s="1"/>
  <c r="BS48" i="6"/>
  <c r="BZ48" i="6" s="1"/>
  <c r="EM48" i="6"/>
  <c r="EZ48" i="6" s="1"/>
  <c r="AO48" i="6"/>
  <c r="AW48" i="6" s="1"/>
  <c r="CX48" i="6"/>
  <c r="DE48" i="6" s="1"/>
  <c r="AN48" i="6"/>
  <c r="AV48" i="6" s="1"/>
  <c r="CW48" i="6"/>
  <c r="DD48" i="6" s="1"/>
  <c r="EN48" i="6"/>
  <c r="FA48" i="6" s="1"/>
  <c r="EO48" i="6"/>
  <c r="FB48" i="6" s="1"/>
  <c r="EP48" i="6"/>
  <c r="FC48" i="6" s="1"/>
  <c r="EQ48" i="6"/>
  <c r="FD48" i="6" s="1"/>
  <c r="ER48" i="6"/>
  <c r="FE48" i="6" s="1"/>
  <c r="ES48" i="6"/>
  <c r="FF48" i="6" s="1"/>
  <c r="ET48" i="6"/>
  <c r="FG48" i="6" s="1"/>
  <c r="BL45" i="6"/>
  <c r="BE44" i="6"/>
  <c r="Z47" i="6"/>
  <c r="R46" i="6"/>
  <c r="BM45" i="6"/>
  <c r="BF44" i="6"/>
  <c r="N44" i="6" s="1"/>
  <c r="BK46" i="6"/>
  <c r="BD45" i="6"/>
  <c r="DW47" i="6"/>
  <c r="DJ46" i="6"/>
  <c r="CQ43" i="6"/>
  <c r="CJ42" i="6"/>
  <c r="O42" i="6" s="1"/>
  <c r="DZ44" i="6"/>
  <c r="DM43" i="6"/>
  <c r="AF44" i="6"/>
  <c r="X43" i="6"/>
  <c r="M43" i="6" s="1"/>
  <c r="J36" i="8" l="1"/>
  <c r="I36" i="8"/>
  <c r="K36" i="8" s="1"/>
  <c r="L36" i="8"/>
  <c r="BL45" i="8"/>
  <c r="BE44" i="8"/>
  <c r="N44" i="8" s="1"/>
  <c r="DU48" i="8"/>
  <c r="DH47" i="8"/>
  <c r="BG48" i="8"/>
  <c r="AZ47" i="8"/>
  <c r="DW48" i="8"/>
  <c r="DJ47" i="8"/>
  <c r="AD47" i="8"/>
  <c r="V46" i="8"/>
  <c r="AB48" i="8"/>
  <c r="T47" i="8"/>
  <c r="CK48" i="8"/>
  <c r="CD47" i="8"/>
  <c r="BM46" i="8"/>
  <c r="BF45" i="8"/>
  <c r="CP45" i="8"/>
  <c r="CI44" i="8"/>
  <c r="AC47" i="8"/>
  <c r="U46" i="8"/>
  <c r="EF40" i="8"/>
  <c r="DS39" i="8"/>
  <c r="CQ44" i="8"/>
  <c r="CJ43" i="8"/>
  <c r="O43" i="8" s="1"/>
  <c r="BI48" i="8"/>
  <c r="BB47" i="8"/>
  <c r="DZ46" i="8"/>
  <c r="DM45" i="8"/>
  <c r="DX48" i="8"/>
  <c r="DK47" i="8"/>
  <c r="AF45" i="8"/>
  <c r="X44" i="8"/>
  <c r="BK47" i="8"/>
  <c r="BD46" i="8"/>
  <c r="H37" i="8"/>
  <c r="G37" i="8"/>
  <c r="EG39" i="8"/>
  <c r="DT38" i="8"/>
  <c r="P38" i="8" s="1"/>
  <c r="AA48" i="8"/>
  <c r="S47" i="8"/>
  <c r="DV48" i="8"/>
  <c r="DI47" i="8"/>
  <c r="ED41" i="8"/>
  <c r="DQ40" i="8"/>
  <c r="CM48" i="8"/>
  <c r="CF47" i="8"/>
  <c r="CN47" i="8"/>
  <c r="CG46" i="8"/>
  <c r="Z48" i="8"/>
  <c r="R47" i="8"/>
  <c r="BH48" i="8"/>
  <c r="BA47" i="8"/>
  <c r="DY47" i="8"/>
  <c r="DL46" i="8"/>
  <c r="CO46" i="8"/>
  <c r="CH45" i="8"/>
  <c r="EE41" i="8"/>
  <c r="DR40" i="8"/>
  <c r="AG44" i="8"/>
  <c r="Y43" i="8"/>
  <c r="M43" i="8" s="1"/>
  <c r="EA44" i="8"/>
  <c r="DN43" i="8"/>
  <c r="EB44" i="8"/>
  <c r="DO43" i="8"/>
  <c r="BJ48" i="8"/>
  <c r="BC47" i="8"/>
  <c r="EC43" i="8"/>
  <c r="DP42" i="8"/>
  <c r="AE45" i="8"/>
  <c r="W44" i="8"/>
  <c r="CL48" i="8"/>
  <c r="CE47" i="8"/>
  <c r="CK49" i="7"/>
  <c r="CD48" i="7"/>
  <c r="DZ45" i="7"/>
  <c r="DM44" i="7"/>
  <c r="AA49" i="7"/>
  <c r="S48" i="7"/>
  <c r="BI49" i="7"/>
  <c r="BB48" i="7"/>
  <c r="Z49" i="7"/>
  <c r="R48" i="7"/>
  <c r="BK46" i="7"/>
  <c r="BD45" i="7"/>
  <c r="CO47" i="7"/>
  <c r="CH46" i="7"/>
  <c r="BH49" i="7"/>
  <c r="BA48" i="7"/>
  <c r="CM48" i="7"/>
  <c r="CF47" i="7"/>
  <c r="AC48" i="7"/>
  <c r="U47" i="7"/>
  <c r="CL49" i="7"/>
  <c r="CE48" i="7"/>
  <c r="AE45" i="7"/>
  <c r="W44" i="7"/>
  <c r="EB43" i="7"/>
  <c r="DO42" i="7"/>
  <c r="EC42" i="7"/>
  <c r="DP41" i="7"/>
  <c r="AB49" i="7"/>
  <c r="T48" i="7"/>
  <c r="AD46" i="7"/>
  <c r="V45" i="7"/>
  <c r="CN48" i="7"/>
  <c r="CG47" i="7"/>
  <c r="I35" i="7"/>
  <c r="K35" i="7" s="1"/>
  <c r="L35" i="7"/>
  <c r="J35" i="7"/>
  <c r="P37" i="7"/>
  <c r="DX46" i="7"/>
  <c r="DK45" i="7"/>
  <c r="DU49" i="7"/>
  <c r="DH48" i="7"/>
  <c r="ED41" i="7"/>
  <c r="DQ40" i="7"/>
  <c r="DY45" i="7"/>
  <c r="DL44" i="7"/>
  <c r="EF39" i="7"/>
  <c r="DS38" i="7"/>
  <c r="EG39" i="7"/>
  <c r="DT38" i="7"/>
  <c r="EE40" i="7"/>
  <c r="DR39" i="7"/>
  <c r="CP46" i="7"/>
  <c r="CI45" i="7"/>
  <c r="BL45" i="7"/>
  <c r="BE44" i="7"/>
  <c r="CQ45" i="7"/>
  <c r="CJ44" i="7"/>
  <c r="O44" i="7" s="1"/>
  <c r="DW48" i="7"/>
  <c r="DJ47" i="7"/>
  <c r="G36" i="7"/>
  <c r="H36" i="7"/>
  <c r="EA43" i="7"/>
  <c r="DN42" i="7"/>
  <c r="BJ47" i="7"/>
  <c r="BC46" i="7"/>
  <c r="DV49" i="7"/>
  <c r="DI48" i="7"/>
  <c r="AG44" i="7"/>
  <c r="Y43" i="7"/>
  <c r="M43" i="7" s="1"/>
  <c r="BG49" i="7"/>
  <c r="AZ48" i="7"/>
  <c r="BM45" i="7"/>
  <c r="BF44" i="7"/>
  <c r="AF45" i="7"/>
  <c r="X44" i="7"/>
  <c r="DI48" i="6"/>
  <c r="T48" i="6"/>
  <c r="AZ48" i="6"/>
  <c r="AF45" i="6"/>
  <c r="X44" i="6"/>
  <c r="CQ44" i="6"/>
  <c r="CJ43" i="6"/>
  <c r="BK47" i="6"/>
  <c r="BD46" i="6"/>
  <c r="Z48" i="6"/>
  <c r="R47" i="6"/>
  <c r="CC50" i="6"/>
  <c r="AY50" i="6"/>
  <c r="Q50" i="6"/>
  <c r="E50" i="6"/>
  <c r="DG50" i="6"/>
  <c r="AE46" i="6"/>
  <c r="W45" i="6"/>
  <c r="AA48" i="6"/>
  <c r="S47" i="6"/>
  <c r="BJ47" i="6"/>
  <c r="BC46" i="6"/>
  <c r="EE41" i="6"/>
  <c r="DR40" i="6"/>
  <c r="CM48" i="6"/>
  <c r="CF47" i="6"/>
  <c r="CN47" i="6"/>
  <c r="CG46" i="6"/>
  <c r="ED42" i="6"/>
  <c r="DQ41" i="6"/>
  <c r="EB43" i="6"/>
  <c r="DO42" i="6"/>
  <c r="J36" i="6"/>
  <c r="I36" i="6"/>
  <c r="K36" i="6" s="1"/>
  <c r="L36" i="6"/>
  <c r="BI48" i="6"/>
  <c r="BB47" i="6"/>
  <c r="B52" i="6"/>
  <c r="D51" i="6"/>
  <c r="BH48" i="6"/>
  <c r="BA47" i="6"/>
  <c r="CP44" i="6"/>
  <c r="CI43" i="6"/>
  <c r="O43" i="6" s="1"/>
  <c r="DE49" i="6"/>
  <c r="AQ49" i="6"/>
  <c r="EW49" i="6"/>
  <c r="BW49" i="6"/>
  <c r="AT49" i="6"/>
  <c r="F49" i="6"/>
  <c r="BZ49" i="6"/>
  <c r="AS49" i="6"/>
  <c r="FG49" i="6"/>
  <c r="AV49" i="6"/>
  <c r="AR49" i="6"/>
  <c r="AB49" i="6" s="1"/>
  <c r="CS49" i="6"/>
  <c r="CZ49" i="6" s="1"/>
  <c r="BO49" i="6"/>
  <c r="BV49" i="6" s="1"/>
  <c r="EH49" i="6"/>
  <c r="EU49" i="6" s="1"/>
  <c r="BN49" i="6"/>
  <c r="BU49" i="6" s="1"/>
  <c r="BG49" i="6" s="1"/>
  <c r="AH49" i="6"/>
  <c r="AP49" i="6" s="1"/>
  <c r="AI49" i="6"/>
  <c r="AJ49" i="6"/>
  <c r="CR49" i="6"/>
  <c r="CY49" i="6" s="1"/>
  <c r="EJ49" i="6"/>
  <c r="BP49" i="6"/>
  <c r="EI49" i="6"/>
  <c r="EV49" i="6" s="1"/>
  <c r="DV49" i="6" s="1"/>
  <c r="BQ49" i="6"/>
  <c r="BX49" i="6" s="1"/>
  <c r="AK49" i="6"/>
  <c r="EK49" i="6"/>
  <c r="EX49" i="6" s="1"/>
  <c r="CT49" i="6"/>
  <c r="DA49" i="6" s="1"/>
  <c r="CU49" i="6"/>
  <c r="DB49" i="6" s="1"/>
  <c r="BR49" i="6"/>
  <c r="BY49" i="6" s="1"/>
  <c r="AL49" i="6"/>
  <c r="EL49" i="6"/>
  <c r="EY49" i="6" s="1"/>
  <c r="AM49" i="6"/>
  <c r="AU49" i="6" s="1"/>
  <c r="BS49" i="6"/>
  <c r="BT49" i="6"/>
  <c r="CA49" i="6" s="1"/>
  <c r="EM49" i="6"/>
  <c r="EZ49" i="6" s="1"/>
  <c r="CV49" i="6"/>
  <c r="DC49" i="6" s="1"/>
  <c r="CX49" i="6"/>
  <c r="AN49" i="6"/>
  <c r="CW49" i="6"/>
  <c r="DD49" i="6" s="1"/>
  <c r="EN49" i="6"/>
  <c r="FA49" i="6" s="1"/>
  <c r="AO49" i="6"/>
  <c r="AW49" i="6" s="1"/>
  <c r="EO49" i="6"/>
  <c r="FB49" i="6" s="1"/>
  <c r="EP49" i="6"/>
  <c r="FC49" i="6" s="1"/>
  <c r="EQ49" i="6"/>
  <c r="FD49" i="6" s="1"/>
  <c r="ER49" i="6"/>
  <c r="FE49" i="6" s="1"/>
  <c r="ET49" i="6"/>
  <c r="ES49" i="6"/>
  <c r="FF49" i="6" s="1"/>
  <c r="C50" i="6"/>
  <c r="A51" i="6"/>
  <c r="DZ45" i="6"/>
  <c r="DM44" i="6"/>
  <c r="DW48" i="6"/>
  <c r="DJ47" i="6"/>
  <c r="BM46" i="6"/>
  <c r="BF45" i="6"/>
  <c r="BL46" i="6"/>
  <c r="BE45" i="6"/>
  <c r="N45" i="6" s="1"/>
  <c r="CO46" i="6"/>
  <c r="CH45" i="6"/>
  <c r="DU48" i="6"/>
  <c r="DH47" i="6"/>
  <c r="AD47" i="6"/>
  <c r="V46" i="6"/>
  <c r="EA45" i="6"/>
  <c r="DN44" i="6"/>
  <c r="DY47" i="6"/>
  <c r="DL46" i="6"/>
  <c r="AC48" i="6"/>
  <c r="U47" i="6"/>
  <c r="CK48" i="6"/>
  <c r="CD47" i="6"/>
  <c r="DX48" i="6"/>
  <c r="DK47" i="6"/>
  <c r="EG40" i="6"/>
  <c r="DT39" i="6"/>
  <c r="EC42" i="6"/>
  <c r="DP41" i="6"/>
  <c r="CL48" i="6"/>
  <c r="CE47" i="6"/>
  <c r="AG45" i="6"/>
  <c r="Y44" i="6"/>
  <c r="EF39" i="6"/>
  <c r="DS38" i="6"/>
  <c r="P38" i="6" s="1"/>
  <c r="G37" i="6"/>
  <c r="H37" i="6"/>
  <c r="M44" i="6"/>
  <c r="H38" i="8" l="1"/>
  <c r="G38" i="8"/>
  <c r="BK48" i="8"/>
  <c r="BD47" i="8"/>
  <c r="DX49" i="8"/>
  <c r="DK48" i="8"/>
  <c r="BI49" i="8"/>
  <c r="BB48" i="8"/>
  <c r="EF41" i="8"/>
  <c r="DS40" i="8"/>
  <c r="CP46" i="8"/>
  <c r="CI45" i="8"/>
  <c r="CK49" i="8"/>
  <c r="CD48" i="8"/>
  <c r="AD48" i="8"/>
  <c r="V47" i="8"/>
  <c r="BG49" i="8"/>
  <c r="AZ48" i="8"/>
  <c r="BL46" i="8"/>
  <c r="BE45" i="8"/>
  <c r="N45" i="8" s="1"/>
  <c r="AE46" i="8"/>
  <c r="W45" i="8"/>
  <c r="BJ49" i="8"/>
  <c r="BC48" i="8"/>
  <c r="EA45" i="8"/>
  <c r="DN44" i="8"/>
  <c r="EE42" i="8"/>
  <c r="DR41" i="8"/>
  <c r="DY48" i="8"/>
  <c r="DL47" i="8"/>
  <c r="Z49" i="8"/>
  <c r="R48" i="8"/>
  <c r="CM49" i="8"/>
  <c r="CF48" i="8"/>
  <c r="DV49" i="8"/>
  <c r="DI48" i="8"/>
  <c r="EG40" i="8"/>
  <c r="DT39" i="8"/>
  <c r="P39" i="8" s="1"/>
  <c r="J37" i="8"/>
  <c r="I37" i="8"/>
  <c r="K37" i="8" s="1"/>
  <c r="L37" i="8"/>
  <c r="AF46" i="8"/>
  <c r="X45" i="8"/>
  <c r="DZ47" i="8"/>
  <c r="DM46" i="8"/>
  <c r="CQ45" i="8"/>
  <c r="CJ44" i="8"/>
  <c r="O44" i="8" s="1"/>
  <c r="AC48" i="8"/>
  <c r="U47" i="8"/>
  <c r="BM47" i="8"/>
  <c r="BF46" i="8"/>
  <c r="AB49" i="8"/>
  <c r="T48" i="8"/>
  <c r="DW49" i="8"/>
  <c r="DJ48" i="8"/>
  <c r="DU49" i="8"/>
  <c r="DH48" i="8"/>
  <c r="CL49" i="8"/>
  <c r="CE48" i="8"/>
  <c r="EC44" i="8"/>
  <c r="DP43" i="8"/>
  <c r="EB45" i="8"/>
  <c r="DO44" i="8"/>
  <c r="AG45" i="8"/>
  <c r="Y44" i="8"/>
  <c r="M44" i="8" s="1"/>
  <c r="CO47" i="8"/>
  <c r="CH46" i="8"/>
  <c r="BH49" i="8"/>
  <c r="BA48" i="8"/>
  <c r="CN48" i="8"/>
  <c r="CG47" i="8"/>
  <c r="ED42" i="8"/>
  <c r="DQ41" i="8"/>
  <c r="AA49" i="8"/>
  <c r="S48" i="8"/>
  <c r="EA44" i="7"/>
  <c r="DN43" i="7"/>
  <c r="DW49" i="7"/>
  <c r="DJ48" i="7"/>
  <c r="BL46" i="7"/>
  <c r="BE45" i="7"/>
  <c r="EE41" i="7"/>
  <c r="DR40" i="7"/>
  <c r="EF40" i="7"/>
  <c r="DS39" i="7"/>
  <c r="ED42" i="7"/>
  <c r="DQ41" i="7"/>
  <c r="AD47" i="7"/>
  <c r="V46" i="7"/>
  <c r="EC43" i="7"/>
  <c r="DP42" i="7"/>
  <c r="EB44" i="7"/>
  <c r="DO43" i="7"/>
  <c r="CL50" i="7"/>
  <c r="CE49" i="7"/>
  <c r="CM49" i="7"/>
  <c r="CF48" i="7"/>
  <c r="CO48" i="7"/>
  <c r="CH47" i="7"/>
  <c r="Z50" i="7"/>
  <c r="R49" i="7"/>
  <c r="AA50" i="7"/>
  <c r="S49" i="7"/>
  <c r="BM46" i="7"/>
  <c r="BF45" i="7"/>
  <c r="AG45" i="7"/>
  <c r="Y44" i="7"/>
  <c r="M44" i="7" s="1"/>
  <c r="P38" i="7"/>
  <c r="DU50" i="7"/>
  <c r="DH49" i="7"/>
  <c r="H37" i="7"/>
  <c r="G37" i="7"/>
  <c r="CK50" i="7"/>
  <c r="CD49" i="7"/>
  <c r="BJ48" i="7"/>
  <c r="BC47" i="7"/>
  <c r="I36" i="7"/>
  <c r="K36" i="7" s="1"/>
  <c r="L36" i="7"/>
  <c r="J36" i="7"/>
  <c r="CQ46" i="7"/>
  <c r="CJ45" i="7"/>
  <c r="O45" i="7" s="1"/>
  <c r="CP47" i="7"/>
  <c r="CI46" i="7"/>
  <c r="EG40" i="7"/>
  <c r="DT39" i="7"/>
  <c r="P39" i="7" s="1"/>
  <c r="DY46" i="7"/>
  <c r="DL45" i="7"/>
  <c r="CN49" i="7"/>
  <c r="CG48" i="7"/>
  <c r="AB50" i="7"/>
  <c r="T49" i="7"/>
  <c r="AE46" i="7"/>
  <c r="W45" i="7"/>
  <c r="AC49" i="7"/>
  <c r="U48" i="7"/>
  <c r="BH50" i="7"/>
  <c r="BA49" i="7"/>
  <c r="BK47" i="7"/>
  <c r="BD46" i="7"/>
  <c r="BI50" i="7"/>
  <c r="BB49" i="7"/>
  <c r="AF46" i="7"/>
  <c r="X45" i="7"/>
  <c r="BG50" i="7"/>
  <c r="AZ49" i="7"/>
  <c r="DV50" i="7"/>
  <c r="DI49" i="7"/>
  <c r="N44" i="7"/>
  <c r="DX47" i="7"/>
  <c r="DK46" i="7"/>
  <c r="DZ46" i="7"/>
  <c r="DM45" i="7"/>
  <c r="AZ49" i="6"/>
  <c r="T49" i="6"/>
  <c r="G38" i="6"/>
  <c r="H38" i="6"/>
  <c r="DI49" i="6"/>
  <c r="EF40" i="6"/>
  <c r="DS39" i="6"/>
  <c r="CL49" i="6"/>
  <c r="CE48" i="6"/>
  <c r="EG41" i="6"/>
  <c r="DT40" i="6"/>
  <c r="DX49" i="6"/>
  <c r="DK48" i="6"/>
  <c r="AC49" i="6"/>
  <c r="U48" i="6"/>
  <c r="EA46" i="6"/>
  <c r="DN45" i="6"/>
  <c r="DU49" i="6"/>
  <c r="DH48" i="6"/>
  <c r="Z49" i="6"/>
  <c r="R48" i="6"/>
  <c r="CQ45" i="6"/>
  <c r="CJ44" i="6"/>
  <c r="BL47" i="6"/>
  <c r="BE46" i="6"/>
  <c r="DW49" i="6"/>
  <c r="DJ48" i="6"/>
  <c r="BH49" i="6"/>
  <c r="BA48" i="6"/>
  <c r="BI49" i="6"/>
  <c r="BB48" i="6"/>
  <c r="ED43" i="6"/>
  <c r="DQ42" i="6"/>
  <c r="CM49" i="6"/>
  <c r="CF48" i="6"/>
  <c r="BJ48" i="6"/>
  <c r="BC47" i="6"/>
  <c r="AE47" i="6"/>
  <c r="W46" i="6"/>
  <c r="J37" i="6"/>
  <c r="I37" i="6"/>
  <c r="K37" i="6" s="1"/>
  <c r="L37" i="6"/>
  <c r="AG46" i="6"/>
  <c r="Y45" i="6"/>
  <c r="EC43" i="6"/>
  <c r="DP42" i="6"/>
  <c r="CK49" i="6"/>
  <c r="CD48" i="6"/>
  <c r="DY48" i="6"/>
  <c r="DL47" i="6"/>
  <c r="AD48" i="6"/>
  <c r="V47" i="6"/>
  <c r="CO47" i="6"/>
  <c r="CH46" i="6"/>
  <c r="CC51" i="6"/>
  <c r="AY51" i="6"/>
  <c r="Q51" i="6"/>
  <c r="E51" i="6"/>
  <c r="DG51" i="6"/>
  <c r="BK48" i="6"/>
  <c r="BD47" i="6"/>
  <c r="AF46" i="6"/>
  <c r="X45" i="6"/>
  <c r="M45" i="6" s="1"/>
  <c r="P39" i="6"/>
  <c r="BM47" i="6"/>
  <c r="BF46" i="6"/>
  <c r="N46" i="6" s="1"/>
  <c r="DZ46" i="6"/>
  <c r="DM45" i="6"/>
  <c r="C51" i="6"/>
  <c r="A52" i="6"/>
  <c r="CP45" i="6"/>
  <c r="CI44" i="6"/>
  <c r="B53" i="6"/>
  <c r="D52" i="6"/>
  <c r="EB44" i="6"/>
  <c r="DO43" i="6"/>
  <c r="CN48" i="6"/>
  <c r="CG47" i="6"/>
  <c r="EE42" i="6"/>
  <c r="DR41" i="6"/>
  <c r="AA49" i="6"/>
  <c r="S48" i="6"/>
  <c r="F50" i="6"/>
  <c r="EY50" i="6"/>
  <c r="BU50" i="6"/>
  <c r="BG50" i="6" s="1"/>
  <c r="AH50" i="6"/>
  <c r="AP50" i="6" s="1"/>
  <c r="AI50" i="6"/>
  <c r="AQ50" i="6" s="1"/>
  <c r="AJ50" i="6"/>
  <c r="AR50" i="6" s="1"/>
  <c r="AB50" i="6" s="1"/>
  <c r="CR50" i="6"/>
  <c r="CY50" i="6" s="1"/>
  <c r="CS50" i="6"/>
  <c r="CZ50" i="6" s="1"/>
  <c r="BO50" i="6"/>
  <c r="BV50" i="6" s="1"/>
  <c r="EH50" i="6"/>
  <c r="EU50" i="6" s="1"/>
  <c r="BN50" i="6"/>
  <c r="EI50" i="6"/>
  <c r="EV50" i="6" s="1"/>
  <c r="DV50" i="6" s="1"/>
  <c r="EJ50" i="6"/>
  <c r="EW50" i="6" s="1"/>
  <c r="BP50" i="6"/>
  <c r="BW50" i="6" s="1"/>
  <c r="AK50" i="6"/>
  <c r="AS50" i="6" s="1"/>
  <c r="EK50" i="6"/>
  <c r="EX50" i="6" s="1"/>
  <c r="CT50" i="6"/>
  <c r="DA50" i="6" s="1"/>
  <c r="BQ50" i="6"/>
  <c r="BX50" i="6" s="1"/>
  <c r="AL50" i="6"/>
  <c r="AT50" i="6" s="1"/>
  <c r="EL50" i="6"/>
  <c r="BR50" i="6"/>
  <c r="BY50" i="6" s="1"/>
  <c r="CU50" i="6"/>
  <c r="DB50" i="6" s="1"/>
  <c r="BT50" i="6"/>
  <c r="CA50" i="6" s="1"/>
  <c r="BS50" i="6"/>
  <c r="BZ50" i="6" s="1"/>
  <c r="EM50" i="6"/>
  <c r="EZ50" i="6" s="1"/>
  <c r="CV50" i="6"/>
  <c r="DC50" i="6" s="1"/>
  <c r="AM50" i="6"/>
  <c r="AU50" i="6" s="1"/>
  <c r="CW50" i="6"/>
  <c r="DD50" i="6" s="1"/>
  <c r="EN50" i="6"/>
  <c r="FA50" i="6" s="1"/>
  <c r="AO50" i="6"/>
  <c r="AW50" i="6" s="1"/>
  <c r="CX50" i="6"/>
  <c r="DE50" i="6" s="1"/>
  <c r="AN50" i="6"/>
  <c r="AV50" i="6" s="1"/>
  <c r="EO50" i="6"/>
  <c r="FB50" i="6" s="1"/>
  <c r="EP50" i="6"/>
  <c r="FC50" i="6" s="1"/>
  <c r="EQ50" i="6"/>
  <c r="FD50" i="6" s="1"/>
  <c r="ER50" i="6"/>
  <c r="FE50" i="6" s="1"/>
  <c r="ET50" i="6"/>
  <c r="FG50" i="6" s="1"/>
  <c r="ES50" i="6"/>
  <c r="FF50" i="6" s="1"/>
  <c r="AA50" i="8" l="1"/>
  <c r="S49" i="8"/>
  <c r="CN49" i="8"/>
  <c r="CG48" i="8"/>
  <c r="CO48" i="8"/>
  <c r="CH47" i="8"/>
  <c r="EB46" i="8"/>
  <c r="DO45" i="8"/>
  <c r="CL50" i="8"/>
  <c r="CE49" i="8"/>
  <c r="DW50" i="8"/>
  <c r="DJ49" i="8"/>
  <c r="BM48" i="8"/>
  <c r="BF47" i="8"/>
  <c r="CQ46" i="8"/>
  <c r="CJ45" i="8"/>
  <c r="O45" i="8" s="1"/>
  <c r="AF47" i="8"/>
  <c r="X46" i="8"/>
  <c r="EG41" i="8"/>
  <c r="DT40" i="8"/>
  <c r="P40" i="8" s="1"/>
  <c r="CM50" i="8"/>
  <c r="CF49" i="8"/>
  <c r="DY49" i="8"/>
  <c r="DL48" i="8"/>
  <c r="EA46" i="8"/>
  <c r="DN45" i="8"/>
  <c r="AE47" i="8"/>
  <c r="W46" i="8"/>
  <c r="BG50" i="8"/>
  <c r="AZ49" i="8"/>
  <c r="CK50" i="8"/>
  <c r="CD49" i="8"/>
  <c r="EF42" i="8"/>
  <c r="DS41" i="8"/>
  <c r="DX50" i="8"/>
  <c r="DK49" i="8"/>
  <c r="ED43" i="8"/>
  <c r="DQ42" i="8"/>
  <c r="BH50" i="8"/>
  <c r="BA49" i="8"/>
  <c r="AG46" i="8"/>
  <c r="Y45" i="8"/>
  <c r="EC45" i="8"/>
  <c r="DP44" i="8"/>
  <c r="DU50" i="8"/>
  <c r="DH49" i="8"/>
  <c r="AB50" i="8"/>
  <c r="T49" i="8"/>
  <c r="AC49" i="8"/>
  <c r="U48" i="8"/>
  <c r="DZ48" i="8"/>
  <c r="DM47" i="8"/>
  <c r="DV50" i="8"/>
  <c r="DI49" i="8"/>
  <c r="Z50" i="8"/>
  <c r="R49" i="8"/>
  <c r="EE43" i="8"/>
  <c r="DR42" i="8"/>
  <c r="BJ50" i="8"/>
  <c r="BC49" i="8"/>
  <c r="BL47" i="8"/>
  <c r="BE46" i="8"/>
  <c r="N46" i="8" s="1"/>
  <c r="AD49" i="8"/>
  <c r="V48" i="8"/>
  <c r="CP47" i="8"/>
  <c r="CI46" i="8"/>
  <c r="BI50" i="8"/>
  <c r="BB49" i="8"/>
  <c r="BK49" i="8"/>
  <c r="BD48" i="8"/>
  <c r="H39" i="8"/>
  <c r="G39" i="8"/>
  <c r="M45" i="8"/>
  <c r="J38" i="8"/>
  <c r="I38" i="8"/>
  <c r="K38" i="8" s="1"/>
  <c r="L38" i="8"/>
  <c r="BG51" i="7"/>
  <c r="AZ50" i="7"/>
  <c r="BI51" i="7"/>
  <c r="BB50" i="7"/>
  <c r="BH51" i="7"/>
  <c r="BA50" i="7"/>
  <c r="AE47" i="7"/>
  <c r="W46" i="7"/>
  <c r="CN50" i="7"/>
  <c r="CG49" i="7"/>
  <c r="H39" i="7"/>
  <c r="G39" i="7"/>
  <c r="Z51" i="7"/>
  <c r="R50" i="7"/>
  <c r="CM50" i="7"/>
  <c r="CF49" i="7"/>
  <c r="EB45" i="7"/>
  <c r="DO44" i="7"/>
  <c r="AD48" i="7"/>
  <c r="V47" i="7"/>
  <c r="N45" i="7"/>
  <c r="EG41" i="7"/>
  <c r="DT40" i="7"/>
  <c r="CQ47" i="7"/>
  <c r="CJ46" i="7"/>
  <c r="O46" i="7" s="1"/>
  <c r="CK51" i="7"/>
  <c r="CD50" i="7"/>
  <c r="DU51" i="7"/>
  <c r="DH50" i="7"/>
  <c r="AG46" i="7"/>
  <c r="Y45" i="7"/>
  <c r="M45" i="7" s="1"/>
  <c r="EF41" i="7"/>
  <c r="DS40" i="7"/>
  <c r="BL47" i="7"/>
  <c r="BE46" i="7"/>
  <c r="EA45" i="7"/>
  <c r="DN44" i="7"/>
  <c r="DV51" i="7"/>
  <c r="DI50" i="7"/>
  <c r="AF47" i="7"/>
  <c r="X46" i="7"/>
  <c r="BK48" i="7"/>
  <c r="BD47" i="7"/>
  <c r="AC50" i="7"/>
  <c r="U49" i="7"/>
  <c r="AB51" i="7"/>
  <c r="T50" i="7"/>
  <c r="BJ49" i="7"/>
  <c r="BC48" i="7"/>
  <c r="I37" i="7"/>
  <c r="K37" i="7" s="1"/>
  <c r="L37" i="7"/>
  <c r="J37" i="7"/>
  <c r="H38" i="7"/>
  <c r="G38" i="7"/>
  <c r="AA51" i="7"/>
  <c r="S50" i="7"/>
  <c r="CO49" i="7"/>
  <c r="CH48" i="7"/>
  <c r="CL51" i="7"/>
  <c r="CE50" i="7"/>
  <c r="EC44" i="7"/>
  <c r="DP43" i="7"/>
  <c r="DZ47" i="7"/>
  <c r="DM46" i="7"/>
  <c r="DX48" i="7"/>
  <c r="DK47" i="7"/>
  <c r="DY47" i="7"/>
  <c r="DL46" i="7"/>
  <c r="CP48" i="7"/>
  <c r="CI47" i="7"/>
  <c r="BM47" i="7"/>
  <c r="BF46" i="7"/>
  <c r="N46" i="7" s="1"/>
  <c r="ED43" i="7"/>
  <c r="DQ42" i="7"/>
  <c r="EE42" i="7"/>
  <c r="DR41" i="7"/>
  <c r="DW50" i="7"/>
  <c r="DJ49" i="7"/>
  <c r="T50" i="6"/>
  <c r="DI50" i="6"/>
  <c r="AZ50" i="6"/>
  <c r="AF47" i="6"/>
  <c r="X46" i="6"/>
  <c r="CQ46" i="6"/>
  <c r="CJ45" i="6"/>
  <c r="EE43" i="6"/>
  <c r="DR42" i="6"/>
  <c r="EB45" i="6"/>
  <c r="DO44" i="6"/>
  <c r="CP46" i="6"/>
  <c r="CI45" i="6"/>
  <c r="DZ47" i="6"/>
  <c r="DM46" i="6"/>
  <c r="H39" i="6"/>
  <c r="G39" i="6"/>
  <c r="F51" i="6"/>
  <c r="AR51" i="6"/>
  <c r="AB51" i="6" s="1"/>
  <c r="AH51" i="6"/>
  <c r="AP51" i="6" s="1"/>
  <c r="AI51" i="6"/>
  <c r="AQ51" i="6" s="1"/>
  <c r="AJ51" i="6"/>
  <c r="CR51" i="6"/>
  <c r="CY51" i="6" s="1"/>
  <c r="CS51" i="6"/>
  <c r="CZ51" i="6" s="1"/>
  <c r="BO51" i="6"/>
  <c r="BV51" i="6" s="1"/>
  <c r="EH51" i="6"/>
  <c r="EU51" i="6" s="1"/>
  <c r="BN51" i="6"/>
  <c r="BU51" i="6" s="1"/>
  <c r="BG51" i="6" s="1"/>
  <c r="EI51" i="6"/>
  <c r="EV51" i="6" s="1"/>
  <c r="DV51" i="6" s="1"/>
  <c r="EJ51" i="6"/>
  <c r="EW51" i="6" s="1"/>
  <c r="BP51" i="6"/>
  <c r="BW51" i="6" s="1"/>
  <c r="BQ51" i="6"/>
  <c r="BX51" i="6" s="1"/>
  <c r="CT51" i="6"/>
  <c r="DA51" i="6" s="1"/>
  <c r="AK51" i="6"/>
  <c r="AS51" i="6" s="1"/>
  <c r="EK51" i="6"/>
  <c r="EX51" i="6" s="1"/>
  <c r="CU51" i="6"/>
  <c r="DB51" i="6" s="1"/>
  <c r="AL51" i="6"/>
  <c r="AT51" i="6" s="1"/>
  <c r="EL51" i="6"/>
  <c r="EY51" i="6" s="1"/>
  <c r="BR51" i="6"/>
  <c r="BY51" i="6" s="1"/>
  <c r="EM51" i="6"/>
  <c r="EZ51" i="6" s="1"/>
  <c r="CV51" i="6"/>
  <c r="DC51" i="6" s="1"/>
  <c r="AM51" i="6"/>
  <c r="AU51" i="6" s="1"/>
  <c r="BT51" i="6"/>
  <c r="CA51" i="6" s="1"/>
  <c r="BS51" i="6"/>
  <c r="BZ51" i="6" s="1"/>
  <c r="AO51" i="6"/>
  <c r="AW51" i="6" s="1"/>
  <c r="CX51" i="6"/>
  <c r="DE51" i="6" s="1"/>
  <c r="AN51" i="6"/>
  <c r="AV51" i="6" s="1"/>
  <c r="CW51" i="6"/>
  <c r="DD51" i="6" s="1"/>
  <c r="EN51" i="6"/>
  <c r="FA51" i="6" s="1"/>
  <c r="EO51" i="6"/>
  <c r="FB51" i="6" s="1"/>
  <c r="EP51" i="6"/>
  <c r="FC51" i="6" s="1"/>
  <c r="EQ51" i="6"/>
  <c r="FD51" i="6" s="1"/>
  <c r="ER51" i="6"/>
  <c r="FE51" i="6" s="1"/>
  <c r="ES51" i="6"/>
  <c r="FF51" i="6" s="1"/>
  <c r="ET51" i="6"/>
  <c r="FG51" i="6" s="1"/>
  <c r="AD49" i="6"/>
  <c r="V48" i="6"/>
  <c r="CK50" i="6"/>
  <c r="CD49" i="6"/>
  <c r="AG47" i="6"/>
  <c r="Y46" i="6"/>
  <c r="BJ49" i="6"/>
  <c r="BC48" i="6"/>
  <c r="ED44" i="6"/>
  <c r="DQ43" i="6"/>
  <c r="BH50" i="6"/>
  <c r="BA49" i="6"/>
  <c r="BL48" i="6"/>
  <c r="BE47" i="6"/>
  <c r="N47" i="6" s="1"/>
  <c r="DU50" i="6"/>
  <c r="DH49" i="6"/>
  <c r="AC50" i="6"/>
  <c r="U49" i="6"/>
  <c r="EG42" i="6"/>
  <c r="DT41" i="6"/>
  <c r="EF41" i="6"/>
  <c r="DS40" i="6"/>
  <c r="P40" i="6" s="1"/>
  <c r="J38" i="6"/>
  <c r="I38" i="6"/>
  <c r="K38" i="6" s="1"/>
  <c r="L38" i="6"/>
  <c r="CC52" i="6"/>
  <c r="AY52" i="6"/>
  <c r="Q52" i="6"/>
  <c r="E52" i="6"/>
  <c r="DG52" i="6"/>
  <c r="C52" i="6"/>
  <c r="A53" i="6"/>
  <c r="BK49" i="6"/>
  <c r="BD48" i="6"/>
  <c r="M46" i="6"/>
  <c r="Z50" i="6"/>
  <c r="R49" i="6"/>
  <c r="AA50" i="6"/>
  <c r="S49" i="6"/>
  <c r="CN49" i="6"/>
  <c r="CG48" i="6"/>
  <c r="B54" i="6"/>
  <c r="D53" i="6"/>
  <c r="BM48" i="6"/>
  <c r="BF47" i="6"/>
  <c r="CO48" i="6"/>
  <c r="CH47" i="6"/>
  <c r="DY49" i="6"/>
  <c r="DL48" i="6"/>
  <c r="EC44" i="6"/>
  <c r="DP43" i="6"/>
  <c r="AE48" i="6"/>
  <c r="W47" i="6"/>
  <c r="CM50" i="6"/>
  <c r="CF49" i="6"/>
  <c r="BI50" i="6"/>
  <c r="BB49" i="6"/>
  <c r="DW50" i="6"/>
  <c r="DJ49" i="6"/>
  <c r="O44" i="6"/>
  <c r="EA47" i="6"/>
  <c r="DN46" i="6"/>
  <c r="DX50" i="6"/>
  <c r="DK49" i="6"/>
  <c r="CL50" i="6"/>
  <c r="CE49" i="6"/>
  <c r="BI51" i="8" l="1"/>
  <c r="BB50" i="8"/>
  <c r="AD50" i="8"/>
  <c r="V49" i="8"/>
  <c r="BJ51" i="8"/>
  <c r="BC50" i="8"/>
  <c r="Z51" i="8"/>
  <c r="R50" i="8"/>
  <c r="DZ49" i="8"/>
  <c r="DM48" i="8"/>
  <c r="AB51" i="8"/>
  <c r="T50" i="8"/>
  <c r="EC46" i="8"/>
  <c r="DP45" i="8"/>
  <c r="BH51" i="8"/>
  <c r="BA50" i="8"/>
  <c r="EF43" i="8"/>
  <c r="DS42" i="8"/>
  <c r="BG51" i="8"/>
  <c r="AZ50" i="8"/>
  <c r="EA47" i="8"/>
  <c r="DN46" i="8"/>
  <c r="CM51" i="8"/>
  <c r="CF50" i="8"/>
  <c r="AF48" i="8"/>
  <c r="X47" i="8"/>
  <c r="BM49" i="8"/>
  <c r="BF48" i="8"/>
  <c r="CL51" i="8"/>
  <c r="CE50" i="8"/>
  <c r="CO49" i="8"/>
  <c r="CH48" i="8"/>
  <c r="AA51" i="8"/>
  <c r="S50" i="8"/>
  <c r="BK50" i="8"/>
  <c r="BD49" i="8"/>
  <c r="CP48" i="8"/>
  <c r="CI47" i="8"/>
  <c r="BL48" i="8"/>
  <c r="BE47" i="8"/>
  <c r="N47" i="8" s="1"/>
  <c r="EE44" i="8"/>
  <c r="DR43" i="8"/>
  <c r="DV51" i="8"/>
  <c r="DI50" i="8"/>
  <c r="AC50" i="8"/>
  <c r="U49" i="8"/>
  <c r="DU51" i="8"/>
  <c r="DH50" i="8"/>
  <c r="AG47" i="8"/>
  <c r="Y46" i="8"/>
  <c r="M46" i="8" s="1"/>
  <c r="ED44" i="8"/>
  <c r="DQ43" i="8"/>
  <c r="H40" i="8"/>
  <c r="G40" i="8"/>
  <c r="J39" i="8"/>
  <c r="I39" i="8"/>
  <c r="K39" i="8" s="1"/>
  <c r="L39" i="8"/>
  <c r="DX51" i="8"/>
  <c r="DK50" i="8"/>
  <c r="CK51" i="8"/>
  <c r="CD50" i="8"/>
  <c r="AE48" i="8"/>
  <c r="W47" i="8"/>
  <c r="DY50" i="8"/>
  <c r="DL49" i="8"/>
  <c r="EG42" i="8"/>
  <c r="DT41" i="8"/>
  <c r="P41" i="8" s="1"/>
  <c r="CQ47" i="8"/>
  <c r="CJ46" i="8"/>
  <c r="O46" i="8" s="1"/>
  <c r="DW51" i="8"/>
  <c r="DJ50" i="8"/>
  <c r="EB47" i="8"/>
  <c r="DO46" i="8"/>
  <c r="CN50" i="8"/>
  <c r="CG49" i="8"/>
  <c r="DZ48" i="7"/>
  <c r="DM47" i="7"/>
  <c r="CL52" i="7"/>
  <c r="CE51" i="7"/>
  <c r="AA52" i="7"/>
  <c r="S51" i="7"/>
  <c r="EA46" i="7"/>
  <c r="DN45" i="7"/>
  <c r="EF42" i="7"/>
  <c r="DS41" i="7"/>
  <c r="EG42" i="7"/>
  <c r="DT41" i="7"/>
  <c r="P41" i="7" s="1"/>
  <c r="I39" i="7"/>
  <c r="K39" i="7" s="1"/>
  <c r="L39" i="7"/>
  <c r="J39" i="7"/>
  <c r="EE43" i="7"/>
  <c r="DR42" i="7"/>
  <c r="CP49" i="7"/>
  <c r="CI48" i="7"/>
  <c r="I38" i="7"/>
  <c r="K38" i="7" s="1"/>
  <c r="L38" i="7"/>
  <c r="J38" i="7"/>
  <c r="AB52" i="7"/>
  <c r="T51" i="7"/>
  <c r="BK49" i="7"/>
  <c r="BD48" i="7"/>
  <c r="DV52" i="7"/>
  <c r="DI51" i="7"/>
  <c r="DU52" i="7"/>
  <c r="DH51" i="7"/>
  <c r="EB46" i="7"/>
  <c r="DO45" i="7"/>
  <c r="Z52" i="7"/>
  <c r="R51" i="7"/>
  <c r="AE48" i="7"/>
  <c r="W47" i="7"/>
  <c r="BI52" i="7"/>
  <c r="BB51" i="7"/>
  <c r="DX49" i="7"/>
  <c r="DK48" i="7"/>
  <c r="EC45" i="7"/>
  <c r="DP44" i="7"/>
  <c r="CO50" i="7"/>
  <c r="CH49" i="7"/>
  <c r="BL48" i="7"/>
  <c r="BE47" i="7"/>
  <c r="CQ48" i="7"/>
  <c r="CJ47" i="7"/>
  <c r="O47" i="7" s="1"/>
  <c r="DW51" i="7"/>
  <c r="DJ50" i="7"/>
  <c r="ED44" i="7"/>
  <c r="DQ43" i="7"/>
  <c r="BM48" i="7"/>
  <c r="BF47" i="7"/>
  <c r="N47" i="7" s="1"/>
  <c r="DY48" i="7"/>
  <c r="DL47" i="7"/>
  <c r="BJ50" i="7"/>
  <c r="BC49" i="7"/>
  <c r="AC51" i="7"/>
  <c r="U50" i="7"/>
  <c r="AF48" i="7"/>
  <c r="X47" i="7"/>
  <c r="AG47" i="7"/>
  <c r="Y46" i="7"/>
  <c r="M46" i="7" s="1"/>
  <c r="CK52" i="7"/>
  <c r="CD51" i="7"/>
  <c r="P40" i="7"/>
  <c r="AD49" i="7"/>
  <c r="V48" i="7"/>
  <c r="CM51" i="7"/>
  <c r="CF50" i="7"/>
  <c r="CN51" i="7"/>
  <c r="CG50" i="7"/>
  <c r="BH52" i="7"/>
  <c r="BA51" i="7"/>
  <c r="BG52" i="7"/>
  <c r="AZ51" i="7"/>
  <c r="G40" i="6"/>
  <c r="H40" i="6"/>
  <c r="DI51" i="6"/>
  <c r="AZ51" i="6"/>
  <c r="T51" i="6"/>
  <c r="DW51" i="6"/>
  <c r="DJ50" i="6"/>
  <c r="CM51" i="6"/>
  <c r="CF50" i="6"/>
  <c r="EC45" i="6"/>
  <c r="DP44" i="6"/>
  <c r="CO49" i="6"/>
  <c r="CH48" i="6"/>
  <c r="B55" i="6"/>
  <c r="D54" i="6"/>
  <c r="AA51" i="6"/>
  <c r="S50" i="6"/>
  <c r="BL49" i="6"/>
  <c r="BE48" i="6"/>
  <c r="ED45" i="6"/>
  <c r="DQ44" i="6"/>
  <c r="AG48" i="6"/>
  <c r="Y47" i="6"/>
  <c r="AD50" i="6"/>
  <c r="V49" i="6"/>
  <c r="J39" i="6"/>
  <c r="I39" i="6"/>
  <c r="K39" i="6" s="1"/>
  <c r="L39" i="6"/>
  <c r="O45" i="6"/>
  <c r="CL51" i="6"/>
  <c r="CE50" i="6"/>
  <c r="EA48" i="6"/>
  <c r="DN47" i="6"/>
  <c r="EG43" i="6"/>
  <c r="DT42" i="6"/>
  <c r="DU51" i="6"/>
  <c r="DH50" i="6"/>
  <c r="CP47" i="6"/>
  <c r="CI46" i="6"/>
  <c r="EE44" i="6"/>
  <c r="DR43" i="6"/>
  <c r="CQ47" i="6"/>
  <c r="CJ46" i="6"/>
  <c r="AF48" i="6"/>
  <c r="X47" i="6"/>
  <c r="M47" i="6" s="1"/>
  <c r="BI51" i="6"/>
  <c r="BB50" i="6"/>
  <c r="AE49" i="6"/>
  <c r="W48" i="6"/>
  <c r="DY50" i="6"/>
  <c r="DL49" i="6"/>
  <c r="BM49" i="6"/>
  <c r="BF48" i="6"/>
  <c r="N48" i="6" s="1"/>
  <c r="CN50" i="6"/>
  <c r="CG49" i="6"/>
  <c r="Z51" i="6"/>
  <c r="R50" i="6"/>
  <c r="BK50" i="6"/>
  <c r="BD49" i="6"/>
  <c r="FA52" i="6"/>
  <c r="F52" i="6"/>
  <c r="DC52" i="6"/>
  <c r="AW52" i="6"/>
  <c r="AR52" i="6"/>
  <c r="AB52" i="6" s="1"/>
  <c r="AJ52" i="6"/>
  <c r="CR52" i="6"/>
  <c r="CY52" i="6" s="1"/>
  <c r="CS52" i="6"/>
  <c r="CZ52" i="6" s="1"/>
  <c r="BO52" i="6"/>
  <c r="BV52" i="6" s="1"/>
  <c r="EH52" i="6"/>
  <c r="EU52" i="6" s="1"/>
  <c r="BN52" i="6"/>
  <c r="BU52" i="6" s="1"/>
  <c r="BG52" i="6" s="1"/>
  <c r="AH52" i="6"/>
  <c r="AP52" i="6" s="1"/>
  <c r="AI52" i="6"/>
  <c r="AQ52" i="6" s="1"/>
  <c r="EI52" i="6"/>
  <c r="EV52" i="6" s="1"/>
  <c r="DV52" i="6" s="1"/>
  <c r="EJ52" i="6"/>
  <c r="EW52" i="6" s="1"/>
  <c r="BP52" i="6"/>
  <c r="BW52" i="6" s="1"/>
  <c r="BQ52" i="6"/>
  <c r="BX52" i="6" s="1"/>
  <c r="AK52" i="6"/>
  <c r="AS52" i="6" s="1"/>
  <c r="EK52" i="6"/>
  <c r="EX52" i="6" s="1"/>
  <c r="CT52" i="6"/>
  <c r="DA52" i="6" s="1"/>
  <c r="CU52" i="6"/>
  <c r="DB52" i="6" s="1"/>
  <c r="AL52" i="6"/>
  <c r="AT52" i="6" s="1"/>
  <c r="EL52" i="6"/>
  <c r="EY52" i="6" s="1"/>
  <c r="BR52" i="6"/>
  <c r="BY52" i="6" s="1"/>
  <c r="CV52" i="6"/>
  <c r="AM52" i="6"/>
  <c r="AU52" i="6" s="1"/>
  <c r="BT52" i="6"/>
  <c r="CA52" i="6" s="1"/>
  <c r="BS52" i="6"/>
  <c r="BZ52" i="6" s="1"/>
  <c r="EM52" i="6"/>
  <c r="EZ52" i="6" s="1"/>
  <c r="AO52" i="6"/>
  <c r="CX52" i="6"/>
  <c r="DE52" i="6" s="1"/>
  <c r="AN52" i="6"/>
  <c r="AV52" i="6" s="1"/>
  <c r="CW52" i="6"/>
  <c r="DD52" i="6" s="1"/>
  <c r="EN52" i="6"/>
  <c r="EO52" i="6"/>
  <c r="FB52" i="6" s="1"/>
  <c r="EP52" i="6"/>
  <c r="FC52" i="6" s="1"/>
  <c r="EQ52" i="6"/>
  <c r="FD52" i="6" s="1"/>
  <c r="ER52" i="6"/>
  <c r="FE52" i="6" s="1"/>
  <c r="ES52" i="6"/>
  <c r="FF52" i="6" s="1"/>
  <c r="ET52" i="6"/>
  <c r="FG52" i="6" s="1"/>
  <c r="BH51" i="6"/>
  <c r="BA50" i="6"/>
  <c r="BJ50" i="6"/>
  <c r="BC49" i="6"/>
  <c r="CK51" i="6"/>
  <c r="CD50" i="6"/>
  <c r="DX51" i="6"/>
  <c r="DK50" i="6"/>
  <c r="CC53" i="6"/>
  <c r="AY53" i="6"/>
  <c r="Q53" i="6"/>
  <c r="E53" i="6"/>
  <c r="DG53" i="6"/>
  <c r="C53" i="6"/>
  <c r="A54" i="6"/>
  <c r="EF42" i="6"/>
  <c r="DS41" i="6"/>
  <c r="P41" i="6" s="1"/>
  <c r="AC51" i="6"/>
  <c r="U50" i="6"/>
  <c r="DZ48" i="6"/>
  <c r="DM47" i="6"/>
  <c r="EB46" i="6"/>
  <c r="DO45" i="6"/>
  <c r="J40" i="8" l="1"/>
  <c r="I40" i="8"/>
  <c r="K40" i="8" s="1"/>
  <c r="L40" i="8"/>
  <c r="EC47" i="8"/>
  <c r="DP46" i="8"/>
  <c r="DZ50" i="8"/>
  <c r="DM49" i="8"/>
  <c r="BJ52" i="8"/>
  <c r="BC51" i="8"/>
  <c r="BI52" i="8"/>
  <c r="BB51" i="8"/>
  <c r="EB48" i="8"/>
  <c r="DO47" i="8"/>
  <c r="CQ48" i="8"/>
  <c r="CJ47" i="8"/>
  <c r="O47" i="8" s="1"/>
  <c r="DY51" i="8"/>
  <c r="DL50" i="8"/>
  <c r="CK52" i="8"/>
  <c r="CD51" i="8"/>
  <c r="ED45" i="8"/>
  <c r="DQ44" i="8"/>
  <c r="DU52" i="8"/>
  <c r="DH51" i="8"/>
  <c r="DV52" i="8"/>
  <c r="DI51" i="8"/>
  <c r="BL49" i="8"/>
  <c r="BE48" i="8"/>
  <c r="N48" i="8" s="1"/>
  <c r="BK51" i="8"/>
  <c r="BD50" i="8"/>
  <c r="AA52" i="8"/>
  <c r="S51" i="8"/>
  <c r="CL52" i="8"/>
  <c r="CE51" i="8"/>
  <c r="AF49" i="8"/>
  <c r="X48" i="8"/>
  <c r="EA48" i="8"/>
  <c r="DN47" i="8"/>
  <c r="EF44" i="8"/>
  <c r="DS43" i="8"/>
  <c r="G41" i="8"/>
  <c r="H41" i="8"/>
  <c r="BH52" i="8"/>
  <c r="BA51" i="8"/>
  <c r="AB52" i="8"/>
  <c r="T51" i="8"/>
  <c r="Z52" i="8"/>
  <c r="R51" i="8"/>
  <c r="AD51" i="8"/>
  <c r="V50" i="8"/>
  <c r="CN51" i="8"/>
  <c r="CG50" i="8"/>
  <c r="DW52" i="8"/>
  <c r="DJ51" i="8"/>
  <c r="EG43" i="8"/>
  <c r="DT42" i="8"/>
  <c r="P42" i="8" s="1"/>
  <c r="AE49" i="8"/>
  <c r="W48" i="8"/>
  <c r="DX52" i="8"/>
  <c r="DK51" i="8"/>
  <c r="AG48" i="8"/>
  <c r="Y47" i="8"/>
  <c r="M47" i="8" s="1"/>
  <c r="AC51" i="8"/>
  <c r="U50" i="8"/>
  <c r="EE45" i="8"/>
  <c r="DR44" i="8"/>
  <c r="CP49" i="8"/>
  <c r="CI48" i="8"/>
  <c r="CO50" i="8"/>
  <c r="CH49" i="8"/>
  <c r="BM50" i="8"/>
  <c r="BF49" i="8"/>
  <c r="CM52" i="8"/>
  <c r="CF51" i="8"/>
  <c r="BG52" i="8"/>
  <c r="AZ51" i="8"/>
  <c r="CK53" i="7"/>
  <c r="CD52" i="7"/>
  <c r="AF49" i="7"/>
  <c r="X48" i="7"/>
  <c r="BJ51" i="7"/>
  <c r="BC50" i="7"/>
  <c r="BM49" i="7"/>
  <c r="BF48" i="7"/>
  <c r="DW52" i="7"/>
  <c r="DJ51" i="7"/>
  <c r="CQ49" i="7"/>
  <c r="CJ48" i="7"/>
  <c r="O48" i="7" s="1"/>
  <c r="CO51" i="7"/>
  <c r="CH50" i="7"/>
  <c r="DX50" i="7"/>
  <c r="DK49" i="7"/>
  <c r="AE49" i="7"/>
  <c r="W48" i="7"/>
  <c r="EB47" i="7"/>
  <c r="DO46" i="7"/>
  <c r="DV53" i="7"/>
  <c r="DI52" i="7"/>
  <c r="AB53" i="7"/>
  <c r="T52" i="7"/>
  <c r="EE44" i="7"/>
  <c r="DR43" i="7"/>
  <c r="BG53" i="7"/>
  <c r="AZ52" i="7"/>
  <c r="CN52" i="7"/>
  <c r="CG51" i="7"/>
  <c r="AD50" i="7"/>
  <c r="V49" i="7"/>
  <c r="BL49" i="7"/>
  <c r="BE48" i="7"/>
  <c r="N48" i="7" s="1"/>
  <c r="G41" i="7"/>
  <c r="H41" i="7"/>
  <c r="EF43" i="7"/>
  <c r="DS42" i="7"/>
  <c r="AA53" i="7"/>
  <c r="S52" i="7"/>
  <c r="DZ49" i="7"/>
  <c r="DM48" i="7"/>
  <c r="G40" i="7"/>
  <c r="H40" i="7"/>
  <c r="AG48" i="7"/>
  <c r="Y47" i="7"/>
  <c r="M47" i="7" s="1"/>
  <c r="AC52" i="7"/>
  <c r="U51" i="7"/>
  <c r="DY49" i="7"/>
  <c r="DL48" i="7"/>
  <c r="ED45" i="7"/>
  <c r="DQ44" i="7"/>
  <c r="EC46" i="7"/>
  <c r="DP45" i="7"/>
  <c r="BI53" i="7"/>
  <c r="BB52" i="7"/>
  <c r="Z53" i="7"/>
  <c r="R52" i="7"/>
  <c r="DU53" i="7"/>
  <c r="DH52" i="7"/>
  <c r="BK50" i="7"/>
  <c r="BD49" i="7"/>
  <c r="CP50" i="7"/>
  <c r="CI49" i="7"/>
  <c r="EG43" i="7"/>
  <c r="DT42" i="7"/>
  <c r="P42" i="7" s="1"/>
  <c r="BH53" i="7"/>
  <c r="BA52" i="7"/>
  <c r="CM52" i="7"/>
  <c r="CF51" i="7"/>
  <c r="EA47" i="7"/>
  <c r="DN46" i="7"/>
  <c r="CL53" i="7"/>
  <c r="CE52" i="7"/>
  <c r="G41" i="6"/>
  <c r="H41" i="6"/>
  <c r="T52" i="6"/>
  <c r="AZ52" i="6"/>
  <c r="DI52" i="6"/>
  <c r="C54" i="6"/>
  <c r="A55" i="6"/>
  <c r="BJ51" i="6"/>
  <c r="BC50" i="6"/>
  <c r="O46" i="6"/>
  <c r="EB47" i="6"/>
  <c r="DO46" i="6"/>
  <c r="AC52" i="6"/>
  <c r="U51" i="6"/>
  <c r="F53" i="6"/>
  <c r="CS53" i="6"/>
  <c r="CZ53" i="6" s="1"/>
  <c r="BO53" i="6"/>
  <c r="BV53" i="6" s="1"/>
  <c r="EH53" i="6"/>
  <c r="EU53" i="6" s="1"/>
  <c r="BN53" i="6"/>
  <c r="BU53" i="6" s="1"/>
  <c r="BG53" i="6" s="1"/>
  <c r="AH53" i="6"/>
  <c r="AP53" i="6" s="1"/>
  <c r="AI53" i="6"/>
  <c r="AQ53" i="6" s="1"/>
  <c r="AJ53" i="6"/>
  <c r="AR53" i="6" s="1"/>
  <c r="AB53" i="6" s="1"/>
  <c r="CR53" i="6"/>
  <c r="CY53" i="6" s="1"/>
  <c r="EJ53" i="6"/>
  <c r="EW53" i="6" s="1"/>
  <c r="BP53" i="6"/>
  <c r="BW53" i="6" s="1"/>
  <c r="EI53" i="6"/>
  <c r="EV53" i="6" s="1"/>
  <c r="DV53" i="6" s="1"/>
  <c r="BQ53" i="6"/>
  <c r="BX53" i="6" s="1"/>
  <c r="AK53" i="6"/>
  <c r="AS53" i="6" s="1"/>
  <c r="EK53" i="6"/>
  <c r="EX53" i="6" s="1"/>
  <c r="CT53" i="6"/>
  <c r="DA53" i="6" s="1"/>
  <c r="CU53" i="6"/>
  <c r="DB53" i="6" s="1"/>
  <c r="AL53" i="6"/>
  <c r="AT53" i="6" s="1"/>
  <c r="EL53" i="6"/>
  <c r="EY53" i="6" s="1"/>
  <c r="BR53" i="6"/>
  <c r="BY53" i="6" s="1"/>
  <c r="AM53" i="6"/>
  <c r="AU53" i="6" s="1"/>
  <c r="BT53" i="6"/>
  <c r="CA53" i="6" s="1"/>
  <c r="BS53" i="6"/>
  <c r="BZ53" i="6" s="1"/>
  <c r="EM53" i="6"/>
  <c r="EZ53" i="6" s="1"/>
  <c r="CV53" i="6"/>
  <c r="DC53" i="6" s="1"/>
  <c r="CX53" i="6"/>
  <c r="DE53" i="6" s="1"/>
  <c r="AN53" i="6"/>
  <c r="AV53" i="6" s="1"/>
  <c r="CW53" i="6"/>
  <c r="DD53" i="6" s="1"/>
  <c r="EN53" i="6"/>
  <c r="FA53" i="6" s="1"/>
  <c r="AO53" i="6"/>
  <c r="AW53" i="6" s="1"/>
  <c r="EO53" i="6"/>
  <c r="FB53" i="6" s="1"/>
  <c r="EP53" i="6"/>
  <c r="FC53" i="6" s="1"/>
  <c r="EQ53" i="6"/>
  <c r="FD53" i="6" s="1"/>
  <c r="ER53" i="6"/>
  <c r="FE53" i="6" s="1"/>
  <c r="ET53" i="6"/>
  <c r="FG53" i="6" s="1"/>
  <c r="ES53" i="6"/>
  <c r="FF53" i="6" s="1"/>
  <c r="Z52" i="6"/>
  <c r="R51" i="6"/>
  <c r="BM50" i="6"/>
  <c r="BF49" i="6"/>
  <c r="N49" i="6" s="1"/>
  <c r="AE50" i="6"/>
  <c r="W49" i="6"/>
  <c r="CQ48" i="6"/>
  <c r="CJ47" i="6"/>
  <c r="CP48" i="6"/>
  <c r="CI47" i="6"/>
  <c r="DU52" i="6"/>
  <c r="DH51" i="6"/>
  <c r="CL52" i="6"/>
  <c r="CE51" i="6"/>
  <c r="AG49" i="6"/>
  <c r="Y48" i="6"/>
  <c r="BL50" i="6"/>
  <c r="BE49" i="6"/>
  <c r="AA52" i="6"/>
  <c r="S51" i="6"/>
  <c r="CO50" i="6"/>
  <c r="CH49" i="6"/>
  <c r="CM52" i="6"/>
  <c r="CF51" i="6"/>
  <c r="DX52" i="6"/>
  <c r="DK51" i="6"/>
  <c r="CK52" i="6"/>
  <c r="CD51" i="6"/>
  <c r="BH52" i="6"/>
  <c r="BA51" i="6"/>
  <c r="CC54" i="6"/>
  <c r="AY54" i="6"/>
  <c r="Q54" i="6"/>
  <c r="E54" i="6"/>
  <c r="DG54" i="6"/>
  <c r="DZ49" i="6"/>
  <c r="DM48" i="6"/>
  <c r="EF43" i="6"/>
  <c r="DS42" i="6"/>
  <c r="P42" i="6" s="1"/>
  <c r="BK51" i="6"/>
  <c r="BD50" i="6"/>
  <c r="CN51" i="6"/>
  <c r="CG50" i="6"/>
  <c r="DY51" i="6"/>
  <c r="DL50" i="6"/>
  <c r="BI52" i="6"/>
  <c r="BB51" i="6"/>
  <c r="AF49" i="6"/>
  <c r="X48" i="6"/>
  <c r="M48" i="6" s="1"/>
  <c r="EE45" i="6"/>
  <c r="DR44" i="6"/>
  <c r="EG44" i="6"/>
  <c r="DT43" i="6"/>
  <c r="EA49" i="6"/>
  <c r="DN48" i="6"/>
  <c r="AD51" i="6"/>
  <c r="V50" i="6"/>
  <c r="ED46" i="6"/>
  <c r="DQ45" i="6"/>
  <c r="B56" i="6"/>
  <c r="D55" i="6"/>
  <c r="EC46" i="6"/>
  <c r="DP45" i="6"/>
  <c r="DW52" i="6"/>
  <c r="DJ51" i="6"/>
  <c r="J40" i="6"/>
  <c r="I40" i="6"/>
  <c r="K40" i="6" s="1"/>
  <c r="L40" i="6"/>
  <c r="CM53" i="8" l="1"/>
  <c r="CF52" i="8"/>
  <c r="CO51" i="8"/>
  <c r="CH50" i="8"/>
  <c r="EE46" i="8"/>
  <c r="DR45" i="8"/>
  <c r="AG49" i="8"/>
  <c r="Y48" i="8"/>
  <c r="AE50" i="8"/>
  <c r="W49" i="8"/>
  <c r="DW53" i="8"/>
  <c r="DJ52" i="8"/>
  <c r="AD52" i="8"/>
  <c r="V51" i="8"/>
  <c r="AB53" i="8"/>
  <c r="T52" i="8"/>
  <c r="EF45" i="8"/>
  <c r="DS44" i="8"/>
  <c r="AF50" i="8"/>
  <c r="X49" i="8"/>
  <c r="AA53" i="8"/>
  <c r="S52" i="8"/>
  <c r="BL50" i="8"/>
  <c r="BE49" i="8"/>
  <c r="N49" i="8" s="1"/>
  <c r="DU53" i="8"/>
  <c r="DH52" i="8"/>
  <c r="CK53" i="8"/>
  <c r="CD52" i="8"/>
  <c r="CQ49" i="8"/>
  <c r="CJ48" i="8"/>
  <c r="O48" i="8" s="1"/>
  <c r="BI53" i="8"/>
  <c r="BB52" i="8"/>
  <c r="DZ51" i="8"/>
  <c r="DM50" i="8"/>
  <c r="H42" i="8"/>
  <c r="G42" i="8"/>
  <c r="J41" i="8"/>
  <c r="I41" i="8"/>
  <c r="K41" i="8" s="1"/>
  <c r="L41" i="8"/>
  <c r="BG53" i="8"/>
  <c r="AZ52" i="8"/>
  <c r="BM51" i="8"/>
  <c r="BF50" i="8"/>
  <c r="CP50" i="8"/>
  <c r="CI49" i="8"/>
  <c r="AC52" i="8"/>
  <c r="U51" i="8"/>
  <c r="DX53" i="8"/>
  <c r="DK52" i="8"/>
  <c r="EG44" i="8"/>
  <c r="DT43" i="8"/>
  <c r="P43" i="8" s="1"/>
  <c r="CN52" i="8"/>
  <c r="CG51" i="8"/>
  <c r="Z53" i="8"/>
  <c r="R52" i="8"/>
  <c r="BH53" i="8"/>
  <c r="BA52" i="8"/>
  <c r="EA49" i="8"/>
  <c r="DN48" i="8"/>
  <c r="CL53" i="8"/>
  <c r="CE52" i="8"/>
  <c r="BK52" i="8"/>
  <c r="BD51" i="8"/>
  <c r="DV53" i="8"/>
  <c r="DI52" i="8"/>
  <c r="ED46" i="8"/>
  <c r="DQ45" i="8"/>
  <c r="DY52" i="8"/>
  <c r="DL51" i="8"/>
  <c r="EB49" i="8"/>
  <c r="DO48" i="8"/>
  <c r="BJ53" i="8"/>
  <c r="BC52" i="8"/>
  <c r="EC48" i="8"/>
  <c r="DP47" i="8"/>
  <c r="M48" i="8"/>
  <c r="CM53" i="7"/>
  <c r="CF52" i="7"/>
  <c r="EG44" i="7"/>
  <c r="DT43" i="7"/>
  <c r="BK51" i="7"/>
  <c r="BD50" i="7"/>
  <c r="Z54" i="7"/>
  <c r="R53" i="7"/>
  <c r="EC47" i="7"/>
  <c r="DP46" i="7"/>
  <c r="DY50" i="7"/>
  <c r="DL49" i="7"/>
  <c r="AG49" i="7"/>
  <c r="Y48" i="7"/>
  <c r="M48" i="7" s="1"/>
  <c r="DZ50" i="7"/>
  <c r="DM49" i="7"/>
  <c r="EF44" i="7"/>
  <c r="DS43" i="7"/>
  <c r="CN53" i="7"/>
  <c r="CG52" i="7"/>
  <c r="EE45" i="7"/>
  <c r="DR44" i="7"/>
  <c r="DV54" i="7"/>
  <c r="DI53" i="7"/>
  <c r="AE50" i="7"/>
  <c r="W49" i="7"/>
  <c r="CO52" i="7"/>
  <c r="CH51" i="7"/>
  <c r="DW53" i="7"/>
  <c r="DJ52" i="7"/>
  <c r="BJ52" i="7"/>
  <c r="BC51" i="7"/>
  <c r="CK54" i="7"/>
  <c r="CD53" i="7"/>
  <c r="CL54" i="7"/>
  <c r="CE53" i="7"/>
  <c r="BH54" i="7"/>
  <c r="BA53" i="7"/>
  <c r="CP51" i="7"/>
  <c r="CI50" i="7"/>
  <c r="DU54" i="7"/>
  <c r="DH53" i="7"/>
  <c r="BI54" i="7"/>
  <c r="BB53" i="7"/>
  <c r="ED46" i="7"/>
  <c r="DQ45" i="7"/>
  <c r="AC53" i="7"/>
  <c r="U52" i="7"/>
  <c r="I40" i="7"/>
  <c r="K40" i="7" s="1"/>
  <c r="L40" i="7"/>
  <c r="J40" i="7"/>
  <c r="AA54" i="7"/>
  <c r="S53" i="7"/>
  <c r="I41" i="7"/>
  <c r="K41" i="7" s="1"/>
  <c r="L41" i="7"/>
  <c r="J41" i="7"/>
  <c r="BL50" i="7"/>
  <c r="BE49" i="7"/>
  <c r="AD51" i="7"/>
  <c r="V50" i="7"/>
  <c r="BG54" i="7"/>
  <c r="AZ53" i="7"/>
  <c r="AB54" i="7"/>
  <c r="T53" i="7"/>
  <c r="EB48" i="7"/>
  <c r="DO47" i="7"/>
  <c r="DX51" i="7"/>
  <c r="DK50" i="7"/>
  <c r="CQ50" i="7"/>
  <c r="CJ49" i="7"/>
  <c r="O49" i="7" s="1"/>
  <c r="BM50" i="7"/>
  <c r="BF49" i="7"/>
  <c r="AF50" i="7"/>
  <c r="X49" i="7"/>
  <c r="EA48" i="7"/>
  <c r="DN47" i="7"/>
  <c r="H42" i="7"/>
  <c r="G42" i="7"/>
  <c r="AZ53" i="6"/>
  <c r="DI53" i="6"/>
  <c r="T53" i="6"/>
  <c r="G42" i="6"/>
  <c r="H42" i="6"/>
  <c r="EC47" i="6"/>
  <c r="DP46" i="6"/>
  <c r="ED47" i="6"/>
  <c r="DQ46" i="6"/>
  <c r="EA50" i="6"/>
  <c r="DN49" i="6"/>
  <c r="EE46" i="6"/>
  <c r="DR45" i="6"/>
  <c r="BI53" i="6"/>
  <c r="BB52" i="6"/>
  <c r="CN52" i="6"/>
  <c r="CG51" i="6"/>
  <c r="EF44" i="6"/>
  <c r="DS43" i="6"/>
  <c r="F54" i="6"/>
  <c r="BV54" i="6"/>
  <c r="FC54" i="6"/>
  <c r="BY54" i="6"/>
  <c r="AR54" i="6"/>
  <c r="AB54" i="6" s="1"/>
  <c r="AH54" i="6"/>
  <c r="AP54" i="6" s="1"/>
  <c r="AI54" i="6"/>
  <c r="AQ54" i="6" s="1"/>
  <c r="AJ54" i="6"/>
  <c r="CR54" i="6"/>
  <c r="CY54" i="6" s="1"/>
  <c r="CS54" i="6"/>
  <c r="CZ54" i="6" s="1"/>
  <c r="BO54" i="6"/>
  <c r="EH54" i="6"/>
  <c r="EU54" i="6" s="1"/>
  <c r="BN54" i="6"/>
  <c r="BU54" i="6" s="1"/>
  <c r="BG54" i="6" s="1"/>
  <c r="EI54" i="6"/>
  <c r="EV54" i="6" s="1"/>
  <c r="DV54" i="6" s="1"/>
  <c r="EJ54" i="6"/>
  <c r="EW54" i="6" s="1"/>
  <c r="BP54" i="6"/>
  <c r="BW54" i="6" s="1"/>
  <c r="AK54" i="6"/>
  <c r="AS54" i="6" s="1"/>
  <c r="EK54" i="6"/>
  <c r="EX54" i="6" s="1"/>
  <c r="CT54" i="6"/>
  <c r="DA54" i="6" s="1"/>
  <c r="BQ54" i="6"/>
  <c r="BX54" i="6" s="1"/>
  <c r="AL54" i="6"/>
  <c r="AT54" i="6" s="1"/>
  <c r="EL54" i="6"/>
  <c r="EY54" i="6" s="1"/>
  <c r="BR54" i="6"/>
  <c r="CU54" i="6"/>
  <c r="DB54" i="6" s="1"/>
  <c r="BT54" i="6"/>
  <c r="CA54" i="6" s="1"/>
  <c r="BS54" i="6"/>
  <c r="BZ54" i="6" s="1"/>
  <c r="EM54" i="6"/>
  <c r="EZ54" i="6" s="1"/>
  <c r="CV54" i="6"/>
  <c r="DC54" i="6" s="1"/>
  <c r="AM54" i="6"/>
  <c r="AU54" i="6" s="1"/>
  <c r="CW54" i="6"/>
  <c r="DD54" i="6" s="1"/>
  <c r="EN54" i="6"/>
  <c r="FA54" i="6" s="1"/>
  <c r="AO54" i="6"/>
  <c r="AW54" i="6" s="1"/>
  <c r="CX54" i="6"/>
  <c r="DE54" i="6" s="1"/>
  <c r="AN54" i="6"/>
  <c r="AV54" i="6" s="1"/>
  <c r="EO54" i="6"/>
  <c r="FB54" i="6" s="1"/>
  <c r="EP54" i="6"/>
  <c r="EQ54" i="6"/>
  <c r="FD54" i="6" s="1"/>
  <c r="ER54" i="6"/>
  <c r="FE54" i="6" s="1"/>
  <c r="ET54" i="6"/>
  <c r="FG54" i="6" s="1"/>
  <c r="ES54" i="6"/>
  <c r="FF54" i="6" s="1"/>
  <c r="BH53" i="6"/>
  <c r="BA52" i="6"/>
  <c r="DX53" i="6"/>
  <c r="DK52" i="6"/>
  <c r="C55" i="6"/>
  <c r="A56" i="6"/>
  <c r="CC55" i="6"/>
  <c r="AY55" i="6"/>
  <c r="Q55" i="6"/>
  <c r="E55" i="6"/>
  <c r="DG55" i="6"/>
  <c r="P43" i="6"/>
  <c r="CO51" i="6"/>
  <c r="CH50" i="6"/>
  <c r="BL51" i="6"/>
  <c r="BE50" i="6"/>
  <c r="CL53" i="6"/>
  <c r="CE52" i="6"/>
  <c r="CP49" i="6"/>
  <c r="CI48" i="6"/>
  <c r="AE51" i="6"/>
  <c r="W50" i="6"/>
  <c r="Z53" i="6"/>
  <c r="R52" i="6"/>
  <c r="EB48" i="6"/>
  <c r="DO47" i="6"/>
  <c r="DW53" i="6"/>
  <c r="DJ52" i="6"/>
  <c r="B57" i="6"/>
  <c r="D56" i="6"/>
  <c r="AD52" i="6"/>
  <c r="V51" i="6"/>
  <c r="EG45" i="6"/>
  <c r="DT44" i="6"/>
  <c r="AF50" i="6"/>
  <c r="X49" i="6"/>
  <c r="M49" i="6" s="1"/>
  <c r="DY52" i="6"/>
  <c r="DL51" i="6"/>
  <c r="BK52" i="6"/>
  <c r="BD51" i="6"/>
  <c r="DZ50" i="6"/>
  <c r="DM49" i="6"/>
  <c r="CK53" i="6"/>
  <c r="CD52" i="6"/>
  <c r="O47" i="6"/>
  <c r="CM53" i="6"/>
  <c r="CF52" i="6"/>
  <c r="AA53" i="6"/>
  <c r="S52" i="6"/>
  <c r="AG50" i="6"/>
  <c r="Y49" i="6"/>
  <c r="DU53" i="6"/>
  <c r="DH52" i="6"/>
  <c r="CQ49" i="6"/>
  <c r="CJ48" i="6"/>
  <c r="O48" i="6" s="1"/>
  <c r="BM51" i="6"/>
  <c r="BF50" i="6"/>
  <c r="N50" i="6" s="1"/>
  <c r="AC53" i="6"/>
  <c r="U52" i="6"/>
  <c r="BJ52" i="6"/>
  <c r="BC51" i="6"/>
  <c r="J41" i="6"/>
  <c r="I41" i="6"/>
  <c r="K41" i="6" s="1"/>
  <c r="L41" i="6"/>
  <c r="EC49" i="8" l="1"/>
  <c r="DP48" i="8"/>
  <c r="EB50" i="8"/>
  <c r="DO49" i="8"/>
  <c r="ED47" i="8"/>
  <c r="DQ46" i="8"/>
  <c r="BK53" i="8"/>
  <c r="BD52" i="8"/>
  <c r="EA50" i="8"/>
  <c r="DN49" i="8"/>
  <c r="Z54" i="8"/>
  <c r="R53" i="8"/>
  <c r="EG45" i="8"/>
  <c r="DT44" i="8"/>
  <c r="P44" i="8" s="1"/>
  <c r="AC53" i="8"/>
  <c r="U52" i="8"/>
  <c r="BM52" i="8"/>
  <c r="BF51" i="8"/>
  <c r="BI54" i="8"/>
  <c r="BB53" i="8"/>
  <c r="CK54" i="8"/>
  <c r="CD53" i="8"/>
  <c r="BL51" i="8"/>
  <c r="BE50" i="8"/>
  <c r="N50" i="8" s="1"/>
  <c r="AF51" i="8"/>
  <c r="X50" i="8"/>
  <c r="AB54" i="8"/>
  <c r="T53" i="8"/>
  <c r="DW54" i="8"/>
  <c r="DJ53" i="8"/>
  <c r="AG50" i="8"/>
  <c r="Y49" i="8"/>
  <c r="CO52" i="8"/>
  <c r="CH51" i="8"/>
  <c r="BJ54" i="8"/>
  <c r="BC53" i="8"/>
  <c r="DY53" i="8"/>
  <c r="DL52" i="8"/>
  <c r="DV54" i="8"/>
  <c r="DI53" i="8"/>
  <c r="CL54" i="8"/>
  <c r="CE53" i="8"/>
  <c r="BH54" i="8"/>
  <c r="BA53" i="8"/>
  <c r="CN53" i="8"/>
  <c r="CG52" i="8"/>
  <c r="DX54" i="8"/>
  <c r="DK53" i="8"/>
  <c r="CP51" i="8"/>
  <c r="CI50" i="8"/>
  <c r="BG54" i="8"/>
  <c r="AZ53" i="8"/>
  <c r="M49" i="8"/>
  <c r="H43" i="8"/>
  <c r="G43" i="8"/>
  <c r="J42" i="8"/>
  <c r="I42" i="8"/>
  <c r="K42" i="8" s="1"/>
  <c r="L42" i="8"/>
  <c r="DZ52" i="8"/>
  <c r="DM51" i="8"/>
  <c r="CQ50" i="8"/>
  <c r="CJ49" i="8"/>
  <c r="O49" i="8" s="1"/>
  <c r="DU54" i="8"/>
  <c r="DH53" i="8"/>
  <c r="AA54" i="8"/>
  <c r="S53" i="8"/>
  <c r="EF46" i="8"/>
  <c r="DS45" i="8"/>
  <c r="AD53" i="8"/>
  <c r="V52" i="8"/>
  <c r="AE51" i="8"/>
  <c r="W50" i="8"/>
  <c r="EE47" i="8"/>
  <c r="DR46" i="8"/>
  <c r="CM54" i="8"/>
  <c r="CF53" i="8"/>
  <c r="EA49" i="7"/>
  <c r="DN48" i="7"/>
  <c r="BM51" i="7"/>
  <c r="BF50" i="7"/>
  <c r="DX52" i="7"/>
  <c r="DK51" i="7"/>
  <c r="AB55" i="7"/>
  <c r="T54" i="7"/>
  <c r="AD52" i="7"/>
  <c r="V51" i="7"/>
  <c r="AC54" i="7"/>
  <c r="U53" i="7"/>
  <c r="BI55" i="7"/>
  <c r="BB54" i="7"/>
  <c r="CP52" i="7"/>
  <c r="CI51" i="7"/>
  <c r="CL55" i="7"/>
  <c r="CE54" i="7"/>
  <c r="BJ53" i="7"/>
  <c r="BC52" i="7"/>
  <c r="CO53" i="7"/>
  <c r="CH52" i="7"/>
  <c r="DV55" i="7"/>
  <c r="DI54" i="7"/>
  <c r="CN54" i="7"/>
  <c r="CG53" i="7"/>
  <c r="DZ51" i="7"/>
  <c r="DM50" i="7"/>
  <c r="DY51" i="7"/>
  <c r="DL50" i="7"/>
  <c r="Z55" i="7"/>
  <c r="R54" i="7"/>
  <c r="EG45" i="7"/>
  <c r="DT44" i="7"/>
  <c r="I42" i="7"/>
  <c r="K42" i="7" s="1"/>
  <c r="L42" i="7"/>
  <c r="J42" i="7"/>
  <c r="N49" i="7"/>
  <c r="AF51" i="7"/>
  <c r="X50" i="7"/>
  <c r="CQ51" i="7"/>
  <c r="CJ50" i="7"/>
  <c r="O50" i="7" s="1"/>
  <c r="EB49" i="7"/>
  <c r="DO48" i="7"/>
  <c r="BG55" i="7"/>
  <c r="AZ54" i="7"/>
  <c r="BL51" i="7"/>
  <c r="BE50" i="7"/>
  <c r="N50" i="7" s="1"/>
  <c r="ED47" i="7"/>
  <c r="DQ46" i="7"/>
  <c r="DU55" i="7"/>
  <c r="DH54" i="7"/>
  <c r="BH55" i="7"/>
  <c r="BA54" i="7"/>
  <c r="CK55" i="7"/>
  <c r="CD54" i="7"/>
  <c r="DW54" i="7"/>
  <c r="DJ53" i="7"/>
  <c r="AE51" i="7"/>
  <c r="W50" i="7"/>
  <c r="EE46" i="7"/>
  <c r="DR45" i="7"/>
  <c r="EF45" i="7"/>
  <c r="DS44" i="7"/>
  <c r="AG50" i="7"/>
  <c r="Y49" i="7"/>
  <c r="M49" i="7" s="1"/>
  <c r="EC48" i="7"/>
  <c r="DP47" i="7"/>
  <c r="BK52" i="7"/>
  <c r="BD51" i="7"/>
  <c r="CM54" i="7"/>
  <c r="CF53" i="7"/>
  <c r="AA55" i="7"/>
  <c r="S54" i="7"/>
  <c r="P43" i="7"/>
  <c r="AZ54" i="6"/>
  <c r="T54" i="6"/>
  <c r="DI54" i="6"/>
  <c r="DZ51" i="6"/>
  <c r="DM50" i="6"/>
  <c r="DY53" i="6"/>
  <c r="DL52" i="6"/>
  <c r="EG46" i="6"/>
  <c r="DT45" i="6"/>
  <c r="B58" i="6"/>
  <c r="D57" i="6"/>
  <c r="EB49" i="6"/>
  <c r="DO48" i="6"/>
  <c r="AE52" i="6"/>
  <c r="W51" i="6"/>
  <c r="CL54" i="6"/>
  <c r="CE53" i="6"/>
  <c r="CO52" i="6"/>
  <c r="CH51" i="6"/>
  <c r="BH54" i="6"/>
  <c r="BA53" i="6"/>
  <c r="BJ53" i="6"/>
  <c r="BC52" i="6"/>
  <c r="AC54" i="6"/>
  <c r="U53" i="6"/>
  <c r="CQ50" i="6"/>
  <c r="CJ49" i="6"/>
  <c r="AG51" i="6"/>
  <c r="Y50" i="6"/>
  <c r="M50" i="6" s="1"/>
  <c r="CM54" i="6"/>
  <c r="CF53" i="6"/>
  <c r="F55" i="6"/>
  <c r="BU55" i="6"/>
  <c r="BG55" i="6" s="1"/>
  <c r="AH55" i="6"/>
  <c r="AP55" i="6" s="1"/>
  <c r="AI55" i="6"/>
  <c r="AQ55" i="6" s="1"/>
  <c r="AJ55" i="6"/>
  <c r="AR55" i="6" s="1"/>
  <c r="AB55" i="6" s="1"/>
  <c r="CR55" i="6"/>
  <c r="CY55" i="6" s="1"/>
  <c r="CS55" i="6"/>
  <c r="CZ55" i="6" s="1"/>
  <c r="BO55" i="6"/>
  <c r="BV55" i="6" s="1"/>
  <c r="EH55" i="6"/>
  <c r="EU55" i="6" s="1"/>
  <c r="BN55" i="6"/>
  <c r="EI55" i="6"/>
  <c r="EV55" i="6" s="1"/>
  <c r="DV55" i="6" s="1"/>
  <c r="EJ55" i="6"/>
  <c r="EW55" i="6" s="1"/>
  <c r="BP55" i="6"/>
  <c r="BW55" i="6" s="1"/>
  <c r="BQ55" i="6"/>
  <c r="BX55" i="6" s="1"/>
  <c r="AK55" i="6"/>
  <c r="AS55" i="6" s="1"/>
  <c r="EK55" i="6"/>
  <c r="EX55" i="6" s="1"/>
  <c r="CT55" i="6"/>
  <c r="DA55" i="6" s="1"/>
  <c r="CU55" i="6"/>
  <c r="DB55" i="6" s="1"/>
  <c r="BR55" i="6"/>
  <c r="BY55" i="6" s="1"/>
  <c r="AL55" i="6"/>
  <c r="AT55" i="6" s="1"/>
  <c r="EL55" i="6"/>
  <c r="EY55" i="6" s="1"/>
  <c r="EM55" i="6"/>
  <c r="EZ55" i="6" s="1"/>
  <c r="CV55" i="6"/>
  <c r="DC55" i="6" s="1"/>
  <c r="AM55" i="6"/>
  <c r="AU55" i="6" s="1"/>
  <c r="BT55" i="6"/>
  <c r="CA55" i="6" s="1"/>
  <c r="BS55" i="6"/>
  <c r="BZ55" i="6" s="1"/>
  <c r="AO55" i="6"/>
  <c r="AW55" i="6" s="1"/>
  <c r="CX55" i="6"/>
  <c r="DE55" i="6" s="1"/>
  <c r="AN55" i="6"/>
  <c r="AV55" i="6" s="1"/>
  <c r="CW55" i="6"/>
  <c r="DD55" i="6" s="1"/>
  <c r="EN55" i="6"/>
  <c r="FA55" i="6" s="1"/>
  <c r="EO55" i="6"/>
  <c r="FB55" i="6" s="1"/>
  <c r="EP55" i="6"/>
  <c r="FC55" i="6" s="1"/>
  <c r="EQ55" i="6"/>
  <c r="FD55" i="6" s="1"/>
  <c r="ER55" i="6"/>
  <c r="FE55" i="6" s="1"/>
  <c r="ES55" i="6"/>
  <c r="FF55" i="6" s="1"/>
  <c r="ET55" i="6"/>
  <c r="FG55" i="6" s="1"/>
  <c r="C56" i="6"/>
  <c r="A57" i="6"/>
  <c r="EF45" i="6"/>
  <c r="DS44" i="6"/>
  <c r="BI54" i="6"/>
  <c r="BB53" i="6"/>
  <c r="EA51" i="6"/>
  <c r="DN50" i="6"/>
  <c r="EC48" i="6"/>
  <c r="DP47" i="6"/>
  <c r="CK54" i="6"/>
  <c r="CD53" i="6"/>
  <c r="BK53" i="6"/>
  <c r="BD52" i="6"/>
  <c r="AF51" i="6"/>
  <c r="X50" i="6"/>
  <c r="AD53" i="6"/>
  <c r="V52" i="6"/>
  <c r="DW54" i="6"/>
  <c r="DJ53" i="6"/>
  <c r="Z54" i="6"/>
  <c r="R53" i="6"/>
  <c r="CP50" i="6"/>
  <c r="CI49" i="6"/>
  <c r="BL52" i="6"/>
  <c r="BE51" i="6"/>
  <c r="N51" i="6" s="1"/>
  <c r="DX54" i="6"/>
  <c r="DK53" i="6"/>
  <c r="BM52" i="6"/>
  <c r="BF51" i="6"/>
  <c r="DU54" i="6"/>
  <c r="DH53" i="6"/>
  <c r="AA54" i="6"/>
  <c r="S53" i="6"/>
  <c r="P44" i="6"/>
  <c r="CC56" i="6"/>
  <c r="AY56" i="6"/>
  <c r="Q56" i="6"/>
  <c r="E56" i="6"/>
  <c r="DG56" i="6"/>
  <c r="G43" i="6"/>
  <c r="H43" i="6"/>
  <c r="CN53" i="6"/>
  <c r="CG52" i="6"/>
  <c r="EE47" i="6"/>
  <c r="DR46" i="6"/>
  <c r="ED48" i="6"/>
  <c r="DQ47" i="6"/>
  <c r="J42" i="6"/>
  <c r="I42" i="6"/>
  <c r="K42" i="6" s="1"/>
  <c r="L42" i="6"/>
  <c r="EE48" i="8" l="1"/>
  <c r="DR47" i="8"/>
  <c r="AD54" i="8"/>
  <c r="V53" i="8"/>
  <c r="AA55" i="8"/>
  <c r="S54" i="8"/>
  <c r="CQ51" i="8"/>
  <c r="CJ50" i="8"/>
  <c r="O50" i="8" s="1"/>
  <c r="BG55" i="8"/>
  <c r="AZ54" i="8"/>
  <c r="DX55" i="8"/>
  <c r="DK54" i="8"/>
  <c r="BH55" i="8"/>
  <c r="BA54" i="8"/>
  <c r="DV55" i="8"/>
  <c r="DI54" i="8"/>
  <c r="BJ55" i="8"/>
  <c r="BC54" i="8"/>
  <c r="CO53" i="8"/>
  <c r="CH52" i="8"/>
  <c r="DW55" i="8"/>
  <c r="DJ54" i="8"/>
  <c r="AF52" i="8"/>
  <c r="X51" i="8"/>
  <c r="CK55" i="8"/>
  <c r="CD54" i="8"/>
  <c r="AC54" i="8"/>
  <c r="U53" i="8"/>
  <c r="Z55" i="8"/>
  <c r="R54" i="8"/>
  <c r="BK54" i="8"/>
  <c r="BD53" i="8"/>
  <c r="EB51" i="8"/>
  <c r="DO50" i="8"/>
  <c r="CM55" i="8"/>
  <c r="CF54" i="8"/>
  <c r="AE52" i="8"/>
  <c r="W51" i="8"/>
  <c r="EF47" i="8"/>
  <c r="DS46" i="8"/>
  <c r="DU55" i="8"/>
  <c r="DH54" i="8"/>
  <c r="DZ53" i="8"/>
  <c r="DM52" i="8"/>
  <c r="J43" i="8"/>
  <c r="I43" i="8"/>
  <c r="K43" i="8" s="1"/>
  <c r="L43" i="8"/>
  <c r="G44" i="8"/>
  <c r="H44" i="8"/>
  <c r="CP52" i="8"/>
  <c r="CI51" i="8"/>
  <c r="CN54" i="8"/>
  <c r="CG53" i="8"/>
  <c r="CL55" i="8"/>
  <c r="CE54" i="8"/>
  <c r="DY54" i="8"/>
  <c r="DL53" i="8"/>
  <c r="AG51" i="8"/>
  <c r="Y50" i="8"/>
  <c r="M50" i="8" s="1"/>
  <c r="AB55" i="8"/>
  <c r="T54" i="8"/>
  <c r="BL52" i="8"/>
  <c r="BE51" i="8"/>
  <c r="N51" i="8" s="1"/>
  <c r="BI55" i="8"/>
  <c r="BB54" i="8"/>
  <c r="BM53" i="8"/>
  <c r="BF52" i="8"/>
  <c r="EG46" i="8"/>
  <c r="DT45" i="8"/>
  <c r="P45" i="8" s="1"/>
  <c r="EA51" i="8"/>
  <c r="DN50" i="8"/>
  <c r="ED48" i="8"/>
  <c r="DQ47" i="8"/>
  <c r="EC50" i="8"/>
  <c r="DP49" i="8"/>
  <c r="EG46" i="7"/>
  <c r="DT45" i="7"/>
  <c r="DY52" i="7"/>
  <c r="DL51" i="7"/>
  <c r="CN55" i="7"/>
  <c r="CG54" i="7"/>
  <c r="CO54" i="7"/>
  <c r="CH53" i="7"/>
  <c r="CL56" i="7"/>
  <c r="CE55" i="7"/>
  <c r="BI56" i="7"/>
  <c r="BB55" i="7"/>
  <c r="AD53" i="7"/>
  <c r="V52" i="7"/>
  <c r="DX53" i="7"/>
  <c r="DK52" i="7"/>
  <c r="EA50" i="7"/>
  <c r="DN49" i="7"/>
  <c r="BK53" i="7"/>
  <c r="BD52" i="7"/>
  <c r="AG51" i="7"/>
  <c r="Y50" i="7"/>
  <c r="M50" i="7" s="1"/>
  <c r="EE47" i="7"/>
  <c r="DR46" i="7"/>
  <c r="DW55" i="7"/>
  <c r="DJ54" i="7"/>
  <c r="BH56" i="7"/>
  <c r="BA55" i="7"/>
  <c r="ED48" i="7"/>
  <c r="DQ47" i="7"/>
  <c r="BG56" i="7"/>
  <c r="AZ55" i="7"/>
  <c r="CQ52" i="7"/>
  <c r="CJ51" i="7"/>
  <c r="O51" i="7" s="1"/>
  <c r="H43" i="7"/>
  <c r="G43" i="7"/>
  <c r="Z56" i="7"/>
  <c r="R55" i="7"/>
  <c r="DZ52" i="7"/>
  <c r="DM51" i="7"/>
  <c r="DV56" i="7"/>
  <c r="DI55" i="7"/>
  <c r="BJ54" i="7"/>
  <c r="BC53" i="7"/>
  <c r="CP53" i="7"/>
  <c r="CI52" i="7"/>
  <c r="AC55" i="7"/>
  <c r="U54" i="7"/>
  <c r="AB56" i="7"/>
  <c r="T55" i="7"/>
  <c r="BM52" i="7"/>
  <c r="BF51" i="7"/>
  <c r="AA56" i="7"/>
  <c r="S55" i="7"/>
  <c r="CM55" i="7"/>
  <c r="CF54" i="7"/>
  <c r="EC49" i="7"/>
  <c r="DP48" i="7"/>
  <c r="EF46" i="7"/>
  <c r="DS45" i="7"/>
  <c r="AE52" i="7"/>
  <c r="W51" i="7"/>
  <c r="CK56" i="7"/>
  <c r="CD55" i="7"/>
  <c r="DU56" i="7"/>
  <c r="DH55" i="7"/>
  <c r="BL52" i="7"/>
  <c r="BE51" i="7"/>
  <c r="N51" i="7" s="1"/>
  <c r="EB50" i="7"/>
  <c r="DO49" i="7"/>
  <c r="AF52" i="7"/>
  <c r="X51" i="7"/>
  <c r="P44" i="7"/>
  <c r="T55" i="6"/>
  <c r="DI55" i="6"/>
  <c r="AZ55" i="6"/>
  <c r="ED49" i="6"/>
  <c r="DQ48" i="6"/>
  <c r="CN54" i="6"/>
  <c r="CG53" i="6"/>
  <c r="DU55" i="6"/>
  <c r="DH54" i="6"/>
  <c r="DX55" i="6"/>
  <c r="DK54" i="6"/>
  <c r="CP51" i="6"/>
  <c r="CI50" i="6"/>
  <c r="DW55" i="6"/>
  <c r="DJ54" i="6"/>
  <c r="AF52" i="6"/>
  <c r="X51" i="6"/>
  <c r="CK55" i="6"/>
  <c r="CD54" i="6"/>
  <c r="EC49" i="6"/>
  <c r="DP48" i="6"/>
  <c r="BI55" i="6"/>
  <c r="BB54" i="6"/>
  <c r="CO53" i="6"/>
  <c r="CH52" i="6"/>
  <c r="AE53" i="6"/>
  <c r="W52" i="6"/>
  <c r="B59" i="6"/>
  <c r="D58" i="6"/>
  <c r="DY54" i="6"/>
  <c r="DL53" i="6"/>
  <c r="F56" i="6"/>
  <c r="AW56" i="6"/>
  <c r="AR56" i="6"/>
  <c r="AB56" i="6" s="1"/>
  <c r="AJ56" i="6"/>
  <c r="CR56" i="6"/>
  <c r="CY56" i="6" s="1"/>
  <c r="CS56" i="6"/>
  <c r="CZ56" i="6" s="1"/>
  <c r="BO56" i="6"/>
  <c r="BV56" i="6" s="1"/>
  <c r="EH56" i="6"/>
  <c r="EU56" i="6" s="1"/>
  <c r="BN56" i="6"/>
  <c r="BU56" i="6" s="1"/>
  <c r="BG56" i="6" s="1"/>
  <c r="AH56" i="6"/>
  <c r="AP56" i="6" s="1"/>
  <c r="AI56" i="6"/>
  <c r="AQ56" i="6" s="1"/>
  <c r="EI56" i="6"/>
  <c r="EV56" i="6" s="1"/>
  <c r="DV56" i="6" s="1"/>
  <c r="EJ56" i="6"/>
  <c r="EW56" i="6" s="1"/>
  <c r="BP56" i="6"/>
  <c r="BW56" i="6" s="1"/>
  <c r="BQ56" i="6"/>
  <c r="BX56" i="6" s="1"/>
  <c r="AK56" i="6"/>
  <c r="AS56" i="6" s="1"/>
  <c r="EK56" i="6"/>
  <c r="EX56" i="6" s="1"/>
  <c r="CT56" i="6"/>
  <c r="DA56" i="6" s="1"/>
  <c r="CU56" i="6"/>
  <c r="DB56" i="6" s="1"/>
  <c r="AL56" i="6"/>
  <c r="AT56" i="6" s="1"/>
  <c r="EL56" i="6"/>
  <c r="EY56" i="6" s="1"/>
  <c r="BR56" i="6"/>
  <c r="BY56" i="6" s="1"/>
  <c r="CV56" i="6"/>
  <c r="DC56" i="6" s="1"/>
  <c r="AM56" i="6"/>
  <c r="AU56" i="6" s="1"/>
  <c r="BT56" i="6"/>
  <c r="CA56" i="6" s="1"/>
  <c r="BS56" i="6"/>
  <c r="BZ56" i="6" s="1"/>
  <c r="EM56" i="6"/>
  <c r="EZ56" i="6" s="1"/>
  <c r="AO56" i="6"/>
  <c r="CX56" i="6"/>
  <c r="DE56" i="6" s="1"/>
  <c r="AN56" i="6"/>
  <c r="AV56" i="6" s="1"/>
  <c r="CW56" i="6"/>
  <c r="DD56" i="6" s="1"/>
  <c r="EN56" i="6"/>
  <c r="FA56" i="6" s="1"/>
  <c r="EO56" i="6"/>
  <c r="FB56" i="6" s="1"/>
  <c r="EP56" i="6"/>
  <c r="FC56" i="6" s="1"/>
  <c r="EQ56" i="6"/>
  <c r="FD56" i="6" s="1"/>
  <c r="ER56" i="6"/>
  <c r="FE56" i="6" s="1"/>
  <c r="ES56" i="6"/>
  <c r="FF56" i="6" s="1"/>
  <c r="ET56" i="6"/>
  <c r="FG56" i="6" s="1"/>
  <c r="G44" i="6"/>
  <c r="H44" i="6"/>
  <c r="AG52" i="6"/>
  <c r="Y51" i="6"/>
  <c r="AC55" i="6"/>
  <c r="U54" i="6"/>
  <c r="EE48" i="6"/>
  <c r="DR47" i="6"/>
  <c r="J43" i="6"/>
  <c r="I43" i="6"/>
  <c r="K43" i="6" s="1"/>
  <c r="L43" i="6"/>
  <c r="AA55" i="6"/>
  <c r="S54" i="6"/>
  <c r="BM53" i="6"/>
  <c r="BF52" i="6"/>
  <c r="BL53" i="6"/>
  <c r="BE52" i="6"/>
  <c r="Z55" i="6"/>
  <c r="R54" i="6"/>
  <c r="AD54" i="6"/>
  <c r="V53" i="6"/>
  <c r="BK54" i="6"/>
  <c r="BD53" i="6"/>
  <c r="EA52" i="6"/>
  <c r="DN51" i="6"/>
  <c r="EF46" i="6"/>
  <c r="DS45" i="6"/>
  <c r="P45" i="6" s="1"/>
  <c r="O49" i="6"/>
  <c r="N52" i="6"/>
  <c r="BH55" i="6"/>
  <c r="BA54" i="6"/>
  <c r="CL55" i="6"/>
  <c r="CE54" i="6"/>
  <c r="EB50" i="6"/>
  <c r="DO49" i="6"/>
  <c r="EG47" i="6"/>
  <c r="DT46" i="6"/>
  <c r="DZ52" i="6"/>
  <c r="DM51" i="6"/>
  <c r="C57" i="6"/>
  <c r="A58" i="6"/>
  <c r="CM55" i="6"/>
  <c r="CF54" i="6"/>
  <c r="CQ51" i="6"/>
  <c r="CJ50" i="6"/>
  <c r="O50" i="6" s="1"/>
  <c r="BJ54" i="6"/>
  <c r="BC53" i="6"/>
  <c r="M51" i="6"/>
  <c r="CC57" i="6"/>
  <c r="AY57" i="6"/>
  <c r="Q57" i="6"/>
  <c r="E57" i="6"/>
  <c r="DG57" i="6"/>
  <c r="H45" i="8" l="1"/>
  <c r="G45" i="8"/>
  <c r="DZ54" i="8"/>
  <c r="DM53" i="8"/>
  <c r="EF48" i="8"/>
  <c r="DS47" i="8"/>
  <c r="CM56" i="8"/>
  <c r="CF55" i="8"/>
  <c r="BK55" i="8"/>
  <c r="BD54" i="8"/>
  <c r="AC55" i="8"/>
  <c r="U54" i="8"/>
  <c r="AF53" i="8"/>
  <c r="X52" i="8"/>
  <c r="CO54" i="8"/>
  <c r="CH53" i="8"/>
  <c r="DV56" i="8"/>
  <c r="DI55" i="8"/>
  <c r="DX56" i="8"/>
  <c r="DK55" i="8"/>
  <c r="ED49" i="8"/>
  <c r="DQ48" i="8"/>
  <c r="EG47" i="8"/>
  <c r="DT46" i="8"/>
  <c r="P46" i="8" s="1"/>
  <c r="BI56" i="8"/>
  <c r="BB55" i="8"/>
  <c r="AB56" i="8"/>
  <c r="T55" i="8"/>
  <c r="DY55" i="8"/>
  <c r="DL54" i="8"/>
  <c r="CN55" i="8"/>
  <c r="CG54" i="8"/>
  <c r="J44" i="8"/>
  <c r="I44" i="8"/>
  <c r="K44" i="8" s="1"/>
  <c r="L44" i="8"/>
  <c r="AA56" i="8"/>
  <c r="S55" i="8"/>
  <c r="EE49" i="8"/>
  <c r="DR48" i="8"/>
  <c r="DU56" i="8"/>
  <c r="DH55" i="8"/>
  <c r="AE53" i="8"/>
  <c r="W52" i="8"/>
  <c r="EB52" i="8"/>
  <c r="DO51" i="8"/>
  <c r="Z56" i="8"/>
  <c r="R55" i="8"/>
  <c r="CK56" i="8"/>
  <c r="CD55" i="8"/>
  <c r="DW56" i="8"/>
  <c r="DJ55" i="8"/>
  <c r="BJ56" i="8"/>
  <c r="BC55" i="8"/>
  <c r="BH56" i="8"/>
  <c r="BA55" i="8"/>
  <c r="BG56" i="8"/>
  <c r="AZ55" i="8"/>
  <c r="EC51" i="8"/>
  <c r="DP50" i="8"/>
  <c r="EA52" i="8"/>
  <c r="DN51" i="8"/>
  <c r="BM54" i="8"/>
  <c r="BF53" i="8"/>
  <c r="BL53" i="8"/>
  <c r="BE52" i="8"/>
  <c r="N52" i="8" s="1"/>
  <c r="AG52" i="8"/>
  <c r="Y51" i="8"/>
  <c r="M51" i="8" s="1"/>
  <c r="CL56" i="8"/>
  <c r="CE55" i="8"/>
  <c r="CP53" i="8"/>
  <c r="CI52" i="8"/>
  <c r="CQ52" i="8"/>
  <c r="CJ51" i="8"/>
  <c r="O51" i="8" s="1"/>
  <c r="AD55" i="8"/>
  <c r="V54" i="8"/>
  <c r="AF53" i="7"/>
  <c r="X52" i="7"/>
  <c r="BL53" i="7"/>
  <c r="BE52" i="7"/>
  <c r="CK57" i="7"/>
  <c r="CD56" i="7"/>
  <c r="EF47" i="7"/>
  <c r="DS46" i="7"/>
  <c r="CM56" i="7"/>
  <c r="CF55" i="7"/>
  <c r="BM53" i="7"/>
  <c r="BF52" i="7"/>
  <c r="AC56" i="7"/>
  <c r="U55" i="7"/>
  <c r="BJ55" i="7"/>
  <c r="BC54" i="7"/>
  <c r="DZ53" i="7"/>
  <c r="DM52" i="7"/>
  <c r="BG57" i="7"/>
  <c r="AZ56" i="7"/>
  <c r="BH57" i="7"/>
  <c r="BA56" i="7"/>
  <c r="EE48" i="7"/>
  <c r="DR47" i="7"/>
  <c r="BK54" i="7"/>
  <c r="BD53" i="7"/>
  <c r="DX54" i="7"/>
  <c r="DK53" i="7"/>
  <c r="BI57" i="7"/>
  <c r="BB56" i="7"/>
  <c r="CO55" i="7"/>
  <c r="CH54" i="7"/>
  <c r="DY53" i="7"/>
  <c r="DL52" i="7"/>
  <c r="I43" i="7"/>
  <c r="K43" i="7" s="1"/>
  <c r="L43" i="7"/>
  <c r="J43" i="7"/>
  <c r="P45" i="7"/>
  <c r="H44" i="7"/>
  <c r="G44" i="7"/>
  <c r="EB51" i="7"/>
  <c r="DO50" i="7"/>
  <c r="DU57" i="7"/>
  <c r="DH56" i="7"/>
  <c r="AE53" i="7"/>
  <c r="W52" i="7"/>
  <c r="EC50" i="7"/>
  <c r="DP49" i="7"/>
  <c r="AA57" i="7"/>
  <c r="S56" i="7"/>
  <c r="AB57" i="7"/>
  <c r="T56" i="7"/>
  <c r="CP54" i="7"/>
  <c r="CI53" i="7"/>
  <c r="DV57" i="7"/>
  <c r="DI56" i="7"/>
  <c r="Z57" i="7"/>
  <c r="R56" i="7"/>
  <c r="CQ53" i="7"/>
  <c r="CJ52" i="7"/>
  <c r="O52" i="7" s="1"/>
  <c r="ED49" i="7"/>
  <c r="DQ48" i="7"/>
  <c r="DW56" i="7"/>
  <c r="DJ55" i="7"/>
  <c r="AG52" i="7"/>
  <c r="Y51" i="7"/>
  <c r="M51" i="7" s="1"/>
  <c r="EA51" i="7"/>
  <c r="DN50" i="7"/>
  <c r="AD54" i="7"/>
  <c r="V53" i="7"/>
  <c r="CL57" i="7"/>
  <c r="CE56" i="7"/>
  <c r="CN56" i="7"/>
  <c r="CG55" i="7"/>
  <c r="EG47" i="7"/>
  <c r="DT46" i="7"/>
  <c r="P46" i="7" s="1"/>
  <c r="G45" i="6"/>
  <c r="H45" i="6"/>
  <c r="AZ56" i="6"/>
  <c r="DI56" i="6"/>
  <c r="T56" i="6"/>
  <c r="F57" i="6"/>
  <c r="CS57" i="6"/>
  <c r="CZ57" i="6" s="1"/>
  <c r="BO57" i="6"/>
  <c r="BV57" i="6" s="1"/>
  <c r="EH57" i="6"/>
  <c r="EU57" i="6" s="1"/>
  <c r="BN57" i="6"/>
  <c r="BU57" i="6" s="1"/>
  <c r="BG57" i="6" s="1"/>
  <c r="AH57" i="6"/>
  <c r="AP57" i="6" s="1"/>
  <c r="AI57" i="6"/>
  <c r="AQ57" i="6" s="1"/>
  <c r="AJ57" i="6"/>
  <c r="AR57" i="6" s="1"/>
  <c r="AB57" i="6" s="1"/>
  <c r="CR57" i="6"/>
  <c r="CY57" i="6" s="1"/>
  <c r="EJ57" i="6"/>
  <c r="EW57" i="6" s="1"/>
  <c r="BP57" i="6"/>
  <c r="BW57" i="6" s="1"/>
  <c r="EI57" i="6"/>
  <c r="EV57" i="6" s="1"/>
  <c r="DV57" i="6" s="1"/>
  <c r="BQ57" i="6"/>
  <c r="BX57" i="6" s="1"/>
  <c r="AK57" i="6"/>
  <c r="AS57" i="6" s="1"/>
  <c r="EK57" i="6"/>
  <c r="EX57" i="6" s="1"/>
  <c r="CT57" i="6"/>
  <c r="DA57" i="6" s="1"/>
  <c r="CU57" i="6"/>
  <c r="DB57" i="6" s="1"/>
  <c r="BR57" i="6"/>
  <c r="BY57" i="6" s="1"/>
  <c r="AL57" i="6"/>
  <c r="AT57" i="6" s="1"/>
  <c r="EL57" i="6"/>
  <c r="EY57" i="6" s="1"/>
  <c r="AM57" i="6"/>
  <c r="AU57" i="6" s="1"/>
  <c r="BT57" i="6"/>
  <c r="CA57" i="6" s="1"/>
  <c r="EM57" i="6"/>
  <c r="EZ57" i="6" s="1"/>
  <c r="CV57" i="6"/>
  <c r="DC57" i="6" s="1"/>
  <c r="BS57" i="6"/>
  <c r="BZ57" i="6" s="1"/>
  <c r="CX57" i="6"/>
  <c r="DE57" i="6" s="1"/>
  <c r="AN57" i="6"/>
  <c r="AV57" i="6" s="1"/>
  <c r="CW57" i="6"/>
  <c r="DD57" i="6" s="1"/>
  <c r="EN57" i="6"/>
  <c r="FA57" i="6" s="1"/>
  <c r="AO57" i="6"/>
  <c r="AW57" i="6" s="1"/>
  <c r="EO57" i="6"/>
  <c r="FB57" i="6" s="1"/>
  <c r="EP57" i="6"/>
  <c r="FC57" i="6" s="1"/>
  <c r="EQ57" i="6"/>
  <c r="FD57" i="6" s="1"/>
  <c r="ER57" i="6"/>
  <c r="FE57" i="6" s="1"/>
  <c r="ET57" i="6"/>
  <c r="FG57" i="6" s="1"/>
  <c r="ES57" i="6"/>
  <c r="FF57" i="6" s="1"/>
  <c r="C58" i="6"/>
  <c r="A59" i="6"/>
  <c r="EG48" i="6"/>
  <c r="DT47" i="6"/>
  <c r="CL56" i="6"/>
  <c r="CE55" i="6"/>
  <c r="EA53" i="6"/>
  <c r="DN52" i="6"/>
  <c r="AD55" i="6"/>
  <c r="V54" i="6"/>
  <c r="BL54" i="6"/>
  <c r="BE53" i="6"/>
  <c r="AA56" i="6"/>
  <c r="S55" i="6"/>
  <c r="CC58" i="6"/>
  <c r="AY58" i="6"/>
  <c r="Q58" i="6"/>
  <c r="E58" i="6"/>
  <c r="DG58" i="6"/>
  <c r="CQ52" i="6"/>
  <c r="CJ51" i="6"/>
  <c r="EE49" i="6"/>
  <c r="DR48" i="6"/>
  <c r="AC56" i="6"/>
  <c r="U55" i="6"/>
  <c r="B60" i="6"/>
  <c r="D59" i="6"/>
  <c r="CO54" i="6"/>
  <c r="CH53" i="6"/>
  <c r="EC50" i="6"/>
  <c r="DP49" i="6"/>
  <c r="AF53" i="6"/>
  <c r="X52" i="6"/>
  <c r="CP52" i="6"/>
  <c r="CI51" i="6"/>
  <c r="O51" i="6" s="1"/>
  <c r="DU56" i="6"/>
  <c r="DH55" i="6"/>
  <c r="ED50" i="6"/>
  <c r="DQ49" i="6"/>
  <c r="DZ53" i="6"/>
  <c r="DM52" i="6"/>
  <c r="EB51" i="6"/>
  <c r="DO50" i="6"/>
  <c r="BH56" i="6"/>
  <c r="BA55" i="6"/>
  <c r="EF47" i="6"/>
  <c r="DS46" i="6"/>
  <c r="BK55" i="6"/>
  <c r="BD54" i="6"/>
  <c r="Z56" i="6"/>
  <c r="R55" i="6"/>
  <c r="BM54" i="6"/>
  <c r="BF53" i="6"/>
  <c r="N53" i="6" s="1"/>
  <c r="J44" i="6"/>
  <c r="I44" i="6"/>
  <c r="K44" i="6" s="1"/>
  <c r="L44" i="6"/>
  <c r="BJ55" i="6"/>
  <c r="BC54" i="6"/>
  <c r="CM56" i="6"/>
  <c r="CF55" i="6"/>
  <c r="P46" i="6"/>
  <c r="AG53" i="6"/>
  <c r="Y52" i="6"/>
  <c r="M52" i="6" s="1"/>
  <c r="DY55" i="6"/>
  <c r="DL54" i="6"/>
  <c r="AE54" i="6"/>
  <c r="W53" i="6"/>
  <c r="BI56" i="6"/>
  <c r="BB55" i="6"/>
  <c r="CK56" i="6"/>
  <c r="CD55" i="6"/>
  <c r="DW56" i="6"/>
  <c r="DJ55" i="6"/>
  <c r="DX56" i="6"/>
  <c r="DK55" i="6"/>
  <c r="CN55" i="6"/>
  <c r="CG54" i="6"/>
  <c r="AD56" i="8" l="1"/>
  <c r="V55" i="8"/>
  <c r="H46" i="8"/>
  <c r="G46" i="8"/>
  <c r="CP54" i="8"/>
  <c r="CI53" i="8"/>
  <c r="AG53" i="8"/>
  <c r="Y52" i="8"/>
  <c r="M52" i="8" s="1"/>
  <c r="BM55" i="8"/>
  <c r="BF54" i="8"/>
  <c r="EC52" i="8"/>
  <c r="DP51" i="8"/>
  <c r="BH57" i="8"/>
  <c r="BA56" i="8"/>
  <c r="DW57" i="8"/>
  <c r="DJ56" i="8"/>
  <c r="Z57" i="8"/>
  <c r="R56" i="8"/>
  <c r="AE54" i="8"/>
  <c r="W53" i="8"/>
  <c r="EE50" i="8"/>
  <c r="DR49" i="8"/>
  <c r="CN56" i="8"/>
  <c r="CG55" i="8"/>
  <c r="AB57" i="8"/>
  <c r="T56" i="8"/>
  <c r="EG48" i="8"/>
  <c r="DT47" i="8"/>
  <c r="P47" i="8" s="1"/>
  <c r="DX57" i="8"/>
  <c r="DK56" i="8"/>
  <c r="CO55" i="8"/>
  <c r="CH54" i="8"/>
  <c r="AC56" i="8"/>
  <c r="U55" i="8"/>
  <c r="CM57" i="8"/>
  <c r="CF56" i="8"/>
  <c r="DZ55" i="8"/>
  <c r="DM54" i="8"/>
  <c r="CQ53" i="8"/>
  <c r="CJ52" i="8"/>
  <c r="O52" i="8" s="1"/>
  <c r="J45" i="8"/>
  <c r="I45" i="8"/>
  <c r="K45" i="8" s="1"/>
  <c r="L45" i="8"/>
  <c r="CL57" i="8"/>
  <c r="CE56" i="8"/>
  <c r="BL54" i="8"/>
  <c r="BE53" i="8"/>
  <c r="N53" i="8" s="1"/>
  <c r="EA53" i="8"/>
  <c r="DN52" i="8"/>
  <c r="BG57" i="8"/>
  <c r="AZ56" i="8"/>
  <c r="BJ57" i="8"/>
  <c r="BC56" i="8"/>
  <c r="CK57" i="8"/>
  <c r="CD56" i="8"/>
  <c r="EB53" i="8"/>
  <c r="DO52" i="8"/>
  <c r="DU57" i="8"/>
  <c r="DH56" i="8"/>
  <c r="AA57" i="8"/>
  <c r="S56" i="8"/>
  <c r="DY56" i="8"/>
  <c r="DL55" i="8"/>
  <c r="BI57" i="8"/>
  <c r="BB56" i="8"/>
  <c r="ED50" i="8"/>
  <c r="DQ49" i="8"/>
  <c r="DV57" i="8"/>
  <c r="DI56" i="8"/>
  <c r="AF54" i="8"/>
  <c r="X53" i="8"/>
  <c r="BK56" i="8"/>
  <c r="BD55" i="8"/>
  <c r="EF49" i="8"/>
  <c r="DS48" i="8"/>
  <c r="EG48" i="7"/>
  <c r="DT47" i="7"/>
  <c r="CL58" i="7"/>
  <c r="CE57" i="7"/>
  <c r="EA52" i="7"/>
  <c r="DN51" i="7"/>
  <c r="DW57" i="7"/>
  <c r="DJ56" i="7"/>
  <c r="CQ54" i="7"/>
  <c r="CJ53" i="7"/>
  <c r="O53" i="7" s="1"/>
  <c r="DV58" i="7"/>
  <c r="DI57" i="7"/>
  <c r="AB58" i="7"/>
  <c r="T57" i="7"/>
  <c r="EC51" i="7"/>
  <c r="DP50" i="7"/>
  <c r="DU58" i="7"/>
  <c r="DH57" i="7"/>
  <c r="N52" i="7"/>
  <c r="H45" i="7"/>
  <c r="G45" i="7"/>
  <c r="CO56" i="7"/>
  <c r="CH55" i="7"/>
  <c r="DX55" i="7"/>
  <c r="DK54" i="7"/>
  <c r="EE49" i="7"/>
  <c r="DR48" i="7"/>
  <c r="BG58" i="7"/>
  <c r="AZ57" i="7"/>
  <c r="BJ56" i="7"/>
  <c r="BC55" i="7"/>
  <c r="BM54" i="7"/>
  <c r="BF53" i="7"/>
  <c r="EF48" i="7"/>
  <c r="DS47" i="7"/>
  <c r="BL54" i="7"/>
  <c r="BE53" i="7"/>
  <c r="N53" i="7" s="1"/>
  <c r="CN57" i="7"/>
  <c r="CG56" i="7"/>
  <c r="AD55" i="7"/>
  <c r="V54" i="7"/>
  <c r="AG53" i="7"/>
  <c r="Y52" i="7"/>
  <c r="M52" i="7" s="1"/>
  <c r="ED50" i="7"/>
  <c r="DQ49" i="7"/>
  <c r="Z58" i="7"/>
  <c r="R57" i="7"/>
  <c r="CP55" i="7"/>
  <c r="CI54" i="7"/>
  <c r="AA58" i="7"/>
  <c r="S57" i="7"/>
  <c r="AE54" i="7"/>
  <c r="W53" i="7"/>
  <c r="EB52" i="7"/>
  <c r="DO51" i="7"/>
  <c r="G46" i="7"/>
  <c r="H46" i="7"/>
  <c r="I44" i="7"/>
  <c r="K44" i="7" s="1"/>
  <c r="L44" i="7"/>
  <c r="J44" i="7"/>
  <c r="DY54" i="7"/>
  <c r="DL53" i="7"/>
  <c r="BI58" i="7"/>
  <c r="BB57" i="7"/>
  <c r="BK55" i="7"/>
  <c r="BD54" i="7"/>
  <c r="BH58" i="7"/>
  <c r="BA57" i="7"/>
  <c r="DZ54" i="7"/>
  <c r="DM53" i="7"/>
  <c r="AC57" i="7"/>
  <c r="U56" i="7"/>
  <c r="CM57" i="7"/>
  <c r="CF56" i="7"/>
  <c r="CK58" i="7"/>
  <c r="CD57" i="7"/>
  <c r="AF54" i="7"/>
  <c r="X53" i="7"/>
  <c r="AZ57" i="6"/>
  <c r="DI57" i="6"/>
  <c r="T57" i="6"/>
  <c r="CM57" i="6"/>
  <c r="CF56" i="6"/>
  <c r="ED51" i="6"/>
  <c r="DQ50" i="6"/>
  <c r="CP53" i="6"/>
  <c r="CI52" i="6"/>
  <c r="EC51" i="6"/>
  <c r="DP50" i="6"/>
  <c r="B61" i="6"/>
  <c r="D60" i="6"/>
  <c r="EE50" i="6"/>
  <c r="DR49" i="6"/>
  <c r="CQ53" i="6"/>
  <c r="CJ52" i="6"/>
  <c r="O52" i="6" s="1"/>
  <c r="F58" i="6"/>
  <c r="BU58" i="6"/>
  <c r="BG58" i="6" s="1"/>
  <c r="AH58" i="6"/>
  <c r="AP58" i="6" s="1"/>
  <c r="AI58" i="6"/>
  <c r="AQ58" i="6" s="1"/>
  <c r="AJ58" i="6"/>
  <c r="AR58" i="6" s="1"/>
  <c r="AB58" i="6" s="1"/>
  <c r="CR58" i="6"/>
  <c r="CY58" i="6" s="1"/>
  <c r="CS58" i="6"/>
  <c r="CZ58" i="6" s="1"/>
  <c r="BO58" i="6"/>
  <c r="BV58" i="6" s="1"/>
  <c r="EH58" i="6"/>
  <c r="EU58" i="6" s="1"/>
  <c r="BN58" i="6"/>
  <c r="EI58" i="6"/>
  <c r="EV58" i="6" s="1"/>
  <c r="DV58" i="6" s="1"/>
  <c r="EJ58" i="6"/>
  <c r="EW58" i="6" s="1"/>
  <c r="BP58" i="6"/>
  <c r="BW58" i="6" s="1"/>
  <c r="AK58" i="6"/>
  <c r="AS58" i="6" s="1"/>
  <c r="EK58" i="6"/>
  <c r="EX58" i="6" s="1"/>
  <c r="CT58" i="6"/>
  <c r="DA58" i="6" s="1"/>
  <c r="BQ58" i="6"/>
  <c r="BX58" i="6" s="1"/>
  <c r="AL58" i="6"/>
  <c r="AT58" i="6" s="1"/>
  <c r="EL58" i="6"/>
  <c r="EY58" i="6" s="1"/>
  <c r="BR58" i="6"/>
  <c r="BY58" i="6" s="1"/>
  <c r="CU58" i="6"/>
  <c r="DB58" i="6" s="1"/>
  <c r="BT58" i="6"/>
  <c r="CA58" i="6" s="1"/>
  <c r="BS58" i="6"/>
  <c r="BZ58" i="6" s="1"/>
  <c r="EM58" i="6"/>
  <c r="EZ58" i="6" s="1"/>
  <c r="CV58" i="6"/>
  <c r="DC58" i="6" s="1"/>
  <c r="AM58" i="6"/>
  <c r="AU58" i="6" s="1"/>
  <c r="CW58" i="6"/>
  <c r="DD58" i="6" s="1"/>
  <c r="EN58" i="6"/>
  <c r="FA58" i="6" s="1"/>
  <c r="AO58" i="6"/>
  <c r="AW58" i="6" s="1"/>
  <c r="CX58" i="6"/>
  <c r="DE58" i="6" s="1"/>
  <c r="AN58" i="6"/>
  <c r="AV58" i="6" s="1"/>
  <c r="EO58" i="6"/>
  <c r="FB58" i="6" s="1"/>
  <c r="EP58" i="6"/>
  <c r="FC58" i="6" s="1"/>
  <c r="EQ58" i="6"/>
  <c r="FD58" i="6" s="1"/>
  <c r="ER58" i="6"/>
  <c r="FE58" i="6" s="1"/>
  <c r="ET58" i="6"/>
  <c r="FG58" i="6" s="1"/>
  <c r="ES58" i="6"/>
  <c r="FF58" i="6" s="1"/>
  <c r="DX57" i="6"/>
  <c r="DK56" i="6"/>
  <c r="CK57" i="6"/>
  <c r="CD56" i="6"/>
  <c r="AE55" i="6"/>
  <c r="W54" i="6"/>
  <c r="AG54" i="6"/>
  <c r="Y53" i="6"/>
  <c r="BM55" i="6"/>
  <c r="BF54" i="6"/>
  <c r="BK56" i="6"/>
  <c r="BD55" i="6"/>
  <c r="BH57" i="6"/>
  <c r="BA56" i="6"/>
  <c r="DZ54" i="6"/>
  <c r="DM53" i="6"/>
  <c r="AA57" i="6"/>
  <c r="S56" i="6"/>
  <c r="AD56" i="6"/>
  <c r="V55" i="6"/>
  <c r="EG49" i="6"/>
  <c r="DT48" i="6"/>
  <c r="G46" i="6"/>
  <c r="H46" i="6"/>
  <c r="BJ56" i="6"/>
  <c r="BC55" i="6"/>
  <c r="DU57" i="6"/>
  <c r="DH56" i="6"/>
  <c r="AF54" i="6"/>
  <c r="X53" i="6"/>
  <c r="M53" i="6" s="1"/>
  <c r="CO55" i="6"/>
  <c r="CH54" i="6"/>
  <c r="AC57" i="6"/>
  <c r="U56" i="6"/>
  <c r="C59" i="6"/>
  <c r="A60" i="6"/>
  <c r="CN56" i="6"/>
  <c r="CG55" i="6"/>
  <c r="DW57" i="6"/>
  <c r="DJ56" i="6"/>
  <c r="BI57" i="6"/>
  <c r="BB56" i="6"/>
  <c r="DY56" i="6"/>
  <c r="DL55" i="6"/>
  <c r="Z57" i="6"/>
  <c r="R56" i="6"/>
  <c r="EF48" i="6"/>
  <c r="DS47" i="6"/>
  <c r="P47" i="6" s="1"/>
  <c r="EB52" i="6"/>
  <c r="DO51" i="6"/>
  <c r="CC59" i="6"/>
  <c r="AY59" i="6"/>
  <c r="Q59" i="6"/>
  <c r="E59" i="6"/>
  <c r="DG59" i="6"/>
  <c r="BL55" i="6"/>
  <c r="BE54" i="6"/>
  <c r="N54" i="6" s="1"/>
  <c r="EA54" i="6"/>
  <c r="DN53" i="6"/>
  <c r="CL57" i="6"/>
  <c r="CE56" i="6"/>
  <c r="J45" i="6"/>
  <c r="I45" i="6"/>
  <c r="K45" i="6" s="1"/>
  <c r="L45" i="6"/>
  <c r="BK57" i="8" l="1"/>
  <c r="BD56" i="8"/>
  <c r="DV58" i="8"/>
  <c r="DI57" i="8"/>
  <c r="BI58" i="8"/>
  <c r="BB57" i="8"/>
  <c r="AA58" i="8"/>
  <c r="S57" i="8"/>
  <c r="EB54" i="8"/>
  <c r="DO53" i="8"/>
  <c r="BJ58" i="8"/>
  <c r="BC57" i="8"/>
  <c r="EA54" i="8"/>
  <c r="DN53" i="8"/>
  <c r="CL58" i="8"/>
  <c r="CE57" i="8"/>
  <c r="H47" i="8"/>
  <c r="G47" i="8"/>
  <c r="J46" i="8"/>
  <c r="I46" i="8"/>
  <c r="K46" i="8" s="1"/>
  <c r="L46" i="8"/>
  <c r="CQ54" i="8"/>
  <c r="CJ53" i="8"/>
  <c r="O53" i="8" s="1"/>
  <c r="CM58" i="8"/>
  <c r="CF57" i="8"/>
  <c r="CO56" i="8"/>
  <c r="CH55" i="8"/>
  <c r="EG49" i="8"/>
  <c r="DT48" i="8"/>
  <c r="P48" i="8" s="1"/>
  <c r="CN57" i="8"/>
  <c r="CG56" i="8"/>
  <c r="AE55" i="8"/>
  <c r="W54" i="8"/>
  <c r="DW58" i="8"/>
  <c r="DJ57" i="8"/>
  <c r="EC53" i="8"/>
  <c r="DP52" i="8"/>
  <c r="AG54" i="8"/>
  <c r="Y53" i="8"/>
  <c r="M53" i="8" s="1"/>
  <c r="AD57" i="8"/>
  <c r="V56" i="8"/>
  <c r="EF50" i="8"/>
  <c r="DS49" i="8"/>
  <c r="AF55" i="8"/>
  <c r="X54" i="8"/>
  <c r="ED51" i="8"/>
  <c r="DQ50" i="8"/>
  <c r="DY57" i="8"/>
  <c r="DL56" i="8"/>
  <c r="DU58" i="8"/>
  <c r="DH57" i="8"/>
  <c r="CK58" i="8"/>
  <c r="CD57" i="8"/>
  <c r="BG58" i="8"/>
  <c r="AZ57" i="8"/>
  <c r="BL55" i="8"/>
  <c r="BE54" i="8"/>
  <c r="N54" i="8" s="1"/>
  <c r="DZ56" i="8"/>
  <c r="DM55" i="8"/>
  <c r="AC57" i="8"/>
  <c r="U56" i="8"/>
  <c r="DX58" i="8"/>
  <c r="DK57" i="8"/>
  <c r="AB58" i="8"/>
  <c r="T57" i="8"/>
  <c r="EE51" i="8"/>
  <c r="DR50" i="8"/>
  <c r="Z58" i="8"/>
  <c r="R57" i="8"/>
  <c r="BH58" i="8"/>
  <c r="BA57" i="8"/>
  <c r="BM56" i="8"/>
  <c r="BF55" i="8"/>
  <c r="CP55" i="8"/>
  <c r="CI54" i="8"/>
  <c r="CK59" i="7"/>
  <c r="CD58" i="7"/>
  <c r="AC58" i="7"/>
  <c r="U57" i="7"/>
  <c r="BH59" i="7"/>
  <c r="BA58" i="7"/>
  <c r="BI59" i="7"/>
  <c r="BB58" i="7"/>
  <c r="I46" i="7"/>
  <c r="K46" i="7" s="1"/>
  <c r="L46" i="7"/>
  <c r="J46" i="7"/>
  <c r="I45" i="7"/>
  <c r="K45" i="7" s="1"/>
  <c r="L45" i="7"/>
  <c r="J45" i="7"/>
  <c r="AE55" i="7"/>
  <c r="W54" i="7"/>
  <c r="CP56" i="7"/>
  <c r="CI55" i="7"/>
  <c r="ED51" i="7"/>
  <c r="DQ50" i="7"/>
  <c r="AD56" i="7"/>
  <c r="V55" i="7"/>
  <c r="BL55" i="7"/>
  <c r="BE54" i="7"/>
  <c r="BM55" i="7"/>
  <c r="BF54" i="7"/>
  <c r="BG59" i="7"/>
  <c r="AZ58" i="7"/>
  <c r="DX56" i="7"/>
  <c r="DK55" i="7"/>
  <c r="EC52" i="7"/>
  <c r="DP51" i="7"/>
  <c r="DV59" i="7"/>
  <c r="DI58" i="7"/>
  <c r="DW58" i="7"/>
  <c r="DJ57" i="7"/>
  <c r="CL59" i="7"/>
  <c r="CE58" i="7"/>
  <c r="AF55" i="7"/>
  <c r="X54" i="7"/>
  <c r="CM58" i="7"/>
  <c r="CF57" i="7"/>
  <c r="DZ55" i="7"/>
  <c r="DM54" i="7"/>
  <c r="BK56" i="7"/>
  <c r="BD55" i="7"/>
  <c r="DY55" i="7"/>
  <c r="DL54" i="7"/>
  <c r="P47" i="7"/>
  <c r="EB53" i="7"/>
  <c r="DO52" i="7"/>
  <c r="AA59" i="7"/>
  <c r="S58" i="7"/>
  <c r="Z59" i="7"/>
  <c r="R58" i="7"/>
  <c r="AG54" i="7"/>
  <c r="Y53" i="7"/>
  <c r="M53" i="7" s="1"/>
  <c r="CN58" i="7"/>
  <c r="CG57" i="7"/>
  <c r="EF49" i="7"/>
  <c r="DS48" i="7"/>
  <c r="BJ57" i="7"/>
  <c r="BC56" i="7"/>
  <c r="EE50" i="7"/>
  <c r="DR49" i="7"/>
  <c r="CO57" i="7"/>
  <c r="CH56" i="7"/>
  <c r="DU59" i="7"/>
  <c r="DH58" i="7"/>
  <c r="AB59" i="7"/>
  <c r="T58" i="7"/>
  <c r="CQ55" i="7"/>
  <c r="CJ54" i="7"/>
  <c r="O54" i="7" s="1"/>
  <c r="EA53" i="7"/>
  <c r="DN52" i="7"/>
  <c r="EG49" i="7"/>
  <c r="DT48" i="7"/>
  <c r="P48" i="7" s="1"/>
  <c r="DI58" i="6"/>
  <c r="AZ58" i="6"/>
  <c r="G47" i="6"/>
  <c r="H47" i="6"/>
  <c r="T58" i="6"/>
  <c r="CL58" i="6"/>
  <c r="CE57" i="6"/>
  <c r="BL56" i="6"/>
  <c r="BE55" i="6"/>
  <c r="C60" i="6"/>
  <c r="A61" i="6"/>
  <c r="BJ57" i="6"/>
  <c r="BC56" i="6"/>
  <c r="EG50" i="6"/>
  <c r="DT49" i="6"/>
  <c r="AA58" i="6"/>
  <c r="S57" i="6"/>
  <c r="DZ55" i="6"/>
  <c r="DM54" i="6"/>
  <c r="BK57" i="6"/>
  <c r="BD56" i="6"/>
  <c r="CM58" i="6"/>
  <c r="CF57" i="6"/>
  <c r="EF49" i="6"/>
  <c r="DS48" i="6"/>
  <c r="DY57" i="6"/>
  <c r="DL56" i="6"/>
  <c r="DW58" i="6"/>
  <c r="DJ57" i="6"/>
  <c r="CO56" i="6"/>
  <c r="CH55" i="6"/>
  <c r="DU58" i="6"/>
  <c r="DH57" i="6"/>
  <c r="AG55" i="6"/>
  <c r="Y54" i="6"/>
  <c r="M54" i="6" s="1"/>
  <c r="CK58" i="6"/>
  <c r="CD57" i="6"/>
  <c r="EE51" i="6"/>
  <c r="DR50" i="6"/>
  <c r="EC52" i="6"/>
  <c r="DP51" i="6"/>
  <c r="ED52" i="6"/>
  <c r="DQ51" i="6"/>
  <c r="EA55" i="6"/>
  <c r="DN54" i="6"/>
  <c r="F59" i="6"/>
  <c r="AR59" i="6"/>
  <c r="AB59" i="6" s="1"/>
  <c r="AH59" i="6"/>
  <c r="AP59" i="6" s="1"/>
  <c r="AI59" i="6"/>
  <c r="AQ59" i="6" s="1"/>
  <c r="AJ59" i="6"/>
  <c r="CR59" i="6"/>
  <c r="CY59" i="6" s="1"/>
  <c r="CS59" i="6"/>
  <c r="CZ59" i="6" s="1"/>
  <c r="BO59" i="6"/>
  <c r="BV59" i="6" s="1"/>
  <c r="EH59" i="6"/>
  <c r="EU59" i="6" s="1"/>
  <c r="BN59" i="6"/>
  <c r="BU59" i="6" s="1"/>
  <c r="BG59" i="6" s="1"/>
  <c r="EI59" i="6"/>
  <c r="EV59" i="6" s="1"/>
  <c r="DV59" i="6" s="1"/>
  <c r="EJ59" i="6"/>
  <c r="EW59" i="6" s="1"/>
  <c r="BP59" i="6"/>
  <c r="BW59" i="6" s="1"/>
  <c r="BQ59" i="6"/>
  <c r="BX59" i="6" s="1"/>
  <c r="CT59" i="6"/>
  <c r="DA59" i="6" s="1"/>
  <c r="AK59" i="6"/>
  <c r="AS59" i="6" s="1"/>
  <c r="EK59" i="6"/>
  <c r="EX59" i="6" s="1"/>
  <c r="CU59" i="6"/>
  <c r="DB59" i="6" s="1"/>
  <c r="BR59" i="6"/>
  <c r="BY59" i="6" s="1"/>
  <c r="AL59" i="6"/>
  <c r="AT59" i="6" s="1"/>
  <c r="EL59" i="6"/>
  <c r="EY59" i="6" s="1"/>
  <c r="EM59" i="6"/>
  <c r="EZ59" i="6" s="1"/>
  <c r="CV59" i="6"/>
  <c r="DC59" i="6" s="1"/>
  <c r="AM59" i="6"/>
  <c r="AU59" i="6" s="1"/>
  <c r="BT59" i="6"/>
  <c r="CA59" i="6" s="1"/>
  <c r="BS59" i="6"/>
  <c r="BZ59" i="6" s="1"/>
  <c r="AO59" i="6"/>
  <c r="AW59" i="6" s="1"/>
  <c r="CX59" i="6"/>
  <c r="DE59" i="6" s="1"/>
  <c r="AN59" i="6"/>
  <c r="AV59" i="6" s="1"/>
  <c r="CW59" i="6"/>
  <c r="DD59" i="6" s="1"/>
  <c r="EN59" i="6"/>
  <c r="FA59" i="6" s="1"/>
  <c r="EO59" i="6"/>
  <c r="FB59" i="6" s="1"/>
  <c r="EP59" i="6"/>
  <c r="FC59" i="6" s="1"/>
  <c r="EQ59" i="6"/>
  <c r="FD59" i="6" s="1"/>
  <c r="ER59" i="6"/>
  <c r="FE59" i="6" s="1"/>
  <c r="ES59" i="6"/>
  <c r="FF59" i="6" s="1"/>
  <c r="ET59" i="6"/>
  <c r="FG59" i="6" s="1"/>
  <c r="J46" i="6"/>
  <c r="I46" i="6"/>
  <c r="K46" i="6" s="1"/>
  <c r="L46" i="6"/>
  <c r="AD57" i="6"/>
  <c r="V56" i="6"/>
  <c r="BH58" i="6"/>
  <c r="BA57" i="6"/>
  <c r="BM56" i="6"/>
  <c r="BF55" i="6"/>
  <c r="N55" i="6" s="1"/>
  <c r="CC60" i="6"/>
  <c r="AY60" i="6"/>
  <c r="Q60" i="6"/>
  <c r="E60" i="6"/>
  <c r="DG60" i="6"/>
  <c r="EB53" i="6"/>
  <c r="DO52" i="6"/>
  <c r="Z58" i="6"/>
  <c r="R57" i="6"/>
  <c r="BI58" i="6"/>
  <c r="BB57" i="6"/>
  <c r="CN57" i="6"/>
  <c r="CG56" i="6"/>
  <c r="AC58" i="6"/>
  <c r="U57" i="6"/>
  <c r="AF55" i="6"/>
  <c r="X54" i="6"/>
  <c r="P48" i="6"/>
  <c r="AE56" i="6"/>
  <c r="W55" i="6"/>
  <c r="DX58" i="6"/>
  <c r="DK57" i="6"/>
  <c r="CQ54" i="6"/>
  <c r="CJ53" i="6"/>
  <c r="B62" i="6"/>
  <c r="D61" i="6"/>
  <c r="CP54" i="6"/>
  <c r="CI53" i="6"/>
  <c r="O53" i="6" s="1"/>
  <c r="N54" i="7" l="1"/>
  <c r="H48" i="8"/>
  <c r="G48" i="8"/>
  <c r="CP56" i="8"/>
  <c r="CI55" i="8"/>
  <c r="BH59" i="8"/>
  <c r="BA58" i="8"/>
  <c r="EE52" i="8"/>
  <c r="DR51" i="8"/>
  <c r="DX59" i="8"/>
  <c r="DK58" i="8"/>
  <c r="DZ57" i="8"/>
  <c r="DM56" i="8"/>
  <c r="BL56" i="8"/>
  <c r="BE55" i="8"/>
  <c r="N55" i="8" s="1"/>
  <c r="CK59" i="8"/>
  <c r="CD58" i="8"/>
  <c r="DY58" i="8"/>
  <c r="DL57" i="8"/>
  <c r="AF56" i="8"/>
  <c r="X55" i="8"/>
  <c r="AD58" i="8"/>
  <c r="V57" i="8"/>
  <c r="EC54" i="8"/>
  <c r="DP53" i="8"/>
  <c r="AE56" i="8"/>
  <c r="W55" i="8"/>
  <c r="EG50" i="8"/>
  <c r="DT49" i="8"/>
  <c r="P49" i="8" s="1"/>
  <c r="CM59" i="8"/>
  <c r="CF58" i="8"/>
  <c r="EA55" i="8"/>
  <c r="DN54" i="8"/>
  <c r="EB55" i="8"/>
  <c r="DO54" i="8"/>
  <c r="BI59" i="8"/>
  <c r="BB58" i="8"/>
  <c r="BK58" i="8"/>
  <c r="BD57" i="8"/>
  <c r="BM57" i="8"/>
  <c r="BF56" i="8"/>
  <c r="Z59" i="8"/>
  <c r="R58" i="8"/>
  <c r="AB59" i="8"/>
  <c r="T58" i="8"/>
  <c r="AC58" i="8"/>
  <c r="U57" i="8"/>
  <c r="BG59" i="8"/>
  <c r="AZ58" i="8"/>
  <c r="DU59" i="8"/>
  <c r="DH58" i="8"/>
  <c r="ED52" i="8"/>
  <c r="DQ51" i="8"/>
  <c r="EF51" i="8"/>
  <c r="DS50" i="8"/>
  <c r="AG55" i="8"/>
  <c r="Y54" i="8"/>
  <c r="M54" i="8" s="1"/>
  <c r="DW59" i="8"/>
  <c r="DJ58" i="8"/>
  <c r="CN58" i="8"/>
  <c r="CG57" i="8"/>
  <c r="CO57" i="8"/>
  <c r="CH56" i="8"/>
  <c r="CQ55" i="8"/>
  <c r="CJ54" i="8"/>
  <c r="O54" i="8" s="1"/>
  <c r="J47" i="8"/>
  <c r="I47" i="8"/>
  <c r="K47" i="8" s="1"/>
  <c r="L47" i="8"/>
  <c r="CL59" i="8"/>
  <c r="CE58" i="8"/>
  <c r="BJ59" i="8"/>
  <c r="BC58" i="8"/>
  <c r="AA59" i="8"/>
  <c r="S58" i="8"/>
  <c r="DV59" i="8"/>
  <c r="DI58" i="8"/>
  <c r="H48" i="7"/>
  <c r="G48" i="7"/>
  <c r="BH60" i="7"/>
  <c r="BA59" i="7"/>
  <c r="CK60" i="7"/>
  <c r="CD59" i="7"/>
  <c r="EG50" i="7"/>
  <c r="DT49" i="7"/>
  <c r="CQ56" i="7"/>
  <c r="CJ55" i="7"/>
  <c r="O55" i="7" s="1"/>
  <c r="DU60" i="7"/>
  <c r="DH59" i="7"/>
  <c r="EE51" i="7"/>
  <c r="DR50" i="7"/>
  <c r="EF50" i="7"/>
  <c r="DS49" i="7"/>
  <c r="AG55" i="7"/>
  <c r="Y54" i="7"/>
  <c r="M54" i="7" s="1"/>
  <c r="AA60" i="7"/>
  <c r="S59" i="7"/>
  <c r="H47" i="7"/>
  <c r="G47" i="7"/>
  <c r="BK57" i="7"/>
  <c r="BD56" i="7"/>
  <c r="CM59" i="7"/>
  <c r="CF58" i="7"/>
  <c r="CL60" i="7"/>
  <c r="CE59" i="7"/>
  <c r="DV60" i="7"/>
  <c r="DI59" i="7"/>
  <c r="DX57" i="7"/>
  <c r="DK56" i="7"/>
  <c r="BM56" i="7"/>
  <c r="BF55" i="7"/>
  <c r="AD57" i="7"/>
  <c r="V56" i="7"/>
  <c r="CP57" i="7"/>
  <c r="CI56" i="7"/>
  <c r="BI60" i="7"/>
  <c r="BB59" i="7"/>
  <c r="AC59" i="7"/>
  <c r="U58" i="7"/>
  <c r="EA54" i="7"/>
  <c r="DN53" i="7"/>
  <c r="AB60" i="7"/>
  <c r="T59" i="7"/>
  <c r="CO58" i="7"/>
  <c r="CH57" i="7"/>
  <c r="BJ58" i="7"/>
  <c r="BC57" i="7"/>
  <c r="CN59" i="7"/>
  <c r="CG58" i="7"/>
  <c r="Z60" i="7"/>
  <c r="R59" i="7"/>
  <c r="EB54" i="7"/>
  <c r="DO53" i="7"/>
  <c r="DY56" i="7"/>
  <c r="DL55" i="7"/>
  <c r="DZ56" i="7"/>
  <c r="DM55" i="7"/>
  <c r="AF56" i="7"/>
  <c r="X55" i="7"/>
  <c r="DW59" i="7"/>
  <c r="DJ58" i="7"/>
  <c r="EC53" i="7"/>
  <c r="DP52" i="7"/>
  <c r="BG60" i="7"/>
  <c r="AZ59" i="7"/>
  <c r="BL56" i="7"/>
  <c r="BE55" i="7"/>
  <c r="N55" i="7" s="1"/>
  <c r="ED52" i="7"/>
  <c r="DQ51" i="7"/>
  <c r="AE56" i="7"/>
  <c r="W55" i="7"/>
  <c r="DI59" i="6"/>
  <c r="AZ59" i="6"/>
  <c r="T59" i="6"/>
  <c r="B63" i="6"/>
  <c r="D62" i="6"/>
  <c r="DX59" i="6"/>
  <c r="DK58" i="6"/>
  <c r="G48" i="6"/>
  <c r="H48" i="6"/>
  <c r="AC59" i="6"/>
  <c r="U58" i="6"/>
  <c r="BI59" i="6"/>
  <c r="BB58" i="6"/>
  <c r="EB54" i="6"/>
  <c r="DO53" i="6"/>
  <c r="BM57" i="6"/>
  <c r="BF56" i="6"/>
  <c r="N56" i="6" s="1"/>
  <c r="AD58" i="6"/>
  <c r="V57" i="6"/>
  <c r="DZ56" i="6"/>
  <c r="DM55" i="6"/>
  <c r="EG51" i="6"/>
  <c r="DT50" i="6"/>
  <c r="C61" i="6"/>
  <c r="A62" i="6"/>
  <c r="EA56" i="6"/>
  <c r="DN55" i="6"/>
  <c r="EC53" i="6"/>
  <c r="DP52" i="6"/>
  <c r="CK59" i="6"/>
  <c r="CD58" i="6"/>
  <c r="DU59" i="6"/>
  <c r="DH58" i="6"/>
  <c r="DW59" i="6"/>
  <c r="DJ58" i="6"/>
  <c r="EF50" i="6"/>
  <c r="DS49" i="6"/>
  <c r="CL59" i="6"/>
  <c r="CE58" i="6"/>
  <c r="J47" i="6"/>
  <c r="I47" i="6"/>
  <c r="K47" i="6" s="1"/>
  <c r="L47" i="6"/>
  <c r="CP55" i="6"/>
  <c r="CI54" i="6"/>
  <c r="CQ55" i="6"/>
  <c r="CJ54" i="6"/>
  <c r="AE57" i="6"/>
  <c r="W56" i="6"/>
  <c r="AF56" i="6"/>
  <c r="X55" i="6"/>
  <c r="CN58" i="6"/>
  <c r="CG57" i="6"/>
  <c r="Z59" i="6"/>
  <c r="R58" i="6"/>
  <c r="BH59" i="6"/>
  <c r="BA58" i="6"/>
  <c r="BK58" i="6"/>
  <c r="BD57" i="6"/>
  <c r="AA59" i="6"/>
  <c r="S58" i="6"/>
  <c r="BJ58" i="6"/>
  <c r="BC57" i="6"/>
  <c r="CC61" i="6"/>
  <c r="AY61" i="6"/>
  <c r="Q61" i="6"/>
  <c r="E61" i="6"/>
  <c r="DG61" i="6"/>
  <c r="F60" i="6"/>
  <c r="CY60" i="6"/>
  <c r="AS60" i="6"/>
  <c r="EU60" i="6"/>
  <c r="AR60" i="6"/>
  <c r="AB60" i="6" s="1"/>
  <c r="AJ60" i="6"/>
  <c r="CR60" i="6"/>
  <c r="CS60" i="6"/>
  <c r="CZ60" i="6" s="1"/>
  <c r="BO60" i="6"/>
  <c r="BV60" i="6" s="1"/>
  <c r="EH60" i="6"/>
  <c r="BN60" i="6"/>
  <c r="BU60" i="6" s="1"/>
  <c r="BG60" i="6" s="1"/>
  <c r="AH60" i="6"/>
  <c r="AP60" i="6" s="1"/>
  <c r="AI60" i="6"/>
  <c r="AQ60" i="6" s="1"/>
  <c r="EI60" i="6"/>
  <c r="EV60" i="6" s="1"/>
  <c r="DV60" i="6" s="1"/>
  <c r="EJ60" i="6"/>
  <c r="EW60" i="6" s="1"/>
  <c r="BP60" i="6"/>
  <c r="BW60" i="6" s="1"/>
  <c r="BQ60" i="6"/>
  <c r="BX60" i="6" s="1"/>
  <c r="AK60" i="6"/>
  <c r="EK60" i="6"/>
  <c r="EX60" i="6" s="1"/>
  <c r="CT60" i="6"/>
  <c r="DA60" i="6" s="1"/>
  <c r="CU60" i="6"/>
  <c r="DB60" i="6" s="1"/>
  <c r="AL60" i="6"/>
  <c r="AT60" i="6" s="1"/>
  <c r="EL60" i="6"/>
  <c r="EY60" i="6" s="1"/>
  <c r="BR60" i="6"/>
  <c r="BY60" i="6" s="1"/>
  <c r="CV60" i="6"/>
  <c r="DC60" i="6" s="1"/>
  <c r="AM60" i="6"/>
  <c r="AU60" i="6" s="1"/>
  <c r="BT60" i="6"/>
  <c r="CA60" i="6" s="1"/>
  <c r="BS60" i="6"/>
  <c r="BZ60" i="6" s="1"/>
  <c r="EM60" i="6"/>
  <c r="EZ60" i="6" s="1"/>
  <c r="AO60" i="6"/>
  <c r="AW60" i="6" s="1"/>
  <c r="CX60" i="6"/>
  <c r="DE60" i="6" s="1"/>
  <c r="AN60" i="6"/>
  <c r="AV60" i="6" s="1"/>
  <c r="CW60" i="6"/>
  <c r="DD60" i="6" s="1"/>
  <c r="EN60" i="6"/>
  <c r="FA60" i="6" s="1"/>
  <c r="EO60" i="6"/>
  <c r="FB60" i="6" s="1"/>
  <c r="EP60" i="6"/>
  <c r="FC60" i="6" s="1"/>
  <c r="EQ60" i="6"/>
  <c r="FD60" i="6" s="1"/>
  <c r="ER60" i="6"/>
  <c r="FE60" i="6" s="1"/>
  <c r="ES60" i="6"/>
  <c r="FF60" i="6" s="1"/>
  <c r="ET60" i="6"/>
  <c r="FG60" i="6" s="1"/>
  <c r="ED53" i="6"/>
  <c r="DQ52" i="6"/>
  <c r="EE52" i="6"/>
  <c r="DR51" i="6"/>
  <c r="AG56" i="6"/>
  <c r="Y55" i="6"/>
  <c r="M55" i="6" s="1"/>
  <c r="CO57" i="6"/>
  <c r="CH56" i="6"/>
  <c r="DY58" i="6"/>
  <c r="DL57" i="6"/>
  <c r="CM59" i="6"/>
  <c r="CF58" i="6"/>
  <c r="P49" i="6"/>
  <c r="BL57" i="6"/>
  <c r="BE56" i="6"/>
  <c r="CQ56" i="8" l="1"/>
  <c r="CJ55" i="8"/>
  <c r="O55" i="8" s="1"/>
  <c r="CN59" i="8"/>
  <c r="CG58" i="8"/>
  <c r="AG56" i="8"/>
  <c r="Y55" i="8"/>
  <c r="ED53" i="8"/>
  <c r="DQ52" i="8"/>
  <c r="BG60" i="8"/>
  <c r="AZ59" i="8"/>
  <c r="AB60" i="8"/>
  <c r="T59" i="8"/>
  <c r="BM58" i="8"/>
  <c r="BF57" i="8"/>
  <c r="BI60" i="8"/>
  <c r="BB59" i="8"/>
  <c r="EA56" i="8"/>
  <c r="DN55" i="8"/>
  <c r="EG51" i="8"/>
  <c r="DT50" i="8"/>
  <c r="P50" i="8" s="1"/>
  <c r="EC55" i="8"/>
  <c r="DP54" i="8"/>
  <c r="AF57" i="8"/>
  <c r="X56" i="8"/>
  <c r="CK60" i="8"/>
  <c r="CD59" i="8"/>
  <c r="DZ58" i="8"/>
  <c r="DM57" i="8"/>
  <c r="EE53" i="8"/>
  <c r="DR52" i="8"/>
  <c r="CP57" i="8"/>
  <c r="CI56" i="8"/>
  <c r="DV60" i="8"/>
  <c r="DI59" i="8"/>
  <c r="BJ60" i="8"/>
  <c r="BC59" i="8"/>
  <c r="M55" i="8"/>
  <c r="J48" i="8"/>
  <c r="I48" i="8"/>
  <c r="K48" i="8" s="1"/>
  <c r="L48" i="8"/>
  <c r="CO58" i="8"/>
  <c r="CH57" i="8"/>
  <c r="DW60" i="8"/>
  <c r="DJ59" i="8"/>
  <c r="EF52" i="8"/>
  <c r="DS51" i="8"/>
  <c r="DU60" i="8"/>
  <c r="DH59" i="8"/>
  <c r="AC59" i="8"/>
  <c r="U58" i="8"/>
  <c r="Z60" i="8"/>
  <c r="R59" i="8"/>
  <c r="BK59" i="8"/>
  <c r="BD58" i="8"/>
  <c r="EB56" i="8"/>
  <c r="DO55" i="8"/>
  <c r="CM60" i="8"/>
  <c r="CF59" i="8"/>
  <c r="AE57" i="8"/>
  <c r="W56" i="8"/>
  <c r="AD59" i="8"/>
  <c r="V58" i="8"/>
  <c r="DY59" i="8"/>
  <c r="DL58" i="8"/>
  <c r="BL57" i="8"/>
  <c r="BE56" i="8"/>
  <c r="N56" i="8" s="1"/>
  <c r="DX60" i="8"/>
  <c r="DK59" i="8"/>
  <c r="BH60" i="8"/>
  <c r="BA59" i="8"/>
  <c r="AA60" i="8"/>
  <c r="S59" i="8"/>
  <c r="CL60" i="8"/>
  <c r="CE59" i="8"/>
  <c r="H49" i="8"/>
  <c r="G49" i="8"/>
  <c r="P49" i="7"/>
  <c r="ED53" i="7"/>
  <c r="DQ52" i="7"/>
  <c r="BG61" i="7"/>
  <c r="AZ60" i="7"/>
  <c r="DW60" i="7"/>
  <c r="DJ59" i="7"/>
  <c r="DZ57" i="7"/>
  <c r="DM56" i="7"/>
  <c r="EB55" i="7"/>
  <c r="DO54" i="7"/>
  <c r="CN60" i="7"/>
  <c r="CG59" i="7"/>
  <c r="CO59" i="7"/>
  <c r="CH58" i="7"/>
  <c r="EA55" i="7"/>
  <c r="DN54" i="7"/>
  <c r="BI61" i="7"/>
  <c r="BB60" i="7"/>
  <c r="AD58" i="7"/>
  <c r="V57" i="7"/>
  <c r="DX58" i="7"/>
  <c r="DK57" i="7"/>
  <c r="CL61" i="7"/>
  <c r="CE60" i="7"/>
  <c r="BK58" i="7"/>
  <c r="BD57" i="7"/>
  <c r="AA61" i="7"/>
  <c r="S60" i="7"/>
  <c r="EF51" i="7"/>
  <c r="DS50" i="7"/>
  <c r="DU61" i="7"/>
  <c r="DH60" i="7"/>
  <c r="EG51" i="7"/>
  <c r="DT50" i="7"/>
  <c r="P50" i="7" s="1"/>
  <c r="BH61" i="7"/>
  <c r="BA60" i="7"/>
  <c r="I48" i="7"/>
  <c r="K48" i="7" s="1"/>
  <c r="L48" i="7"/>
  <c r="J48" i="7"/>
  <c r="I47" i="7"/>
  <c r="K47" i="7" s="1"/>
  <c r="L47" i="7"/>
  <c r="J47" i="7"/>
  <c r="AE57" i="7"/>
  <c r="W56" i="7"/>
  <c r="BL57" i="7"/>
  <c r="BE56" i="7"/>
  <c r="EC54" i="7"/>
  <c r="DP53" i="7"/>
  <c r="AF57" i="7"/>
  <c r="X56" i="7"/>
  <c r="DY57" i="7"/>
  <c r="DL56" i="7"/>
  <c r="Z61" i="7"/>
  <c r="R60" i="7"/>
  <c r="BJ59" i="7"/>
  <c r="BC58" i="7"/>
  <c r="AB61" i="7"/>
  <c r="T60" i="7"/>
  <c r="AC60" i="7"/>
  <c r="U59" i="7"/>
  <c r="CP58" i="7"/>
  <c r="CI57" i="7"/>
  <c r="BM57" i="7"/>
  <c r="BF56" i="7"/>
  <c r="DV61" i="7"/>
  <c r="DI60" i="7"/>
  <c r="CM60" i="7"/>
  <c r="CF59" i="7"/>
  <c r="AG56" i="7"/>
  <c r="Y55" i="7"/>
  <c r="M55" i="7" s="1"/>
  <c r="EE52" i="7"/>
  <c r="DR51" i="7"/>
  <c r="CQ57" i="7"/>
  <c r="CJ56" i="7"/>
  <c r="O56" i="7" s="1"/>
  <c r="CK61" i="7"/>
  <c r="CD60" i="7"/>
  <c r="T60" i="6"/>
  <c r="AZ60" i="6"/>
  <c r="DI60" i="6"/>
  <c r="DY59" i="6"/>
  <c r="DL58" i="6"/>
  <c r="AG57" i="6"/>
  <c r="Y56" i="6"/>
  <c r="ED54" i="6"/>
  <c r="DQ53" i="6"/>
  <c r="BJ59" i="6"/>
  <c r="BC58" i="6"/>
  <c r="BK59" i="6"/>
  <c r="BD58" i="6"/>
  <c r="Z60" i="6"/>
  <c r="R59" i="6"/>
  <c r="AF57" i="6"/>
  <c r="X56" i="6"/>
  <c r="CQ56" i="6"/>
  <c r="CJ55" i="6"/>
  <c r="CL60" i="6"/>
  <c r="CE59" i="6"/>
  <c r="DW60" i="6"/>
  <c r="DJ59" i="6"/>
  <c r="CK60" i="6"/>
  <c r="CD59" i="6"/>
  <c r="EA57" i="6"/>
  <c r="DN56" i="6"/>
  <c r="CC62" i="6"/>
  <c r="AY62" i="6"/>
  <c r="Q62" i="6"/>
  <c r="E62" i="6"/>
  <c r="DG62" i="6"/>
  <c r="M56" i="6"/>
  <c r="EG52" i="6"/>
  <c r="DT51" i="6"/>
  <c r="BM58" i="6"/>
  <c r="BF57" i="6"/>
  <c r="BI60" i="6"/>
  <c r="BB59" i="6"/>
  <c r="J48" i="6"/>
  <c r="I48" i="6"/>
  <c r="K48" i="6" s="1"/>
  <c r="L48" i="6"/>
  <c r="B64" i="6"/>
  <c r="D63" i="6"/>
  <c r="BL58" i="6"/>
  <c r="BE57" i="6"/>
  <c r="CM60" i="6"/>
  <c r="CF59" i="6"/>
  <c r="CO58" i="6"/>
  <c r="CH57" i="6"/>
  <c r="EE53" i="6"/>
  <c r="DR52" i="6"/>
  <c r="F61" i="6"/>
  <c r="AR61" i="6"/>
  <c r="AB61" i="6" s="1"/>
  <c r="CS61" i="6"/>
  <c r="CZ61" i="6" s="1"/>
  <c r="BO61" i="6"/>
  <c r="BV61" i="6" s="1"/>
  <c r="EH61" i="6"/>
  <c r="EU61" i="6" s="1"/>
  <c r="BN61" i="6"/>
  <c r="BU61" i="6" s="1"/>
  <c r="BG61" i="6" s="1"/>
  <c r="AH61" i="6"/>
  <c r="AP61" i="6" s="1"/>
  <c r="AI61" i="6"/>
  <c r="AQ61" i="6" s="1"/>
  <c r="AJ61" i="6"/>
  <c r="CR61" i="6"/>
  <c r="CY61" i="6" s="1"/>
  <c r="EJ61" i="6"/>
  <c r="EW61" i="6" s="1"/>
  <c r="BP61" i="6"/>
  <c r="BW61" i="6" s="1"/>
  <c r="EI61" i="6"/>
  <c r="EV61" i="6" s="1"/>
  <c r="DV61" i="6" s="1"/>
  <c r="BQ61" i="6"/>
  <c r="BX61" i="6" s="1"/>
  <c r="AK61" i="6"/>
  <c r="AS61" i="6" s="1"/>
  <c r="EK61" i="6"/>
  <c r="EX61" i="6" s="1"/>
  <c r="CT61" i="6"/>
  <c r="DA61" i="6" s="1"/>
  <c r="CU61" i="6"/>
  <c r="DB61" i="6" s="1"/>
  <c r="AL61" i="6"/>
  <c r="AT61" i="6" s="1"/>
  <c r="EL61" i="6"/>
  <c r="EY61" i="6" s="1"/>
  <c r="BR61" i="6"/>
  <c r="BY61" i="6" s="1"/>
  <c r="AM61" i="6"/>
  <c r="AU61" i="6" s="1"/>
  <c r="BT61" i="6"/>
  <c r="CA61" i="6" s="1"/>
  <c r="BS61" i="6"/>
  <c r="BZ61" i="6" s="1"/>
  <c r="EM61" i="6"/>
  <c r="EZ61" i="6" s="1"/>
  <c r="CV61" i="6"/>
  <c r="DC61" i="6" s="1"/>
  <c r="CX61" i="6"/>
  <c r="DE61" i="6" s="1"/>
  <c r="AN61" i="6"/>
  <c r="AV61" i="6" s="1"/>
  <c r="CW61" i="6"/>
  <c r="DD61" i="6" s="1"/>
  <c r="EN61" i="6"/>
  <c r="FA61" i="6" s="1"/>
  <c r="AO61" i="6"/>
  <c r="AW61" i="6" s="1"/>
  <c r="EO61" i="6"/>
  <c r="FB61" i="6" s="1"/>
  <c r="EP61" i="6"/>
  <c r="FC61" i="6" s="1"/>
  <c r="EQ61" i="6"/>
  <c r="FD61" i="6" s="1"/>
  <c r="ER61" i="6"/>
  <c r="FE61" i="6" s="1"/>
  <c r="ET61" i="6"/>
  <c r="FG61" i="6" s="1"/>
  <c r="ES61" i="6"/>
  <c r="FF61" i="6" s="1"/>
  <c r="AA60" i="6"/>
  <c r="S59" i="6"/>
  <c r="BH60" i="6"/>
  <c r="BA59" i="6"/>
  <c r="CN59" i="6"/>
  <c r="CG58" i="6"/>
  <c r="AE58" i="6"/>
  <c r="W57" i="6"/>
  <c r="CP56" i="6"/>
  <c r="CI55" i="6"/>
  <c r="EF51" i="6"/>
  <c r="DS50" i="6"/>
  <c r="P50" i="6" s="1"/>
  <c r="DU60" i="6"/>
  <c r="DH59" i="6"/>
  <c r="EC54" i="6"/>
  <c r="DP53" i="6"/>
  <c r="C62" i="6"/>
  <c r="A63" i="6"/>
  <c r="G49" i="6"/>
  <c r="H49" i="6"/>
  <c r="N57" i="6"/>
  <c r="O54" i="6"/>
  <c r="DZ57" i="6"/>
  <c r="DM56" i="6"/>
  <c r="AD59" i="6"/>
  <c r="V58" i="6"/>
  <c r="EB55" i="6"/>
  <c r="DO54" i="6"/>
  <c r="AC60" i="6"/>
  <c r="U59" i="6"/>
  <c r="DX60" i="6"/>
  <c r="DK59" i="6"/>
  <c r="AA61" i="8" l="1"/>
  <c r="S60" i="8"/>
  <c r="DX61" i="8"/>
  <c r="DK60" i="8"/>
  <c r="DY60" i="8"/>
  <c r="DL59" i="8"/>
  <c r="AE58" i="8"/>
  <c r="W57" i="8"/>
  <c r="EB57" i="8"/>
  <c r="DO56" i="8"/>
  <c r="Z61" i="8"/>
  <c r="R60" i="8"/>
  <c r="DU61" i="8"/>
  <c r="DH60" i="8"/>
  <c r="DW61" i="8"/>
  <c r="DJ60" i="8"/>
  <c r="DV61" i="8"/>
  <c r="DI60" i="8"/>
  <c r="EE54" i="8"/>
  <c r="DR53" i="8"/>
  <c r="CK61" i="8"/>
  <c r="CD60" i="8"/>
  <c r="EC56" i="8"/>
  <c r="DP55" i="8"/>
  <c r="EA57" i="8"/>
  <c r="DN56" i="8"/>
  <c r="BM59" i="8"/>
  <c r="BF58" i="8"/>
  <c r="BG61" i="8"/>
  <c r="AZ60" i="8"/>
  <c r="AG57" i="8"/>
  <c r="Y56" i="8"/>
  <c r="CQ57" i="8"/>
  <c r="CJ56" i="8"/>
  <c r="O56" i="8" s="1"/>
  <c r="G50" i="8"/>
  <c r="H50" i="8"/>
  <c r="J49" i="8"/>
  <c r="I49" i="8"/>
  <c r="K49" i="8" s="1"/>
  <c r="L49" i="8"/>
  <c r="CL61" i="8"/>
  <c r="CE60" i="8"/>
  <c r="BH61" i="8"/>
  <c r="BA60" i="8"/>
  <c r="BL58" i="8"/>
  <c r="BE57" i="8"/>
  <c r="N57" i="8" s="1"/>
  <c r="AD60" i="8"/>
  <c r="V59" i="8"/>
  <c r="CM61" i="8"/>
  <c r="CF60" i="8"/>
  <c r="BK60" i="8"/>
  <c r="BD59" i="8"/>
  <c r="AC60" i="8"/>
  <c r="U59" i="8"/>
  <c r="EF53" i="8"/>
  <c r="DS52" i="8"/>
  <c r="CO59" i="8"/>
  <c r="CH58" i="8"/>
  <c r="BJ61" i="8"/>
  <c r="BC60" i="8"/>
  <c r="CP58" i="8"/>
  <c r="CI57" i="8"/>
  <c r="DZ59" i="8"/>
  <c r="DM58" i="8"/>
  <c r="AF58" i="8"/>
  <c r="X57" i="8"/>
  <c r="EG52" i="8"/>
  <c r="DT51" i="8"/>
  <c r="P51" i="8" s="1"/>
  <c r="BI61" i="8"/>
  <c r="BB60" i="8"/>
  <c r="AB61" i="8"/>
  <c r="T60" i="8"/>
  <c r="ED54" i="8"/>
  <c r="DQ53" i="8"/>
  <c r="CN60" i="8"/>
  <c r="CG59" i="8"/>
  <c r="M56" i="8"/>
  <c r="N56" i="7"/>
  <c r="BH62" i="7"/>
  <c r="BA61" i="7"/>
  <c r="DU62" i="7"/>
  <c r="DH61" i="7"/>
  <c r="AA62" i="7"/>
  <c r="S61" i="7"/>
  <c r="CL62" i="7"/>
  <c r="CE61" i="7"/>
  <c r="AD59" i="7"/>
  <c r="V58" i="7"/>
  <c r="EA56" i="7"/>
  <c r="DN55" i="7"/>
  <c r="CN61" i="7"/>
  <c r="CG60" i="7"/>
  <c r="DZ58" i="7"/>
  <c r="DM57" i="7"/>
  <c r="BG62" i="7"/>
  <c r="AZ61" i="7"/>
  <c r="CQ58" i="7"/>
  <c r="CJ57" i="7"/>
  <c r="O57" i="7" s="1"/>
  <c r="AG57" i="7"/>
  <c r="Y56" i="7"/>
  <c r="M56" i="7" s="1"/>
  <c r="DV62" i="7"/>
  <c r="DI61" i="7"/>
  <c r="CP59" i="7"/>
  <c r="CI58" i="7"/>
  <c r="AB62" i="7"/>
  <c r="T61" i="7"/>
  <c r="Z62" i="7"/>
  <c r="R61" i="7"/>
  <c r="AF58" i="7"/>
  <c r="X57" i="7"/>
  <c r="BL58" i="7"/>
  <c r="BE57" i="7"/>
  <c r="G50" i="7"/>
  <c r="H50" i="7"/>
  <c r="EG52" i="7"/>
  <c r="DT51" i="7"/>
  <c r="P51" i="7" s="1"/>
  <c r="EF52" i="7"/>
  <c r="DS51" i="7"/>
  <c r="BK59" i="7"/>
  <c r="BD58" i="7"/>
  <c r="DX59" i="7"/>
  <c r="DK58" i="7"/>
  <c r="BI62" i="7"/>
  <c r="BB61" i="7"/>
  <c r="CO60" i="7"/>
  <c r="CH59" i="7"/>
  <c r="EB56" i="7"/>
  <c r="DO55" i="7"/>
  <c r="DW61" i="7"/>
  <c r="DJ60" i="7"/>
  <c r="ED54" i="7"/>
  <c r="DQ53" i="7"/>
  <c r="CK62" i="7"/>
  <c r="CD61" i="7"/>
  <c r="EE53" i="7"/>
  <c r="DR52" i="7"/>
  <c r="CM61" i="7"/>
  <c r="CF60" i="7"/>
  <c r="BM58" i="7"/>
  <c r="BF57" i="7"/>
  <c r="AC61" i="7"/>
  <c r="U60" i="7"/>
  <c r="BJ60" i="7"/>
  <c r="BC59" i="7"/>
  <c r="DY58" i="7"/>
  <c r="DL57" i="7"/>
  <c r="EC55" i="7"/>
  <c r="DP54" i="7"/>
  <c r="AE58" i="7"/>
  <c r="W57" i="7"/>
  <c r="H49" i="7"/>
  <c r="G49" i="7"/>
  <c r="AZ61" i="6"/>
  <c r="T61" i="6"/>
  <c r="H50" i="6"/>
  <c r="G50" i="6"/>
  <c r="DI61" i="6"/>
  <c r="AC61" i="6"/>
  <c r="U60" i="6"/>
  <c r="AD60" i="6"/>
  <c r="V59" i="6"/>
  <c r="J49" i="6"/>
  <c r="I49" i="6"/>
  <c r="K49" i="6" s="1"/>
  <c r="L49" i="6"/>
  <c r="DU61" i="6"/>
  <c r="DH60" i="6"/>
  <c r="CP57" i="6"/>
  <c r="CI56" i="6"/>
  <c r="CN60" i="6"/>
  <c r="CG59" i="6"/>
  <c r="AA61" i="6"/>
  <c r="S60" i="6"/>
  <c r="O55" i="6"/>
  <c r="EE54" i="6"/>
  <c r="DR53" i="6"/>
  <c r="CM61" i="6"/>
  <c r="CF60" i="6"/>
  <c r="CC63" i="6"/>
  <c r="AY63" i="6"/>
  <c r="Q63" i="6"/>
  <c r="E63" i="6"/>
  <c r="DG63" i="6"/>
  <c r="BM59" i="6"/>
  <c r="BF58" i="6"/>
  <c r="N58" i="6" s="1"/>
  <c r="EA58" i="6"/>
  <c r="DN57" i="6"/>
  <c r="DW61" i="6"/>
  <c r="DJ60" i="6"/>
  <c r="CQ57" i="6"/>
  <c r="CJ56" i="6"/>
  <c r="O56" i="6" s="1"/>
  <c r="Z61" i="6"/>
  <c r="R60" i="6"/>
  <c r="BJ60" i="6"/>
  <c r="BC59" i="6"/>
  <c r="AG58" i="6"/>
  <c r="Y57" i="6"/>
  <c r="DX61" i="6"/>
  <c r="DK60" i="6"/>
  <c r="EB56" i="6"/>
  <c r="DO55" i="6"/>
  <c r="DZ58" i="6"/>
  <c r="DM57" i="6"/>
  <c r="EC55" i="6"/>
  <c r="DP54" i="6"/>
  <c r="EF52" i="6"/>
  <c r="DS51" i="6"/>
  <c r="AE59" i="6"/>
  <c r="W58" i="6"/>
  <c r="BH61" i="6"/>
  <c r="BA60" i="6"/>
  <c r="B65" i="6"/>
  <c r="D64" i="6"/>
  <c r="P51" i="6"/>
  <c r="C63" i="6"/>
  <c r="A64" i="6"/>
  <c r="CO59" i="6"/>
  <c r="CH58" i="6"/>
  <c r="BL59" i="6"/>
  <c r="BE58" i="6"/>
  <c r="BI61" i="6"/>
  <c r="BB60" i="6"/>
  <c r="EG53" i="6"/>
  <c r="DT52" i="6"/>
  <c r="AQ62" i="6"/>
  <c r="F62" i="6"/>
  <c r="EZ62" i="6"/>
  <c r="BV62" i="6"/>
  <c r="FG62" i="6"/>
  <c r="FC62" i="6"/>
  <c r="DB62" i="6"/>
  <c r="BY62" i="6"/>
  <c r="AR62" i="6"/>
  <c r="AB62" i="6" s="1"/>
  <c r="AH62" i="6"/>
  <c r="AP62" i="6" s="1"/>
  <c r="AI62" i="6"/>
  <c r="AJ62" i="6"/>
  <c r="CR62" i="6"/>
  <c r="CY62" i="6" s="1"/>
  <c r="CS62" i="6"/>
  <c r="CZ62" i="6" s="1"/>
  <c r="BO62" i="6"/>
  <c r="EH62" i="6"/>
  <c r="EU62" i="6" s="1"/>
  <c r="BN62" i="6"/>
  <c r="BU62" i="6" s="1"/>
  <c r="BG62" i="6" s="1"/>
  <c r="EI62" i="6"/>
  <c r="EV62" i="6" s="1"/>
  <c r="DV62" i="6" s="1"/>
  <c r="EJ62" i="6"/>
  <c r="EW62" i="6" s="1"/>
  <c r="BP62" i="6"/>
  <c r="BW62" i="6" s="1"/>
  <c r="AK62" i="6"/>
  <c r="AS62" i="6" s="1"/>
  <c r="EK62" i="6"/>
  <c r="EX62" i="6" s="1"/>
  <c r="CT62" i="6"/>
  <c r="DA62" i="6" s="1"/>
  <c r="BQ62" i="6"/>
  <c r="BX62" i="6" s="1"/>
  <c r="AL62" i="6"/>
  <c r="AT62" i="6" s="1"/>
  <c r="EL62" i="6"/>
  <c r="EY62" i="6" s="1"/>
  <c r="BR62" i="6"/>
  <c r="CU62" i="6"/>
  <c r="BT62" i="6"/>
  <c r="CA62" i="6" s="1"/>
  <c r="BS62" i="6"/>
  <c r="BZ62" i="6" s="1"/>
  <c r="EM62" i="6"/>
  <c r="CV62" i="6"/>
  <c r="DC62" i="6" s="1"/>
  <c r="AM62" i="6"/>
  <c r="AU62" i="6" s="1"/>
  <c r="CW62" i="6"/>
  <c r="DD62" i="6" s="1"/>
  <c r="EN62" i="6"/>
  <c r="FA62" i="6" s="1"/>
  <c r="AO62" i="6"/>
  <c r="AW62" i="6" s="1"/>
  <c r="CX62" i="6"/>
  <c r="DE62" i="6" s="1"/>
  <c r="AN62" i="6"/>
  <c r="AV62" i="6" s="1"/>
  <c r="EO62" i="6"/>
  <c r="FB62" i="6" s="1"/>
  <c r="EP62" i="6"/>
  <c r="EQ62" i="6"/>
  <c r="FD62" i="6" s="1"/>
  <c r="ER62" i="6"/>
  <c r="FE62" i="6" s="1"/>
  <c r="ET62" i="6"/>
  <c r="ES62" i="6"/>
  <c r="FF62" i="6" s="1"/>
  <c r="CK61" i="6"/>
  <c r="CD60" i="6"/>
  <c r="CL61" i="6"/>
  <c r="CE60" i="6"/>
  <c r="AF58" i="6"/>
  <c r="X57" i="6"/>
  <c r="M57" i="6" s="1"/>
  <c r="BK60" i="6"/>
  <c r="BD59" i="6"/>
  <c r="ED55" i="6"/>
  <c r="DQ54" i="6"/>
  <c r="DY60" i="6"/>
  <c r="DL59" i="6"/>
  <c r="CN61" i="8" l="1"/>
  <c r="CG60" i="8"/>
  <c r="AB62" i="8"/>
  <c r="T61" i="8"/>
  <c r="EG53" i="8"/>
  <c r="DT52" i="8"/>
  <c r="P52" i="8" s="1"/>
  <c r="DZ60" i="8"/>
  <c r="DM59" i="8"/>
  <c r="BJ62" i="8"/>
  <c r="BC61" i="8"/>
  <c r="CO60" i="8"/>
  <c r="CH59" i="8"/>
  <c r="AC61" i="8"/>
  <c r="U60" i="8"/>
  <c r="CM62" i="8"/>
  <c r="CF61" i="8"/>
  <c r="BL59" i="8"/>
  <c r="BE58" i="8"/>
  <c r="N58" i="8" s="1"/>
  <c r="CL62" i="8"/>
  <c r="CE61" i="8"/>
  <c r="CQ58" i="8"/>
  <c r="CJ57" i="8"/>
  <c r="O57" i="8" s="1"/>
  <c r="BG62" i="8"/>
  <c r="AZ61" i="8"/>
  <c r="EA58" i="8"/>
  <c r="DN57" i="8"/>
  <c r="CK62" i="8"/>
  <c r="CD61" i="8"/>
  <c r="DV62" i="8"/>
  <c r="DI61" i="8"/>
  <c r="DU62" i="8"/>
  <c r="DH61" i="8"/>
  <c r="EB58" i="8"/>
  <c r="DO57" i="8"/>
  <c r="DY61" i="8"/>
  <c r="DL60" i="8"/>
  <c r="AA62" i="8"/>
  <c r="S61" i="8"/>
  <c r="J50" i="8"/>
  <c r="I50" i="8"/>
  <c r="K50" i="8" s="1"/>
  <c r="L50" i="8"/>
  <c r="ED55" i="8"/>
  <c r="DQ54" i="8"/>
  <c r="BI62" i="8"/>
  <c r="BB61" i="8"/>
  <c r="AF59" i="8"/>
  <c r="X58" i="8"/>
  <c r="CP59" i="8"/>
  <c r="CI58" i="8"/>
  <c r="EF54" i="8"/>
  <c r="DS53" i="8"/>
  <c r="BK61" i="8"/>
  <c r="BD60" i="8"/>
  <c r="AD61" i="8"/>
  <c r="V60" i="8"/>
  <c r="BH62" i="8"/>
  <c r="BA61" i="8"/>
  <c r="AG58" i="8"/>
  <c r="Y57" i="8"/>
  <c r="M57" i="8" s="1"/>
  <c r="BM60" i="8"/>
  <c r="BF59" i="8"/>
  <c r="EC57" i="8"/>
  <c r="DP56" i="8"/>
  <c r="EE55" i="8"/>
  <c r="DR54" i="8"/>
  <c r="DW62" i="8"/>
  <c r="DJ61" i="8"/>
  <c r="Z62" i="8"/>
  <c r="R61" i="8"/>
  <c r="AE59" i="8"/>
  <c r="W58" i="8"/>
  <c r="DX62" i="8"/>
  <c r="DK61" i="8"/>
  <c r="G51" i="8"/>
  <c r="H51" i="8"/>
  <c r="AE59" i="7"/>
  <c r="W58" i="7"/>
  <c r="DY59" i="7"/>
  <c r="DL58" i="7"/>
  <c r="AC62" i="7"/>
  <c r="U61" i="7"/>
  <c r="CM62" i="7"/>
  <c r="CF61" i="7"/>
  <c r="CK63" i="7"/>
  <c r="CD62" i="7"/>
  <c r="DW62" i="7"/>
  <c r="DJ61" i="7"/>
  <c r="CO61" i="7"/>
  <c r="CH60" i="7"/>
  <c r="DX60" i="7"/>
  <c r="DK59" i="7"/>
  <c r="EF53" i="7"/>
  <c r="DS52" i="7"/>
  <c r="I50" i="7"/>
  <c r="K50" i="7" s="1"/>
  <c r="L50" i="7"/>
  <c r="J50" i="7"/>
  <c r="AF59" i="7"/>
  <c r="X58" i="7"/>
  <c r="AB63" i="7"/>
  <c r="T62" i="7"/>
  <c r="DV63" i="7"/>
  <c r="DI62" i="7"/>
  <c r="CQ59" i="7"/>
  <c r="CJ58" i="7"/>
  <c r="O58" i="7" s="1"/>
  <c r="DZ59" i="7"/>
  <c r="DM58" i="7"/>
  <c r="EA57" i="7"/>
  <c r="DN56" i="7"/>
  <c r="CL63" i="7"/>
  <c r="CE62" i="7"/>
  <c r="DU63" i="7"/>
  <c r="DH62" i="7"/>
  <c r="G51" i="7"/>
  <c r="H51" i="7"/>
  <c r="N57" i="7"/>
  <c r="I49" i="7"/>
  <c r="K49" i="7" s="1"/>
  <c r="L49" i="7"/>
  <c r="J49" i="7"/>
  <c r="EC56" i="7"/>
  <c r="DP55" i="7"/>
  <c r="BJ61" i="7"/>
  <c r="BC60" i="7"/>
  <c r="BM59" i="7"/>
  <c r="BF58" i="7"/>
  <c r="EE54" i="7"/>
  <c r="DR53" i="7"/>
  <c r="ED55" i="7"/>
  <c r="DQ54" i="7"/>
  <c r="EB57" i="7"/>
  <c r="DO56" i="7"/>
  <c r="BI63" i="7"/>
  <c r="BB62" i="7"/>
  <c r="BK60" i="7"/>
  <c r="BD59" i="7"/>
  <c r="EG53" i="7"/>
  <c r="DT52" i="7"/>
  <c r="P52" i="7" s="1"/>
  <c r="BL59" i="7"/>
  <c r="BE58" i="7"/>
  <c r="Z63" i="7"/>
  <c r="R62" i="7"/>
  <c r="CP60" i="7"/>
  <c r="CI59" i="7"/>
  <c r="AG58" i="7"/>
  <c r="Y57" i="7"/>
  <c r="M57" i="7" s="1"/>
  <c r="BG63" i="7"/>
  <c r="AZ62" i="7"/>
  <c r="CN62" i="7"/>
  <c r="CG61" i="7"/>
  <c r="AD60" i="7"/>
  <c r="V59" i="7"/>
  <c r="AA63" i="7"/>
  <c r="S62" i="7"/>
  <c r="BH63" i="7"/>
  <c r="BA62" i="7"/>
  <c r="AZ62" i="6"/>
  <c r="T62" i="6"/>
  <c r="DI62" i="6"/>
  <c r="ED56" i="6"/>
  <c r="DQ55" i="6"/>
  <c r="AF59" i="6"/>
  <c r="X58" i="6"/>
  <c r="CK62" i="6"/>
  <c r="CD61" i="6"/>
  <c r="P52" i="6"/>
  <c r="G51" i="6"/>
  <c r="H51" i="6"/>
  <c r="BH62" i="6"/>
  <c r="BA61" i="6"/>
  <c r="EF53" i="6"/>
  <c r="DS52" i="6"/>
  <c r="DZ59" i="6"/>
  <c r="DM58" i="6"/>
  <c r="DX62" i="6"/>
  <c r="DK61" i="6"/>
  <c r="CM62" i="6"/>
  <c r="CF61" i="6"/>
  <c r="AA62" i="6"/>
  <c r="S61" i="6"/>
  <c r="CP58" i="6"/>
  <c r="CI57" i="6"/>
  <c r="EG54" i="6"/>
  <c r="DT53" i="6"/>
  <c r="BL60" i="6"/>
  <c r="BE59" i="6"/>
  <c r="C64" i="6"/>
  <c r="A65" i="6"/>
  <c r="CC64" i="6"/>
  <c r="AY64" i="6"/>
  <c r="Q64" i="6"/>
  <c r="E64" i="6"/>
  <c r="DG64" i="6"/>
  <c r="BJ61" i="6"/>
  <c r="BC60" i="6"/>
  <c r="CQ58" i="6"/>
  <c r="CJ57" i="6"/>
  <c r="O57" i="6" s="1"/>
  <c r="EA59" i="6"/>
  <c r="DN58" i="6"/>
  <c r="BM60" i="6"/>
  <c r="BF59" i="6"/>
  <c r="N59" i="6" s="1"/>
  <c r="AD61" i="6"/>
  <c r="V60" i="6"/>
  <c r="DY61" i="6"/>
  <c r="DL60" i="6"/>
  <c r="BK61" i="6"/>
  <c r="BD60" i="6"/>
  <c r="CL62" i="6"/>
  <c r="CE61" i="6"/>
  <c r="B66" i="6"/>
  <c r="D65" i="6"/>
  <c r="AE60" i="6"/>
  <c r="W59" i="6"/>
  <c r="EC56" i="6"/>
  <c r="DP55" i="6"/>
  <c r="EB57" i="6"/>
  <c r="DO56" i="6"/>
  <c r="EE55" i="6"/>
  <c r="DR54" i="6"/>
  <c r="CN61" i="6"/>
  <c r="CG60" i="6"/>
  <c r="DU62" i="6"/>
  <c r="DH61" i="6"/>
  <c r="BI62" i="6"/>
  <c r="BB61" i="6"/>
  <c r="CO60" i="6"/>
  <c r="CH59" i="6"/>
  <c r="AG59" i="6"/>
  <c r="Y58" i="6"/>
  <c r="M58" i="6" s="1"/>
  <c r="Z62" i="6"/>
  <c r="R61" i="6"/>
  <c r="DW62" i="6"/>
  <c r="DJ61" i="6"/>
  <c r="F63" i="6"/>
  <c r="BY63" i="6"/>
  <c r="AR63" i="6"/>
  <c r="AB63" i="6" s="1"/>
  <c r="AH63" i="6"/>
  <c r="AP63" i="6" s="1"/>
  <c r="AI63" i="6"/>
  <c r="AQ63" i="6" s="1"/>
  <c r="AJ63" i="6"/>
  <c r="CR63" i="6"/>
  <c r="CY63" i="6" s="1"/>
  <c r="CS63" i="6"/>
  <c r="CZ63" i="6" s="1"/>
  <c r="BO63" i="6"/>
  <c r="BV63" i="6" s="1"/>
  <c r="EH63" i="6"/>
  <c r="EU63" i="6" s="1"/>
  <c r="BN63" i="6"/>
  <c r="BU63" i="6" s="1"/>
  <c r="BG63" i="6" s="1"/>
  <c r="EI63" i="6"/>
  <c r="EV63" i="6" s="1"/>
  <c r="DV63" i="6" s="1"/>
  <c r="EJ63" i="6"/>
  <c r="EW63" i="6" s="1"/>
  <c r="BP63" i="6"/>
  <c r="BW63" i="6" s="1"/>
  <c r="BQ63" i="6"/>
  <c r="BX63" i="6" s="1"/>
  <c r="CT63" i="6"/>
  <c r="DA63" i="6" s="1"/>
  <c r="AK63" i="6"/>
  <c r="AS63" i="6" s="1"/>
  <c r="EK63" i="6"/>
  <c r="EX63" i="6" s="1"/>
  <c r="CU63" i="6"/>
  <c r="DB63" i="6" s="1"/>
  <c r="AL63" i="6"/>
  <c r="AT63" i="6" s="1"/>
  <c r="EL63" i="6"/>
  <c r="EY63" i="6" s="1"/>
  <c r="BR63" i="6"/>
  <c r="EM63" i="6"/>
  <c r="EZ63" i="6" s="1"/>
  <c r="CV63" i="6"/>
  <c r="DC63" i="6" s="1"/>
  <c r="AM63" i="6"/>
  <c r="AU63" i="6" s="1"/>
  <c r="BT63" i="6"/>
  <c r="CA63" i="6" s="1"/>
  <c r="BS63" i="6"/>
  <c r="BZ63" i="6" s="1"/>
  <c r="AO63" i="6"/>
  <c r="AW63" i="6" s="1"/>
  <c r="CX63" i="6"/>
  <c r="DE63" i="6" s="1"/>
  <c r="AN63" i="6"/>
  <c r="AV63" i="6" s="1"/>
  <c r="CW63" i="6"/>
  <c r="DD63" i="6" s="1"/>
  <c r="EN63" i="6"/>
  <c r="FA63" i="6" s="1"/>
  <c r="EO63" i="6"/>
  <c r="FB63" i="6" s="1"/>
  <c r="EP63" i="6"/>
  <c r="FC63" i="6" s="1"/>
  <c r="EQ63" i="6"/>
  <c r="FD63" i="6" s="1"/>
  <c r="ER63" i="6"/>
  <c r="FE63" i="6" s="1"/>
  <c r="ES63" i="6"/>
  <c r="FF63" i="6" s="1"/>
  <c r="ET63" i="6"/>
  <c r="FG63" i="6" s="1"/>
  <c r="AC62" i="6"/>
  <c r="U61" i="6"/>
  <c r="J50" i="6"/>
  <c r="I50" i="6"/>
  <c r="K50" i="6" s="1"/>
  <c r="L50" i="6"/>
  <c r="N58" i="7" l="1"/>
  <c r="DY62" i="8"/>
  <c r="DL61" i="8"/>
  <c r="DU63" i="8"/>
  <c r="DH62" i="8"/>
  <c r="CK63" i="8"/>
  <c r="CD62" i="8"/>
  <c r="BG63" i="8"/>
  <c r="AZ62" i="8"/>
  <c r="CL63" i="8"/>
  <c r="CE62" i="8"/>
  <c r="CM63" i="8"/>
  <c r="CF62" i="8"/>
  <c r="CO61" i="8"/>
  <c r="CH60" i="8"/>
  <c r="DZ61" i="8"/>
  <c r="DM60" i="8"/>
  <c r="AB63" i="8"/>
  <c r="T62" i="8"/>
  <c r="J51" i="8"/>
  <c r="I51" i="8"/>
  <c r="K51" i="8" s="1"/>
  <c r="L51" i="8"/>
  <c r="AE60" i="8"/>
  <c r="W59" i="8"/>
  <c r="DW63" i="8"/>
  <c r="DJ62" i="8"/>
  <c r="EC58" i="8"/>
  <c r="DP57" i="8"/>
  <c r="AG59" i="8"/>
  <c r="Y58" i="8"/>
  <c r="M58" i="8" s="1"/>
  <c r="AD62" i="8"/>
  <c r="V61" i="8"/>
  <c r="EF55" i="8"/>
  <c r="DS54" i="8"/>
  <c r="AF60" i="8"/>
  <c r="X59" i="8"/>
  <c r="ED56" i="8"/>
  <c r="DQ55" i="8"/>
  <c r="H52" i="8"/>
  <c r="G52" i="8"/>
  <c r="AA63" i="8"/>
  <c r="S62" i="8"/>
  <c r="EB59" i="8"/>
  <c r="DO58" i="8"/>
  <c r="DV63" i="8"/>
  <c r="DI62" i="8"/>
  <c r="EA59" i="8"/>
  <c r="DN58" i="8"/>
  <c r="CQ59" i="8"/>
  <c r="CJ58" i="8"/>
  <c r="O58" i="8" s="1"/>
  <c r="BL60" i="8"/>
  <c r="BE59" i="8"/>
  <c r="N59" i="8" s="1"/>
  <c r="AC62" i="8"/>
  <c r="U61" i="8"/>
  <c r="BJ63" i="8"/>
  <c r="BC62" i="8"/>
  <c r="EG54" i="8"/>
  <c r="DT53" i="8"/>
  <c r="P53" i="8" s="1"/>
  <c r="CN62" i="8"/>
  <c r="CG61" i="8"/>
  <c r="DX63" i="8"/>
  <c r="DK62" i="8"/>
  <c r="Z63" i="8"/>
  <c r="R62" i="8"/>
  <c r="EE56" i="8"/>
  <c r="DR55" i="8"/>
  <c r="BM61" i="8"/>
  <c r="BF60" i="8"/>
  <c r="BH63" i="8"/>
  <c r="BA62" i="8"/>
  <c r="BK62" i="8"/>
  <c r="BD61" i="8"/>
  <c r="CP60" i="8"/>
  <c r="CI59" i="8"/>
  <c r="BI63" i="8"/>
  <c r="BB62" i="8"/>
  <c r="EF54" i="7"/>
  <c r="DS53" i="7"/>
  <c r="CO62" i="7"/>
  <c r="CH61" i="7"/>
  <c r="CK64" i="7"/>
  <c r="CD63" i="7"/>
  <c r="AC63" i="7"/>
  <c r="U62" i="7"/>
  <c r="AE60" i="7"/>
  <c r="W59" i="7"/>
  <c r="BH64" i="7"/>
  <c r="BA63" i="7"/>
  <c r="AD61" i="7"/>
  <c r="V60" i="7"/>
  <c r="BG64" i="7"/>
  <c r="AZ63" i="7"/>
  <c r="CP61" i="7"/>
  <c r="CI60" i="7"/>
  <c r="BL60" i="7"/>
  <c r="BE59" i="7"/>
  <c r="BK61" i="7"/>
  <c r="BD60" i="7"/>
  <c r="EB58" i="7"/>
  <c r="DO57" i="7"/>
  <c r="EE55" i="7"/>
  <c r="DR54" i="7"/>
  <c r="BJ62" i="7"/>
  <c r="BC61" i="7"/>
  <c r="DU64" i="7"/>
  <c r="DH63" i="7"/>
  <c r="EA58" i="7"/>
  <c r="DN57" i="7"/>
  <c r="CQ60" i="7"/>
  <c r="CJ59" i="7"/>
  <c r="O59" i="7" s="1"/>
  <c r="AB64" i="7"/>
  <c r="T63" i="7"/>
  <c r="H52" i="7"/>
  <c r="G52" i="7"/>
  <c r="I51" i="7"/>
  <c r="K51" i="7" s="1"/>
  <c r="L51" i="7"/>
  <c r="J51" i="7"/>
  <c r="DX61" i="7"/>
  <c r="DK60" i="7"/>
  <c r="DW63" i="7"/>
  <c r="DJ62" i="7"/>
  <c r="CM63" i="7"/>
  <c r="CF62" i="7"/>
  <c r="DY60" i="7"/>
  <c r="DL59" i="7"/>
  <c r="AA64" i="7"/>
  <c r="S63" i="7"/>
  <c r="CN63" i="7"/>
  <c r="CG62" i="7"/>
  <c r="AG59" i="7"/>
  <c r="Y58" i="7"/>
  <c r="M58" i="7" s="1"/>
  <c r="Z64" i="7"/>
  <c r="R63" i="7"/>
  <c r="EG54" i="7"/>
  <c r="DT53" i="7"/>
  <c r="P53" i="7" s="1"/>
  <c r="BI64" i="7"/>
  <c r="BB63" i="7"/>
  <c r="ED56" i="7"/>
  <c r="DQ55" i="7"/>
  <c r="BM60" i="7"/>
  <c r="BF59" i="7"/>
  <c r="N59" i="7" s="1"/>
  <c r="EC57" i="7"/>
  <c r="DP56" i="7"/>
  <c r="CL64" i="7"/>
  <c r="CE63" i="7"/>
  <c r="DZ60" i="7"/>
  <c r="DM59" i="7"/>
  <c r="DV64" i="7"/>
  <c r="DI63" i="7"/>
  <c r="AF60" i="7"/>
  <c r="X59" i="7"/>
  <c r="AZ63" i="6"/>
  <c r="T63" i="6"/>
  <c r="DI63" i="6"/>
  <c r="AC63" i="6"/>
  <c r="U62" i="6"/>
  <c r="CO61" i="6"/>
  <c r="CH60" i="6"/>
  <c r="DG65" i="6"/>
  <c r="CC65" i="6"/>
  <c r="AY65" i="6"/>
  <c r="Q65" i="6"/>
  <c r="E65" i="6"/>
  <c r="CL63" i="6"/>
  <c r="CE62" i="6"/>
  <c r="DY62" i="6"/>
  <c r="DL61" i="6"/>
  <c r="BL61" i="6"/>
  <c r="BE60" i="6"/>
  <c r="G52" i="6"/>
  <c r="H52" i="6"/>
  <c r="AF60" i="6"/>
  <c r="X59" i="6"/>
  <c r="DW63" i="6"/>
  <c r="DJ62" i="6"/>
  <c r="AG60" i="6"/>
  <c r="Y59" i="6"/>
  <c r="DU63" i="6"/>
  <c r="DH62" i="6"/>
  <c r="EC57" i="6"/>
  <c r="DP56" i="6"/>
  <c r="D66" i="6"/>
  <c r="B67" i="6"/>
  <c r="BM61" i="6"/>
  <c r="BF60" i="6"/>
  <c r="N60" i="6" s="1"/>
  <c r="CQ59" i="6"/>
  <c r="CJ58" i="6"/>
  <c r="F64" i="6"/>
  <c r="AJ64" i="6"/>
  <c r="AR64" i="6" s="1"/>
  <c r="AB64" i="6" s="1"/>
  <c r="CR64" i="6"/>
  <c r="CY64" i="6" s="1"/>
  <c r="CS64" i="6"/>
  <c r="CZ64" i="6" s="1"/>
  <c r="BO64" i="6"/>
  <c r="BV64" i="6" s="1"/>
  <c r="EH64" i="6"/>
  <c r="EU64" i="6" s="1"/>
  <c r="BN64" i="6"/>
  <c r="BU64" i="6" s="1"/>
  <c r="BG64" i="6" s="1"/>
  <c r="AH64" i="6"/>
  <c r="AP64" i="6" s="1"/>
  <c r="AI64" i="6"/>
  <c r="AQ64" i="6" s="1"/>
  <c r="EI64" i="6"/>
  <c r="EV64" i="6" s="1"/>
  <c r="DV64" i="6" s="1"/>
  <c r="EJ64" i="6"/>
  <c r="EW64" i="6" s="1"/>
  <c r="BP64" i="6"/>
  <c r="BW64" i="6" s="1"/>
  <c r="BQ64" i="6"/>
  <c r="BX64" i="6" s="1"/>
  <c r="AK64" i="6"/>
  <c r="AS64" i="6" s="1"/>
  <c r="EK64" i="6"/>
  <c r="EX64" i="6" s="1"/>
  <c r="CT64" i="6"/>
  <c r="DA64" i="6" s="1"/>
  <c r="CU64" i="6"/>
  <c r="DB64" i="6" s="1"/>
  <c r="AL64" i="6"/>
  <c r="AT64" i="6" s="1"/>
  <c r="EL64" i="6"/>
  <c r="EY64" i="6" s="1"/>
  <c r="BR64" i="6"/>
  <c r="BY64" i="6" s="1"/>
  <c r="CV64" i="6"/>
  <c r="DC64" i="6" s="1"/>
  <c r="AM64" i="6"/>
  <c r="AU64" i="6" s="1"/>
  <c r="BT64" i="6"/>
  <c r="CA64" i="6" s="1"/>
  <c r="BS64" i="6"/>
  <c r="BZ64" i="6" s="1"/>
  <c r="EM64" i="6"/>
  <c r="EZ64" i="6" s="1"/>
  <c r="AO64" i="6"/>
  <c r="AW64" i="6" s="1"/>
  <c r="CX64" i="6"/>
  <c r="DE64" i="6" s="1"/>
  <c r="AN64" i="6"/>
  <c r="AV64" i="6" s="1"/>
  <c r="CW64" i="6"/>
  <c r="DD64" i="6" s="1"/>
  <c r="EN64" i="6"/>
  <c r="FA64" i="6" s="1"/>
  <c r="EO64" i="6"/>
  <c r="FB64" i="6" s="1"/>
  <c r="EP64" i="6"/>
  <c r="FC64" i="6" s="1"/>
  <c r="EQ64" i="6"/>
  <c r="FD64" i="6" s="1"/>
  <c r="ER64" i="6"/>
  <c r="FE64" i="6" s="1"/>
  <c r="ES64" i="6"/>
  <c r="FF64" i="6" s="1"/>
  <c r="ET64" i="6"/>
  <c r="FG64" i="6" s="1"/>
  <c r="A66" i="6"/>
  <c r="C65" i="6"/>
  <c r="CP59" i="6"/>
  <c r="CI58" i="6"/>
  <c r="O58" i="6" s="1"/>
  <c r="CM63" i="6"/>
  <c r="CF62" i="6"/>
  <c r="DZ60" i="6"/>
  <c r="DM59" i="6"/>
  <c r="BH63" i="6"/>
  <c r="BA62" i="6"/>
  <c r="BI63" i="6"/>
  <c r="BB62" i="6"/>
  <c r="M59" i="6"/>
  <c r="BK62" i="6"/>
  <c r="BD61" i="6"/>
  <c r="AD62" i="6"/>
  <c r="V61" i="6"/>
  <c r="EG55" i="6"/>
  <c r="DT54" i="6"/>
  <c r="CK63" i="6"/>
  <c r="CD62" i="6"/>
  <c r="ED57" i="6"/>
  <c r="DQ56" i="6"/>
  <c r="Z63" i="6"/>
  <c r="R62" i="6"/>
  <c r="CN62" i="6"/>
  <c r="CG61" i="6"/>
  <c r="EE56" i="6"/>
  <c r="DR55" i="6"/>
  <c r="EB58" i="6"/>
  <c r="DO57" i="6"/>
  <c r="AE61" i="6"/>
  <c r="W60" i="6"/>
  <c r="EA60" i="6"/>
  <c r="DN59" i="6"/>
  <c r="BJ62" i="6"/>
  <c r="BC61" i="6"/>
  <c r="AA63" i="6"/>
  <c r="S62" i="6"/>
  <c r="DX63" i="6"/>
  <c r="DK62" i="6"/>
  <c r="EF54" i="6"/>
  <c r="DS53" i="6"/>
  <c r="P53" i="6" s="1"/>
  <c r="J51" i="6"/>
  <c r="I51" i="6"/>
  <c r="K51" i="6" s="1"/>
  <c r="L51" i="6"/>
  <c r="BI64" i="8" l="1"/>
  <c r="BB63" i="8"/>
  <c r="BK63" i="8"/>
  <c r="BD62" i="8"/>
  <c r="BM62" i="8"/>
  <c r="BF61" i="8"/>
  <c r="Z64" i="8"/>
  <c r="R63" i="8"/>
  <c r="CN63" i="8"/>
  <c r="CG62" i="8"/>
  <c r="BJ64" i="8"/>
  <c r="BC63" i="8"/>
  <c r="BL61" i="8"/>
  <c r="BE60" i="8"/>
  <c r="N60" i="8" s="1"/>
  <c r="EA60" i="8"/>
  <c r="DN59" i="8"/>
  <c r="EB60" i="8"/>
  <c r="DO59" i="8"/>
  <c r="J52" i="8"/>
  <c r="I52" i="8"/>
  <c r="K52" i="8" s="1"/>
  <c r="L52" i="8"/>
  <c r="ED57" i="8"/>
  <c r="DQ56" i="8"/>
  <c r="EF56" i="8"/>
  <c r="DS55" i="8"/>
  <c r="AG60" i="8"/>
  <c r="Y59" i="8"/>
  <c r="DW64" i="8"/>
  <c r="DJ63" i="8"/>
  <c r="H53" i="8"/>
  <c r="G53" i="8"/>
  <c r="M59" i="8"/>
  <c r="DZ62" i="8"/>
  <c r="DM61" i="8"/>
  <c r="CM64" i="8"/>
  <c r="CF63" i="8"/>
  <c r="BG64" i="8"/>
  <c r="AZ63" i="8"/>
  <c r="DU64" i="8"/>
  <c r="DH63" i="8"/>
  <c r="CP61" i="8"/>
  <c r="CI60" i="8"/>
  <c r="BH64" i="8"/>
  <c r="BA63" i="8"/>
  <c r="EE57" i="8"/>
  <c r="DR56" i="8"/>
  <c r="DX64" i="8"/>
  <c r="DK63" i="8"/>
  <c r="EG55" i="8"/>
  <c r="DT54" i="8"/>
  <c r="P54" i="8" s="1"/>
  <c r="AC63" i="8"/>
  <c r="U62" i="8"/>
  <c r="CQ60" i="8"/>
  <c r="CJ59" i="8"/>
  <c r="O59" i="8" s="1"/>
  <c r="DV64" i="8"/>
  <c r="DI63" i="8"/>
  <c r="AA64" i="8"/>
  <c r="S63" i="8"/>
  <c r="AF61" i="8"/>
  <c r="X60" i="8"/>
  <c r="AD63" i="8"/>
  <c r="V62" i="8"/>
  <c r="EC59" i="8"/>
  <c r="DP58" i="8"/>
  <c r="AE61" i="8"/>
  <c r="W60" i="8"/>
  <c r="AB64" i="8"/>
  <c r="T63" i="8"/>
  <c r="CO62" i="8"/>
  <c r="CH61" i="8"/>
  <c r="CL64" i="8"/>
  <c r="CE63" i="8"/>
  <c r="CK64" i="8"/>
  <c r="CD63" i="8"/>
  <c r="DY63" i="8"/>
  <c r="DL62" i="8"/>
  <c r="DV65" i="7"/>
  <c r="DI64" i="7"/>
  <c r="CL65" i="7"/>
  <c r="CE64" i="7"/>
  <c r="BM61" i="7"/>
  <c r="BF60" i="7"/>
  <c r="BI65" i="7"/>
  <c r="BB64" i="7"/>
  <c r="Z65" i="7"/>
  <c r="R64" i="7"/>
  <c r="CN64" i="7"/>
  <c r="CG63" i="7"/>
  <c r="DY61" i="7"/>
  <c r="DL60" i="7"/>
  <c r="DW64" i="7"/>
  <c r="DJ63" i="7"/>
  <c r="G53" i="7"/>
  <c r="H53" i="7"/>
  <c r="AB65" i="7"/>
  <c r="T64" i="7"/>
  <c r="EA59" i="7"/>
  <c r="DN58" i="7"/>
  <c r="BJ63" i="7"/>
  <c r="BC62" i="7"/>
  <c r="EB59" i="7"/>
  <c r="DO58" i="7"/>
  <c r="BL61" i="7"/>
  <c r="BE60" i="7"/>
  <c r="BG65" i="7"/>
  <c r="AZ64" i="7"/>
  <c r="BH65" i="7"/>
  <c r="BA64" i="7"/>
  <c r="AC64" i="7"/>
  <c r="U63" i="7"/>
  <c r="CO63" i="7"/>
  <c r="CH62" i="7"/>
  <c r="AF61" i="7"/>
  <c r="X60" i="7"/>
  <c r="DZ61" i="7"/>
  <c r="DM60" i="7"/>
  <c r="EC58" i="7"/>
  <c r="DP57" i="7"/>
  <c r="ED57" i="7"/>
  <c r="DQ56" i="7"/>
  <c r="EG55" i="7"/>
  <c r="DT54" i="7"/>
  <c r="AG60" i="7"/>
  <c r="Y59" i="7"/>
  <c r="M59" i="7" s="1"/>
  <c r="AA65" i="7"/>
  <c r="S64" i="7"/>
  <c r="CM64" i="7"/>
  <c r="CF63" i="7"/>
  <c r="DX62" i="7"/>
  <c r="DK61" i="7"/>
  <c r="I52" i="7"/>
  <c r="K52" i="7" s="1"/>
  <c r="L52" i="7"/>
  <c r="J52" i="7"/>
  <c r="CQ61" i="7"/>
  <c r="CJ60" i="7"/>
  <c r="O60" i="7" s="1"/>
  <c r="DU65" i="7"/>
  <c r="DH64" i="7"/>
  <c r="EE56" i="7"/>
  <c r="DR55" i="7"/>
  <c r="BK62" i="7"/>
  <c r="BD61" i="7"/>
  <c r="CP62" i="7"/>
  <c r="CI61" i="7"/>
  <c r="AD62" i="7"/>
  <c r="V61" i="7"/>
  <c r="AE61" i="7"/>
  <c r="W60" i="7"/>
  <c r="CK65" i="7"/>
  <c r="CD64" i="7"/>
  <c r="EF55" i="7"/>
  <c r="DS54" i="7"/>
  <c r="H53" i="6"/>
  <c r="G53" i="6"/>
  <c r="AZ64" i="6"/>
  <c r="DI64" i="6"/>
  <c r="T64" i="6"/>
  <c r="DX64" i="6"/>
  <c r="DK63" i="6"/>
  <c r="BJ63" i="6"/>
  <c r="BC62" i="6"/>
  <c r="AE62" i="6"/>
  <c r="W61" i="6"/>
  <c r="EE57" i="6"/>
  <c r="DR56" i="6"/>
  <c r="ED58" i="6"/>
  <c r="DQ57" i="6"/>
  <c r="EG56" i="6"/>
  <c r="DT55" i="6"/>
  <c r="BK63" i="6"/>
  <c r="BD62" i="6"/>
  <c r="BH64" i="6"/>
  <c r="BA63" i="6"/>
  <c r="CM64" i="6"/>
  <c r="CF63" i="6"/>
  <c r="BM62" i="6"/>
  <c r="BF61" i="6"/>
  <c r="N61" i="6" s="1"/>
  <c r="EC58" i="6"/>
  <c r="DP57" i="6"/>
  <c r="AG61" i="6"/>
  <c r="Y60" i="6"/>
  <c r="AF61" i="6"/>
  <c r="X60" i="6"/>
  <c r="Z64" i="6"/>
  <c r="R63" i="6"/>
  <c r="A67" i="6"/>
  <c r="C66" i="6"/>
  <c r="D67" i="6"/>
  <c r="B68" i="6"/>
  <c r="BL62" i="6"/>
  <c r="BE61" i="6"/>
  <c r="CL64" i="6"/>
  <c r="CE63" i="6"/>
  <c r="CO62" i="6"/>
  <c r="CH61" i="6"/>
  <c r="EF55" i="6"/>
  <c r="DS54" i="6"/>
  <c r="AA64" i="6"/>
  <c r="S63" i="6"/>
  <c r="EA61" i="6"/>
  <c r="DN60" i="6"/>
  <c r="EB59" i="6"/>
  <c r="DO58" i="6"/>
  <c r="CN63" i="6"/>
  <c r="CG62" i="6"/>
  <c r="CK64" i="6"/>
  <c r="CD63" i="6"/>
  <c r="AD63" i="6"/>
  <c r="V62" i="6"/>
  <c r="DZ61" i="6"/>
  <c r="DM60" i="6"/>
  <c r="CP60" i="6"/>
  <c r="CI59" i="6"/>
  <c r="CQ60" i="6"/>
  <c r="CJ59" i="6"/>
  <c r="Q66" i="6"/>
  <c r="E66" i="6"/>
  <c r="DG66" i="6"/>
  <c r="CC66" i="6"/>
  <c r="AY66" i="6"/>
  <c r="DU64" i="6"/>
  <c r="DH63" i="6"/>
  <c r="DW64" i="6"/>
  <c r="DJ63" i="6"/>
  <c r="J52" i="6"/>
  <c r="I52" i="6"/>
  <c r="K52" i="6" s="1"/>
  <c r="L52" i="6"/>
  <c r="F65" i="6"/>
  <c r="AR65" i="6"/>
  <c r="AB65" i="6" s="1"/>
  <c r="CS65" i="6"/>
  <c r="CZ65" i="6" s="1"/>
  <c r="BO65" i="6"/>
  <c r="BV65" i="6" s="1"/>
  <c r="EH65" i="6"/>
  <c r="EU65" i="6" s="1"/>
  <c r="BN65" i="6"/>
  <c r="BU65" i="6" s="1"/>
  <c r="BG65" i="6" s="1"/>
  <c r="AH65" i="6"/>
  <c r="AP65" i="6" s="1"/>
  <c r="AI65" i="6"/>
  <c r="AQ65" i="6" s="1"/>
  <c r="AJ65" i="6"/>
  <c r="CR65" i="6"/>
  <c r="CY65" i="6" s="1"/>
  <c r="EJ65" i="6"/>
  <c r="EW65" i="6" s="1"/>
  <c r="BP65" i="6"/>
  <c r="BW65" i="6" s="1"/>
  <c r="EI65" i="6"/>
  <c r="EV65" i="6" s="1"/>
  <c r="DV65" i="6" s="1"/>
  <c r="BQ65" i="6"/>
  <c r="BX65" i="6" s="1"/>
  <c r="AK65" i="6"/>
  <c r="AS65" i="6" s="1"/>
  <c r="EK65" i="6"/>
  <c r="EX65" i="6" s="1"/>
  <c r="CT65" i="6"/>
  <c r="DA65" i="6" s="1"/>
  <c r="CU65" i="6"/>
  <c r="DB65" i="6" s="1"/>
  <c r="AL65" i="6"/>
  <c r="AT65" i="6" s="1"/>
  <c r="EL65" i="6"/>
  <c r="EY65" i="6" s="1"/>
  <c r="BR65" i="6"/>
  <c r="BY65" i="6" s="1"/>
  <c r="AM65" i="6"/>
  <c r="AU65" i="6" s="1"/>
  <c r="BS65" i="6"/>
  <c r="BZ65" i="6" s="1"/>
  <c r="BT65" i="6"/>
  <c r="CA65" i="6" s="1"/>
  <c r="EM65" i="6"/>
  <c r="EZ65" i="6" s="1"/>
  <c r="CV65" i="6"/>
  <c r="DC65" i="6" s="1"/>
  <c r="CX65" i="6"/>
  <c r="DE65" i="6" s="1"/>
  <c r="AN65" i="6"/>
  <c r="AV65" i="6" s="1"/>
  <c r="CW65" i="6"/>
  <c r="DD65" i="6" s="1"/>
  <c r="EN65" i="6"/>
  <c r="FA65" i="6" s="1"/>
  <c r="AO65" i="6"/>
  <c r="AW65" i="6" s="1"/>
  <c r="EO65" i="6"/>
  <c r="FB65" i="6" s="1"/>
  <c r="EP65" i="6"/>
  <c r="FC65" i="6" s="1"/>
  <c r="EQ65" i="6"/>
  <c r="FD65" i="6" s="1"/>
  <c r="ER65" i="6"/>
  <c r="FE65" i="6" s="1"/>
  <c r="ET65" i="6"/>
  <c r="FG65" i="6" s="1"/>
  <c r="ES65" i="6"/>
  <c r="FF65" i="6" s="1"/>
  <c r="M60" i="6"/>
  <c r="P54" i="6"/>
  <c r="BI64" i="6"/>
  <c r="BB63" i="6"/>
  <c r="DY63" i="6"/>
  <c r="DL62" i="6"/>
  <c r="AC64" i="6"/>
  <c r="U63" i="6"/>
  <c r="N60" i="7" l="1"/>
  <c r="AE62" i="8"/>
  <c r="W61" i="8"/>
  <c r="AD64" i="8"/>
  <c r="V63" i="8"/>
  <c r="AA65" i="8"/>
  <c r="S64" i="8"/>
  <c r="CQ61" i="8"/>
  <c r="CJ60" i="8"/>
  <c r="O60" i="8" s="1"/>
  <c r="EG56" i="8"/>
  <c r="DT55" i="8"/>
  <c r="P55" i="8" s="1"/>
  <c r="EE58" i="8"/>
  <c r="DR57" i="8"/>
  <c r="CP62" i="8"/>
  <c r="CI61" i="8"/>
  <c r="BG65" i="8"/>
  <c r="AZ64" i="8"/>
  <c r="DZ63" i="8"/>
  <c r="DM62" i="8"/>
  <c r="DW65" i="8"/>
  <c r="DJ64" i="8"/>
  <c r="EF57" i="8"/>
  <c r="DS56" i="8"/>
  <c r="CK65" i="8"/>
  <c r="CD64" i="8"/>
  <c r="CO63" i="8"/>
  <c r="CH62" i="8"/>
  <c r="EA61" i="8"/>
  <c r="DN60" i="8"/>
  <c r="BJ65" i="8"/>
  <c r="BC64" i="8"/>
  <c r="Z65" i="8"/>
  <c r="R64" i="8"/>
  <c r="BK64" i="8"/>
  <c r="BD63" i="8"/>
  <c r="EC60" i="8"/>
  <c r="DP59" i="8"/>
  <c r="AF62" i="8"/>
  <c r="X61" i="8"/>
  <c r="DV65" i="8"/>
  <c r="DI64" i="8"/>
  <c r="AC64" i="8"/>
  <c r="U63" i="8"/>
  <c r="DX65" i="8"/>
  <c r="DK64" i="8"/>
  <c r="BH65" i="8"/>
  <c r="BA64" i="8"/>
  <c r="DU65" i="8"/>
  <c r="DH64" i="8"/>
  <c r="CM65" i="8"/>
  <c r="CF64" i="8"/>
  <c r="J53" i="8"/>
  <c r="I53" i="8"/>
  <c r="K53" i="8" s="1"/>
  <c r="L53" i="8"/>
  <c r="AG61" i="8"/>
  <c r="Y60" i="8"/>
  <c r="ED58" i="8"/>
  <c r="DQ57" i="8"/>
  <c r="DY64" i="8"/>
  <c r="DL63" i="8"/>
  <c r="CL65" i="8"/>
  <c r="CE64" i="8"/>
  <c r="AB65" i="8"/>
  <c r="T64" i="8"/>
  <c r="M60" i="8"/>
  <c r="H54" i="8"/>
  <c r="G54" i="8"/>
  <c r="EB61" i="8"/>
  <c r="DO60" i="8"/>
  <c r="BL62" i="8"/>
  <c r="BE61" i="8"/>
  <c r="N61" i="8" s="1"/>
  <c r="CN64" i="8"/>
  <c r="CG63" i="8"/>
  <c r="BM63" i="8"/>
  <c r="BF62" i="8"/>
  <c r="BI65" i="8"/>
  <c r="BB64" i="8"/>
  <c r="CK66" i="7"/>
  <c r="CD65" i="7"/>
  <c r="AD63" i="7"/>
  <c r="V62" i="7"/>
  <c r="BK63" i="7"/>
  <c r="BD62" i="7"/>
  <c r="DU66" i="7"/>
  <c r="DH65" i="7"/>
  <c r="DY62" i="7"/>
  <c r="DL61" i="7"/>
  <c r="Z66" i="7"/>
  <c r="R65" i="7"/>
  <c r="BM62" i="7"/>
  <c r="BF61" i="7"/>
  <c r="DV66" i="7"/>
  <c r="DI65" i="7"/>
  <c r="CM65" i="7"/>
  <c r="CF64" i="7"/>
  <c r="AG61" i="7"/>
  <c r="Y60" i="7"/>
  <c r="M60" i="7" s="1"/>
  <c r="ED58" i="7"/>
  <c r="DQ57" i="7"/>
  <c r="DZ62" i="7"/>
  <c r="DM61" i="7"/>
  <c r="CO64" i="7"/>
  <c r="CH63" i="7"/>
  <c r="BH66" i="7"/>
  <c r="BA65" i="7"/>
  <c r="BL62" i="7"/>
  <c r="BE61" i="7"/>
  <c r="BJ64" i="7"/>
  <c r="BC63" i="7"/>
  <c r="AB66" i="7"/>
  <c r="T65" i="7"/>
  <c r="EF56" i="7"/>
  <c r="DS55" i="7"/>
  <c r="AE62" i="7"/>
  <c r="W61" i="7"/>
  <c r="CP63" i="7"/>
  <c r="CI62" i="7"/>
  <c r="EE57" i="7"/>
  <c r="DR56" i="7"/>
  <c r="CQ62" i="7"/>
  <c r="CJ61" i="7"/>
  <c r="O61" i="7" s="1"/>
  <c r="P54" i="7"/>
  <c r="I53" i="7"/>
  <c r="K53" i="7" s="1"/>
  <c r="L53" i="7"/>
  <c r="J53" i="7"/>
  <c r="DW65" i="7"/>
  <c r="DJ64" i="7"/>
  <c r="CN65" i="7"/>
  <c r="CG64" i="7"/>
  <c r="BI66" i="7"/>
  <c r="BB65" i="7"/>
  <c r="CL66" i="7"/>
  <c r="CE65" i="7"/>
  <c r="DX63" i="7"/>
  <c r="DK62" i="7"/>
  <c r="AA66" i="7"/>
  <c r="S65" i="7"/>
  <c r="EG56" i="7"/>
  <c r="DT55" i="7"/>
  <c r="P55" i="7" s="1"/>
  <c r="EC59" i="7"/>
  <c r="DP58" i="7"/>
  <c r="AF62" i="7"/>
  <c r="X61" i="7"/>
  <c r="AC65" i="7"/>
  <c r="U64" i="7"/>
  <c r="BG66" i="7"/>
  <c r="AZ65" i="7"/>
  <c r="EB60" i="7"/>
  <c r="DO59" i="7"/>
  <c r="EA60" i="7"/>
  <c r="DN59" i="7"/>
  <c r="DI65" i="6"/>
  <c r="AZ65" i="6"/>
  <c r="T65" i="6"/>
  <c r="DY64" i="6"/>
  <c r="DL63" i="6"/>
  <c r="CP61" i="6"/>
  <c r="CI60" i="6"/>
  <c r="AD64" i="6"/>
  <c r="V63" i="6"/>
  <c r="CN64" i="6"/>
  <c r="CG63" i="6"/>
  <c r="EA62" i="6"/>
  <c r="DN61" i="6"/>
  <c r="EF56" i="6"/>
  <c r="DS55" i="6"/>
  <c r="CL65" i="6"/>
  <c r="CE64" i="6"/>
  <c r="D68" i="6"/>
  <c r="B69" i="6"/>
  <c r="EE58" i="6"/>
  <c r="DR57" i="6"/>
  <c r="BJ64" i="6"/>
  <c r="BC63" i="6"/>
  <c r="J53" i="6"/>
  <c r="I53" i="6"/>
  <c r="K53" i="6" s="1"/>
  <c r="L53" i="6"/>
  <c r="DW65" i="6"/>
  <c r="DJ64" i="6"/>
  <c r="Q67" i="6"/>
  <c r="E67" i="6"/>
  <c r="DG67" i="6"/>
  <c r="CC67" i="6"/>
  <c r="AY67" i="6"/>
  <c r="Z65" i="6"/>
  <c r="R64" i="6"/>
  <c r="AF62" i="6"/>
  <c r="X61" i="6"/>
  <c r="EC59" i="6"/>
  <c r="DP58" i="6"/>
  <c r="CM65" i="6"/>
  <c r="CF64" i="6"/>
  <c r="BK64" i="6"/>
  <c r="BD63" i="6"/>
  <c r="ED59" i="6"/>
  <c r="DQ58" i="6"/>
  <c r="AC65" i="6"/>
  <c r="U64" i="6"/>
  <c r="BI65" i="6"/>
  <c r="BB64" i="6"/>
  <c r="CQ61" i="6"/>
  <c r="CJ60" i="6"/>
  <c r="DZ62" i="6"/>
  <c r="DM61" i="6"/>
  <c r="CK65" i="6"/>
  <c r="CD64" i="6"/>
  <c r="EB60" i="6"/>
  <c r="DO59" i="6"/>
  <c r="AA65" i="6"/>
  <c r="S64" i="6"/>
  <c r="CO63" i="6"/>
  <c r="CH62" i="6"/>
  <c r="BL63" i="6"/>
  <c r="BE62" i="6"/>
  <c r="P55" i="6"/>
  <c r="AE63" i="6"/>
  <c r="W62" i="6"/>
  <c r="DX65" i="6"/>
  <c r="DK64" i="6"/>
  <c r="G54" i="6"/>
  <c r="H54" i="6"/>
  <c r="DU65" i="6"/>
  <c r="DH64" i="6"/>
  <c r="CZ66" i="6"/>
  <c r="AP66" i="6"/>
  <c r="F66" i="6"/>
  <c r="AH66" i="6"/>
  <c r="AI66" i="6"/>
  <c r="AQ66" i="6" s="1"/>
  <c r="AJ66" i="6"/>
  <c r="AR66" i="6" s="1"/>
  <c r="AB66" i="6" s="1"/>
  <c r="CR66" i="6"/>
  <c r="CY66" i="6" s="1"/>
  <c r="CS66" i="6"/>
  <c r="BO66" i="6"/>
  <c r="BV66" i="6" s="1"/>
  <c r="EH66" i="6"/>
  <c r="EU66" i="6" s="1"/>
  <c r="BN66" i="6"/>
  <c r="BU66" i="6" s="1"/>
  <c r="BG66" i="6" s="1"/>
  <c r="EI66" i="6"/>
  <c r="EV66" i="6" s="1"/>
  <c r="DV66" i="6" s="1"/>
  <c r="EJ66" i="6"/>
  <c r="EW66" i="6" s="1"/>
  <c r="BP66" i="6"/>
  <c r="BW66" i="6" s="1"/>
  <c r="AK66" i="6"/>
  <c r="AS66" i="6" s="1"/>
  <c r="EK66" i="6"/>
  <c r="EX66" i="6" s="1"/>
  <c r="CT66" i="6"/>
  <c r="DA66" i="6" s="1"/>
  <c r="BQ66" i="6"/>
  <c r="BX66" i="6" s="1"/>
  <c r="AL66" i="6"/>
  <c r="AT66" i="6" s="1"/>
  <c r="EL66" i="6"/>
  <c r="EY66" i="6" s="1"/>
  <c r="BR66" i="6"/>
  <c r="BY66" i="6" s="1"/>
  <c r="CU66" i="6"/>
  <c r="DB66" i="6" s="1"/>
  <c r="BT66" i="6"/>
  <c r="CA66" i="6" s="1"/>
  <c r="BS66" i="6"/>
  <c r="BZ66" i="6" s="1"/>
  <c r="EM66" i="6"/>
  <c r="EZ66" i="6" s="1"/>
  <c r="CV66" i="6"/>
  <c r="DC66" i="6" s="1"/>
  <c r="AM66" i="6"/>
  <c r="AU66" i="6" s="1"/>
  <c r="CW66" i="6"/>
  <c r="DD66" i="6" s="1"/>
  <c r="EN66" i="6"/>
  <c r="FA66" i="6" s="1"/>
  <c r="AO66" i="6"/>
  <c r="AW66" i="6" s="1"/>
  <c r="CX66" i="6"/>
  <c r="DE66" i="6" s="1"/>
  <c r="AN66" i="6"/>
  <c r="AV66" i="6" s="1"/>
  <c r="EO66" i="6"/>
  <c r="FB66" i="6" s="1"/>
  <c r="EP66" i="6"/>
  <c r="FC66" i="6" s="1"/>
  <c r="EQ66" i="6"/>
  <c r="FD66" i="6" s="1"/>
  <c r="ER66" i="6"/>
  <c r="FE66" i="6" s="1"/>
  <c r="ET66" i="6"/>
  <c r="FG66" i="6" s="1"/>
  <c r="ES66" i="6"/>
  <c r="FF66" i="6" s="1"/>
  <c r="O59" i="6"/>
  <c r="A68" i="6"/>
  <c r="C67" i="6"/>
  <c r="AG62" i="6"/>
  <c r="Y61" i="6"/>
  <c r="M61" i="6" s="1"/>
  <c r="BM63" i="6"/>
  <c r="BF62" i="6"/>
  <c r="BH65" i="6"/>
  <c r="BA64" i="6"/>
  <c r="EG57" i="6"/>
  <c r="DT56" i="6"/>
  <c r="N62" i="6"/>
  <c r="N61" i="7" l="1"/>
  <c r="BM64" i="8"/>
  <c r="BF63" i="8"/>
  <c r="BL63" i="8"/>
  <c r="BE62" i="8"/>
  <c r="N62" i="8" s="1"/>
  <c r="DU66" i="8"/>
  <c r="DH65" i="8"/>
  <c r="DX66" i="8"/>
  <c r="DK65" i="8"/>
  <c r="DV66" i="8"/>
  <c r="DI65" i="8"/>
  <c r="EC61" i="8"/>
  <c r="DP60" i="8"/>
  <c r="Z66" i="8"/>
  <c r="R65" i="8"/>
  <c r="EA62" i="8"/>
  <c r="DN61" i="8"/>
  <c r="J54" i="8"/>
  <c r="I54" i="8"/>
  <c r="K54" i="8" s="1"/>
  <c r="L54" i="8"/>
  <c r="AB66" i="8"/>
  <c r="T65" i="8"/>
  <c r="DY65" i="8"/>
  <c r="DL64" i="8"/>
  <c r="AG62" i="8"/>
  <c r="Y61" i="8"/>
  <c r="CO64" i="8"/>
  <c r="CH63" i="8"/>
  <c r="DW66" i="8"/>
  <c r="DJ65" i="8"/>
  <c r="BG66" i="8"/>
  <c r="AZ65" i="8"/>
  <c r="EE59" i="8"/>
  <c r="DR58" i="8"/>
  <c r="CQ62" i="8"/>
  <c r="CJ61" i="8"/>
  <c r="O61" i="8" s="1"/>
  <c r="AD65" i="8"/>
  <c r="V64" i="8"/>
  <c r="BI66" i="8"/>
  <c r="BB65" i="8"/>
  <c r="CN65" i="8"/>
  <c r="CG64" i="8"/>
  <c r="EB62" i="8"/>
  <c r="DO61" i="8"/>
  <c r="CM66" i="8"/>
  <c r="CF65" i="8"/>
  <c r="BH66" i="8"/>
  <c r="BA65" i="8"/>
  <c r="AC65" i="8"/>
  <c r="U64" i="8"/>
  <c r="AF63" i="8"/>
  <c r="X62" i="8"/>
  <c r="BK65" i="8"/>
  <c r="BD64" i="8"/>
  <c r="BJ66" i="8"/>
  <c r="BC65" i="8"/>
  <c r="H55" i="8"/>
  <c r="G55" i="8"/>
  <c r="M61" i="8"/>
  <c r="CL66" i="8"/>
  <c r="CE65" i="8"/>
  <c r="ED59" i="8"/>
  <c r="DQ58" i="8"/>
  <c r="CK66" i="8"/>
  <c r="CD65" i="8"/>
  <c r="EF58" i="8"/>
  <c r="DS57" i="8"/>
  <c r="DZ64" i="8"/>
  <c r="DM63" i="8"/>
  <c r="CP63" i="8"/>
  <c r="CI62" i="8"/>
  <c r="EG57" i="8"/>
  <c r="DT56" i="8"/>
  <c r="P56" i="8" s="1"/>
  <c r="AA66" i="8"/>
  <c r="S65" i="8"/>
  <c r="AE63" i="8"/>
  <c r="W62" i="8"/>
  <c r="EA61" i="7"/>
  <c r="DN60" i="7"/>
  <c r="BG67" i="7"/>
  <c r="AZ66" i="7"/>
  <c r="AF63" i="7"/>
  <c r="X62" i="7"/>
  <c r="EG57" i="7"/>
  <c r="DT56" i="7"/>
  <c r="DX64" i="7"/>
  <c r="DK63" i="7"/>
  <c r="H54" i="7"/>
  <c r="G54" i="7"/>
  <c r="CL67" i="7"/>
  <c r="CE66" i="7"/>
  <c r="CN66" i="7"/>
  <c r="CG65" i="7"/>
  <c r="EE58" i="7"/>
  <c r="DR57" i="7"/>
  <c r="AE63" i="7"/>
  <c r="W62" i="7"/>
  <c r="AB67" i="7"/>
  <c r="T66" i="7"/>
  <c r="BL63" i="7"/>
  <c r="BE62" i="7"/>
  <c r="CO65" i="7"/>
  <c r="CH64" i="7"/>
  <c r="ED59" i="7"/>
  <c r="DQ58" i="7"/>
  <c r="CM66" i="7"/>
  <c r="CF65" i="7"/>
  <c r="BM63" i="7"/>
  <c r="BF62" i="7"/>
  <c r="DY63" i="7"/>
  <c r="DL62" i="7"/>
  <c r="BK64" i="7"/>
  <c r="BD63" i="7"/>
  <c r="CK67" i="7"/>
  <c r="CD66" i="7"/>
  <c r="EB61" i="7"/>
  <c r="DO60" i="7"/>
  <c r="AC66" i="7"/>
  <c r="U65" i="7"/>
  <c r="EC60" i="7"/>
  <c r="DP59" i="7"/>
  <c r="AA67" i="7"/>
  <c r="S66" i="7"/>
  <c r="H55" i="7"/>
  <c r="G55" i="7"/>
  <c r="BI67" i="7"/>
  <c r="BB66" i="7"/>
  <c r="DW66" i="7"/>
  <c r="DJ65" i="7"/>
  <c r="CQ63" i="7"/>
  <c r="CJ62" i="7"/>
  <c r="O62" i="7" s="1"/>
  <c r="CP64" i="7"/>
  <c r="CI63" i="7"/>
  <c r="EF57" i="7"/>
  <c r="DS56" i="7"/>
  <c r="BJ65" i="7"/>
  <c r="BC64" i="7"/>
  <c r="BH67" i="7"/>
  <c r="BA66" i="7"/>
  <c r="DZ63" i="7"/>
  <c r="DM62" i="7"/>
  <c r="AG62" i="7"/>
  <c r="Y61" i="7"/>
  <c r="M61" i="7" s="1"/>
  <c r="DV67" i="7"/>
  <c r="DI66" i="7"/>
  <c r="Z67" i="7"/>
  <c r="R66" i="7"/>
  <c r="DU67" i="7"/>
  <c r="DH66" i="7"/>
  <c r="AD64" i="7"/>
  <c r="V63" i="7"/>
  <c r="DI66" i="6"/>
  <c r="AZ66" i="6"/>
  <c r="T66" i="6"/>
  <c r="BH66" i="6"/>
  <c r="BA65" i="6"/>
  <c r="AG63" i="6"/>
  <c r="Y62" i="6"/>
  <c r="M62" i="6" s="1"/>
  <c r="DU66" i="6"/>
  <c r="DH65" i="6"/>
  <c r="DX66" i="6"/>
  <c r="DK65" i="6"/>
  <c r="BI66" i="6"/>
  <c r="BB65" i="6"/>
  <c r="EE59" i="6"/>
  <c r="DR58" i="6"/>
  <c r="BL64" i="6"/>
  <c r="BE63" i="6"/>
  <c r="AA66" i="6"/>
  <c r="S65" i="6"/>
  <c r="CK66" i="6"/>
  <c r="CD65" i="6"/>
  <c r="CQ62" i="6"/>
  <c r="CJ61" i="6"/>
  <c r="ED60" i="6"/>
  <c r="DQ59" i="6"/>
  <c r="CM66" i="6"/>
  <c r="CF65" i="6"/>
  <c r="AF63" i="6"/>
  <c r="X62" i="6"/>
  <c r="DW66" i="6"/>
  <c r="DJ65" i="6"/>
  <c r="CL66" i="6"/>
  <c r="CE65" i="6"/>
  <c r="EA63" i="6"/>
  <c r="DN62" i="6"/>
  <c r="AD65" i="6"/>
  <c r="V64" i="6"/>
  <c r="EG58" i="6"/>
  <c r="DT57" i="6"/>
  <c r="BM64" i="6"/>
  <c r="BF63" i="6"/>
  <c r="N63" i="6" s="1"/>
  <c r="A69" i="6"/>
  <c r="C68" i="6"/>
  <c r="J54" i="6"/>
  <c r="I54" i="6"/>
  <c r="K54" i="6" s="1"/>
  <c r="L54" i="6"/>
  <c r="AE64" i="6"/>
  <c r="W63" i="6"/>
  <c r="AC66" i="6"/>
  <c r="U65" i="6"/>
  <c r="BJ65" i="6"/>
  <c r="BC64" i="6"/>
  <c r="D69" i="6"/>
  <c r="B70" i="6"/>
  <c r="O60" i="6"/>
  <c r="G55" i="6"/>
  <c r="H55" i="6"/>
  <c r="CO64" i="6"/>
  <c r="CH63" i="6"/>
  <c r="EB61" i="6"/>
  <c r="DO60" i="6"/>
  <c r="DZ63" i="6"/>
  <c r="DM62" i="6"/>
  <c r="BK65" i="6"/>
  <c r="BD64" i="6"/>
  <c r="EC60" i="6"/>
  <c r="DP59" i="6"/>
  <c r="Z66" i="6"/>
  <c r="R65" i="6"/>
  <c r="CZ67" i="6"/>
  <c r="AP67" i="6"/>
  <c r="F67" i="6"/>
  <c r="AH67" i="6"/>
  <c r="AI67" i="6"/>
  <c r="AQ67" i="6" s="1"/>
  <c r="AJ67" i="6"/>
  <c r="AR67" i="6" s="1"/>
  <c r="AB67" i="6" s="1"/>
  <c r="CR67" i="6"/>
  <c r="CY67" i="6" s="1"/>
  <c r="CS67" i="6"/>
  <c r="BO67" i="6"/>
  <c r="BV67" i="6" s="1"/>
  <c r="EH67" i="6"/>
  <c r="EU67" i="6" s="1"/>
  <c r="BN67" i="6"/>
  <c r="BU67" i="6" s="1"/>
  <c r="BG67" i="6" s="1"/>
  <c r="EI67" i="6"/>
  <c r="EV67" i="6" s="1"/>
  <c r="DV67" i="6" s="1"/>
  <c r="EJ67" i="6"/>
  <c r="EW67" i="6" s="1"/>
  <c r="BP67" i="6"/>
  <c r="BW67" i="6" s="1"/>
  <c r="BQ67" i="6"/>
  <c r="BX67" i="6" s="1"/>
  <c r="CT67" i="6"/>
  <c r="DA67" i="6" s="1"/>
  <c r="AK67" i="6"/>
  <c r="AS67" i="6" s="1"/>
  <c r="EK67" i="6"/>
  <c r="EX67" i="6" s="1"/>
  <c r="CU67" i="6"/>
  <c r="DB67" i="6" s="1"/>
  <c r="BR67" i="6"/>
  <c r="BY67" i="6" s="1"/>
  <c r="AL67" i="6"/>
  <c r="AT67" i="6" s="1"/>
  <c r="EL67" i="6"/>
  <c r="EY67" i="6" s="1"/>
  <c r="EM67" i="6"/>
  <c r="EZ67" i="6" s="1"/>
  <c r="CV67" i="6"/>
  <c r="DC67" i="6" s="1"/>
  <c r="AM67" i="6"/>
  <c r="AU67" i="6" s="1"/>
  <c r="BT67" i="6"/>
  <c r="CA67" i="6" s="1"/>
  <c r="BS67" i="6"/>
  <c r="BZ67" i="6" s="1"/>
  <c r="AO67" i="6"/>
  <c r="AW67" i="6" s="1"/>
  <c r="CX67" i="6"/>
  <c r="DE67" i="6" s="1"/>
  <c r="AN67" i="6"/>
  <c r="AV67" i="6" s="1"/>
  <c r="CW67" i="6"/>
  <c r="DD67" i="6" s="1"/>
  <c r="EN67" i="6"/>
  <c r="FA67" i="6" s="1"/>
  <c r="EO67" i="6"/>
  <c r="FB67" i="6" s="1"/>
  <c r="EP67" i="6"/>
  <c r="FC67" i="6" s="1"/>
  <c r="EQ67" i="6"/>
  <c r="FD67" i="6" s="1"/>
  <c r="ER67" i="6"/>
  <c r="FE67" i="6" s="1"/>
  <c r="ES67" i="6"/>
  <c r="FF67" i="6" s="1"/>
  <c r="ET67" i="6"/>
  <c r="FG67" i="6" s="1"/>
  <c r="Q68" i="6"/>
  <c r="E68" i="6"/>
  <c r="DG68" i="6"/>
  <c r="CC68" i="6"/>
  <c r="AY68" i="6"/>
  <c r="EF57" i="6"/>
  <c r="DS56" i="6"/>
  <c r="P56" i="6" s="1"/>
  <c r="CN65" i="6"/>
  <c r="CG64" i="6"/>
  <c r="CP62" i="6"/>
  <c r="CI61" i="6"/>
  <c r="DY65" i="6"/>
  <c r="DL64" i="6"/>
  <c r="AE64" i="8" l="1"/>
  <c r="W63" i="8"/>
  <c r="EG58" i="8"/>
  <c r="DT57" i="8"/>
  <c r="P57" i="8" s="1"/>
  <c r="DZ65" i="8"/>
  <c r="DM64" i="8"/>
  <c r="CK67" i="8"/>
  <c r="CD66" i="8"/>
  <c r="EA63" i="8"/>
  <c r="DN62" i="8"/>
  <c r="EC62" i="8"/>
  <c r="DP61" i="8"/>
  <c r="DX67" i="8"/>
  <c r="DK66" i="8"/>
  <c r="BL64" i="8"/>
  <c r="BE63" i="8"/>
  <c r="N63" i="8" s="1"/>
  <c r="ED60" i="8"/>
  <c r="DQ59" i="8"/>
  <c r="BK66" i="8"/>
  <c r="BD65" i="8"/>
  <c r="AC66" i="8"/>
  <c r="U65" i="8"/>
  <c r="CM67" i="8"/>
  <c r="CF66" i="8"/>
  <c r="CN66" i="8"/>
  <c r="CG65" i="8"/>
  <c r="AD66" i="8"/>
  <c r="V65" i="8"/>
  <c r="EE60" i="8"/>
  <c r="DR59" i="8"/>
  <c r="DW67" i="8"/>
  <c r="DJ66" i="8"/>
  <c r="AG63" i="8"/>
  <c r="Y62" i="8"/>
  <c r="AB67" i="8"/>
  <c r="T66" i="8"/>
  <c r="AA67" i="8"/>
  <c r="S66" i="8"/>
  <c r="CP64" i="8"/>
  <c r="CI63" i="8"/>
  <c r="EF59" i="8"/>
  <c r="DS58" i="8"/>
  <c r="Z67" i="8"/>
  <c r="R66" i="8"/>
  <c r="DV67" i="8"/>
  <c r="DI66" i="8"/>
  <c r="DU67" i="8"/>
  <c r="DH66" i="8"/>
  <c r="BM65" i="8"/>
  <c r="BF64" i="8"/>
  <c r="M62" i="8"/>
  <c r="H56" i="8"/>
  <c r="G56" i="8"/>
  <c r="CL67" i="8"/>
  <c r="CE66" i="8"/>
  <c r="J55" i="8"/>
  <c r="I55" i="8"/>
  <c r="K55" i="8" s="1"/>
  <c r="L55" i="8"/>
  <c r="BJ67" i="8"/>
  <c r="BC66" i="8"/>
  <c r="AF64" i="8"/>
  <c r="X63" i="8"/>
  <c r="BH67" i="8"/>
  <c r="BA66" i="8"/>
  <c r="EB63" i="8"/>
  <c r="DO62" i="8"/>
  <c r="BI67" i="8"/>
  <c r="BB66" i="8"/>
  <c r="CQ63" i="8"/>
  <c r="CJ62" i="8"/>
  <c r="O62" i="8" s="1"/>
  <c r="BG67" i="8"/>
  <c r="AZ66" i="8"/>
  <c r="CO65" i="8"/>
  <c r="CH64" i="8"/>
  <c r="DY66" i="8"/>
  <c r="DL65" i="8"/>
  <c r="DU68" i="7"/>
  <c r="DH67" i="7"/>
  <c r="DV68" i="7"/>
  <c r="DI67" i="7"/>
  <c r="DZ64" i="7"/>
  <c r="DM63" i="7"/>
  <c r="BJ66" i="7"/>
  <c r="BC65" i="7"/>
  <c r="CP65" i="7"/>
  <c r="CI64" i="7"/>
  <c r="DW67" i="7"/>
  <c r="DJ66" i="7"/>
  <c r="I55" i="7"/>
  <c r="K55" i="7" s="1"/>
  <c r="L55" i="7"/>
  <c r="J55" i="7"/>
  <c r="EC61" i="7"/>
  <c r="DP60" i="7"/>
  <c r="EB62" i="7"/>
  <c r="DO61" i="7"/>
  <c r="BK65" i="7"/>
  <c r="BD64" i="7"/>
  <c r="BM64" i="7"/>
  <c r="BF63" i="7"/>
  <c r="ED60" i="7"/>
  <c r="DQ59" i="7"/>
  <c r="BL64" i="7"/>
  <c r="BE63" i="7"/>
  <c r="AE64" i="7"/>
  <c r="W63" i="7"/>
  <c r="CN67" i="7"/>
  <c r="CG66" i="7"/>
  <c r="DX65" i="7"/>
  <c r="DK64" i="7"/>
  <c r="AF64" i="7"/>
  <c r="X63" i="7"/>
  <c r="EA62" i="7"/>
  <c r="DN61" i="7"/>
  <c r="I54" i="7"/>
  <c r="K54" i="7" s="1"/>
  <c r="L54" i="7"/>
  <c r="J54" i="7"/>
  <c r="P56" i="7"/>
  <c r="AD65" i="7"/>
  <c r="V64" i="7"/>
  <c r="Z68" i="7"/>
  <c r="R67" i="7"/>
  <c r="AG63" i="7"/>
  <c r="Y62" i="7"/>
  <c r="M62" i="7" s="1"/>
  <c r="BH68" i="7"/>
  <c r="BA67" i="7"/>
  <c r="EF58" i="7"/>
  <c r="DS57" i="7"/>
  <c r="CQ64" i="7"/>
  <c r="CJ63" i="7"/>
  <c r="O63" i="7" s="1"/>
  <c r="BI68" i="7"/>
  <c r="BB67" i="7"/>
  <c r="AA68" i="7"/>
  <c r="S67" i="7"/>
  <c r="AC67" i="7"/>
  <c r="U66" i="7"/>
  <c r="CK68" i="7"/>
  <c r="CD67" i="7"/>
  <c r="DY64" i="7"/>
  <c r="DL63" i="7"/>
  <c r="CM67" i="7"/>
  <c r="CF66" i="7"/>
  <c r="CO66" i="7"/>
  <c r="CH65" i="7"/>
  <c r="AB68" i="7"/>
  <c r="T67" i="7"/>
  <c r="EE59" i="7"/>
  <c r="DR58" i="7"/>
  <c r="CL68" i="7"/>
  <c r="CE67" i="7"/>
  <c r="EG58" i="7"/>
  <c r="DT57" i="7"/>
  <c r="P57" i="7" s="1"/>
  <c r="BG68" i="7"/>
  <c r="AZ67" i="7"/>
  <c r="N62" i="7"/>
  <c r="AZ67" i="6"/>
  <c r="T67" i="6"/>
  <c r="G56" i="6"/>
  <c r="H56" i="6"/>
  <c r="DI67" i="6"/>
  <c r="CP63" i="6"/>
  <c r="CI62" i="6"/>
  <c r="EF58" i="6"/>
  <c r="DS57" i="6"/>
  <c r="EX68" i="6"/>
  <c r="EW68" i="6"/>
  <c r="BW68" i="6"/>
  <c r="F68" i="6"/>
  <c r="AJ68" i="6"/>
  <c r="AR68" i="6" s="1"/>
  <c r="AB68" i="6" s="1"/>
  <c r="CR68" i="6"/>
  <c r="CY68" i="6" s="1"/>
  <c r="CS68" i="6"/>
  <c r="CZ68" i="6" s="1"/>
  <c r="BO68" i="6"/>
  <c r="BV68" i="6" s="1"/>
  <c r="EH68" i="6"/>
  <c r="EU68" i="6" s="1"/>
  <c r="BN68" i="6"/>
  <c r="BU68" i="6" s="1"/>
  <c r="BG68" i="6" s="1"/>
  <c r="AH68" i="6"/>
  <c r="AP68" i="6" s="1"/>
  <c r="AI68" i="6"/>
  <c r="AQ68" i="6" s="1"/>
  <c r="EI68" i="6"/>
  <c r="EV68" i="6" s="1"/>
  <c r="DV68" i="6" s="1"/>
  <c r="EJ68" i="6"/>
  <c r="BP68" i="6"/>
  <c r="BQ68" i="6"/>
  <c r="BX68" i="6" s="1"/>
  <c r="AK68" i="6"/>
  <c r="AS68" i="6" s="1"/>
  <c r="EK68" i="6"/>
  <c r="CT68" i="6"/>
  <c r="DA68" i="6" s="1"/>
  <c r="CU68" i="6"/>
  <c r="DB68" i="6" s="1"/>
  <c r="AL68" i="6"/>
  <c r="AT68" i="6" s="1"/>
  <c r="EL68" i="6"/>
  <c r="EY68" i="6" s="1"/>
  <c r="BR68" i="6"/>
  <c r="BY68" i="6" s="1"/>
  <c r="CV68" i="6"/>
  <c r="DC68" i="6" s="1"/>
  <c r="AM68" i="6"/>
  <c r="AU68" i="6" s="1"/>
  <c r="BT68" i="6"/>
  <c r="CA68" i="6" s="1"/>
  <c r="BS68" i="6"/>
  <c r="BZ68" i="6" s="1"/>
  <c r="EM68" i="6"/>
  <c r="EZ68" i="6" s="1"/>
  <c r="AO68" i="6"/>
  <c r="AW68" i="6" s="1"/>
  <c r="CX68" i="6"/>
  <c r="DE68" i="6" s="1"/>
  <c r="AN68" i="6"/>
  <c r="AV68" i="6" s="1"/>
  <c r="CW68" i="6"/>
  <c r="DD68" i="6" s="1"/>
  <c r="EN68" i="6"/>
  <c r="FA68" i="6" s="1"/>
  <c r="EO68" i="6"/>
  <c r="FB68" i="6" s="1"/>
  <c r="EP68" i="6"/>
  <c r="FC68" i="6" s="1"/>
  <c r="EQ68" i="6"/>
  <c r="FD68" i="6" s="1"/>
  <c r="ER68" i="6"/>
  <c r="FE68" i="6" s="1"/>
  <c r="ES68" i="6"/>
  <c r="FF68" i="6" s="1"/>
  <c r="ET68" i="6"/>
  <c r="FG68" i="6" s="1"/>
  <c r="EC61" i="6"/>
  <c r="DP60" i="6"/>
  <c r="DZ64" i="6"/>
  <c r="DM63" i="6"/>
  <c r="CO65" i="6"/>
  <c r="CH64" i="6"/>
  <c r="Q69" i="6"/>
  <c r="E69" i="6"/>
  <c r="DG69" i="6"/>
  <c r="CC69" i="6"/>
  <c r="AY69" i="6"/>
  <c r="AE65" i="6"/>
  <c r="W64" i="6"/>
  <c r="P57" i="6"/>
  <c r="O61" i="6"/>
  <c r="DX67" i="6"/>
  <c r="DK66" i="6"/>
  <c r="AG64" i="6"/>
  <c r="Y63" i="6"/>
  <c r="M63" i="6" s="1"/>
  <c r="AC67" i="6"/>
  <c r="U66" i="6"/>
  <c r="A70" i="6"/>
  <c r="C69" i="6"/>
  <c r="EG59" i="6"/>
  <c r="DT58" i="6"/>
  <c r="EA64" i="6"/>
  <c r="DN63" i="6"/>
  <c r="DW67" i="6"/>
  <c r="DJ66" i="6"/>
  <c r="CM67" i="6"/>
  <c r="CF66" i="6"/>
  <c r="CQ63" i="6"/>
  <c r="CJ62" i="6"/>
  <c r="O62" i="6" s="1"/>
  <c r="AA67" i="6"/>
  <c r="S66" i="6"/>
  <c r="BI67" i="6"/>
  <c r="BB66" i="6"/>
  <c r="DY66" i="6"/>
  <c r="DL65" i="6"/>
  <c r="CN66" i="6"/>
  <c r="CG65" i="6"/>
  <c r="Z67" i="6"/>
  <c r="R66" i="6"/>
  <c r="BK66" i="6"/>
  <c r="BD65" i="6"/>
  <c r="EB62" i="6"/>
  <c r="DO61" i="6"/>
  <c r="J55" i="6"/>
  <c r="I55" i="6"/>
  <c r="K55" i="6" s="1"/>
  <c r="L55" i="6"/>
  <c r="BJ66" i="6"/>
  <c r="BC65" i="6"/>
  <c r="DU67" i="6"/>
  <c r="DH66" i="6"/>
  <c r="BH67" i="6"/>
  <c r="BA66" i="6"/>
  <c r="D70" i="6"/>
  <c r="B71" i="6"/>
  <c r="BM65" i="6"/>
  <c r="BF64" i="6"/>
  <c r="N64" i="6" s="1"/>
  <c r="AD66" i="6"/>
  <c r="V65" i="6"/>
  <c r="CL67" i="6"/>
  <c r="CE66" i="6"/>
  <c r="AF64" i="6"/>
  <c r="X63" i="6"/>
  <c r="ED61" i="6"/>
  <c r="DQ60" i="6"/>
  <c r="CK67" i="6"/>
  <c r="CD66" i="6"/>
  <c r="BL65" i="6"/>
  <c r="BE64" i="6"/>
  <c r="EE60" i="6"/>
  <c r="DR59" i="6"/>
  <c r="N63" i="7" l="1"/>
  <c r="CL68" i="8"/>
  <c r="CE67" i="8"/>
  <c r="DU68" i="8"/>
  <c r="DH67" i="8"/>
  <c r="Z68" i="8"/>
  <c r="R67" i="8"/>
  <c r="H57" i="8"/>
  <c r="G57" i="8"/>
  <c r="CO66" i="8"/>
  <c r="CH65" i="8"/>
  <c r="CQ64" i="8"/>
  <c r="CJ63" i="8"/>
  <c r="O63" i="8" s="1"/>
  <c r="EB64" i="8"/>
  <c r="DO63" i="8"/>
  <c r="AF65" i="8"/>
  <c r="X64" i="8"/>
  <c r="EF60" i="8"/>
  <c r="DS59" i="8"/>
  <c r="AA68" i="8"/>
  <c r="S67" i="8"/>
  <c r="AB68" i="8"/>
  <c r="T67" i="8"/>
  <c r="DW68" i="8"/>
  <c r="DJ67" i="8"/>
  <c r="AD67" i="8"/>
  <c r="V66" i="8"/>
  <c r="CM68" i="8"/>
  <c r="CF67" i="8"/>
  <c r="BK67" i="8"/>
  <c r="BD66" i="8"/>
  <c r="BL65" i="8"/>
  <c r="BE64" i="8"/>
  <c r="N64" i="8" s="1"/>
  <c r="EC63" i="8"/>
  <c r="DP62" i="8"/>
  <c r="CK68" i="8"/>
  <c r="CD67" i="8"/>
  <c r="EG59" i="8"/>
  <c r="DT58" i="8"/>
  <c r="P58" i="8" s="1"/>
  <c r="J56" i="8"/>
  <c r="I56" i="8"/>
  <c r="K56" i="8" s="1"/>
  <c r="L56" i="8"/>
  <c r="BM66" i="8"/>
  <c r="BF65" i="8"/>
  <c r="DV68" i="8"/>
  <c r="DI67" i="8"/>
  <c r="DY67" i="8"/>
  <c r="DL66" i="8"/>
  <c r="BG68" i="8"/>
  <c r="AZ67" i="8"/>
  <c r="BI68" i="8"/>
  <c r="BB67" i="8"/>
  <c r="BH68" i="8"/>
  <c r="BA67" i="8"/>
  <c r="BJ68" i="8"/>
  <c r="BC67" i="8"/>
  <c r="CP65" i="8"/>
  <c r="CI64" i="8"/>
  <c r="AG64" i="8"/>
  <c r="Y63" i="8"/>
  <c r="M63" i="8" s="1"/>
  <c r="EE61" i="8"/>
  <c r="DR60" i="8"/>
  <c r="CN67" i="8"/>
  <c r="CG66" i="8"/>
  <c r="AC67" i="8"/>
  <c r="U66" i="8"/>
  <c r="ED61" i="8"/>
  <c r="DQ60" i="8"/>
  <c r="DX68" i="8"/>
  <c r="DK67" i="8"/>
  <c r="EA64" i="8"/>
  <c r="DN63" i="8"/>
  <c r="DZ66" i="8"/>
  <c r="DM65" i="8"/>
  <c r="AE65" i="8"/>
  <c r="W64" i="8"/>
  <c r="DW68" i="7"/>
  <c r="DJ67" i="7"/>
  <c r="BJ67" i="7"/>
  <c r="BC66" i="7"/>
  <c r="DV69" i="7"/>
  <c r="DI68" i="7"/>
  <c r="BG69" i="7"/>
  <c r="AZ68" i="7"/>
  <c r="CL69" i="7"/>
  <c r="CE68" i="7"/>
  <c r="AB69" i="7"/>
  <c r="T68" i="7"/>
  <c r="CM68" i="7"/>
  <c r="CF67" i="7"/>
  <c r="CK69" i="7"/>
  <c r="CD68" i="7"/>
  <c r="AA69" i="7"/>
  <c r="S68" i="7"/>
  <c r="CQ65" i="7"/>
  <c r="CJ64" i="7"/>
  <c r="O64" i="7" s="1"/>
  <c r="BH69" i="7"/>
  <c r="BA68" i="7"/>
  <c r="Z69" i="7"/>
  <c r="R68" i="7"/>
  <c r="H56" i="7"/>
  <c r="G56" i="7"/>
  <c r="AF65" i="7"/>
  <c r="X64" i="7"/>
  <c r="CN68" i="7"/>
  <c r="CG67" i="7"/>
  <c r="BL65" i="7"/>
  <c r="BE64" i="7"/>
  <c r="BM65" i="7"/>
  <c r="BF64" i="7"/>
  <c r="EB63" i="7"/>
  <c r="DO62" i="7"/>
  <c r="H57" i="7"/>
  <c r="G57" i="7"/>
  <c r="CP66" i="7"/>
  <c r="CI65" i="7"/>
  <c r="DZ65" i="7"/>
  <c r="DM64" i="7"/>
  <c r="DU69" i="7"/>
  <c r="DH68" i="7"/>
  <c r="EG59" i="7"/>
  <c r="DT58" i="7"/>
  <c r="EE60" i="7"/>
  <c r="DR59" i="7"/>
  <c r="CO67" i="7"/>
  <c r="CH66" i="7"/>
  <c r="DY65" i="7"/>
  <c r="DL64" i="7"/>
  <c r="AC68" i="7"/>
  <c r="U67" i="7"/>
  <c r="BI69" i="7"/>
  <c r="BB68" i="7"/>
  <c r="EF59" i="7"/>
  <c r="DS58" i="7"/>
  <c r="AG64" i="7"/>
  <c r="Y63" i="7"/>
  <c r="M63" i="7" s="1"/>
  <c r="AD66" i="7"/>
  <c r="V65" i="7"/>
  <c r="EA63" i="7"/>
  <c r="DN62" i="7"/>
  <c r="DX66" i="7"/>
  <c r="DK65" i="7"/>
  <c r="AE65" i="7"/>
  <c r="W64" i="7"/>
  <c r="ED61" i="7"/>
  <c r="DQ60" i="7"/>
  <c r="BK66" i="7"/>
  <c r="BD65" i="7"/>
  <c r="EC62" i="7"/>
  <c r="DP61" i="7"/>
  <c r="AZ68" i="6"/>
  <c r="DI68" i="6"/>
  <c r="T68" i="6"/>
  <c r="D71" i="6"/>
  <c r="B72" i="6"/>
  <c r="AG65" i="6"/>
  <c r="Y64" i="6"/>
  <c r="H57" i="6"/>
  <c r="G57" i="6"/>
  <c r="CP64" i="6"/>
  <c r="CI63" i="6"/>
  <c r="EE61" i="6"/>
  <c r="DR60" i="6"/>
  <c r="CK68" i="6"/>
  <c r="CD67" i="6"/>
  <c r="AF65" i="6"/>
  <c r="X64" i="6"/>
  <c r="AD67" i="6"/>
  <c r="V66" i="6"/>
  <c r="Q70" i="6"/>
  <c r="E70" i="6"/>
  <c r="DG70" i="6"/>
  <c r="CC70" i="6"/>
  <c r="AY70" i="6"/>
  <c r="BH68" i="6"/>
  <c r="BA67" i="6"/>
  <c r="EB63" i="6"/>
  <c r="DO62" i="6"/>
  <c r="Z68" i="6"/>
  <c r="R67" i="6"/>
  <c r="DY67" i="6"/>
  <c r="DL66" i="6"/>
  <c r="BI68" i="6"/>
  <c r="BB67" i="6"/>
  <c r="CQ64" i="6"/>
  <c r="CJ63" i="6"/>
  <c r="DW68" i="6"/>
  <c r="DJ67" i="6"/>
  <c r="EG60" i="6"/>
  <c r="DT59" i="6"/>
  <c r="AC68" i="6"/>
  <c r="U67" i="6"/>
  <c r="M64" i="6"/>
  <c r="CO66" i="6"/>
  <c r="CH65" i="6"/>
  <c r="EC62" i="6"/>
  <c r="DP61" i="6"/>
  <c r="J56" i="6"/>
  <c r="I56" i="6"/>
  <c r="K56" i="6" s="1"/>
  <c r="L56" i="6"/>
  <c r="BJ67" i="6"/>
  <c r="BC66" i="6"/>
  <c r="DX68" i="6"/>
  <c r="DK67" i="6"/>
  <c r="AE66" i="6"/>
  <c r="W65" i="6"/>
  <c r="CZ69" i="6"/>
  <c r="CA69" i="6"/>
  <c r="AP69" i="6"/>
  <c r="F69" i="6"/>
  <c r="CS69" i="6"/>
  <c r="BO69" i="6"/>
  <c r="BV69" i="6" s="1"/>
  <c r="EH69" i="6"/>
  <c r="EU69" i="6" s="1"/>
  <c r="BN69" i="6"/>
  <c r="BU69" i="6" s="1"/>
  <c r="BG69" i="6" s="1"/>
  <c r="AH69" i="6"/>
  <c r="AI69" i="6"/>
  <c r="AQ69" i="6" s="1"/>
  <c r="AJ69" i="6"/>
  <c r="AR69" i="6" s="1"/>
  <c r="AB69" i="6" s="1"/>
  <c r="CR69" i="6"/>
  <c r="CY69" i="6" s="1"/>
  <c r="EJ69" i="6"/>
  <c r="EW69" i="6" s="1"/>
  <c r="BP69" i="6"/>
  <c r="BW69" i="6" s="1"/>
  <c r="EI69" i="6"/>
  <c r="EV69" i="6" s="1"/>
  <c r="DV69" i="6" s="1"/>
  <c r="BQ69" i="6"/>
  <c r="BX69" i="6" s="1"/>
  <c r="AK69" i="6"/>
  <c r="AS69" i="6" s="1"/>
  <c r="EK69" i="6"/>
  <c r="EX69" i="6" s="1"/>
  <c r="CT69" i="6"/>
  <c r="DA69" i="6" s="1"/>
  <c r="CU69" i="6"/>
  <c r="DB69" i="6" s="1"/>
  <c r="BR69" i="6"/>
  <c r="BY69" i="6" s="1"/>
  <c r="AL69" i="6"/>
  <c r="AT69" i="6" s="1"/>
  <c r="EL69" i="6"/>
  <c r="EY69" i="6" s="1"/>
  <c r="AM69" i="6"/>
  <c r="AU69" i="6" s="1"/>
  <c r="BT69" i="6"/>
  <c r="BS69" i="6"/>
  <c r="BZ69" i="6" s="1"/>
  <c r="EM69" i="6"/>
  <c r="EZ69" i="6" s="1"/>
  <c r="CV69" i="6"/>
  <c r="DC69" i="6" s="1"/>
  <c r="CX69" i="6"/>
  <c r="DE69" i="6" s="1"/>
  <c r="AN69" i="6"/>
  <c r="AV69" i="6" s="1"/>
  <c r="CW69" i="6"/>
  <c r="DD69" i="6" s="1"/>
  <c r="EN69" i="6"/>
  <c r="FA69" i="6" s="1"/>
  <c r="AO69" i="6"/>
  <c r="AW69" i="6" s="1"/>
  <c r="EO69" i="6"/>
  <c r="FB69" i="6" s="1"/>
  <c r="EP69" i="6"/>
  <c r="FC69" i="6" s="1"/>
  <c r="EQ69" i="6"/>
  <c r="FD69" i="6" s="1"/>
  <c r="ER69" i="6"/>
  <c r="FE69" i="6" s="1"/>
  <c r="ET69" i="6"/>
  <c r="FG69" i="6" s="1"/>
  <c r="ES69" i="6"/>
  <c r="FF69" i="6" s="1"/>
  <c r="EF59" i="6"/>
  <c r="DS58" i="6"/>
  <c r="P58" i="6" s="1"/>
  <c r="BL66" i="6"/>
  <c r="BE65" i="6"/>
  <c r="ED62" i="6"/>
  <c r="DQ61" i="6"/>
  <c r="CL68" i="6"/>
  <c r="CE67" i="6"/>
  <c r="BM66" i="6"/>
  <c r="BF65" i="6"/>
  <c r="N65" i="6" s="1"/>
  <c r="DU68" i="6"/>
  <c r="DH67" i="6"/>
  <c r="BK67" i="6"/>
  <c r="BD66" i="6"/>
  <c r="CN67" i="6"/>
  <c r="CG66" i="6"/>
  <c r="AA68" i="6"/>
  <c r="S67" i="6"/>
  <c r="CM68" i="6"/>
  <c r="CF67" i="6"/>
  <c r="EA65" i="6"/>
  <c r="DN64" i="6"/>
  <c r="A71" i="6"/>
  <c r="C70" i="6"/>
  <c r="DZ65" i="6"/>
  <c r="DM64" i="6"/>
  <c r="N64" i="7" l="1"/>
  <c r="H58" i="8"/>
  <c r="G58" i="8"/>
  <c r="DU69" i="8"/>
  <c r="DH68" i="8"/>
  <c r="CL69" i="8"/>
  <c r="CE68" i="8"/>
  <c r="DZ67" i="8"/>
  <c r="DM66" i="8"/>
  <c r="DX69" i="8"/>
  <c r="DK68" i="8"/>
  <c r="AC68" i="8"/>
  <c r="U67" i="8"/>
  <c r="EE62" i="8"/>
  <c r="DR61" i="8"/>
  <c r="CP66" i="8"/>
  <c r="CI65" i="8"/>
  <c r="BJ69" i="8"/>
  <c r="BC68" i="8"/>
  <c r="BI69" i="8"/>
  <c r="BB68" i="8"/>
  <c r="DY68" i="8"/>
  <c r="DL67" i="8"/>
  <c r="DV69" i="8"/>
  <c r="DI68" i="8"/>
  <c r="EG60" i="8"/>
  <c r="DT59" i="8"/>
  <c r="P59" i="8" s="1"/>
  <c r="EC64" i="8"/>
  <c r="DP63" i="8"/>
  <c r="BK68" i="8"/>
  <c r="BD67" i="8"/>
  <c r="AD68" i="8"/>
  <c r="V67" i="8"/>
  <c r="AB69" i="8"/>
  <c r="T68" i="8"/>
  <c r="EF61" i="8"/>
  <c r="DS60" i="8"/>
  <c r="EB65" i="8"/>
  <c r="DO64" i="8"/>
  <c r="CO67" i="8"/>
  <c r="CH66" i="8"/>
  <c r="J57" i="8"/>
  <c r="I57" i="8"/>
  <c r="K57" i="8" s="1"/>
  <c r="L57" i="8"/>
  <c r="Z69" i="8"/>
  <c r="R68" i="8"/>
  <c r="AE66" i="8"/>
  <c r="W65" i="8"/>
  <c r="EA65" i="8"/>
  <c r="DN64" i="8"/>
  <c r="ED62" i="8"/>
  <c r="DQ61" i="8"/>
  <c r="CN68" i="8"/>
  <c r="CG67" i="8"/>
  <c r="AG65" i="8"/>
  <c r="Y64" i="8"/>
  <c r="M64" i="8" s="1"/>
  <c r="BH69" i="8"/>
  <c r="BA68" i="8"/>
  <c r="BG69" i="8"/>
  <c r="AZ68" i="8"/>
  <c r="BM67" i="8"/>
  <c r="BF66" i="8"/>
  <c r="CK69" i="8"/>
  <c r="CD68" i="8"/>
  <c r="BL66" i="8"/>
  <c r="BE65" i="8"/>
  <c r="N65" i="8" s="1"/>
  <c r="CM69" i="8"/>
  <c r="CF68" i="8"/>
  <c r="DW69" i="8"/>
  <c r="DJ68" i="8"/>
  <c r="AA69" i="8"/>
  <c r="S68" i="8"/>
  <c r="AF66" i="8"/>
  <c r="X65" i="8"/>
  <c r="CQ65" i="8"/>
  <c r="CJ64" i="8"/>
  <c r="O64" i="8" s="1"/>
  <c r="EC63" i="7"/>
  <c r="DP62" i="7"/>
  <c r="ED62" i="7"/>
  <c r="DQ61" i="7"/>
  <c r="DX67" i="7"/>
  <c r="DK66" i="7"/>
  <c r="AD67" i="7"/>
  <c r="V66" i="7"/>
  <c r="EF60" i="7"/>
  <c r="DS59" i="7"/>
  <c r="AC69" i="7"/>
  <c r="U68" i="7"/>
  <c r="CO68" i="7"/>
  <c r="CH67" i="7"/>
  <c r="EG60" i="7"/>
  <c r="DT59" i="7"/>
  <c r="P59" i="7" s="1"/>
  <c r="DZ66" i="7"/>
  <c r="DM65" i="7"/>
  <c r="I56" i="7"/>
  <c r="K56" i="7" s="1"/>
  <c r="L56" i="7"/>
  <c r="J56" i="7"/>
  <c r="BM66" i="7"/>
  <c r="BF65" i="7"/>
  <c r="CN69" i="7"/>
  <c r="CG68" i="7"/>
  <c r="BH70" i="7"/>
  <c r="BA69" i="7"/>
  <c r="AA70" i="7"/>
  <c r="S69" i="7"/>
  <c r="CM69" i="7"/>
  <c r="CF68" i="7"/>
  <c r="CL70" i="7"/>
  <c r="CE69" i="7"/>
  <c r="DV70" i="7"/>
  <c r="DI69" i="7"/>
  <c r="DW69" i="7"/>
  <c r="DJ68" i="7"/>
  <c r="BK67" i="7"/>
  <c r="BD66" i="7"/>
  <c r="AE66" i="7"/>
  <c r="W65" i="7"/>
  <c r="EA64" i="7"/>
  <c r="DN63" i="7"/>
  <c r="AG65" i="7"/>
  <c r="Y64" i="7"/>
  <c r="M64" i="7" s="1"/>
  <c r="BI70" i="7"/>
  <c r="BB69" i="7"/>
  <c r="DY66" i="7"/>
  <c r="DL65" i="7"/>
  <c r="EE61" i="7"/>
  <c r="DR60" i="7"/>
  <c r="DU70" i="7"/>
  <c r="DH69" i="7"/>
  <c r="CP67" i="7"/>
  <c r="CI66" i="7"/>
  <c r="P58" i="7"/>
  <c r="L57" i="7"/>
  <c r="J57" i="7"/>
  <c r="I57" i="7"/>
  <c r="K57" i="7" s="1"/>
  <c r="EB64" i="7"/>
  <c r="DO63" i="7"/>
  <c r="BL66" i="7"/>
  <c r="BE65" i="7"/>
  <c r="N65" i="7" s="1"/>
  <c r="AF66" i="7"/>
  <c r="X65" i="7"/>
  <c r="Z70" i="7"/>
  <c r="R69" i="7"/>
  <c r="CQ66" i="7"/>
  <c r="CJ65" i="7"/>
  <c r="O65" i="7" s="1"/>
  <c r="CK70" i="7"/>
  <c r="CD69" i="7"/>
  <c r="AB70" i="7"/>
  <c r="T69" i="7"/>
  <c r="BG70" i="7"/>
  <c r="AZ69" i="7"/>
  <c r="BJ68" i="7"/>
  <c r="BC67" i="7"/>
  <c r="AZ69" i="6"/>
  <c r="DI69" i="6"/>
  <c r="T69" i="6"/>
  <c r="H58" i="6"/>
  <c r="G58" i="6"/>
  <c r="DZ66" i="6"/>
  <c r="DM65" i="6"/>
  <c r="A72" i="6"/>
  <c r="C71" i="6"/>
  <c r="CM69" i="6"/>
  <c r="CF68" i="6"/>
  <c r="CN68" i="6"/>
  <c r="CG67" i="6"/>
  <c r="DU69" i="6"/>
  <c r="DH68" i="6"/>
  <c r="CL69" i="6"/>
  <c r="CE68" i="6"/>
  <c r="BL67" i="6"/>
  <c r="BE66" i="6"/>
  <c r="AC69" i="6"/>
  <c r="U68" i="6"/>
  <c r="DW69" i="6"/>
  <c r="DJ68" i="6"/>
  <c r="BI69" i="6"/>
  <c r="BB68" i="6"/>
  <c r="Z69" i="6"/>
  <c r="R68" i="6"/>
  <c r="BH69" i="6"/>
  <c r="BA68" i="6"/>
  <c r="F70" i="6"/>
  <c r="AH70" i="6"/>
  <c r="AP70" i="6" s="1"/>
  <c r="AI70" i="6"/>
  <c r="AQ70" i="6" s="1"/>
  <c r="AJ70" i="6"/>
  <c r="AR70" i="6" s="1"/>
  <c r="AB70" i="6" s="1"/>
  <c r="CR70" i="6"/>
  <c r="CY70" i="6" s="1"/>
  <c r="CS70" i="6"/>
  <c r="CZ70" i="6" s="1"/>
  <c r="BO70" i="6"/>
  <c r="BV70" i="6" s="1"/>
  <c r="EH70" i="6"/>
  <c r="EU70" i="6" s="1"/>
  <c r="BN70" i="6"/>
  <c r="BU70" i="6" s="1"/>
  <c r="BG70" i="6" s="1"/>
  <c r="EI70" i="6"/>
  <c r="EV70" i="6" s="1"/>
  <c r="DV70" i="6" s="1"/>
  <c r="EJ70" i="6"/>
  <c r="EW70" i="6" s="1"/>
  <c r="BP70" i="6"/>
  <c r="BW70" i="6" s="1"/>
  <c r="AK70" i="6"/>
  <c r="AS70" i="6" s="1"/>
  <c r="EK70" i="6"/>
  <c r="EX70" i="6" s="1"/>
  <c r="CT70" i="6"/>
  <c r="DA70" i="6" s="1"/>
  <c r="BQ70" i="6"/>
  <c r="BX70" i="6" s="1"/>
  <c r="AL70" i="6"/>
  <c r="AT70" i="6" s="1"/>
  <c r="EL70" i="6"/>
  <c r="EY70" i="6" s="1"/>
  <c r="BR70" i="6"/>
  <c r="BY70" i="6" s="1"/>
  <c r="CU70" i="6"/>
  <c r="DB70" i="6" s="1"/>
  <c r="BT70" i="6"/>
  <c r="CA70" i="6" s="1"/>
  <c r="BS70" i="6"/>
  <c r="BZ70" i="6" s="1"/>
  <c r="EM70" i="6"/>
  <c r="EZ70" i="6" s="1"/>
  <c r="CV70" i="6"/>
  <c r="DC70" i="6" s="1"/>
  <c r="AM70" i="6"/>
  <c r="AU70" i="6" s="1"/>
  <c r="CW70" i="6"/>
  <c r="DD70" i="6" s="1"/>
  <c r="EN70" i="6"/>
  <c r="FA70" i="6" s="1"/>
  <c r="AO70" i="6"/>
  <c r="AW70" i="6" s="1"/>
  <c r="CX70" i="6"/>
  <c r="DE70" i="6" s="1"/>
  <c r="AN70" i="6"/>
  <c r="AV70" i="6" s="1"/>
  <c r="EO70" i="6"/>
  <c r="FB70" i="6" s="1"/>
  <c r="EP70" i="6"/>
  <c r="FC70" i="6" s="1"/>
  <c r="EQ70" i="6"/>
  <c r="FD70" i="6" s="1"/>
  <c r="ER70" i="6"/>
  <c r="FE70" i="6" s="1"/>
  <c r="ET70" i="6"/>
  <c r="FG70" i="6" s="1"/>
  <c r="ES70" i="6"/>
  <c r="FF70" i="6" s="1"/>
  <c r="CP65" i="6"/>
  <c r="CI64" i="6"/>
  <c r="AG66" i="6"/>
  <c r="Y65" i="6"/>
  <c r="M65" i="6" s="1"/>
  <c r="Q71" i="6"/>
  <c r="E71" i="6"/>
  <c r="DG71" i="6"/>
  <c r="CC71" i="6"/>
  <c r="AY71" i="6"/>
  <c r="AE67" i="6"/>
  <c r="W66" i="6"/>
  <c r="BJ68" i="6"/>
  <c r="BC67" i="6"/>
  <c r="CO67" i="6"/>
  <c r="CH66" i="6"/>
  <c r="AF66" i="6"/>
  <c r="X65" i="6"/>
  <c r="EE62" i="6"/>
  <c r="DR61" i="6"/>
  <c r="J57" i="6"/>
  <c r="I57" i="6"/>
  <c r="K57" i="6" s="1"/>
  <c r="L57" i="6"/>
  <c r="EA66" i="6"/>
  <c r="DN65" i="6"/>
  <c r="AA69" i="6"/>
  <c r="S68" i="6"/>
  <c r="BK68" i="6"/>
  <c r="BD67" i="6"/>
  <c r="BM67" i="6"/>
  <c r="BF66" i="6"/>
  <c r="N66" i="6" s="1"/>
  <c r="ED63" i="6"/>
  <c r="DQ62" i="6"/>
  <c r="EG61" i="6"/>
  <c r="DT60" i="6"/>
  <c r="CQ65" i="6"/>
  <c r="CJ64" i="6"/>
  <c r="O64" i="6" s="1"/>
  <c r="DY68" i="6"/>
  <c r="DL67" i="6"/>
  <c r="EB64" i="6"/>
  <c r="DO63" i="6"/>
  <c r="EF60" i="6"/>
  <c r="DS59" i="6"/>
  <c r="P59" i="6" s="1"/>
  <c r="DX69" i="6"/>
  <c r="DK68" i="6"/>
  <c r="EC63" i="6"/>
  <c r="DP62" i="6"/>
  <c r="AD68" i="6"/>
  <c r="V67" i="6"/>
  <c r="CK69" i="6"/>
  <c r="CD68" i="6"/>
  <c r="O63" i="6"/>
  <c r="D72" i="6"/>
  <c r="B73" i="6"/>
  <c r="EB66" i="8" l="1"/>
  <c r="DO65" i="8"/>
  <c r="AB70" i="8"/>
  <c r="T69" i="8"/>
  <c r="BK69" i="8"/>
  <c r="BD68" i="8"/>
  <c r="EG61" i="8"/>
  <c r="DT60" i="8"/>
  <c r="P60" i="8" s="1"/>
  <c r="DY69" i="8"/>
  <c r="DL68" i="8"/>
  <c r="BJ70" i="8"/>
  <c r="BC69" i="8"/>
  <c r="EE63" i="8"/>
  <c r="DR62" i="8"/>
  <c r="DX70" i="8"/>
  <c r="DK69" i="8"/>
  <c r="CL70" i="8"/>
  <c r="CE69" i="8"/>
  <c r="J58" i="8"/>
  <c r="I58" i="8"/>
  <c r="K58" i="8" s="1"/>
  <c r="L58" i="8"/>
  <c r="AF67" i="8"/>
  <c r="X66" i="8"/>
  <c r="DW70" i="8"/>
  <c r="DJ69" i="8"/>
  <c r="BL67" i="8"/>
  <c r="BE66" i="8"/>
  <c r="N66" i="8" s="1"/>
  <c r="BM68" i="8"/>
  <c r="BF67" i="8"/>
  <c r="BH70" i="8"/>
  <c r="BA69" i="8"/>
  <c r="CN69" i="8"/>
  <c r="CG68" i="8"/>
  <c r="EA66" i="8"/>
  <c r="DN65" i="8"/>
  <c r="Z70" i="8"/>
  <c r="R69" i="8"/>
  <c r="CO68" i="8"/>
  <c r="CH67" i="8"/>
  <c r="EF62" i="8"/>
  <c r="DS61" i="8"/>
  <c r="AD69" i="8"/>
  <c r="V68" i="8"/>
  <c r="EC65" i="8"/>
  <c r="DP64" i="8"/>
  <c r="DV70" i="8"/>
  <c r="DI69" i="8"/>
  <c r="BI70" i="8"/>
  <c r="BB69" i="8"/>
  <c r="CP67" i="8"/>
  <c r="CI66" i="8"/>
  <c r="AC69" i="8"/>
  <c r="U68" i="8"/>
  <c r="DZ68" i="8"/>
  <c r="DM67" i="8"/>
  <c r="DU70" i="8"/>
  <c r="DH69" i="8"/>
  <c r="CQ66" i="8"/>
  <c r="CJ65" i="8"/>
  <c r="O65" i="8" s="1"/>
  <c r="AA70" i="8"/>
  <c r="S69" i="8"/>
  <c r="CM70" i="8"/>
  <c r="CF69" i="8"/>
  <c r="CK70" i="8"/>
  <c r="CD69" i="8"/>
  <c r="BG70" i="8"/>
  <c r="AZ69" i="8"/>
  <c r="AG66" i="8"/>
  <c r="Y65" i="8"/>
  <c r="M65" i="8" s="1"/>
  <c r="ED63" i="8"/>
  <c r="DQ62" i="8"/>
  <c r="AE67" i="8"/>
  <c r="W66" i="8"/>
  <c r="H59" i="8"/>
  <c r="G59" i="8"/>
  <c r="H59" i="7"/>
  <c r="G59" i="7"/>
  <c r="BG71" i="7"/>
  <c r="AZ70" i="7"/>
  <c r="CK71" i="7"/>
  <c r="CD70" i="7"/>
  <c r="Z71" i="7"/>
  <c r="R70" i="7"/>
  <c r="BL67" i="7"/>
  <c r="BE66" i="7"/>
  <c r="DU71" i="7"/>
  <c r="DH70" i="7"/>
  <c r="DY67" i="7"/>
  <c r="DL66" i="7"/>
  <c r="AG66" i="7"/>
  <c r="Y65" i="7"/>
  <c r="M65" i="7" s="1"/>
  <c r="AE67" i="7"/>
  <c r="W66" i="7"/>
  <c r="DW70" i="7"/>
  <c r="DJ69" i="7"/>
  <c r="CL71" i="7"/>
  <c r="CE70" i="7"/>
  <c r="AA71" i="7"/>
  <c r="S70" i="7"/>
  <c r="CN70" i="7"/>
  <c r="CG69" i="7"/>
  <c r="EG61" i="7"/>
  <c r="DT60" i="7"/>
  <c r="AC70" i="7"/>
  <c r="U69" i="7"/>
  <c r="AD68" i="7"/>
  <c r="V67" i="7"/>
  <c r="ED63" i="7"/>
  <c r="DQ62" i="7"/>
  <c r="BJ69" i="7"/>
  <c r="BC68" i="7"/>
  <c r="AB71" i="7"/>
  <c r="T70" i="7"/>
  <c r="CQ67" i="7"/>
  <c r="CJ66" i="7"/>
  <c r="O66" i="7" s="1"/>
  <c r="AF67" i="7"/>
  <c r="X66" i="7"/>
  <c r="EB65" i="7"/>
  <c r="DO64" i="7"/>
  <c r="G58" i="7"/>
  <c r="H58" i="7"/>
  <c r="CP68" i="7"/>
  <c r="CI67" i="7"/>
  <c r="EE62" i="7"/>
  <c r="DR61" i="7"/>
  <c r="BI71" i="7"/>
  <c r="BB70" i="7"/>
  <c r="EA65" i="7"/>
  <c r="DN64" i="7"/>
  <c r="BK68" i="7"/>
  <c r="BD67" i="7"/>
  <c r="DV71" i="7"/>
  <c r="DI70" i="7"/>
  <c r="CM70" i="7"/>
  <c r="CF69" i="7"/>
  <c r="BH71" i="7"/>
  <c r="BA70" i="7"/>
  <c r="BM67" i="7"/>
  <c r="BF66" i="7"/>
  <c r="DZ67" i="7"/>
  <c r="DM66" i="7"/>
  <c r="CO69" i="7"/>
  <c r="CH68" i="7"/>
  <c r="EF61" i="7"/>
  <c r="DS60" i="7"/>
  <c r="DX68" i="7"/>
  <c r="DK67" i="7"/>
  <c r="EC64" i="7"/>
  <c r="DP63" i="7"/>
  <c r="G59" i="6"/>
  <c r="H59" i="6"/>
  <c r="DI70" i="6"/>
  <c r="N67" i="6"/>
  <c r="AZ70" i="6"/>
  <c r="T70" i="6"/>
  <c r="AD69" i="6"/>
  <c r="V68" i="6"/>
  <c r="EB65" i="6"/>
  <c r="DO64" i="6"/>
  <c r="CQ66" i="6"/>
  <c r="CJ65" i="6"/>
  <c r="BM68" i="6"/>
  <c r="BF67" i="6"/>
  <c r="AA70" i="6"/>
  <c r="S69" i="6"/>
  <c r="EE63" i="6"/>
  <c r="DR62" i="6"/>
  <c r="AG67" i="6"/>
  <c r="Y66" i="6"/>
  <c r="M66" i="6" s="1"/>
  <c r="CL70" i="6"/>
  <c r="CE69" i="6"/>
  <c r="CN69" i="6"/>
  <c r="CG68" i="6"/>
  <c r="A73" i="6"/>
  <c r="C72" i="6"/>
  <c r="DX70" i="6"/>
  <c r="DK69" i="6"/>
  <c r="CO68" i="6"/>
  <c r="CH67" i="6"/>
  <c r="AE68" i="6"/>
  <c r="W67" i="6"/>
  <c r="FD71" i="6"/>
  <c r="CY71" i="6"/>
  <c r="BV71" i="6"/>
  <c r="AS71" i="6"/>
  <c r="EU71" i="6"/>
  <c r="AV71" i="6"/>
  <c r="FF71" i="6"/>
  <c r="EX71" i="6"/>
  <c r="AU71" i="6"/>
  <c r="EW71" i="6"/>
  <c r="BW71" i="6"/>
  <c r="F71" i="6"/>
  <c r="AH71" i="6"/>
  <c r="AP71" i="6" s="1"/>
  <c r="AI71" i="6"/>
  <c r="AQ71" i="6" s="1"/>
  <c r="AJ71" i="6"/>
  <c r="AR71" i="6" s="1"/>
  <c r="AB71" i="6" s="1"/>
  <c r="CR71" i="6"/>
  <c r="CS71" i="6"/>
  <c r="CZ71" i="6" s="1"/>
  <c r="BO71" i="6"/>
  <c r="EH71" i="6"/>
  <c r="BN71" i="6"/>
  <c r="BU71" i="6" s="1"/>
  <c r="BG71" i="6" s="1"/>
  <c r="EI71" i="6"/>
  <c r="EV71" i="6" s="1"/>
  <c r="DV71" i="6" s="1"/>
  <c r="EJ71" i="6"/>
  <c r="BP71" i="6"/>
  <c r="BQ71" i="6"/>
  <c r="BX71" i="6" s="1"/>
  <c r="CT71" i="6"/>
  <c r="DA71" i="6" s="1"/>
  <c r="AK71" i="6"/>
  <c r="EK71" i="6"/>
  <c r="CU71" i="6"/>
  <c r="DB71" i="6" s="1"/>
  <c r="BR71" i="6"/>
  <c r="BY71" i="6" s="1"/>
  <c r="AL71" i="6"/>
  <c r="AT71" i="6" s="1"/>
  <c r="EL71" i="6"/>
  <c r="EY71" i="6" s="1"/>
  <c r="EM71" i="6"/>
  <c r="EZ71" i="6" s="1"/>
  <c r="CV71" i="6"/>
  <c r="DC71" i="6" s="1"/>
  <c r="AM71" i="6"/>
  <c r="BT71" i="6"/>
  <c r="CA71" i="6" s="1"/>
  <c r="BS71" i="6"/>
  <c r="BZ71" i="6" s="1"/>
  <c r="AO71" i="6"/>
  <c r="AW71" i="6" s="1"/>
  <c r="CX71" i="6"/>
  <c r="DE71" i="6" s="1"/>
  <c r="AN71" i="6"/>
  <c r="CW71" i="6"/>
  <c r="DD71" i="6" s="1"/>
  <c r="EN71" i="6"/>
  <c r="FA71" i="6" s="1"/>
  <c r="EO71" i="6"/>
  <c r="FB71" i="6" s="1"/>
  <c r="EP71" i="6"/>
  <c r="FC71" i="6" s="1"/>
  <c r="EQ71" i="6"/>
  <c r="ER71" i="6"/>
  <c r="FE71" i="6" s="1"/>
  <c r="ES71" i="6"/>
  <c r="ET71" i="6"/>
  <c r="FG71" i="6" s="1"/>
  <c r="Z70" i="6"/>
  <c r="R69" i="6"/>
  <c r="DW70" i="6"/>
  <c r="DJ69" i="6"/>
  <c r="D73" i="6"/>
  <c r="B74" i="6"/>
  <c r="CK70" i="6"/>
  <c r="CD69" i="6"/>
  <c r="DY69" i="6"/>
  <c r="DL68" i="6"/>
  <c r="EG62" i="6"/>
  <c r="DT61" i="6"/>
  <c r="ED64" i="6"/>
  <c r="DQ63" i="6"/>
  <c r="BK69" i="6"/>
  <c r="BD68" i="6"/>
  <c r="EA67" i="6"/>
  <c r="DN66" i="6"/>
  <c r="AF67" i="6"/>
  <c r="X66" i="6"/>
  <c r="CP66" i="6"/>
  <c r="CI65" i="6"/>
  <c r="O65" i="6" s="1"/>
  <c r="BL68" i="6"/>
  <c r="BE67" i="6"/>
  <c r="DU70" i="6"/>
  <c r="DH69" i="6"/>
  <c r="CM70" i="6"/>
  <c r="CF69" i="6"/>
  <c r="DZ67" i="6"/>
  <c r="DM66" i="6"/>
  <c r="Q72" i="6"/>
  <c r="E72" i="6"/>
  <c r="DG72" i="6"/>
  <c r="CC72" i="6"/>
  <c r="AY72" i="6"/>
  <c r="EC64" i="6"/>
  <c r="DP63" i="6"/>
  <c r="EF61" i="6"/>
  <c r="DS60" i="6"/>
  <c r="P60" i="6" s="1"/>
  <c r="BJ69" i="6"/>
  <c r="BC68" i="6"/>
  <c r="BH70" i="6"/>
  <c r="BA69" i="6"/>
  <c r="BI70" i="6"/>
  <c r="BB69" i="6"/>
  <c r="AC70" i="6"/>
  <c r="U69" i="6"/>
  <c r="J58" i="6"/>
  <c r="I58" i="6"/>
  <c r="K58" i="6" s="1"/>
  <c r="L58" i="6"/>
  <c r="AE68" i="8" l="1"/>
  <c r="W67" i="8"/>
  <c r="AG67" i="8"/>
  <c r="Y66" i="8"/>
  <c r="CK71" i="8"/>
  <c r="CD70" i="8"/>
  <c r="AA71" i="8"/>
  <c r="S70" i="8"/>
  <c r="DU71" i="8"/>
  <c r="DH70" i="8"/>
  <c r="AC70" i="8"/>
  <c r="U69" i="8"/>
  <c r="BI71" i="8"/>
  <c r="BB70" i="8"/>
  <c r="EC66" i="8"/>
  <c r="DP65" i="8"/>
  <c r="EF63" i="8"/>
  <c r="DS62" i="8"/>
  <c r="Z71" i="8"/>
  <c r="R70" i="8"/>
  <c r="CN70" i="8"/>
  <c r="CG69" i="8"/>
  <c r="BM69" i="8"/>
  <c r="BF68" i="8"/>
  <c r="DW71" i="8"/>
  <c r="DJ70" i="8"/>
  <c r="H60" i="8"/>
  <c r="G60" i="8"/>
  <c r="J59" i="8"/>
  <c r="I59" i="8"/>
  <c r="K59" i="8" s="1"/>
  <c r="L59" i="8"/>
  <c r="DX71" i="8"/>
  <c r="DK70" i="8"/>
  <c r="BJ71" i="8"/>
  <c r="BC70" i="8"/>
  <c r="EG62" i="8"/>
  <c r="DT61" i="8"/>
  <c r="P61" i="8" s="1"/>
  <c r="AB71" i="8"/>
  <c r="T70" i="8"/>
  <c r="ED64" i="8"/>
  <c r="DQ63" i="8"/>
  <c r="BG71" i="8"/>
  <c r="AZ70" i="8"/>
  <c r="CM71" i="8"/>
  <c r="CF70" i="8"/>
  <c r="CQ67" i="8"/>
  <c r="CJ66" i="8"/>
  <c r="O66" i="8" s="1"/>
  <c r="DZ69" i="8"/>
  <c r="DM68" i="8"/>
  <c r="CP68" i="8"/>
  <c r="CI67" i="8"/>
  <c r="DV71" i="8"/>
  <c r="DI70" i="8"/>
  <c r="AD70" i="8"/>
  <c r="V69" i="8"/>
  <c r="CO69" i="8"/>
  <c r="CH68" i="8"/>
  <c r="EA67" i="8"/>
  <c r="DN66" i="8"/>
  <c r="BH71" i="8"/>
  <c r="BA70" i="8"/>
  <c r="BL68" i="8"/>
  <c r="BE67" i="8"/>
  <c r="N67" i="8" s="1"/>
  <c r="AF68" i="8"/>
  <c r="X67" i="8"/>
  <c r="M66" i="8"/>
  <c r="CL71" i="8"/>
  <c r="CE70" i="8"/>
  <c r="EE64" i="8"/>
  <c r="DR63" i="8"/>
  <c r="DY70" i="8"/>
  <c r="DL69" i="8"/>
  <c r="BK70" i="8"/>
  <c r="BD69" i="8"/>
  <c r="EB67" i="8"/>
  <c r="DO66" i="8"/>
  <c r="DX69" i="7"/>
  <c r="DK68" i="7"/>
  <c r="CO70" i="7"/>
  <c r="CH69" i="7"/>
  <c r="BM68" i="7"/>
  <c r="BF67" i="7"/>
  <c r="CM71" i="7"/>
  <c r="CF70" i="7"/>
  <c r="BK69" i="7"/>
  <c r="BD68" i="7"/>
  <c r="BI72" i="7"/>
  <c r="BB71" i="7"/>
  <c r="CP69" i="7"/>
  <c r="CI68" i="7"/>
  <c r="EB66" i="7"/>
  <c r="DO65" i="7"/>
  <c r="CQ68" i="7"/>
  <c r="CJ67" i="7"/>
  <c r="O67" i="7" s="1"/>
  <c r="BJ70" i="7"/>
  <c r="BC69" i="7"/>
  <c r="N66" i="7"/>
  <c r="ED64" i="7"/>
  <c r="DQ63" i="7"/>
  <c r="AC71" i="7"/>
  <c r="U70" i="7"/>
  <c r="CN71" i="7"/>
  <c r="CG70" i="7"/>
  <c r="CL72" i="7"/>
  <c r="CE71" i="7"/>
  <c r="AE68" i="7"/>
  <c r="W67" i="7"/>
  <c r="DY68" i="7"/>
  <c r="DL67" i="7"/>
  <c r="BL68" i="7"/>
  <c r="BE67" i="7"/>
  <c r="CK72" i="7"/>
  <c r="CD71" i="7"/>
  <c r="L59" i="7"/>
  <c r="J59" i="7"/>
  <c r="I59" i="7"/>
  <c r="K59" i="7" s="1"/>
  <c r="EC65" i="7"/>
  <c r="DP64" i="7"/>
  <c r="EF62" i="7"/>
  <c r="DS61" i="7"/>
  <c r="DZ68" i="7"/>
  <c r="DM67" i="7"/>
  <c r="BH72" i="7"/>
  <c r="BA71" i="7"/>
  <c r="DV72" i="7"/>
  <c r="DI71" i="7"/>
  <c r="EA66" i="7"/>
  <c r="DN65" i="7"/>
  <c r="EE63" i="7"/>
  <c r="DR62" i="7"/>
  <c r="L58" i="7"/>
  <c r="J58" i="7"/>
  <c r="I58" i="7"/>
  <c r="K58" i="7" s="1"/>
  <c r="AF68" i="7"/>
  <c r="X67" i="7"/>
  <c r="AB72" i="7"/>
  <c r="T71" i="7"/>
  <c r="P60" i="7"/>
  <c r="AD69" i="7"/>
  <c r="V68" i="7"/>
  <c r="EG62" i="7"/>
  <c r="DT61" i="7"/>
  <c r="P61" i="7" s="1"/>
  <c r="AA72" i="7"/>
  <c r="S71" i="7"/>
  <c r="DW71" i="7"/>
  <c r="DJ70" i="7"/>
  <c r="AG67" i="7"/>
  <c r="Y66" i="7"/>
  <c r="M66" i="7" s="1"/>
  <c r="DU72" i="7"/>
  <c r="DH71" i="7"/>
  <c r="Z72" i="7"/>
  <c r="R71" i="7"/>
  <c r="BG72" i="7"/>
  <c r="AZ71" i="7"/>
  <c r="AZ71" i="6"/>
  <c r="T71" i="6"/>
  <c r="H60" i="6"/>
  <c r="G60" i="6"/>
  <c r="DI71" i="6"/>
  <c r="AC71" i="6"/>
  <c r="U70" i="6"/>
  <c r="P61" i="6"/>
  <c r="CO69" i="6"/>
  <c r="CH68" i="6"/>
  <c r="CN70" i="6"/>
  <c r="CG69" i="6"/>
  <c r="EB66" i="6"/>
  <c r="DO65" i="6"/>
  <c r="N68" i="6"/>
  <c r="EF62" i="6"/>
  <c r="DS61" i="6"/>
  <c r="CM71" i="6"/>
  <c r="CF70" i="6"/>
  <c r="BL69" i="6"/>
  <c r="BE68" i="6"/>
  <c r="AF68" i="6"/>
  <c r="X67" i="6"/>
  <c r="M67" i="6" s="1"/>
  <c r="BK70" i="6"/>
  <c r="BD69" i="6"/>
  <c r="EG63" i="6"/>
  <c r="DT62" i="6"/>
  <c r="CK71" i="6"/>
  <c r="CD70" i="6"/>
  <c r="Z71" i="6"/>
  <c r="R70" i="6"/>
  <c r="AG68" i="6"/>
  <c r="Y67" i="6"/>
  <c r="AA71" i="6"/>
  <c r="S70" i="6"/>
  <c r="J59" i="6"/>
  <c r="I59" i="6"/>
  <c r="K59" i="6" s="1"/>
  <c r="L59" i="6"/>
  <c r="AE69" i="6"/>
  <c r="W68" i="6"/>
  <c r="A74" i="6"/>
  <c r="C73" i="6"/>
  <c r="CL71" i="6"/>
  <c r="CE70" i="6"/>
  <c r="CQ67" i="6"/>
  <c r="CJ66" i="6"/>
  <c r="O66" i="6" s="1"/>
  <c r="AD70" i="6"/>
  <c r="V69" i="6"/>
  <c r="BH71" i="6"/>
  <c r="BA70" i="6"/>
  <c r="BI71" i="6"/>
  <c r="BB70" i="6"/>
  <c r="BJ70" i="6"/>
  <c r="BC69" i="6"/>
  <c r="D74" i="6"/>
  <c r="B75" i="6"/>
  <c r="EC65" i="6"/>
  <c r="DP64" i="6"/>
  <c r="EZ72" i="6"/>
  <c r="EV72" i="6"/>
  <c r="DV72" i="6" s="1"/>
  <c r="BV72" i="6"/>
  <c r="DB72" i="6"/>
  <c r="AR72" i="6"/>
  <c r="AB72" i="6" s="1"/>
  <c r="FF72" i="6"/>
  <c r="AQ72" i="6"/>
  <c r="FE72" i="6"/>
  <c r="DD72" i="6"/>
  <c r="AT72" i="6"/>
  <c r="F72" i="6"/>
  <c r="AJ72" i="6"/>
  <c r="CR72" i="6"/>
  <c r="CY72" i="6" s="1"/>
  <c r="CS72" i="6"/>
  <c r="CZ72" i="6" s="1"/>
  <c r="BO72" i="6"/>
  <c r="EH72" i="6"/>
  <c r="EU72" i="6" s="1"/>
  <c r="BN72" i="6"/>
  <c r="BU72" i="6" s="1"/>
  <c r="BG72" i="6" s="1"/>
  <c r="AH72" i="6"/>
  <c r="AP72" i="6" s="1"/>
  <c r="AI72" i="6"/>
  <c r="EI72" i="6"/>
  <c r="EJ72" i="6"/>
  <c r="EW72" i="6" s="1"/>
  <c r="BP72" i="6"/>
  <c r="BW72" i="6" s="1"/>
  <c r="BQ72" i="6"/>
  <c r="BX72" i="6" s="1"/>
  <c r="AK72" i="6"/>
  <c r="AS72" i="6" s="1"/>
  <c r="EK72" i="6"/>
  <c r="EX72" i="6" s="1"/>
  <c r="CT72" i="6"/>
  <c r="DA72" i="6" s="1"/>
  <c r="CU72" i="6"/>
  <c r="AL72" i="6"/>
  <c r="EL72" i="6"/>
  <c r="EY72" i="6" s="1"/>
  <c r="BR72" i="6"/>
  <c r="BY72" i="6" s="1"/>
  <c r="CV72" i="6"/>
  <c r="DC72" i="6" s="1"/>
  <c r="AM72" i="6"/>
  <c r="AU72" i="6" s="1"/>
  <c r="BT72" i="6"/>
  <c r="CA72" i="6" s="1"/>
  <c r="BS72" i="6"/>
  <c r="BZ72" i="6" s="1"/>
  <c r="EM72" i="6"/>
  <c r="AO72" i="6"/>
  <c r="AW72" i="6" s="1"/>
  <c r="CX72" i="6"/>
  <c r="DE72" i="6" s="1"/>
  <c r="AN72" i="6"/>
  <c r="AV72" i="6" s="1"/>
  <c r="CW72" i="6"/>
  <c r="EN72" i="6"/>
  <c r="FA72" i="6" s="1"/>
  <c r="EO72" i="6"/>
  <c r="FB72" i="6" s="1"/>
  <c r="EP72" i="6"/>
  <c r="FC72" i="6" s="1"/>
  <c r="EQ72" i="6"/>
  <c r="FD72" i="6" s="1"/>
  <c r="ER72" i="6"/>
  <c r="ES72" i="6"/>
  <c r="ET72" i="6"/>
  <c r="FG72" i="6" s="1"/>
  <c r="DZ68" i="6"/>
  <c r="DM67" i="6"/>
  <c r="DU71" i="6"/>
  <c r="DH70" i="6"/>
  <c r="CP67" i="6"/>
  <c r="CI66" i="6"/>
  <c r="EA68" i="6"/>
  <c r="DN67" i="6"/>
  <c r="ED65" i="6"/>
  <c r="DQ64" i="6"/>
  <c r="DY70" i="6"/>
  <c r="DL69" i="6"/>
  <c r="Q73" i="6"/>
  <c r="E73" i="6"/>
  <c r="DG73" i="6"/>
  <c r="CC73" i="6"/>
  <c r="AY73" i="6"/>
  <c r="DW71" i="6"/>
  <c r="DJ70" i="6"/>
  <c r="DX71" i="6"/>
  <c r="DK70" i="6"/>
  <c r="EE64" i="6"/>
  <c r="DR63" i="6"/>
  <c r="BM69" i="6"/>
  <c r="BF68" i="6"/>
  <c r="N67" i="7" l="1"/>
  <c r="EB68" i="8"/>
  <c r="DO67" i="8"/>
  <c r="DY71" i="8"/>
  <c r="DL70" i="8"/>
  <c r="CL72" i="8"/>
  <c r="CE71" i="8"/>
  <c r="BL69" i="8"/>
  <c r="BE68" i="8"/>
  <c r="N68" i="8" s="1"/>
  <c r="EA68" i="8"/>
  <c r="DN67" i="8"/>
  <c r="AD71" i="8"/>
  <c r="V70" i="8"/>
  <c r="CP69" i="8"/>
  <c r="CI68" i="8"/>
  <c r="CQ68" i="8"/>
  <c r="CJ67" i="8"/>
  <c r="O67" i="8" s="1"/>
  <c r="BG72" i="8"/>
  <c r="AZ71" i="8"/>
  <c r="AB72" i="8"/>
  <c r="T71" i="8"/>
  <c r="BJ72" i="8"/>
  <c r="BC71" i="8"/>
  <c r="J60" i="8"/>
  <c r="I60" i="8"/>
  <c r="K60" i="8" s="1"/>
  <c r="L60" i="8"/>
  <c r="H61" i="8"/>
  <c r="G61" i="8"/>
  <c r="BM70" i="8"/>
  <c r="BF69" i="8"/>
  <c r="Z72" i="8"/>
  <c r="R71" i="8"/>
  <c r="EC67" i="8"/>
  <c r="DP66" i="8"/>
  <c r="AC71" i="8"/>
  <c r="U70" i="8"/>
  <c r="AA72" i="8"/>
  <c r="S71" i="8"/>
  <c r="AG68" i="8"/>
  <c r="Y67" i="8"/>
  <c r="BK71" i="8"/>
  <c r="BD70" i="8"/>
  <c r="EE65" i="8"/>
  <c r="DR64" i="8"/>
  <c r="AF69" i="8"/>
  <c r="X68" i="8"/>
  <c r="BH72" i="8"/>
  <c r="BA71" i="8"/>
  <c r="CO70" i="8"/>
  <c r="CH69" i="8"/>
  <c r="DV72" i="8"/>
  <c r="DI71" i="8"/>
  <c r="DZ70" i="8"/>
  <c r="DM69" i="8"/>
  <c r="CM72" i="8"/>
  <c r="CF71" i="8"/>
  <c r="ED65" i="8"/>
  <c r="DQ64" i="8"/>
  <c r="EG63" i="8"/>
  <c r="DT62" i="8"/>
  <c r="P62" i="8" s="1"/>
  <c r="DX72" i="8"/>
  <c r="DK71" i="8"/>
  <c r="M67" i="8"/>
  <c r="DW72" i="8"/>
  <c r="DJ71" i="8"/>
  <c r="CN71" i="8"/>
  <c r="CG70" i="8"/>
  <c r="EF64" i="8"/>
  <c r="DS63" i="8"/>
  <c r="BI72" i="8"/>
  <c r="BB71" i="8"/>
  <c r="DU72" i="8"/>
  <c r="DH71" i="8"/>
  <c r="CK72" i="8"/>
  <c r="CD71" i="8"/>
  <c r="AE69" i="8"/>
  <c r="W68" i="8"/>
  <c r="BG73" i="7"/>
  <c r="AZ72" i="7"/>
  <c r="DU73" i="7"/>
  <c r="DH72" i="7"/>
  <c r="DW72" i="7"/>
  <c r="DJ71" i="7"/>
  <c r="EG63" i="7"/>
  <c r="DT62" i="7"/>
  <c r="AB73" i="7"/>
  <c r="T72" i="7"/>
  <c r="CK73" i="7"/>
  <c r="CD72" i="7"/>
  <c r="DY69" i="7"/>
  <c r="DL68" i="7"/>
  <c r="CL73" i="7"/>
  <c r="CE72" i="7"/>
  <c r="AC72" i="7"/>
  <c r="U71" i="7"/>
  <c r="CQ69" i="7"/>
  <c r="CJ68" i="7"/>
  <c r="O68" i="7" s="1"/>
  <c r="CP70" i="7"/>
  <c r="CI69" i="7"/>
  <c r="BK70" i="7"/>
  <c r="BD69" i="7"/>
  <c r="BM69" i="7"/>
  <c r="BF68" i="7"/>
  <c r="DX70" i="7"/>
  <c r="DK69" i="7"/>
  <c r="H60" i="7"/>
  <c r="G60" i="7"/>
  <c r="EA67" i="7"/>
  <c r="DN66" i="7"/>
  <c r="BH73" i="7"/>
  <c r="BA72" i="7"/>
  <c r="EF63" i="7"/>
  <c r="DS62" i="7"/>
  <c r="Z73" i="7"/>
  <c r="R72" i="7"/>
  <c r="AG68" i="7"/>
  <c r="Y67" i="7"/>
  <c r="M67" i="7" s="1"/>
  <c r="AA73" i="7"/>
  <c r="S72" i="7"/>
  <c r="AD70" i="7"/>
  <c r="V69" i="7"/>
  <c r="AF69" i="7"/>
  <c r="X68" i="7"/>
  <c r="BL69" i="7"/>
  <c r="BE68" i="7"/>
  <c r="N68" i="7" s="1"/>
  <c r="AE69" i="7"/>
  <c r="W68" i="7"/>
  <c r="CN72" i="7"/>
  <c r="CG71" i="7"/>
  <c r="ED65" i="7"/>
  <c r="DQ64" i="7"/>
  <c r="BJ71" i="7"/>
  <c r="BC70" i="7"/>
  <c r="EB67" i="7"/>
  <c r="DO66" i="7"/>
  <c r="BI73" i="7"/>
  <c r="BB72" i="7"/>
  <c r="CM72" i="7"/>
  <c r="CF71" i="7"/>
  <c r="CO71" i="7"/>
  <c r="CH70" i="7"/>
  <c r="H61" i="7"/>
  <c r="G61" i="7"/>
  <c r="EE64" i="7"/>
  <c r="DR63" i="7"/>
  <c r="DV73" i="7"/>
  <c r="DI72" i="7"/>
  <c r="DZ69" i="7"/>
  <c r="DM68" i="7"/>
  <c r="EC66" i="7"/>
  <c r="DP65" i="7"/>
  <c r="AZ72" i="6"/>
  <c r="T72" i="6"/>
  <c r="DI72" i="6"/>
  <c r="EC66" i="6"/>
  <c r="DP65" i="6"/>
  <c r="P62" i="6"/>
  <c r="DU72" i="6"/>
  <c r="DH71" i="6"/>
  <c r="Z72" i="6"/>
  <c r="R71" i="6"/>
  <c r="AF69" i="6"/>
  <c r="X68" i="6"/>
  <c r="DW72" i="6"/>
  <c r="DJ71" i="6"/>
  <c r="AW73" i="6"/>
  <c r="EY73" i="6"/>
  <c r="FB73" i="6"/>
  <c r="CZ73" i="6"/>
  <c r="CA73" i="6"/>
  <c r="AP73" i="6"/>
  <c r="F73" i="6"/>
  <c r="CS73" i="6"/>
  <c r="BO73" i="6"/>
  <c r="BV73" i="6" s="1"/>
  <c r="EH73" i="6"/>
  <c r="EU73" i="6" s="1"/>
  <c r="BN73" i="6"/>
  <c r="BU73" i="6" s="1"/>
  <c r="BG73" i="6" s="1"/>
  <c r="AH73" i="6"/>
  <c r="AI73" i="6"/>
  <c r="AQ73" i="6" s="1"/>
  <c r="AJ73" i="6"/>
  <c r="AR73" i="6" s="1"/>
  <c r="AB73" i="6" s="1"/>
  <c r="CR73" i="6"/>
  <c r="CY73" i="6" s="1"/>
  <c r="EJ73" i="6"/>
  <c r="EW73" i="6" s="1"/>
  <c r="BP73" i="6"/>
  <c r="BW73" i="6" s="1"/>
  <c r="EI73" i="6"/>
  <c r="EV73" i="6" s="1"/>
  <c r="DV73" i="6" s="1"/>
  <c r="BQ73" i="6"/>
  <c r="BX73" i="6" s="1"/>
  <c r="AK73" i="6"/>
  <c r="AS73" i="6" s="1"/>
  <c r="EK73" i="6"/>
  <c r="EX73" i="6" s="1"/>
  <c r="CT73" i="6"/>
  <c r="DA73" i="6" s="1"/>
  <c r="CU73" i="6"/>
  <c r="DB73" i="6" s="1"/>
  <c r="AL73" i="6"/>
  <c r="AT73" i="6" s="1"/>
  <c r="EL73" i="6"/>
  <c r="BR73" i="6"/>
  <c r="BY73" i="6" s="1"/>
  <c r="AM73" i="6"/>
  <c r="AU73" i="6" s="1"/>
  <c r="BT73" i="6"/>
  <c r="BS73" i="6"/>
  <c r="BZ73" i="6" s="1"/>
  <c r="EM73" i="6"/>
  <c r="EZ73" i="6" s="1"/>
  <c r="CV73" i="6"/>
  <c r="DC73" i="6" s="1"/>
  <c r="CX73" i="6"/>
  <c r="DE73" i="6" s="1"/>
  <c r="AN73" i="6"/>
  <c r="AV73" i="6" s="1"/>
  <c r="CW73" i="6"/>
  <c r="DD73" i="6" s="1"/>
  <c r="EN73" i="6"/>
  <c r="FA73" i="6" s="1"/>
  <c r="AO73" i="6"/>
  <c r="EO73" i="6"/>
  <c r="EP73" i="6"/>
  <c r="FC73" i="6" s="1"/>
  <c r="EQ73" i="6"/>
  <c r="FD73" i="6" s="1"/>
  <c r="ER73" i="6"/>
  <c r="FE73" i="6" s="1"/>
  <c r="ET73" i="6"/>
  <c r="FG73" i="6" s="1"/>
  <c r="ES73" i="6"/>
  <c r="FF73" i="6" s="1"/>
  <c r="Q74" i="6"/>
  <c r="E74" i="6"/>
  <c r="DG74" i="6"/>
  <c r="CC74" i="6"/>
  <c r="AY74" i="6"/>
  <c r="BJ71" i="6"/>
  <c r="BC70" i="6"/>
  <c r="M68" i="6"/>
  <c r="AG69" i="6"/>
  <c r="Y68" i="6"/>
  <c r="AC72" i="6"/>
  <c r="U71" i="6"/>
  <c r="BI72" i="6"/>
  <c r="BB71" i="6"/>
  <c r="BH72" i="6"/>
  <c r="BA71" i="6"/>
  <c r="AA72" i="6"/>
  <c r="S71" i="6"/>
  <c r="H61" i="6"/>
  <c r="G61" i="6"/>
  <c r="EE65" i="6"/>
  <c r="DR64" i="6"/>
  <c r="DY71" i="6"/>
  <c r="DL70" i="6"/>
  <c r="EA69" i="6"/>
  <c r="DN68" i="6"/>
  <c r="D75" i="6"/>
  <c r="B76" i="6"/>
  <c r="CQ68" i="6"/>
  <c r="CJ67" i="6"/>
  <c r="A75" i="6"/>
  <c r="C74" i="6"/>
  <c r="EG64" i="6"/>
  <c r="DT63" i="6"/>
  <c r="CM72" i="6"/>
  <c r="CF71" i="6"/>
  <c r="CN71" i="6"/>
  <c r="CG70" i="6"/>
  <c r="BM70" i="6"/>
  <c r="BF69" i="6"/>
  <c r="N69" i="6" s="1"/>
  <c r="DX72" i="6"/>
  <c r="DK71" i="6"/>
  <c r="ED66" i="6"/>
  <c r="DQ65" i="6"/>
  <c r="CP68" i="6"/>
  <c r="CI67" i="6"/>
  <c r="O67" i="6" s="1"/>
  <c r="DZ69" i="6"/>
  <c r="DM68" i="6"/>
  <c r="AD71" i="6"/>
  <c r="V70" i="6"/>
  <c r="CL72" i="6"/>
  <c r="CE71" i="6"/>
  <c r="AE70" i="6"/>
  <c r="W69" i="6"/>
  <c r="CK72" i="6"/>
  <c r="CD71" i="6"/>
  <c r="BK71" i="6"/>
  <c r="BD70" i="6"/>
  <c r="BL70" i="6"/>
  <c r="BE69" i="6"/>
  <c r="EF63" i="6"/>
  <c r="DS62" i="6"/>
  <c r="EB67" i="6"/>
  <c r="DO66" i="6"/>
  <c r="CO70" i="6"/>
  <c r="CH69" i="6"/>
  <c r="J60" i="6"/>
  <c r="I60" i="6"/>
  <c r="K60" i="6" s="1"/>
  <c r="L60" i="6"/>
  <c r="AE70" i="8" l="1"/>
  <c r="W69" i="8"/>
  <c r="DU73" i="8"/>
  <c r="DH72" i="8"/>
  <c r="EF65" i="8"/>
  <c r="DS64" i="8"/>
  <c r="DW73" i="8"/>
  <c r="DJ72" i="8"/>
  <c r="EG64" i="8"/>
  <c r="DT63" i="8"/>
  <c r="P63" i="8" s="1"/>
  <c r="CM73" i="8"/>
  <c r="CF72" i="8"/>
  <c r="DV73" i="8"/>
  <c r="DI72" i="8"/>
  <c r="BH73" i="8"/>
  <c r="BA72" i="8"/>
  <c r="EE66" i="8"/>
  <c r="DR65" i="8"/>
  <c r="AG69" i="8"/>
  <c r="Y68" i="8"/>
  <c r="AC72" i="8"/>
  <c r="U71" i="8"/>
  <c r="Z73" i="8"/>
  <c r="R72" i="8"/>
  <c r="BJ73" i="8"/>
  <c r="BC72" i="8"/>
  <c r="BG73" i="8"/>
  <c r="AZ72" i="8"/>
  <c r="CP70" i="8"/>
  <c r="CI69" i="8"/>
  <c r="EA69" i="8"/>
  <c r="DN68" i="8"/>
  <c r="DY72" i="8"/>
  <c r="DL71" i="8"/>
  <c r="CK73" i="8"/>
  <c r="CD72" i="8"/>
  <c r="BI73" i="8"/>
  <c r="BB72" i="8"/>
  <c r="CN72" i="8"/>
  <c r="CG71" i="8"/>
  <c r="DX73" i="8"/>
  <c r="DK72" i="8"/>
  <c r="ED66" i="8"/>
  <c r="DQ65" i="8"/>
  <c r="DZ71" i="8"/>
  <c r="DM70" i="8"/>
  <c r="CO71" i="8"/>
  <c r="CH70" i="8"/>
  <c r="AF70" i="8"/>
  <c r="X69" i="8"/>
  <c r="BK72" i="8"/>
  <c r="BD71" i="8"/>
  <c r="AA73" i="8"/>
  <c r="S72" i="8"/>
  <c r="EC68" i="8"/>
  <c r="DP67" i="8"/>
  <c r="BM71" i="8"/>
  <c r="BF70" i="8"/>
  <c r="AB73" i="8"/>
  <c r="T72" i="8"/>
  <c r="CQ69" i="8"/>
  <c r="CJ68" i="8"/>
  <c r="O68" i="8" s="1"/>
  <c r="AD72" i="8"/>
  <c r="V71" i="8"/>
  <c r="BL70" i="8"/>
  <c r="BE69" i="8"/>
  <c r="N69" i="8" s="1"/>
  <c r="CL73" i="8"/>
  <c r="CE72" i="8"/>
  <c r="EB69" i="8"/>
  <c r="DO68" i="8"/>
  <c r="M68" i="8"/>
  <c r="H62" i="8"/>
  <c r="G62" i="8"/>
  <c r="J61" i="8"/>
  <c r="I61" i="8"/>
  <c r="K61" i="8" s="1"/>
  <c r="L61" i="8"/>
  <c r="L61" i="7"/>
  <c r="J61" i="7"/>
  <c r="I61" i="7"/>
  <c r="K61" i="7" s="1"/>
  <c r="BH74" i="7"/>
  <c r="BA73" i="7"/>
  <c r="BM70" i="7"/>
  <c r="BF69" i="7"/>
  <c r="CP71" i="7"/>
  <c r="CI70" i="7"/>
  <c r="AC73" i="7"/>
  <c r="U72" i="7"/>
  <c r="DY70" i="7"/>
  <c r="DL69" i="7"/>
  <c r="AB74" i="7"/>
  <c r="T73" i="7"/>
  <c r="DW73" i="7"/>
  <c r="DJ72" i="7"/>
  <c r="BG74" i="7"/>
  <c r="AZ73" i="7"/>
  <c r="EC67" i="7"/>
  <c r="DP66" i="7"/>
  <c r="DV74" i="7"/>
  <c r="DI73" i="7"/>
  <c r="CO72" i="7"/>
  <c r="CH71" i="7"/>
  <c r="BI74" i="7"/>
  <c r="BB73" i="7"/>
  <c r="BJ72" i="7"/>
  <c r="BC71" i="7"/>
  <c r="CN73" i="7"/>
  <c r="CG72" i="7"/>
  <c r="BL70" i="7"/>
  <c r="BE69" i="7"/>
  <c r="N69" i="7" s="1"/>
  <c r="AD71" i="7"/>
  <c r="V70" i="7"/>
  <c r="AG69" i="7"/>
  <c r="Y68" i="7"/>
  <c r="M68" i="7" s="1"/>
  <c r="P62" i="7"/>
  <c r="EF64" i="7"/>
  <c r="DS63" i="7"/>
  <c r="EA68" i="7"/>
  <c r="DN67" i="7"/>
  <c r="DX71" i="7"/>
  <c r="DK70" i="7"/>
  <c r="BK71" i="7"/>
  <c r="BD70" i="7"/>
  <c r="CQ70" i="7"/>
  <c r="CJ69" i="7"/>
  <c r="O69" i="7" s="1"/>
  <c r="CL74" i="7"/>
  <c r="CE73" i="7"/>
  <c r="CK74" i="7"/>
  <c r="CD73" i="7"/>
  <c r="EG64" i="7"/>
  <c r="DT63" i="7"/>
  <c r="P63" i="7" s="1"/>
  <c r="DU74" i="7"/>
  <c r="DH73" i="7"/>
  <c r="DZ70" i="7"/>
  <c r="DM69" i="7"/>
  <c r="EE65" i="7"/>
  <c r="DR64" i="7"/>
  <c r="CM73" i="7"/>
  <c r="CF72" i="7"/>
  <c r="EB68" i="7"/>
  <c r="DO67" i="7"/>
  <c r="ED66" i="7"/>
  <c r="DQ65" i="7"/>
  <c r="AE70" i="7"/>
  <c r="W69" i="7"/>
  <c r="AF70" i="7"/>
  <c r="X69" i="7"/>
  <c r="AA74" i="7"/>
  <c r="S73" i="7"/>
  <c r="Z74" i="7"/>
  <c r="R73" i="7"/>
  <c r="L60" i="7"/>
  <c r="J60" i="7"/>
  <c r="I60" i="7"/>
  <c r="K60" i="7" s="1"/>
  <c r="DI73" i="6"/>
  <c r="T73" i="6"/>
  <c r="AZ73" i="6"/>
  <c r="EB68" i="6"/>
  <c r="DO67" i="6"/>
  <c r="CL73" i="6"/>
  <c r="CE72" i="6"/>
  <c r="BM71" i="6"/>
  <c r="BF70" i="6"/>
  <c r="DY72" i="6"/>
  <c r="DL71" i="6"/>
  <c r="M69" i="6"/>
  <c r="BH73" i="6"/>
  <c r="BA72" i="6"/>
  <c r="DW73" i="6"/>
  <c r="DJ72" i="6"/>
  <c r="Z73" i="6"/>
  <c r="R72" i="6"/>
  <c r="CK73" i="6"/>
  <c r="CD72" i="6"/>
  <c r="ED67" i="6"/>
  <c r="DQ66" i="6"/>
  <c r="G62" i="6"/>
  <c r="H62" i="6"/>
  <c r="CO71" i="6"/>
  <c r="CH70" i="6"/>
  <c r="EF64" i="6"/>
  <c r="DS63" i="6"/>
  <c r="P63" i="6" s="1"/>
  <c r="BK72" i="6"/>
  <c r="BD71" i="6"/>
  <c r="AE71" i="6"/>
  <c r="W70" i="6"/>
  <c r="AD72" i="6"/>
  <c r="V71" i="6"/>
  <c r="CP69" i="6"/>
  <c r="CI68" i="6"/>
  <c r="DX73" i="6"/>
  <c r="DK72" i="6"/>
  <c r="CN72" i="6"/>
  <c r="CG71" i="6"/>
  <c r="EG65" i="6"/>
  <c r="DT64" i="6"/>
  <c r="CQ69" i="6"/>
  <c r="CJ68" i="6"/>
  <c r="EA70" i="6"/>
  <c r="DN69" i="6"/>
  <c r="EE66" i="6"/>
  <c r="DR65" i="6"/>
  <c r="BJ72" i="6"/>
  <c r="BC71" i="6"/>
  <c r="CY74" i="6"/>
  <c r="BZ74" i="6"/>
  <c r="AS74" i="6"/>
  <c r="EU74" i="6"/>
  <c r="DB74" i="6"/>
  <c r="AR74" i="6"/>
  <c r="AB74" i="6" s="1"/>
  <c r="DE74" i="6"/>
  <c r="AU74" i="6"/>
  <c r="DD74" i="6"/>
  <c r="BW74" i="6"/>
  <c r="AT74" i="6"/>
  <c r="F74" i="6"/>
  <c r="AH74" i="6"/>
  <c r="AP74" i="6" s="1"/>
  <c r="AI74" i="6"/>
  <c r="AQ74" i="6" s="1"/>
  <c r="AJ74" i="6"/>
  <c r="CR74" i="6"/>
  <c r="CS74" i="6"/>
  <c r="CZ74" i="6" s="1"/>
  <c r="BO74" i="6"/>
  <c r="BV74" i="6" s="1"/>
  <c r="EH74" i="6"/>
  <c r="BN74" i="6"/>
  <c r="BU74" i="6" s="1"/>
  <c r="BG74" i="6" s="1"/>
  <c r="EI74" i="6"/>
  <c r="EV74" i="6" s="1"/>
  <c r="DV74" i="6" s="1"/>
  <c r="EJ74" i="6"/>
  <c r="EW74" i="6" s="1"/>
  <c r="BP74" i="6"/>
  <c r="AK74" i="6"/>
  <c r="EK74" i="6"/>
  <c r="EX74" i="6" s="1"/>
  <c r="CT74" i="6"/>
  <c r="DA74" i="6" s="1"/>
  <c r="BQ74" i="6"/>
  <c r="BX74" i="6" s="1"/>
  <c r="AL74" i="6"/>
  <c r="EL74" i="6"/>
  <c r="EY74" i="6" s="1"/>
  <c r="BR74" i="6"/>
  <c r="BY74" i="6" s="1"/>
  <c r="CU74" i="6"/>
  <c r="BT74" i="6"/>
  <c r="CA74" i="6" s="1"/>
  <c r="BS74" i="6"/>
  <c r="EM74" i="6"/>
  <c r="EZ74" i="6" s="1"/>
  <c r="CV74" i="6"/>
  <c r="DC74" i="6" s="1"/>
  <c r="AM74" i="6"/>
  <c r="CW74" i="6"/>
  <c r="EN74" i="6"/>
  <c r="FA74" i="6" s="1"/>
  <c r="AO74" i="6"/>
  <c r="AW74" i="6" s="1"/>
  <c r="CX74" i="6"/>
  <c r="AN74" i="6"/>
  <c r="AV74" i="6" s="1"/>
  <c r="EO74" i="6"/>
  <c r="FB74" i="6" s="1"/>
  <c r="EP74" i="6"/>
  <c r="FC74" i="6" s="1"/>
  <c r="EQ74" i="6"/>
  <c r="FD74" i="6" s="1"/>
  <c r="ER74" i="6"/>
  <c r="FE74" i="6" s="1"/>
  <c r="ET74" i="6"/>
  <c r="FG74" i="6" s="1"/>
  <c r="ES74" i="6"/>
  <c r="FF74" i="6" s="1"/>
  <c r="EC67" i="6"/>
  <c r="DP66" i="6"/>
  <c r="BL71" i="6"/>
  <c r="BE70" i="6"/>
  <c r="N70" i="6" s="1"/>
  <c r="DZ70" i="6"/>
  <c r="DM69" i="6"/>
  <c r="CM73" i="6"/>
  <c r="CF72" i="6"/>
  <c r="A76" i="6"/>
  <c r="C75" i="6"/>
  <c r="Q75" i="6"/>
  <c r="E75" i="6"/>
  <c r="DG75" i="6"/>
  <c r="CC75" i="6"/>
  <c r="AY75" i="6"/>
  <c r="D76" i="6"/>
  <c r="B77" i="6"/>
  <c r="J61" i="6"/>
  <c r="I61" i="6"/>
  <c r="K61" i="6" s="1"/>
  <c r="L61" i="6"/>
  <c r="AA73" i="6"/>
  <c r="S72" i="6"/>
  <c r="BI73" i="6"/>
  <c r="BB72" i="6"/>
  <c r="AC73" i="6"/>
  <c r="U72" i="6"/>
  <c r="AG70" i="6"/>
  <c r="Y69" i="6"/>
  <c r="AF70" i="6"/>
  <c r="X69" i="6"/>
  <c r="DU73" i="6"/>
  <c r="DH72" i="6"/>
  <c r="EB70" i="8" l="1"/>
  <c r="DO69" i="8"/>
  <c r="BL71" i="8"/>
  <c r="BE70" i="8"/>
  <c r="N70" i="8" s="1"/>
  <c r="CQ70" i="8"/>
  <c r="CJ69" i="8"/>
  <c r="O69" i="8" s="1"/>
  <c r="BM72" i="8"/>
  <c r="BF71" i="8"/>
  <c r="AA74" i="8"/>
  <c r="S73" i="8"/>
  <c r="AF71" i="8"/>
  <c r="X70" i="8"/>
  <c r="DZ72" i="8"/>
  <c r="DM71" i="8"/>
  <c r="DX74" i="8"/>
  <c r="DK73" i="8"/>
  <c r="CN73" i="8"/>
  <c r="CG72" i="8"/>
  <c r="CK74" i="8"/>
  <c r="CD73" i="8"/>
  <c r="H63" i="8"/>
  <c r="G63" i="8"/>
  <c r="DY73" i="8"/>
  <c r="DL72" i="8"/>
  <c r="CP71" i="8"/>
  <c r="CI70" i="8"/>
  <c r="BJ74" i="8"/>
  <c r="BC73" i="8"/>
  <c r="AC73" i="8"/>
  <c r="U72" i="8"/>
  <c r="EE67" i="8"/>
  <c r="DR66" i="8"/>
  <c r="DV74" i="8"/>
  <c r="DI73" i="8"/>
  <c r="EG65" i="8"/>
  <c r="DT64" i="8"/>
  <c r="P64" i="8" s="1"/>
  <c r="EF66" i="8"/>
  <c r="DS65" i="8"/>
  <c r="AE71" i="8"/>
  <c r="W70" i="8"/>
  <c r="CL74" i="8"/>
  <c r="CE73" i="8"/>
  <c r="AD73" i="8"/>
  <c r="V72" i="8"/>
  <c r="AB74" i="8"/>
  <c r="T73" i="8"/>
  <c r="EC69" i="8"/>
  <c r="DP68" i="8"/>
  <c r="BK73" i="8"/>
  <c r="BD72" i="8"/>
  <c r="CO72" i="8"/>
  <c r="CH71" i="8"/>
  <c r="ED67" i="8"/>
  <c r="DQ66" i="8"/>
  <c r="BI74" i="8"/>
  <c r="BB73" i="8"/>
  <c r="J62" i="8"/>
  <c r="I62" i="8"/>
  <c r="K62" i="8" s="1"/>
  <c r="L62" i="8"/>
  <c r="EA70" i="8"/>
  <c r="DN69" i="8"/>
  <c r="BG74" i="8"/>
  <c r="AZ73" i="8"/>
  <c r="Z74" i="8"/>
  <c r="R73" i="8"/>
  <c r="AG70" i="8"/>
  <c r="Y69" i="8"/>
  <c r="M69" i="8" s="1"/>
  <c r="BH74" i="8"/>
  <c r="BA73" i="8"/>
  <c r="CM74" i="8"/>
  <c r="CF73" i="8"/>
  <c r="DW74" i="8"/>
  <c r="DJ73" i="8"/>
  <c r="DU74" i="8"/>
  <c r="DH73" i="8"/>
  <c r="H63" i="7"/>
  <c r="G63" i="7"/>
  <c r="AD72" i="7"/>
  <c r="V71" i="7"/>
  <c r="CN74" i="7"/>
  <c r="CG73" i="7"/>
  <c r="BI75" i="7"/>
  <c r="BB74" i="7"/>
  <c r="DV75" i="7"/>
  <c r="DI74" i="7"/>
  <c r="BG75" i="7"/>
  <c r="AZ74" i="7"/>
  <c r="AB75" i="7"/>
  <c r="T74" i="7"/>
  <c r="AC74" i="7"/>
  <c r="U73" i="7"/>
  <c r="BM71" i="7"/>
  <c r="BF70" i="7"/>
  <c r="Z75" i="7"/>
  <c r="R74" i="7"/>
  <c r="AF71" i="7"/>
  <c r="X70" i="7"/>
  <c r="ED67" i="7"/>
  <c r="DQ66" i="7"/>
  <c r="CM74" i="7"/>
  <c r="CF73" i="7"/>
  <c r="DZ71" i="7"/>
  <c r="DM70" i="7"/>
  <c r="EG65" i="7"/>
  <c r="DT64" i="7"/>
  <c r="CL75" i="7"/>
  <c r="CE74" i="7"/>
  <c r="BK72" i="7"/>
  <c r="BD71" i="7"/>
  <c r="EA69" i="7"/>
  <c r="DN68" i="7"/>
  <c r="H62" i="7"/>
  <c r="G62" i="7"/>
  <c r="AG70" i="7"/>
  <c r="Y69" i="7"/>
  <c r="M69" i="7" s="1"/>
  <c r="BL71" i="7"/>
  <c r="BE70" i="7"/>
  <c r="BJ73" i="7"/>
  <c r="BC72" i="7"/>
  <c r="CO73" i="7"/>
  <c r="CH72" i="7"/>
  <c r="EC68" i="7"/>
  <c r="DP67" i="7"/>
  <c r="DW74" i="7"/>
  <c r="DJ73" i="7"/>
  <c r="DY71" i="7"/>
  <c r="DL70" i="7"/>
  <c r="CP72" i="7"/>
  <c r="CI71" i="7"/>
  <c r="BH75" i="7"/>
  <c r="BA74" i="7"/>
  <c r="AA75" i="7"/>
  <c r="S74" i="7"/>
  <c r="AE71" i="7"/>
  <c r="W70" i="7"/>
  <c r="EB69" i="7"/>
  <c r="DO68" i="7"/>
  <c r="EE66" i="7"/>
  <c r="DR65" i="7"/>
  <c r="DU75" i="7"/>
  <c r="DH74" i="7"/>
  <c r="CK75" i="7"/>
  <c r="CD74" i="7"/>
  <c r="CQ71" i="7"/>
  <c r="CJ70" i="7"/>
  <c r="O70" i="7" s="1"/>
  <c r="DX72" i="7"/>
  <c r="DK71" i="7"/>
  <c r="EF65" i="7"/>
  <c r="DS64" i="7"/>
  <c r="T74" i="6"/>
  <c r="DI74" i="6"/>
  <c r="G63" i="6"/>
  <c r="H63" i="6"/>
  <c r="AZ74" i="6"/>
  <c r="AC74" i="6"/>
  <c r="U73" i="6"/>
  <c r="D77" i="6"/>
  <c r="B78" i="6"/>
  <c r="CM74" i="6"/>
  <c r="CF73" i="6"/>
  <c r="BL72" i="6"/>
  <c r="BE71" i="6"/>
  <c r="EE67" i="6"/>
  <c r="DR66" i="6"/>
  <c r="CQ70" i="6"/>
  <c r="CJ69" i="6"/>
  <c r="CN73" i="6"/>
  <c r="CG72" i="6"/>
  <c r="CP70" i="6"/>
  <c r="CI69" i="6"/>
  <c r="O69" i="6" s="1"/>
  <c r="AE72" i="6"/>
  <c r="W71" i="6"/>
  <c r="EF65" i="6"/>
  <c r="DS64" i="6"/>
  <c r="J62" i="6"/>
  <c r="I62" i="6"/>
  <c r="K62" i="6" s="1"/>
  <c r="L62" i="6"/>
  <c r="ED68" i="6"/>
  <c r="DQ67" i="6"/>
  <c r="Z74" i="6"/>
  <c r="R73" i="6"/>
  <c r="BM72" i="6"/>
  <c r="BF71" i="6"/>
  <c r="EB69" i="6"/>
  <c r="DO68" i="6"/>
  <c r="AA74" i="6"/>
  <c r="S73" i="6"/>
  <c r="FD75" i="6"/>
  <c r="EZ75" i="6"/>
  <c r="CY75" i="6"/>
  <c r="BZ75" i="6"/>
  <c r="FG75" i="6"/>
  <c r="EU75" i="6"/>
  <c r="DB75" i="6"/>
  <c r="AV75" i="6"/>
  <c r="AR75" i="6"/>
  <c r="AB75" i="6" s="1"/>
  <c r="DD75" i="6"/>
  <c r="BW75" i="6"/>
  <c r="AT75" i="6"/>
  <c r="F75" i="6"/>
  <c r="AH75" i="6"/>
  <c r="AP75" i="6" s="1"/>
  <c r="AI75" i="6"/>
  <c r="AQ75" i="6" s="1"/>
  <c r="AJ75" i="6"/>
  <c r="CR75" i="6"/>
  <c r="CS75" i="6"/>
  <c r="CZ75" i="6" s="1"/>
  <c r="BO75" i="6"/>
  <c r="BV75" i="6" s="1"/>
  <c r="EH75" i="6"/>
  <c r="BN75" i="6"/>
  <c r="BU75" i="6" s="1"/>
  <c r="BG75" i="6" s="1"/>
  <c r="EI75" i="6"/>
  <c r="EV75" i="6" s="1"/>
  <c r="DV75" i="6" s="1"/>
  <c r="EJ75" i="6"/>
  <c r="EW75" i="6" s="1"/>
  <c r="BP75" i="6"/>
  <c r="BQ75" i="6"/>
  <c r="BX75" i="6" s="1"/>
  <c r="AK75" i="6"/>
  <c r="AS75" i="6" s="1"/>
  <c r="EK75" i="6"/>
  <c r="EX75" i="6" s="1"/>
  <c r="CT75" i="6"/>
  <c r="DA75" i="6" s="1"/>
  <c r="CU75" i="6"/>
  <c r="AL75" i="6"/>
  <c r="EL75" i="6"/>
  <c r="EY75" i="6" s="1"/>
  <c r="BR75" i="6"/>
  <c r="BY75" i="6" s="1"/>
  <c r="EM75" i="6"/>
  <c r="CV75" i="6"/>
  <c r="DC75" i="6" s="1"/>
  <c r="AM75" i="6"/>
  <c r="AU75" i="6" s="1"/>
  <c r="BT75" i="6"/>
  <c r="CA75" i="6" s="1"/>
  <c r="BS75" i="6"/>
  <c r="AO75" i="6"/>
  <c r="AW75" i="6" s="1"/>
  <c r="CX75" i="6"/>
  <c r="DE75" i="6" s="1"/>
  <c r="AN75" i="6"/>
  <c r="CW75" i="6"/>
  <c r="EN75" i="6"/>
  <c r="FA75" i="6" s="1"/>
  <c r="EO75" i="6"/>
  <c r="FB75" i="6" s="1"/>
  <c r="EP75" i="6"/>
  <c r="FC75" i="6" s="1"/>
  <c r="EQ75" i="6"/>
  <c r="ER75" i="6"/>
  <c r="FE75" i="6" s="1"/>
  <c r="ES75" i="6"/>
  <c r="FF75" i="6" s="1"/>
  <c r="ET75" i="6"/>
  <c r="Q76" i="6"/>
  <c r="E76" i="6"/>
  <c r="DG76" i="6"/>
  <c r="CC76" i="6"/>
  <c r="AY76" i="6"/>
  <c r="DU74" i="6"/>
  <c r="DH73" i="6"/>
  <c r="AG71" i="6"/>
  <c r="Y70" i="6"/>
  <c r="M70" i="6" s="1"/>
  <c r="BI74" i="6"/>
  <c r="BB73" i="6"/>
  <c r="P64" i="6"/>
  <c r="BH74" i="6"/>
  <c r="BA73" i="6"/>
  <c r="AF71" i="6"/>
  <c r="X70" i="6"/>
  <c r="O68" i="6"/>
  <c r="EC68" i="6"/>
  <c r="DP67" i="6"/>
  <c r="A77" i="6"/>
  <c r="C76" i="6"/>
  <c r="DZ71" i="6"/>
  <c r="DM70" i="6"/>
  <c r="BJ73" i="6"/>
  <c r="BC72" i="6"/>
  <c r="EA71" i="6"/>
  <c r="DN70" i="6"/>
  <c r="EG66" i="6"/>
  <c r="DT65" i="6"/>
  <c r="DX74" i="6"/>
  <c r="DK73" i="6"/>
  <c r="AD73" i="6"/>
  <c r="V72" i="6"/>
  <c r="BK73" i="6"/>
  <c r="BD72" i="6"/>
  <c r="CO72" i="6"/>
  <c r="CH71" i="6"/>
  <c r="CK74" i="6"/>
  <c r="CD73" i="6"/>
  <c r="DW74" i="6"/>
  <c r="DJ73" i="6"/>
  <c r="DY73" i="6"/>
  <c r="DL72" i="6"/>
  <c r="CL74" i="6"/>
  <c r="CE73" i="6"/>
  <c r="N70" i="7" l="1"/>
  <c r="DW75" i="8"/>
  <c r="DJ74" i="8"/>
  <c r="BH75" i="8"/>
  <c r="BA74" i="8"/>
  <c r="Z75" i="8"/>
  <c r="R74" i="8"/>
  <c r="EA71" i="8"/>
  <c r="DN70" i="8"/>
  <c r="G64" i="8"/>
  <c r="H64" i="8"/>
  <c r="CN74" i="8"/>
  <c r="CG73" i="8"/>
  <c r="DZ73" i="8"/>
  <c r="DM72" i="8"/>
  <c r="AA75" i="8"/>
  <c r="S74" i="8"/>
  <c r="CQ71" i="8"/>
  <c r="CJ70" i="8"/>
  <c r="O70" i="8" s="1"/>
  <c r="EB71" i="8"/>
  <c r="DO70" i="8"/>
  <c r="ED68" i="8"/>
  <c r="DQ67" i="8"/>
  <c r="BK74" i="8"/>
  <c r="BD73" i="8"/>
  <c r="AB75" i="8"/>
  <c r="T74" i="8"/>
  <c r="CL75" i="8"/>
  <c r="CE74" i="8"/>
  <c r="AE72" i="8"/>
  <c r="W71" i="8"/>
  <c r="EG66" i="8"/>
  <c r="DT65" i="8"/>
  <c r="P65" i="8" s="1"/>
  <c r="EE68" i="8"/>
  <c r="DR67" i="8"/>
  <c r="BJ75" i="8"/>
  <c r="BC74" i="8"/>
  <c r="DY74" i="8"/>
  <c r="DL73" i="8"/>
  <c r="DU75" i="8"/>
  <c r="DH74" i="8"/>
  <c r="CM75" i="8"/>
  <c r="CF74" i="8"/>
  <c r="AG71" i="8"/>
  <c r="Y70" i="8"/>
  <c r="M70" i="8" s="1"/>
  <c r="BG75" i="8"/>
  <c r="AZ74" i="8"/>
  <c r="CK75" i="8"/>
  <c r="CD74" i="8"/>
  <c r="DX75" i="8"/>
  <c r="DK74" i="8"/>
  <c r="AF72" i="8"/>
  <c r="X71" i="8"/>
  <c r="BM73" i="8"/>
  <c r="BF72" i="8"/>
  <c r="BL72" i="8"/>
  <c r="BE71" i="8"/>
  <c r="N71" i="8" s="1"/>
  <c r="BI75" i="8"/>
  <c r="BB74" i="8"/>
  <c r="CO73" i="8"/>
  <c r="CH72" i="8"/>
  <c r="EC70" i="8"/>
  <c r="DP69" i="8"/>
  <c r="AD74" i="8"/>
  <c r="V73" i="8"/>
  <c r="EF67" i="8"/>
  <c r="DS66" i="8"/>
  <c r="DV75" i="8"/>
  <c r="DI74" i="8"/>
  <c r="AC74" i="8"/>
  <c r="U73" i="8"/>
  <c r="CP72" i="8"/>
  <c r="CI71" i="8"/>
  <c r="J63" i="8"/>
  <c r="I63" i="8"/>
  <c r="K63" i="8" s="1"/>
  <c r="L63" i="8"/>
  <c r="EF66" i="7"/>
  <c r="DS65" i="7"/>
  <c r="CQ72" i="7"/>
  <c r="CJ71" i="7"/>
  <c r="O71" i="7" s="1"/>
  <c r="DU76" i="7"/>
  <c r="DH75" i="7"/>
  <c r="EB70" i="7"/>
  <c r="DO69" i="7"/>
  <c r="AA76" i="7"/>
  <c r="S75" i="7"/>
  <c r="CP73" i="7"/>
  <c r="CI72" i="7"/>
  <c r="DW75" i="7"/>
  <c r="DJ74" i="7"/>
  <c r="CO74" i="7"/>
  <c r="CH73" i="7"/>
  <c r="BL72" i="7"/>
  <c r="BE71" i="7"/>
  <c r="P64" i="7"/>
  <c r="BK73" i="7"/>
  <c r="BD72" i="7"/>
  <c r="EG66" i="7"/>
  <c r="DT65" i="7"/>
  <c r="P65" i="7" s="1"/>
  <c r="CM75" i="7"/>
  <c r="CF74" i="7"/>
  <c r="AF72" i="7"/>
  <c r="X71" i="7"/>
  <c r="BM72" i="7"/>
  <c r="BF71" i="7"/>
  <c r="AB76" i="7"/>
  <c r="T75" i="7"/>
  <c r="DV76" i="7"/>
  <c r="DI75" i="7"/>
  <c r="CN75" i="7"/>
  <c r="CG74" i="7"/>
  <c r="L63" i="7"/>
  <c r="J63" i="7"/>
  <c r="I63" i="7"/>
  <c r="K63" i="7" s="1"/>
  <c r="DX73" i="7"/>
  <c r="DK72" i="7"/>
  <c r="CK76" i="7"/>
  <c r="CD75" i="7"/>
  <c r="EE67" i="7"/>
  <c r="DR66" i="7"/>
  <c r="AE72" i="7"/>
  <c r="W71" i="7"/>
  <c r="BH76" i="7"/>
  <c r="BA75" i="7"/>
  <c r="DY72" i="7"/>
  <c r="DL71" i="7"/>
  <c r="EC69" i="7"/>
  <c r="DP68" i="7"/>
  <c r="BJ74" i="7"/>
  <c r="BC73" i="7"/>
  <c r="AG71" i="7"/>
  <c r="Y70" i="7"/>
  <c r="M70" i="7" s="1"/>
  <c r="L62" i="7"/>
  <c r="J62" i="7"/>
  <c r="I62" i="7"/>
  <c r="K62" i="7" s="1"/>
  <c r="EA70" i="7"/>
  <c r="DN69" i="7"/>
  <c r="CL76" i="7"/>
  <c r="CE75" i="7"/>
  <c r="DZ72" i="7"/>
  <c r="DM71" i="7"/>
  <c r="ED68" i="7"/>
  <c r="DQ67" i="7"/>
  <c r="Z76" i="7"/>
  <c r="R75" i="7"/>
  <c r="AC75" i="7"/>
  <c r="U74" i="7"/>
  <c r="BG76" i="7"/>
  <c r="AZ75" i="7"/>
  <c r="BI76" i="7"/>
  <c r="BB75" i="7"/>
  <c r="AD73" i="7"/>
  <c r="V72" i="7"/>
  <c r="AZ75" i="6"/>
  <c r="T75" i="6"/>
  <c r="DI75" i="6"/>
  <c r="CL75" i="6"/>
  <c r="CE74" i="6"/>
  <c r="EG67" i="6"/>
  <c r="DT66" i="6"/>
  <c r="BH75" i="6"/>
  <c r="BA74" i="6"/>
  <c r="EB70" i="6"/>
  <c r="DO69" i="6"/>
  <c r="Z75" i="6"/>
  <c r="R74" i="6"/>
  <c r="J63" i="6"/>
  <c r="I63" i="6"/>
  <c r="K63" i="6" s="1"/>
  <c r="L63" i="6"/>
  <c r="CO73" i="6"/>
  <c r="CH72" i="6"/>
  <c r="BJ74" i="6"/>
  <c r="BC73" i="6"/>
  <c r="AG72" i="6"/>
  <c r="Y71" i="6"/>
  <c r="M71" i="6" s="1"/>
  <c r="CP71" i="6"/>
  <c r="CI70" i="6"/>
  <c r="BL73" i="6"/>
  <c r="BE72" i="6"/>
  <c r="Q77" i="6"/>
  <c r="E77" i="6"/>
  <c r="DG77" i="6"/>
  <c r="CC77" i="6"/>
  <c r="AY77" i="6"/>
  <c r="DY74" i="6"/>
  <c r="DL73" i="6"/>
  <c r="CK75" i="6"/>
  <c r="CD74" i="6"/>
  <c r="BK74" i="6"/>
  <c r="BD73" i="6"/>
  <c r="DX75" i="6"/>
  <c r="DK74" i="6"/>
  <c r="EA72" i="6"/>
  <c r="DN71" i="6"/>
  <c r="DZ72" i="6"/>
  <c r="DM71" i="6"/>
  <c r="EC69" i="6"/>
  <c r="DP68" i="6"/>
  <c r="AF72" i="6"/>
  <c r="X71" i="6"/>
  <c r="BI75" i="6"/>
  <c r="BB74" i="6"/>
  <c r="DU75" i="6"/>
  <c r="DH74" i="6"/>
  <c r="AW76" i="6"/>
  <c r="EY76" i="6"/>
  <c r="BU76" i="6"/>
  <c r="BG76" i="6" s="1"/>
  <c r="FB76" i="6"/>
  <c r="FA76" i="6"/>
  <c r="CA76" i="6"/>
  <c r="F76" i="6"/>
  <c r="AJ76" i="6"/>
  <c r="AR76" i="6" s="1"/>
  <c r="AB76" i="6" s="1"/>
  <c r="CR76" i="6"/>
  <c r="CY76" i="6" s="1"/>
  <c r="CS76" i="6"/>
  <c r="CZ76" i="6" s="1"/>
  <c r="BO76" i="6"/>
  <c r="BV76" i="6" s="1"/>
  <c r="EH76" i="6"/>
  <c r="EU76" i="6" s="1"/>
  <c r="BN76" i="6"/>
  <c r="AH76" i="6"/>
  <c r="AP76" i="6" s="1"/>
  <c r="AI76" i="6"/>
  <c r="AQ76" i="6" s="1"/>
  <c r="EI76" i="6"/>
  <c r="EV76" i="6" s="1"/>
  <c r="DV76" i="6" s="1"/>
  <c r="EJ76" i="6"/>
  <c r="EW76" i="6" s="1"/>
  <c r="BP76" i="6"/>
  <c r="BW76" i="6" s="1"/>
  <c r="BQ76" i="6"/>
  <c r="BX76" i="6" s="1"/>
  <c r="AK76" i="6"/>
  <c r="AS76" i="6" s="1"/>
  <c r="EK76" i="6"/>
  <c r="EX76" i="6" s="1"/>
  <c r="CT76" i="6"/>
  <c r="DA76" i="6" s="1"/>
  <c r="CU76" i="6"/>
  <c r="DB76" i="6" s="1"/>
  <c r="AL76" i="6"/>
  <c r="AT76" i="6" s="1"/>
  <c r="EL76" i="6"/>
  <c r="BR76" i="6"/>
  <c r="BY76" i="6" s="1"/>
  <c r="CV76" i="6"/>
  <c r="DC76" i="6" s="1"/>
  <c r="AM76" i="6"/>
  <c r="AU76" i="6" s="1"/>
  <c r="BT76" i="6"/>
  <c r="BS76" i="6"/>
  <c r="BZ76" i="6" s="1"/>
  <c r="EM76" i="6"/>
  <c r="EZ76" i="6" s="1"/>
  <c r="AO76" i="6"/>
  <c r="CX76" i="6"/>
  <c r="DE76" i="6" s="1"/>
  <c r="AN76" i="6"/>
  <c r="AV76" i="6" s="1"/>
  <c r="CW76" i="6"/>
  <c r="DD76" i="6" s="1"/>
  <c r="EN76" i="6"/>
  <c r="EO76" i="6"/>
  <c r="EP76" i="6"/>
  <c r="FC76" i="6" s="1"/>
  <c r="EQ76" i="6"/>
  <c r="FD76" i="6" s="1"/>
  <c r="ER76" i="6"/>
  <c r="FE76" i="6" s="1"/>
  <c r="ES76" i="6"/>
  <c r="FF76" i="6" s="1"/>
  <c r="ET76" i="6"/>
  <c r="FG76" i="6" s="1"/>
  <c r="AE73" i="6"/>
  <c r="W72" i="6"/>
  <c r="CN74" i="6"/>
  <c r="CG73" i="6"/>
  <c r="EE68" i="6"/>
  <c r="DR67" i="6"/>
  <c r="CM75" i="6"/>
  <c r="CF74" i="6"/>
  <c r="AC75" i="6"/>
  <c r="U74" i="6"/>
  <c r="DW75" i="6"/>
  <c r="DJ74" i="6"/>
  <c r="AD74" i="6"/>
  <c r="V73" i="6"/>
  <c r="A78" i="6"/>
  <c r="C77" i="6"/>
  <c r="EF66" i="6"/>
  <c r="DS65" i="6"/>
  <c r="CQ71" i="6"/>
  <c r="CJ70" i="6"/>
  <c r="O70" i="6" s="1"/>
  <c r="P65" i="6"/>
  <c r="H64" i="6"/>
  <c r="G64" i="6"/>
  <c r="AA75" i="6"/>
  <c r="S74" i="6"/>
  <c r="BM73" i="6"/>
  <c r="BF72" i="6"/>
  <c r="N72" i="6" s="1"/>
  <c r="ED69" i="6"/>
  <c r="DQ68" i="6"/>
  <c r="N71" i="6"/>
  <c r="D78" i="6"/>
  <c r="B79" i="6"/>
  <c r="CP73" i="8" l="1"/>
  <c r="CI72" i="8"/>
  <c r="DV76" i="8"/>
  <c r="DI75" i="8"/>
  <c r="AD75" i="8"/>
  <c r="V74" i="8"/>
  <c r="CO74" i="8"/>
  <c r="CH73" i="8"/>
  <c r="BM74" i="8"/>
  <c r="BF73" i="8"/>
  <c r="DX76" i="8"/>
  <c r="DK75" i="8"/>
  <c r="BG76" i="8"/>
  <c r="AZ75" i="8"/>
  <c r="CM76" i="8"/>
  <c r="CF75" i="8"/>
  <c r="Z76" i="8"/>
  <c r="R75" i="8"/>
  <c r="DW76" i="8"/>
  <c r="DJ75" i="8"/>
  <c r="DY75" i="8"/>
  <c r="DL74" i="8"/>
  <c r="EE69" i="8"/>
  <c r="DR68" i="8"/>
  <c r="AE73" i="8"/>
  <c r="W72" i="8"/>
  <c r="AB76" i="8"/>
  <c r="T75" i="8"/>
  <c r="ED69" i="8"/>
  <c r="DQ68" i="8"/>
  <c r="EB72" i="8"/>
  <c r="DO71" i="8"/>
  <c r="AA76" i="8"/>
  <c r="S75" i="8"/>
  <c r="CN75" i="8"/>
  <c r="CG74" i="8"/>
  <c r="AC75" i="8"/>
  <c r="U74" i="8"/>
  <c r="EF68" i="8"/>
  <c r="DS67" i="8"/>
  <c r="EC71" i="8"/>
  <c r="DP70" i="8"/>
  <c r="BI76" i="8"/>
  <c r="BB75" i="8"/>
  <c r="BL73" i="8"/>
  <c r="BE72" i="8"/>
  <c r="N72" i="8" s="1"/>
  <c r="AF73" i="8"/>
  <c r="X72" i="8"/>
  <c r="CK76" i="8"/>
  <c r="CD75" i="8"/>
  <c r="AG72" i="8"/>
  <c r="Y71" i="8"/>
  <c r="M71" i="8" s="1"/>
  <c r="DU76" i="8"/>
  <c r="DH75" i="8"/>
  <c r="H65" i="8"/>
  <c r="G65" i="8"/>
  <c r="EA72" i="8"/>
  <c r="DN71" i="8"/>
  <c r="BH76" i="8"/>
  <c r="BA75" i="8"/>
  <c r="BJ76" i="8"/>
  <c r="BC75" i="8"/>
  <c r="EG67" i="8"/>
  <c r="DT66" i="8"/>
  <c r="P66" i="8" s="1"/>
  <c r="CL76" i="8"/>
  <c r="CE75" i="8"/>
  <c r="BK75" i="8"/>
  <c r="BD74" i="8"/>
  <c r="CQ72" i="8"/>
  <c r="CJ71" i="8"/>
  <c r="O71" i="8" s="1"/>
  <c r="DZ74" i="8"/>
  <c r="DM73" i="8"/>
  <c r="J64" i="8"/>
  <c r="I64" i="8"/>
  <c r="K64" i="8" s="1"/>
  <c r="L64" i="8"/>
  <c r="AG72" i="7"/>
  <c r="Y71" i="7"/>
  <c r="M71" i="7" s="1"/>
  <c r="EC70" i="7"/>
  <c r="DP69" i="7"/>
  <c r="BH77" i="7"/>
  <c r="BA76" i="7"/>
  <c r="EE68" i="7"/>
  <c r="DR67" i="7"/>
  <c r="DX74" i="7"/>
  <c r="DK73" i="7"/>
  <c r="G65" i="7"/>
  <c r="H65" i="7"/>
  <c r="BI77" i="7"/>
  <c r="BB76" i="7"/>
  <c r="AC76" i="7"/>
  <c r="U75" i="7"/>
  <c r="ED69" i="7"/>
  <c r="DQ68" i="7"/>
  <c r="CL77" i="7"/>
  <c r="CE76" i="7"/>
  <c r="CN76" i="7"/>
  <c r="CG75" i="7"/>
  <c r="AB77" i="7"/>
  <c r="T76" i="7"/>
  <c r="AF73" i="7"/>
  <c r="X72" i="7"/>
  <c r="EG67" i="7"/>
  <c r="DT66" i="7"/>
  <c r="H64" i="7"/>
  <c r="G64" i="7"/>
  <c r="CO75" i="7"/>
  <c r="CH74" i="7"/>
  <c r="CP74" i="7"/>
  <c r="CI73" i="7"/>
  <c r="EB71" i="7"/>
  <c r="DO70" i="7"/>
  <c r="CQ73" i="7"/>
  <c r="CJ72" i="7"/>
  <c r="O72" i="7" s="1"/>
  <c r="BJ75" i="7"/>
  <c r="BC74" i="7"/>
  <c r="DY73" i="7"/>
  <c r="DL72" i="7"/>
  <c r="AE73" i="7"/>
  <c r="W72" i="7"/>
  <c r="CK77" i="7"/>
  <c r="CD76" i="7"/>
  <c r="N71" i="7"/>
  <c r="AD74" i="7"/>
  <c r="V73" i="7"/>
  <c r="BG77" i="7"/>
  <c r="AZ76" i="7"/>
  <c r="Z77" i="7"/>
  <c r="R76" i="7"/>
  <c r="DZ73" i="7"/>
  <c r="DM72" i="7"/>
  <c r="EA71" i="7"/>
  <c r="DN70" i="7"/>
  <c r="DV77" i="7"/>
  <c r="DI76" i="7"/>
  <c r="BM73" i="7"/>
  <c r="BF72" i="7"/>
  <c r="CM76" i="7"/>
  <c r="CF75" i="7"/>
  <c r="BK74" i="7"/>
  <c r="BD73" i="7"/>
  <c r="BL73" i="7"/>
  <c r="BE72" i="7"/>
  <c r="DW76" i="7"/>
  <c r="DJ75" i="7"/>
  <c r="AA77" i="7"/>
  <c r="S76" i="7"/>
  <c r="DU77" i="7"/>
  <c r="DH76" i="7"/>
  <c r="EF67" i="7"/>
  <c r="DS66" i="7"/>
  <c r="DI76" i="6"/>
  <c r="AZ76" i="6"/>
  <c r="T76" i="6"/>
  <c r="D79" i="6"/>
  <c r="B80" i="6"/>
  <c r="ED70" i="6"/>
  <c r="DQ69" i="6"/>
  <c r="AA76" i="6"/>
  <c r="S75" i="6"/>
  <c r="AC76" i="6"/>
  <c r="U75" i="6"/>
  <c r="AE74" i="6"/>
  <c r="W73" i="6"/>
  <c r="BH76" i="6"/>
  <c r="BA75" i="6"/>
  <c r="Q78" i="6"/>
  <c r="E78" i="6"/>
  <c r="DG78" i="6"/>
  <c r="CC78" i="6"/>
  <c r="AY78" i="6"/>
  <c r="J64" i="6"/>
  <c r="I64" i="6"/>
  <c r="K64" i="6" s="1"/>
  <c r="L64" i="6"/>
  <c r="CQ72" i="6"/>
  <c r="CJ71" i="6"/>
  <c r="A79" i="6"/>
  <c r="C78" i="6"/>
  <c r="DW76" i="6"/>
  <c r="DJ75" i="6"/>
  <c r="DU76" i="6"/>
  <c r="DH75" i="6"/>
  <c r="AF73" i="6"/>
  <c r="X72" i="6"/>
  <c r="DZ73" i="6"/>
  <c r="DM72" i="6"/>
  <c r="DX76" i="6"/>
  <c r="DK75" i="6"/>
  <c r="CK76" i="6"/>
  <c r="CD75" i="6"/>
  <c r="EZ77" i="6"/>
  <c r="AW77" i="6"/>
  <c r="AR77" i="6"/>
  <c r="AB77" i="6" s="1"/>
  <c r="DE77" i="6"/>
  <c r="DD77" i="6"/>
  <c r="CA77" i="6"/>
  <c r="AT77" i="6"/>
  <c r="F77" i="6"/>
  <c r="CS77" i="6"/>
  <c r="CZ77" i="6" s="1"/>
  <c r="BO77" i="6"/>
  <c r="BV77" i="6" s="1"/>
  <c r="EH77" i="6"/>
  <c r="EU77" i="6" s="1"/>
  <c r="BN77" i="6"/>
  <c r="BU77" i="6" s="1"/>
  <c r="BG77" i="6" s="1"/>
  <c r="AH77" i="6"/>
  <c r="AP77" i="6" s="1"/>
  <c r="AI77" i="6"/>
  <c r="AQ77" i="6" s="1"/>
  <c r="AJ77" i="6"/>
  <c r="CR77" i="6"/>
  <c r="CY77" i="6" s="1"/>
  <c r="EJ77" i="6"/>
  <c r="EW77" i="6" s="1"/>
  <c r="BP77" i="6"/>
  <c r="BW77" i="6" s="1"/>
  <c r="EI77" i="6"/>
  <c r="EV77" i="6" s="1"/>
  <c r="DV77" i="6" s="1"/>
  <c r="BQ77" i="6"/>
  <c r="BX77" i="6" s="1"/>
  <c r="AK77" i="6"/>
  <c r="AS77" i="6" s="1"/>
  <c r="EK77" i="6"/>
  <c r="EX77" i="6" s="1"/>
  <c r="CT77" i="6"/>
  <c r="DA77" i="6" s="1"/>
  <c r="CU77" i="6"/>
  <c r="DB77" i="6" s="1"/>
  <c r="AL77" i="6"/>
  <c r="EL77" i="6"/>
  <c r="EY77" i="6" s="1"/>
  <c r="BR77" i="6"/>
  <c r="BY77" i="6" s="1"/>
  <c r="AM77" i="6"/>
  <c r="AU77" i="6" s="1"/>
  <c r="BT77" i="6"/>
  <c r="BS77" i="6"/>
  <c r="BZ77" i="6" s="1"/>
  <c r="EM77" i="6"/>
  <c r="CV77" i="6"/>
  <c r="DC77" i="6" s="1"/>
  <c r="CX77" i="6"/>
  <c r="AN77" i="6"/>
  <c r="AV77" i="6" s="1"/>
  <c r="CW77" i="6"/>
  <c r="EN77" i="6"/>
  <c r="FA77" i="6" s="1"/>
  <c r="AO77" i="6"/>
  <c r="EO77" i="6"/>
  <c r="FB77" i="6" s="1"/>
  <c r="EP77" i="6"/>
  <c r="FC77" i="6" s="1"/>
  <c r="EQ77" i="6"/>
  <c r="FD77" i="6" s="1"/>
  <c r="ER77" i="6"/>
  <c r="FE77" i="6" s="1"/>
  <c r="ET77" i="6"/>
  <c r="FG77" i="6" s="1"/>
  <c r="ES77" i="6"/>
  <c r="FF77" i="6" s="1"/>
  <c r="AG73" i="6"/>
  <c r="Y72" i="6"/>
  <c r="M72" i="6" s="1"/>
  <c r="BJ75" i="6"/>
  <c r="BC74" i="6"/>
  <c r="CL76" i="6"/>
  <c r="CE75" i="6"/>
  <c r="EE69" i="6"/>
  <c r="DR68" i="6"/>
  <c r="BL74" i="6"/>
  <c r="BE73" i="6"/>
  <c r="Z76" i="6"/>
  <c r="R75" i="6"/>
  <c r="BM74" i="6"/>
  <c r="BF73" i="6"/>
  <c r="N73" i="6" s="1"/>
  <c r="CM76" i="6"/>
  <c r="CF75" i="6"/>
  <c r="CN75" i="6"/>
  <c r="CG74" i="6"/>
  <c r="CP72" i="6"/>
  <c r="CI71" i="6"/>
  <c r="EB71" i="6"/>
  <c r="DO70" i="6"/>
  <c r="P66" i="6"/>
  <c r="H65" i="6"/>
  <c r="G65" i="6"/>
  <c r="EF67" i="6"/>
  <c r="DS66" i="6"/>
  <c r="AD75" i="6"/>
  <c r="V74" i="6"/>
  <c r="BI76" i="6"/>
  <c r="BB75" i="6"/>
  <c r="EC70" i="6"/>
  <c r="DP69" i="6"/>
  <c r="EA73" i="6"/>
  <c r="DN72" i="6"/>
  <c r="BK75" i="6"/>
  <c r="BD74" i="6"/>
  <c r="DY75" i="6"/>
  <c r="DL74" i="6"/>
  <c r="CO74" i="6"/>
  <c r="CH73" i="6"/>
  <c r="EG68" i="6"/>
  <c r="DT67" i="6"/>
  <c r="N72" i="7" l="1"/>
  <c r="G66" i="8"/>
  <c r="H66" i="8"/>
  <c r="AG73" i="8"/>
  <c r="Y72" i="8"/>
  <c r="AF74" i="8"/>
  <c r="X73" i="8"/>
  <c r="BI77" i="8"/>
  <c r="BB76" i="8"/>
  <c r="EF69" i="8"/>
  <c r="DS68" i="8"/>
  <c r="CM77" i="8"/>
  <c r="CF76" i="8"/>
  <c r="DX77" i="8"/>
  <c r="DK76" i="8"/>
  <c r="CO75" i="8"/>
  <c r="CH74" i="8"/>
  <c r="DV77" i="8"/>
  <c r="DI76" i="8"/>
  <c r="DZ75" i="8"/>
  <c r="DM74" i="8"/>
  <c r="BK76" i="8"/>
  <c r="BD75" i="8"/>
  <c r="EG68" i="8"/>
  <c r="DT67" i="8"/>
  <c r="P67" i="8" s="1"/>
  <c r="EA73" i="8"/>
  <c r="DN72" i="8"/>
  <c r="CN76" i="8"/>
  <c r="CG75" i="8"/>
  <c r="EB73" i="8"/>
  <c r="DO72" i="8"/>
  <c r="AB77" i="8"/>
  <c r="T76" i="8"/>
  <c r="EE70" i="8"/>
  <c r="DR69" i="8"/>
  <c r="Z77" i="8"/>
  <c r="R76" i="8"/>
  <c r="DU77" i="8"/>
  <c r="DH76" i="8"/>
  <c r="CK77" i="8"/>
  <c r="CD76" i="8"/>
  <c r="BL74" i="8"/>
  <c r="BE73" i="8"/>
  <c r="N73" i="8" s="1"/>
  <c r="EC72" i="8"/>
  <c r="DP71" i="8"/>
  <c r="AC76" i="8"/>
  <c r="U75" i="8"/>
  <c r="M72" i="8"/>
  <c r="BG77" i="8"/>
  <c r="AZ76" i="8"/>
  <c r="BM75" i="8"/>
  <c r="BF74" i="8"/>
  <c r="AD76" i="8"/>
  <c r="V75" i="8"/>
  <c r="CP74" i="8"/>
  <c r="CI73" i="8"/>
  <c r="CQ73" i="8"/>
  <c r="CJ72" i="8"/>
  <c r="O72" i="8" s="1"/>
  <c r="CL77" i="8"/>
  <c r="CE76" i="8"/>
  <c r="BJ77" i="8"/>
  <c r="BC76" i="8"/>
  <c r="BH77" i="8"/>
  <c r="BA76" i="8"/>
  <c r="J65" i="8"/>
  <c r="I65" i="8"/>
  <c r="K65" i="8" s="1"/>
  <c r="L65" i="8"/>
  <c r="AA77" i="8"/>
  <c r="S76" i="8"/>
  <c r="ED70" i="8"/>
  <c r="DQ69" i="8"/>
  <c r="AE74" i="8"/>
  <c r="W73" i="8"/>
  <c r="DY76" i="8"/>
  <c r="DL75" i="8"/>
  <c r="DW77" i="8"/>
  <c r="DJ76" i="8"/>
  <c r="EF68" i="7"/>
  <c r="DS67" i="7"/>
  <c r="AA78" i="7"/>
  <c r="S77" i="7"/>
  <c r="BL74" i="7"/>
  <c r="BE73" i="7"/>
  <c r="CM77" i="7"/>
  <c r="CF76" i="7"/>
  <c r="DV78" i="7"/>
  <c r="DI77" i="7"/>
  <c r="CQ74" i="7"/>
  <c r="CJ73" i="7"/>
  <c r="O73" i="7" s="1"/>
  <c r="CP75" i="7"/>
  <c r="CI74" i="7"/>
  <c r="AF74" i="7"/>
  <c r="X73" i="7"/>
  <c r="CN77" i="7"/>
  <c r="CG76" i="7"/>
  <c r="CL78" i="7"/>
  <c r="CE77" i="7"/>
  <c r="AC77" i="7"/>
  <c r="U76" i="7"/>
  <c r="EA72" i="7"/>
  <c r="DN71" i="7"/>
  <c r="Z78" i="7"/>
  <c r="R77" i="7"/>
  <c r="AD75" i="7"/>
  <c r="V74" i="7"/>
  <c r="CK78" i="7"/>
  <c r="CD77" i="7"/>
  <c r="DY74" i="7"/>
  <c r="DL73" i="7"/>
  <c r="P66" i="7"/>
  <c r="L65" i="7"/>
  <c r="J65" i="7"/>
  <c r="I65" i="7"/>
  <c r="K65" i="7" s="1"/>
  <c r="EE69" i="7"/>
  <c r="DR68" i="7"/>
  <c r="EC71" i="7"/>
  <c r="DP70" i="7"/>
  <c r="DU78" i="7"/>
  <c r="DH77" i="7"/>
  <c r="DW77" i="7"/>
  <c r="DJ76" i="7"/>
  <c r="BK75" i="7"/>
  <c r="BD74" i="7"/>
  <c r="BM74" i="7"/>
  <c r="BF73" i="7"/>
  <c r="N73" i="7" s="1"/>
  <c r="EB72" i="7"/>
  <c r="DO71" i="7"/>
  <c r="CO76" i="7"/>
  <c r="CH75" i="7"/>
  <c r="EG68" i="7"/>
  <c r="DT67" i="7"/>
  <c r="P67" i="7" s="1"/>
  <c r="AB78" i="7"/>
  <c r="T77" i="7"/>
  <c r="ED70" i="7"/>
  <c r="DQ69" i="7"/>
  <c r="BI78" i="7"/>
  <c r="BB77" i="7"/>
  <c r="DZ74" i="7"/>
  <c r="DM73" i="7"/>
  <c r="BG78" i="7"/>
  <c r="AZ77" i="7"/>
  <c r="AE74" i="7"/>
  <c r="W73" i="7"/>
  <c r="BJ76" i="7"/>
  <c r="BC75" i="7"/>
  <c r="L64" i="7"/>
  <c r="J64" i="7"/>
  <c r="I64" i="7"/>
  <c r="K64" i="7" s="1"/>
  <c r="DX75" i="7"/>
  <c r="DK74" i="7"/>
  <c r="BH78" i="7"/>
  <c r="BA77" i="7"/>
  <c r="AG73" i="7"/>
  <c r="Y72" i="7"/>
  <c r="M72" i="7" s="1"/>
  <c r="AZ77" i="6"/>
  <c r="DI77" i="6"/>
  <c r="T77" i="6"/>
  <c r="DY76" i="6"/>
  <c r="DL75" i="6"/>
  <c r="EA74" i="6"/>
  <c r="DN73" i="6"/>
  <c r="BI77" i="6"/>
  <c r="BB76" i="6"/>
  <c r="EF68" i="6"/>
  <c r="DS67" i="6"/>
  <c r="H66" i="6"/>
  <c r="G66" i="6"/>
  <c r="CL77" i="6"/>
  <c r="CE76" i="6"/>
  <c r="AG74" i="6"/>
  <c r="Y73" i="6"/>
  <c r="AC77" i="6"/>
  <c r="U76" i="6"/>
  <c r="ED71" i="6"/>
  <c r="DQ70" i="6"/>
  <c r="J65" i="6"/>
  <c r="I65" i="6"/>
  <c r="K65" i="6" s="1"/>
  <c r="L65" i="6"/>
  <c r="CP73" i="6"/>
  <c r="CI72" i="6"/>
  <c r="CM77" i="6"/>
  <c r="CF76" i="6"/>
  <c r="Z77" i="6"/>
  <c r="R76" i="6"/>
  <c r="EE70" i="6"/>
  <c r="DR69" i="6"/>
  <c r="CK77" i="6"/>
  <c r="CD76" i="6"/>
  <c r="DZ74" i="6"/>
  <c r="DM73" i="6"/>
  <c r="DU77" i="6"/>
  <c r="DH76" i="6"/>
  <c r="A80" i="6"/>
  <c r="C79" i="6"/>
  <c r="D80" i="6"/>
  <c r="B81" i="6"/>
  <c r="BH77" i="6"/>
  <c r="BA76" i="6"/>
  <c r="AE75" i="6"/>
  <c r="W74" i="6"/>
  <c r="AA77" i="6"/>
  <c r="S76" i="6"/>
  <c r="Q79" i="6"/>
  <c r="E79" i="6"/>
  <c r="DG79" i="6"/>
  <c r="CC79" i="6"/>
  <c r="AY79" i="6"/>
  <c r="P67" i="6"/>
  <c r="CO75" i="6"/>
  <c r="CH74" i="6"/>
  <c r="BK76" i="6"/>
  <c r="BD75" i="6"/>
  <c r="EC71" i="6"/>
  <c r="DP70" i="6"/>
  <c r="AD76" i="6"/>
  <c r="V75" i="6"/>
  <c r="EB72" i="6"/>
  <c r="DO71" i="6"/>
  <c r="BJ76" i="6"/>
  <c r="BC75" i="6"/>
  <c r="O71" i="6"/>
  <c r="EV78" i="6"/>
  <c r="DV78" i="6" s="1"/>
  <c r="BZ78" i="6"/>
  <c r="BV78" i="6"/>
  <c r="BY78" i="6"/>
  <c r="DE78" i="6"/>
  <c r="DA78" i="6"/>
  <c r="FE78" i="6"/>
  <c r="DD78" i="6"/>
  <c r="CZ78" i="6"/>
  <c r="AT78" i="6"/>
  <c r="AP78" i="6"/>
  <c r="F78" i="6"/>
  <c r="AH78" i="6"/>
  <c r="AI78" i="6"/>
  <c r="AQ78" i="6" s="1"/>
  <c r="AJ78" i="6"/>
  <c r="AR78" i="6" s="1"/>
  <c r="AB78" i="6" s="1"/>
  <c r="CR78" i="6"/>
  <c r="CY78" i="6" s="1"/>
  <c r="CS78" i="6"/>
  <c r="BO78" i="6"/>
  <c r="EH78" i="6"/>
  <c r="EU78" i="6" s="1"/>
  <c r="BN78" i="6"/>
  <c r="BU78" i="6" s="1"/>
  <c r="BG78" i="6" s="1"/>
  <c r="EI78" i="6"/>
  <c r="EJ78" i="6"/>
  <c r="EW78" i="6" s="1"/>
  <c r="BP78" i="6"/>
  <c r="BW78" i="6" s="1"/>
  <c r="AK78" i="6"/>
  <c r="AS78" i="6" s="1"/>
  <c r="EK78" i="6"/>
  <c r="EX78" i="6" s="1"/>
  <c r="CT78" i="6"/>
  <c r="BQ78" i="6"/>
  <c r="BX78" i="6" s="1"/>
  <c r="AL78" i="6"/>
  <c r="EL78" i="6"/>
  <c r="EY78" i="6" s="1"/>
  <c r="BR78" i="6"/>
  <c r="CU78" i="6"/>
  <c r="DB78" i="6" s="1"/>
  <c r="BT78" i="6"/>
  <c r="CA78" i="6" s="1"/>
  <c r="BS78" i="6"/>
  <c r="EM78" i="6"/>
  <c r="EZ78" i="6" s="1"/>
  <c r="CV78" i="6"/>
  <c r="DC78" i="6" s="1"/>
  <c r="AM78" i="6"/>
  <c r="AU78" i="6" s="1"/>
  <c r="CW78" i="6"/>
  <c r="EN78" i="6"/>
  <c r="FA78" i="6" s="1"/>
  <c r="AO78" i="6"/>
  <c r="AW78" i="6" s="1"/>
  <c r="CX78" i="6"/>
  <c r="AN78" i="6"/>
  <c r="AV78" i="6" s="1"/>
  <c r="EO78" i="6"/>
  <c r="FB78" i="6" s="1"/>
  <c r="EP78" i="6"/>
  <c r="FC78" i="6" s="1"/>
  <c r="EQ78" i="6"/>
  <c r="FD78" i="6" s="1"/>
  <c r="ER78" i="6"/>
  <c r="ET78" i="6"/>
  <c r="FG78" i="6" s="1"/>
  <c r="ES78" i="6"/>
  <c r="FF78" i="6" s="1"/>
  <c r="EG69" i="6"/>
  <c r="DT68" i="6"/>
  <c r="CN76" i="6"/>
  <c r="CG75" i="6"/>
  <c r="BM75" i="6"/>
  <c r="BF74" i="6"/>
  <c r="BL75" i="6"/>
  <c r="BE74" i="6"/>
  <c r="N74" i="6" s="1"/>
  <c r="DX77" i="6"/>
  <c r="DK76" i="6"/>
  <c r="AF74" i="6"/>
  <c r="X73" i="6"/>
  <c r="M73" i="6" s="1"/>
  <c r="DW77" i="6"/>
  <c r="DJ76" i="6"/>
  <c r="CQ73" i="6"/>
  <c r="CJ72" i="6"/>
  <c r="BH78" i="8" l="1"/>
  <c r="BA77" i="8"/>
  <c r="CL78" i="8"/>
  <c r="CE77" i="8"/>
  <c r="CP75" i="8"/>
  <c r="CI74" i="8"/>
  <c r="BM76" i="8"/>
  <c r="BF75" i="8"/>
  <c r="Z78" i="8"/>
  <c r="R77" i="8"/>
  <c r="AB78" i="8"/>
  <c r="T77" i="8"/>
  <c r="CN77" i="8"/>
  <c r="CG76" i="8"/>
  <c r="EA74" i="8"/>
  <c r="DN73" i="8"/>
  <c r="BK77" i="8"/>
  <c r="BD76" i="8"/>
  <c r="DV78" i="8"/>
  <c r="DI77" i="8"/>
  <c r="DX78" i="8"/>
  <c r="DK77" i="8"/>
  <c r="DY77" i="8"/>
  <c r="DL76" i="8"/>
  <c r="ED71" i="8"/>
  <c r="DQ70" i="8"/>
  <c r="AC77" i="8"/>
  <c r="U76" i="8"/>
  <c r="BL75" i="8"/>
  <c r="BE74" i="8"/>
  <c r="N74" i="8" s="1"/>
  <c r="DU78" i="8"/>
  <c r="DH77" i="8"/>
  <c r="H67" i="8"/>
  <c r="G67" i="8"/>
  <c r="EF70" i="8"/>
  <c r="DS69" i="8"/>
  <c r="AF75" i="8"/>
  <c r="X74" i="8"/>
  <c r="BJ78" i="8"/>
  <c r="BC77" i="8"/>
  <c r="CQ74" i="8"/>
  <c r="CJ73" i="8"/>
  <c r="O73" i="8" s="1"/>
  <c r="AD77" i="8"/>
  <c r="V76" i="8"/>
  <c r="BG78" i="8"/>
  <c r="AZ77" i="8"/>
  <c r="EE71" i="8"/>
  <c r="DR70" i="8"/>
  <c r="EB74" i="8"/>
  <c r="DO73" i="8"/>
  <c r="EG69" i="8"/>
  <c r="DT68" i="8"/>
  <c r="P68" i="8" s="1"/>
  <c r="DZ76" i="8"/>
  <c r="DM75" i="8"/>
  <c r="CO76" i="8"/>
  <c r="CH75" i="8"/>
  <c r="CM78" i="8"/>
  <c r="CF77" i="8"/>
  <c r="J66" i="8"/>
  <c r="I66" i="8"/>
  <c r="K66" i="8" s="1"/>
  <c r="L66" i="8"/>
  <c r="DW78" i="8"/>
  <c r="DJ77" i="8"/>
  <c r="AE75" i="8"/>
  <c r="W74" i="8"/>
  <c r="AA78" i="8"/>
  <c r="S77" i="8"/>
  <c r="EC73" i="8"/>
  <c r="DP72" i="8"/>
  <c r="CK78" i="8"/>
  <c r="CD77" i="8"/>
  <c r="BI78" i="8"/>
  <c r="BB77" i="8"/>
  <c r="AG74" i="8"/>
  <c r="Y73" i="8"/>
  <c r="M73" i="8" s="1"/>
  <c r="AG74" i="7"/>
  <c r="Y73" i="7"/>
  <c r="M73" i="7" s="1"/>
  <c r="DX76" i="7"/>
  <c r="DK75" i="7"/>
  <c r="BI79" i="7"/>
  <c r="BB78" i="7"/>
  <c r="AB79" i="7"/>
  <c r="T78" i="7"/>
  <c r="CO77" i="7"/>
  <c r="CH76" i="7"/>
  <c r="BK76" i="7"/>
  <c r="BD75" i="7"/>
  <c r="DU79" i="7"/>
  <c r="DH78" i="7"/>
  <c r="EE70" i="7"/>
  <c r="DR69" i="7"/>
  <c r="H66" i="7"/>
  <c r="G66" i="7"/>
  <c r="CK79" i="7"/>
  <c r="CD78" i="7"/>
  <c r="Z79" i="7"/>
  <c r="R78" i="7"/>
  <c r="DV79" i="7"/>
  <c r="DI78" i="7"/>
  <c r="BL75" i="7"/>
  <c r="BE74" i="7"/>
  <c r="EF69" i="7"/>
  <c r="DS68" i="7"/>
  <c r="BJ77" i="7"/>
  <c r="BC76" i="7"/>
  <c r="BG79" i="7"/>
  <c r="AZ78" i="7"/>
  <c r="G67" i="7"/>
  <c r="H67" i="7"/>
  <c r="AC78" i="7"/>
  <c r="U77" i="7"/>
  <c r="CN78" i="7"/>
  <c r="CG77" i="7"/>
  <c r="CP76" i="7"/>
  <c r="CI75" i="7"/>
  <c r="BH79" i="7"/>
  <c r="BA78" i="7"/>
  <c r="ED71" i="7"/>
  <c r="DQ70" i="7"/>
  <c r="EG69" i="7"/>
  <c r="DT68" i="7"/>
  <c r="P68" i="7" s="1"/>
  <c r="EB73" i="7"/>
  <c r="DO72" i="7"/>
  <c r="BM75" i="7"/>
  <c r="BF74" i="7"/>
  <c r="DW78" i="7"/>
  <c r="DJ77" i="7"/>
  <c r="EC72" i="7"/>
  <c r="DP71" i="7"/>
  <c r="DY75" i="7"/>
  <c r="DL74" i="7"/>
  <c r="AD76" i="7"/>
  <c r="V75" i="7"/>
  <c r="EA73" i="7"/>
  <c r="DN72" i="7"/>
  <c r="CM78" i="7"/>
  <c r="CF77" i="7"/>
  <c r="AA79" i="7"/>
  <c r="S78" i="7"/>
  <c r="AE75" i="7"/>
  <c r="W74" i="7"/>
  <c r="DZ75" i="7"/>
  <c r="DM74" i="7"/>
  <c r="CL79" i="7"/>
  <c r="CE78" i="7"/>
  <c r="AF75" i="7"/>
  <c r="X74" i="7"/>
  <c r="CQ75" i="7"/>
  <c r="CJ74" i="7"/>
  <c r="O74" i="7" s="1"/>
  <c r="AZ78" i="6"/>
  <c r="DI78" i="6"/>
  <c r="T78" i="6"/>
  <c r="BJ77" i="6"/>
  <c r="BC76" i="6"/>
  <c r="BK77" i="6"/>
  <c r="BD76" i="6"/>
  <c r="Q80" i="6"/>
  <c r="E80" i="6"/>
  <c r="DG80" i="6"/>
  <c r="CC80" i="6"/>
  <c r="AY80" i="6"/>
  <c r="DU78" i="6"/>
  <c r="DH77" i="6"/>
  <c r="CK78" i="6"/>
  <c r="CD77" i="6"/>
  <c r="O72" i="6"/>
  <c r="CL78" i="6"/>
  <c r="CE77" i="6"/>
  <c r="FD79" i="6"/>
  <c r="EZ79" i="6"/>
  <c r="CY79" i="6"/>
  <c r="BZ79" i="6"/>
  <c r="FG79" i="6"/>
  <c r="EU79" i="6"/>
  <c r="DB79" i="6"/>
  <c r="AV79" i="6"/>
  <c r="AR79" i="6"/>
  <c r="AB79" i="6" s="1"/>
  <c r="EX79" i="6"/>
  <c r="DD79" i="6"/>
  <c r="BW79" i="6"/>
  <c r="F79" i="6"/>
  <c r="AH79" i="6"/>
  <c r="AP79" i="6" s="1"/>
  <c r="AI79" i="6"/>
  <c r="AQ79" i="6" s="1"/>
  <c r="AJ79" i="6"/>
  <c r="CR79" i="6"/>
  <c r="CS79" i="6"/>
  <c r="CZ79" i="6" s="1"/>
  <c r="BO79" i="6"/>
  <c r="BV79" i="6" s="1"/>
  <c r="EH79" i="6"/>
  <c r="BN79" i="6"/>
  <c r="BU79" i="6" s="1"/>
  <c r="BG79" i="6" s="1"/>
  <c r="EI79" i="6"/>
  <c r="EV79" i="6" s="1"/>
  <c r="DV79" i="6" s="1"/>
  <c r="EJ79" i="6"/>
  <c r="EW79" i="6" s="1"/>
  <c r="BP79" i="6"/>
  <c r="BQ79" i="6"/>
  <c r="BX79" i="6" s="1"/>
  <c r="CT79" i="6"/>
  <c r="DA79" i="6" s="1"/>
  <c r="AK79" i="6"/>
  <c r="AS79" i="6" s="1"/>
  <c r="EK79" i="6"/>
  <c r="CU79" i="6"/>
  <c r="BR79" i="6"/>
  <c r="BY79" i="6" s="1"/>
  <c r="AL79" i="6"/>
  <c r="AT79" i="6" s="1"/>
  <c r="EL79" i="6"/>
  <c r="EY79" i="6" s="1"/>
  <c r="EM79" i="6"/>
  <c r="CV79" i="6"/>
  <c r="DC79" i="6" s="1"/>
  <c r="AM79" i="6"/>
  <c r="AU79" i="6" s="1"/>
  <c r="BT79" i="6"/>
  <c r="CA79" i="6" s="1"/>
  <c r="BS79" i="6"/>
  <c r="AO79" i="6"/>
  <c r="AW79" i="6" s="1"/>
  <c r="CX79" i="6"/>
  <c r="DE79" i="6" s="1"/>
  <c r="AN79" i="6"/>
  <c r="CW79" i="6"/>
  <c r="EN79" i="6"/>
  <c r="FA79" i="6" s="1"/>
  <c r="EO79" i="6"/>
  <c r="FB79" i="6" s="1"/>
  <c r="EP79" i="6"/>
  <c r="FC79" i="6" s="1"/>
  <c r="EQ79" i="6"/>
  <c r="ER79" i="6"/>
  <c r="FE79" i="6" s="1"/>
  <c r="ES79" i="6"/>
  <c r="FF79" i="6" s="1"/>
  <c r="ET79" i="6"/>
  <c r="D81" i="6"/>
  <c r="B82" i="6"/>
  <c r="CM78" i="6"/>
  <c r="CF77" i="6"/>
  <c r="BI78" i="6"/>
  <c r="BB77" i="6"/>
  <c r="CQ74" i="6"/>
  <c r="CJ73" i="6"/>
  <c r="O73" i="6" s="1"/>
  <c r="BL76" i="6"/>
  <c r="BE75" i="6"/>
  <c r="N75" i="6" s="1"/>
  <c r="AD77" i="6"/>
  <c r="V76" i="6"/>
  <c r="P68" i="6"/>
  <c r="Z78" i="6"/>
  <c r="R77" i="6"/>
  <c r="CP74" i="6"/>
  <c r="CI73" i="6"/>
  <c r="AC78" i="6"/>
  <c r="U77" i="6"/>
  <c r="EF69" i="6"/>
  <c r="DS68" i="6"/>
  <c r="EA75" i="6"/>
  <c r="DN74" i="6"/>
  <c r="G67" i="6"/>
  <c r="H67" i="6"/>
  <c r="EE71" i="6"/>
  <c r="DR70" i="6"/>
  <c r="ED72" i="6"/>
  <c r="DQ71" i="6"/>
  <c r="DY77" i="6"/>
  <c r="DL76" i="6"/>
  <c r="AF75" i="6"/>
  <c r="X74" i="6"/>
  <c r="M74" i="6" s="1"/>
  <c r="CN77" i="6"/>
  <c r="CG76" i="6"/>
  <c r="AE76" i="6"/>
  <c r="W75" i="6"/>
  <c r="DW78" i="6"/>
  <c r="DJ77" i="6"/>
  <c r="DX78" i="6"/>
  <c r="DK77" i="6"/>
  <c r="BM76" i="6"/>
  <c r="BF75" i="6"/>
  <c r="EG70" i="6"/>
  <c r="DT69" i="6"/>
  <c r="EB73" i="6"/>
  <c r="DO72" i="6"/>
  <c r="EC72" i="6"/>
  <c r="DP71" i="6"/>
  <c r="CO76" i="6"/>
  <c r="CH75" i="6"/>
  <c r="AA78" i="6"/>
  <c r="S77" i="6"/>
  <c r="BH78" i="6"/>
  <c r="BA77" i="6"/>
  <c r="A81" i="6"/>
  <c r="C80" i="6"/>
  <c r="DZ75" i="6"/>
  <c r="DM74" i="6"/>
  <c r="AG75" i="6"/>
  <c r="Y74" i="6"/>
  <c r="I66" i="6"/>
  <c r="K66" i="6" s="1"/>
  <c r="L66" i="6"/>
  <c r="J66" i="6"/>
  <c r="BI79" i="8" l="1"/>
  <c r="BB78" i="8"/>
  <c r="CK79" i="8"/>
  <c r="CD78" i="8"/>
  <c r="AE76" i="8"/>
  <c r="W75" i="8"/>
  <c r="H68" i="8"/>
  <c r="G68" i="8"/>
  <c r="BG79" i="8"/>
  <c r="AZ78" i="8"/>
  <c r="CQ75" i="8"/>
  <c r="CJ74" i="8"/>
  <c r="O74" i="8" s="1"/>
  <c r="DU79" i="8"/>
  <c r="DH78" i="8"/>
  <c r="AC78" i="8"/>
  <c r="U77" i="8"/>
  <c r="CP76" i="8"/>
  <c r="CI75" i="8"/>
  <c r="BH79" i="8"/>
  <c r="BA78" i="8"/>
  <c r="CO77" i="8"/>
  <c r="CH76" i="8"/>
  <c r="EG70" i="8"/>
  <c r="DT69" i="8"/>
  <c r="P69" i="8" s="1"/>
  <c r="EE72" i="8"/>
  <c r="DR71" i="8"/>
  <c r="AF76" i="8"/>
  <c r="X75" i="8"/>
  <c r="J67" i="8"/>
  <c r="I67" i="8"/>
  <c r="K67" i="8" s="1"/>
  <c r="L67" i="8"/>
  <c r="DY78" i="8"/>
  <c r="DL77" i="8"/>
  <c r="DV79" i="8"/>
  <c r="DI78" i="8"/>
  <c r="EA75" i="8"/>
  <c r="DN74" i="8"/>
  <c r="AB79" i="8"/>
  <c r="T78" i="8"/>
  <c r="AG75" i="8"/>
  <c r="Y74" i="8"/>
  <c r="EC74" i="8"/>
  <c r="DP73" i="8"/>
  <c r="AA79" i="8"/>
  <c r="S78" i="8"/>
  <c r="DW79" i="8"/>
  <c r="DJ78" i="8"/>
  <c r="AD78" i="8"/>
  <c r="V77" i="8"/>
  <c r="BJ79" i="8"/>
  <c r="BC78" i="8"/>
  <c r="BL76" i="8"/>
  <c r="BE75" i="8"/>
  <c r="N75" i="8" s="1"/>
  <c r="BM77" i="8"/>
  <c r="BF76" i="8"/>
  <c r="CL79" i="8"/>
  <c r="CE78" i="8"/>
  <c r="M74" i="8"/>
  <c r="CM79" i="8"/>
  <c r="CF78" i="8"/>
  <c r="DZ77" i="8"/>
  <c r="DM76" i="8"/>
  <c r="EB75" i="8"/>
  <c r="DO74" i="8"/>
  <c r="EF71" i="8"/>
  <c r="DS70" i="8"/>
  <c r="ED72" i="8"/>
  <c r="DQ71" i="8"/>
  <c r="DX79" i="8"/>
  <c r="DK78" i="8"/>
  <c r="BK78" i="8"/>
  <c r="BD77" i="8"/>
  <c r="CN78" i="8"/>
  <c r="CG77" i="8"/>
  <c r="Z79" i="8"/>
  <c r="R78" i="8"/>
  <c r="AF76" i="7"/>
  <c r="X75" i="7"/>
  <c r="AA80" i="7"/>
  <c r="S79" i="7"/>
  <c r="EA74" i="7"/>
  <c r="DN73" i="7"/>
  <c r="DY76" i="7"/>
  <c r="DL75" i="7"/>
  <c r="DW79" i="7"/>
  <c r="DJ78" i="7"/>
  <c r="EB74" i="7"/>
  <c r="DO73" i="7"/>
  <c r="ED72" i="7"/>
  <c r="DQ71" i="7"/>
  <c r="CP77" i="7"/>
  <c r="CI76" i="7"/>
  <c r="AC79" i="7"/>
  <c r="U78" i="7"/>
  <c r="AE76" i="7"/>
  <c r="W75" i="7"/>
  <c r="H68" i="7"/>
  <c r="G68" i="7"/>
  <c r="BG80" i="7"/>
  <c r="AZ79" i="7"/>
  <c r="EF70" i="7"/>
  <c r="DS69" i="7"/>
  <c r="DV80" i="7"/>
  <c r="DI79" i="7"/>
  <c r="CK80" i="7"/>
  <c r="CD79" i="7"/>
  <c r="EE71" i="7"/>
  <c r="DR70" i="7"/>
  <c r="BK77" i="7"/>
  <c r="BD76" i="7"/>
  <c r="AB80" i="7"/>
  <c r="T79" i="7"/>
  <c r="AG75" i="7"/>
  <c r="Y74" i="7"/>
  <c r="M74" i="7" s="1"/>
  <c r="CQ76" i="7"/>
  <c r="CJ75" i="7"/>
  <c r="O75" i="7" s="1"/>
  <c r="CL80" i="7"/>
  <c r="CE79" i="7"/>
  <c r="CM79" i="7"/>
  <c r="CF78" i="7"/>
  <c r="AD77" i="7"/>
  <c r="V76" i="7"/>
  <c r="EC73" i="7"/>
  <c r="DP72" i="7"/>
  <c r="BM76" i="7"/>
  <c r="BF75" i="7"/>
  <c r="EG70" i="7"/>
  <c r="DT69" i="7"/>
  <c r="P69" i="7" s="1"/>
  <c r="BH80" i="7"/>
  <c r="BA79" i="7"/>
  <c r="CN79" i="7"/>
  <c r="CG78" i="7"/>
  <c r="N74" i="7"/>
  <c r="L66" i="7"/>
  <c r="J66" i="7"/>
  <c r="I66" i="7"/>
  <c r="K66" i="7" s="1"/>
  <c r="DZ76" i="7"/>
  <c r="DM75" i="7"/>
  <c r="L67" i="7"/>
  <c r="J67" i="7"/>
  <c r="I67" i="7"/>
  <c r="K67" i="7" s="1"/>
  <c r="BJ78" i="7"/>
  <c r="BC77" i="7"/>
  <c r="BL76" i="7"/>
  <c r="BE75" i="7"/>
  <c r="Z80" i="7"/>
  <c r="R79" i="7"/>
  <c r="DU80" i="7"/>
  <c r="DH79" i="7"/>
  <c r="CO78" i="7"/>
  <c r="CH77" i="7"/>
  <c r="BI80" i="7"/>
  <c r="BB79" i="7"/>
  <c r="DX77" i="7"/>
  <c r="DK76" i="7"/>
  <c r="AZ79" i="6"/>
  <c r="T79" i="6"/>
  <c r="DI79" i="6"/>
  <c r="BI79" i="6"/>
  <c r="BB78" i="6"/>
  <c r="DU79" i="6"/>
  <c r="DH78" i="6"/>
  <c r="F80" i="6"/>
  <c r="AJ80" i="6"/>
  <c r="AR80" i="6" s="1"/>
  <c r="AB80" i="6" s="1"/>
  <c r="CR80" i="6"/>
  <c r="CY80" i="6" s="1"/>
  <c r="CS80" i="6"/>
  <c r="CZ80" i="6" s="1"/>
  <c r="BO80" i="6"/>
  <c r="BV80" i="6" s="1"/>
  <c r="EH80" i="6"/>
  <c r="EU80" i="6" s="1"/>
  <c r="BN80" i="6"/>
  <c r="BU80" i="6" s="1"/>
  <c r="BG80" i="6" s="1"/>
  <c r="AH80" i="6"/>
  <c r="AP80" i="6" s="1"/>
  <c r="AI80" i="6"/>
  <c r="AQ80" i="6" s="1"/>
  <c r="EI80" i="6"/>
  <c r="EV80" i="6" s="1"/>
  <c r="DV80" i="6" s="1"/>
  <c r="EJ80" i="6"/>
  <c r="EW80" i="6" s="1"/>
  <c r="BP80" i="6"/>
  <c r="BW80" i="6" s="1"/>
  <c r="BQ80" i="6"/>
  <c r="BX80" i="6" s="1"/>
  <c r="AK80" i="6"/>
  <c r="AS80" i="6" s="1"/>
  <c r="EK80" i="6"/>
  <c r="EX80" i="6" s="1"/>
  <c r="CT80" i="6"/>
  <c r="DA80" i="6" s="1"/>
  <c r="CU80" i="6"/>
  <c r="DB80" i="6" s="1"/>
  <c r="AL80" i="6"/>
  <c r="AT80" i="6" s="1"/>
  <c r="EL80" i="6"/>
  <c r="EY80" i="6" s="1"/>
  <c r="BR80" i="6"/>
  <c r="BY80" i="6" s="1"/>
  <c r="CV80" i="6"/>
  <c r="DC80" i="6" s="1"/>
  <c r="AM80" i="6"/>
  <c r="AU80" i="6" s="1"/>
  <c r="BT80" i="6"/>
  <c r="CA80" i="6" s="1"/>
  <c r="BS80" i="6"/>
  <c r="BZ80" i="6" s="1"/>
  <c r="EM80" i="6"/>
  <c r="EZ80" i="6" s="1"/>
  <c r="AO80" i="6"/>
  <c r="AW80" i="6" s="1"/>
  <c r="CX80" i="6"/>
  <c r="DE80" i="6" s="1"/>
  <c r="AN80" i="6"/>
  <c r="AV80" i="6" s="1"/>
  <c r="CW80" i="6"/>
  <c r="DD80" i="6" s="1"/>
  <c r="EN80" i="6"/>
  <c r="FA80" i="6" s="1"/>
  <c r="EO80" i="6"/>
  <c r="FB80" i="6" s="1"/>
  <c r="EP80" i="6"/>
  <c r="FC80" i="6" s="1"/>
  <c r="EQ80" i="6"/>
  <c r="FD80" i="6" s="1"/>
  <c r="ER80" i="6"/>
  <c r="FE80" i="6" s="1"/>
  <c r="ES80" i="6"/>
  <c r="FF80" i="6" s="1"/>
  <c r="ET80" i="6"/>
  <c r="FG80" i="6" s="1"/>
  <c r="I67" i="6"/>
  <c r="K67" i="6" s="1"/>
  <c r="L67" i="6"/>
  <c r="J67" i="6"/>
  <c r="EF70" i="6"/>
  <c r="DS69" i="6"/>
  <c r="CP75" i="6"/>
  <c r="CI74" i="6"/>
  <c r="BK78" i="6"/>
  <c r="BD77" i="6"/>
  <c r="AG76" i="6"/>
  <c r="Y75" i="6"/>
  <c r="AA79" i="6"/>
  <c r="S78" i="6"/>
  <c r="EC73" i="6"/>
  <c r="DP72" i="6"/>
  <c r="BM77" i="6"/>
  <c r="BF76" i="6"/>
  <c r="CN78" i="6"/>
  <c r="CG77" i="6"/>
  <c r="EE72" i="6"/>
  <c r="DR71" i="6"/>
  <c r="BL77" i="6"/>
  <c r="BE76" i="6"/>
  <c r="N76" i="6" s="1"/>
  <c r="P69" i="6"/>
  <c r="EA76" i="6"/>
  <c r="DN75" i="6"/>
  <c r="AC79" i="6"/>
  <c r="U78" i="6"/>
  <c r="Z79" i="6"/>
  <c r="R78" i="6"/>
  <c r="Q81" i="6"/>
  <c r="E81" i="6"/>
  <c r="DG81" i="6"/>
  <c r="CC81" i="6"/>
  <c r="AY81" i="6"/>
  <c r="BJ78" i="6"/>
  <c r="BC77" i="6"/>
  <c r="A82" i="6"/>
  <c r="C81" i="6"/>
  <c r="DW79" i="6"/>
  <c r="DJ78" i="6"/>
  <c r="DY78" i="6"/>
  <c r="DL77" i="6"/>
  <c r="H68" i="6"/>
  <c r="G68" i="6"/>
  <c r="B83" i="6"/>
  <c r="D82" i="6"/>
  <c r="DZ76" i="6"/>
  <c r="DM75" i="6"/>
  <c r="BH79" i="6"/>
  <c r="BA78" i="6"/>
  <c r="CO77" i="6"/>
  <c r="CH76" i="6"/>
  <c r="EB74" i="6"/>
  <c r="DO73" i="6"/>
  <c r="EG71" i="6"/>
  <c r="DT70" i="6"/>
  <c r="DX79" i="6"/>
  <c r="DK78" i="6"/>
  <c r="AE77" i="6"/>
  <c r="W76" i="6"/>
  <c r="AF76" i="6"/>
  <c r="X75" i="6"/>
  <c r="M75" i="6" s="1"/>
  <c r="ED73" i="6"/>
  <c r="DQ72" i="6"/>
  <c r="AD78" i="6"/>
  <c r="V77" i="6"/>
  <c r="CQ75" i="6"/>
  <c r="CJ74" i="6"/>
  <c r="CM79" i="6"/>
  <c r="CF78" i="6"/>
  <c r="CL79" i="6"/>
  <c r="CE78" i="6"/>
  <c r="CK79" i="6"/>
  <c r="CD78" i="6"/>
  <c r="N75" i="7" l="1"/>
  <c r="Z80" i="8"/>
  <c r="R79" i="8"/>
  <c r="BK79" i="8"/>
  <c r="BD78" i="8"/>
  <c r="ED73" i="8"/>
  <c r="DQ72" i="8"/>
  <c r="DZ78" i="8"/>
  <c r="DM77" i="8"/>
  <c r="BM78" i="8"/>
  <c r="BF77" i="8"/>
  <c r="AF77" i="8"/>
  <c r="X76" i="8"/>
  <c r="EG71" i="8"/>
  <c r="DT70" i="8"/>
  <c r="P70" i="8" s="1"/>
  <c r="BH80" i="8"/>
  <c r="BA79" i="8"/>
  <c r="AC79" i="8"/>
  <c r="U78" i="8"/>
  <c r="CQ76" i="8"/>
  <c r="CJ75" i="8"/>
  <c r="O75" i="8" s="1"/>
  <c r="BJ80" i="8"/>
  <c r="BC79" i="8"/>
  <c r="DW80" i="8"/>
  <c r="DJ79" i="8"/>
  <c r="EC75" i="8"/>
  <c r="DP74" i="8"/>
  <c r="AB80" i="8"/>
  <c r="T79" i="8"/>
  <c r="DV80" i="8"/>
  <c r="DI79" i="8"/>
  <c r="CK80" i="8"/>
  <c r="CD79" i="8"/>
  <c r="CN79" i="8"/>
  <c r="CG78" i="8"/>
  <c r="DX80" i="8"/>
  <c r="DK79" i="8"/>
  <c r="EB76" i="8"/>
  <c r="DO75" i="8"/>
  <c r="CM80" i="8"/>
  <c r="CF79" i="8"/>
  <c r="CL80" i="8"/>
  <c r="CE79" i="8"/>
  <c r="EE73" i="8"/>
  <c r="DR72" i="8"/>
  <c r="CO78" i="8"/>
  <c r="CH77" i="8"/>
  <c r="CP77" i="8"/>
  <c r="CI76" i="8"/>
  <c r="DU80" i="8"/>
  <c r="DH79" i="8"/>
  <c r="BG80" i="8"/>
  <c r="AZ79" i="8"/>
  <c r="EF72" i="8"/>
  <c r="DS71" i="8"/>
  <c r="BL77" i="8"/>
  <c r="BE76" i="8"/>
  <c r="N76" i="8" s="1"/>
  <c r="AD79" i="8"/>
  <c r="V78" i="8"/>
  <c r="AA80" i="8"/>
  <c r="S79" i="8"/>
  <c r="AG76" i="8"/>
  <c r="Y75" i="8"/>
  <c r="M75" i="8" s="1"/>
  <c r="EA76" i="8"/>
  <c r="DN75" i="8"/>
  <c r="DY79" i="8"/>
  <c r="DL78" i="8"/>
  <c r="H69" i="8"/>
  <c r="G69" i="8"/>
  <c r="J68" i="8"/>
  <c r="I68" i="8"/>
  <c r="K68" i="8" s="1"/>
  <c r="L68" i="8"/>
  <c r="AE77" i="8"/>
  <c r="W76" i="8"/>
  <c r="BI80" i="8"/>
  <c r="BB79" i="8"/>
  <c r="CN80" i="7"/>
  <c r="CG79" i="7"/>
  <c r="EG71" i="7"/>
  <c r="DT70" i="7"/>
  <c r="EC74" i="7"/>
  <c r="DP73" i="7"/>
  <c r="CM80" i="7"/>
  <c r="CF79" i="7"/>
  <c r="CQ77" i="7"/>
  <c r="CJ76" i="7"/>
  <c r="O76" i="7" s="1"/>
  <c r="AB81" i="7"/>
  <c r="T80" i="7"/>
  <c r="EE72" i="7"/>
  <c r="DR71" i="7"/>
  <c r="DV81" i="7"/>
  <c r="DI80" i="7"/>
  <c r="BG81" i="7"/>
  <c r="AZ80" i="7"/>
  <c r="DX78" i="7"/>
  <c r="DK77" i="7"/>
  <c r="CO79" i="7"/>
  <c r="CH78" i="7"/>
  <c r="Z81" i="7"/>
  <c r="R80" i="7"/>
  <c r="BJ79" i="7"/>
  <c r="BC78" i="7"/>
  <c r="L68" i="7"/>
  <c r="J68" i="7"/>
  <c r="I68" i="7"/>
  <c r="K68" i="7" s="1"/>
  <c r="AE77" i="7"/>
  <c r="W76" i="7"/>
  <c r="CP78" i="7"/>
  <c r="CI77" i="7"/>
  <c r="EB75" i="7"/>
  <c r="DO74" i="7"/>
  <c r="DY77" i="7"/>
  <c r="DL76" i="7"/>
  <c r="AA81" i="7"/>
  <c r="S80" i="7"/>
  <c r="DZ77" i="7"/>
  <c r="DM76" i="7"/>
  <c r="BH81" i="7"/>
  <c r="BA80" i="7"/>
  <c r="BM77" i="7"/>
  <c r="BF76" i="7"/>
  <c r="AD78" i="7"/>
  <c r="V77" i="7"/>
  <c r="CL81" i="7"/>
  <c r="CE80" i="7"/>
  <c r="AG76" i="7"/>
  <c r="Y75" i="7"/>
  <c r="M75" i="7" s="1"/>
  <c r="BK78" i="7"/>
  <c r="BD77" i="7"/>
  <c r="CK81" i="7"/>
  <c r="CD80" i="7"/>
  <c r="EF71" i="7"/>
  <c r="DS70" i="7"/>
  <c r="BI81" i="7"/>
  <c r="BB80" i="7"/>
  <c r="DU81" i="7"/>
  <c r="DH80" i="7"/>
  <c r="BL77" i="7"/>
  <c r="BE76" i="7"/>
  <c r="N76" i="7" s="1"/>
  <c r="H69" i="7"/>
  <c r="G69" i="7"/>
  <c r="AC80" i="7"/>
  <c r="U79" i="7"/>
  <c r="ED73" i="7"/>
  <c r="DQ72" i="7"/>
  <c r="DW80" i="7"/>
  <c r="DJ79" i="7"/>
  <c r="EA75" i="7"/>
  <c r="DN74" i="7"/>
  <c r="AF77" i="7"/>
  <c r="X76" i="7"/>
  <c r="AZ80" i="6"/>
  <c r="DI80" i="6"/>
  <c r="T80" i="6"/>
  <c r="CL80" i="6"/>
  <c r="CE79" i="6"/>
  <c r="CQ76" i="6"/>
  <c r="CJ75" i="6"/>
  <c r="ED74" i="6"/>
  <c r="DQ73" i="6"/>
  <c r="AE78" i="6"/>
  <c r="W77" i="6"/>
  <c r="EG72" i="6"/>
  <c r="DT71" i="6"/>
  <c r="CO78" i="6"/>
  <c r="CH77" i="6"/>
  <c r="DZ77" i="6"/>
  <c r="DM76" i="6"/>
  <c r="DW80" i="6"/>
  <c r="DJ79" i="6"/>
  <c r="AC80" i="6"/>
  <c r="U79" i="6"/>
  <c r="O74" i="6"/>
  <c r="DU80" i="6"/>
  <c r="DH79" i="6"/>
  <c r="DG82" i="6"/>
  <c r="CC82" i="6"/>
  <c r="Q82" i="6"/>
  <c r="E82" i="6"/>
  <c r="AY82" i="6"/>
  <c r="EE73" i="6"/>
  <c r="DR72" i="6"/>
  <c r="BM78" i="6"/>
  <c r="BF77" i="6"/>
  <c r="N77" i="6" s="1"/>
  <c r="AA80" i="6"/>
  <c r="S79" i="6"/>
  <c r="BK79" i="6"/>
  <c r="BD78" i="6"/>
  <c r="CP76" i="6"/>
  <c r="CI75" i="6"/>
  <c r="CK80" i="6"/>
  <c r="CD79" i="6"/>
  <c r="CM80" i="6"/>
  <c r="CF79" i="6"/>
  <c r="AD79" i="6"/>
  <c r="V78" i="6"/>
  <c r="AF77" i="6"/>
  <c r="X76" i="6"/>
  <c r="DX80" i="6"/>
  <c r="DK79" i="6"/>
  <c r="EB75" i="6"/>
  <c r="DO74" i="6"/>
  <c r="BH80" i="6"/>
  <c r="BA79" i="6"/>
  <c r="D83" i="6"/>
  <c r="B84" i="6"/>
  <c r="DY79" i="6"/>
  <c r="DL78" i="6"/>
  <c r="A83" i="6"/>
  <c r="C82" i="6"/>
  <c r="BJ79" i="6"/>
  <c r="BC78" i="6"/>
  <c r="Z80" i="6"/>
  <c r="R79" i="6"/>
  <c r="EA77" i="6"/>
  <c r="DN76" i="6"/>
  <c r="BL78" i="6"/>
  <c r="BE77" i="6"/>
  <c r="BI80" i="6"/>
  <c r="BB79" i="6"/>
  <c r="I68" i="6"/>
  <c r="K68" i="6" s="1"/>
  <c r="L68" i="6"/>
  <c r="J68" i="6"/>
  <c r="F81" i="6"/>
  <c r="CS81" i="6"/>
  <c r="CZ81" i="6" s="1"/>
  <c r="BO81" i="6"/>
  <c r="BV81" i="6" s="1"/>
  <c r="EH81" i="6"/>
  <c r="EU81" i="6" s="1"/>
  <c r="BN81" i="6"/>
  <c r="BU81" i="6" s="1"/>
  <c r="BG81" i="6" s="1"/>
  <c r="AH81" i="6"/>
  <c r="AP81" i="6" s="1"/>
  <c r="AI81" i="6"/>
  <c r="AQ81" i="6" s="1"/>
  <c r="AJ81" i="6"/>
  <c r="AR81" i="6" s="1"/>
  <c r="AB81" i="6" s="1"/>
  <c r="CR81" i="6"/>
  <c r="CY81" i="6" s="1"/>
  <c r="EJ81" i="6"/>
  <c r="EW81" i="6" s="1"/>
  <c r="BP81" i="6"/>
  <c r="BW81" i="6" s="1"/>
  <c r="EI81" i="6"/>
  <c r="EV81" i="6" s="1"/>
  <c r="DV81" i="6" s="1"/>
  <c r="BQ81" i="6"/>
  <c r="BX81" i="6" s="1"/>
  <c r="AK81" i="6"/>
  <c r="AS81" i="6" s="1"/>
  <c r="EK81" i="6"/>
  <c r="EX81" i="6" s="1"/>
  <c r="CT81" i="6"/>
  <c r="DA81" i="6" s="1"/>
  <c r="CU81" i="6"/>
  <c r="DB81" i="6" s="1"/>
  <c r="AL81" i="6"/>
  <c r="AT81" i="6" s="1"/>
  <c r="EL81" i="6"/>
  <c r="EY81" i="6" s="1"/>
  <c r="BR81" i="6"/>
  <c r="BY81" i="6" s="1"/>
  <c r="AM81" i="6"/>
  <c r="AU81" i="6" s="1"/>
  <c r="BT81" i="6"/>
  <c r="CA81" i="6" s="1"/>
  <c r="BS81" i="6"/>
  <c r="BZ81" i="6" s="1"/>
  <c r="EM81" i="6"/>
  <c r="EZ81" i="6" s="1"/>
  <c r="CV81" i="6"/>
  <c r="DC81" i="6" s="1"/>
  <c r="CX81" i="6"/>
  <c r="DE81" i="6" s="1"/>
  <c r="AN81" i="6"/>
  <c r="AV81" i="6" s="1"/>
  <c r="CW81" i="6"/>
  <c r="DD81" i="6" s="1"/>
  <c r="EN81" i="6"/>
  <c r="FA81" i="6" s="1"/>
  <c r="AO81" i="6"/>
  <c r="AW81" i="6" s="1"/>
  <c r="EO81" i="6"/>
  <c r="FB81" i="6" s="1"/>
  <c r="EP81" i="6"/>
  <c r="FC81" i="6" s="1"/>
  <c r="EQ81" i="6"/>
  <c r="FD81" i="6" s="1"/>
  <c r="ER81" i="6"/>
  <c r="FE81" i="6" s="1"/>
  <c r="ET81" i="6"/>
  <c r="FG81" i="6" s="1"/>
  <c r="ES81" i="6"/>
  <c r="FF81" i="6" s="1"/>
  <c r="H69" i="6"/>
  <c r="G69" i="6"/>
  <c r="CN79" i="6"/>
  <c r="CG78" i="6"/>
  <c r="EC74" i="6"/>
  <c r="DP73" i="6"/>
  <c r="AG77" i="6"/>
  <c r="Y76" i="6"/>
  <c r="M76" i="6" s="1"/>
  <c r="EF71" i="6"/>
  <c r="DS70" i="6"/>
  <c r="P70" i="6" s="1"/>
  <c r="EA77" i="8" l="1"/>
  <c r="DN76" i="8"/>
  <c r="AA81" i="8"/>
  <c r="S80" i="8"/>
  <c r="BL78" i="8"/>
  <c r="BE77" i="8"/>
  <c r="N77" i="8" s="1"/>
  <c r="EF73" i="8"/>
  <c r="DS72" i="8"/>
  <c r="BG81" i="8"/>
  <c r="AZ80" i="8"/>
  <c r="CP78" i="8"/>
  <c r="CI77" i="8"/>
  <c r="EE74" i="8"/>
  <c r="DR73" i="8"/>
  <c r="AB81" i="8"/>
  <c r="T80" i="8"/>
  <c r="DW81" i="8"/>
  <c r="DJ80" i="8"/>
  <c r="BI81" i="8"/>
  <c r="BB80" i="8"/>
  <c r="CM81" i="8"/>
  <c r="CF80" i="8"/>
  <c r="DX81" i="8"/>
  <c r="DK80" i="8"/>
  <c r="CK81" i="8"/>
  <c r="CD80" i="8"/>
  <c r="CQ77" i="8"/>
  <c r="CJ76" i="8"/>
  <c r="O76" i="8" s="1"/>
  <c r="BH81" i="8"/>
  <c r="BA80" i="8"/>
  <c r="AF78" i="8"/>
  <c r="X77" i="8"/>
  <c r="DZ79" i="8"/>
  <c r="DM78" i="8"/>
  <c r="BK80" i="8"/>
  <c r="BD79" i="8"/>
  <c r="DY80" i="8"/>
  <c r="DL79" i="8"/>
  <c r="AG77" i="8"/>
  <c r="Y76" i="8"/>
  <c r="M76" i="8" s="1"/>
  <c r="AD80" i="8"/>
  <c r="V79" i="8"/>
  <c r="DU81" i="8"/>
  <c r="DH80" i="8"/>
  <c r="CO79" i="8"/>
  <c r="CH78" i="8"/>
  <c r="DV81" i="8"/>
  <c r="DI80" i="8"/>
  <c r="EC76" i="8"/>
  <c r="DP75" i="8"/>
  <c r="BJ81" i="8"/>
  <c r="BC80" i="8"/>
  <c r="H70" i="8"/>
  <c r="G70" i="8"/>
  <c r="AE78" i="8"/>
  <c r="W77" i="8"/>
  <c r="J69" i="8"/>
  <c r="I69" i="8"/>
  <c r="K69" i="8" s="1"/>
  <c r="L69" i="8"/>
  <c r="CL81" i="8"/>
  <c r="CE80" i="8"/>
  <c r="EB77" i="8"/>
  <c r="DO76" i="8"/>
  <c r="CN80" i="8"/>
  <c r="CG79" i="8"/>
  <c r="AC80" i="8"/>
  <c r="U79" i="8"/>
  <c r="EG72" i="8"/>
  <c r="DT71" i="8"/>
  <c r="P71" i="8" s="1"/>
  <c r="BM79" i="8"/>
  <c r="BF78" i="8"/>
  <c r="ED74" i="8"/>
  <c r="DQ73" i="8"/>
  <c r="Z81" i="8"/>
  <c r="R80" i="8"/>
  <c r="EA76" i="7"/>
  <c r="DN75" i="7"/>
  <c r="ED74" i="7"/>
  <c r="DQ73" i="7"/>
  <c r="L69" i="7"/>
  <c r="J69" i="7"/>
  <c r="I69" i="7"/>
  <c r="K69" i="7" s="1"/>
  <c r="AA82" i="7"/>
  <c r="S81" i="7"/>
  <c r="EB76" i="7"/>
  <c r="DO75" i="7"/>
  <c r="AE78" i="7"/>
  <c r="W77" i="7"/>
  <c r="DU82" i="7"/>
  <c r="DH81" i="7"/>
  <c r="EF72" i="7"/>
  <c r="DS71" i="7"/>
  <c r="BK79" i="7"/>
  <c r="BD78" i="7"/>
  <c r="CL82" i="7"/>
  <c r="CE81" i="7"/>
  <c r="BM78" i="7"/>
  <c r="BF77" i="7"/>
  <c r="N77" i="7" s="1"/>
  <c r="DZ78" i="7"/>
  <c r="DM77" i="7"/>
  <c r="BJ80" i="7"/>
  <c r="BC79" i="7"/>
  <c r="CO80" i="7"/>
  <c r="CH79" i="7"/>
  <c r="BG82" i="7"/>
  <c r="AZ81" i="7"/>
  <c r="EE73" i="7"/>
  <c r="DR72" i="7"/>
  <c r="CQ78" i="7"/>
  <c r="CJ77" i="7"/>
  <c r="O77" i="7" s="1"/>
  <c r="EC75" i="7"/>
  <c r="DP74" i="7"/>
  <c r="CN81" i="7"/>
  <c r="CG80" i="7"/>
  <c r="AF78" i="7"/>
  <c r="X77" i="7"/>
  <c r="DW81" i="7"/>
  <c r="DJ80" i="7"/>
  <c r="AC81" i="7"/>
  <c r="U80" i="7"/>
  <c r="DY78" i="7"/>
  <c r="DL77" i="7"/>
  <c r="CP79" i="7"/>
  <c r="CI78" i="7"/>
  <c r="P70" i="7"/>
  <c r="BL78" i="7"/>
  <c r="BE77" i="7"/>
  <c r="BI82" i="7"/>
  <c r="BB81" i="7"/>
  <c r="CK82" i="7"/>
  <c r="CD81" i="7"/>
  <c r="AG77" i="7"/>
  <c r="Y76" i="7"/>
  <c r="M76" i="7" s="1"/>
  <c r="AD79" i="7"/>
  <c r="V78" i="7"/>
  <c r="BH82" i="7"/>
  <c r="BA81" i="7"/>
  <c r="Z82" i="7"/>
  <c r="R81" i="7"/>
  <c r="DX79" i="7"/>
  <c r="DK78" i="7"/>
  <c r="DV82" i="7"/>
  <c r="DI81" i="7"/>
  <c r="AB82" i="7"/>
  <c r="T81" i="7"/>
  <c r="CM81" i="7"/>
  <c r="CF80" i="7"/>
  <c r="EG72" i="7"/>
  <c r="DT71" i="7"/>
  <c r="P71" i="7" s="1"/>
  <c r="DI81" i="6"/>
  <c r="T81" i="6"/>
  <c r="G70" i="6"/>
  <c r="H70" i="6"/>
  <c r="AZ81" i="6"/>
  <c r="D84" i="6"/>
  <c r="B85" i="6"/>
  <c r="AP82" i="6"/>
  <c r="F82" i="6"/>
  <c r="AH82" i="6"/>
  <c r="AI82" i="6"/>
  <c r="AQ82" i="6" s="1"/>
  <c r="AJ82" i="6"/>
  <c r="AR82" i="6" s="1"/>
  <c r="AB82" i="6" s="1"/>
  <c r="CR82" i="6"/>
  <c r="CY82" i="6" s="1"/>
  <c r="CS82" i="6"/>
  <c r="CZ82" i="6" s="1"/>
  <c r="BO82" i="6"/>
  <c r="BV82" i="6" s="1"/>
  <c r="EH82" i="6"/>
  <c r="EU82" i="6" s="1"/>
  <c r="BN82" i="6"/>
  <c r="BU82" i="6" s="1"/>
  <c r="BG82" i="6" s="1"/>
  <c r="EI82" i="6"/>
  <c r="EV82" i="6" s="1"/>
  <c r="DV82" i="6" s="1"/>
  <c r="EJ82" i="6"/>
  <c r="EW82" i="6" s="1"/>
  <c r="BP82" i="6"/>
  <c r="BW82" i="6" s="1"/>
  <c r="AK82" i="6"/>
  <c r="AS82" i="6" s="1"/>
  <c r="EK82" i="6"/>
  <c r="EX82" i="6" s="1"/>
  <c r="CT82" i="6"/>
  <c r="DA82" i="6" s="1"/>
  <c r="BQ82" i="6"/>
  <c r="BX82" i="6" s="1"/>
  <c r="AL82" i="6"/>
  <c r="AT82" i="6" s="1"/>
  <c r="EL82" i="6"/>
  <c r="EY82" i="6" s="1"/>
  <c r="BR82" i="6"/>
  <c r="BY82" i="6" s="1"/>
  <c r="CU82" i="6"/>
  <c r="DB82" i="6" s="1"/>
  <c r="BT82" i="6"/>
  <c r="CA82" i="6" s="1"/>
  <c r="BS82" i="6"/>
  <c r="BZ82" i="6" s="1"/>
  <c r="EM82" i="6"/>
  <c r="EZ82" i="6" s="1"/>
  <c r="CV82" i="6"/>
  <c r="DC82" i="6" s="1"/>
  <c r="AM82" i="6"/>
  <c r="AU82" i="6" s="1"/>
  <c r="CW82" i="6"/>
  <c r="DD82" i="6" s="1"/>
  <c r="EN82" i="6"/>
  <c r="FA82" i="6" s="1"/>
  <c r="AO82" i="6"/>
  <c r="AW82" i="6" s="1"/>
  <c r="CX82" i="6"/>
  <c r="DE82" i="6" s="1"/>
  <c r="AN82" i="6"/>
  <c r="AV82" i="6" s="1"/>
  <c r="EO82" i="6"/>
  <c r="FB82" i="6" s="1"/>
  <c r="EP82" i="6"/>
  <c r="FC82" i="6" s="1"/>
  <c r="EQ82" i="6"/>
  <c r="FD82" i="6" s="1"/>
  <c r="ER82" i="6"/>
  <c r="FE82" i="6" s="1"/>
  <c r="ET82" i="6"/>
  <c r="FG82" i="6" s="1"/>
  <c r="ES82" i="6"/>
  <c r="FF82" i="6" s="1"/>
  <c r="AC81" i="6"/>
  <c r="U80" i="6"/>
  <c r="DZ78" i="6"/>
  <c r="DM77" i="6"/>
  <c r="EG73" i="6"/>
  <c r="DT72" i="6"/>
  <c r="ED75" i="6"/>
  <c r="DQ74" i="6"/>
  <c r="CL81" i="6"/>
  <c r="CE80" i="6"/>
  <c r="AG78" i="6"/>
  <c r="Y77" i="6"/>
  <c r="M77" i="6" s="1"/>
  <c r="CN80" i="6"/>
  <c r="CG79" i="6"/>
  <c r="BL79" i="6"/>
  <c r="BE78" i="6"/>
  <c r="Z81" i="6"/>
  <c r="R80" i="6"/>
  <c r="A84" i="6"/>
  <c r="C83" i="6"/>
  <c r="Q83" i="6"/>
  <c r="E83" i="6"/>
  <c r="DG83" i="6"/>
  <c r="CC83" i="6"/>
  <c r="AY83" i="6"/>
  <c r="EB76" i="6"/>
  <c r="DO75" i="6"/>
  <c r="AF78" i="6"/>
  <c r="X77" i="6"/>
  <c r="CM81" i="6"/>
  <c r="CF80" i="6"/>
  <c r="CP77" i="6"/>
  <c r="CI76" i="6"/>
  <c r="AA81" i="6"/>
  <c r="S80" i="6"/>
  <c r="EE74" i="6"/>
  <c r="DR73" i="6"/>
  <c r="DU81" i="6"/>
  <c r="DH80" i="6"/>
  <c r="O75" i="6"/>
  <c r="I69" i="6"/>
  <c r="K69" i="6" s="1"/>
  <c r="L69" i="6"/>
  <c r="J69" i="6"/>
  <c r="DW81" i="6"/>
  <c r="DJ80" i="6"/>
  <c r="CO79" i="6"/>
  <c r="CH78" i="6"/>
  <c r="AE79" i="6"/>
  <c r="W78" i="6"/>
  <c r="CQ77" i="6"/>
  <c r="CJ76" i="6"/>
  <c r="O76" i="6" s="1"/>
  <c r="EF72" i="6"/>
  <c r="DS71" i="6"/>
  <c r="EC75" i="6"/>
  <c r="DP74" i="6"/>
  <c r="BI81" i="6"/>
  <c r="BB80" i="6"/>
  <c r="EA78" i="6"/>
  <c r="DN77" i="6"/>
  <c r="BJ80" i="6"/>
  <c r="BC79" i="6"/>
  <c r="DY80" i="6"/>
  <c r="DL79" i="6"/>
  <c r="BH81" i="6"/>
  <c r="BA80" i="6"/>
  <c r="DX81" i="6"/>
  <c r="DK80" i="6"/>
  <c r="AD80" i="6"/>
  <c r="V79" i="6"/>
  <c r="CK81" i="6"/>
  <c r="CD80" i="6"/>
  <c r="BK80" i="6"/>
  <c r="BD79" i="6"/>
  <c r="BM79" i="6"/>
  <c r="BF78" i="6"/>
  <c r="N78" i="6" s="1"/>
  <c r="P71" i="6"/>
  <c r="EC77" i="8" l="1"/>
  <c r="DP76" i="8"/>
  <c r="CO80" i="8"/>
  <c r="CH79" i="8"/>
  <c r="AD81" i="8"/>
  <c r="V80" i="8"/>
  <c r="DY81" i="8"/>
  <c r="DL80" i="8"/>
  <c r="BI82" i="8"/>
  <c r="BB81" i="8"/>
  <c r="EE75" i="8"/>
  <c r="DR74" i="8"/>
  <c r="BG82" i="8"/>
  <c r="AZ81" i="8"/>
  <c r="BL79" i="8"/>
  <c r="BE78" i="8"/>
  <c r="N78" i="8" s="1"/>
  <c r="EA78" i="8"/>
  <c r="DN77" i="8"/>
  <c r="Z82" i="8"/>
  <c r="R81" i="8"/>
  <c r="BM80" i="8"/>
  <c r="BF79" i="8"/>
  <c r="AC81" i="8"/>
  <c r="U80" i="8"/>
  <c r="EB78" i="8"/>
  <c r="DO77" i="8"/>
  <c r="AE79" i="8"/>
  <c r="W78" i="8"/>
  <c r="DZ80" i="8"/>
  <c r="DM79" i="8"/>
  <c r="BH82" i="8"/>
  <c r="BA81" i="8"/>
  <c r="CK82" i="8"/>
  <c r="CD81" i="8"/>
  <c r="CM82" i="8"/>
  <c r="CF81" i="8"/>
  <c r="AB82" i="8"/>
  <c r="T81" i="8"/>
  <c r="G71" i="8"/>
  <c r="H71" i="8"/>
  <c r="BJ82" i="8"/>
  <c r="BC81" i="8"/>
  <c r="DV82" i="8"/>
  <c r="DI81" i="8"/>
  <c r="DU82" i="8"/>
  <c r="DH81" i="8"/>
  <c r="AG78" i="8"/>
  <c r="Y77" i="8"/>
  <c r="M77" i="8" s="1"/>
  <c r="CP79" i="8"/>
  <c r="CI78" i="8"/>
  <c r="EF74" i="8"/>
  <c r="DS73" i="8"/>
  <c r="AA82" i="8"/>
  <c r="S81" i="8"/>
  <c r="ED75" i="8"/>
  <c r="DQ74" i="8"/>
  <c r="EG73" i="8"/>
  <c r="DT72" i="8"/>
  <c r="P72" i="8" s="1"/>
  <c r="CN81" i="8"/>
  <c r="CG80" i="8"/>
  <c r="CL82" i="8"/>
  <c r="CE81" i="8"/>
  <c r="J70" i="8"/>
  <c r="I70" i="8"/>
  <c r="K70" i="8" s="1"/>
  <c r="L70" i="8"/>
  <c r="BK81" i="8"/>
  <c r="BD80" i="8"/>
  <c r="AF79" i="8"/>
  <c r="X78" i="8"/>
  <c r="CQ78" i="8"/>
  <c r="CJ77" i="8"/>
  <c r="O77" i="8" s="1"/>
  <c r="DX82" i="8"/>
  <c r="DK81" i="8"/>
  <c r="DW82" i="8"/>
  <c r="DJ81" i="8"/>
  <c r="CM82" i="7"/>
  <c r="CF81" i="7"/>
  <c r="DV83" i="7"/>
  <c r="DI82" i="7"/>
  <c r="Z83" i="7"/>
  <c r="R82" i="7"/>
  <c r="AD80" i="7"/>
  <c r="V79" i="7"/>
  <c r="CK83" i="7"/>
  <c r="CD82" i="7"/>
  <c r="BL79" i="7"/>
  <c r="BE78" i="7"/>
  <c r="H71" i="7"/>
  <c r="G71" i="7"/>
  <c r="H70" i="7"/>
  <c r="G70" i="7"/>
  <c r="CP80" i="7"/>
  <c r="CI79" i="7"/>
  <c r="DW82" i="7"/>
  <c r="DJ81" i="7"/>
  <c r="CN82" i="7"/>
  <c r="CG81" i="7"/>
  <c r="CQ79" i="7"/>
  <c r="CJ78" i="7"/>
  <c r="O78" i="7" s="1"/>
  <c r="BG83" i="7"/>
  <c r="AZ82" i="7"/>
  <c r="BJ81" i="7"/>
  <c r="BC80" i="7"/>
  <c r="BM79" i="7"/>
  <c r="BF78" i="7"/>
  <c r="N78" i="7" s="1"/>
  <c r="BK80" i="7"/>
  <c r="BD79" i="7"/>
  <c r="DU83" i="7"/>
  <c r="DH82" i="7"/>
  <c r="AE79" i="7"/>
  <c r="W78" i="7"/>
  <c r="AA83" i="7"/>
  <c r="S82" i="7"/>
  <c r="EA77" i="7"/>
  <c r="DN76" i="7"/>
  <c r="EG73" i="7"/>
  <c r="DT72" i="7"/>
  <c r="AB83" i="7"/>
  <c r="T82" i="7"/>
  <c r="DX80" i="7"/>
  <c r="DK79" i="7"/>
  <c r="BH83" i="7"/>
  <c r="BA82" i="7"/>
  <c r="AG78" i="7"/>
  <c r="Y77" i="7"/>
  <c r="M77" i="7" s="1"/>
  <c r="BI83" i="7"/>
  <c r="BB82" i="7"/>
  <c r="DY79" i="7"/>
  <c r="DL78" i="7"/>
  <c r="AC82" i="7"/>
  <c r="U81" i="7"/>
  <c r="AF79" i="7"/>
  <c r="X78" i="7"/>
  <c r="EC76" i="7"/>
  <c r="DP75" i="7"/>
  <c r="EE74" i="7"/>
  <c r="DR73" i="7"/>
  <c r="CO81" i="7"/>
  <c r="CH80" i="7"/>
  <c r="DZ79" i="7"/>
  <c r="DM78" i="7"/>
  <c r="CL83" i="7"/>
  <c r="CE82" i="7"/>
  <c r="EF73" i="7"/>
  <c r="DS72" i="7"/>
  <c r="EB77" i="7"/>
  <c r="DO76" i="7"/>
  <c r="ED75" i="7"/>
  <c r="DQ74" i="7"/>
  <c r="T82" i="6"/>
  <c r="DI82" i="6"/>
  <c r="AZ82" i="6"/>
  <c r="H71" i="6"/>
  <c r="G71" i="6"/>
  <c r="DU82" i="6"/>
  <c r="DH81" i="6"/>
  <c r="AA82" i="6"/>
  <c r="S81" i="6"/>
  <c r="CM82" i="6"/>
  <c r="CF81" i="6"/>
  <c r="EB77" i="6"/>
  <c r="DO76" i="6"/>
  <c r="EV83" i="6"/>
  <c r="DV83" i="6" s="1"/>
  <c r="BV83" i="6"/>
  <c r="BY83" i="6"/>
  <c r="FF83" i="6"/>
  <c r="DA83" i="6"/>
  <c r="FE83" i="6"/>
  <c r="CZ83" i="6"/>
  <c r="AP83" i="6"/>
  <c r="F83" i="6"/>
  <c r="AH83" i="6"/>
  <c r="AI83" i="6"/>
  <c r="AQ83" i="6" s="1"/>
  <c r="AJ83" i="6"/>
  <c r="AR83" i="6" s="1"/>
  <c r="AB83" i="6" s="1"/>
  <c r="CR83" i="6"/>
  <c r="CY83" i="6" s="1"/>
  <c r="CS83" i="6"/>
  <c r="BO83" i="6"/>
  <c r="EH83" i="6"/>
  <c r="EU83" i="6" s="1"/>
  <c r="BN83" i="6"/>
  <c r="BU83" i="6" s="1"/>
  <c r="BG83" i="6" s="1"/>
  <c r="EI83" i="6"/>
  <c r="EJ83" i="6"/>
  <c r="EW83" i="6" s="1"/>
  <c r="BP83" i="6"/>
  <c r="BW83" i="6" s="1"/>
  <c r="BQ83" i="6"/>
  <c r="BX83" i="6" s="1"/>
  <c r="CT83" i="6"/>
  <c r="AK83" i="6"/>
  <c r="AS83" i="6" s="1"/>
  <c r="EK83" i="6"/>
  <c r="EX83" i="6" s="1"/>
  <c r="CU83" i="6"/>
  <c r="DB83" i="6" s="1"/>
  <c r="BR83" i="6"/>
  <c r="AL83" i="6"/>
  <c r="AT83" i="6" s="1"/>
  <c r="EL83" i="6"/>
  <c r="EY83" i="6" s="1"/>
  <c r="EM83" i="6"/>
  <c r="EZ83" i="6" s="1"/>
  <c r="CV83" i="6"/>
  <c r="DC83" i="6" s="1"/>
  <c r="AM83" i="6"/>
  <c r="AU83" i="6" s="1"/>
  <c r="BT83" i="6"/>
  <c r="CA83" i="6" s="1"/>
  <c r="BS83" i="6"/>
  <c r="BZ83" i="6" s="1"/>
  <c r="AO83" i="6"/>
  <c r="AW83" i="6" s="1"/>
  <c r="CX83" i="6"/>
  <c r="DE83" i="6" s="1"/>
  <c r="AN83" i="6"/>
  <c r="AV83" i="6" s="1"/>
  <c r="CW83" i="6"/>
  <c r="DD83" i="6" s="1"/>
  <c r="EN83" i="6"/>
  <c r="FA83" i="6" s="1"/>
  <c r="EO83" i="6"/>
  <c r="FB83" i="6" s="1"/>
  <c r="EP83" i="6"/>
  <c r="FC83" i="6" s="1"/>
  <c r="EQ83" i="6"/>
  <c r="FD83" i="6" s="1"/>
  <c r="ER83" i="6"/>
  <c r="ES83" i="6"/>
  <c r="ET83" i="6"/>
  <c r="FG83" i="6" s="1"/>
  <c r="BK81" i="6"/>
  <c r="BD80" i="6"/>
  <c r="AD81" i="6"/>
  <c r="V80" i="6"/>
  <c r="BH82" i="6"/>
  <c r="BA81" i="6"/>
  <c r="BJ81" i="6"/>
  <c r="BC80" i="6"/>
  <c r="BI82" i="6"/>
  <c r="BB81" i="6"/>
  <c r="EF73" i="6"/>
  <c r="DS72" i="6"/>
  <c r="P72" i="6" s="1"/>
  <c r="AE80" i="6"/>
  <c r="W79" i="6"/>
  <c r="DW82" i="6"/>
  <c r="DJ81" i="6"/>
  <c r="Z82" i="6"/>
  <c r="R81" i="6"/>
  <c r="CN81" i="6"/>
  <c r="CG80" i="6"/>
  <c r="CL82" i="6"/>
  <c r="CE81" i="6"/>
  <c r="EG74" i="6"/>
  <c r="DT73" i="6"/>
  <c r="AC82" i="6"/>
  <c r="U81" i="6"/>
  <c r="EE75" i="6"/>
  <c r="DR74" i="6"/>
  <c r="CP78" i="6"/>
  <c r="CI77" i="6"/>
  <c r="AF79" i="6"/>
  <c r="X78" i="6"/>
  <c r="D85" i="6"/>
  <c r="B86" i="6"/>
  <c r="BM80" i="6"/>
  <c r="BF79" i="6"/>
  <c r="N79" i="6" s="1"/>
  <c r="CK82" i="6"/>
  <c r="CD81" i="6"/>
  <c r="DX82" i="6"/>
  <c r="DK81" i="6"/>
  <c r="DY81" i="6"/>
  <c r="DL80" i="6"/>
  <c r="EA79" i="6"/>
  <c r="DN78" i="6"/>
  <c r="EC76" i="6"/>
  <c r="DP75" i="6"/>
  <c r="CQ78" i="6"/>
  <c r="CJ77" i="6"/>
  <c r="CO80" i="6"/>
  <c r="CH79" i="6"/>
  <c r="A85" i="6"/>
  <c r="C84" i="6"/>
  <c r="BL80" i="6"/>
  <c r="BE79" i="6"/>
  <c r="AG79" i="6"/>
  <c r="Y78" i="6"/>
  <c r="M78" i="6" s="1"/>
  <c r="ED76" i="6"/>
  <c r="DQ75" i="6"/>
  <c r="DZ79" i="6"/>
  <c r="DM78" i="6"/>
  <c r="Q84" i="6"/>
  <c r="E84" i="6"/>
  <c r="DG84" i="6"/>
  <c r="CC84" i="6"/>
  <c r="AY84" i="6"/>
  <c r="I70" i="6"/>
  <c r="K70" i="6" s="1"/>
  <c r="L70" i="6"/>
  <c r="J70" i="6"/>
  <c r="CL83" i="8" l="1"/>
  <c r="CE82" i="8"/>
  <c r="EG74" i="8"/>
  <c r="DT73" i="8"/>
  <c r="P73" i="8" s="1"/>
  <c r="AA83" i="8"/>
  <c r="S82" i="8"/>
  <c r="CP80" i="8"/>
  <c r="CI79" i="8"/>
  <c r="DU83" i="8"/>
  <c r="DH82" i="8"/>
  <c r="BJ83" i="8"/>
  <c r="BC82" i="8"/>
  <c r="AB83" i="8"/>
  <c r="T82" i="8"/>
  <c r="CK83" i="8"/>
  <c r="CD82" i="8"/>
  <c r="DZ81" i="8"/>
  <c r="DM80" i="8"/>
  <c r="DY82" i="8"/>
  <c r="DL81" i="8"/>
  <c r="CO81" i="8"/>
  <c r="CH80" i="8"/>
  <c r="DX83" i="8"/>
  <c r="DK82" i="8"/>
  <c r="AF80" i="8"/>
  <c r="X79" i="8"/>
  <c r="EB79" i="8"/>
  <c r="DO78" i="8"/>
  <c r="BM81" i="8"/>
  <c r="BF80" i="8"/>
  <c r="EA79" i="8"/>
  <c r="DN78" i="8"/>
  <c r="BG83" i="8"/>
  <c r="AZ82" i="8"/>
  <c r="BI83" i="8"/>
  <c r="BB82" i="8"/>
  <c r="CN82" i="8"/>
  <c r="CG81" i="8"/>
  <c r="ED76" i="8"/>
  <c r="DQ75" i="8"/>
  <c r="EF75" i="8"/>
  <c r="DS74" i="8"/>
  <c r="AG79" i="8"/>
  <c r="Y78" i="8"/>
  <c r="M78" i="8" s="1"/>
  <c r="DV83" i="8"/>
  <c r="DI82" i="8"/>
  <c r="J71" i="8"/>
  <c r="I71" i="8"/>
  <c r="K71" i="8" s="1"/>
  <c r="L71" i="8"/>
  <c r="CM83" i="8"/>
  <c r="CF82" i="8"/>
  <c r="BH83" i="8"/>
  <c r="BA82" i="8"/>
  <c r="AD82" i="8"/>
  <c r="V81" i="8"/>
  <c r="EC78" i="8"/>
  <c r="DP77" i="8"/>
  <c r="DW83" i="8"/>
  <c r="DJ82" i="8"/>
  <c r="CQ79" i="8"/>
  <c r="CJ78" i="8"/>
  <c r="O78" i="8" s="1"/>
  <c r="BK82" i="8"/>
  <c r="BD81" i="8"/>
  <c r="H72" i="8"/>
  <c r="G72" i="8"/>
  <c r="AE80" i="8"/>
  <c r="W79" i="8"/>
  <c r="AC82" i="8"/>
  <c r="U81" i="8"/>
  <c r="Z83" i="8"/>
  <c r="R82" i="8"/>
  <c r="BL80" i="8"/>
  <c r="BE79" i="8"/>
  <c r="N79" i="8" s="1"/>
  <c r="EE76" i="8"/>
  <c r="DR75" i="8"/>
  <c r="EB78" i="7"/>
  <c r="DO77" i="7"/>
  <c r="CL84" i="7"/>
  <c r="CE83" i="7"/>
  <c r="CO82" i="7"/>
  <c r="CH81" i="7"/>
  <c r="EC77" i="7"/>
  <c r="DP76" i="7"/>
  <c r="AC83" i="7"/>
  <c r="U82" i="7"/>
  <c r="BI84" i="7"/>
  <c r="BB83" i="7"/>
  <c r="BH84" i="7"/>
  <c r="BA83" i="7"/>
  <c r="AB84" i="7"/>
  <c r="T83" i="7"/>
  <c r="EA78" i="7"/>
  <c r="DN77" i="7"/>
  <c r="AE80" i="7"/>
  <c r="W79" i="7"/>
  <c r="BK81" i="7"/>
  <c r="BD80" i="7"/>
  <c r="BJ82" i="7"/>
  <c r="BC81" i="7"/>
  <c r="CQ80" i="7"/>
  <c r="CJ79" i="7"/>
  <c r="O79" i="7" s="1"/>
  <c r="DW83" i="7"/>
  <c r="DJ82" i="7"/>
  <c r="L71" i="7"/>
  <c r="J71" i="7"/>
  <c r="I71" i="7"/>
  <c r="K71" i="7" s="1"/>
  <c r="CK84" i="7"/>
  <c r="CD83" i="7"/>
  <c r="Z84" i="7"/>
  <c r="R83" i="7"/>
  <c r="CM83" i="7"/>
  <c r="CF82" i="7"/>
  <c r="P72" i="7"/>
  <c r="ED76" i="7"/>
  <c r="DQ75" i="7"/>
  <c r="EF74" i="7"/>
  <c r="DS73" i="7"/>
  <c r="DZ80" i="7"/>
  <c r="DM79" i="7"/>
  <c r="EE75" i="7"/>
  <c r="DR74" i="7"/>
  <c r="AF80" i="7"/>
  <c r="X79" i="7"/>
  <c r="DY80" i="7"/>
  <c r="DL79" i="7"/>
  <c r="AG79" i="7"/>
  <c r="Y78" i="7"/>
  <c r="M78" i="7" s="1"/>
  <c r="DX81" i="7"/>
  <c r="DK80" i="7"/>
  <c r="EG74" i="7"/>
  <c r="DT73" i="7"/>
  <c r="P73" i="7" s="1"/>
  <c r="AA84" i="7"/>
  <c r="S83" i="7"/>
  <c r="DU84" i="7"/>
  <c r="DH83" i="7"/>
  <c r="BM80" i="7"/>
  <c r="BF79" i="7"/>
  <c r="BG84" i="7"/>
  <c r="AZ83" i="7"/>
  <c r="CN83" i="7"/>
  <c r="CG82" i="7"/>
  <c r="CP81" i="7"/>
  <c r="CI80" i="7"/>
  <c r="BL80" i="7"/>
  <c r="BE79" i="7"/>
  <c r="AD81" i="7"/>
  <c r="V80" i="7"/>
  <c r="DV84" i="7"/>
  <c r="DI83" i="7"/>
  <c r="L70" i="7"/>
  <c r="J70" i="7"/>
  <c r="I70" i="7"/>
  <c r="K70" i="7" s="1"/>
  <c r="H72" i="6"/>
  <c r="G72" i="6"/>
  <c r="AZ83" i="6"/>
  <c r="DI83" i="6"/>
  <c r="T83" i="6"/>
  <c r="Q85" i="6"/>
  <c r="E85" i="6"/>
  <c r="DG85" i="6"/>
  <c r="CC85" i="6"/>
  <c r="AY85" i="6"/>
  <c r="O77" i="6"/>
  <c r="EG75" i="6"/>
  <c r="DT74" i="6"/>
  <c r="CN82" i="6"/>
  <c r="CG81" i="6"/>
  <c r="AE81" i="6"/>
  <c r="W80" i="6"/>
  <c r="BI83" i="6"/>
  <c r="BB82" i="6"/>
  <c r="BH83" i="6"/>
  <c r="BA82" i="6"/>
  <c r="BK82" i="6"/>
  <c r="BD81" i="6"/>
  <c r="EB78" i="6"/>
  <c r="DO77" i="6"/>
  <c r="AA83" i="6"/>
  <c r="S82" i="6"/>
  <c r="ED77" i="6"/>
  <c r="DQ76" i="6"/>
  <c r="BL81" i="6"/>
  <c r="BE80" i="6"/>
  <c r="CQ79" i="6"/>
  <c r="CJ78" i="6"/>
  <c r="EA80" i="6"/>
  <c r="DN79" i="6"/>
  <c r="DX83" i="6"/>
  <c r="DK82" i="6"/>
  <c r="BM81" i="6"/>
  <c r="BF80" i="6"/>
  <c r="N80" i="6" s="1"/>
  <c r="CP79" i="6"/>
  <c r="CI78" i="6"/>
  <c r="CY84" i="6"/>
  <c r="EX84" i="6"/>
  <c r="EW84" i="6"/>
  <c r="BW84" i="6"/>
  <c r="F84" i="6"/>
  <c r="AJ84" i="6"/>
  <c r="AR84" i="6" s="1"/>
  <c r="AB84" i="6" s="1"/>
  <c r="CR84" i="6"/>
  <c r="CS84" i="6"/>
  <c r="CZ84" i="6" s="1"/>
  <c r="BO84" i="6"/>
  <c r="BV84" i="6" s="1"/>
  <c r="EH84" i="6"/>
  <c r="EU84" i="6" s="1"/>
  <c r="BN84" i="6"/>
  <c r="BU84" i="6" s="1"/>
  <c r="BG84" i="6" s="1"/>
  <c r="AH84" i="6"/>
  <c r="AP84" i="6" s="1"/>
  <c r="AI84" i="6"/>
  <c r="AQ84" i="6" s="1"/>
  <c r="EI84" i="6"/>
  <c r="EV84" i="6" s="1"/>
  <c r="DV84" i="6" s="1"/>
  <c r="EJ84" i="6"/>
  <c r="BP84" i="6"/>
  <c r="BQ84" i="6"/>
  <c r="BX84" i="6" s="1"/>
  <c r="AK84" i="6"/>
  <c r="AS84" i="6" s="1"/>
  <c r="EK84" i="6"/>
  <c r="CT84" i="6"/>
  <c r="DA84" i="6" s="1"/>
  <c r="CU84" i="6"/>
  <c r="DB84" i="6" s="1"/>
  <c r="AL84" i="6"/>
  <c r="AT84" i="6" s="1"/>
  <c r="EL84" i="6"/>
  <c r="EY84" i="6" s="1"/>
  <c r="BR84" i="6"/>
  <c r="BY84" i="6" s="1"/>
  <c r="CV84" i="6"/>
  <c r="DC84" i="6" s="1"/>
  <c r="AM84" i="6"/>
  <c r="AU84" i="6" s="1"/>
  <c r="BT84" i="6"/>
  <c r="CA84" i="6" s="1"/>
  <c r="BS84" i="6"/>
  <c r="BZ84" i="6" s="1"/>
  <c r="EM84" i="6"/>
  <c r="EZ84" i="6" s="1"/>
  <c r="AO84" i="6"/>
  <c r="AW84" i="6" s="1"/>
  <c r="CX84" i="6"/>
  <c r="DE84" i="6" s="1"/>
  <c r="AN84" i="6"/>
  <c r="AV84" i="6" s="1"/>
  <c r="CW84" i="6"/>
  <c r="DD84" i="6" s="1"/>
  <c r="EN84" i="6"/>
  <c r="FA84" i="6" s="1"/>
  <c r="EO84" i="6"/>
  <c r="FB84" i="6" s="1"/>
  <c r="EP84" i="6"/>
  <c r="FC84" i="6" s="1"/>
  <c r="EQ84" i="6"/>
  <c r="FD84" i="6" s="1"/>
  <c r="ER84" i="6"/>
  <c r="FE84" i="6" s="1"/>
  <c r="ES84" i="6"/>
  <c r="FF84" i="6" s="1"/>
  <c r="ET84" i="6"/>
  <c r="FG84" i="6" s="1"/>
  <c r="AC83" i="6"/>
  <c r="U82" i="6"/>
  <c r="CL83" i="6"/>
  <c r="CE82" i="6"/>
  <c r="Z83" i="6"/>
  <c r="R82" i="6"/>
  <c r="DW83" i="6"/>
  <c r="DJ82" i="6"/>
  <c r="EF74" i="6"/>
  <c r="DS73" i="6"/>
  <c r="BJ82" i="6"/>
  <c r="BC81" i="6"/>
  <c r="AD82" i="6"/>
  <c r="V81" i="6"/>
  <c r="CM83" i="6"/>
  <c r="CF82" i="6"/>
  <c r="DU83" i="6"/>
  <c r="DH82" i="6"/>
  <c r="DZ80" i="6"/>
  <c r="DM79" i="6"/>
  <c r="AG80" i="6"/>
  <c r="Y79" i="6"/>
  <c r="M79" i="6" s="1"/>
  <c r="A86" i="6"/>
  <c r="C85" i="6"/>
  <c r="CO81" i="6"/>
  <c r="CH80" i="6"/>
  <c r="EC77" i="6"/>
  <c r="DP76" i="6"/>
  <c r="DY82" i="6"/>
  <c r="DL81" i="6"/>
  <c r="CK83" i="6"/>
  <c r="CD82" i="6"/>
  <c r="D86" i="6"/>
  <c r="B87" i="6"/>
  <c r="AF80" i="6"/>
  <c r="X79" i="6"/>
  <c r="EE76" i="6"/>
  <c r="DR75" i="6"/>
  <c r="P73" i="6"/>
  <c r="I71" i="6"/>
  <c r="K71" i="6" s="1"/>
  <c r="L71" i="6"/>
  <c r="J71" i="6"/>
  <c r="N79" i="7" l="1"/>
  <c r="BL81" i="8"/>
  <c r="BE80" i="8"/>
  <c r="N80" i="8" s="1"/>
  <c r="AC83" i="8"/>
  <c r="U82" i="8"/>
  <c r="BK83" i="8"/>
  <c r="BD82" i="8"/>
  <c r="DW84" i="8"/>
  <c r="DJ83" i="8"/>
  <c r="AD83" i="8"/>
  <c r="V82" i="8"/>
  <c r="BH84" i="8"/>
  <c r="BA83" i="8"/>
  <c r="J72" i="8"/>
  <c r="I72" i="8"/>
  <c r="K72" i="8" s="1"/>
  <c r="L72" i="8"/>
  <c r="AG80" i="8"/>
  <c r="Y79" i="8"/>
  <c r="M79" i="8" s="1"/>
  <c r="ED77" i="8"/>
  <c r="DQ76" i="8"/>
  <c r="BI84" i="8"/>
  <c r="BB83" i="8"/>
  <c r="EA80" i="8"/>
  <c r="DN79" i="8"/>
  <c r="EB80" i="8"/>
  <c r="DO79" i="8"/>
  <c r="DX84" i="8"/>
  <c r="DK83" i="8"/>
  <c r="DY83" i="8"/>
  <c r="DL82" i="8"/>
  <c r="DZ82" i="8"/>
  <c r="DM81" i="8"/>
  <c r="AB84" i="8"/>
  <c r="T83" i="8"/>
  <c r="DU84" i="8"/>
  <c r="DH83" i="8"/>
  <c r="AA84" i="8"/>
  <c r="S83" i="8"/>
  <c r="CL84" i="8"/>
  <c r="CE83" i="8"/>
  <c r="EE77" i="8"/>
  <c r="DR76" i="8"/>
  <c r="Z84" i="8"/>
  <c r="R83" i="8"/>
  <c r="AE81" i="8"/>
  <c r="W80" i="8"/>
  <c r="CQ80" i="8"/>
  <c r="CJ79" i="8"/>
  <c r="O79" i="8" s="1"/>
  <c r="EC79" i="8"/>
  <c r="DP78" i="8"/>
  <c r="CM84" i="8"/>
  <c r="CF83" i="8"/>
  <c r="G73" i="8"/>
  <c r="H73" i="8"/>
  <c r="DV84" i="8"/>
  <c r="DI83" i="8"/>
  <c r="EF76" i="8"/>
  <c r="DS75" i="8"/>
  <c r="CN83" i="8"/>
  <c r="CG82" i="8"/>
  <c r="BG84" i="8"/>
  <c r="AZ83" i="8"/>
  <c r="BM82" i="8"/>
  <c r="BF81" i="8"/>
  <c r="AF81" i="8"/>
  <c r="X80" i="8"/>
  <c r="CO82" i="8"/>
  <c r="CH81" i="8"/>
  <c r="CK84" i="8"/>
  <c r="CD83" i="8"/>
  <c r="BJ84" i="8"/>
  <c r="BC83" i="8"/>
  <c r="CP81" i="8"/>
  <c r="CI80" i="8"/>
  <c r="EG75" i="8"/>
  <c r="DT74" i="8"/>
  <c r="P74" i="8" s="1"/>
  <c r="DV85" i="7"/>
  <c r="DI84" i="7"/>
  <c r="BL81" i="7"/>
  <c r="BE80" i="7"/>
  <c r="CN84" i="7"/>
  <c r="CG83" i="7"/>
  <c r="BM81" i="7"/>
  <c r="BF80" i="7"/>
  <c r="AA85" i="7"/>
  <c r="S84" i="7"/>
  <c r="DX82" i="7"/>
  <c r="DK81" i="7"/>
  <c r="DY81" i="7"/>
  <c r="DL80" i="7"/>
  <c r="EE76" i="7"/>
  <c r="DR75" i="7"/>
  <c r="EF75" i="7"/>
  <c r="DS74" i="7"/>
  <c r="DW84" i="7"/>
  <c r="DJ83" i="7"/>
  <c r="BJ83" i="7"/>
  <c r="BC82" i="7"/>
  <c r="AE81" i="7"/>
  <c r="W80" i="7"/>
  <c r="AB85" i="7"/>
  <c r="T84" i="7"/>
  <c r="BI85" i="7"/>
  <c r="BB84" i="7"/>
  <c r="EC78" i="7"/>
  <c r="DP77" i="7"/>
  <c r="CL85" i="7"/>
  <c r="CE84" i="7"/>
  <c r="H73" i="7"/>
  <c r="G73" i="7"/>
  <c r="Z85" i="7"/>
  <c r="R84" i="7"/>
  <c r="AD82" i="7"/>
  <c r="V81" i="7"/>
  <c r="CP82" i="7"/>
  <c r="CI81" i="7"/>
  <c r="BG85" i="7"/>
  <c r="AZ84" i="7"/>
  <c r="DU85" i="7"/>
  <c r="DH84" i="7"/>
  <c r="EG75" i="7"/>
  <c r="DT74" i="7"/>
  <c r="P74" i="7" s="1"/>
  <c r="AG80" i="7"/>
  <c r="Y79" i="7"/>
  <c r="M79" i="7" s="1"/>
  <c r="AF81" i="7"/>
  <c r="X80" i="7"/>
  <c r="DZ81" i="7"/>
  <c r="DM80" i="7"/>
  <c r="ED77" i="7"/>
  <c r="DQ76" i="7"/>
  <c r="H72" i="7"/>
  <c r="G72" i="7"/>
  <c r="CQ81" i="7"/>
  <c r="CJ80" i="7"/>
  <c r="O80" i="7" s="1"/>
  <c r="BK82" i="7"/>
  <c r="BD81" i="7"/>
  <c r="EA79" i="7"/>
  <c r="DN78" i="7"/>
  <c r="BH85" i="7"/>
  <c r="BA84" i="7"/>
  <c r="AC84" i="7"/>
  <c r="U83" i="7"/>
  <c r="CO83" i="7"/>
  <c r="CH82" i="7"/>
  <c r="EB79" i="7"/>
  <c r="DO78" i="7"/>
  <c r="CM84" i="7"/>
  <c r="CF83" i="7"/>
  <c r="CK85" i="7"/>
  <c r="CD84" i="7"/>
  <c r="AZ84" i="6"/>
  <c r="DI84" i="6"/>
  <c r="T84" i="6"/>
  <c r="EE77" i="6"/>
  <c r="DR76" i="6"/>
  <c r="Q86" i="6"/>
  <c r="E86" i="6"/>
  <c r="DG86" i="6"/>
  <c r="CC86" i="6"/>
  <c r="AY86" i="6"/>
  <c r="DY83" i="6"/>
  <c r="DL82" i="6"/>
  <c r="CO82" i="6"/>
  <c r="CH81" i="6"/>
  <c r="AG81" i="6"/>
  <c r="Y80" i="6"/>
  <c r="DU84" i="6"/>
  <c r="DH83" i="6"/>
  <c r="AD83" i="6"/>
  <c r="V82" i="6"/>
  <c r="EF75" i="6"/>
  <c r="DS74" i="6"/>
  <c r="Z84" i="6"/>
  <c r="R83" i="6"/>
  <c r="AC84" i="6"/>
  <c r="U83" i="6"/>
  <c r="BV85" i="6"/>
  <c r="FE85" i="6"/>
  <c r="CZ85" i="6"/>
  <c r="AP85" i="6"/>
  <c r="F85" i="6"/>
  <c r="CS85" i="6"/>
  <c r="BO85" i="6"/>
  <c r="EH85" i="6"/>
  <c r="EU85" i="6" s="1"/>
  <c r="BN85" i="6"/>
  <c r="BU85" i="6" s="1"/>
  <c r="BG85" i="6" s="1"/>
  <c r="AH85" i="6"/>
  <c r="AI85" i="6"/>
  <c r="AQ85" i="6" s="1"/>
  <c r="AJ85" i="6"/>
  <c r="AR85" i="6" s="1"/>
  <c r="AB85" i="6" s="1"/>
  <c r="CR85" i="6"/>
  <c r="CY85" i="6" s="1"/>
  <c r="EJ85" i="6"/>
  <c r="EW85" i="6" s="1"/>
  <c r="BP85" i="6"/>
  <c r="BW85" i="6" s="1"/>
  <c r="EI85" i="6"/>
  <c r="EV85" i="6" s="1"/>
  <c r="DV85" i="6" s="1"/>
  <c r="BQ85" i="6"/>
  <c r="BX85" i="6" s="1"/>
  <c r="AK85" i="6"/>
  <c r="AS85" i="6" s="1"/>
  <c r="EK85" i="6"/>
  <c r="EX85" i="6" s="1"/>
  <c r="CT85" i="6"/>
  <c r="DA85" i="6" s="1"/>
  <c r="CU85" i="6"/>
  <c r="DB85" i="6" s="1"/>
  <c r="AL85" i="6"/>
  <c r="AT85" i="6" s="1"/>
  <c r="EL85" i="6"/>
  <c r="EY85" i="6" s="1"/>
  <c r="BR85" i="6"/>
  <c r="BY85" i="6" s="1"/>
  <c r="AM85" i="6"/>
  <c r="AU85" i="6" s="1"/>
  <c r="BT85" i="6"/>
  <c r="CA85" i="6" s="1"/>
  <c r="BS85" i="6"/>
  <c r="BZ85" i="6" s="1"/>
  <c r="EM85" i="6"/>
  <c r="EZ85" i="6" s="1"/>
  <c r="CV85" i="6"/>
  <c r="DC85" i="6" s="1"/>
  <c r="CX85" i="6"/>
  <c r="DE85" i="6" s="1"/>
  <c r="AN85" i="6"/>
  <c r="AV85" i="6" s="1"/>
  <c r="CW85" i="6"/>
  <c r="DD85" i="6" s="1"/>
  <c r="EN85" i="6"/>
  <c r="FA85" i="6" s="1"/>
  <c r="AO85" i="6"/>
  <c r="AW85" i="6" s="1"/>
  <c r="EO85" i="6"/>
  <c r="FB85" i="6" s="1"/>
  <c r="EP85" i="6"/>
  <c r="FC85" i="6" s="1"/>
  <c r="EQ85" i="6"/>
  <c r="FD85" i="6" s="1"/>
  <c r="ER85" i="6"/>
  <c r="ET85" i="6"/>
  <c r="FG85" i="6" s="1"/>
  <c r="ES85" i="6"/>
  <c r="FF85" i="6" s="1"/>
  <c r="BM82" i="6"/>
  <c r="BF81" i="6"/>
  <c r="N81" i="6" s="1"/>
  <c r="EA81" i="6"/>
  <c r="DN80" i="6"/>
  <c r="BL82" i="6"/>
  <c r="BE81" i="6"/>
  <c r="AA84" i="6"/>
  <c r="S83" i="6"/>
  <c r="BK83" i="6"/>
  <c r="BD82" i="6"/>
  <c r="BI84" i="6"/>
  <c r="BB83" i="6"/>
  <c r="CN83" i="6"/>
  <c r="CG82" i="6"/>
  <c r="H73" i="6"/>
  <c r="G73" i="6"/>
  <c r="AF81" i="6"/>
  <c r="X80" i="6"/>
  <c r="M80" i="6" s="1"/>
  <c r="CK84" i="6"/>
  <c r="CD83" i="6"/>
  <c r="EC78" i="6"/>
  <c r="DP77" i="6"/>
  <c r="A87" i="6"/>
  <c r="C86" i="6"/>
  <c r="DZ81" i="6"/>
  <c r="DM80" i="6"/>
  <c r="CM84" i="6"/>
  <c r="CF83" i="6"/>
  <c r="BJ83" i="6"/>
  <c r="BC82" i="6"/>
  <c r="DW84" i="6"/>
  <c r="DJ83" i="6"/>
  <c r="CL84" i="6"/>
  <c r="CE83" i="6"/>
  <c r="O78" i="6"/>
  <c r="P74" i="6"/>
  <c r="I72" i="6"/>
  <c r="K72" i="6" s="1"/>
  <c r="L72" i="6"/>
  <c r="J72" i="6"/>
  <c r="D87" i="6"/>
  <c r="B88" i="6"/>
  <c r="CP80" i="6"/>
  <c r="CI79" i="6"/>
  <c r="DX84" i="6"/>
  <c r="DK83" i="6"/>
  <c r="CQ80" i="6"/>
  <c r="CJ79" i="6"/>
  <c r="ED78" i="6"/>
  <c r="DQ77" i="6"/>
  <c r="EB79" i="6"/>
  <c r="DO78" i="6"/>
  <c r="BH84" i="6"/>
  <c r="BA83" i="6"/>
  <c r="AE82" i="6"/>
  <c r="W81" i="6"/>
  <c r="EG76" i="6"/>
  <c r="DT75" i="6"/>
  <c r="AD84" i="8" l="1"/>
  <c r="V83" i="8"/>
  <c r="BK84" i="8"/>
  <c r="BD83" i="8"/>
  <c r="BL82" i="8"/>
  <c r="BE81" i="8"/>
  <c r="N81" i="8" s="1"/>
  <c r="CP82" i="8"/>
  <c r="CI81" i="8"/>
  <c r="CK85" i="8"/>
  <c r="CD84" i="8"/>
  <c r="AF82" i="8"/>
  <c r="X81" i="8"/>
  <c r="BG85" i="8"/>
  <c r="AZ84" i="8"/>
  <c r="EF77" i="8"/>
  <c r="DS76" i="8"/>
  <c r="J73" i="8"/>
  <c r="I73" i="8"/>
  <c r="K73" i="8" s="1"/>
  <c r="L73" i="8"/>
  <c r="CM85" i="8"/>
  <c r="CF84" i="8"/>
  <c r="EC80" i="8"/>
  <c r="DP79" i="8"/>
  <c r="AE82" i="8"/>
  <c r="W81" i="8"/>
  <c r="EE78" i="8"/>
  <c r="DR77" i="8"/>
  <c r="AA85" i="8"/>
  <c r="S84" i="8"/>
  <c r="AB85" i="8"/>
  <c r="T84" i="8"/>
  <c r="DY84" i="8"/>
  <c r="DL83" i="8"/>
  <c r="EB81" i="8"/>
  <c r="DO80" i="8"/>
  <c r="BI85" i="8"/>
  <c r="BB84" i="8"/>
  <c r="AG81" i="8"/>
  <c r="Y80" i="8"/>
  <c r="M80" i="8" s="1"/>
  <c r="G74" i="8"/>
  <c r="H74" i="8"/>
  <c r="BH85" i="8"/>
  <c r="BA84" i="8"/>
  <c r="DW85" i="8"/>
  <c r="DJ84" i="8"/>
  <c r="AC84" i="8"/>
  <c r="U83" i="8"/>
  <c r="EG76" i="8"/>
  <c r="DT75" i="8"/>
  <c r="P75" i="8" s="1"/>
  <c r="BJ85" i="8"/>
  <c r="BC84" i="8"/>
  <c r="CO83" i="8"/>
  <c r="CH82" i="8"/>
  <c r="BM83" i="8"/>
  <c r="BF82" i="8"/>
  <c r="CN84" i="8"/>
  <c r="CG83" i="8"/>
  <c r="DV85" i="8"/>
  <c r="DI84" i="8"/>
  <c r="CQ81" i="8"/>
  <c r="CJ80" i="8"/>
  <c r="O80" i="8" s="1"/>
  <c r="Z85" i="8"/>
  <c r="R84" i="8"/>
  <c r="CL85" i="8"/>
  <c r="CE84" i="8"/>
  <c r="DU85" i="8"/>
  <c r="DH84" i="8"/>
  <c r="DZ83" i="8"/>
  <c r="DM82" i="8"/>
  <c r="DX85" i="8"/>
  <c r="DK84" i="8"/>
  <c r="EA81" i="8"/>
  <c r="DN80" i="8"/>
  <c r="ED78" i="8"/>
  <c r="DQ77" i="8"/>
  <c r="CO84" i="7"/>
  <c r="CH83" i="7"/>
  <c r="BH86" i="7"/>
  <c r="BA85" i="7"/>
  <c r="BK83" i="7"/>
  <c r="BD82" i="7"/>
  <c r="L72" i="7"/>
  <c r="J72" i="7"/>
  <c r="I72" i="7"/>
  <c r="K72" i="7" s="1"/>
  <c r="L73" i="7"/>
  <c r="J73" i="7"/>
  <c r="I73" i="7"/>
  <c r="K73" i="7" s="1"/>
  <c r="EC79" i="7"/>
  <c r="DP78" i="7"/>
  <c r="AB86" i="7"/>
  <c r="T85" i="7"/>
  <c r="BJ84" i="7"/>
  <c r="BC83" i="7"/>
  <c r="CK86" i="7"/>
  <c r="CD85" i="7"/>
  <c r="DZ82" i="7"/>
  <c r="DM81" i="7"/>
  <c r="AG81" i="7"/>
  <c r="Y80" i="7"/>
  <c r="M80" i="7" s="1"/>
  <c r="DU86" i="7"/>
  <c r="DH85" i="7"/>
  <c r="CP83" i="7"/>
  <c r="CI82" i="7"/>
  <c r="EF76" i="7"/>
  <c r="DS75" i="7"/>
  <c r="DY82" i="7"/>
  <c r="DL81" i="7"/>
  <c r="AA86" i="7"/>
  <c r="S85" i="7"/>
  <c r="CN85" i="7"/>
  <c r="CG84" i="7"/>
  <c r="DV86" i="7"/>
  <c r="DI85" i="7"/>
  <c r="EB80" i="7"/>
  <c r="DO79" i="7"/>
  <c r="AC85" i="7"/>
  <c r="U84" i="7"/>
  <c r="EA80" i="7"/>
  <c r="DN79" i="7"/>
  <c r="CQ82" i="7"/>
  <c r="CJ81" i="7"/>
  <c r="O81" i="7" s="1"/>
  <c r="G74" i="7"/>
  <c r="H74" i="7"/>
  <c r="CL86" i="7"/>
  <c r="CE85" i="7"/>
  <c r="BI86" i="7"/>
  <c r="BB85" i="7"/>
  <c r="AE82" i="7"/>
  <c r="W81" i="7"/>
  <c r="DW85" i="7"/>
  <c r="DJ84" i="7"/>
  <c r="N80" i="7"/>
  <c r="CM85" i="7"/>
  <c r="CF84" i="7"/>
  <c r="ED78" i="7"/>
  <c r="DQ77" i="7"/>
  <c r="AF82" i="7"/>
  <c r="X81" i="7"/>
  <c r="EG76" i="7"/>
  <c r="DT75" i="7"/>
  <c r="P75" i="7" s="1"/>
  <c r="BG86" i="7"/>
  <c r="AZ85" i="7"/>
  <c r="AD83" i="7"/>
  <c r="V82" i="7"/>
  <c r="Z86" i="7"/>
  <c r="R85" i="7"/>
  <c r="EE77" i="7"/>
  <c r="DR76" i="7"/>
  <c r="DX83" i="7"/>
  <c r="DK82" i="7"/>
  <c r="BM82" i="7"/>
  <c r="BF81" i="7"/>
  <c r="BL82" i="7"/>
  <c r="BE81" i="7"/>
  <c r="AZ85" i="6"/>
  <c r="DI85" i="6"/>
  <c r="T85" i="6"/>
  <c r="EB80" i="6"/>
  <c r="DO79" i="6"/>
  <c r="CQ81" i="6"/>
  <c r="CJ80" i="6"/>
  <c r="CP81" i="6"/>
  <c r="CI80" i="6"/>
  <c r="D88" i="6"/>
  <c r="B89" i="6"/>
  <c r="Z85" i="6"/>
  <c r="R84" i="6"/>
  <c r="AD84" i="6"/>
  <c r="V83" i="6"/>
  <c r="AG82" i="6"/>
  <c r="Y81" i="6"/>
  <c r="M81" i="6" s="1"/>
  <c r="DY84" i="6"/>
  <c r="DL83" i="6"/>
  <c r="F86" i="6"/>
  <c r="AH86" i="6"/>
  <c r="AP86" i="6" s="1"/>
  <c r="AI86" i="6"/>
  <c r="AQ86" i="6" s="1"/>
  <c r="AJ86" i="6"/>
  <c r="AR86" i="6" s="1"/>
  <c r="AB86" i="6" s="1"/>
  <c r="CR86" i="6"/>
  <c r="CY86" i="6" s="1"/>
  <c r="CS86" i="6"/>
  <c r="CZ86" i="6" s="1"/>
  <c r="BO86" i="6"/>
  <c r="BV86" i="6" s="1"/>
  <c r="EH86" i="6"/>
  <c r="EU86" i="6" s="1"/>
  <c r="BN86" i="6"/>
  <c r="BU86" i="6" s="1"/>
  <c r="BG86" i="6" s="1"/>
  <c r="EI86" i="6"/>
  <c r="EV86" i="6" s="1"/>
  <c r="DV86" i="6" s="1"/>
  <c r="EJ86" i="6"/>
  <c r="EW86" i="6" s="1"/>
  <c r="BP86" i="6"/>
  <c r="BW86" i="6" s="1"/>
  <c r="AK86" i="6"/>
  <c r="AS86" i="6" s="1"/>
  <c r="EK86" i="6"/>
  <c r="EX86" i="6" s="1"/>
  <c r="CT86" i="6"/>
  <c r="DA86" i="6" s="1"/>
  <c r="BQ86" i="6"/>
  <c r="BX86" i="6" s="1"/>
  <c r="AL86" i="6"/>
  <c r="AT86" i="6" s="1"/>
  <c r="EL86" i="6"/>
  <c r="EY86" i="6" s="1"/>
  <c r="BR86" i="6"/>
  <c r="BY86" i="6" s="1"/>
  <c r="CU86" i="6"/>
  <c r="DB86" i="6" s="1"/>
  <c r="BT86" i="6"/>
  <c r="CA86" i="6" s="1"/>
  <c r="BS86" i="6"/>
  <c r="BZ86" i="6" s="1"/>
  <c r="EM86" i="6"/>
  <c r="EZ86" i="6" s="1"/>
  <c r="CV86" i="6"/>
  <c r="DC86" i="6" s="1"/>
  <c r="AM86" i="6"/>
  <c r="AU86" i="6" s="1"/>
  <c r="CW86" i="6"/>
  <c r="DD86" i="6" s="1"/>
  <c r="EN86" i="6"/>
  <c r="FA86" i="6" s="1"/>
  <c r="AO86" i="6"/>
  <c r="AW86" i="6" s="1"/>
  <c r="CX86" i="6"/>
  <c r="DE86" i="6" s="1"/>
  <c r="AN86" i="6"/>
  <c r="AV86" i="6" s="1"/>
  <c r="EO86" i="6"/>
  <c r="FB86" i="6" s="1"/>
  <c r="EP86" i="6"/>
  <c r="FC86" i="6" s="1"/>
  <c r="EQ86" i="6"/>
  <c r="FD86" i="6" s="1"/>
  <c r="ER86" i="6"/>
  <c r="FE86" i="6" s="1"/>
  <c r="ET86" i="6"/>
  <c r="FG86" i="6" s="1"/>
  <c r="ES86" i="6"/>
  <c r="FF86" i="6" s="1"/>
  <c r="AE83" i="6"/>
  <c r="W82" i="6"/>
  <c r="Q87" i="6"/>
  <c r="E87" i="6"/>
  <c r="DG87" i="6"/>
  <c r="CC87" i="6"/>
  <c r="AY87" i="6"/>
  <c r="CL85" i="6"/>
  <c r="CE84" i="6"/>
  <c r="BJ84" i="6"/>
  <c r="BC83" i="6"/>
  <c r="DZ82" i="6"/>
  <c r="DM81" i="6"/>
  <c r="EC79" i="6"/>
  <c r="DP78" i="6"/>
  <c r="AF82" i="6"/>
  <c r="X81" i="6"/>
  <c r="CN84" i="6"/>
  <c r="CG83" i="6"/>
  <c r="BK84" i="6"/>
  <c r="BD83" i="6"/>
  <c r="BL83" i="6"/>
  <c r="BE82" i="6"/>
  <c r="N82" i="6" s="1"/>
  <c r="BM83" i="6"/>
  <c r="BF82" i="6"/>
  <c r="EG77" i="6"/>
  <c r="DT76" i="6"/>
  <c r="BH85" i="6"/>
  <c r="BA84" i="6"/>
  <c r="ED79" i="6"/>
  <c r="DQ78" i="6"/>
  <c r="DX85" i="6"/>
  <c r="DK84" i="6"/>
  <c r="H74" i="6"/>
  <c r="G74" i="6"/>
  <c r="I73" i="6"/>
  <c r="K73" i="6" s="1"/>
  <c r="L73" i="6"/>
  <c r="J73" i="6"/>
  <c r="AC85" i="6"/>
  <c r="U84" i="6"/>
  <c r="EF76" i="6"/>
  <c r="DS75" i="6"/>
  <c r="P75" i="6" s="1"/>
  <c r="DU85" i="6"/>
  <c r="DH84" i="6"/>
  <c r="CO83" i="6"/>
  <c r="CH82" i="6"/>
  <c r="O79" i="6"/>
  <c r="DW85" i="6"/>
  <c r="DJ84" i="6"/>
  <c r="CM85" i="6"/>
  <c r="CF84" i="6"/>
  <c r="A88" i="6"/>
  <c r="C87" i="6"/>
  <c r="CK85" i="6"/>
  <c r="CD84" i="6"/>
  <c r="BI85" i="6"/>
  <c r="BB84" i="6"/>
  <c r="AA85" i="6"/>
  <c r="S84" i="6"/>
  <c r="EA82" i="6"/>
  <c r="DN81" i="6"/>
  <c r="EE78" i="6"/>
  <c r="DR77" i="6"/>
  <c r="G75" i="8" l="1"/>
  <c r="H75" i="8"/>
  <c r="BG86" i="8"/>
  <c r="AZ85" i="8"/>
  <c r="CK86" i="8"/>
  <c r="CD85" i="8"/>
  <c r="BL83" i="8"/>
  <c r="BE82" i="8"/>
  <c r="N82" i="8" s="1"/>
  <c r="AD85" i="8"/>
  <c r="V84" i="8"/>
  <c r="EA82" i="8"/>
  <c r="DN81" i="8"/>
  <c r="DZ84" i="8"/>
  <c r="DM83" i="8"/>
  <c r="CL86" i="8"/>
  <c r="CE85" i="8"/>
  <c r="CQ82" i="8"/>
  <c r="CJ81" i="8"/>
  <c r="O81" i="8" s="1"/>
  <c r="CN85" i="8"/>
  <c r="CG84" i="8"/>
  <c r="CO84" i="8"/>
  <c r="CH83" i="8"/>
  <c r="EG77" i="8"/>
  <c r="DT76" i="8"/>
  <c r="P76" i="8" s="1"/>
  <c r="DW86" i="8"/>
  <c r="DJ85" i="8"/>
  <c r="J74" i="8"/>
  <c r="I74" i="8"/>
  <c r="K74" i="8" s="1"/>
  <c r="L74" i="8"/>
  <c r="BI86" i="8"/>
  <c r="BB85" i="8"/>
  <c r="DY85" i="8"/>
  <c r="DL84" i="8"/>
  <c r="AA86" i="8"/>
  <c r="S85" i="8"/>
  <c r="AE83" i="8"/>
  <c r="W82" i="8"/>
  <c r="CM86" i="8"/>
  <c r="CF85" i="8"/>
  <c r="EF78" i="8"/>
  <c r="DS77" i="8"/>
  <c r="AF83" i="8"/>
  <c r="X82" i="8"/>
  <c r="CP83" i="8"/>
  <c r="CI82" i="8"/>
  <c r="BK85" i="8"/>
  <c r="BD84" i="8"/>
  <c r="ED79" i="8"/>
  <c r="DQ78" i="8"/>
  <c r="DX86" i="8"/>
  <c r="DK85" i="8"/>
  <c r="DU86" i="8"/>
  <c r="DH85" i="8"/>
  <c r="Z86" i="8"/>
  <c r="R85" i="8"/>
  <c r="DV86" i="8"/>
  <c r="DI85" i="8"/>
  <c r="BM84" i="8"/>
  <c r="BF83" i="8"/>
  <c r="BJ86" i="8"/>
  <c r="BC85" i="8"/>
  <c r="AC85" i="8"/>
  <c r="U84" i="8"/>
  <c r="BH86" i="8"/>
  <c r="BA85" i="8"/>
  <c r="AG82" i="8"/>
  <c r="Y81" i="8"/>
  <c r="M81" i="8" s="1"/>
  <c r="EB82" i="8"/>
  <c r="DO81" i="8"/>
  <c r="AB86" i="8"/>
  <c r="T85" i="8"/>
  <c r="EE79" i="8"/>
  <c r="DR78" i="8"/>
  <c r="EC81" i="8"/>
  <c r="DP80" i="8"/>
  <c r="AF83" i="7"/>
  <c r="X82" i="7"/>
  <c r="EA81" i="7"/>
  <c r="DN80" i="7"/>
  <c r="CN86" i="7"/>
  <c r="CG85" i="7"/>
  <c r="CP84" i="7"/>
  <c r="CI83" i="7"/>
  <c r="CK87" i="7"/>
  <c r="CD86" i="7"/>
  <c r="BL83" i="7"/>
  <c r="BE82" i="7"/>
  <c r="DX84" i="7"/>
  <c r="DK83" i="7"/>
  <c r="AE83" i="7"/>
  <c r="W82" i="7"/>
  <c r="CL87" i="7"/>
  <c r="CE86" i="7"/>
  <c r="BH87" i="7"/>
  <c r="BA86" i="7"/>
  <c r="Z87" i="7"/>
  <c r="R86" i="7"/>
  <c r="BM83" i="7"/>
  <c r="BF82" i="7"/>
  <c r="N82" i="7" s="1"/>
  <c r="EE78" i="7"/>
  <c r="DR77" i="7"/>
  <c r="G75" i="7"/>
  <c r="H75" i="7"/>
  <c r="CM86" i="7"/>
  <c r="CF85" i="7"/>
  <c r="DW86" i="7"/>
  <c r="DJ85" i="7"/>
  <c r="BI87" i="7"/>
  <c r="BB86" i="7"/>
  <c r="BK84" i="7"/>
  <c r="BD83" i="7"/>
  <c r="CO85" i="7"/>
  <c r="CH84" i="7"/>
  <c r="BG87" i="7"/>
  <c r="AZ86" i="7"/>
  <c r="J74" i="7"/>
  <c r="I74" i="7"/>
  <c r="K74" i="7" s="1"/>
  <c r="L74" i="7"/>
  <c r="EB81" i="7"/>
  <c r="DO80" i="7"/>
  <c r="DY83" i="7"/>
  <c r="DL82" i="7"/>
  <c r="AG82" i="7"/>
  <c r="Y81" i="7"/>
  <c r="M81" i="7" s="1"/>
  <c r="AB87" i="7"/>
  <c r="T86" i="7"/>
  <c r="N81" i="7"/>
  <c r="AD84" i="7"/>
  <c r="V83" i="7"/>
  <c r="EG77" i="7"/>
  <c r="DT76" i="7"/>
  <c r="ED79" i="7"/>
  <c r="DQ78" i="7"/>
  <c r="CQ83" i="7"/>
  <c r="CJ82" i="7"/>
  <c r="O82" i="7" s="1"/>
  <c r="AC86" i="7"/>
  <c r="U85" i="7"/>
  <c r="DV87" i="7"/>
  <c r="DI86" i="7"/>
  <c r="AA87" i="7"/>
  <c r="S86" i="7"/>
  <c r="EF77" i="7"/>
  <c r="DS76" i="7"/>
  <c r="DU87" i="7"/>
  <c r="DH86" i="7"/>
  <c r="DZ83" i="7"/>
  <c r="DM82" i="7"/>
  <c r="BJ85" i="7"/>
  <c r="BC84" i="7"/>
  <c r="EC80" i="7"/>
  <c r="DP79" i="7"/>
  <c r="AZ86" i="6"/>
  <c r="T86" i="6"/>
  <c r="G75" i="6"/>
  <c r="H75" i="6"/>
  <c r="DI86" i="6"/>
  <c r="EA83" i="6"/>
  <c r="DN82" i="6"/>
  <c r="BI86" i="6"/>
  <c r="BB85" i="6"/>
  <c r="A89" i="6"/>
  <c r="C88" i="6"/>
  <c r="DW86" i="6"/>
  <c r="DJ85" i="6"/>
  <c r="DY85" i="6"/>
  <c r="DL84" i="6"/>
  <c r="AD85" i="6"/>
  <c r="V84" i="6"/>
  <c r="CP82" i="6"/>
  <c r="CI81" i="6"/>
  <c r="EB81" i="6"/>
  <c r="DO80" i="6"/>
  <c r="EE79" i="6"/>
  <c r="DR78" i="6"/>
  <c r="DU86" i="6"/>
  <c r="DH85" i="6"/>
  <c r="AC86" i="6"/>
  <c r="U85" i="6"/>
  <c r="DX86" i="6"/>
  <c r="DK85" i="6"/>
  <c r="BH86" i="6"/>
  <c r="BA85" i="6"/>
  <c r="BL84" i="6"/>
  <c r="BE83" i="6"/>
  <c r="CN85" i="6"/>
  <c r="CG84" i="6"/>
  <c r="EC80" i="6"/>
  <c r="DP79" i="6"/>
  <c r="BJ85" i="6"/>
  <c r="BC84" i="6"/>
  <c r="D89" i="6"/>
  <c r="B90" i="6"/>
  <c r="AA86" i="6"/>
  <c r="S85" i="6"/>
  <c r="CK86" i="6"/>
  <c r="CD85" i="6"/>
  <c r="CM86" i="6"/>
  <c r="CF85" i="6"/>
  <c r="I74" i="6"/>
  <c r="K74" i="6" s="1"/>
  <c r="L74" i="6"/>
  <c r="J74" i="6"/>
  <c r="AG83" i="6"/>
  <c r="Y82" i="6"/>
  <c r="Z86" i="6"/>
  <c r="R85" i="6"/>
  <c r="Q88" i="6"/>
  <c r="E88" i="6"/>
  <c r="DG88" i="6"/>
  <c r="CC88" i="6"/>
  <c r="AY88" i="6"/>
  <c r="CQ82" i="6"/>
  <c r="CJ81" i="6"/>
  <c r="CO84" i="6"/>
  <c r="CH83" i="6"/>
  <c r="EF77" i="6"/>
  <c r="DS76" i="6"/>
  <c r="P76" i="6" s="1"/>
  <c r="ED80" i="6"/>
  <c r="DQ79" i="6"/>
  <c r="EG78" i="6"/>
  <c r="DT77" i="6"/>
  <c r="BM84" i="6"/>
  <c r="BF83" i="6"/>
  <c r="N83" i="6" s="1"/>
  <c r="BK85" i="6"/>
  <c r="BD84" i="6"/>
  <c r="AF83" i="6"/>
  <c r="X82" i="6"/>
  <c r="M82" i="6" s="1"/>
  <c r="DZ83" i="6"/>
  <c r="DM82" i="6"/>
  <c r="CL86" i="6"/>
  <c r="CE85" i="6"/>
  <c r="EV87" i="6"/>
  <c r="DV87" i="6" s="1"/>
  <c r="BV87" i="6"/>
  <c r="FF87" i="6"/>
  <c r="DA87" i="6"/>
  <c r="FE87" i="6"/>
  <c r="FA87" i="6"/>
  <c r="CZ87" i="6"/>
  <c r="AP87" i="6"/>
  <c r="F87" i="6"/>
  <c r="AH87" i="6"/>
  <c r="AI87" i="6"/>
  <c r="AQ87" i="6" s="1"/>
  <c r="AJ87" i="6"/>
  <c r="AR87" i="6" s="1"/>
  <c r="AB87" i="6" s="1"/>
  <c r="CR87" i="6"/>
  <c r="CY87" i="6" s="1"/>
  <c r="CS87" i="6"/>
  <c r="BO87" i="6"/>
  <c r="EH87" i="6"/>
  <c r="EU87" i="6" s="1"/>
  <c r="BN87" i="6"/>
  <c r="BU87" i="6" s="1"/>
  <c r="BG87" i="6" s="1"/>
  <c r="EI87" i="6"/>
  <c r="EJ87" i="6"/>
  <c r="EW87" i="6" s="1"/>
  <c r="BP87" i="6"/>
  <c r="BW87" i="6" s="1"/>
  <c r="BQ87" i="6"/>
  <c r="BX87" i="6" s="1"/>
  <c r="CT87" i="6"/>
  <c r="AK87" i="6"/>
  <c r="AS87" i="6" s="1"/>
  <c r="EK87" i="6"/>
  <c r="EX87" i="6" s="1"/>
  <c r="CU87" i="6"/>
  <c r="DB87" i="6" s="1"/>
  <c r="AL87" i="6"/>
  <c r="AT87" i="6" s="1"/>
  <c r="EL87" i="6"/>
  <c r="EY87" i="6" s="1"/>
  <c r="BR87" i="6"/>
  <c r="BY87" i="6" s="1"/>
  <c r="EM87" i="6"/>
  <c r="EZ87" i="6" s="1"/>
  <c r="CV87" i="6"/>
  <c r="DC87" i="6" s="1"/>
  <c r="AM87" i="6"/>
  <c r="AU87" i="6" s="1"/>
  <c r="BT87" i="6"/>
  <c r="CA87" i="6" s="1"/>
  <c r="BS87" i="6"/>
  <c r="BZ87" i="6" s="1"/>
  <c r="AO87" i="6"/>
  <c r="AW87" i="6" s="1"/>
  <c r="CX87" i="6"/>
  <c r="DE87" i="6" s="1"/>
  <c r="AN87" i="6"/>
  <c r="AV87" i="6" s="1"/>
  <c r="CW87" i="6"/>
  <c r="DD87" i="6" s="1"/>
  <c r="EN87" i="6"/>
  <c r="EO87" i="6"/>
  <c r="FB87" i="6" s="1"/>
  <c r="EP87" i="6"/>
  <c r="FC87" i="6" s="1"/>
  <c r="EQ87" i="6"/>
  <c r="FD87" i="6" s="1"/>
  <c r="ER87" i="6"/>
  <c r="ES87" i="6"/>
  <c r="ET87" i="6"/>
  <c r="FG87" i="6" s="1"/>
  <c r="AE84" i="6"/>
  <c r="W83" i="6"/>
  <c r="O80" i="6"/>
  <c r="EG78" i="8" l="1"/>
  <c r="DT77" i="8"/>
  <c r="P77" i="8" s="1"/>
  <c r="CN86" i="8"/>
  <c r="CG85" i="8"/>
  <c r="CL87" i="8"/>
  <c r="CE86" i="8"/>
  <c r="EA83" i="8"/>
  <c r="DN82" i="8"/>
  <c r="BL84" i="8"/>
  <c r="BE83" i="8"/>
  <c r="N83" i="8" s="1"/>
  <c r="BG87" i="8"/>
  <c r="AZ86" i="8"/>
  <c r="EE80" i="8"/>
  <c r="DR79" i="8"/>
  <c r="EB83" i="8"/>
  <c r="DO82" i="8"/>
  <c r="BH87" i="8"/>
  <c r="BA86" i="8"/>
  <c r="BJ87" i="8"/>
  <c r="BC86" i="8"/>
  <c r="DV87" i="8"/>
  <c r="DI86" i="8"/>
  <c r="DU87" i="8"/>
  <c r="DH86" i="8"/>
  <c r="ED80" i="8"/>
  <c r="DQ79" i="8"/>
  <c r="CP84" i="8"/>
  <c r="CI83" i="8"/>
  <c r="EF79" i="8"/>
  <c r="DS78" i="8"/>
  <c r="CM87" i="8"/>
  <c r="CF86" i="8"/>
  <c r="AA87" i="8"/>
  <c r="S86" i="8"/>
  <c r="BI87" i="8"/>
  <c r="BB86" i="8"/>
  <c r="DW87" i="8"/>
  <c r="DJ86" i="8"/>
  <c r="CO85" i="8"/>
  <c r="CH84" i="8"/>
  <c r="CQ83" i="8"/>
  <c r="CJ82" i="8"/>
  <c r="O82" i="8" s="1"/>
  <c r="DZ85" i="8"/>
  <c r="DM84" i="8"/>
  <c r="AD86" i="8"/>
  <c r="V85" i="8"/>
  <c r="CK87" i="8"/>
  <c r="CD86" i="8"/>
  <c r="EC82" i="8"/>
  <c r="DP81" i="8"/>
  <c r="AB87" i="8"/>
  <c r="T86" i="8"/>
  <c r="AG83" i="8"/>
  <c r="Y82" i="8"/>
  <c r="M82" i="8" s="1"/>
  <c r="AC86" i="8"/>
  <c r="U85" i="8"/>
  <c r="BM85" i="8"/>
  <c r="BF84" i="8"/>
  <c r="Z87" i="8"/>
  <c r="R86" i="8"/>
  <c r="DX87" i="8"/>
  <c r="DK86" i="8"/>
  <c r="BK86" i="8"/>
  <c r="BD85" i="8"/>
  <c r="AF84" i="8"/>
  <c r="X83" i="8"/>
  <c r="AE84" i="8"/>
  <c r="W83" i="8"/>
  <c r="DY86" i="8"/>
  <c r="DL85" i="8"/>
  <c r="G76" i="8"/>
  <c r="H76" i="8"/>
  <c r="J75" i="8"/>
  <c r="I75" i="8"/>
  <c r="K75" i="8" s="1"/>
  <c r="L75" i="8"/>
  <c r="BG88" i="7"/>
  <c r="AZ87" i="7"/>
  <c r="BK85" i="7"/>
  <c r="BD84" i="7"/>
  <c r="BI88" i="7"/>
  <c r="BB87" i="7"/>
  <c r="CM87" i="7"/>
  <c r="CF86" i="7"/>
  <c r="AE84" i="7"/>
  <c r="W83" i="7"/>
  <c r="DX85" i="7"/>
  <c r="DK84" i="7"/>
  <c r="CK88" i="7"/>
  <c r="CD87" i="7"/>
  <c r="CN87" i="7"/>
  <c r="CG86" i="7"/>
  <c r="AF84" i="7"/>
  <c r="X83" i="7"/>
  <c r="BJ86" i="7"/>
  <c r="BC85" i="7"/>
  <c r="DU88" i="7"/>
  <c r="DH87" i="7"/>
  <c r="AA88" i="7"/>
  <c r="S87" i="7"/>
  <c r="AC87" i="7"/>
  <c r="U86" i="7"/>
  <c r="ED80" i="7"/>
  <c r="DQ79" i="7"/>
  <c r="AD85" i="7"/>
  <c r="V84" i="7"/>
  <c r="AB88" i="7"/>
  <c r="T87" i="7"/>
  <c r="DY84" i="7"/>
  <c r="DL83" i="7"/>
  <c r="EE79" i="7"/>
  <c r="DR78" i="7"/>
  <c r="Z88" i="7"/>
  <c r="R87" i="7"/>
  <c r="P76" i="7"/>
  <c r="CO86" i="7"/>
  <c r="CH85" i="7"/>
  <c r="DW87" i="7"/>
  <c r="DJ86" i="7"/>
  <c r="J75" i="7"/>
  <c r="I75" i="7"/>
  <c r="K75" i="7" s="1"/>
  <c r="L75" i="7"/>
  <c r="CL88" i="7"/>
  <c r="CE87" i="7"/>
  <c r="BL84" i="7"/>
  <c r="BE83" i="7"/>
  <c r="CP85" i="7"/>
  <c r="CI84" i="7"/>
  <c r="EA82" i="7"/>
  <c r="DN81" i="7"/>
  <c r="EC81" i="7"/>
  <c r="DP80" i="7"/>
  <c r="DZ84" i="7"/>
  <c r="DM83" i="7"/>
  <c r="EF78" i="7"/>
  <c r="DS77" i="7"/>
  <c r="DV88" i="7"/>
  <c r="DI87" i="7"/>
  <c r="CQ84" i="7"/>
  <c r="CJ83" i="7"/>
  <c r="O83" i="7" s="1"/>
  <c r="EG78" i="7"/>
  <c r="DT77" i="7"/>
  <c r="AG83" i="7"/>
  <c r="Y82" i="7"/>
  <c r="M82" i="7" s="1"/>
  <c r="EB82" i="7"/>
  <c r="DO81" i="7"/>
  <c r="BM84" i="7"/>
  <c r="BF83" i="7"/>
  <c r="N83" i="7" s="1"/>
  <c r="BH88" i="7"/>
  <c r="BA87" i="7"/>
  <c r="AZ87" i="6"/>
  <c r="DI87" i="6"/>
  <c r="T87" i="6"/>
  <c r="H76" i="6"/>
  <c r="G76" i="6"/>
  <c r="AE85" i="6"/>
  <c r="W84" i="6"/>
  <c r="D90" i="6"/>
  <c r="B91" i="6"/>
  <c r="BJ86" i="6"/>
  <c r="BC85" i="6"/>
  <c r="CN86" i="6"/>
  <c r="CG85" i="6"/>
  <c r="BH87" i="6"/>
  <c r="BA86" i="6"/>
  <c r="AC87" i="6"/>
  <c r="U86" i="6"/>
  <c r="O81" i="6"/>
  <c r="DW87" i="6"/>
  <c r="DJ86" i="6"/>
  <c r="BI87" i="6"/>
  <c r="BB86" i="6"/>
  <c r="I75" i="6"/>
  <c r="K75" i="6" s="1"/>
  <c r="L75" i="6"/>
  <c r="J75" i="6"/>
  <c r="CL87" i="6"/>
  <c r="CE86" i="6"/>
  <c r="AF84" i="6"/>
  <c r="X83" i="6"/>
  <c r="BM85" i="6"/>
  <c r="BF84" i="6"/>
  <c r="N84" i="6" s="1"/>
  <c r="ED81" i="6"/>
  <c r="DQ80" i="6"/>
  <c r="CO85" i="6"/>
  <c r="CH84" i="6"/>
  <c r="Z87" i="6"/>
  <c r="R86" i="6"/>
  <c r="CK87" i="6"/>
  <c r="CD86" i="6"/>
  <c r="Q89" i="6"/>
  <c r="E89" i="6"/>
  <c r="DG89" i="6"/>
  <c r="CC89" i="6"/>
  <c r="AY89" i="6"/>
  <c r="EE80" i="6"/>
  <c r="DR79" i="6"/>
  <c r="CP83" i="6"/>
  <c r="CI82" i="6"/>
  <c r="DY86" i="6"/>
  <c r="DL85" i="6"/>
  <c r="CQ83" i="6"/>
  <c r="CJ82" i="6"/>
  <c r="EW88" i="6"/>
  <c r="BW88" i="6"/>
  <c r="F88" i="6"/>
  <c r="AJ88" i="6"/>
  <c r="AR88" i="6" s="1"/>
  <c r="AB88" i="6" s="1"/>
  <c r="CR88" i="6"/>
  <c r="CY88" i="6" s="1"/>
  <c r="CS88" i="6"/>
  <c r="CZ88" i="6" s="1"/>
  <c r="BO88" i="6"/>
  <c r="BV88" i="6" s="1"/>
  <c r="EH88" i="6"/>
  <c r="EU88" i="6" s="1"/>
  <c r="BN88" i="6"/>
  <c r="BU88" i="6" s="1"/>
  <c r="BG88" i="6" s="1"/>
  <c r="AH88" i="6"/>
  <c r="AP88" i="6" s="1"/>
  <c r="AI88" i="6"/>
  <c r="AQ88" i="6" s="1"/>
  <c r="EI88" i="6"/>
  <c r="EV88" i="6" s="1"/>
  <c r="DV88" i="6" s="1"/>
  <c r="EJ88" i="6"/>
  <c r="BP88" i="6"/>
  <c r="BQ88" i="6"/>
  <c r="BX88" i="6" s="1"/>
  <c r="AK88" i="6"/>
  <c r="AS88" i="6" s="1"/>
  <c r="EK88" i="6"/>
  <c r="EX88" i="6" s="1"/>
  <c r="CT88" i="6"/>
  <c r="DA88" i="6" s="1"/>
  <c r="CU88" i="6"/>
  <c r="DB88" i="6" s="1"/>
  <c r="AL88" i="6"/>
  <c r="AT88" i="6" s="1"/>
  <c r="EL88" i="6"/>
  <c r="EY88" i="6" s="1"/>
  <c r="BR88" i="6"/>
  <c r="BY88" i="6" s="1"/>
  <c r="CV88" i="6"/>
  <c r="DC88" i="6" s="1"/>
  <c r="AM88" i="6"/>
  <c r="AU88" i="6" s="1"/>
  <c r="BT88" i="6"/>
  <c r="CA88" i="6" s="1"/>
  <c r="BS88" i="6"/>
  <c r="BZ88" i="6" s="1"/>
  <c r="EM88" i="6"/>
  <c r="EZ88" i="6" s="1"/>
  <c r="AO88" i="6"/>
  <c r="AW88" i="6" s="1"/>
  <c r="CX88" i="6"/>
  <c r="DE88" i="6" s="1"/>
  <c r="AN88" i="6"/>
  <c r="AV88" i="6" s="1"/>
  <c r="CW88" i="6"/>
  <c r="DD88" i="6" s="1"/>
  <c r="EN88" i="6"/>
  <c r="FA88" i="6" s="1"/>
  <c r="EO88" i="6"/>
  <c r="FB88" i="6" s="1"/>
  <c r="EP88" i="6"/>
  <c r="FC88" i="6" s="1"/>
  <c r="EQ88" i="6"/>
  <c r="FD88" i="6" s="1"/>
  <c r="ER88" i="6"/>
  <c r="FE88" i="6" s="1"/>
  <c r="ES88" i="6"/>
  <c r="FF88" i="6" s="1"/>
  <c r="ET88" i="6"/>
  <c r="FG88" i="6" s="1"/>
  <c r="EC81" i="6"/>
  <c r="DP80" i="6"/>
  <c r="BL85" i="6"/>
  <c r="BE84" i="6"/>
  <c r="DX87" i="6"/>
  <c r="DK86" i="6"/>
  <c r="DU87" i="6"/>
  <c r="DH86" i="6"/>
  <c r="A90" i="6"/>
  <c r="C89" i="6"/>
  <c r="EA84" i="6"/>
  <c r="DN83" i="6"/>
  <c r="M83" i="6"/>
  <c r="DZ84" i="6"/>
  <c r="DM83" i="6"/>
  <c r="BK86" i="6"/>
  <c r="BD85" i="6"/>
  <c r="EG79" i="6"/>
  <c r="DT78" i="6"/>
  <c r="EF78" i="6"/>
  <c r="DS77" i="6"/>
  <c r="P77" i="6" s="1"/>
  <c r="AG84" i="6"/>
  <c r="Y83" i="6"/>
  <c r="CM87" i="6"/>
  <c r="CF86" i="6"/>
  <c r="AA87" i="6"/>
  <c r="S86" i="6"/>
  <c r="EB82" i="6"/>
  <c r="DO81" i="6"/>
  <c r="AD86" i="6"/>
  <c r="V85" i="6"/>
  <c r="P77" i="7" l="1"/>
  <c r="J76" i="8"/>
  <c r="I76" i="8"/>
  <c r="K76" i="8" s="1"/>
  <c r="L76" i="8"/>
  <c r="AE85" i="8"/>
  <c r="W84" i="8"/>
  <c r="BK87" i="8"/>
  <c r="BD86" i="8"/>
  <c r="Z88" i="8"/>
  <c r="R87" i="8"/>
  <c r="AC87" i="8"/>
  <c r="U86" i="8"/>
  <c r="AB88" i="8"/>
  <c r="T87" i="8"/>
  <c r="CK88" i="8"/>
  <c r="CD87" i="8"/>
  <c r="DZ86" i="8"/>
  <c r="DM85" i="8"/>
  <c r="CO86" i="8"/>
  <c r="CH85" i="8"/>
  <c r="BI88" i="8"/>
  <c r="BB87" i="8"/>
  <c r="CM88" i="8"/>
  <c r="CF87" i="8"/>
  <c r="CP85" i="8"/>
  <c r="CI84" i="8"/>
  <c r="DU88" i="8"/>
  <c r="DH87" i="8"/>
  <c r="BJ88" i="8"/>
  <c r="BC87" i="8"/>
  <c r="EB84" i="8"/>
  <c r="DO83" i="8"/>
  <c r="BG88" i="8"/>
  <c r="AZ87" i="8"/>
  <c r="EA84" i="8"/>
  <c r="DN83" i="8"/>
  <c r="CN87" i="8"/>
  <c r="CG86" i="8"/>
  <c r="G77" i="8"/>
  <c r="H77" i="8"/>
  <c r="DY87" i="8"/>
  <c r="DL86" i="8"/>
  <c r="AF85" i="8"/>
  <c r="X84" i="8"/>
  <c r="DX88" i="8"/>
  <c r="DK87" i="8"/>
  <c r="BM86" i="8"/>
  <c r="BF85" i="8"/>
  <c r="AG84" i="8"/>
  <c r="Y83" i="8"/>
  <c r="EC83" i="8"/>
  <c r="DP82" i="8"/>
  <c r="AD87" i="8"/>
  <c r="V86" i="8"/>
  <c r="CQ84" i="8"/>
  <c r="CJ83" i="8"/>
  <c r="O83" i="8" s="1"/>
  <c r="DW88" i="8"/>
  <c r="DJ87" i="8"/>
  <c r="AA88" i="8"/>
  <c r="S87" i="8"/>
  <c r="EF80" i="8"/>
  <c r="DS79" i="8"/>
  <c r="ED81" i="8"/>
  <c r="DQ80" i="8"/>
  <c r="DV88" i="8"/>
  <c r="DI87" i="8"/>
  <c r="BH88" i="8"/>
  <c r="BA87" i="8"/>
  <c r="EE81" i="8"/>
  <c r="DR80" i="8"/>
  <c r="BL85" i="8"/>
  <c r="BE84" i="8"/>
  <c r="N84" i="8" s="1"/>
  <c r="CL88" i="8"/>
  <c r="CE87" i="8"/>
  <c r="EG79" i="8"/>
  <c r="DT78" i="8"/>
  <c r="P78" i="8" s="1"/>
  <c r="M83" i="8"/>
  <c r="EB83" i="7"/>
  <c r="DO82" i="7"/>
  <c r="EG79" i="7"/>
  <c r="DT78" i="7"/>
  <c r="DV89" i="7"/>
  <c r="DI88" i="7"/>
  <c r="DZ85" i="7"/>
  <c r="DM84" i="7"/>
  <c r="EA83" i="7"/>
  <c r="DN82" i="7"/>
  <c r="BL85" i="7"/>
  <c r="BE84" i="7"/>
  <c r="Z89" i="7"/>
  <c r="R88" i="7"/>
  <c r="DY85" i="7"/>
  <c r="DL84" i="7"/>
  <c r="AD86" i="7"/>
  <c r="V85" i="7"/>
  <c r="AC88" i="7"/>
  <c r="U87" i="7"/>
  <c r="DU89" i="7"/>
  <c r="DH88" i="7"/>
  <c r="AF85" i="7"/>
  <c r="X84" i="7"/>
  <c r="CK89" i="7"/>
  <c r="CD88" i="7"/>
  <c r="AE85" i="7"/>
  <c r="W84" i="7"/>
  <c r="BM85" i="7"/>
  <c r="BF84" i="7"/>
  <c r="N84" i="7" s="1"/>
  <c r="CO87" i="7"/>
  <c r="CH86" i="7"/>
  <c r="BI89" i="7"/>
  <c r="BB88" i="7"/>
  <c r="BG89" i="7"/>
  <c r="AZ88" i="7"/>
  <c r="AG84" i="7"/>
  <c r="Y83" i="7"/>
  <c r="M83" i="7" s="1"/>
  <c r="CQ85" i="7"/>
  <c r="CJ84" i="7"/>
  <c r="O84" i="7" s="1"/>
  <c r="EF79" i="7"/>
  <c r="DS78" i="7"/>
  <c r="EC82" i="7"/>
  <c r="DP81" i="7"/>
  <c r="CP86" i="7"/>
  <c r="CI85" i="7"/>
  <c r="CL89" i="7"/>
  <c r="CE88" i="7"/>
  <c r="G76" i="7"/>
  <c r="H76" i="7"/>
  <c r="EE80" i="7"/>
  <c r="DR79" i="7"/>
  <c r="AB89" i="7"/>
  <c r="T88" i="7"/>
  <c r="ED81" i="7"/>
  <c r="DQ80" i="7"/>
  <c r="AA89" i="7"/>
  <c r="S88" i="7"/>
  <c r="BJ87" i="7"/>
  <c r="BC86" i="7"/>
  <c r="CN88" i="7"/>
  <c r="CG87" i="7"/>
  <c r="DX86" i="7"/>
  <c r="DK85" i="7"/>
  <c r="BH89" i="7"/>
  <c r="BA88" i="7"/>
  <c r="G77" i="7"/>
  <c r="H77" i="7"/>
  <c r="DW88" i="7"/>
  <c r="DJ87" i="7"/>
  <c r="CM88" i="7"/>
  <c r="CF87" i="7"/>
  <c r="BK86" i="7"/>
  <c r="BD85" i="7"/>
  <c r="DI88" i="6"/>
  <c r="T88" i="6"/>
  <c r="G77" i="6"/>
  <c r="H77" i="6"/>
  <c r="AZ88" i="6"/>
  <c r="EA85" i="6"/>
  <c r="DN84" i="6"/>
  <c r="CQ84" i="6"/>
  <c r="CJ83" i="6"/>
  <c r="F89" i="6"/>
  <c r="CS89" i="6"/>
  <c r="CZ89" i="6" s="1"/>
  <c r="BO89" i="6"/>
  <c r="BV89" i="6" s="1"/>
  <c r="EH89" i="6"/>
  <c r="EU89" i="6" s="1"/>
  <c r="BN89" i="6"/>
  <c r="BU89" i="6" s="1"/>
  <c r="BG89" i="6" s="1"/>
  <c r="AH89" i="6"/>
  <c r="AP89" i="6" s="1"/>
  <c r="AI89" i="6"/>
  <c r="AQ89" i="6" s="1"/>
  <c r="AJ89" i="6"/>
  <c r="AR89" i="6" s="1"/>
  <c r="AB89" i="6" s="1"/>
  <c r="CR89" i="6"/>
  <c r="CY89" i="6" s="1"/>
  <c r="EJ89" i="6"/>
  <c r="EW89" i="6" s="1"/>
  <c r="BP89" i="6"/>
  <c r="BW89" i="6" s="1"/>
  <c r="EI89" i="6"/>
  <c r="EV89" i="6" s="1"/>
  <c r="DV89" i="6" s="1"/>
  <c r="BQ89" i="6"/>
  <c r="BX89" i="6" s="1"/>
  <c r="AK89" i="6"/>
  <c r="AS89" i="6" s="1"/>
  <c r="EK89" i="6"/>
  <c r="EX89" i="6" s="1"/>
  <c r="CT89" i="6"/>
  <c r="DA89" i="6" s="1"/>
  <c r="CU89" i="6"/>
  <c r="DB89" i="6" s="1"/>
  <c r="AL89" i="6"/>
  <c r="AT89" i="6" s="1"/>
  <c r="EL89" i="6"/>
  <c r="EY89" i="6" s="1"/>
  <c r="BR89" i="6"/>
  <c r="BY89" i="6" s="1"/>
  <c r="AM89" i="6"/>
  <c r="AU89" i="6" s="1"/>
  <c r="BT89" i="6"/>
  <c r="CA89" i="6" s="1"/>
  <c r="BS89" i="6"/>
  <c r="BZ89" i="6" s="1"/>
  <c r="EM89" i="6"/>
  <c r="EZ89" i="6" s="1"/>
  <c r="CV89" i="6"/>
  <c r="DC89" i="6" s="1"/>
  <c r="CX89" i="6"/>
  <c r="DE89" i="6" s="1"/>
  <c r="AN89" i="6"/>
  <c r="AV89" i="6" s="1"/>
  <c r="CW89" i="6"/>
  <c r="DD89" i="6" s="1"/>
  <c r="EN89" i="6"/>
  <c r="FA89" i="6" s="1"/>
  <c r="AO89" i="6"/>
  <c r="AW89" i="6" s="1"/>
  <c r="EO89" i="6"/>
  <c r="FB89" i="6" s="1"/>
  <c r="EP89" i="6"/>
  <c r="FC89" i="6" s="1"/>
  <c r="EQ89" i="6"/>
  <c r="FD89" i="6" s="1"/>
  <c r="ER89" i="6"/>
  <c r="FE89" i="6" s="1"/>
  <c r="ET89" i="6"/>
  <c r="FG89" i="6" s="1"/>
  <c r="ES89" i="6"/>
  <c r="FF89" i="6" s="1"/>
  <c r="BI88" i="6"/>
  <c r="BB87" i="6"/>
  <c r="D91" i="6"/>
  <c r="B92" i="6"/>
  <c r="AD87" i="6"/>
  <c r="V86" i="6"/>
  <c r="AA88" i="6"/>
  <c r="S87" i="6"/>
  <c r="AG85" i="6"/>
  <c r="Y84" i="6"/>
  <c r="EG80" i="6"/>
  <c r="DT79" i="6"/>
  <c r="DZ85" i="6"/>
  <c r="DM84" i="6"/>
  <c r="DU88" i="6"/>
  <c r="DH87" i="6"/>
  <c r="BL86" i="6"/>
  <c r="BE85" i="6"/>
  <c r="CP84" i="6"/>
  <c r="CI83" i="6"/>
  <c r="O83" i="6" s="1"/>
  <c r="Z88" i="6"/>
  <c r="R87" i="6"/>
  <c r="ED82" i="6"/>
  <c r="DQ81" i="6"/>
  <c r="AF85" i="6"/>
  <c r="X84" i="6"/>
  <c r="AC88" i="6"/>
  <c r="U87" i="6"/>
  <c r="CN87" i="6"/>
  <c r="CG86" i="6"/>
  <c r="Q90" i="6"/>
  <c r="E90" i="6"/>
  <c r="DG90" i="6"/>
  <c r="CC90" i="6"/>
  <c r="AY90" i="6"/>
  <c r="M84" i="6"/>
  <c r="A91" i="6"/>
  <c r="C90" i="6"/>
  <c r="DW88" i="6"/>
  <c r="DJ87" i="6"/>
  <c r="AE86" i="6"/>
  <c r="W85" i="6"/>
  <c r="EB83" i="6"/>
  <c r="DO82" i="6"/>
  <c r="CM88" i="6"/>
  <c r="CF87" i="6"/>
  <c r="EF79" i="6"/>
  <c r="DS78" i="6"/>
  <c r="P78" i="6" s="1"/>
  <c r="BK87" i="6"/>
  <c r="BD86" i="6"/>
  <c r="DX88" i="6"/>
  <c r="DK87" i="6"/>
  <c r="EC82" i="6"/>
  <c r="DP81" i="6"/>
  <c r="O82" i="6"/>
  <c r="DY87" i="6"/>
  <c r="DL86" i="6"/>
  <c r="EE81" i="6"/>
  <c r="DR80" i="6"/>
  <c r="CK88" i="6"/>
  <c r="CD87" i="6"/>
  <c r="CO86" i="6"/>
  <c r="CH85" i="6"/>
  <c r="BM86" i="6"/>
  <c r="BF85" i="6"/>
  <c r="N85" i="6" s="1"/>
  <c r="CL88" i="6"/>
  <c r="CE87" i="6"/>
  <c r="BH88" i="6"/>
  <c r="BA87" i="6"/>
  <c r="BJ87" i="6"/>
  <c r="BC86" i="6"/>
  <c r="I76" i="6"/>
  <c r="K76" i="6" s="1"/>
  <c r="L76" i="6"/>
  <c r="J76" i="6"/>
  <c r="G78" i="8" l="1"/>
  <c r="H78" i="8"/>
  <c r="EG80" i="8"/>
  <c r="DT79" i="8"/>
  <c r="P79" i="8" s="1"/>
  <c r="BL86" i="8"/>
  <c r="BE85" i="8"/>
  <c r="N85" i="8" s="1"/>
  <c r="BH89" i="8"/>
  <c r="BA88" i="8"/>
  <c r="ED82" i="8"/>
  <c r="DQ81" i="8"/>
  <c r="AA89" i="8"/>
  <c r="S88" i="8"/>
  <c r="CQ85" i="8"/>
  <c r="CJ84" i="8"/>
  <c r="O84" i="8" s="1"/>
  <c r="EC84" i="8"/>
  <c r="DP83" i="8"/>
  <c r="BM87" i="8"/>
  <c r="BF86" i="8"/>
  <c r="AF86" i="8"/>
  <c r="X85" i="8"/>
  <c r="J77" i="8"/>
  <c r="I77" i="8"/>
  <c r="K77" i="8" s="1"/>
  <c r="L77" i="8"/>
  <c r="EA85" i="8"/>
  <c r="DN84" i="8"/>
  <c r="EB85" i="8"/>
  <c r="DO84" i="8"/>
  <c r="DU89" i="8"/>
  <c r="DH88" i="8"/>
  <c r="CM89" i="8"/>
  <c r="CF88" i="8"/>
  <c r="CO87" i="8"/>
  <c r="CH86" i="8"/>
  <c r="CK89" i="8"/>
  <c r="CD88" i="8"/>
  <c r="AC88" i="8"/>
  <c r="U87" i="8"/>
  <c r="BK88" i="8"/>
  <c r="BD87" i="8"/>
  <c r="CL89" i="8"/>
  <c r="CE88" i="8"/>
  <c r="EE82" i="8"/>
  <c r="DR81" i="8"/>
  <c r="DV89" i="8"/>
  <c r="DI88" i="8"/>
  <c r="EF81" i="8"/>
  <c r="DS80" i="8"/>
  <c r="DW89" i="8"/>
  <c r="DJ88" i="8"/>
  <c r="AD88" i="8"/>
  <c r="V87" i="8"/>
  <c r="AG85" i="8"/>
  <c r="Y84" i="8"/>
  <c r="M84" i="8" s="1"/>
  <c r="DX89" i="8"/>
  <c r="DK88" i="8"/>
  <c r="DY88" i="8"/>
  <c r="DL87" i="8"/>
  <c r="CN88" i="8"/>
  <c r="CG87" i="8"/>
  <c r="BG89" i="8"/>
  <c r="AZ88" i="8"/>
  <c r="BJ89" i="8"/>
  <c r="BC88" i="8"/>
  <c r="CP86" i="8"/>
  <c r="CI85" i="8"/>
  <c r="BI89" i="8"/>
  <c r="BB88" i="8"/>
  <c r="DZ87" i="8"/>
  <c r="DM86" i="8"/>
  <c r="AB89" i="8"/>
  <c r="T88" i="8"/>
  <c r="Z89" i="8"/>
  <c r="R88" i="8"/>
  <c r="AE86" i="8"/>
  <c r="W85" i="8"/>
  <c r="CM89" i="7"/>
  <c r="CF88" i="7"/>
  <c r="J77" i="7"/>
  <c r="I77" i="7"/>
  <c r="K77" i="7" s="1"/>
  <c r="L77" i="7"/>
  <c r="DX87" i="7"/>
  <c r="DK86" i="7"/>
  <c r="BJ88" i="7"/>
  <c r="BC87" i="7"/>
  <c r="ED82" i="7"/>
  <c r="DQ81" i="7"/>
  <c r="EE81" i="7"/>
  <c r="DR80" i="7"/>
  <c r="CL90" i="7"/>
  <c r="CE89" i="7"/>
  <c r="EC83" i="7"/>
  <c r="DP82" i="7"/>
  <c r="CQ86" i="7"/>
  <c r="CJ85" i="7"/>
  <c r="O85" i="7" s="1"/>
  <c r="BG90" i="7"/>
  <c r="AZ89" i="7"/>
  <c r="P78" i="7"/>
  <c r="AE86" i="7"/>
  <c r="W85" i="7"/>
  <c r="AF86" i="7"/>
  <c r="X85" i="7"/>
  <c r="AC89" i="7"/>
  <c r="U88" i="7"/>
  <c r="DY86" i="7"/>
  <c r="DL85" i="7"/>
  <c r="BL86" i="7"/>
  <c r="BE85" i="7"/>
  <c r="DZ86" i="7"/>
  <c r="DM85" i="7"/>
  <c r="EG80" i="7"/>
  <c r="DT79" i="7"/>
  <c r="BK87" i="7"/>
  <c r="BD86" i="7"/>
  <c r="DW89" i="7"/>
  <c r="DJ88" i="7"/>
  <c r="BH90" i="7"/>
  <c r="BA89" i="7"/>
  <c r="CN89" i="7"/>
  <c r="CG88" i="7"/>
  <c r="AA90" i="7"/>
  <c r="S89" i="7"/>
  <c r="AB90" i="7"/>
  <c r="T89" i="7"/>
  <c r="J76" i="7"/>
  <c r="I76" i="7"/>
  <c r="K76" i="7" s="1"/>
  <c r="L76" i="7"/>
  <c r="CP87" i="7"/>
  <c r="CI86" i="7"/>
  <c r="EF80" i="7"/>
  <c r="DS79" i="7"/>
  <c r="AG85" i="7"/>
  <c r="Y84" i="7"/>
  <c r="M84" i="7" s="1"/>
  <c r="BI90" i="7"/>
  <c r="BB89" i="7"/>
  <c r="CO88" i="7"/>
  <c r="CH87" i="7"/>
  <c r="BM86" i="7"/>
  <c r="BF85" i="7"/>
  <c r="N85" i="7" s="1"/>
  <c r="CK90" i="7"/>
  <c r="CD89" i="7"/>
  <c r="DU90" i="7"/>
  <c r="DH89" i="7"/>
  <c r="AD87" i="7"/>
  <c r="V86" i="7"/>
  <c r="Z90" i="7"/>
  <c r="R89" i="7"/>
  <c r="EA84" i="7"/>
  <c r="DN83" i="7"/>
  <c r="DV90" i="7"/>
  <c r="DI89" i="7"/>
  <c r="EB84" i="7"/>
  <c r="DO83" i="7"/>
  <c r="AZ89" i="6"/>
  <c r="H78" i="6"/>
  <c r="G78" i="6"/>
  <c r="DI89" i="6"/>
  <c r="T89" i="6"/>
  <c r="BJ88" i="6"/>
  <c r="BC87" i="6"/>
  <c r="BM87" i="6"/>
  <c r="BF86" i="6"/>
  <c r="CK89" i="6"/>
  <c r="CD88" i="6"/>
  <c r="DY88" i="6"/>
  <c r="DL87" i="6"/>
  <c r="AE87" i="6"/>
  <c r="W86" i="6"/>
  <c r="CN88" i="6"/>
  <c r="CG87" i="6"/>
  <c r="AF86" i="6"/>
  <c r="X85" i="6"/>
  <c r="Z89" i="6"/>
  <c r="R88" i="6"/>
  <c r="BL87" i="6"/>
  <c r="BE86" i="6"/>
  <c r="DZ86" i="6"/>
  <c r="DM85" i="6"/>
  <c r="AG86" i="6"/>
  <c r="Y85" i="6"/>
  <c r="M85" i="6" s="1"/>
  <c r="AD88" i="6"/>
  <c r="V87" i="6"/>
  <c r="BI89" i="6"/>
  <c r="BB88" i="6"/>
  <c r="DX89" i="6"/>
  <c r="DK88" i="6"/>
  <c r="EF80" i="6"/>
  <c r="DS79" i="6"/>
  <c r="EB84" i="6"/>
  <c r="DO83" i="6"/>
  <c r="AP90" i="6"/>
  <c r="F90" i="6"/>
  <c r="AH90" i="6"/>
  <c r="AI90" i="6"/>
  <c r="AQ90" i="6" s="1"/>
  <c r="AJ90" i="6"/>
  <c r="AR90" i="6" s="1"/>
  <c r="AB90" i="6" s="1"/>
  <c r="CR90" i="6"/>
  <c r="CY90" i="6" s="1"/>
  <c r="CS90" i="6"/>
  <c r="CZ90" i="6" s="1"/>
  <c r="BO90" i="6"/>
  <c r="BV90" i="6" s="1"/>
  <c r="EH90" i="6"/>
  <c r="EU90" i="6" s="1"/>
  <c r="BN90" i="6"/>
  <c r="BU90" i="6" s="1"/>
  <c r="BG90" i="6" s="1"/>
  <c r="EI90" i="6"/>
  <c r="EV90" i="6" s="1"/>
  <c r="DV90" i="6" s="1"/>
  <c r="EJ90" i="6"/>
  <c r="EW90" i="6" s="1"/>
  <c r="BP90" i="6"/>
  <c r="BW90" i="6" s="1"/>
  <c r="AK90" i="6"/>
  <c r="AS90" i="6" s="1"/>
  <c r="EK90" i="6"/>
  <c r="EX90" i="6" s="1"/>
  <c r="CT90" i="6"/>
  <c r="DA90" i="6" s="1"/>
  <c r="BQ90" i="6"/>
  <c r="BX90" i="6" s="1"/>
  <c r="AL90" i="6"/>
  <c r="AT90" i="6" s="1"/>
  <c r="EL90" i="6"/>
  <c r="EY90" i="6" s="1"/>
  <c r="BR90" i="6"/>
  <c r="BY90" i="6" s="1"/>
  <c r="CU90" i="6"/>
  <c r="DB90" i="6" s="1"/>
  <c r="BT90" i="6"/>
  <c r="CA90" i="6" s="1"/>
  <c r="BS90" i="6"/>
  <c r="BZ90" i="6" s="1"/>
  <c r="EM90" i="6"/>
  <c r="EZ90" i="6" s="1"/>
  <c r="CV90" i="6"/>
  <c r="DC90" i="6" s="1"/>
  <c r="AM90" i="6"/>
  <c r="AU90" i="6" s="1"/>
  <c r="CW90" i="6"/>
  <c r="DD90" i="6" s="1"/>
  <c r="EN90" i="6"/>
  <c r="FA90" i="6" s="1"/>
  <c r="AO90" i="6"/>
  <c r="AW90" i="6" s="1"/>
  <c r="CX90" i="6"/>
  <c r="DE90" i="6" s="1"/>
  <c r="AN90" i="6"/>
  <c r="AV90" i="6" s="1"/>
  <c r="EO90" i="6"/>
  <c r="FB90" i="6" s="1"/>
  <c r="EP90" i="6"/>
  <c r="FC90" i="6" s="1"/>
  <c r="EQ90" i="6"/>
  <c r="FD90" i="6" s="1"/>
  <c r="ER90" i="6"/>
  <c r="FE90" i="6" s="1"/>
  <c r="ET90" i="6"/>
  <c r="FG90" i="6" s="1"/>
  <c r="ES90" i="6"/>
  <c r="FF90" i="6" s="1"/>
  <c r="P79" i="6"/>
  <c r="D92" i="6"/>
  <c r="B93" i="6"/>
  <c r="EA86" i="6"/>
  <c r="DN85" i="6"/>
  <c r="BH89" i="6"/>
  <c r="BA88" i="6"/>
  <c r="CL89" i="6"/>
  <c r="CE88" i="6"/>
  <c r="CO87" i="6"/>
  <c r="CH86" i="6"/>
  <c r="EE82" i="6"/>
  <c r="DR81" i="6"/>
  <c r="A92" i="6"/>
  <c r="C91" i="6"/>
  <c r="AC89" i="6"/>
  <c r="U88" i="6"/>
  <c r="ED83" i="6"/>
  <c r="DQ82" i="6"/>
  <c r="CP85" i="6"/>
  <c r="CI84" i="6"/>
  <c r="DU89" i="6"/>
  <c r="DH88" i="6"/>
  <c r="EG81" i="6"/>
  <c r="DT80" i="6"/>
  <c r="AA89" i="6"/>
  <c r="S88" i="6"/>
  <c r="Q91" i="6"/>
  <c r="E91" i="6"/>
  <c r="DG91" i="6"/>
  <c r="CC91" i="6"/>
  <c r="AY91" i="6"/>
  <c r="CQ85" i="6"/>
  <c r="CJ84" i="6"/>
  <c r="O84" i="6" s="1"/>
  <c r="N86" i="6"/>
  <c r="EC83" i="6"/>
  <c r="DP82" i="6"/>
  <c r="BK88" i="6"/>
  <c r="BD87" i="6"/>
  <c r="CM89" i="6"/>
  <c r="CF88" i="6"/>
  <c r="DW89" i="6"/>
  <c r="DJ88" i="6"/>
  <c r="I77" i="6"/>
  <c r="K77" i="6" s="1"/>
  <c r="L77" i="6"/>
  <c r="J77" i="6"/>
  <c r="AE87" i="8" l="1"/>
  <c r="W86" i="8"/>
  <c r="AB90" i="8"/>
  <c r="T89" i="8"/>
  <c r="BI90" i="8"/>
  <c r="BB89" i="8"/>
  <c r="BJ90" i="8"/>
  <c r="BC89" i="8"/>
  <c r="CN89" i="8"/>
  <c r="CG88" i="8"/>
  <c r="DX90" i="8"/>
  <c r="DK89" i="8"/>
  <c r="AD89" i="8"/>
  <c r="V88" i="8"/>
  <c r="EF82" i="8"/>
  <c r="DS81" i="8"/>
  <c r="EE83" i="8"/>
  <c r="DR82" i="8"/>
  <c r="AF87" i="8"/>
  <c r="X86" i="8"/>
  <c r="EC85" i="8"/>
  <c r="DP84" i="8"/>
  <c r="AA90" i="8"/>
  <c r="S89" i="8"/>
  <c r="BH90" i="8"/>
  <c r="BA89" i="8"/>
  <c r="EG81" i="8"/>
  <c r="DT80" i="8"/>
  <c r="P80" i="8" s="1"/>
  <c r="BK89" i="8"/>
  <c r="BD88" i="8"/>
  <c r="CK90" i="8"/>
  <c r="CD89" i="8"/>
  <c r="CM90" i="8"/>
  <c r="CF89" i="8"/>
  <c r="EB86" i="8"/>
  <c r="DO85" i="8"/>
  <c r="Z90" i="8"/>
  <c r="R89" i="8"/>
  <c r="DZ88" i="8"/>
  <c r="DM87" i="8"/>
  <c r="CP87" i="8"/>
  <c r="CI86" i="8"/>
  <c r="BG90" i="8"/>
  <c r="AZ89" i="8"/>
  <c r="DY89" i="8"/>
  <c r="DL88" i="8"/>
  <c r="AG86" i="8"/>
  <c r="Y85" i="8"/>
  <c r="M85" i="8" s="1"/>
  <c r="DW90" i="8"/>
  <c r="DJ89" i="8"/>
  <c r="DV90" i="8"/>
  <c r="DI89" i="8"/>
  <c r="CL90" i="8"/>
  <c r="CE89" i="8"/>
  <c r="BM88" i="8"/>
  <c r="BF87" i="8"/>
  <c r="CQ86" i="8"/>
  <c r="CJ85" i="8"/>
  <c r="O85" i="8" s="1"/>
  <c r="ED83" i="8"/>
  <c r="DQ82" i="8"/>
  <c r="BL87" i="8"/>
  <c r="BE86" i="8"/>
  <c r="N86" i="8" s="1"/>
  <c r="J78" i="8"/>
  <c r="I78" i="8"/>
  <c r="K78" i="8" s="1"/>
  <c r="L78" i="8"/>
  <c r="AC89" i="8"/>
  <c r="U88" i="8"/>
  <c r="CO88" i="8"/>
  <c r="CH87" i="8"/>
  <c r="DU90" i="8"/>
  <c r="DH89" i="8"/>
  <c r="EA86" i="8"/>
  <c r="DN85" i="8"/>
  <c r="G79" i="8"/>
  <c r="H79" i="8"/>
  <c r="EB85" i="7"/>
  <c r="DO84" i="7"/>
  <c r="EA85" i="7"/>
  <c r="DN84" i="7"/>
  <c r="AD88" i="7"/>
  <c r="V87" i="7"/>
  <c r="CK91" i="7"/>
  <c r="CD90" i="7"/>
  <c r="AB91" i="7"/>
  <c r="T90" i="7"/>
  <c r="CN90" i="7"/>
  <c r="CG89" i="7"/>
  <c r="DW90" i="7"/>
  <c r="DJ89" i="7"/>
  <c r="EG81" i="7"/>
  <c r="DT80" i="7"/>
  <c r="BL87" i="7"/>
  <c r="BE86" i="7"/>
  <c r="AC90" i="7"/>
  <c r="U89" i="7"/>
  <c r="AE87" i="7"/>
  <c r="W86" i="7"/>
  <c r="G78" i="7"/>
  <c r="H78" i="7"/>
  <c r="CQ87" i="7"/>
  <c r="CJ86" i="7"/>
  <c r="O86" i="7" s="1"/>
  <c r="CL91" i="7"/>
  <c r="CE90" i="7"/>
  <c r="ED83" i="7"/>
  <c r="DQ82" i="7"/>
  <c r="DX88" i="7"/>
  <c r="DK87" i="7"/>
  <c r="BM87" i="7"/>
  <c r="BF86" i="7"/>
  <c r="BI91" i="7"/>
  <c r="BB90" i="7"/>
  <c r="EF81" i="7"/>
  <c r="DS80" i="7"/>
  <c r="CM90" i="7"/>
  <c r="CF89" i="7"/>
  <c r="DV91" i="7"/>
  <c r="DI90" i="7"/>
  <c r="Z91" i="7"/>
  <c r="R90" i="7"/>
  <c r="DU91" i="7"/>
  <c r="DH90" i="7"/>
  <c r="AA91" i="7"/>
  <c r="S90" i="7"/>
  <c r="BH91" i="7"/>
  <c r="BA90" i="7"/>
  <c r="BK88" i="7"/>
  <c r="BD87" i="7"/>
  <c r="DZ87" i="7"/>
  <c r="DM86" i="7"/>
  <c r="DY87" i="7"/>
  <c r="DL86" i="7"/>
  <c r="AF87" i="7"/>
  <c r="X86" i="7"/>
  <c r="BG91" i="7"/>
  <c r="AZ90" i="7"/>
  <c r="EC84" i="7"/>
  <c r="DP83" i="7"/>
  <c r="EE82" i="7"/>
  <c r="DR81" i="7"/>
  <c r="BJ89" i="7"/>
  <c r="BC88" i="7"/>
  <c r="CO89" i="7"/>
  <c r="CH88" i="7"/>
  <c r="AG86" i="7"/>
  <c r="Y85" i="7"/>
  <c r="M85" i="7" s="1"/>
  <c r="CP88" i="7"/>
  <c r="CI87" i="7"/>
  <c r="P79" i="7"/>
  <c r="DI90" i="6"/>
  <c r="AZ90" i="6"/>
  <c r="T90" i="6"/>
  <c r="CM90" i="6"/>
  <c r="CF89" i="6"/>
  <c r="EC84" i="6"/>
  <c r="DP83" i="6"/>
  <c r="CQ86" i="6"/>
  <c r="CJ85" i="6"/>
  <c r="BY91" i="6"/>
  <c r="FF91" i="6"/>
  <c r="FE91" i="6"/>
  <c r="FA91" i="6"/>
  <c r="CZ91" i="6"/>
  <c r="AP91" i="6"/>
  <c r="F91" i="6"/>
  <c r="AH91" i="6"/>
  <c r="AI91" i="6"/>
  <c r="AQ91" i="6" s="1"/>
  <c r="AJ91" i="6"/>
  <c r="AR91" i="6" s="1"/>
  <c r="AB91" i="6" s="1"/>
  <c r="CR91" i="6"/>
  <c r="CY91" i="6" s="1"/>
  <c r="CS91" i="6"/>
  <c r="BO91" i="6"/>
  <c r="BV91" i="6" s="1"/>
  <c r="EH91" i="6"/>
  <c r="EU91" i="6" s="1"/>
  <c r="BN91" i="6"/>
  <c r="BU91" i="6" s="1"/>
  <c r="BG91" i="6" s="1"/>
  <c r="EI91" i="6"/>
  <c r="EV91" i="6" s="1"/>
  <c r="DV91" i="6" s="1"/>
  <c r="EJ91" i="6"/>
  <c r="EW91" i="6" s="1"/>
  <c r="BP91" i="6"/>
  <c r="BW91" i="6" s="1"/>
  <c r="BQ91" i="6"/>
  <c r="BX91" i="6" s="1"/>
  <c r="AK91" i="6"/>
  <c r="AS91" i="6" s="1"/>
  <c r="EK91" i="6"/>
  <c r="EX91" i="6" s="1"/>
  <c r="CT91" i="6"/>
  <c r="DA91" i="6" s="1"/>
  <c r="CU91" i="6"/>
  <c r="DB91" i="6" s="1"/>
  <c r="BR91" i="6"/>
  <c r="AL91" i="6"/>
  <c r="AT91" i="6" s="1"/>
  <c r="EL91" i="6"/>
  <c r="EY91" i="6" s="1"/>
  <c r="EM91" i="6"/>
  <c r="EZ91" i="6" s="1"/>
  <c r="CV91" i="6"/>
  <c r="DC91" i="6" s="1"/>
  <c r="AM91" i="6"/>
  <c r="AU91" i="6" s="1"/>
  <c r="BT91" i="6"/>
  <c r="CA91" i="6" s="1"/>
  <c r="BS91" i="6"/>
  <c r="BZ91" i="6" s="1"/>
  <c r="AO91" i="6"/>
  <c r="AW91" i="6" s="1"/>
  <c r="CX91" i="6"/>
  <c r="DE91" i="6" s="1"/>
  <c r="AN91" i="6"/>
  <c r="AV91" i="6" s="1"/>
  <c r="CW91" i="6"/>
  <c r="DD91" i="6" s="1"/>
  <c r="EN91" i="6"/>
  <c r="EO91" i="6"/>
  <c r="FB91" i="6" s="1"/>
  <c r="EP91" i="6"/>
  <c r="FC91" i="6" s="1"/>
  <c r="EQ91" i="6"/>
  <c r="FD91" i="6" s="1"/>
  <c r="ER91" i="6"/>
  <c r="ES91" i="6"/>
  <c r="ET91" i="6"/>
  <c r="FG91" i="6" s="1"/>
  <c r="Q92" i="6"/>
  <c r="E92" i="6"/>
  <c r="DG92" i="6"/>
  <c r="CC92" i="6"/>
  <c r="AY92" i="6"/>
  <c r="DY89" i="6"/>
  <c r="DL88" i="6"/>
  <c r="BM88" i="6"/>
  <c r="BF87" i="6"/>
  <c r="N87" i="6" s="1"/>
  <c r="EG82" i="6"/>
  <c r="DT81" i="6"/>
  <c r="CP86" i="6"/>
  <c r="CI85" i="6"/>
  <c r="AC90" i="6"/>
  <c r="U89" i="6"/>
  <c r="EE83" i="6"/>
  <c r="DR82" i="6"/>
  <c r="CL90" i="6"/>
  <c r="CE89" i="6"/>
  <c r="G79" i="6"/>
  <c r="H79" i="6"/>
  <c r="EB85" i="6"/>
  <c r="DO84" i="6"/>
  <c r="DX90" i="6"/>
  <c r="DK89" i="6"/>
  <c r="BI90" i="6"/>
  <c r="BB89" i="6"/>
  <c r="AG87" i="6"/>
  <c r="Y86" i="6"/>
  <c r="M86" i="6" s="1"/>
  <c r="BL88" i="6"/>
  <c r="BE87" i="6"/>
  <c r="AF87" i="6"/>
  <c r="X86" i="6"/>
  <c r="AE88" i="6"/>
  <c r="W87" i="6"/>
  <c r="DW90" i="6"/>
  <c r="DJ89" i="6"/>
  <c r="BK89" i="6"/>
  <c r="BD88" i="6"/>
  <c r="EA87" i="6"/>
  <c r="DN86" i="6"/>
  <c r="CK90" i="6"/>
  <c r="CD89" i="6"/>
  <c r="BJ89" i="6"/>
  <c r="BC88" i="6"/>
  <c r="AA90" i="6"/>
  <c r="S89" i="6"/>
  <c r="DU90" i="6"/>
  <c r="DH89" i="6"/>
  <c r="ED84" i="6"/>
  <c r="DQ83" i="6"/>
  <c r="A93" i="6"/>
  <c r="C92" i="6"/>
  <c r="CO88" i="6"/>
  <c r="CH87" i="6"/>
  <c r="BH90" i="6"/>
  <c r="BA89" i="6"/>
  <c r="D93" i="6"/>
  <c r="B94" i="6"/>
  <c r="EF81" i="6"/>
  <c r="DS80" i="6"/>
  <c r="P80" i="6" s="1"/>
  <c r="AD89" i="6"/>
  <c r="V88" i="6"/>
  <c r="DZ87" i="6"/>
  <c r="DM86" i="6"/>
  <c r="Z90" i="6"/>
  <c r="R89" i="6"/>
  <c r="CN89" i="6"/>
  <c r="CG88" i="6"/>
  <c r="I78" i="6"/>
  <c r="K78" i="6" s="1"/>
  <c r="L78" i="6"/>
  <c r="J78" i="6"/>
  <c r="CL91" i="8" l="1"/>
  <c r="CE90" i="8"/>
  <c r="DW91" i="8"/>
  <c r="DJ90" i="8"/>
  <c r="DY90" i="8"/>
  <c r="DL89" i="8"/>
  <c r="CP88" i="8"/>
  <c r="CI87" i="8"/>
  <c r="Z91" i="8"/>
  <c r="R90" i="8"/>
  <c r="CM91" i="8"/>
  <c r="CF90" i="8"/>
  <c r="BK90" i="8"/>
  <c r="BD89" i="8"/>
  <c r="G80" i="8"/>
  <c r="H80" i="8"/>
  <c r="EE84" i="8"/>
  <c r="DR83" i="8"/>
  <c r="AD90" i="8"/>
  <c r="V89" i="8"/>
  <c r="CN90" i="8"/>
  <c r="CG89" i="8"/>
  <c r="BI91" i="8"/>
  <c r="BB90" i="8"/>
  <c r="AE88" i="8"/>
  <c r="W87" i="8"/>
  <c r="EA87" i="8"/>
  <c r="DN86" i="8"/>
  <c r="CO89" i="8"/>
  <c r="CH88" i="8"/>
  <c r="BL88" i="8"/>
  <c r="BE87" i="8"/>
  <c r="N87" i="8" s="1"/>
  <c r="CQ87" i="8"/>
  <c r="CJ86" i="8"/>
  <c r="O86" i="8" s="1"/>
  <c r="EG82" i="8"/>
  <c r="DT81" i="8"/>
  <c r="P81" i="8" s="1"/>
  <c r="AA91" i="8"/>
  <c r="S90" i="8"/>
  <c r="AF88" i="8"/>
  <c r="X87" i="8"/>
  <c r="DV91" i="8"/>
  <c r="DI90" i="8"/>
  <c r="AG87" i="8"/>
  <c r="Y86" i="8"/>
  <c r="BG91" i="8"/>
  <c r="AZ90" i="8"/>
  <c r="DZ89" i="8"/>
  <c r="DM88" i="8"/>
  <c r="EB87" i="8"/>
  <c r="DO86" i="8"/>
  <c r="CK91" i="8"/>
  <c r="CD90" i="8"/>
  <c r="EF83" i="8"/>
  <c r="DS82" i="8"/>
  <c r="DX91" i="8"/>
  <c r="DK90" i="8"/>
  <c r="BJ91" i="8"/>
  <c r="BC90" i="8"/>
  <c r="AB91" i="8"/>
  <c r="T90" i="8"/>
  <c r="J79" i="8"/>
  <c r="I79" i="8"/>
  <c r="K79" i="8" s="1"/>
  <c r="L79" i="8"/>
  <c r="DU91" i="8"/>
  <c r="DH90" i="8"/>
  <c r="AC90" i="8"/>
  <c r="U89" i="8"/>
  <c r="ED84" i="8"/>
  <c r="DQ83" i="8"/>
  <c r="BM89" i="8"/>
  <c r="BF88" i="8"/>
  <c r="BH91" i="8"/>
  <c r="BA90" i="8"/>
  <c r="EC86" i="8"/>
  <c r="DP85" i="8"/>
  <c r="M86" i="8"/>
  <c r="G79" i="7"/>
  <c r="H79" i="7"/>
  <c r="AG87" i="7"/>
  <c r="Y86" i="7"/>
  <c r="M86" i="7" s="1"/>
  <c r="N86" i="7"/>
  <c r="EE83" i="7"/>
  <c r="DR82" i="7"/>
  <c r="BG92" i="7"/>
  <c r="AZ91" i="7"/>
  <c r="DY88" i="7"/>
  <c r="DL87" i="7"/>
  <c r="BK89" i="7"/>
  <c r="BD88" i="7"/>
  <c r="AA92" i="7"/>
  <c r="S91" i="7"/>
  <c r="DU92" i="7"/>
  <c r="DH91" i="7"/>
  <c r="DV92" i="7"/>
  <c r="DI91" i="7"/>
  <c r="BI92" i="7"/>
  <c r="BB91" i="7"/>
  <c r="ED84" i="7"/>
  <c r="DQ83" i="7"/>
  <c r="CQ88" i="7"/>
  <c r="CJ87" i="7"/>
  <c r="O87" i="7" s="1"/>
  <c r="AE88" i="7"/>
  <c r="W87" i="7"/>
  <c r="BL88" i="7"/>
  <c r="BE87" i="7"/>
  <c r="DW91" i="7"/>
  <c r="DJ90" i="7"/>
  <c r="AB92" i="7"/>
  <c r="T91" i="7"/>
  <c r="AD89" i="7"/>
  <c r="V88" i="7"/>
  <c r="EB86" i="7"/>
  <c r="DO85" i="7"/>
  <c r="CP89" i="7"/>
  <c r="CI88" i="7"/>
  <c r="CO90" i="7"/>
  <c r="CH89" i="7"/>
  <c r="P80" i="7"/>
  <c r="BJ90" i="7"/>
  <c r="BC89" i="7"/>
  <c r="EC85" i="7"/>
  <c r="DP84" i="7"/>
  <c r="AF88" i="7"/>
  <c r="X87" i="7"/>
  <c r="DZ88" i="7"/>
  <c r="DM87" i="7"/>
  <c r="BH92" i="7"/>
  <c r="BA91" i="7"/>
  <c r="Z92" i="7"/>
  <c r="R91" i="7"/>
  <c r="CM91" i="7"/>
  <c r="CF90" i="7"/>
  <c r="EF82" i="7"/>
  <c r="DS81" i="7"/>
  <c r="BM88" i="7"/>
  <c r="BF87" i="7"/>
  <c r="N87" i="7" s="1"/>
  <c r="DX89" i="7"/>
  <c r="DK88" i="7"/>
  <c r="CL92" i="7"/>
  <c r="CE91" i="7"/>
  <c r="J78" i="7"/>
  <c r="I78" i="7"/>
  <c r="K78" i="7" s="1"/>
  <c r="L78" i="7"/>
  <c r="AC91" i="7"/>
  <c r="U90" i="7"/>
  <c r="EG82" i="7"/>
  <c r="DT81" i="7"/>
  <c r="CN91" i="7"/>
  <c r="CG90" i="7"/>
  <c r="CK92" i="7"/>
  <c r="CD91" i="7"/>
  <c r="EA86" i="7"/>
  <c r="DN85" i="7"/>
  <c r="G80" i="6"/>
  <c r="H80" i="6"/>
  <c r="AZ91" i="6"/>
  <c r="T91" i="6"/>
  <c r="DI91" i="6"/>
  <c r="D94" i="6"/>
  <c r="B95" i="6"/>
  <c r="DW91" i="6"/>
  <c r="DJ90" i="6"/>
  <c r="AE89" i="6"/>
  <c r="W88" i="6"/>
  <c r="BL89" i="6"/>
  <c r="BE88" i="6"/>
  <c r="BI91" i="6"/>
  <c r="BB90" i="6"/>
  <c r="EB86" i="6"/>
  <c r="DO85" i="6"/>
  <c r="CL91" i="6"/>
  <c r="CE90" i="6"/>
  <c r="AC91" i="6"/>
  <c r="U90" i="6"/>
  <c r="EG83" i="6"/>
  <c r="DT82" i="6"/>
  <c r="DY90" i="6"/>
  <c r="DL89" i="6"/>
  <c r="CQ87" i="6"/>
  <c r="CJ86" i="6"/>
  <c r="CM91" i="6"/>
  <c r="CF90" i="6"/>
  <c r="Z91" i="6"/>
  <c r="R90" i="6"/>
  <c r="AD90" i="6"/>
  <c r="V89" i="6"/>
  <c r="Q93" i="6"/>
  <c r="E93" i="6"/>
  <c r="DG93" i="6"/>
  <c r="CC93" i="6"/>
  <c r="AY93" i="6"/>
  <c r="CO89" i="6"/>
  <c r="CH88" i="6"/>
  <c r="ED85" i="6"/>
  <c r="DQ84" i="6"/>
  <c r="AA91" i="6"/>
  <c r="S90" i="6"/>
  <c r="CK91" i="6"/>
  <c r="CD90" i="6"/>
  <c r="F92" i="6"/>
  <c r="AJ92" i="6"/>
  <c r="AR92" i="6" s="1"/>
  <c r="AB92" i="6" s="1"/>
  <c r="CR92" i="6"/>
  <c r="CY92" i="6" s="1"/>
  <c r="CS92" i="6"/>
  <c r="CZ92" i="6" s="1"/>
  <c r="BO92" i="6"/>
  <c r="BV92" i="6" s="1"/>
  <c r="EH92" i="6"/>
  <c r="EU92" i="6" s="1"/>
  <c r="BN92" i="6"/>
  <c r="BU92" i="6" s="1"/>
  <c r="BG92" i="6" s="1"/>
  <c r="AH92" i="6"/>
  <c r="AP92" i="6" s="1"/>
  <c r="AI92" i="6"/>
  <c r="AQ92" i="6" s="1"/>
  <c r="EI92" i="6"/>
  <c r="EV92" i="6" s="1"/>
  <c r="DV92" i="6" s="1"/>
  <c r="EJ92" i="6"/>
  <c r="EW92" i="6" s="1"/>
  <c r="BP92" i="6"/>
  <c r="BW92" i="6" s="1"/>
  <c r="BQ92" i="6"/>
  <c r="BX92" i="6" s="1"/>
  <c r="AK92" i="6"/>
  <c r="AS92" i="6" s="1"/>
  <c r="EK92" i="6"/>
  <c r="EX92" i="6" s="1"/>
  <c r="CT92" i="6"/>
  <c r="DA92" i="6" s="1"/>
  <c r="CU92" i="6"/>
  <c r="DB92" i="6" s="1"/>
  <c r="AL92" i="6"/>
  <c r="AT92" i="6" s="1"/>
  <c r="EL92" i="6"/>
  <c r="EY92" i="6" s="1"/>
  <c r="BR92" i="6"/>
  <c r="BY92" i="6" s="1"/>
  <c r="CV92" i="6"/>
  <c r="DC92" i="6" s="1"/>
  <c r="AM92" i="6"/>
  <c r="AU92" i="6" s="1"/>
  <c r="BT92" i="6"/>
  <c r="CA92" i="6" s="1"/>
  <c r="BS92" i="6"/>
  <c r="BZ92" i="6" s="1"/>
  <c r="EM92" i="6"/>
  <c r="EZ92" i="6" s="1"/>
  <c r="AO92" i="6"/>
  <c r="AW92" i="6" s="1"/>
  <c r="CX92" i="6"/>
  <c r="DE92" i="6" s="1"/>
  <c r="AN92" i="6"/>
  <c r="AV92" i="6" s="1"/>
  <c r="CW92" i="6"/>
  <c r="DD92" i="6" s="1"/>
  <c r="EN92" i="6"/>
  <c r="FA92" i="6" s="1"/>
  <c r="EO92" i="6"/>
  <c r="FB92" i="6" s="1"/>
  <c r="EP92" i="6"/>
  <c r="FC92" i="6" s="1"/>
  <c r="EQ92" i="6"/>
  <c r="FD92" i="6" s="1"/>
  <c r="ER92" i="6"/>
  <c r="FE92" i="6" s="1"/>
  <c r="ES92" i="6"/>
  <c r="FF92" i="6" s="1"/>
  <c r="ET92" i="6"/>
  <c r="FG92" i="6" s="1"/>
  <c r="EA88" i="6"/>
  <c r="DN87" i="6"/>
  <c r="BK90" i="6"/>
  <c r="BD89" i="6"/>
  <c r="AF88" i="6"/>
  <c r="X87" i="6"/>
  <c r="AG88" i="6"/>
  <c r="Y87" i="6"/>
  <c r="DX91" i="6"/>
  <c r="DK90" i="6"/>
  <c r="I79" i="6"/>
  <c r="K79" i="6" s="1"/>
  <c r="L79" i="6"/>
  <c r="J79" i="6"/>
  <c r="EE84" i="6"/>
  <c r="DR83" i="6"/>
  <c r="CP87" i="6"/>
  <c r="CI86" i="6"/>
  <c r="O86" i="6" s="1"/>
  <c r="BM89" i="6"/>
  <c r="BF88" i="6"/>
  <c r="N88" i="6" s="1"/>
  <c r="EC85" i="6"/>
  <c r="DP84" i="6"/>
  <c r="CN90" i="6"/>
  <c r="CG89" i="6"/>
  <c r="DZ88" i="6"/>
  <c r="DM87" i="6"/>
  <c r="EF82" i="6"/>
  <c r="DS81" i="6"/>
  <c r="BH91" i="6"/>
  <c r="BA90" i="6"/>
  <c r="A94" i="6"/>
  <c r="C93" i="6"/>
  <c r="DU91" i="6"/>
  <c r="DH90" i="6"/>
  <c r="BJ90" i="6"/>
  <c r="BC89" i="6"/>
  <c r="M87" i="6"/>
  <c r="P81" i="6"/>
  <c r="O85" i="6"/>
  <c r="P81" i="7" l="1"/>
  <c r="ED85" i="8"/>
  <c r="DQ84" i="8"/>
  <c r="DU92" i="8"/>
  <c r="DH91" i="8"/>
  <c r="AA92" i="8"/>
  <c r="S91" i="8"/>
  <c r="BL89" i="8"/>
  <c r="BE88" i="8"/>
  <c r="N88" i="8" s="1"/>
  <c r="EA88" i="8"/>
  <c r="DN87" i="8"/>
  <c r="BI92" i="8"/>
  <c r="BB91" i="8"/>
  <c r="AD91" i="8"/>
  <c r="V90" i="8"/>
  <c r="J80" i="8"/>
  <c r="I80" i="8"/>
  <c r="K80" i="8" s="1"/>
  <c r="L80" i="8"/>
  <c r="CM92" i="8"/>
  <c r="CF91" i="8"/>
  <c r="CP89" i="8"/>
  <c r="CI88" i="8"/>
  <c r="DW92" i="8"/>
  <c r="DJ91" i="8"/>
  <c r="EC87" i="8"/>
  <c r="DP86" i="8"/>
  <c r="AB92" i="8"/>
  <c r="T91" i="8"/>
  <c r="DX92" i="8"/>
  <c r="DK91" i="8"/>
  <c r="CK92" i="8"/>
  <c r="CD91" i="8"/>
  <c r="DZ90" i="8"/>
  <c r="DM89" i="8"/>
  <c r="AG88" i="8"/>
  <c r="Y87" i="8"/>
  <c r="G81" i="8"/>
  <c r="H81" i="8"/>
  <c r="M87" i="8"/>
  <c r="BM90" i="8"/>
  <c r="BF89" i="8"/>
  <c r="AC91" i="8"/>
  <c r="U90" i="8"/>
  <c r="AF89" i="8"/>
  <c r="X88" i="8"/>
  <c r="EG83" i="8"/>
  <c r="DT82" i="8"/>
  <c r="P82" i="8" s="1"/>
  <c r="CQ88" i="8"/>
  <c r="CJ87" i="8"/>
  <c r="O87" i="8" s="1"/>
  <c r="CO90" i="8"/>
  <c r="CH89" i="8"/>
  <c r="AE89" i="8"/>
  <c r="W88" i="8"/>
  <c r="CN91" i="8"/>
  <c r="CG90" i="8"/>
  <c r="EE85" i="8"/>
  <c r="DR84" i="8"/>
  <c r="BK91" i="8"/>
  <c r="BD90" i="8"/>
  <c r="Z92" i="8"/>
  <c r="R91" i="8"/>
  <c r="DY91" i="8"/>
  <c r="DL90" i="8"/>
  <c r="CL92" i="8"/>
  <c r="CE91" i="8"/>
  <c r="BH92" i="8"/>
  <c r="BA91" i="8"/>
  <c r="BJ92" i="8"/>
  <c r="BC91" i="8"/>
  <c r="EF84" i="8"/>
  <c r="DS83" i="8"/>
  <c r="EB88" i="8"/>
  <c r="DO87" i="8"/>
  <c r="BG92" i="8"/>
  <c r="AZ91" i="8"/>
  <c r="DV92" i="8"/>
  <c r="DI91" i="8"/>
  <c r="EA87" i="7"/>
  <c r="DN86" i="7"/>
  <c r="CN92" i="7"/>
  <c r="CG91" i="7"/>
  <c r="AC92" i="7"/>
  <c r="U91" i="7"/>
  <c r="CP90" i="7"/>
  <c r="CI89" i="7"/>
  <c r="AD90" i="7"/>
  <c r="V89" i="7"/>
  <c r="DW92" i="7"/>
  <c r="DJ91" i="7"/>
  <c r="AE89" i="7"/>
  <c r="W88" i="7"/>
  <c r="ED85" i="7"/>
  <c r="DQ84" i="7"/>
  <c r="DV93" i="7"/>
  <c r="DI92" i="7"/>
  <c r="AA93" i="7"/>
  <c r="S92" i="7"/>
  <c r="DY89" i="7"/>
  <c r="DL88" i="7"/>
  <c r="EE84" i="7"/>
  <c r="DR83" i="7"/>
  <c r="G81" i="7"/>
  <c r="H81" i="7"/>
  <c r="CL93" i="7"/>
  <c r="CE92" i="7"/>
  <c r="BM89" i="7"/>
  <c r="BF88" i="7"/>
  <c r="CM92" i="7"/>
  <c r="CF91" i="7"/>
  <c r="BH93" i="7"/>
  <c r="BA92" i="7"/>
  <c r="AF89" i="7"/>
  <c r="X88" i="7"/>
  <c r="BJ91" i="7"/>
  <c r="BC90" i="7"/>
  <c r="G80" i="7"/>
  <c r="H80" i="7"/>
  <c r="J79" i="7"/>
  <c r="I79" i="7"/>
  <c r="K79" i="7" s="1"/>
  <c r="L79" i="7"/>
  <c r="CK93" i="7"/>
  <c r="CD92" i="7"/>
  <c r="EG83" i="7"/>
  <c r="DT82" i="7"/>
  <c r="CO91" i="7"/>
  <c r="CH90" i="7"/>
  <c r="EB87" i="7"/>
  <c r="DO86" i="7"/>
  <c r="AB93" i="7"/>
  <c r="T92" i="7"/>
  <c r="BL89" i="7"/>
  <c r="BE88" i="7"/>
  <c r="N88" i="7" s="1"/>
  <c r="CQ89" i="7"/>
  <c r="CJ88" i="7"/>
  <c r="O88" i="7" s="1"/>
  <c r="BI93" i="7"/>
  <c r="BB92" i="7"/>
  <c r="DU93" i="7"/>
  <c r="DH92" i="7"/>
  <c r="BK90" i="7"/>
  <c r="BD89" i="7"/>
  <c r="BG93" i="7"/>
  <c r="AZ92" i="7"/>
  <c r="DX90" i="7"/>
  <c r="DK89" i="7"/>
  <c r="EF83" i="7"/>
  <c r="DS82" i="7"/>
  <c r="Z93" i="7"/>
  <c r="R92" i="7"/>
  <c r="DZ89" i="7"/>
  <c r="DM88" i="7"/>
  <c r="EC86" i="7"/>
  <c r="DP85" i="7"/>
  <c r="AG88" i="7"/>
  <c r="Y87" i="7"/>
  <c r="M87" i="7" s="1"/>
  <c r="DI92" i="6"/>
  <c r="T92" i="6"/>
  <c r="AZ92" i="6"/>
  <c r="H81" i="6"/>
  <c r="G81" i="6"/>
  <c r="DX92" i="6"/>
  <c r="DK91" i="6"/>
  <c r="AF89" i="6"/>
  <c r="X88" i="6"/>
  <c r="EA89" i="6"/>
  <c r="DN88" i="6"/>
  <c r="CK92" i="6"/>
  <c r="CD91" i="6"/>
  <c r="ED86" i="6"/>
  <c r="DQ85" i="6"/>
  <c r="D95" i="6"/>
  <c r="B96" i="6"/>
  <c r="DU92" i="6"/>
  <c r="DH91" i="6"/>
  <c r="BH92" i="6"/>
  <c r="BA91" i="6"/>
  <c r="DZ89" i="6"/>
  <c r="DM88" i="6"/>
  <c r="EC86" i="6"/>
  <c r="DP85" i="6"/>
  <c r="CP88" i="6"/>
  <c r="CI87" i="6"/>
  <c r="AD91" i="6"/>
  <c r="V90" i="6"/>
  <c r="CM92" i="6"/>
  <c r="CF91" i="6"/>
  <c r="DY91" i="6"/>
  <c r="DL90" i="6"/>
  <c r="AC92" i="6"/>
  <c r="U91" i="6"/>
  <c r="EB87" i="6"/>
  <c r="DO86" i="6"/>
  <c r="BL90" i="6"/>
  <c r="BE89" i="6"/>
  <c r="DW92" i="6"/>
  <c r="DJ91" i="6"/>
  <c r="Q94" i="6"/>
  <c r="E94" i="6"/>
  <c r="DG94" i="6"/>
  <c r="CC94" i="6"/>
  <c r="AY94" i="6"/>
  <c r="AG89" i="6"/>
  <c r="Y88" i="6"/>
  <c r="M88" i="6" s="1"/>
  <c r="BK91" i="6"/>
  <c r="BD90" i="6"/>
  <c r="AA92" i="6"/>
  <c r="S91" i="6"/>
  <c r="CO90" i="6"/>
  <c r="CH89" i="6"/>
  <c r="EU93" i="6"/>
  <c r="AV93" i="6"/>
  <c r="EX93" i="6"/>
  <c r="AU93" i="6"/>
  <c r="BW93" i="6"/>
  <c r="F93" i="6"/>
  <c r="CS93" i="6"/>
  <c r="CZ93" i="6" s="1"/>
  <c r="BO93" i="6"/>
  <c r="BV93" i="6" s="1"/>
  <c r="EH93" i="6"/>
  <c r="BN93" i="6"/>
  <c r="BU93" i="6" s="1"/>
  <c r="BG93" i="6" s="1"/>
  <c r="AH93" i="6"/>
  <c r="AP93" i="6" s="1"/>
  <c r="AI93" i="6"/>
  <c r="AQ93" i="6" s="1"/>
  <c r="AJ93" i="6"/>
  <c r="AR93" i="6" s="1"/>
  <c r="AB93" i="6" s="1"/>
  <c r="CR93" i="6"/>
  <c r="CY93" i="6" s="1"/>
  <c r="EJ93" i="6"/>
  <c r="EW93" i="6" s="1"/>
  <c r="BP93" i="6"/>
  <c r="EI93" i="6"/>
  <c r="EV93" i="6" s="1"/>
  <c r="DV93" i="6" s="1"/>
  <c r="BQ93" i="6"/>
  <c r="BX93" i="6" s="1"/>
  <c r="AK93" i="6"/>
  <c r="AS93" i="6" s="1"/>
  <c r="EK93" i="6"/>
  <c r="CT93" i="6"/>
  <c r="DA93" i="6" s="1"/>
  <c r="CU93" i="6"/>
  <c r="DB93" i="6" s="1"/>
  <c r="AL93" i="6"/>
  <c r="AT93" i="6" s="1"/>
  <c r="EL93" i="6"/>
  <c r="EY93" i="6" s="1"/>
  <c r="BR93" i="6"/>
  <c r="BY93" i="6" s="1"/>
  <c r="AM93" i="6"/>
  <c r="BT93" i="6"/>
  <c r="CA93" i="6" s="1"/>
  <c r="BS93" i="6"/>
  <c r="BZ93" i="6" s="1"/>
  <c r="EM93" i="6"/>
  <c r="EZ93" i="6" s="1"/>
  <c r="CV93" i="6"/>
  <c r="DC93" i="6" s="1"/>
  <c r="CX93" i="6"/>
  <c r="DE93" i="6" s="1"/>
  <c r="AN93" i="6"/>
  <c r="CW93" i="6"/>
  <c r="DD93" i="6" s="1"/>
  <c r="EN93" i="6"/>
  <c r="FA93" i="6" s="1"/>
  <c r="AO93" i="6"/>
  <c r="AW93" i="6" s="1"/>
  <c r="EO93" i="6"/>
  <c r="FB93" i="6" s="1"/>
  <c r="EP93" i="6"/>
  <c r="FC93" i="6" s="1"/>
  <c r="EQ93" i="6"/>
  <c r="FD93" i="6" s="1"/>
  <c r="ER93" i="6"/>
  <c r="FE93" i="6" s="1"/>
  <c r="ET93" i="6"/>
  <c r="FG93" i="6" s="1"/>
  <c r="ES93" i="6"/>
  <c r="FF93" i="6" s="1"/>
  <c r="I80" i="6"/>
  <c r="K80" i="6" s="1"/>
  <c r="L80" i="6"/>
  <c r="J80" i="6"/>
  <c r="BJ91" i="6"/>
  <c r="BC90" i="6"/>
  <c r="A95" i="6"/>
  <c r="C94" i="6"/>
  <c r="EF83" i="6"/>
  <c r="DS82" i="6"/>
  <c r="P82" i="6" s="1"/>
  <c r="CN91" i="6"/>
  <c r="CG90" i="6"/>
  <c r="BM90" i="6"/>
  <c r="BF89" i="6"/>
  <c r="N89" i="6" s="1"/>
  <c r="EE85" i="6"/>
  <c r="DR84" i="6"/>
  <c r="Z92" i="6"/>
  <c r="R91" i="6"/>
  <c r="CQ88" i="6"/>
  <c r="CJ87" i="6"/>
  <c r="EG84" i="6"/>
  <c r="DT83" i="6"/>
  <c r="CL92" i="6"/>
  <c r="CE91" i="6"/>
  <c r="BI92" i="6"/>
  <c r="BB91" i="6"/>
  <c r="AE90" i="6"/>
  <c r="W89" i="6"/>
  <c r="DV93" i="8" l="1"/>
  <c r="DI92" i="8"/>
  <c r="EB89" i="8"/>
  <c r="DO88" i="8"/>
  <c r="BJ93" i="8"/>
  <c r="BC92" i="8"/>
  <c r="H82" i="8"/>
  <c r="G82" i="8"/>
  <c r="BM91" i="8"/>
  <c r="BF90" i="8"/>
  <c r="AD92" i="8"/>
  <c r="V91" i="8"/>
  <c r="EA89" i="8"/>
  <c r="DN88" i="8"/>
  <c r="AA93" i="8"/>
  <c r="S92" i="8"/>
  <c r="DU93" i="8"/>
  <c r="DH92" i="8"/>
  <c r="DY92" i="8"/>
  <c r="DL91" i="8"/>
  <c r="BK92" i="8"/>
  <c r="BD91" i="8"/>
  <c r="CN92" i="8"/>
  <c r="CG91" i="8"/>
  <c r="CO91" i="8"/>
  <c r="CH90" i="8"/>
  <c r="EG84" i="8"/>
  <c r="DT83" i="8"/>
  <c r="P83" i="8" s="1"/>
  <c r="J81" i="8"/>
  <c r="I81" i="8"/>
  <c r="K81" i="8" s="1"/>
  <c r="L81" i="8"/>
  <c r="DZ91" i="8"/>
  <c r="DM90" i="8"/>
  <c r="DX93" i="8"/>
  <c r="DK92" i="8"/>
  <c r="EC88" i="8"/>
  <c r="DP87" i="8"/>
  <c r="CP90" i="8"/>
  <c r="CI89" i="8"/>
  <c r="BG93" i="8"/>
  <c r="AZ92" i="8"/>
  <c r="EF85" i="8"/>
  <c r="DS84" i="8"/>
  <c r="AC92" i="8"/>
  <c r="U91" i="8"/>
  <c r="BI93" i="8"/>
  <c r="BB92" i="8"/>
  <c r="BL90" i="8"/>
  <c r="BE89" i="8"/>
  <c r="N89" i="8" s="1"/>
  <c r="ED86" i="8"/>
  <c r="DQ85" i="8"/>
  <c r="BH93" i="8"/>
  <c r="BA92" i="8"/>
  <c r="CL93" i="8"/>
  <c r="CE92" i="8"/>
  <c r="Z93" i="8"/>
  <c r="R92" i="8"/>
  <c r="EE86" i="8"/>
  <c r="DR85" i="8"/>
  <c r="AE90" i="8"/>
  <c r="W89" i="8"/>
  <c r="CQ89" i="8"/>
  <c r="CJ88" i="8"/>
  <c r="O88" i="8" s="1"/>
  <c r="AF90" i="8"/>
  <c r="X89" i="8"/>
  <c r="AG89" i="8"/>
  <c r="Y88" i="8"/>
  <c r="M88" i="8" s="1"/>
  <c r="CK93" i="8"/>
  <c r="CD92" i="8"/>
  <c r="AB93" i="8"/>
  <c r="T92" i="8"/>
  <c r="DW93" i="8"/>
  <c r="DJ92" i="8"/>
  <c r="CM93" i="8"/>
  <c r="CF92" i="8"/>
  <c r="DZ90" i="7"/>
  <c r="DM89" i="7"/>
  <c r="EF84" i="7"/>
  <c r="DS83" i="7"/>
  <c r="DY90" i="7"/>
  <c r="DL89" i="7"/>
  <c r="DV94" i="7"/>
  <c r="DI93" i="7"/>
  <c r="AE90" i="7"/>
  <c r="W89" i="7"/>
  <c r="AD91" i="7"/>
  <c r="V90" i="7"/>
  <c r="BK91" i="7"/>
  <c r="BD90" i="7"/>
  <c r="BI94" i="7"/>
  <c r="BB93" i="7"/>
  <c r="BL90" i="7"/>
  <c r="BE89" i="7"/>
  <c r="EB88" i="7"/>
  <c r="DO87" i="7"/>
  <c r="CK94" i="7"/>
  <c r="CD93" i="7"/>
  <c r="J80" i="7"/>
  <c r="I80" i="7"/>
  <c r="K80" i="7" s="1"/>
  <c r="L80" i="7"/>
  <c r="AF90" i="7"/>
  <c r="X89" i="7"/>
  <c r="CM93" i="7"/>
  <c r="CF92" i="7"/>
  <c r="CL94" i="7"/>
  <c r="CE93" i="7"/>
  <c r="AC93" i="7"/>
  <c r="U92" i="7"/>
  <c r="EA88" i="7"/>
  <c r="DN87" i="7"/>
  <c r="EC87" i="7"/>
  <c r="DP86" i="7"/>
  <c r="Z94" i="7"/>
  <c r="R93" i="7"/>
  <c r="DX91" i="7"/>
  <c r="DK90" i="7"/>
  <c r="P82" i="7"/>
  <c r="EE85" i="7"/>
  <c r="DR84" i="7"/>
  <c r="AA94" i="7"/>
  <c r="S93" i="7"/>
  <c r="ED86" i="7"/>
  <c r="DQ85" i="7"/>
  <c r="DW93" i="7"/>
  <c r="DJ92" i="7"/>
  <c r="CP91" i="7"/>
  <c r="CI90" i="7"/>
  <c r="AG89" i="7"/>
  <c r="Y88" i="7"/>
  <c r="M88" i="7" s="1"/>
  <c r="BG94" i="7"/>
  <c r="AZ93" i="7"/>
  <c r="DU94" i="7"/>
  <c r="DH93" i="7"/>
  <c r="CQ90" i="7"/>
  <c r="CJ89" i="7"/>
  <c r="O89" i="7" s="1"/>
  <c r="AB94" i="7"/>
  <c r="T93" i="7"/>
  <c r="CO92" i="7"/>
  <c r="CH91" i="7"/>
  <c r="EG84" i="7"/>
  <c r="DT83" i="7"/>
  <c r="P83" i="7" s="1"/>
  <c r="BJ92" i="7"/>
  <c r="BC91" i="7"/>
  <c r="BH94" i="7"/>
  <c r="BA93" i="7"/>
  <c r="BM90" i="7"/>
  <c r="BF89" i="7"/>
  <c r="N89" i="7" s="1"/>
  <c r="J81" i="7"/>
  <c r="I81" i="7"/>
  <c r="K81" i="7" s="1"/>
  <c r="L81" i="7"/>
  <c r="CN93" i="7"/>
  <c r="CG92" i="7"/>
  <c r="H82" i="6"/>
  <c r="G82" i="6"/>
  <c r="AZ93" i="6"/>
  <c r="DI93" i="6"/>
  <c r="T93" i="6"/>
  <c r="BM91" i="6"/>
  <c r="BF90" i="6"/>
  <c r="EF84" i="6"/>
  <c r="DS83" i="6"/>
  <c r="BJ92" i="6"/>
  <c r="BC91" i="6"/>
  <c r="BL91" i="6"/>
  <c r="BE90" i="6"/>
  <c r="AC93" i="6"/>
  <c r="U92" i="6"/>
  <c r="CM93" i="6"/>
  <c r="CF92" i="6"/>
  <c r="CP89" i="6"/>
  <c r="CI88" i="6"/>
  <c r="DZ90" i="6"/>
  <c r="DM89" i="6"/>
  <c r="DU93" i="6"/>
  <c r="DH92" i="6"/>
  <c r="D96" i="6"/>
  <c r="B97" i="6"/>
  <c r="AE91" i="6"/>
  <c r="W90" i="6"/>
  <c r="CL93" i="6"/>
  <c r="CE92" i="6"/>
  <c r="CQ89" i="6"/>
  <c r="CJ88" i="6"/>
  <c r="O88" i="6" s="1"/>
  <c r="CO91" i="6"/>
  <c r="CH90" i="6"/>
  <c r="BK92" i="6"/>
  <c r="BD91" i="6"/>
  <c r="Q95" i="6"/>
  <c r="E95" i="6"/>
  <c r="DG95" i="6"/>
  <c r="CC95" i="6"/>
  <c r="AY95" i="6"/>
  <c r="CK93" i="6"/>
  <c r="CD92" i="6"/>
  <c r="AF90" i="6"/>
  <c r="X89" i="6"/>
  <c r="P83" i="6"/>
  <c r="EE86" i="6"/>
  <c r="DR85" i="6"/>
  <c r="CN92" i="6"/>
  <c r="CG91" i="6"/>
  <c r="A96" i="6"/>
  <c r="C95" i="6"/>
  <c r="DW93" i="6"/>
  <c r="DJ92" i="6"/>
  <c r="EB88" i="6"/>
  <c r="DO87" i="6"/>
  <c r="DY92" i="6"/>
  <c r="DL91" i="6"/>
  <c r="AD92" i="6"/>
  <c r="V91" i="6"/>
  <c r="EC87" i="6"/>
  <c r="DP86" i="6"/>
  <c r="BH93" i="6"/>
  <c r="BA92" i="6"/>
  <c r="I81" i="6"/>
  <c r="K81" i="6" s="1"/>
  <c r="L81" i="6"/>
  <c r="J81" i="6"/>
  <c r="BI93" i="6"/>
  <c r="BB92" i="6"/>
  <c r="EG85" i="6"/>
  <c r="DT84" i="6"/>
  <c r="Z93" i="6"/>
  <c r="R92" i="6"/>
  <c r="N90" i="6"/>
  <c r="AA93" i="6"/>
  <c r="S92" i="6"/>
  <c r="AG90" i="6"/>
  <c r="Y89" i="6"/>
  <c r="M89" i="6" s="1"/>
  <c r="EV94" i="6"/>
  <c r="DV94" i="6" s="1"/>
  <c r="BV94" i="6"/>
  <c r="BY94" i="6"/>
  <c r="DA94" i="6"/>
  <c r="FE94" i="6"/>
  <c r="CZ94" i="6"/>
  <c r="AP94" i="6"/>
  <c r="F94" i="6"/>
  <c r="AH94" i="6"/>
  <c r="AI94" i="6"/>
  <c r="AQ94" i="6" s="1"/>
  <c r="AJ94" i="6"/>
  <c r="AR94" i="6" s="1"/>
  <c r="AB94" i="6" s="1"/>
  <c r="CR94" i="6"/>
  <c r="CY94" i="6" s="1"/>
  <c r="CS94" i="6"/>
  <c r="BO94" i="6"/>
  <c r="EH94" i="6"/>
  <c r="EU94" i="6" s="1"/>
  <c r="BN94" i="6"/>
  <c r="BU94" i="6" s="1"/>
  <c r="BG94" i="6" s="1"/>
  <c r="EI94" i="6"/>
  <c r="EJ94" i="6"/>
  <c r="EW94" i="6" s="1"/>
  <c r="BP94" i="6"/>
  <c r="BW94" i="6" s="1"/>
  <c r="AK94" i="6"/>
  <c r="AS94" i="6" s="1"/>
  <c r="EK94" i="6"/>
  <c r="EX94" i="6" s="1"/>
  <c r="CT94" i="6"/>
  <c r="BQ94" i="6"/>
  <c r="BX94" i="6" s="1"/>
  <c r="AL94" i="6"/>
  <c r="AT94" i="6" s="1"/>
  <c r="EL94" i="6"/>
  <c r="EY94" i="6" s="1"/>
  <c r="BR94" i="6"/>
  <c r="CU94" i="6"/>
  <c r="DB94" i="6" s="1"/>
  <c r="BT94" i="6"/>
  <c r="CA94" i="6" s="1"/>
  <c r="BS94" i="6"/>
  <c r="BZ94" i="6" s="1"/>
  <c r="EM94" i="6"/>
  <c r="EZ94" i="6" s="1"/>
  <c r="CV94" i="6"/>
  <c r="DC94" i="6" s="1"/>
  <c r="AM94" i="6"/>
  <c r="AU94" i="6" s="1"/>
  <c r="CW94" i="6"/>
  <c r="DD94" i="6" s="1"/>
  <c r="EN94" i="6"/>
  <c r="FA94" i="6" s="1"/>
  <c r="AO94" i="6"/>
  <c r="AW94" i="6" s="1"/>
  <c r="CX94" i="6"/>
  <c r="DE94" i="6" s="1"/>
  <c r="AN94" i="6"/>
  <c r="AV94" i="6" s="1"/>
  <c r="EO94" i="6"/>
  <c r="FB94" i="6" s="1"/>
  <c r="EP94" i="6"/>
  <c r="FC94" i="6" s="1"/>
  <c r="EQ94" i="6"/>
  <c r="FD94" i="6" s="1"/>
  <c r="ER94" i="6"/>
  <c r="ET94" i="6"/>
  <c r="FG94" i="6" s="1"/>
  <c r="ES94" i="6"/>
  <c r="FF94" i="6" s="1"/>
  <c r="O87" i="6"/>
  <c r="ED87" i="6"/>
  <c r="DQ86" i="6"/>
  <c r="EA90" i="6"/>
  <c r="DN89" i="6"/>
  <c r="DX93" i="6"/>
  <c r="DK92" i="6"/>
  <c r="AC93" i="8" l="1"/>
  <c r="U92" i="8"/>
  <c r="EF86" i="8"/>
  <c r="DS85" i="8"/>
  <c r="CP91" i="8"/>
  <c r="CI90" i="8"/>
  <c r="DX94" i="8"/>
  <c r="DK93" i="8"/>
  <c r="AA94" i="8"/>
  <c r="S93" i="8"/>
  <c r="AD93" i="8"/>
  <c r="V92" i="8"/>
  <c r="J82" i="8"/>
  <c r="I82" i="8"/>
  <c r="K82" i="8" s="1"/>
  <c r="L82" i="8"/>
  <c r="BJ94" i="8"/>
  <c r="BC93" i="8"/>
  <c r="DV94" i="8"/>
  <c r="DI93" i="8"/>
  <c r="DW94" i="8"/>
  <c r="DJ93" i="8"/>
  <c r="CK94" i="8"/>
  <c r="CD93" i="8"/>
  <c r="AF91" i="8"/>
  <c r="X90" i="8"/>
  <c r="AE91" i="8"/>
  <c r="W90" i="8"/>
  <c r="Z94" i="8"/>
  <c r="R93" i="8"/>
  <c r="BH94" i="8"/>
  <c r="BA93" i="8"/>
  <c r="BL91" i="8"/>
  <c r="BE90" i="8"/>
  <c r="N90" i="8" s="1"/>
  <c r="CO92" i="8"/>
  <c r="CH91" i="8"/>
  <c r="BK93" i="8"/>
  <c r="BD92" i="8"/>
  <c r="BG94" i="8"/>
  <c r="AZ93" i="8"/>
  <c r="EC89" i="8"/>
  <c r="DP88" i="8"/>
  <c r="DZ92" i="8"/>
  <c r="DM91" i="8"/>
  <c r="H83" i="8"/>
  <c r="G83" i="8"/>
  <c r="DU94" i="8"/>
  <c r="DH93" i="8"/>
  <c r="EA90" i="8"/>
  <c r="DN89" i="8"/>
  <c r="EB90" i="8"/>
  <c r="DO89" i="8"/>
  <c r="CM94" i="8"/>
  <c r="CF93" i="8"/>
  <c r="AB94" i="8"/>
  <c r="T93" i="8"/>
  <c r="AG90" i="8"/>
  <c r="Y89" i="8"/>
  <c r="M89" i="8" s="1"/>
  <c r="CQ90" i="8"/>
  <c r="CJ89" i="8"/>
  <c r="O89" i="8" s="1"/>
  <c r="EE87" i="8"/>
  <c r="DR86" i="8"/>
  <c r="CL94" i="8"/>
  <c r="CE93" i="8"/>
  <c r="ED87" i="8"/>
  <c r="DQ86" i="8"/>
  <c r="BI94" i="8"/>
  <c r="BB93" i="8"/>
  <c r="EG85" i="8"/>
  <c r="DT84" i="8"/>
  <c r="P84" i="8" s="1"/>
  <c r="CN93" i="8"/>
  <c r="CG92" i="8"/>
  <c r="DY93" i="8"/>
  <c r="DL92" i="8"/>
  <c r="BM92" i="8"/>
  <c r="BF91" i="8"/>
  <c r="EB89" i="7"/>
  <c r="DO88" i="7"/>
  <c r="BI95" i="7"/>
  <c r="BB94" i="7"/>
  <c r="AE91" i="7"/>
  <c r="W90" i="7"/>
  <c r="DY91" i="7"/>
  <c r="DL90" i="7"/>
  <c r="BM91" i="7"/>
  <c r="BF90" i="7"/>
  <c r="BJ93" i="7"/>
  <c r="BC92" i="7"/>
  <c r="CO93" i="7"/>
  <c r="CH92" i="7"/>
  <c r="CQ91" i="7"/>
  <c r="CJ90" i="7"/>
  <c r="O90" i="7" s="1"/>
  <c r="BG95" i="7"/>
  <c r="AZ94" i="7"/>
  <c r="CP92" i="7"/>
  <c r="CI91" i="7"/>
  <c r="ED87" i="7"/>
  <c r="DQ86" i="7"/>
  <c r="EE86" i="7"/>
  <c r="DR85" i="7"/>
  <c r="Z95" i="7"/>
  <c r="R94" i="7"/>
  <c r="EA89" i="7"/>
  <c r="DN88" i="7"/>
  <c r="CL95" i="7"/>
  <c r="CE94" i="7"/>
  <c r="AF91" i="7"/>
  <c r="X90" i="7"/>
  <c r="DZ91" i="7"/>
  <c r="DM90" i="7"/>
  <c r="G83" i="7"/>
  <c r="H83" i="7"/>
  <c r="CK95" i="7"/>
  <c r="CD94" i="7"/>
  <c r="BL91" i="7"/>
  <c r="BE90" i="7"/>
  <c r="N90" i="7" s="1"/>
  <c r="BK92" i="7"/>
  <c r="BD91" i="7"/>
  <c r="AD92" i="7"/>
  <c r="V91" i="7"/>
  <c r="DV95" i="7"/>
  <c r="DI94" i="7"/>
  <c r="CN94" i="7"/>
  <c r="CG93" i="7"/>
  <c r="BH95" i="7"/>
  <c r="BA94" i="7"/>
  <c r="EG85" i="7"/>
  <c r="DT84" i="7"/>
  <c r="AB95" i="7"/>
  <c r="T94" i="7"/>
  <c r="DU95" i="7"/>
  <c r="DH94" i="7"/>
  <c r="AG90" i="7"/>
  <c r="Y89" i="7"/>
  <c r="M89" i="7" s="1"/>
  <c r="DW94" i="7"/>
  <c r="DJ93" i="7"/>
  <c r="AA95" i="7"/>
  <c r="S94" i="7"/>
  <c r="H82" i="7"/>
  <c r="G82" i="7"/>
  <c r="DX92" i="7"/>
  <c r="DK91" i="7"/>
  <c r="EC88" i="7"/>
  <c r="DP87" i="7"/>
  <c r="AC94" i="7"/>
  <c r="U93" i="7"/>
  <c r="CM94" i="7"/>
  <c r="CF93" i="7"/>
  <c r="EF85" i="7"/>
  <c r="DS84" i="7"/>
  <c r="T94" i="6"/>
  <c r="DI94" i="6"/>
  <c r="AZ94" i="6"/>
  <c r="ED88" i="6"/>
  <c r="DQ87" i="6"/>
  <c r="AG91" i="6"/>
  <c r="Y90" i="6"/>
  <c r="EC88" i="6"/>
  <c r="DP87" i="6"/>
  <c r="DY93" i="6"/>
  <c r="DL92" i="6"/>
  <c r="DW94" i="6"/>
  <c r="DJ93" i="6"/>
  <c r="CN93" i="6"/>
  <c r="CG92" i="6"/>
  <c r="G83" i="6"/>
  <c r="H83" i="6"/>
  <c r="BK93" i="6"/>
  <c r="BD92" i="6"/>
  <c r="CQ90" i="6"/>
  <c r="CJ89" i="6"/>
  <c r="AE92" i="6"/>
  <c r="W91" i="6"/>
  <c r="Z94" i="6"/>
  <c r="R93" i="6"/>
  <c r="BI94" i="6"/>
  <c r="BB93" i="6"/>
  <c r="CK94" i="6"/>
  <c r="CD93" i="6"/>
  <c r="CZ95" i="6"/>
  <c r="AP95" i="6"/>
  <c r="F95" i="6"/>
  <c r="AH95" i="6"/>
  <c r="AI95" i="6"/>
  <c r="AQ95" i="6" s="1"/>
  <c r="AJ95" i="6"/>
  <c r="AR95" i="6" s="1"/>
  <c r="AB95" i="6" s="1"/>
  <c r="CR95" i="6"/>
  <c r="CY95" i="6" s="1"/>
  <c r="CS95" i="6"/>
  <c r="BO95" i="6"/>
  <c r="BV95" i="6" s="1"/>
  <c r="EH95" i="6"/>
  <c r="EU95" i="6" s="1"/>
  <c r="BN95" i="6"/>
  <c r="BU95" i="6" s="1"/>
  <c r="BG95" i="6" s="1"/>
  <c r="EI95" i="6"/>
  <c r="EV95" i="6" s="1"/>
  <c r="DV95" i="6" s="1"/>
  <c r="EJ95" i="6"/>
  <c r="EW95" i="6" s="1"/>
  <c r="BP95" i="6"/>
  <c r="BW95" i="6" s="1"/>
  <c r="BQ95" i="6"/>
  <c r="BX95" i="6" s="1"/>
  <c r="CT95" i="6"/>
  <c r="DA95" i="6" s="1"/>
  <c r="AK95" i="6"/>
  <c r="AS95" i="6" s="1"/>
  <c r="EK95" i="6"/>
  <c r="EX95" i="6" s="1"/>
  <c r="CU95" i="6"/>
  <c r="DB95" i="6" s="1"/>
  <c r="BR95" i="6"/>
  <c r="BY95" i="6" s="1"/>
  <c r="AL95" i="6"/>
  <c r="AT95" i="6" s="1"/>
  <c r="EL95" i="6"/>
  <c r="EY95" i="6" s="1"/>
  <c r="EM95" i="6"/>
  <c r="EZ95" i="6" s="1"/>
  <c r="CV95" i="6"/>
  <c r="DC95" i="6" s="1"/>
  <c r="AM95" i="6"/>
  <c r="AU95" i="6" s="1"/>
  <c r="BT95" i="6"/>
  <c r="CA95" i="6" s="1"/>
  <c r="BS95" i="6"/>
  <c r="BZ95" i="6" s="1"/>
  <c r="AO95" i="6"/>
  <c r="AW95" i="6" s="1"/>
  <c r="CX95" i="6"/>
  <c r="DE95" i="6" s="1"/>
  <c r="AN95" i="6"/>
  <c r="AV95" i="6" s="1"/>
  <c r="CW95" i="6"/>
  <c r="DD95" i="6" s="1"/>
  <c r="EN95" i="6"/>
  <c r="FA95" i="6" s="1"/>
  <c r="EO95" i="6"/>
  <c r="FB95" i="6" s="1"/>
  <c r="EP95" i="6"/>
  <c r="FC95" i="6" s="1"/>
  <c r="EQ95" i="6"/>
  <c r="FD95" i="6" s="1"/>
  <c r="ER95" i="6"/>
  <c r="FE95" i="6" s="1"/>
  <c r="ES95" i="6"/>
  <c r="FF95" i="6" s="1"/>
  <c r="ET95" i="6"/>
  <c r="FG95" i="6" s="1"/>
  <c r="DU94" i="6"/>
  <c r="DH93" i="6"/>
  <c r="CP90" i="6"/>
  <c r="CI89" i="6"/>
  <c r="AC94" i="6"/>
  <c r="U93" i="6"/>
  <c r="BJ93" i="6"/>
  <c r="BC92" i="6"/>
  <c r="BM92" i="6"/>
  <c r="BF91" i="6"/>
  <c r="N91" i="6" s="1"/>
  <c r="EA91" i="6"/>
  <c r="DN90" i="6"/>
  <c r="AA94" i="6"/>
  <c r="S93" i="6"/>
  <c r="BH94" i="6"/>
  <c r="BA93" i="6"/>
  <c r="AD93" i="6"/>
  <c r="V92" i="6"/>
  <c r="EB89" i="6"/>
  <c r="DO88" i="6"/>
  <c r="A97" i="6"/>
  <c r="C96" i="6"/>
  <c r="EE87" i="6"/>
  <c r="DR86" i="6"/>
  <c r="CO92" i="6"/>
  <c r="CH91" i="6"/>
  <c r="CL94" i="6"/>
  <c r="CE93" i="6"/>
  <c r="D97" i="6"/>
  <c r="B98" i="6"/>
  <c r="I82" i="6"/>
  <c r="K82" i="6" s="1"/>
  <c r="L82" i="6"/>
  <c r="J82" i="6"/>
  <c r="DX94" i="6"/>
  <c r="DK93" i="6"/>
  <c r="EG86" i="6"/>
  <c r="DT85" i="6"/>
  <c r="AF91" i="6"/>
  <c r="X90" i="6"/>
  <c r="M90" i="6" s="1"/>
  <c r="Q96" i="6"/>
  <c r="E96" i="6"/>
  <c r="DG96" i="6"/>
  <c r="CC96" i="6"/>
  <c r="AY96" i="6"/>
  <c r="DZ91" i="6"/>
  <c r="DM90" i="6"/>
  <c r="CM94" i="6"/>
  <c r="CF93" i="6"/>
  <c r="BL92" i="6"/>
  <c r="BE91" i="6"/>
  <c r="EF85" i="6"/>
  <c r="DS84" i="6"/>
  <c r="P84" i="6" s="1"/>
  <c r="AD94" i="8" l="1"/>
  <c r="V93" i="8"/>
  <c r="DX95" i="8"/>
  <c r="DK94" i="8"/>
  <c r="EF87" i="8"/>
  <c r="DS86" i="8"/>
  <c r="BM93" i="8"/>
  <c r="BF92" i="8"/>
  <c r="CN94" i="8"/>
  <c r="CG93" i="8"/>
  <c r="BI95" i="8"/>
  <c r="BB94" i="8"/>
  <c r="CL95" i="8"/>
  <c r="CE94" i="8"/>
  <c r="CQ91" i="8"/>
  <c r="CJ90" i="8"/>
  <c r="O90" i="8" s="1"/>
  <c r="AB95" i="8"/>
  <c r="T94" i="8"/>
  <c r="EB91" i="8"/>
  <c r="DO90" i="8"/>
  <c r="DU95" i="8"/>
  <c r="DH94" i="8"/>
  <c r="DZ93" i="8"/>
  <c r="DM92" i="8"/>
  <c r="BG95" i="8"/>
  <c r="AZ94" i="8"/>
  <c r="BK94" i="8"/>
  <c r="BD93" i="8"/>
  <c r="BH95" i="8"/>
  <c r="BA94" i="8"/>
  <c r="AE92" i="8"/>
  <c r="W91" i="8"/>
  <c r="CK95" i="8"/>
  <c r="CD94" i="8"/>
  <c r="DV95" i="8"/>
  <c r="DI94" i="8"/>
  <c r="G84" i="8"/>
  <c r="H84" i="8"/>
  <c r="J83" i="8"/>
  <c r="I83" i="8"/>
  <c r="K83" i="8" s="1"/>
  <c r="L83" i="8"/>
  <c r="AA95" i="8"/>
  <c r="S94" i="8"/>
  <c r="CP92" i="8"/>
  <c r="CI91" i="8"/>
  <c r="AC94" i="8"/>
  <c r="U93" i="8"/>
  <c r="DY94" i="8"/>
  <c r="DL93" i="8"/>
  <c r="EG86" i="8"/>
  <c r="DT85" i="8"/>
  <c r="P85" i="8" s="1"/>
  <c r="ED88" i="8"/>
  <c r="DQ87" i="8"/>
  <c r="EE88" i="8"/>
  <c r="DR87" i="8"/>
  <c r="AG91" i="8"/>
  <c r="Y90" i="8"/>
  <c r="M90" i="8" s="1"/>
  <c r="CM95" i="8"/>
  <c r="CF94" i="8"/>
  <c r="EA91" i="8"/>
  <c r="DN90" i="8"/>
  <c r="EC90" i="8"/>
  <c r="DP89" i="8"/>
  <c r="CO93" i="8"/>
  <c r="CH92" i="8"/>
  <c r="BL92" i="8"/>
  <c r="BE91" i="8"/>
  <c r="N91" i="8" s="1"/>
  <c r="Z95" i="8"/>
  <c r="R94" i="8"/>
  <c r="AF92" i="8"/>
  <c r="X91" i="8"/>
  <c r="DW95" i="8"/>
  <c r="DJ94" i="8"/>
  <c r="BJ95" i="8"/>
  <c r="BC94" i="8"/>
  <c r="CM95" i="7"/>
  <c r="CF94" i="7"/>
  <c r="EC89" i="7"/>
  <c r="DP88" i="7"/>
  <c r="DW95" i="7"/>
  <c r="DJ94" i="7"/>
  <c r="DU96" i="7"/>
  <c r="DH95" i="7"/>
  <c r="EG86" i="7"/>
  <c r="DT85" i="7"/>
  <c r="CN95" i="7"/>
  <c r="CG94" i="7"/>
  <c r="AD93" i="7"/>
  <c r="V92" i="7"/>
  <c r="BL92" i="7"/>
  <c r="BE91" i="7"/>
  <c r="J83" i="7"/>
  <c r="I83" i="7"/>
  <c r="K83" i="7" s="1"/>
  <c r="L83" i="7"/>
  <c r="CL96" i="7"/>
  <c r="CE95" i="7"/>
  <c r="Z96" i="7"/>
  <c r="R95" i="7"/>
  <c r="ED88" i="7"/>
  <c r="DQ87" i="7"/>
  <c r="BG96" i="7"/>
  <c r="AZ95" i="7"/>
  <c r="CO94" i="7"/>
  <c r="CH93" i="7"/>
  <c r="BM92" i="7"/>
  <c r="BF91" i="7"/>
  <c r="N91" i="7" s="1"/>
  <c r="AE92" i="7"/>
  <c r="W91" i="7"/>
  <c r="EB90" i="7"/>
  <c r="DO89" i="7"/>
  <c r="EF86" i="7"/>
  <c r="DS85" i="7"/>
  <c r="AC95" i="7"/>
  <c r="U94" i="7"/>
  <c r="DX93" i="7"/>
  <c r="DK92" i="7"/>
  <c r="AA96" i="7"/>
  <c r="S95" i="7"/>
  <c r="AG91" i="7"/>
  <c r="Y90" i="7"/>
  <c r="M90" i="7" s="1"/>
  <c r="AB96" i="7"/>
  <c r="T95" i="7"/>
  <c r="BH96" i="7"/>
  <c r="BA95" i="7"/>
  <c r="DV96" i="7"/>
  <c r="DI95" i="7"/>
  <c r="BK93" i="7"/>
  <c r="BD92" i="7"/>
  <c r="CK96" i="7"/>
  <c r="CD95" i="7"/>
  <c r="DZ92" i="7"/>
  <c r="DM91" i="7"/>
  <c r="AF92" i="7"/>
  <c r="X91" i="7"/>
  <c r="EA90" i="7"/>
  <c r="DN89" i="7"/>
  <c r="EE87" i="7"/>
  <c r="DR86" i="7"/>
  <c r="CP93" i="7"/>
  <c r="CI92" i="7"/>
  <c r="CQ92" i="7"/>
  <c r="CJ91" i="7"/>
  <c r="O91" i="7" s="1"/>
  <c r="BJ94" i="7"/>
  <c r="BC93" i="7"/>
  <c r="DY92" i="7"/>
  <c r="DL91" i="7"/>
  <c r="BI96" i="7"/>
  <c r="BB95" i="7"/>
  <c r="J82" i="7"/>
  <c r="I82" i="7"/>
  <c r="K82" i="7" s="1"/>
  <c r="L82" i="7"/>
  <c r="P84" i="7"/>
  <c r="AZ95" i="6"/>
  <c r="H84" i="6"/>
  <c r="G84" i="6"/>
  <c r="T95" i="6"/>
  <c r="DI95" i="6"/>
  <c r="CL95" i="6"/>
  <c r="CE94" i="6"/>
  <c r="EE88" i="6"/>
  <c r="DR87" i="6"/>
  <c r="EB90" i="6"/>
  <c r="DO89" i="6"/>
  <c r="BH95" i="6"/>
  <c r="BA94" i="6"/>
  <c r="BI95" i="6"/>
  <c r="BB94" i="6"/>
  <c r="CQ91" i="6"/>
  <c r="CJ90" i="6"/>
  <c r="AG92" i="6"/>
  <c r="Y91" i="6"/>
  <c r="M91" i="6" s="1"/>
  <c r="BL93" i="6"/>
  <c r="BE92" i="6"/>
  <c r="DZ92" i="6"/>
  <c r="DM91" i="6"/>
  <c r="BU96" i="6"/>
  <c r="BG96" i="6" s="1"/>
  <c r="FB96" i="6"/>
  <c r="FA96" i="6"/>
  <c r="CA96" i="6"/>
  <c r="F96" i="6"/>
  <c r="AJ96" i="6"/>
  <c r="AR96" i="6" s="1"/>
  <c r="AB96" i="6" s="1"/>
  <c r="CR96" i="6"/>
  <c r="CY96" i="6" s="1"/>
  <c r="CS96" i="6"/>
  <c r="CZ96" i="6" s="1"/>
  <c r="BO96" i="6"/>
  <c r="BV96" i="6" s="1"/>
  <c r="EH96" i="6"/>
  <c r="EU96" i="6" s="1"/>
  <c r="BN96" i="6"/>
  <c r="AH96" i="6"/>
  <c r="AP96" i="6" s="1"/>
  <c r="AI96" i="6"/>
  <c r="AQ96" i="6" s="1"/>
  <c r="EI96" i="6"/>
  <c r="EV96" i="6" s="1"/>
  <c r="DV96" i="6" s="1"/>
  <c r="EJ96" i="6"/>
  <c r="EW96" i="6" s="1"/>
  <c r="BP96" i="6"/>
  <c r="BW96" i="6" s="1"/>
  <c r="BQ96" i="6"/>
  <c r="BX96" i="6" s="1"/>
  <c r="AK96" i="6"/>
  <c r="AS96" i="6" s="1"/>
  <c r="EK96" i="6"/>
  <c r="EX96" i="6" s="1"/>
  <c r="CT96" i="6"/>
  <c r="DA96" i="6" s="1"/>
  <c r="CU96" i="6"/>
  <c r="DB96" i="6" s="1"/>
  <c r="AL96" i="6"/>
  <c r="AT96" i="6" s="1"/>
  <c r="EL96" i="6"/>
  <c r="EY96" i="6" s="1"/>
  <c r="BR96" i="6"/>
  <c r="BY96" i="6" s="1"/>
  <c r="CV96" i="6"/>
  <c r="DC96" i="6" s="1"/>
  <c r="AM96" i="6"/>
  <c r="AU96" i="6" s="1"/>
  <c r="BT96" i="6"/>
  <c r="BS96" i="6"/>
  <c r="BZ96" i="6" s="1"/>
  <c r="EM96" i="6"/>
  <c r="EZ96" i="6" s="1"/>
  <c r="AO96" i="6"/>
  <c r="AW96" i="6" s="1"/>
  <c r="CX96" i="6"/>
  <c r="DE96" i="6" s="1"/>
  <c r="AN96" i="6"/>
  <c r="AV96" i="6" s="1"/>
  <c r="CW96" i="6"/>
  <c r="DD96" i="6" s="1"/>
  <c r="EN96" i="6"/>
  <c r="EO96" i="6"/>
  <c r="EP96" i="6"/>
  <c r="FC96" i="6" s="1"/>
  <c r="EQ96" i="6"/>
  <c r="FD96" i="6" s="1"/>
  <c r="ER96" i="6"/>
  <c r="FE96" i="6" s="1"/>
  <c r="ES96" i="6"/>
  <c r="FF96" i="6" s="1"/>
  <c r="ET96" i="6"/>
  <c r="FG96" i="6" s="1"/>
  <c r="AF92" i="6"/>
  <c r="X91" i="6"/>
  <c r="D98" i="6"/>
  <c r="B99" i="6"/>
  <c r="EA92" i="6"/>
  <c r="DN91" i="6"/>
  <c r="BJ94" i="6"/>
  <c r="BC93" i="6"/>
  <c r="CP91" i="6"/>
  <c r="CI90" i="6"/>
  <c r="O90" i="6" s="1"/>
  <c r="CK95" i="6"/>
  <c r="CD94" i="6"/>
  <c r="I83" i="6"/>
  <c r="K83" i="6" s="1"/>
  <c r="L83" i="6"/>
  <c r="J83" i="6"/>
  <c r="DW95" i="6"/>
  <c r="DJ94" i="6"/>
  <c r="EC89" i="6"/>
  <c r="DP88" i="6"/>
  <c r="P85" i="6"/>
  <c r="Q97" i="6"/>
  <c r="E97" i="6"/>
  <c r="DG97" i="6"/>
  <c r="CC97" i="6"/>
  <c r="AY97" i="6"/>
  <c r="CO93" i="6"/>
  <c r="CH92" i="6"/>
  <c r="A98" i="6"/>
  <c r="C97" i="6"/>
  <c r="AD94" i="6"/>
  <c r="V93" i="6"/>
  <c r="Z95" i="6"/>
  <c r="R94" i="6"/>
  <c r="AE93" i="6"/>
  <c r="W92" i="6"/>
  <c r="BK94" i="6"/>
  <c r="BD93" i="6"/>
  <c r="ED89" i="6"/>
  <c r="DQ88" i="6"/>
  <c r="EF86" i="6"/>
  <c r="DS85" i="6"/>
  <c r="CM95" i="6"/>
  <c r="CF94" i="6"/>
  <c r="EG87" i="6"/>
  <c r="DT86" i="6"/>
  <c r="DX95" i="6"/>
  <c r="DK94" i="6"/>
  <c r="AA95" i="6"/>
  <c r="S94" i="6"/>
  <c r="BM93" i="6"/>
  <c r="BF92" i="6"/>
  <c r="N92" i="6" s="1"/>
  <c r="AC95" i="6"/>
  <c r="U94" i="6"/>
  <c r="DU95" i="6"/>
  <c r="DH94" i="6"/>
  <c r="O89" i="6"/>
  <c r="CN94" i="6"/>
  <c r="CG93" i="6"/>
  <c r="DY94" i="6"/>
  <c r="DL93" i="6"/>
  <c r="BJ96" i="8" l="1"/>
  <c r="BC95" i="8"/>
  <c r="AF93" i="8"/>
  <c r="X92" i="8"/>
  <c r="BL93" i="8"/>
  <c r="BE92" i="8"/>
  <c r="N92" i="8" s="1"/>
  <c r="EC91" i="8"/>
  <c r="DP90" i="8"/>
  <c r="CM96" i="8"/>
  <c r="CF95" i="8"/>
  <c r="EE89" i="8"/>
  <c r="DR88" i="8"/>
  <c r="EG87" i="8"/>
  <c r="DT86" i="8"/>
  <c r="P86" i="8" s="1"/>
  <c r="AC95" i="8"/>
  <c r="U94" i="8"/>
  <c r="AA96" i="8"/>
  <c r="S95" i="8"/>
  <c r="J84" i="8"/>
  <c r="I84" i="8"/>
  <c r="K84" i="8" s="1"/>
  <c r="L84" i="8"/>
  <c r="CK96" i="8"/>
  <c r="CD95" i="8"/>
  <c r="BH96" i="8"/>
  <c r="BA95" i="8"/>
  <c r="BG96" i="8"/>
  <c r="AZ95" i="8"/>
  <c r="DU96" i="8"/>
  <c r="DH95" i="8"/>
  <c r="AB96" i="8"/>
  <c r="T95" i="8"/>
  <c r="CL96" i="8"/>
  <c r="CE95" i="8"/>
  <c r="CN95" i="8"/>
  <c r="CG94" i="8"/>
  <c r="EF88" i="8"/>
  <c r="DS87" i="8"/>
  <c r="AD95" i="8"/>
  <c r="V94" i="8"/>
  <c r="DW96" i="8"/>
  <c r="DJ95" i="8"/>
  <c r="Z96" i="8"/>
  <c r="R95" i="8"/>
  <c r="CO94" i="8"/>
  <c r="CH93" i="8"/>
  <c r="EA92" i="8"/>
  <c r="DN91" i="8"/>
  <c r="AG92" i="8"/>
  <c r="Y91" i="8"/>
  <c r="M91" i="8" s="1"/>
  <c r="ED89" i="8"/>
  <c r="DQ88" i="8"/>
  <c r="DY95" i="8"/>
  <c r="DL94" i="8"/>
  <c r="CP93" i="8"/>
  <c r="CI92" i="8"/>
  <c r="DV96" i="8"/>
  <c r="DI95" i="8"/>
  <c r="AE93" i="8"/>
  <c r="W92" i="8"/>
  <c r="BK95" i="8"/>
  <c r="BD94" i="8"/>
  <c r="DZ94" i="8"/>
  <c r="DM93" i="8"/>
  <c r="EB92" i="8"/>
  <c r="DO91" i="8"/>
  <c r="CQ92" i="8"/>
  <c r="CJ91" i="8"/>
  <c r="O91" i="8" s="1"/>
  <c r="BI96" i="8"/>
  <c r="BB95" i="8"/>
  <c r="BM94" i="8"/>
  <c r="BF93" i="8"/>
  <c r="DX96" i="8"/>
  <c r="DK95" i="8"/>
  <c r="H85" i="8"/>
  <c r="G85" i="8"/>
  <c r="G84" i="7"/>
  <c r="H84" i="7"/>
  <c r="DY93" i="7"/>
  <c r="DL92" i="7"/>
  <c r="EE88" i="7"/>
  <c r="DR87" i="7"/>
  <c r="AF93" i="7"/>
  <c r="X92" i="7"/>
  <c r="DV97" i="7"/>
  <c r="DI96" i="7"/>
  <c r="AA97" i="7"/>
  <c r="S96" i="7"/>
  <c r="BL93" i="7"/>
  <c r="BE92" i="7"/>
  <c r="CN96" i="7"/>
  <c r="CG95" i="7"/>
  <c r="EC90" i="7"/>
  <c r="DP89" i="7"/>
  <c r="BM93" i="7"/>
  <c r="BF92" i="7"/>
  <c r="N92" i="7" s="1"/>
  <c r="BG97" i="7"/>
  <c r="AZ96" i="7"/>
  <c r="Z97" i="7"/>
  <c r="R96" i="7"/>
  <c r="P85" i="7"/>
  <c r="BI97" i="7"/>
  <c r="BB96" i="7"/>
  <c r="BJ95" i="7"/>
  <c r="BC94" i="7"/>
  <c r="CP94" i="7"/>
  <c r="CI93" i="7"/>
  <c r="EA91" i="7"/>
  <c r="DN90" i="7"/>
  <c r="DZ93" i="7"/>
  <c r="DM92" i="7"/>
  <c r="BK94" i="7"/>
  <c r="BD93" i="7"/>
  <c r="BH97" i="7"/>
  <c r="BA96" i="7"/>
  <c r="AG92" i="7"/>
  <c r="Y91" i="7"/>
  <c r="M91" i="7" s="1"/>
  <c r="DX94" i="7"/>
  <c r="DK93" i="7"/>
  <c r="EF87" i="7"/>
  <c r="DS86" i="7"/>
  <c r="AD94" i="7"/>
  <c r="V93" i="7"/>
  <c r="EG87" i="7"/>
  <c r="DT86" i="7"/>
  <c r="P86" i="7" s="1"/>
  <c r="DW96" i="7"/>
  <c r="DJ95" i="7"/>
  <c r="CM96" i="7"/>
  <c r="CF95" i="7"/>
  <c r="CQ93" i="7"/>
  <c r="CJ92" i="7"/>
  <c r="O92" i="7" s="1"/>
  <c r="CK97" i="7"/>
  <c r="CD96" i="7"/>
  <c r="AB97" i="7"/>
  <c r="T96" i="7"/>
  <c r="AC96" i="7"/>
  <c r="U95" i="7"/>
  <c r="DU97" i="7"/>
  <c r="DH96" i="7"/>
  <c r="EB91" i="7"/>
  <c r="DO90" i="7"/>
  <c r="AE93" i="7"/>
  <c r="W92" i="7"/>
  <c r="CO95" i="7"/>
  <c r="CH94" i="7"/>
  <c r="ED89" i="7"/>
  <c r="DQ88" i="7"/>
  <c r="CL97" i="7"/>
  <c r="CE96" i="7"/>
  <c r="AZ96" i="6"/>
  <c r="DI96" i="6"/>
  <c r="T96" i="6"/>
  <c r="CN95" i="6"/>
  <c r="CG94" i="6"/>
  <c r="DX96" i="6"/>
  <c r="DK95" i="6"/>
  <c r="CM96" i="6"/>
  <c r="CF95" i="6"/>
  <c r="A99" i="6"/>
  <c r="C98" i="6"/>
  <c r="H85" i="6"/>
  <c r="G85" i="6"/>
  <c r="DW96" i="6"/>
  <c r="DJ95" i="6"/>
  <c r="CP92" i="6"/>
  <c r="CI91" i="6"/>
  <c r="EA93" i="6"/>
  <c r="DN92" i="6"/>
  <c r="AF93" i="6"/>
  <c r="X92" i="6"/>
  <c r="BH96" i="6"/>
  <c r="BA95" i="6"/>
  <c r="EE89" i="6"/>
  <c r="DR88" i="6"/>
  <c r="I84" i="6"/>
  <c r="K84" i="6" s="1"/>
  <c r="L84" i="6"/>
  <c r="J84" i="6"/>
  <c r="AC96" i="6"/>
  <c r="U95" i="6"/>
  <c r="AA96" i="6"/>
  <c r="S95" i="6"/>
  <c r="ED90" i="6"/>
  <c r="DQ89" i="6"/>
  <c r="AE94" i="6"/>
  <c r="W93" i="6"/>
  <c r="B100" i="6"/>
  <c r="D99" i="6"/>
  <c r="DZ93" i="6"/>
  <c r="DM92" i="6"/>
  <c r="AG93" i="6"/>
  <c r="Y92" i="6"/>
  <c r="M92" i="6" s="1"/>
  <c r="BI96" i="6"/>
  <c r="BB95" i="6"/>
  <c r="DY95" i="6"/>
  <c r="DL94" i="6"/>
  <c r="EG88" i="6"/>
  <c r="DT87" i="6"/>
  <c r="EF87" i="6"/>
  <c r="DS86" i="6"/>
  <c r="P86" i="6" s="1"/>
  <c r="AD95" i="6"/>
  <c r="V94" i="6"/>
  <c r="CO94" i="6"/>
  <c r="CH93" i="6"/>
  <c r="EU97" i="6"/>
  <c r="AR97" i="6"/>
  <c r="AB97" i="6" s="1"/>
  <c r="AU97" i="6"/>
  <c r="DD97" i="6"/>
  <c r="F97" i="6"/>
  <c r="CS97" i="6"/>
  <c r="CZ97" i="6" s="1"/>
  <c r="BO97" i="6"/>
  <c r="BV97" i="6" s="1"/>
  <c r="EH97" i="6"/>
  <c r="BN97" i="6"/>
  <c r="BU97" i="6" s="1"/>
  <c r="BG97" i="6" s="1"/>
  <c r="AH97" i="6"/>
  <c r="AP97" i="6" s="1"/>
  <c r="AI97" i="6"/>
  <c r="AQ97" i="6" s="1"/>
  <c r="AJ97" i="6"/>
  <c r="CR97" i="6"/>
  <c r="CY97" i="6" s="1"/>
  <c r="EJ97" i="6"/>
  <c r="EW97" i="6" s="1"/>
  <c r="BP97" i="6"/>
  <c r="BW97" i="6" s="1"/>
  <c r="EI97" i="6"/>
  <c r="EV97" i="6" s="1"/>
  <c r="DV97" i="6" s="1"/>
  <c r="BQ97" i="6"/>
  <c r="BX97" i="6" s="1"/>
  <c r="AK97" i="6"/>
  <c r="AS97" i="6" s="1"/>
  <c r="EK97" i="6"/>
  <c r="EX97" i="6" s="1"/>
  <c r="CT97" i="6"/>
  <c r="DA97" i="6" s="1"/>
  <c r="CU97" i="6"/>
  <c r="DB97" i="6" s="1"/>
  <c r="AL97" i="6"/>
  <c r="AT97" i="6" s="1"/>
  <c r="EL97" i="6"/>
  <c r="EY97" i="6" s="1"/>
  <c r="BR97" i="6"/>
  <c r="BY97" i="6" s="1"/>
  <c r="AM97" i="6"/>
  <c r="BT97" i="6"/>
  <c r="CA97" i="6" s="1"/>
  <c r="BS97" i="6"/>
  <c r="BZ97" i="6" s="1"/>
  <c r="EM97" i="6"/>
  <c r="EZ97" i="6" s="1"/>
  <c r="CV97" i="6"/>
  <c r="DC97" i="6" s="1"/>
  <c r="CX97" i="6"/>
  <c r="DE97" i="6" s="1"/>
  <c r="AN97" i="6"/>
  <c r="AV97" i="6" s="1"/>
  <c r="CW97" i="6"/>
  <c r="EN97" i="6"/>
  <c r="FA97" i="6" s="1"/>
  <c r="AO97" i="6"/>
  <c r="AW97" i="6" s="1"/>
  <c r="EO97" i="6"/>
  <c r="FB97" i="6" s="1"/>
  <c r="EP97" i="6"/>
  <c r="FC97" i="6" s="1"/>
  <c r="EQ97" i="6"/>
  <c r="FD97" i="6" s="1"/>
  <c r="ER97" i="6"/>
  <c r="FE97" i="6" s="1"/>
  <c r="ET97" i="6"/>
  <c r="FG97" i="6" s="1"/>
  <c r="ES97" i="6"/>
  <c r="FF97" i="6" s="1"/>
  <c r="EC90" i="6"/>
  <c r="DP89" i="6"/>
  <c r="CK96" i="6"/>
  <c r="CD95" i="6"/>
  <c r="BJ95" i="6"/>
  <c r="BC94" i="6"/>
  <c r="Q98" i="6"/>
  <c r="E98" i="6"/>
  <c r="DG98" i="6"/>
  <c r="CC98" i="6"/>
  <c r="AY98" i="6"/>
  <c r="EB91" i="6"/>
  <c r="DO90" i="6"/>
  <c r="CL96" i="6"/>
  <c r="CE95" i="6"/>
  <c r="DU96" i="6"/>
  <c r="DH95" i="6"/>
  <c r="BM94" i="6"/>
  <c r="BF93" i="6"/>
  <c r="N93" i="6" s="1"/>
  <c r="BK95" i="6"/>
  <c r="BD94" i="6"/>
  <c r="Z96" i="6"/>
  <c r="R95" i="6"/>
  <c r="BL94" i="6"/>
  <c r="BE93" i="6"/>
  <c r="CQ92" i="6"/>
  <c r="CJ91" i="6"/>
  <c r="O91" i="6" s="1"/>
  <c r="EF89" i="8" l="1"/>
  <c r="DS88" i="8"/>
  <c r="CL97" i="8"/>
  <c r="CE96" i="8"/>
  <c r="DU97" i="8"/>
  <c r="DH96" i="8"/>
  <c r="BH97" i="8"/>
  <c r="BA96" i="8"/>
  <c r="DX97" i="8"/>
  <c r="DK96" i="8"/>
  <c r="BI97" i="8"/>
  <c r="BB96" i="8"/>
  <c r="EB93" i="8"/>
  <c r="DO92" i="8"/>
  <c r="BK96" i="8"/>
  <c r="BD95" i="8"/>
  <c r="DV97" i="8"/>
  <c r="DI96" i="8"/>
  <c r="DY96" i="8"/>
  <c r="DL95" i="8"/>
  <c r="AG93" i="8"/>
  <c r="Y92" i="8"/>
  <c r="CO95" i="8"/>
  <c r="CH94" i="8"/>
  <c r="DW97" i="8"/>
  <c r="DJ96" i="8"/>
  <c r="AC96" i="8"/>
  <c r="U95" i="8"/>
  <c r="EE90" i="8"/>
  <c r="DR89" i="8"/>
  <c r="EC92" i="8"/>
  <c r="DP91" i="8"/>
  <c r="AF94" i="8"/>
  <c r="X93" i="8"/>
  <c r="J85" i="8"/>
  <c r="I85" i="8"/>
  <c r="K85" i="8" s="1"/>
  <c r="L85" i="8"/>
  <c r="M92" i="8"/>
  <c r="AD96" i="8"/>
  <c r="V95" i="8"/>
  <c r="CN96" i="8"/>
  <c r="CG95" i="8"/>
  <c r="AB97" i="8"/>
  <c r="T96" i="8"/>
  <c r="BG97" i="8"/>
  <c r="AZ96" i="8"/>
  <c r="CK97" i="8"/>
  <c r="CD96" i="8"/>
  <c r="G86" i="8"/>
  <c r="H86" i="8"/>
  <c r="BM95" i="8"/>
  <c r="BF94" i="8"/>
  <c r="CQ93" i="8"/>
  <c r="CJ92" i="8"/>
  <c r="O92" i="8" s="1"/>
  <c r="DZ95" i="8"/>
  <c r="DM94" i="8"/>
  <c r="AE94" i="8"/>
  <c r="W93" i="8"/>
  <c r="CP94" i="8"/>
  <c r="CI93" i="8"/>
  <c r="ED90" i="8"/>
  <c r="DQ89" i="8"/>
  <c r="EA93" i="8"/>
  <c r="DN92" i="8"/>
  <c r="Z97" i="8"/>
  <c r="R96" i="8"/>
  <c r="AA97" i="8"/>
  <c r="S96" i="8"/>
  <c r="EG88" i="8"/>
  <c r="DT87" i="8"/>
  <c r="P87" i="8" s="1"/>
  <c r="CM97" i="8"/>
  <c r="CF96" i="8"/>
  <c r="BL94" i="8"/>
  <c r="BE93" i="8"/>
  <c r="N93" i="8" s="1"/>
  <c r="BJ97" i="8"/>
  <c r="BC96" i="8"/>
  <c r="CL98" i="7"/>
  <c r="CE97" i="7"/>
  <c r="CO96" i="7"/>
  <c r="CH95" i="7"/>
  <c r="AC97" i="7"/>
  <c r="U96" i="7"/>
  <c r="CK98" i="7"/>
  <c r="CD97" i="7"/>
  <c r="CM97" i="7"/>
  <c r="CF96" i="7"/>
  <c r="EG88" i="7"/>
  <c r="DT87" i="7"/>
  <c r="EF88" i="7"/>
  <c r="DS87" i="7"/>
  <c r="AG93" i="7"/>
  <c r="Y92" i="7"/>
  <c r="M92" i="7" s="1"/>
  <c r="BK95" i="7"/>
  <c r="BD94" i="7"/>
  <c r="EA92" i="7"/>
  <c r="DN91" i="7"/>
  <c r="BJ96" i="7"/>
  <c r="BC95" i="7"/>
  <c r="BG98" i="7"/>
  <c r="AZ97" i="7"/>
  <c r="DV98" i="7"/>
  <c r="DI97" i="7"/>
  <c r="EE89" i="7"/>
  <c r="DR88" i="7"/>
  <c r="J84" i="7"/>
  <c r="I84" i="7"/>
  <c r="K84" i="7" s="1"/>
  <c r="L84" i="7"/>
  <c r="G86" i="7"/>
  <c r="H86" i="7"/>
  <c r="G85" i="7"/>
  <c r="H85" i="7"/>
  <c r="BL94" i="7"/>
  <c r="BE93" i="7"/>
  <c r="EB92" i="7"/>
  <c r="DO91" i="7"/>
  <c r="DU98" i="7"/>
  <c r="DH97" i="7"/>
  <c r="CN97" i="7"/>
  <c r="CG96" i="7"/>
  <c r="EC91" i="7"/>
  <c r="DP90" i="7"/>
  <c r="ED90" i="7"/>
  <c r="DQ89" i="7"/>
  <c r="AE94" i="7"/>
  <c r="W93" i="7"/>
  <c r="AB98" i="7"/>
  <c r="T97" i="7"/>
  <c r="CQ94" i="7"/>
  <c r="CJ93" i="7"/>
  <c r="O93" i="7" s="1"/>
  <c r="DW97" i="7"/>
  <c r="DJ96" i="7"/>
  <c r="AD95" i="7"/>
  <c r="V94" i="7"/>
  <c r="DX95" i="7"/>
  <c r="DK94" i="7"/>
  <c r="BH98" i="7"/>
  <c r="BA97" i="7"/>
  <c r="DZ94" i="7"/>
  <c r="DM93" i="7"/>
  <c r="CP95" i="7"/>
  <c r="CI94" i="7"/>
  <c r="BI98" i="7"/>
  <c r="BB97" i="7"/>
  <c r="Z98" i="7"/>
  <c r="R97" i="7"/>
  <c r="BM94" i="7"/>
  <c r="BF93" i="7"/>
  <c r="N93" i="7" s="1"/>
  <c r="AA98" i="7"/>
  <c r="S97" i="7"/>
  <c r="AF94" i="7"/>
  <c r="X93" i="7"/>
  <c r="DY94" i="7"/>
  <c r="DL93" i="7"/>
  <c r="T97" i="6"/>
  <c r="AZ97" i="6"/>
  <c r="DI97" i="6"/>
  <c r="H86" i="6"/>
  <c r="G86" i="6"/>
  <c r="EB92" i="6"/>
  <c r="DO91" i="6"/>
  <c r="CZ98" i="6"/>
  <c r="AP98" i="6"/>
  <c r="F98" i="6"/>
  <c r="AH98" i="6"/>
  <c r="AI98" i="6"/>
  <c r="AQ98" i="6" s="1"/>
  <c r="AJ98" i="6"/>
  <c r="AR98" i="6" s="1"/>
  <c r="AB98" i="6" s="1"/>
  <c r="CR98" i="6"/>
  <c r="CY98" i="6" s="1"/>
  <c r="CS98" i="6"/>
  <c r="BO98" i="6"/>
  <c r="BV98" i="6" s="1"/>
  <c r="EH98" i="6"/>
  <c r="EU98" i="6" s="1"/>
  <c r="BN98" i="6"/>
  <c r="BU98" i="6" s="1"/>
  <c r="BG98" i="6" s="1"/>
  <c r="EI98" i="6"/>
  <c r="EV98" i="6" s="1"/>
  <c r="DV98" i="6" s="1"/>
  <c r="EJ98" i="6"/>
  <c r="EW98" i="6" s="1"/>
  <c r="BP98" i="6"/>
  <c r="BW98" i="6" s="1"/>
  <c r="AK98" i="6"/>
  <c r="AS98" i="6" s="1"/>
  <c r="EK98" i="6"/>
  <c r="EX98" i="6" s="1"/>
  <c r="CT98" i="6"/>
  <c r="DA98" i="6" s="1"/>
  <c r="BQ98" i="6"/>
  <c r="BX98" i="6" s="1"/>
  <c r="AL98" i="6"/>
  <c r="AT98" i="6" s="1"/>
  <c r="EL98" i="6"/>
  <c r="EY98" i="6" s="1"/>
  <c r="BR98" i="6"/>
  <c r="BY98" i="6" s="1"/>
  <c r="CU98" i="6"/>
  <c r="DB98" i="6" s="1"/>
  <c r="BT98" i="6"/>
  <c r="CA98" i="6" s="1"/>
  <c r="BS98" i="6"/>
  <c r="BZ98" i="6" s="1"/>
  <c r="EM98" i="6"/>
  <c r="EZ98" i="6" s="1"/>
  <c r="CV98" i="6"/>
  <c r="DC98" i="6" s="1"/>
  <c r="AM98" i="6"/>
  <c r="AU98" i="6" s="1"/>
  <c r="CW98" i="6"/>
  <c r="DD98" i="6" s="1"/>
  <c r="EN98" i="6"/>
  <c r="FA98" i="6" s="1"/>
  <c r="AO98" i="6"/>
  <c r="AW98" i="6" s="1"/>
  <c r="CX98" i="6"/>
  <c r="DE98" i="6" s="1"/>
  <c r="AN98" i="6"/>
  <c r="AV98" i="6" s="1"/>
  <c r="EO98" i="6"/>
  <c r="FB98" i="6" s="1"/>
  <c r="EP98" i="6"/>
  <c r="FC98" i="6" s="1"/>
  <c r="EQ98" i="6"/>
  <c r="FD98" i="6" s="1"/>
  <c r="ER98" i="6"/>
  <c r="FE98" i="6" s="1"/>
  <c r="ET98" i="6"/>
  <c r="FG98" i="6" s="1"/>
  <c r="ES98" i="6"/>
  <c r="FF98" i="6" s="1"/>
  <c r="CO95" i="6"/>
  <c r="CH94" i="6"/>
  <c r="ED91" i="6"/>
  <c r="DQ90" i="6"/>
  <c r="EA94" i="6"/>
  <c r="DN93" i="6"/>
  <c r="DW97" i="6"/>
  <c r="DJ96" i="6"/>
  <c r="A100" i="6"/>
  <c r="C99" i="6"/>
  <c r="DX97" i="6"/>
  <c r="DK96" i="6"/>
  <c r="CQ93" i="6"/>
  <c r="CJ92" i="6"/>
  <c r="Z97" i="6"/>
  <c r="R96" i="6"/>
  <c r="BM95" i="6"/>
  <c r="BF94" i="6"/>
  <c r="CK97" i="6"/>
  <c r="CD96" i="6"/>
  <c r="EF88" i="6"/>
  <c r="DS87" i="6"/>
  <c r="BI97" i="6"/>
  <c r="BB96" i="6"/>
  <c r="DZ94" i="6"/>
  <c r="DM93" i="6"/>
  <c r="AC97" i="6"/>
  <c r="U96" i="6"/>
  <c r="EE90" i="6"/>
  <c r="DR89" i="6"/>
  <c r="I85" i="6"/>
  <c r="K85" i="6" s="1"/>
  <c r="L85" i="6"/>
  <c r="J85" i="6"/>
  <c r="CL97" i="6"/>
  <c r="CE96" i="6"/>
  <c r="AD96" i="6"/>
  <c r="V95" i="6"/>
  <c r="P87" i="6"/>
  <c r="DY96" i="6"/>
  <c r="DL95" i="6"/>
  <c r="DG99" i="6"/>
  <c r="CC99" i="6"/>
  <c r="Q99" i="6"/>
  <c r="E99" i="6"/>
  <c r="AY99" i="6"/>
  <c r="AE95" i="6"/>
  <c r="W94" i="6"/>
  <c r="AF94" i="6"/>
  <c r="X93" i="6"/>
  <c r="M93" i="6" s="1"/>
  <c r="CP93" i="6"/>
  <c r="CI92" i="6"/>
  <c r="CM97" i="6"/>
  <c r="CF96" i="6"/>
  <c r="CN96" i="6"/>
  <c r="CG95" i="6"/>
  <c r="BL95" i="6"/>
  <c r="BE94" i="6"/>
  <c r="N94" i="6" s="1"/>
  <c r="BK96" i="6"/>
  <c r="BD95" i="6"/>
  <c r="DU97" i="6"/>
  <c r="DH96" i="6"/>
  <c r="BJ96" i="6"/>
  <c r="BC95" i="6"/>
  <c r="EC91" i="6"/>
  <c r="DP90" i="6"/>
  <c r="EG89" i="6"/>
  <c r="DT88" i="6"/>
  <c r="AG94" i="6"/>
  <c r="Y93" i="6"/>
  <c r="D100" i="6"/>
  <c r="B101" i="6"/>
  <c r="AA97" i="6"/>
  <c r="S96" i="6"/>
  <c r="BH97" i="6"/>
  <c r="BA96" i="6"/>
  <c r="P87" i="7" l="1"/>
  <c r="BJ98" i="8"/>
  <c r="BC97" i="8"/>
  <c r="CM98" i="8"/>
  <c r="CF97" i="8"/>
  <c r="AA98" i="8"/>
  <c r="S97" i="8"/>
  <c r="G87" i="8"/>
  <c r="H87" i="8"/>
  <c r="EA94" i="8"/>
  <c r="DN93" i="8"/>
  <c r="CP95" i="8"/>
  <c r="CI94" i="8"/>
  <c r="DZ96" i="8"/>
  <c r="DM95" i="8"/>
  <c r="BM96" i="8"/>
  <c r="BF95" i="8"/>
  <c r="CK98" i="8"/>
  <c r="CD97" i="8"/>
  <c r="AB98" i="8"/>
  <c r="T97" i="8"/>
  <c r="AD97" i="8"/>
  <c r="V96" i="8"/>
  <c r="AF95" i="8"/>
  <c r="X94" i="8"/>
  <c r="EE91" i="8"/>
  <c r="DR90" i="8"/>
  <c r="CO96" i="8"/>
  <c r="CH95" i="8"/>
  <c r="DY97" i="8"/>
  <c r="DL96" i="8"/>
  <c r="BK97" i="8"/>
  <c r="BD96" i="8"/>
  <c r="BI98" i="8"/>
  <c r="BB97" i="8"/>
  <c r="BH98" i="8"/>
  <c r="BA97" i="8"/>
  <c r="CL98" i="8"/>
  <c r="CE97" i="8"/>
  <c r="BL95" i="8"/>
  <c r="BE94" i="8"/>
  <c r="N94" i="8" s="1"/>
  <c r="EG89" i="8"/>
  <c r="DT88" i="8"/>
  <c r="P88" i="8" s="1"/>
  <c r="Z98" i="8"/>
  <c r="R97" i="8"/>
  <c r="ED91" i="8"/>
  <c r="DQ90" i="8"/>
  <c r="AE95" i="8"/>
  <c r="W94" i="8"/>
  <c r="CQ94" i="8"/>
  <c r="CJ93" i="8"/>
  <c r="O93" i="8" s="1"/>
  <c r="J86" i="8"/>
  <c r="I86" i="8"/>
  <c r="K86" i="8" s="1"/>
  <c r="L86" i="8"/>
  <c r="BG98" i="8"/>
  <c r="AZ97" i="8"/>
  <c r="CN97" i="8"/>
  <c r="CG96" i="8"/>
  <c r="EC93" i="8"/>
  <c r="DP92" i="8"/>
  <c r="AC97" i="8"/>
  <c r="U96" i="8"/>
  <c r="DW98" i="8"/>
  <c r="DJ97" i="8"/>
  <c r="AG94" i="8"/>
  <c r="Y93" i="8"/>
  <c r="M93" i="8" s="1"/>
  <c r="DV98" i="8"/>
  <c r="DI97" i="8"/>
  <c r="EB94" i="8"/>
  <c r="DO93" i="8"/>
  <c r="DX98" i="8"/>
  <c r="DK97" i="8"/>
  <c r="DU98" i="8"/>
  <c r="DH97" i="8"/>
  <c r="EF90" i="8"/>
  <c r="DS89" i="8"/>
  <c r="DV99" i="7"/>
  <c r="DI98" i="7"/>
  <c r="CM98" i="7"/>
  <c r="CF97" i="7"/>
  <c r="AF95" i="7"/>
  <c r="X94" i="7"/>
  <c r="BM95" i="7"/>
  <c r="BF94" i="7"/>
  <c r="BI99" i="7"/>
  <c r="BB98" i="7"/>
  <c r="DZ95" i="7"/>
  <c r="DM94" i="7"/>
  <c r="DX96" i="7"/>
  <c r="DK95" i="7"/>
  <c r="DW98" i="7"/>
  <c r="DJ97" i="7"/>
  <c r="AB99" i="7"/>
  <c r="T98" i="7"/>
  <c r="ED91" i="7"/>
  <c r="DQ90" i="7"/>
  <c r="DU99" i="7"/>
  <c r="DH98" i="7"/>
  <c r="BL95" i="7"/>
  <c r="BE94" i="7"/>
  <c r="N94" i="7" s="1"/>
  <c r="G87" i="7"/>
  <c r="H87" i="7"/>
  <c r="CL99" i="7"/>
  <c r="CE98" i="7"/>
  <c r="BK96" i="7"/>
  <c r="BD95" i="7"/>
  <c r="EE90" i="7"/>
  <c r="DR89" i="7"/>
  <c r="BG99" i="7"/>
  <c r="AZ98" i="7"/>
  <c r="EA93" i="7"/>
  <c r="DN92" i="7"/>
  <c r="AG94" i="7"/>
  <c r="Y93" i="7"/>
  <c r="M93" i="7" s="1"/>
  <c r="EG89" i="7"/>
  <c r="DT88" i="7"/>
  <c r="CK99" i="7"/>
  <c r="CD98" i="7"/>
  <c r="J86" i="7"/>
  <c r="I86" i="7"/>
  <c r="K86" i="7" s="1"/>
  <c r="L86" i="7"/>
  <c r="BJ97" i="7"/>
  <c r="BC96" i="7"/>
  <c r="EF89" i="7"/>
  <c r="DS88" i="7"/>
  <c r="AC98" i="7"/>
  <c r="U97" i="7"/>
  <c r="DY95" i="7"/>
  <c r="DL94" i="7"/>
  <c r="AA99" i="7"/>
  <c r="S98" i="7"/>
  <c r="Z99" i="7"/>
  <c r="R98" i="7"/>
  <c r="CP96" i="7"/>
  <c r="CI95" i="7"/>
  <c r="BH99" i="7"/>
  <c r="BA98" i="7"/>
  <c r="AD96" i="7"/>
  <c r="V95" i="7"/>
  <c r="CQ95" i="7"/>
  <c r="CJ94" i="7"/>
  <c r="O94" i="7" s="1"/>
  <c r="AE95" i="7"/>
  <c r="W94" i="7"/>
  <c r="EC92" i="7"/>
  <c r="DP91" i="7"/>
  <c r="CN98" i="7"/>
  <c r="CG97" i="7"/>
  <c r="EB93" i="7"/>
  <c r="DO92" i="7"/>
  <c r="J85" i="7"/>
  <c r="I85" i="7"/>
  <c r="K85" i="7" s="1"/>
  <c r="L85" i="7"/>
  <c r="CO97" i="7"/>
  <c r="CH96" i="7"/>
  <c r="DI98" i="6"/>
  <c r="AZ98" i="6"/>
  <c r="T98" i="6"/>
  <c r="CN97" i="6"/>
  <c r="CG96" i="6"/>
  <c r="CP94" i="6"/>
  <c r="CI93" i="6"/>
  <c r="AE96" i="6"/>
  <c r="W95" i="6"/>
  <c r="H87" i="6"/>
  <c r="G87" i="6"/>
  <c r="DZ95" i="6"/>
  <c r="DM94" i="6"/>
  <c r="EF89" i="6"/>
  <c r="DS88" i="6"/>
  <c r="BM96" i="6"/>
  <c r="BF95" i="6"/>
  <c r="CQ94" i="6"/>
  <c r="CJ93" i="6"/>
  <c r="O93" i="6" s="1"/>
  <c r="EB93" i="6"/>
  <c r="DO92" i="6"/>
  <c r="AA98" i="6"/>
  <c r="S97" i="6"/>
  <c r="AG95" i="6"/>
  <c r="Y94" i="6"/>
  <c r="M94" i="6" s="1"/>
  <c r="EC92" i="6"/>
  <c r="DP91" i="6"/>
  <c r="DU98" i="6"/>
  <c r="DH97" i="6"/>
  <c r="BL96" i="6"/>
  <c r="BE95" i="6"/>
  <c r="N95" i="6" s="1"/>
  <c r="CL98" i="6"/>
  <c r="CE97" i="6"/>
  <c r="AC98" i="6"/>
  <c r="U97" i="6"/>
  <c r="C100" i="6"/>
  <c r="A101" i="6"/>
  <c r="EA95" i="6"/>
  <c r="DN94" i="6"/>
  <c r="D101" i="6"/>
  <c r="B102" i="6"/>
  <c r="P88" i="6"/>
  <c r="CM98" i="6"/>
  <c r="CF97" i="6"/>
  <c r="AF95" i="6"/>
  <c r="X94" i="6"/>
  <c r="CY99" i="6"/>
  <c r="BV99" i="6"/>
  <c r="AS99" i="6"/>
  <c r="AQ99" i="6"/>
  <c r="F99" i="6"/>
  <c r="AH99" i="6"/>
  <c r="AP99" i="6" s="1"/>
  <c r="AI99" i="6"/>
  <c r="AJ99" i="6"/>
  <c r="AR99" i="6" s="1"/>
  <c r="AB99" i="6" s="1"/>
  <c r="CR99" i="6"/>
  <c r="CS99" i="6"/>
  <c r="CZ99" i="6" s="1"/>
  <c r="BO99" i="6"/>
  <c r="EH99" i="6"/>
  <c r="EU99" i="6" s="1"/>
  <c r="BN99" i="6"/>
  <c r="BU99" i="6" s="1"/>
  <c r="BG99" i="6" s="1"/>
  <c r="EI99" i="6"/>
  <c r="EV99" i="6" s="1"/>
  <c r="DV99" i="6" s="1"/>
  <c r="EJ99" i="6"/>
  <c r="EW99" i="6" s="1"/>
  <c r="BP99" i="6"/>
  <c r="BW99" i="6" s="1"/>
  <c r="BQ99" i="6"/>
  <c r="BX99" i="6" s="1"/>
  <c r="CT99" i="6"/>
  <c r="DA99" i="6" s="1"/>
  <c r="AK99" i="6"/>
  <c r="EK99" i="6"/>
  <c r="EX99" i="6" s="1"/>
  <c r="CU99" i="6"/>
  <c r="DB99" i="6" s="1"/>
  <c r="AL99" i="6"/>
  <c r="AT99" i="6" s="1"/>
  <c r="EL99" i="6"/>
  <c r="EY99" i="6" s="1"/>
  <c r="BR99" i="6"/>
  <c r="BY99" i="6" s="1"/>
  <c r="EM99" i="6"/>
  <c r="EZ99" i="6" s="1"/>
  <c r="CV99" i="6"/>
  <c r="DC99" i="6" s="1"/>
  <c r="AM99" i="6"/>
  <c r="AU99" i="6" s="1"/>
  <c r="BT99" i="6"/>
  <c r="CA99" i="6" s="1"/>
  <c r="BS99" i="6"/>
  <c r="BZ99" i="6" s="1"/>
  <c r="AO99" i="6"/>
  <c r="AW99" i="6" s="1"/>
  <c r="CX99" i="6"/>
  <c r="DE99" i="6" s="1"/>
  <c r="AN99" i="6"/>
  <c r="AV99" i="6" s="1"/>
  <c r="CW99" i="6"/>
  <c r="DD99" i="6" s="1"/>
  <c r="EN99" i="6"/>
  <c r="FA99" i="6" s="1"/>
  <c r="EO99" i="6"/>
  <c r="FB99" i="6" s="1"/>
  <c r="EP99" i="6"/>
  <c r="FC99" i="6" s="1"/>
  <c r="EQ99" i="6"/>
  <c r="FD99" i="6" s="1"/>
  <c r="ER99" i="6"/>
  <c r="FE99" i="6" s="1"/>
  <c r="ES99" i="6"/>
  <c r="FF99" i="6" s="1"/>
  <c r="ET99" i="6"/>
  <c r="FG99" i="6" s="1"/>
  <c r="AD97" i="6"/>
  <c r="V96" i="6"/>
  <c r="BI98" i="6"/>
  <c r="BB97" i="6"/>
  <c r="CK98" i="6"/>
  <c r="CD97" i="6"/>
  <c r="Z98" i="6"/>
  <c r="R97" i="6"/>
  <c r="CO96" i="6"/>
  <c r="CH95" i="6"/>
  <c r="I86" i="6"/>
  <c r="K86" i="6" s="1"/>
  <c r="L86" i="6"/>
  <c r="J86" i="6"/>
  <c r="BH98" i="6"/>
  <c r="BA97" i="6"/>
  <c r="DG100" i="6"/>
  <c r="CC100" i="6"/>
  <c r="AY100" i="6"/>
  <c r="Q100" i="6"/>
  <c r="E100" i="6"/>
  <c r="EG90" i="6"/>
  <c r="DT89" i="6"/>
  <c r="BJ97" i="6"/>
  <c r="BC96" i="6"/>
  <c r="BK97" i="6"/>
  <c r="BD96" i="6"/>
  <c r="DY97" i="6"/>
  <c r="DL96" i="6"/>
  <c r="EE91" i="6"/>
  <c r="DR90" i="6"/>
  <c r="O92" i="6"/>
  <c r="DX98" i="6"/>
  <c r="DK97" i="6"/>
  <c r="DW98" i="6"/>
  <c r="DJ97" i="6"/>
  <c r="ED92" i="6"/>
  <c r="DQ91" i="6"/>
  <c r="EF91" i="8" l="1"/>
  <c r="DS90" i="8"/>
  <c r="DX99" i="8"/>
  <c r="DK98" i="8"/>
  <c r="DV99" i="8"/>
  <c r="DI98" i="8"/>
  <c r="DW99" i="8"/>
  <c r="DJ98" i="8"/>
  <c r="EC94" i="8"/>
  <c r="DP93" i="8"/>
  <c r="BG99" i="8"/>
  <c r="AZ98" i="8"/>
  <c r="G88" i="8"/>
  <c r="H88" i="8"/>
  <c r="CM99" i="8"/>
  <c r="CF98" i="8"/>
  <c r="CQ95" i="8"/>
  <c r="CJ94" i="8"/>
  <c r="O94" i="8" s="1"/>
  <c r="ED92" i="8"/>
  <c r="DQ91" i="8"/>
  <c r="EG90" i="8"/>
  <c r="DT89" i="8"/>
  <c r="P89" i="8" s="1"/>
  <c r="CL99" i="8"/>
  <c r="CE98" i="8"/>
  <c r="BI99" i="8"/>
  <c r="BB98" i="8"/>
  <c r="DY98" i="8"/>
  <c r="DL97" i="8"/>
  <c r="EE92" i="8"/>
  <c r="DR91" i="8"/>
  <c r="AD98" i="8"/>
  <c r="V97" i="8"/>
  <c r="CK99" i="8"/>
  <c r="CD98" i="8"/>
  <c r="DZ97" i="8"/>
  <c r="DM96" i="8"/>
  <c r="EA95" i="8"/>
  <c r="DN94" i="8"/>
  <c r="DU99" i="8"/>
  <c r="DH98" i="8"/>
  <c r="EB95" i="8"/>
  <c r="DO94" i="8"/>
  <c r="AG95" i="8"/>
  <c r="Y94" i="8"/>
  <c r="M94" i="8" s="1"/>
  <c r="AC98" i="8"/>
  <c r="U97" i="8"/>
  <c r="CN98" i="8"/>
  <c r="CG97" i="8"/>
  <c r="AA99" i="8"/>
  <c r="S98" i="8"/>
  <c r="BJ99" i="8"/>
  <c r="BC98" i="8"/>
  <c r="AE96" i="8"/>
  <c r="W95" i="8"/>
  <c r="Z99" i="8"/>
  <c r="R98" i="8"/>
  <c r="BL96" i="8"/>
  <c r="BE95" i="8"/>
  <c r="N95" i="8" s="1"/>
  <c r="BH99" i="8"/>
  <c r="BA98" i="8"/>
  <c r="BK98" i="8"/>
  <c r="BD97" i="8"/>
  <c r="CO97" i="8"/>
  <c r="CH96" i="8"/>
  <c r="AF96" i="8"/>
  <c r="X95" i="8"/>
  <c r="AB99" i="8"/>
  <c r="T98" i="8"/>
  <c r="BM97" i="8"/>
  <c r="BF96" i="8"/>
  <c r="CP96" i="8"/>
  <c r="CI95" i="8"/>
  <c r="J87" i="8"/>
  <c r="I87" i="8"/>
  <c r="K87" i="8" s="1"/>
  <c r="L87" i="8"/>
  <c r="BI100" i="7"/>
  <c r="BB99" i="7"/>
  <c r="EB94" i="7"/>
  <c r="DO93" i="7"/>
  <c r="EC93" i="7"/>
  <c r="DP92" i="7"/>
  <c r="CQ96" i="7"/>
  <c r="CJ95" i="7"/>
  <c r="O95" i="7" s="1"/>
  <c r="BH100" i="7"/>
  <c r="BA99" i="7"/>
  <c r="Z100" i="7"/>
  <c r="R99" i="7"/>
  <c r="DY96" i="7"/>
  <c r="DL95" i="7"/>
  <c r="EF90" i="7"/>
  <c r="DS89" i="7"/>
  <c r="CK100" i="7"/>
  <c r="CD99" i="7"/>
  <c r="AG95" i="7"/>
  <c r="Y94" i="7"/>
  <c r="M94" i="7" s="1"/>
  <c r="BG100" i="7"/>
  <c r="AZ99" i="7"/>
  <c r="J87" i="7"/>
  <c r="I87" i="7"/>
  <c r="K87" i="7" s="1"/>
  <c r="L87" i="7"/>
  <c r="DU100" i="7"/>
  <c r="DH99" i="7"/>
  <c r="DV100" i="7"/>
  <c r="DI99" i="7"/>
  <c r="P88" i="7"/>
  <c r="CL100" i="7"/>
  <c r="CE99" i="7"/>
  <c r="BL96" i="7"/>
  <c r="BE95" i="7"/>
  <c r="ED92" i="7"/>
  <c r="DQ91" i="7"/>
  <c r="DW99" i="7"/>
  <c r="DJ98" i="7"/>
  <c r="DZ96" i="7"/>
  <c r="DM95" i="7"/>
  <c r="BM96" i="7"/>
  <c r="BF95" i="7"/>
  <c r="CM99" i="7"/>
  <c r="CF98" i="7"/>
  <c r="AB100" i="7"/>
  <c r="T99" i="7"/>
  <c r="DX97" i="7"/>
  <c r="DK96" i="7"/>
  <c r="AF96" i="7"/>
  <c r="X95" i="7"/>
  <c r="CO98" i="7"/>
  <c r="CH97" i="7"/>
  <c r="CN99" i="7"/>
  <c r="CG98" i="7"/>
  <c r="AE96" i="7"/>
  <c r="W95" i="7"/>
  <c r="AD97" i="7"/>
  <c r="V96" i="7"/>
  <c r="CP97" i="7"/>
  <c r="CI96" i="7"/>
  <c r="AA100" i="7"/>
  <c r="S99" i="7"/>
  <c r="AC99" i="7"/>
  <c r="U98" i="7"/>
  <c r="BJ98" i="7"/>
  <c r="BC97" i="7"/>
  <c r="EG90" i="7"/>
  <c r="DT89" i="7"/>
  <c r="P89" i="7" s="1"/>
  <c r="EA94" i="7"/>
  <c r="DN93" i="7"/>
  <c r="EE91" i="7"/>
  <c r="DR90" i="7"/>
  <c r="BK97" i="7"/>
  <c r="BD96" i="7"/>
  <c r="DI99" i="6"/>
  <c r="AZ99" i="6"/>
  <c r="T99" i="6"/>
  <c r="F100" i="6"/>
  <c r="EV100" i="6"/>
  <c r="DV100" i="6" s="1"/>
  <c r="AS100" i="6"/>
  <c r="AJ100" i="6"/>
  <c r="AR100" i="6" s="1"/>
  <c r="AB100" i="6" s="1"/>
  <c r="CR100" i="6"/>
  <c r="CY100" i="6" s="1"/>
  <c r="CS100" i="6"/>
  <c r="CZ100" i="6" s="1"/>
  <c r="BO100" i="6"/>
  <c r="BV100" i="6" s="1"/>
  <c r="EH100" i="6"/>
  <c r="EU100" i="6" s="1"/>
  <c r="BN100" i="6"/>
  <c r="BU100" i="6" s="1"/>
  <c r="BG100" i="6" s="1"/>
  <c r="AH100" i="6"/>
  <c r="AP100" i="6" s="1"/>
  <c r="AI100" i="6"/>
  <c r="AQ100" i="6" s="1"/>
  <c r="EI100" i="6"/>
  <c r="EJ100" i="6"/>
  <c r="EW100" i="6" s="1"/>
  <c r="BP100" i="6"/>
  <c r="BW100" i="6" s="1"/>
  <c r="BQ100" i="6"/>
  <c r="BX100" i="6" s="1"/>
  <c r="AK100" i="6"/>
  <c r="EK100" i="6"/>
  <c r="EX100" i="6" s="1"/>
  <c r="CT100" i="6"/>
  <c r="DA100" i="6" s="1"/>
  <c r="CU100" i="6"/>
  <c r="DB100" i="6" s="1"/>
  <c r="AL100" i="6"/>
  <c r="AT100" i="6" s="1"/>
  <c r="EL100" i="6"/>
  <c r="EY100" i="6" s="1"/>
  <c r="BR100" i="6"/>
  <c r="BY100" i="6" s="1"/>
  <c r="CV100" i="6"/>
  <c r="DC100" i="6" s="1"/>
  <c r="AM100" i="6"/>
  <c r="AU100" i="6" s="1"/>
  <c r="BT100" i="6"/>
  <c r="CA100" i="6" s="1"/>
  <c r="BS100" i="6"/>
  <c r="BZ100" i="6" s="1"/>
  <c r="EM100" i="6"/>
  <c r="EZ100" i="6" s="1"/>
  <c r="AO100" i="6"/>
  <c r="AW100" i="6" s="1"/>
  <c r="CX100" i="6"/>
  <c r="DE100" i="6" s="1"/>
  <c r="AN100" i="6"/>
  <c r="AV100" i="6" s="1"/>
  <c r="CW100" i="6"/>
  <c r="DD100" i="6" s="1"/>
  <c r="EN100" i="6"/>
  <c r="FA100" i="6" s="1"/>
  <c r="EO100" i="6"/>
  <c r="FB100" i="6" s="1"/>
  <c r="EP100" i="6"/>
  <c r="FC100" i="6" s="1"/>
  <c r="EQ100" i="6"/>
  <c r="FD100" i="6" s="1"/>
  <c r="ER100" i="6"/>
  <c r="FE100" i="6" s="1"/>
  <c r="ES100" i="6"/>
  <c r="FF100" i="6" s="1"/>
  <c r="ET100" i="6"/>
  <c r="FG100" i="6" s="1"/>
  <c r="AF96" i="6"/>
  <c r="X95" i="6"/>
  <c r="H88" i="6"/>
  <c r="G88" i="6"/>
  <c r="DW99" i="6"/>
  <c r="DJ98" i="6"/>
  <c r="DY98" i="6"/>
  <c r="DL97" i="6"/>
  <c r="BJ98" i="6"/>
  <c r="BC97" i="6"/>
  <c r="Z99" i="6"/>
  <c r="R98" i="6"/>
  <c r="BI99" i="6"/>
  <c r="BB98" i="6"/>
  <c r="D102" i="6"/>
  <c r="B103" i="6"/>
  <c r="EA96" i="6"/>
  <c r="DN95" i="6"/>
  <c r="CL99" i="6"/>
  <c r="CE98" i="6"/>
  <c r="DU99" i="6"/>
  <c r="DH98" i="6"/>
  <c r="AG96" i="6"/>
  <c r="Y95" i="6"/>
  <c r="M95" i="6" s="1"/>
  <c r="EB94" i="6"/>
  <c r="DO93" i="6"/>
  <c r="BM97" i="6"/>
  <c r="BF96" i="6"/>
  <c r="N96" i="6" s="1"/>
  <c r="DZ96" i="6"/>
  <c r="DM95" i="6"/>
  <c r="AE97" i="6"/>
  <c r="W96" i="6"/>
  <c r="CN98" i="6"/>
  <c r="CG97" i="6"/>
  <c r="BH99" i="6"/>
  <c r="BA98" i="6"/>
  <c r="CM99" i="6"/>
  <c r="CF98" i="6"/>
  <c r="DG101" i="6"/>
  <c r="CC101" i="6"/>
  <c r="AY101" i="6"/>
  <c r="Q101" i="6"/>
  <c r="E101" i="6"/>
  <c r="C101" i="6"/>
  <c r="A102" i="6"/>
  <c r="I87" i="6"/>
  <c r="K87" i="6" s="1"/>
  <c r="L87" i="6"/>
  <c r="J87" i="6"/>
  <c r="ED93" i="6"/>
  <c r="DQ92" i="6"/>
  <c r="DX99" i="6"/>
  <c r="DK98" i="6"/>
  <c r="EE92" i="6"/>
  <c r="DR91" i="6"/>
  <c r="BK98" i="6"/>
  <c r="BD97" i="6"/>
  <c r="EG91" i="6"/>
  <c r="DT90" i="6"/>
  <c r="CO97" i="6"/>
  <c r="CH96" i="6"/>
  <c r="CK99" i="6"/>
  <c r="CD98" i="6"/>
  <c r="AD98" i="6"/>
  <c r="V97" i="6"/>
  <c r="AC99" i="6"/>
  <c r="U98" i="6"/>
  <c r="BL97" i="6"/>
  <c r="BE96" i="6"/>
  <c r="EC93" i="6"/>
  <c r="DP92" i="6"/>
  <c r="AA99" i="6"/>
  <c r="S98" i="6"/>
  <c r="CQ95" i="6"/>
  <c r="CJ94" i="6"/>
  <c r="EF90" i="6"/>
  <c r="DS89" i="6"/>
  <c r="P89" i="6" s="1"/>
  <c r="CP95" i="6"/>
  <c r="CI94" i="6"/>
  <c r="O94" i="6" s="1"/>
  <c r="AA100" i="8" l="1"/>
  <c r="S99" i="8"/>
  <c r="CN99" i="8"/>
  <c r="CG98" i="8"/>
  <c r="AG96" i="8"/>
  <c r="Y95" i="8"/>
  <c r="DU100" i="8"/>
  <c r="DH99" i="8"/>
  <c r="DZ98" i="8"/>
  <c r="DM97" i="8"/>
  <c r="AD99" i="8"/>
  <c r="V98" i="8"/>
  <c r="DY99" i="8"/>
  <c r="DL98" i="8"/>
  <c r="CL100" i="8"/>
  <c r="CE99" i="8"/>
  <c r="ED93" i="8"/>
  <c r="DQ92" i="8"/>
  <c r="CP97" i="8"/>
  <c r="CI96" i="8"/>
  <c r="AB100" i="8"/>
  <c r="T99" i="8"/>
  <c r="CO98" i="8"/>
  <c r="CH97" i="8"/>
  <c r="BH100" i="8"/>
  <c r="BA99" i="8"/>
  <c r="Z100" i="8"/>
  <c r="R99" i="8"/>
  <c r="G89" i="8"/>
  <c r="H89" i="8"/>
  <c r="CM100" i="8"/>
  <c r="CF99" i="8"/>
  <c r="I88" i="8"/>
  <c r="K88" i="8" s="1"/>
  <c r="L88" i="8"/>
  <c r="J88" i="8"/>
  <c r="EC95" i="8"/>
  <c r="DP94" i="8"/>
  <c r="DV100" i="8"/>
  <c r="DI99" i="8"/>
  <c r="EF92" i="8"/>
  <c r="DS91" i="8"/>
  <c r="M95" i="8"/>
  <c r="BJ100" i="8"/>
  <c r="BC99" i="8"/>
  <c r="AC99" i="8"/>
  <c r="U98" i="8"/>
  <c r="EB96" i="8"/>
  <c r="DO95" i="8"/>
  <c r="EA96" i="8"/>
  <c r="DN95" i="8"/>
  <c r="CK100" i="8"/>
  <c r="CD99" i="8"/>
  <c r="EE93" i="8"/>
  <c r="DR92" i="8"/>
  <c r="BI100" i="8"/>
  <c r="BB99" i="8"/>
  <c r="EG91" i="8"/>
  <c r="DT90" i="8"/>
  <c r="P90" i="8" s="1"/>
  <c r="CQ96" i="8"/>
  <c r="CJ95" i="8"/>
  <c r="O95" i="8" s="1"/>
  <c r="BM98" i="8"/>
  <c r="BF97" i="8"/>
  <c r="AF97" i="8"/>
  <c r="X96" i="8"/>
  <c r="BK99" i="8"/>
  <c r="BD98" i="8"/>
  <c r="BL97" i="8"/>
  <c r="BE96" i="8"/>
  <c r="N96" i="8" s="1"/>
  <c r="AE97" i="8"/>
  <c r="W96" i="8"/>
  <c r="BG100" i="8"/>
  <c r="AZ99" i="8"/>
  <c r="DW100" i="8"/>
  <c r="DJ99" i="8"/>
  <c r="DX100" i="8"/>
  <c r="DK99" i="8"/>
  <c r="EE92" i="7"/>
  <c r="DR91" i="7"/>
  <c r="CO99" i="7"/>
  <c r="CH98" i="7"/>
  <c r="EC94" i="7"/>
  <c r="DP93" i="7"/>
  <c r="AC100" i="7"/>
  <c r="U99" i="7"/>
  <c r="AE97" i="7"/>
  <c r="W96" i="7"/>
  <c r="DW100" i="7"/>
  <c r="DJ99" i="7"/>
  <c r="DV101" i="7"/>
  <c r="DI100" i="7"/>
  <c r="BG101" i="7"/>
  <c r="AZ100" i="7"/>
  <c r="DY97" i="7"/>
  <c r="DL96" i="7"/>
  <c r="BI101" i="7"/>
  <c r="BB100" i="7"/>
  <c r="BK98" i="7"/>
  <c r="BD97" i="7"/>
  <c r="EA95" i="7"/>
  <c r="DN94" i="7"/>
  <c r="BJ99" i="7"/>
  <c r="BC98" i="7"/>
  <c r="AA101" i="7"/>
  <c r="S100" i="7"/>
  <c r="AD98" i="7"/>
  <c r="V97" i="7"/>
  <c r="CN100" i="7"/>
  <c r="CG99" i="7"/>
  <c r="AF97" i="7"/>
  <c r="X96" i="7"/>
  <c r="AB101" i="7"/>
  <c r="T100" i="7"/>
  <c r="CM100" i="7"/>
  <c r="CF99" i="7"/>
  <c r="DZ97" i="7"/>
  <c r="DM96" i="7"/>
  <c r="ED93" i="7"/>
  <c r="DQ92" i="7"/>
  <c r="CL101" i="7"/>
  <c r="CE100" i="7"/>
  <c r="DU101" i="7"/>
  <c r="DH100" i="7"/>
  <c r="AG96" i="7"/>
  <c r="Y95" i="7"/>
  <c r="M95" i="7" s="1"/>
  <c r="EF91" i="7"/>
  <c r="DS90" i="7"/>
  <c r="Z101" i="7"/>
  <c r="R100" i="7"/>
  <c r="CQ97" i="7"/>
  <c r="CJ96" i="7"/>
  <c r="O96" i="7" s="1"/>
  <c r="EB95" i="7"/>
  <c r="DO94" i="7"/>
  <c r="EG91" i="7"/>
  <c r="DT90" i="7"/>
  <c r="P90" i="7" s="1"/>
  <c r="CP98" i="7"/>
  <c r="CI97" i="7"/>
  <c r="DX98" i="7"/>
  <c r="DK97" i="7"/>
  <c r="BM97" i="7"/>
  <c r="BF96" i="7"/>
  <c r="BL97" i="7"/>
  <c r="BE96" i="7"/>
  <c r="N96" i="7" s="1"/>
  <c r="CK101" i="7"/>
  <c r="CD100" i="7"/>
  <c r="BH101" i="7"/>
  <c r="BA100" i="7"/>
  <c r="G89" i="7"/>
  <c r="H89" i="7"/>
  <c r="N95" i="7"/>
  <c r="G88" i="7"/>
  <c r="H88" i="7"/>
  <c r="AZ100" i="6"/>
  <c r="T100" i="6"/>
  <c r="H89" i="6"/>
  <c r="G89" i="6"/>
  <c r="DI100" i="6"/>
  <c r="CP96" i="6"/>
  <c r="CI95" i="6"/>
  <c r="CQ96" i="6"/>
  <c r="CJ95" i="6"/>
  <c r="O95" i="6" s="1"/>
  <c r="EC94" i="6"/>
  <c r="DP93" i="6"/>
  <c r="AC100" i="6"/>
  <c r="U99" i="6"/>
  <c r="CK100" i="6"/>
  <c r="CD99" i="6"/>
  <c r="EG92" i="6"/>
  <c r="DT91" i="6"/>
  <c r="EE93" i="6"/>
  <c r="DR92" i="6"/>
  <c r="ED94" i="6"/>
  <c r="DQ93" i="6"/>
  <c r="BH100" i="6"/>
  <c r="BA99" i="6"/>
  <c r="CN99" i="6"/>
  <c r="CG98" i="6"/>
  <c r="DZ97" i="6"/>
  <c r="DM96" i="6"/>
  <c r="EB95" i="6"/>
  <c r="DO94" i="6"/>
  <c r="DU100" i="6"/>
  <c r="DH99" i="6"/>
  <c r="EA97" i="6"/>
  <c r="DN96" i="6"/>
  <c r="BI100" i="6"/>
  <c r="BB99" i="6"/>
  <c r="BJ99" i="6"/>
  <c r="BC98" i="6"/>
  <c r="DW100" i="6"/>
  <c r="DJ99" i="6"/>
  <c r="I88" i="6"/>
  <c r="K88" i="6" s="1"/>
  <c r="L88" i="6"/>
  <c r="J88" i="6"/>
  <c r="C102" i="6"/>
  <c r="A103" i="6"/>
  <c r="CM100" i="6"/>
  <c r="CF99" i="6"/>
  <c r="D103" i="6"/>
  <c r="B104" i="6"/>
  <c r="EF91" i="6"/>
  <c r="DS90" i="6"/>
  <c r="AA100" i="6"/>
  <c r="S99" i="6"/>
  <c r="BL98" i="6"/>
  <c r="BE97" i="6"/>
  <c r="AD99" i="6"/>
  <c r="V98" i="6"/>
  <c r="CO98" i="6"/>
  <c r="CH97" i="6"/>
  <c r="BK99" i="6"/>
  <c r="BD98" i="6"/>
  <c r="DX100" i="6"/>
  <c r="DK99" i="6"/>
  <c r="AE98" i="6"/>
  <c r="W97" i="6"/>
  <c r="BM98" i="6"/>
  <c r="BF97" i="6"/>
  <c r="AG97" i="6"/>
  <c r="Y96" i="6"/>
  <c r="M96" i="6" s="1"/>
  <c r="CL100" i="6"/>
  <c r="CE99" i="6"/>
  <c r="DG102" i="6"/>
  <c r="CC102" i="6"/>
  <c r="AY102" i="6"/>
  <c r="Q102" i="6"/>
  <c r="E102" i="6"/>
  <c r="Z100" i="6"/>
  <c r="R99" i="6"/>
  <c r="DY99" i="6"/>
  <c r="DL98" i="6"/>
  <c r="P90" i="6"/>
  <c r="CZ101" i="6"/>
  <c r="AP101" i="6"/>
  <c r="F101" i="6"/>
  <c r="EV101" i="6"/>
  <c r="DV101" i="6" s="1"/>
  <c r="AS101" i="6"/>
  <c r="CS101" i="6"/>
  <c r="BO101" i="6"/>
  <c r="BV101" i="6" s="1"/>
  <c r="EH101" i="6"/>
  <c r="EU101" i="6" s="1"/>
  <c r="BN101" i="6"/>
  <c r="BU101" i="6" s="1"/>
  <c r="BG101" i="6" s="1"/>
  <c r="AH101" i="6"/>
  <c r="AI101" i="6"/>
  <c r="AQ101" i="6" s="1"/>
  <c r="AJ101" i="6"/>
  <c r="AR101" i="6" s="1"/>
  <c r="AB101" i="6" s="1"/>
  <c r="CR101" i="6"/>
  <c r="CY101" i="6" s="1"/>
  <c r="EJ101" i="6"/>
  <c r="EW101" i="6" s="1"/>
  <c r="BP101" i="6"/>
  <c r="BW101" i="6" s="1"/>
  <c r="EI101" i="6"/>
  <c r="BQ101" i="6"/>
  <c r="BX101" i="6" s="1"/>
  <c r="AK101" i="6"/>
  <c r="EK101" i="6"/>
  <c r="EX101" i="6" s="1"/>
  <c r="CT101" i="6"/>
  <c r="DA101" i="6" s="1"/>
  <c r="CU101" i="6"/>
  <c r="DB101" i="6" s="1"/>
  <c r="AL101" i="6"/>
  <c r="AT101" i="6" s="1"/>
  <c r="EL101" i="6"/>
  <c r="EY101" i="6" s="1"/>
  <c r="BR101" i="6"/>
  <c r="BY101" i="6" s="1"/>
  <c r="AM101" i="6"/>
  <c r="AU101" i="6" s="1"/>
  <c r="BT101" i="6"/>
  <c r="CA101" i="6" s="1"/>
  <c r="BS101" i="6"/>
  <c r="BZ101" i="6" s="1"/>
  <c r="EM101" i="6"/>
  <c r="EZ101" i="6" s="1"/>
  <c r="CV101" i="6"/>
  <c r="DC101" i="6" s="1"/>
  <c r="CX101" i="6"/>
  <c r="DE101" i="6" s="1"/>
  <c r="AN101" i="6"/>
  <c r="AV101" i="6" s="1"/>
  <c r="CW101" i="6"/>
  <c r="DD101" i="6" s="1"/>
  <c r="EN101" i="6"/>
  <c r="FA101" i="6" s="1"/>
  <c r="AO101" i="6"/>
  <c r="AW101" i="6" s="1"/>
  <c r="EO101" i="6"/>
  <c r="FB101" i="6" s="1"/>
  <c r="EP101" i="6"/>
  <c r="FC101" i="6" s="1"/>
  <c r="EQ101" i="6"/>
  <c r="FD101" i="6" s="1"/>
  <c r="ER101" i="6"/>
  <c r="FE101" i="6" s="1"/>
  <c r="ET101" i="6"/>
  <c r="FG101" i="6" s="1"/>
  <c r="ES101" i="6"/>
  <c r="FF101" i="6" s="1"/>
  <c r="N97" i="6"/>
  <c r="AF97" i="6"/>
  <c r="X96" i="6"/>
  <c r="CQ97" i="8" l="1"/>
  <c r="CJ96" i="8"/>
  <c r="O96" i="8" s="1"/>
  <c r="BI101" i="8"/>
  <c r="BB100" i="8"/>
  <c r="CK101" i="8"/>
  <c r="CD100" i="8"/>
  <c r="EB97" i="8"/>
  <c r="DO96" i="8"/>
  <c r="BJ101" i="8"/>
  <c r="BC100" i="8"/>
  <c r="CM101" i="8"/>
  <c r="CF100" i="8"/>
  <c r="BH101" i="8"/>
  <c r="BA100" i="8"/>
  <c r="AB101" i="8"/>
  <c r="T100" i="8"/>
  <c r="ED94" i="8"/>
  <c r="DQ93" i="8"/>
  <c r="DY100" i="8"/>
  <c r="DL99" i="8"/>
  <c r="DZ99" i="8"/>
  <c r="DM98" i="8"/>
  <c r="AG97" i="8"/>
  <c r="Y96" i="8"/>
  <c r="M96" i="8" s="1"/>
  <c r="AA101" i="8"/>
  <c r="S100" i="8"/>
  <c r="DX101" i="8"/>
  <c r="DK100" i="8"/>
  <c r="BG101" i="8"/>
  <c r="AZ100" i="8"/>
  <c r="AE98" i="8"/>
  <c r="W97" i="8"/>
  <c r="BK100" i="8"/>
  <c r="BD99" i="8"/>
  <c r="H90" i="8"/>
  <c r="G90" i="8"/>
  <c r="DV101" i="8"/>
  <c r="DI100" i="8"/>
  <c r="EG92" i="8"/>
  <c r="DT91" i="8"/>
  <c r="P91" i="8" s="1"/>
  <c r="EE94" i="8"/>
  <c r="DR93" i="8"/>
  <c r="EA97" i="8"/>
  <c r="DN96" i="8"/>
  <c r="AC100" i="8"/>
  <c r="U99" i="8"/>
  <c r="I89" i="8"/>
  <c r="K89" i="8" s="1"/>
  <c r="L89" i="8"/>
  <c r="J89" i="8"/>
  <c r="Z101" i="8"/>
  <c r="R100" i="8"/>
  <c r="CO99" i="8"/>
  <c r="CH98" i="8"/>
  <c r="CP98" i="8"/>
  <c r="CI97" i="8"/>
  <c r="CL101" i="8"/>
  <c r="CE100" i="8"/>
  <c r="AD100" i="8"/>
  <c r="V99" i="8"/>
  <c r="DU101" i="8"/>
  <c r="DH100" i="8"/>
  <c r="CN100" i="8"/>
  <c r="CG99" i="8"/>
  <c r="BM99" i="8"/>
  <c r="BF98" i="8"/>
  <c r="DW101" i="8"/>
  <c r="DJ100" i="8"/>
  <c r="BL98" i="8"/>
  <c r="BE97" i="8"/>
  <c r="N97" i="8" s="1"/>
  <c r="AF98" i="8"/>
  <c r="X97" i="8"/>
  <c r="EF93" i="8"/>
  <c r="DS92" i="8"/>
  <c r="EC96" i="8"/>
  <c r="DP95" i="8"/>
  <c r="H90" i="7"/>
  <c r="G90" i="7"/>
  <c r="BH102" i="7"/>
  <c r="BA101" i="7"/>
  <c r="BL98" i="7"/>
  <c r="BE97" i="7"/>
  <c r="DX99" i="7"/>
  <c r="DK98" i="7"/>
  <c r="EG92" i="7"/>
  <c r="DT91" i="7"/>
  <c r="CQ98" i="7"/>
  <c r="CJ97" i="7"/>
  <c r="O97" i="7" s="1"/>
  <c r="EF92" i="7"/>
  <c r="DS91" i="7"/>
  <c r="DU102" i="7"/>
  <c r="DH101" i="7"/>
  <c r="ED94" i="7"/>
  <c r="DQ93" i="7"/>
  <c r="CM101" i="7"/>
  <c r="CF100" i="7"/>
  <c r="AF98" i="7"/>
  <c r="X97" i="7"/>
  <c r="AD99" i="7"/>
  <c r="V98" i="7"/>
  <c r="BJ100" i="7"/>
  <c r="BC99" i="7"/>
  <c r="BK99" i="7"/>
  <c r="BD98" i="7"/>
  <c r="DY98" i="7"/>
  <c r="DL97" i="7"/>
  <c r="DV102" i="7"/>
  <c r="DI101" i="7"/>
  <c r="AE98" i="7"/>
  <c r="W97" i="7"/>
  <c r="CO100" i="7"/>
  <c r="CH99" i="7"/>
  <c r="J88" i="7"/>
  <c r="I88" i="7"/>
  <c r="K88" i="7" s="1"/>
  <c r="L88" i="7"/>
  <c r="J89" i="7"/>
  <c r="I89" i="7"/>
  <c r="K89" i="7" s="1"/>
  <c r="L89" i="7"/>
  <c r="CK102" i="7"/>
  <c r="CD101" i="7"/>
  <c r="BM98" i="7"/>
  <c r="BF97" i="7"/>
  <c r="N97" i="7" s="1"/>
  <c r="CP99" i="7"/>
  <c r="CI98" i="7"/>
  <c r="EB96" i="7"/>
  <c r="DO95" i="7"/>
  <c r="Z102" i="7"/>
  <c r="R101" i="7"/>
  <c r="AG97" i="7"/>
  <c r="Y96" i="7"/>
  <c r="M96" i="7" s="1"/>
  <c r="CL102" i="7"/>
  <c r="CE101" i="7"/>
  <c r="DZ98" i="7"/>
  <c r="DM97" i="7"/>
  <c r="AB102" i="7"/>
  <c r="T101" i="7"/>
  <c r="CN101" i="7"/>
  <c r="CG100" i="7"/>
  <c r="AA102" i="7"/>
  <c r="S101" i="7"/>
  <c r="EA96" i="7"/>
  <c r="DN95" i="7"/>
  <c r="BI102" i="7"/>
  <c r="BB101" i="7"/>
  <c r="BG102" i="7"/>
  <c r="AZ101" i="7"/>
  <c r="DW101" i="7"/>
  <c r="DJ100" i="7"/>
  <c r="AC101" i="7"/>
  <c r="U100" i="7"/>
  <c r="EC95" i="7"/>
  <c r="DP94" i="7"/>
  <c r="EE93" i="7"/>
  <c r="DR92" i="7"/>
  <c r="T101" i="6"/>
  <c r="DI101" i="6"/>
  <c r="AZ101" i="6"/>
  <c r="Z101" i="6"/>
  <c r="R100" i="6"/>
  <c r="CM101" i="6"/>
  <c r="CF100" i="6"/>
  <c r="F102" i="6"/>
  <c r="AH102" i="6"/>
  <c r="AP102" i="6" s="1"/>
  <c r="AI102" i="6"/>
  <c r="AQ102" i="6" s="1"/>
  <c r="AJ102" i="6"/>
  <c r="AR102" i="6" s="1"/>
  <c r="AB102" i="6" s="1"/>
  <c r="CR102" i="6"/>
  <c r="CY102" i="6" s="1"/>
  <c r="CS102" i="6"/>
  <c r="CZ102" i="6" s="1"/>
  <c r="BO102" i="6"/>
  <c r="BV102" i="6" s="1"/>
  <c r="EH102" i="6"/>
  <c r="EU102" i="6" s="1"/>
  <c r="BN102" i="6"/>
  <c r="BU102" i="6" s="1"/>
  <c r="BG102" i="6" s="1"/>
  <c r="EI102" i="6"/>
  <c r="EV102" i="6" s="1"/>
  <c r="DV102" i="6" s="1"/>
  <c r="EJ102" i="6"/>
  <c r="EW102" i="6" s="1"/>
  <c r="BP102" i="6"/>
  <c r="BW102" i="6" s="1"/>
  <c r="AK102" i="6"/>
  <c r="AS102" i="6" s="1"/>
  <c r="EK102" i="6"/>
  <c r="EX102" i="6" s="1"/>
  <c r="CT102" i="6"/>
  <c r="DA102" i="6" s="1"/>
  <c r="BQ102" i="6"/>
  <c r="BX102" i="6" s="1"/>
  <c r="AL102" i="6"/>
  <c r="AT102" i="6" s="1"/>
  <c r="EL102" i="6"/>
  <c r="EY102" i="6" s="1"/>
  <c r="BR102" i="6"/>
  <c r="BY102" i="6" s="1"/>
  <c r="CU102" i="6"/>
  <c r="DB102" i="6" s="1"/>
  <c r="BT102" i="6"/>
  <c r="CA102" i="6" s="1"/>
  <c r="BS102" i="6"/>
  <c r="BZ102" i="6" s="1"/>
  <c r="EM102" i="6"/>
  <c r="EZ102" i="6" s="1"/>
  <c r="CV102" i="6"/>
  <c r="DC102" i="6" s="1"/>
  <c r="AM102" i="6"/>
  <c r="AU102" i="6" s="1"/>
  <c r="CW102" i="6"/>
  <c r="DD102" i="6" s="1"/>
  <c r="EN102" i="6"/>
  <c r="FA102" i="6" s="1"/>
  <c r="AO102" i="6"/>
  <c r="AW102" i="6" s="1"/>
  <c r="CX102" i="6"/>
  <c r="DE102" i="6" s="1"/>
  <c r="AN102" i="6"/>
  <c r="AV102" i="6" s="1"/>
  <c r="EO102" i="6"/>
  <c r="FB102" i="6" s="1"/>
  <c r="EP102" i="6"/>
  <c r="FC102" i="6" s="1"/>
  <c r="EQ102" i="6"/>
  <c r="FD102" i="6" s="1"/>
  <c r="ER102" i="6"/>
  <c r="FE102" i="6" s="1"/>
  <c r="ET102" i="6"/>
  <c r="FG102" i="6" s="1"/>
  <c r="ES102" i="6"/>
  <c r="FF102" i="6" s="1"/>
  <c r="AG98" i="6"/>
  <c r="Y97" i="6"/>
  <c r="M97" i="6" s="1"/>
  <c r="AE99" i="6"/>
  <c r="W98" i="6"/>
  <c r="BK100" i="6"/>
  <c r="BD99" i="6"/>
  <c r="AD100" i="6"/>
  <c r="V99" i="6"/>
  <c r="AA101" i="6"/>
  <c r="S100" i="6"/>
  <c r="D104" i="6"/>
  <c r="B105" i="6"/>
  <c r="C103" i="6"/>
  <c r="A104" i="6"/>
  <c r="DW101" i="6"/>
  <c r="DJ100" i="6"/>
  <c r="BI101" i="6"/>
  <c r="BB100" i="6"/>
  <c r="DU101" i="6"/>
  <c r="DH100" i="6"/>
  <c r="DZ98" i="6"/>
  <c r="DM97" i="6"/>
  <c r="BH101" i="6"/>
  <c r="BA100" i="6"/>
  <c r="EE94" i="6"/>
  <c r="DR93" i="6"/>
  <c r="CK101" i="6"/>
  <c r="CD100" i="6"/>
  <c r="EC95" i="6"/>
  <c r="DP94" i="6"/>
  <c r="CP97" i="6"/>
  <c r="CI96" i="6"/>
  <c r="I89" i="6"/>
  <c r="K89" i="6" s="1"/>
  <c r="L89" i="6"/>
  <c r="J89" i="6"/>
  <c r="AF98" i="6"/>
  <c r="X97" i="6"/>
  <c r="H90" i="6"/>
  <c r="G90" i="6"/>
  <c r="DY100" i="6"/>
  <c r="DL99" i="6"/>
  <c r="DG103" i="6"/>
  <c r="CC103" i="6"/>
  <c r="AY103" i="6"/>
  <c r="Q103" i="6"/>
  <c r="E103" i="6"/>
  <c r="CL101" i="6"/>
  <c r="CE100" i="6"/>
  <c r="BM99" i="6"/>
  <c r="BF98" i="6"/>
  <c r="DX101" i="6"/>
  <c r="DK100" i="6"/>
  <c r="CO99" i="6"/>
  <c r="CH98" i="6"/>
  <c r="BL99" i="6"/>
  <c r="BE98" i="6"/>
  <c r="N98" i="6" s="1"/>
  <c r="EF92" i="6"/>
  <c r="DS91" i="6"/>
  <c r="P91" i="6" s="1"/>
  <c r="BJ100" i="6"/>
  <c r="BC99" i="6"/>
  <c r="EA98" i="6"/>
  <c r="DN97" i="6"/>
  <c r="EB96" i="6"/>
  <c r="DO95" i="6"/>
  <c r="CN100" i="6"/>
  <c r="CG99" i="6"/>
  <c r="ED95" i="6"/>
  <c r="DQ94" i="6"/>
  <c r="EG93" i="6"/>
  <c r="DT92" i="6"/>
  <c r="AC101" i="6"/>
  <c r="U100" i="6"/>
  <c r="CQ97" i="6"/>
  <c r="CJ96" i="6"/>
  <c r="CL102" i="8" l="1"/>
  <c r="CE101" i="8"/>
  <c r="BL99" i="8"/>
  <c r="BE98" i="8"/>
  <c r="N98" i="8" s="1"/>
  <c r="EA98" i="8"/>
  <c r="DN97" i="8"/>
  <c r="EG93" i="8"/>
  <c r="DT92" i="8"/>
  <c r="P92" i="8" s="1"/>
  <c r="DV102" i="8"/>
  <c r="DI101" i="8"/>
  <c r="BK101" i="8"/>
  <c r="BD100" i="8"/>
  <c r="BG102" i="8"/>
  <c r="AZ101" i="8"/>
  <c r="AA102" i="8"/>
  <c r="S101" i="8"/>
  <c r="DZ100" i="8"/>
  <c r="DM99" i="8"/>
  <c r="ED95" i="8"/>
  <c r="DQ94" i="8"/>
  <c r="BH102" i="8"/>
  <c r="BA101" i="8"/>
  <c r="BJ102" i="8"/>
  <c r="BC101" i="8"/>
  <c r="CK102" i="8"/>
  <c r="CD101" i="8"/>
  <c r="CQ98" i="8"/>
  <c r="CJ97" i="8"/>
  <c r="O97" i="8" s="1"/>
  <c r="EF94" i="8"/>
  <c r="DS93" i="8"/>
  <c r="DU102" i="8"/>
  <c r="DH101" i="8"/>
  <c r="EC97" i="8"/>
  <c r="DP96" i="8"/>
  <c r="CN101" i="8"/>
  <c r="CG100" i="8"/>
  <c r="AD101" i="8"/>
  <c r="V100" i="8"/>
  <c r="CP99" i="8"/>
  <c r="CI98" i="8"/>
  <c r="Z102" i="8"/>
  <c r="R101" i="8"/>
  <c r="I90" i="8"/>
  <c r="K90" i="8" s="1"/>
  <c r="L90" i="8"/>
  <c r="J90" i="8"/>
  <c r="BM100" i="8"/>
  <c r="BF99" i="8"/>
  <c r="CO100" i="8"/>
  <c r="CH99" i="8"/>
  <c r="H91" i="8"/>
  <c r="G91" i="8"/>
  <c r="AF99" i="8"/>
  <c r="X98" i="8"/>
  <c r="DW102" i="8"/>
  <c r="DJ101" i="8"/>
  <c r="AC101" i="8"/>
  <c r="U100" i="8"/>
  <c r="EE95" i="8"/>
  <c r="DR94" i="8"/>
  <c r="AE99" i="8"/>
  <c r="W98" i="8"/>
  <c r="DX102" i="8"/>
  <c r="DK101" i="8"/>
  <c r="AG98" i="8"/>
  <c r="Y97" i="8"/>
  <c r="M97" i="8" s="1"/>
  <c r="DY101" i="8"/>
  <c r="DL100" i="8"/>
  <c r="AB102" i="8"/>
  <c r="T101" i="8"/>
  <c r="CM102" i="8"/>
  <c r="CF101" i="8"/>
  <c r="EB98" i="8"/>
  <c r="DO97" i="8"/>
  <c r="BI102" i="8"/>
  <c r="BB101" i="8"/>
  <c r="CO101" i="7"/>
  <c r="CH100" i="7"/>
  <c r="DV103" i="7"/>
  <c r="DI102" i="7"/>
  <c r="BK100" i="7"/>
  <c r="BD99" i="7"/>
  <c r="AD100" i="7"/>
  <c r="V99" i="7"/>
  <c r="CM102" i="7"/>
  <c r="CF101" i="7"/>
  <c r="DU103" i="7"/>
  <c r="DH102" i="7"/>
  <c r="CQ99" i="7"/>
  <c r="CJ98" i="7"/>
  <c r="O98" i="7" s="1"/>
  <c r="DX100" i="7"/>
  <c r="DK99" i="7"/>
  <c r="BH103" i="7"/>
  <c r="BA102" i="7"/>
  <c r="DW102" i="7"/>
  <c r="DJ101" i="7"/>
  <c r="AA103" i="7"/>
  <c r="S102" i="7"/>
  <c r="Z103" i="7"/>
  <c r="R102" i="7"/>
  <c r="CK103" i="7"/>
  <c r="CD102" i="7"/>
  <c r="EE94" i="7"/>
  <c r="DR93" i="7"/>
  <c r="AC102" i="7"/>
  <c r="U101" i="7"/>
  <c r="BG103" i="7"/>
  <c r="AZ102" i="7"/>
  <c r="EA97" i="7"/>
  <c r="DN96" i="7"/>
  <c r="CN102" i="7"/>
  <c r="CG101" i="7"/>
  <c r="DZ99" i="7"/>
  <c r="DM98" i="7"/>
  <c r="AG98" i="7"/>
  <c r="Y97" i="7"/>
  <c r="M97" i="7" s="1"/>
  <c r="EB97" i="7"/>
  <c r="DO96" i="7"/>
  <c r="BM99" i="7"/>
  <c r="BF98" i="7"/>
  <c r="P91" i="7"/>
  <c r="J90" i="7"/>
  <c r="I90" i="7"/>
  <c r="K90" i="7" s="1"/>
  <c r="L90" i="7"/>
  <c r="EC96" i="7"/>
  <c r="DP95" i="7"/>
  <c r="BI103" i="7"/>
  <c r="BB102" i="7"/>
  <c r="AB103" i="7"/>
  <c r="T102" i="7"/>
  <c r="CL103" i="7"/>
  <c r="CE102" i="7"/>
  <c r="CP100" i="7"/>
  <c r="CI99" i="7"/>
  <c r="AE99" i="7"/>
  <c r="W98" i="7"/>
  <c r="DY99" i="7"/>
  <c r="DL98" i="7"/>
  <c r="BJ101" i="7"/>
  <c r="BC100" i="7"/>
  <c r="AF99" i="7"/>
  <c r="X98" i="7"/>
  <c r="ED95" i="7"/>
  <c r="DQ94" i="7"/>
  <c r="EF93" i="7"/>
  <c r="DS92" i="7"/>
  <c r="EG93" i="7"/>
  <c r="DT92" i="7"/>
  <c r="BL99" i="7"/>
  <c r="BE98" i="7"/>
  <c r="AZ102" i="6"/>
  <c r="T102" i="6"/>
  <c r="G91" i="6"/>
  <c r="H91" i="6"/>
  <c r="DI102" i="6"/>
  <c r="CQ98" i="6"/>
  <c r="CJ97" i="6"/>
  <c r="EG94" i="6"/>
  <c r="DT93" i="6"/>
  <c r="CN101" i="6"/>
  <c r="CG100" i="6"/>
  <c r="EA99" i="6"/>
  <c r="DN98" i="6"/>
  <c r="EF93" i="6"/>
  <c r="DS92" i="6"/>
  <c r="CO100" i="6"/>
  <c r="CH99" i="6"/>
  <c r="BM100" i="6"/>
  <c r="BF99" i="6"/>
  <c r="CP98" i="6"/>
  <c r="CI97" i="6"/>
  <c r="O97" i="6" s="1"/>
  <c r="CK102" i="6"/>
  <c r="CD101" i="6"/>
  <c r="BH102" i="6"/>
  <c r="BA101" i="6"/>
  <c r="DU102" i="6"/>
  <c r="DH101" i="6"/>
  <c r="DW102" i="6"/>
  <c r="DJ101" i="6"/>
  <c r="DG104" i="6"/>
  <c r="CC104" i="6"/>
  <c r="AY104" i="6"/>
  <c r="Q104" i="6"/>
  <c r="E104" i="6"/>
  <c r="AD101" i="6"/>
  <c r="V100" i="6"/>
  <c r="AE100" i="6"/>
  <c r="W99" i="6"/>
  <c r="Z102" i="6"/>
  <c r="R101" i="6"/>
  <c r="C104" i="6"/>
  <c r="A105" i="6"/>
  <c r="AC102" i="6"/>
  <c r="U101" i="6"/>
  <c r="ED96" i="6"/>
  <c r="DQ95" i="6"/>
  <c r="EB97" i="6"/>
  <c r="DO96" i="6"/>
  <c r="BJ101" i="6"/>
  <c r="BC100" i="6"/>
  <c r="BL100" i="6"/>
  <c r="BE99" i="6"/>
  <c r="N99" i="6" s="1"/>
  <c r="DX102" i="6"/>
  <c r="DK101" i="6"/>
  <c r="CL102" i="6"/>
  <c r="CE101" i="6"/>
  <c r="DY101" i="6"/>
  <c r="DL100" i="6"/>
  <c r="AF99" i="6"/>
  <c r="X98" i="6"/>
  <c r="EC96" i="6"/>
  <c r="DP95" i="6"/>
  <c r="EE95" i="6"/>
  <c r="DR94" i="6"/>
  <c r="DZ99" i="6"/>
  <c r="DM98" i="6"/>
  <c r="BI102" i="6"/>
  <c r="BB101" i="6"/>
  <c r="AA102" i="6"/>
  <c r="S101" i="6"/>
  <c r="BK101" i="6"/>
  <c r="BD100" i="6"/>
  <c r="AG99" i="6"/>
  <c r="Y98" i="6"/>
  <c r="M98" i="6" s="1"/>
  <c r="CM102" i="6"/>
  <c r="CF101" i="6"/>
  <c r="P92" i="6"/>
  <c r="F103" i="6"/>
  <c r="DC103" i="6"/>
  <c r="AW103" i="6"/>
  <c r="AH103" i="6"/>
  <c r="AP103" i="6" s="1"/>
  <c r="AI103" i="6"/>
  <c r="AQ103" i="6" s="1"/>
  <c r="AJ103" i="6"/>
  <c r="AR103" i="6" s="1"/>
  <c r="AB103" i="6" s="1"/>
  <c r="CR103" i="6"/>
  <c r="CY103" i="6" s="1"/>
  <c r="CS103" i="6"/>
  <c r="CZ103" i="6" s="1"/>
  <c r="BO103" i="6"/>
  <c r="BV103" i="6" s="1"/>
  <c r="EH103" i="6"/>
  <c r="EU103" i="6" s="1"/>
  <c r="BN103" i="6"/>
  <c r="BU103" i="6" s="1"/>
  <c r="BG103" i="6" s="1"/>
  <c r="EI103" i="6"/>
  <c r="EV103" i="6" s="1"/>
  <c r="DV103" i="6" s="1"/>
  <c r="EJ103" i="6"/>
  <c r="EW103" i="6" s="1"/>
  <c r="BP103" i="6"/>
  <c r="BW103" i="6" s="1"/>
  <c r="BQ103" i="6"/>
  <c r="BX103" i="6" s="1"/>
  <c r="AK103" i="6"/>
  <c r="AS103" i="6" s="1"/>
  <c r="EK103" i="6"/>
  <c r="EX103" i="6" s="1"/>
  <c r="CT103" i="6"/>
  <c r="DA103" i="6" s="1"/>
  <c r="CU103" i="6"/>
  <c r="DB103" i="6" s="1"/>
  <c r="BR103" i="6"/>
  <c r="BY103" i="6" s="1"/>
  <c r="AL103" i="6"/>
  <c r="AT103" i="6" s="1"/>
  <c r="EL103" i="6"/>
  <c r="EY103" i="6" s="1"/>
  <c r="EM103" i="6"/>
  <c r="EZ103" i="6" s="1"/>
  <c r="CV103" i="6"/>
  <c r="AM103" i="6"/>
  <c r="AU103" i="6" s="1"/>
  <c r="BT103" i="6"/>
  <c r="CA103" i="6" s="1"/>
  <c r="BS103" i="6"/>
  <c r="BZ103" i="6" s="1"/>
  <c r="AO103" i="6"/>
  <c r="CX103" i="6"/>
  <c r="DE103" i="6" s="1"/>
  <c r="AN103" i="6"/>
  <c r="AV103" i="6" s="1"/>
  <c r="CW103" i="6"/>
  <c r="DD103" i="6" s="1"/>
  <c r="EN103" i="6"/>
  <c r="FA103" i="6" s="1"/>
  <c r="EO103" i="6"/>
  <c r="FB103" i="6" s="1"/>
  <c r="EP103" i="6"/>
  <c r="FC103" i="6" s="1"/>
  <c r="EQ103" i="6"/>
  <c r="FD103" i="6" s="1"/>
  <c r="ER103" i="6"/>
  <c r="FE103" i="6" s="1"/>
  <c r="ES103" i="6"/>
  <c r="FF103" i="6" s="1"/>
  <c r="ET103" i="6"/>
  <c r="FG103" i="6" s="1"/>
  <c r="I90" i="6"/>
  <c r="K90" i="6" s="1"/>
  <c r="L90" i="6"/>
  <c r="J90" i="6"/>
  <c r="O96" i="6"/>
  <c r="D105" i="6"/>
  <c r="B106" i="6"/>
  <c r="N98" i="7" l="1"/>
  <c r="I91" i="8"/>
  <c r="K91" i="8" s="1"/>
  <c r="L91" i="8"/>
  <c r="J91" i="8"/>
  <c r="EB99" i="8"/>
  <c r="DO98" i="8"/>
  <c r="AB103" i="8"/>
  <c r="T102" i="8"/>
  <c r="AG99" i="8"/>
  <c r="Y98" i="8"/>
  <c r="M98" i="8" s="1"/>
  <c r="AE100" i="8"/>
  <c r="W99" i="8"/>
  <c r="AC102" i="8"/>
  <c r="U101" i="8"/>
  <c r="BM101" i="8"/>
  <c r="BF100" i="8"/>
  <c r="CP100" i="8"/>
  <c r="CI99" i="8"/>
  <c r="CN102" i="8"/>
  <c r="CG101" i="8"/>
  <c r="EF95" i="8"/>
  <c r="DS94" i="8"/>
  <c r="CK103" i="8"/>
  <c r="CD102" i="8"/>
  <c r="BH103" i="8"/>
  <c r="BA102" i="8"/>
  <c r="DZ101" i="8"/>
  <c r="DM100" i="8"/>
  <c r="BG103" i="8"/>
  <c r="AZ102" i="8"/>
  <c r="DV103" i="8"/>
  <c r="DI102" i="8"/>
  <c r="EA99" i="8"/>
  <c r="DN98" i="8"/>
  <c r="DW103" i="8"/>
  <c r="DJ102" i="8"/>
  <c r="BL100" i="8"/>
  <c r="BE99" i="8"/>
  <c r="N99" i="8" s="1"/>
  <c r="AF100" i="8"/>
  <c r="X99" i="8"/>
  <c r="H92" i="8"/>
  <c r="G92" i="8"/>
  <c r="BI103" i="8"/>
  <c r="BB102" i="8"/>
  <c r="CM103" i="8"/>
  <c r="CF102" i="8"/>
  <c r="DY102" i="8"/>
  <c r="DL101" i="8"/>
  <c r="DX103" i="8"/>
  <c r="DK102" i="8"/>
  <c r="EE96" i="8"/>
  <c r="DR95" i="8"/>
  <c r="CO101" i="8"/>
  <c r="CH100" i="8"/>
  <c r="Z103" i="8"/>
  <c r="R102" i="8"/>
  <c r="AD102" i="8"/>
  <c r="V101" i="8"/>
  <c r="EC98" i="8"/>
  <c r="DP97" i="8"/>
  <c r="DU103" i="8"/>
  <c r="DH102" i="8"/>
  <c r="CQ99" i="8"/>
  <c r="CJ98" i="8"/>
  <c r="O98" i="8" s="1"/>
  <c r="BJ103" i="8"/>
  <c r="BC102" i="8"/>
  <c r="ED96" i="8"/>
  <c r="DQ95" i="8"/>
  <c r="AA103" i="8"/>
  <c r="S102" i="8"/>
  <c r="BK102" i="8"/>
  <c r="BD101" i="8"/>
  <c r="EG94" i="8"/>
  <c r="DT93" i="8"/>
  <c r="P93" i="8" s="1"/>
  <c r="CL103" i="8"/>
  <c r="CE102" i="8"/>
  <c r="EG94" i="7"/>
  <c r="DT93" i="7"/>
  <c r="BJ102" i="7"/>
  <c r="BC101" i="7"/>
  <c r="AG99" i="7"/>
  <c r="Y98" i="7"/>
  <c r="M98" i="7" s="1"/>
  <c r="BG104" i="7"/>
  <c r="AZ103" i="7"/>
  <c r="DW103" i="7"/>
  <c r="DJ102" i="7"/>
  <c r="DU104" i="7"/>
  <c r="DH103" i="7"/>
  <c r="AD101" i="7"/>
  <c r="V100" i="7"/>
  <c r="AB104" i="7"/>
  <c r="T103" i="7"/>
  <c r="H91" i="7"/>
  <c r="G91" i="7"/>
  <c r="BL100" i="7"/>
  <c r="BE99" i="7"/>
  <c r="EF94" i="7"/>
  <c r="DS93" i="7"/>
  <c r="AF100" i="7"/>
  <c r="X99" i="7"/>
  <c r="DY100" i="7"/>
  <c r="DL99" i="7"/>
  <c r="EB98" i="7"/>
  <c r="DO97" i="7"/>
  <c r="DZ100" i="7"/>
  <c r="DM99" i="7"/>
  <c r="EA98" i="7"/>
  <c r="DN97" i="7"/>
  <c r="AC103" i="7"/>
  <c r="U102" i="7"/>
  <c r="CK104" i="7"/>
  <c r="CD103" i="7"/>
  <c r="AA104" i="7"/>
  <c r="S103" i="7"/>
  <c r="BH104" i="7"/>
  <c r="BA103" i="7"/>
  <c r="CQ100" i="7"/>
  <c r="CJ99" i="7"/>
  <c r="O99" i="7" s="1"/>
  <c r="CM103" i="7"/>
  <c r="CF102" i="7"/>
  <c r="BK101" i="7"/>
  <c r="BD100" i="7"/>
  <c r="CO102" i="7"/>
  <c r="CH101" i="7"/>
  <c r="ED96" i="7"/>
  <c r="DQ95" i="7"/>
  <c r="AE100" i="7"/>
  <c r="W99" i="7"/>
  <c r="BM100" i="7"/>
  <c r="BF99" i="7"/>
  <c r="N99" i="7" s="1"/>
  <c r="CN103" i="7"/>
  <c r="CG102" i="7"/>
  <c r="EE95" i="7"/>
  <c r="DR94" i="7"/>
  <c r="Z104" i="7"/>
  <c r="R103" i="7"/>
  <c r="DX101" i="7"/>
  <c r="DK100" i="7"/>
  <c r="DV104" i="7"/>
  <c r="DI103" i="7"/>
  <c r="CP101" i="7"/>
  <c r="CI100" i="7"/>
  <c r="EC97" i="7"/>
  <c r="DP96" i="7"/>
  <c r="P92" i="7"/>
  <c r="CL104" i="7"/>
  <c r="CE103" i="7"/>
  <c r="BI104" i="7"/>
  <c r="BB103" i="7"/>
  <c r="AZ103" i="6"/>
  <c r="T103" i="6"/>
  <c r="DI103" i="6"/>
  <c r="D106" i="6"/>
  <c r="B107" i="6"/>
  <c r="G92" i="6"/>
  <c r="H92" i="6"/>
  <c r="C105" i="6"/>
  <c r="A106" i="6"/>
  <c r="DW103" i="6"/>
  <c r="DJ102" i="6"/>
  <c r="BH103" i="6"/>
  <c r="BA102" i="6"/>
  <c r="CP99" i="6"/>
  <c r="CI98" i="6"/>
  <c r="CO101" i="6"/>
  <c r="CH100" i="6"/>
  <c r="EA100" i="6"/>
  <c r="DN99" i="6"/>
  <c r="EG95" i="6"/>
  <c r="DT94" i="6"/>
  <c r="I91" i="6"/>
  <c r="K91" i="6" s="1"/>
  <c r="L91" i="6"/>
  <c r="J91" i="6"/>
  <c r="DG105" i="6"/>
  <c r="CC105" i="6"/>
  <c r="AY105" i="6"/>
  <c r="Q105" i="6"/>
  <c r="E105" i="6"/>
  <c r="AG100" i="6"/>
  <c r="Y99" i="6"/>
  <c r="AA103" i="6"/>
  <c r="S102" i="6"/>
  <c r="DZ100" i="6"/>
  <c r="DM99" i="6"/>
  <c r="EC97" i="6"/>
  <c r="DP96" i="6"/>
  <c r="DY102" i="6"/>
  <c r="DL101" i="6"/>
  <c r="DX103" i="6"/>
  <c r="DK102" i="6"/>
  <c r="BJ102" i="6"/>
  <c r="BC101" i="6"/>
  <c r="ED97" i="6"/>
  <c r="DQ96" i="6"/>
  <c r="Z103" i="6"/>
  <c r="R102" i="6"/>
  <c r="AD102" i="6"/>
  <c r="V101" i="6"/>
  <c r="F104" i="6"/>
  <c r="AJ104" i="6"/>
  <c r="AR104" i="6" s="1"/>
  <c r="AB104" i="6" s="1"/>
  <c r="CR104" i="6"/>
  <c r="CY104" i="6" s="1"/>
  <c r="CS104" i="6"/>
  <c r="CZ104" i="6" s="1"/>
  <c r="BO104" i="6"/>
  <c r="BV104" i="6" s="1"/>
  <c r="EH104" i="6"/>
  <c r="EU104" i="6" s="1"/>
  <c r="BN104" i="6"/>
  <c r="BU104" i="6" s="1"/>
  <c r="BG104" i="6" s="1"/>
  <c r="AH104" i="6"/>
  <c r="AP104" i="6" s="1"/>
  <c r="AI104" i="6"/>
  <c r="AQ104" i="6" s="1"/>
  <c r="EI104" i="6"/>
  <c r="EV104" i="6" s="1"/>
  <c r="DV104" i="6" s="1"/>
  <c r="EJ104" i="6"/>
  <c r="EW104" i="6" s="1"/>
  <c r="BP104" i="6"/>
  <c r="BW104" i="6" s="1"/>
  <c r="BQ104" i="6"/>
  <c r="BX104" i="6" s="1"/>
  <c r="AK104" i="6"/>
  <c r="AS104" i="6" s="1"/>
  <c r="EK104" i="6"/>
  <c r="EX104" i="6" s="1"/>
  <c r="CT104" i="6"/>
  <c r="DA104" i="6" s="1"/>
  <c r="CU104" i="6"/>
  <c r="DB104" i="6" s="1"/>
  <c r="AL104" i="6"/>
  <c r="AT104" i="6" s="1"/>
  <c r="EL104" i="6"/>
  <c r="EY104" i="6" s="1"/>
  <c r="BR104" i="6"/>
  <c r="BY104" i="6" s="1"/>
  <c r="CV104" i="6"/>
  <c r="DC104" i="6" s="1"/>
  <c r="AM104" i="6"/>
  <c r="AU104" i="6" s="1"/>
  <c r="BT104" i="6"/>
  <c r="CA104" i="6" s="1"/>
  <c r="BS104" i="6"/>
  <c r="BZ104" i="6" s="1"/>
  <c r="EM104" i="6"/>
  <c r="EZ104" i="6" s="1"/>
  <c r="AO104" i="6"/>
  <c r="AW104" i="6" s="1"/>
  <c r="CX104" i="6"/>
  <c r="DE104" i="6" s="1"/>
  <c r="AN104" i="6"/>
  <c r="AV104" i="6" s="1"/>
  <c r="CW104" i="6"/>
  <c r="DD104" i="6" s="1"/>
  <c r="EN104" i="6"/>
  <c r="FA104" i="6" s="1"/>
  <c r="EO104" i="6"/>
  <c r="FB104" i="6" s="1"/>
  <c r="EP104" i="6"/>
  <c r="FC104" i="6" s="1"/>
  <c r="EQ104" i="6"/>
  <c r="FD104" i="6" s="1"/>
  <c r="ER104" i="6"/>
  <c r="FE104" i="6" s="1"/>
  <c r="ES104" i="6"/>
  <c r="FF104" i="6" s="1"/>
  <c r="ET104" i="6"/>
  <c r="FG104" i="6" s="1"/>
  <c r="DU103" i="6"/>
  <c r="DH102" i="6"/>
  <c r="CK103" i="6"/>
  <c r="CD102" i="6"/>
  <c r="BM101" i="6"/>
  <c r="BF100" i="6"/>
  <c r="EF94" i="6"/>
  <c r="DS93" i="6"/>
  <c r="CN102" i="6"/>
  <c r="CG101" i="6"/>
  <c r="CQ99" i="6"/>
  <c r="CJ98" i="6"/>
  <c r="CM103" i="6"/>
  <c r="CF102" i="6"/>
  <c r="BK102" i="6"/>
  <c r="BD101" i="6"/>
  <c r="BI103" i="6"/>
  <c r="BB102" i="6"/>
  <c r="EE96" i="6"/>
  <c r="DR95" i="6"/>
  <c r="AF100" i="6"/>
  <c r="X99" i="6"/>
  <c r="M99" i="6" s="1"/>
  <c r="CL103" i="6"/>
  <c r="CE102" i="6"/>
  <c r="BL101" i="6"/>
  <c r="BE100" i="6"/>
  <c r="N100" i="6" s="1"/>
  <c r="EB98" i="6"/>
  <c r="DO97" i="6"/>
  <c r="AC103" i="6"/>
  <c r="U102" i="6"/>
  <c r="AE101" i="6"/>
  <c r="W100" i="6"/>
  <c r="P93" i="6"/>
  <c r="H93" i="8" l="1"/>
  <c r="G93" i="8"/>
  <c r="EG95" i="8"/>
  <c r="DT94" i="8"/>
  <c r="P94" i="8" s="1"/>
  <c r="AA104" i="8"/>
  <c r="S103" i="8"/>
  <c r="BJ104" i="8"/>
  <c r="BC103" i="8"/>
  <c r="DU104" i="8"/>
  <c r="DH103" i="8"/>
  <c r="AD103" i="8"/>
  <c r="V102" i="8"/>
  <c r="CO102" i="8"/>
  <c r="CH101" i="8"/>
  <c r="DX104" i="8"/>
  <c r="DK103" i="8"/>
  <c r="CM104" i="8"/>
  <c r="CF103" i="8"/>
  <c r="EA100" i="8"/>
  <c r="DN99" i="8"/>
  <c r="BG104" i="8"/>
  <c r="AZ103" i="8"/>
  <c r="BH104" i="8"/>
  <c r="BA103" i="8"/>
  <c r="EF96" i="8"/>
  <c r="DS95" i="8"/>
  <c r="CP101" i="8"/>
  <c r="CI100" i="8"/>
  <c r="AC103" i="8"/>
  <c r="U102" i="8"/>
  <c r="AG100" i="8"/>
  <c r="Y99" i="8"/>
  <c r="EB100" i="8"/>
  <c r="DO99" i="8"/>
  <c r="I92" i="8"/>
  <c r="K92" i="8" s="1"/>
  <c r="L92" i="8"/>
  <c r="J92" i="8"/>
  <c r="BL101" i="8"/>
  <c r="BE100" i="8"/>
  <c r="N100" i="8" s="1"/>
  <c r="DW104" i="8"/>
  <c r="DJ103" i="8"/>
  <c r="M99" i="8"/>
  <c r="AF101" i="8"/>
  <c r="X100" i="8"/>
  <c r="CL104" i="8"/>
  <c r="CE103" i="8"/>
  <c r="BK103" i="8"/>
  <c r="BD102" i="8"/>
  <c r="ED97" i="8"/>
  <c r="DQ96" i="8"/>
  <c r="CQ100" i="8"/>
  <c r="CJ99" i="8"/>
  <c r="O99" i="8" s="1"/>
  <c r="EC99" i="8"/>
  <c r="DP98" i="8"/>
  <c r="Z104" i="8"/>
  <c r="R103" i="8"/>
  <c r="EE97" i="8"/>
  <c r="DR96" i="8"/>
  <c r="DY103" i="8"/>
  <c r="DL102" i="8"/>
  <c r="BI104" i="8"/>
  <c r="BB103" i="8"/>
  <c r="DV104" i="8"/>
  <c r="DI103" i="8"/>
  <c r="DZ102" i="8"/>
  <c r="DM101" i="8"/>
  <c r="CK104" i="8"/>
  <c r="CD103" i="8"/>
  <c r="CN103" i="8"/>
  <c r="CG102" i="8"/>
  <c r="BM102" i="8"/>
  <c r="BF101" i="8"/>
  <c r="AE101" i="8"/>
  <c r="W100" i="8"/>
  <c r="AB104" i="8"/>
  <c r="T103" i="8"/>
  <c r="EC98" i="7"/>
  <c r="DP97" i="7"/>
  <c r="Z105" i="7"/>
  <c r="R104" i="7"/>
  <c r="AE101" i="7"/>
  <c r="W100" i="7"/>
  <c r="CM104" i="7"/>
  <c r="CF103" i="7"/>
  <c r="BH105" i="7"/>
  <c r="BA104" i="7"/>
  <c r="EB99" i="7"/>
  <c r="DO98" i="7"/>
  <c r="BL101" i="7"/>
  <c r="BE100" i="7"/>
  <c r="AB105" i="7"/>
  <c r="T104" i="7"/>
  <c r="BI105" i="7"/>
  <c r="BB104" i="7"/>
  <c r="H92" i="7"/>
  <c r="G92" i="7"/>
  <c r="CP102" i="7"/>
  <c r="CI101" i="7"/>
  <c r="DX102" i="7"/>
  <c r="DK101" i="7"/>
  <c r="EE96" i="7"/>
  <c r="DR95" i="7"/>
  <c r="BM101" i="7"/>
  <c r="BF100" i="7"/>
  <c r="ED97" i="7"/>
  <c r="DQ96" i="7"/>
  <c r="BK102" i="7"/>
  <c r="BD101" i="7"/>
  <c r="CQ101" i="7"/>
  <c r="CJ100" i="7"/>
  <c r="O100" i="7" s="1"/>
  <c r="AA105" i="7"/>
  <c r="S104" i="7"/>
  <c r="AC104" i="7"/>
  <c r="U103" i="7"/>
  <c r="DZ101" i="7"/>
  <c r="DM100" i="7"/>
  <c r="DY101" i="7"/>
  <c r="DL100" i="7"/>
  <c r="EF95" i="7"/>
  <c r="DS94" i="7"/>
  <c r="I91" i="7"/>
  <c r="K91" i="7" s="1"/>
  <c r="L91" i="7"/>
  <c r="J91" i="7"/>
  <c r="P93" i="7"/>
  <c r="CL105" i="7"/>
  <c r="CE104" i="7"/>
  <c r="DV105" i="7"/>
  <c r="DI104" i="7"/>
  <c r="CN104" i="7"/>
  <c r="CG103" i="7"/>
  <c r="CO103" i="7"/>
  <c r="CH102" i="7"/>
  <c r="CK105" i="7"/>
  <c r="CD104" i="7"/>
  <c r="EA99" i="7"/>
  <c r="DN98" i="7"/>
  <c r="AF101" i="7"/>
  <c r="X100" i="7"/>
  <c r="DU105" i="7"/>
  <c r="DH104" i="7"/>
  <c r="BG105" i="7"/>
  <c r="AZ104" i="7"/>
  <c r="BJ103" i="7"/>
  <c r="BC102" i="7"/>
  <c r="AD102" i="7"/>
  <c r="V101" i="7"/>
  <c r="DW104" i="7"/>
  <c r="DJ103" i="7"/>
  <c r="AG100" i="7"/>
  <c r="Y99" i="7"/>
  <c r="M99" i="7" s="1"/>
  <c r="EG95" i="7"/>
  <c r="DT94" i="7"/>
  <c r="P94" i="7" s="1"/>
  <c r="AZ104" i="6"/>
  <c r="DI104" i="6"/>
  <c r="T104" i="6"/>
  <c r="O98" i="6"/>
  <c r="I92" i="6"/>
  <c r="K92" i="6" s="1"/>
  <c r="L92" i="6"/>
  <c r="J92" i="6"/>
  <c r="DG106" i="6"/>
  <c r="CC106" i="6"/>
  <c r="AY106" i="6"/>
  <c r="Q106" i="6"/>
  <c r="E106" i="6"/>
  <c r="G93" i="6"/>
  <c r="H93" i="6"/>
  <c r="AC104" i="6"/>
  <c r="U103" i="6"/>
  <c r="BL102" i="6"/>
  <c r="BE101" i="6"/>
  <c r="AF101" i="6"/>
  <c r="X100" i="6"/>
  <c r="BI104" i="6"/>
  <c r="BB103" i="6"/>
  <c r="CM104" i="6"/>
  <c r="CF103" i="6"/>
  <c r="CN103" i="6"/>
  <c r="CG102" i="6"/>
  <c r="BM102" i="6"/>
  <c r="BF101" i="6"/>
  <c r="N101" i="6" s="1"/>
  <c r="DU104" i="6"/>
  <c r="DH103" i="6"/>
  <c r="Z104" i="6"/>
  <c r="R103" i="6"/>
  <c r="BJ103" i="6"/>
  <c r="BC102" i="6"/>
  <c r="DY103" i="6"/>
  <c r="DL102" i="6"/>
  <c r="DZ101" i="6"/>
  <c r="DM100" i="6"/>
  <c r="AG101" i="6"/>
  <c r="Y100" i="6"/>
  <c r="M100" i="6" s="1"/>
  <c r="EA101" i="6"/>
  <c r="DN100" i="6"/>
  <c r="CP100" i="6"/>
  <c r="CI99" i="6"/>
  <c r="DW104" i="6"/>
  <c r="DJ103" i="6"/>
  <c r="F105" i="6"/>
  <c r="CS105" i="6"/>
  <c r="CZ105" i="6" s="1"/>
  <c r="BO105" i="6"/>
  <c r="BV105" i="6" s="1"/>
  <c r="EH105" i="6"/>
  <c r="EU105" i="6" s="1"/>
  <c r="BN105" i="6"/>
  <c r="BU105" i="6" s="1"/>
  <c r="BG105" i="6" s="1"/>
  <c r="AH105" i="6"/>
  <c r="AP105" i="6" s="1"/>
  <c r="AI105" i="6"/>
  <c r="AQ105" i="6" s="1"/>
  <c r="AJ105" i="6"/>
  <c r="AR105" i="6" s="1"/>
  <c r="AB105" i="6" s="1"/>
  <c r="CR105" i="6"/>
  <c r="CY105" i="6" s="1"/>
  <c r="EJ105" i="6"/>
  <c r="EW105" i="6" s="1"/>
  <c r="BP105" i="6"/>
  <c r="BW105" i="6" s="1"/>
  <c r="EI105" i="6"/>
  <c r="EV105" i="6" s="1"/>
  <c r="DV105" i="6" s="1"/>
  <c r="BQ105" i="6"/>
  <c r="BX105" i="6" s="1"/>
  <c r="AK105" i="6"/>
  <c r="AS105" i="6" s="1"/>
  <c r="EK105" i="6"/>
  <c r="EX105" i="6" s="1"/>
  <c r="CT105" i="6"/>
  <c r="DA105" i="6" s="1"/>
  <c r="CU105" i="6"/>
  <c r="DB105" i="6" s="1"/>
  <c r="AL105" i="6"/>
  <c r="AT105" i="6" s="1"/>
  <c r="EL105" i="6"/>
  <c r="EY105" i="6" s="1"/>
  <c r="BR105" i="6"/>
  <c r="BY105" i="6" s="1"/>
  <c r="AM105" i="6"/>
  <c r="AU105" i="6" s="1"/>
  <c r="BT105" i="6"/>
  <c r="CA105" i="6" s="1"/>
  <c r="BS105" i="6"/>
  <c r="BZ105" i="6" s="1"/>
  <c r="EM105" i="6"/>
  <c r="EZ105" i="6" s="1"/>
  <c r="CV105" i="6"/>
  <c r="DC105" i="6" s="1"/>
  <c r="CX105" i="6"/>
  <c r="DE105" i="6" s="1"/>
  <c r="AN105" i="6"/>
  <c r="AV105" i="6" s="1"/>
  <c r="CW105" i="6"/>
  <c r="DD105" i="6" s="1"/>
  <c r="EN105" i="6"/>
  <c r="FA105" i="6" s="1"/>
  <c r="AO105" i="6"/>
  <c r="AW105" i="6" s="1"/>
  <c r="EO105" i="6"/>
  <c r="FB105" i="6" s="1"/>
  <c r="EP105" i="6"/>
  <c r="FC105" i="6" s="1"/>
  <c r="EQ105" i="6"/>
  <c r="FD105" i="6" s="1"/>
  <c r="ER105" i="6"/>
  <c r="FE105" i="6" s="1"/>
  <c r="ET105" i="6"/>
  <c r="FG105" i="6" s="1"/>
  <c r="ES105" i="6"/>
  <c r="FF105" i="6" s="1"/>
  <c r="AE102" i="6"/>
  <c r="W101" i="6"/>
  <c r="EB99" i="6"/>
  <c r="DO98" i="6"/>
  <c r="CL104" i="6"/>
  <c r="CE103" i="6"/>
  <c r="EE97" i="6"/>
  <c r="DR96" i="6"/>
  <c r="BK103" i="6"/>
  <c r="BD102" i="6"/>
  <c r="CQ100" i="6"/>
  <c r="CJ99" i="6"/>
  <c r="O99" i="6" s="1"/>
  <c r="EF95" i="6"/>
  <c r="DS94" i="6"/>
  <c r="P94" i="6" s="1"/>
  <c r="CK104" i="6"/>
  <c r="CD103" i="6"/>
  <c r="AD103" i="6"/>
  <c r="V102" i="6"/>
  <c r="ED98" i="6"/>
  <c r="DQ97" i="6"/>
  <c r="DX104" i="6"/>
  <c r="DK103" i="6"/>
  <c r="EC98" i="6"/>
  <c r="DP97" i="6"/>
  <c r="AA104" i="6"/>
  <c r="S103" i="6"/>
  <c r="EG96" i="6"/>
  <c r="DT95" i="6"/>
  <c r="CO102" i="6"/>
  <c r="CH101" i="6"/>
  <c r="BH104" i="6"/>
  <c r="BA103" i="6"/>
  <c r="C106" i="6"/>
  <c r="A107" i="6"/>
  <c r="B108" i="6"/>
  <c r="D107" i="6"/>
  <c r="AC104" i="8" l="1"/>
  <c r="U103" i="8"/>
  <c r="BG105" i="8"/>
  <c r="AZ104" i="8"/>
  <c r="CO103" i="8"/>
  <c r="CH102" i="8"/>
  <c r="DU105" i="8"/>
  <c r="DH104" i="8"/>
  <c r="AB105" i="8"/>
  <c r="T104" i="8"/>
  <c r="BM103" i="8"/>
  <c r="BF102" i="8"/>
  <c r="CK105" i="8"/>
  <c r="CD104" i="8"/>
  <c r="DV105" i="8"/>
  <c r="DI104" i="8"/>
  <c r="DY104" i="8"/>
  <c r="DL103" i="8"/>
  <c r="Z105" i="8"/>
  <c r="R104" i="8"/>
  <c r="CQ101" i="8"/>
  <c r="CJ100" i="8"/>
  <c r="O100" i="8" s="1"/>
  <c r="BK104" i="8"/>
  <c r="BD103" i="8"/>
  <c r="BL102" i="8"/>
  <c r="BE101" i="8"/>
  <c r="N101" i="8" s="1"/>
  <c r="H94" i="8"/>
  <c r="G94" i="8"/>
  <c r="EB101" i="8"/>
  <c r="DO100" i="8"/>
  <c r="EF97" i="8"/>
  <c r="DS96" i="8"/>
  <c r="CM105" i="8"/>
  <c r="CF104" i="8"/>
  <c r="AF102" i="8"/>
  <c r="X101" i="8"/>
  <c r="AG101" i="8"/>
  <c r="Y100" i="8"/>
  <c r="M100" i="8" s="1"/>
  <c r="CP102" i="8"/>
  <c r="CI101" i="8"/>
  <c r="BH105" i="8"/>
  <c r="BA104" i="8"/>
  <c r="EA101" i="8"/>
  <c r="DN100" i="8"/>
  <c r="DX105" i="8"/>
  <c r="DK104" i="8"/>
  <c r="AD104" i="8"/>
  <c r="V103" i="8"/>
  <c r="BJ105" i="8"/>
  <c r="BC104" i="8"/>
  <c r="EG96" i="8"/>
  <c r="DT95" i="8"/>
  <c r="P95" i="8" s="1"/>
  <c r="AA105" i="8"/>
  <c r="S104" i="8"/>
  <c r="AE102" i="8"/>
  <c r="W101" i="8"/>
  <c r="CN104" i="8"/>
  <c r="CG103" i="8"/>
  <c r="DZ103" i="8"/>
  <c r="DM102" i="8"/>
  <c r="BI105" i="8"/>
  <c r="BB104" i="8"/>
  <c r="EE98" i="8"/>
  <c r="DR97" i="8"/>
  <c r="EC100" i="8"/>
  <c r="DP99" i="8"/>
  <c r="ED98" i="8"/>
  <c r="DQ97" i="8"/>
  <c r="CL105" i="8"/>
  <c r="CE104" i="8"/>
  <c r="DW105" i="8"/>
  <c r="DJ104" i="8"/>
  <c r="I93" i="8"/>
  <c r="K93" i="8" s="1"/>
  <c r="L93" i="8"/>
  <c r="J93" i="8"/>
  <c r="AD103" i="7"/>
  <c r="V102" i="7"/>
  <c r="DY102" i="7"/>
  <c r="DL101" i="7"/>
  <c r="CQ102" i="7"/>
  <c r="CJ101" i="7"/>
  <c r="O101" i="7" s="1"/>
  <c r="EE97" i="7"/>
  <c r="DR96" i="7"/>
  <c r="Z106" i="7"/>
  <c r="R105" i="7"/>
  <c r="DU106" i="7"/>
  <c r="DH105" i="7"/>
  <c r="AF102" i="7"/>
  <c r="X101" i="7"/>
  <c r="CK106" i="7"/>
  <c r="CD105" i="7"/>
  <c r="CN105" i="7"/>
  <c r="CG104" i="7"/>
  <c r="CL106" i="7"/>
  <c r="CE105" i="7"/>
  <c r="I92" i="7"/>
  <c r="K92" i="7" s="1"/>
  <c r="L92" i="7"/>
  <c r="J92" i="7"/>
  <c r="N100" i="7"/>
  <c r="BG106" i="7"/>
  <c r="AZ105" i="7"/>
  <c r="EA100" i="7"/>
  <c r="DN99" i="7"/>
  <c r="CO104" i="7"/>
  <c r="CH103" i="7"/>
  <c r="DV106" i="7"/>
  <c r="DI105" i="7"/>
  <c r="AG101" i="7"/>
  <c r="Y100" i="7"/>
  <c r="M100" i="7" s="1"/>
  <c r="AC105" i="7"/>
  <c r="U104" i="7"/>
  <c r="ED98" i="7"/>
  <c r="DQ97" i="7"/>
  <c r="CP103" i="7"/>
  <c r="CI102" i="7"/>
  <c r="BI106" i="7"/>
  <c r="BB105" i="7"/>
  <c r="EB100" i="7"/>
  <c r="DO99" i="7"/>
  <c r="CM105" i="7"/>
  <c r="CF104" i="7"/>
  <c r="H94" i="7"/>
  <c r="G94" i="7"/>
  <c r="BJ104" i="7"/>
  <c r="BC103" i="7"/>
  <c r="EG96" i="7"/>
  <c r="DT95" i="7"/>
  <c r="DW105" i="7"/>
  <c r="DJ104" i="7"/>
  <c r="H93" i="7"/>
  <c r="G93" i="7"/>
  <c r="EF96" i="7"/>
  <c r="DS95" i="7"/>
  <c r="DZ102" i="7"/>
  <c r="DM101" i="7"/>
  <c r="AA106" i="7"/>
  <c r="S105" i="7"/>
  <c r="BK103" i="7"/>
  <c r="BD102" i="7"/>
  <c r="BM102" i="7"/>
  <c r="BF101" i="7"/>
  <c r="DX103" i="7"/>
  <c r="DK102" i="7"/>
  <c r="AB106" i="7"/>
  <c r="T105" i="7"/>
  <c r="BL102" i="7"/>
  <c r="BE101" i="7"/>
  <c r="BH106" i="7"/>
  <c r="BA105" i="7"/>
  <c r="AE102" i="7"/>
  <c r="W101" i="7"/>
  <c r="EC99" i="7"/>
  <c r="DP98" i="7"/>
  <c r="G94" i="6"/>
  <c r="H94" i="6"/>
  <c r="AZ105" i="6"/>
  <c r="DI105" i="6"/>
  <c r="T105" i="6"/>
  <c r="A108" i="6"/>
  <c r="C107" i="6"/>
  <c r="F106" i="6"/>
  <c r="AH106" i="6"/>
  <c r="AP106" i="6" s="1"/>
  <c r="AI106" i="6"/>
  <c r="AQ106" i="6" s="1"/>
  <c r="AJ106" i="6"/>
  <c r="AR106" i="6" s="1"/>
  <c r="AB106" i="6" s="1"/>
  <c r="CR106" i="6"/>
  <c r="CY106" i="6" s="1"/>
  <c r="CS106" i="6"/>
  <c r="CZ106" i="6" s="1"/>
  <c r="BO106" i="6"/>
  <c r="BV106" i="6" s="1"/>
  <c r="EH106" i="6"/>
  <c r="EU106" i="6" s="1"/>
  <c r="BN106" i="6"/>
  <c r="BU106" i="6" s="1"/>
  <c r="BG106" i="6" s="1"/>
  <c r="EI106" i="6"/>
  <c r="EV106" i="6" s="1"/>
  <c r="DV106" i="6" s="1"/>
  <c r="EJ106" i="6"/>
  <c r="EW106" i="6" s="1"/>
  <c r="BP106" i="6"/>
  <c r="BW106" i="6" s="1"/>
  <c r="AK106" i="6"/>
  <c r="AS106" i="6" s="1"/>
  <c r="EK106" i="6"/>
  <c r="EX106" i="6" s="1"/>
  <c r="CT106" i="6"/>
  <c r="DA106" i="6" s="1"/>
  <c r="BQ106" i="6"/>
  <c r="BX106" i="6" s="1"/>
  <c r="AL106" i="6"/>
  <c r="AT106" i="6" s="1"/>
  <c r="EL106" i="6"/>
  <c r="EY106" i="6" s="1"/>
  <c r="BR106" i="6"/>
  <c r="BY106" i="6" s="1"/>
  <c r="CU106" i="6"/>
  <c r="DB106" i="6" s="1"/>
  <c r="BT106" i="6"/>
  <c r="CA106" i="6" s="1"/>
  <c r="BS106" i="6"/>
  <c r="BZ106" i="6" s="1"/>
  <c r="EM106" i="6"/>
  <c r="EZ106" i="6" s="1"/>
  <c r="CV106" i="6"/>
  <c r="DC106" i="6" s="1"/>
  <c r="AM106" i="6"/>
  <c r="AU106" i="6" s="1"/>
  <c r="CW106" i="6"/>
  <c r="DD106" i="6" s="1"/>
  <c r="EN106" i="6"/>
  <c r="FA106" i="6" s="1"/>
  <c r="AO106" i="6"/>
  <c r="AW106" i="6" s="1"/>
  <c r="CX106" i="6"/>
  <c r="DE106" i="6" s="1"/>
  <c r="AN106" i="6"/>
  <c r="AV106" i="6" s="1"/>
  <c r="EO106" i="6"/>
  <c r="FB106" i="6" s="1"/>
  <c r="EP106" i="6"/>
  <c r="FC106" i="6" s="1"/>
  <c r="EQ106" i="6"/>
  <c r="FD106" i="6" s="1"/>
  <c r="ER106" i="6"/>
  <c r="FE106" i="6" s="1"/>
  <c r="ET106" i="6"/>
  <c r="FG106" i="6" s="1"/>
  <c r="ES106" i="6"/>
  <c r="FF106" i="6" s="1"/>
  <c r="CO103" i="6"/>
  <c r="CH102" i="6"/>
  <c r="AA105" i="6"/>
  <c r="S104" i="6"/>
  <c r="DX105" i="6"/>
  <c r="DK104" i="6"/>
  <c r="AD104" i="6"/>
  <c r="V103" i="6"/>
  <c r="EF96" i="6"/>
  <c r="DS95" i="6"/>
  <c r="BK104" i="6"/>
  <c r="BD103" i="6"/>
  <c r="CL105" i="6"/>
  <c r="CE104" i="6"/>
  <c r="AE103" i="6"/>
  <c r="W102" i="6"/>
  <c r="CP101" i="6"/>
  <c r="CI100" i="6"/>
  <c r="AG102" i="6"/>
  <c r="Y101" i="6"/>
  <c r="M101" i="6" s="1"/>
  <c r="DY104" i="6"/>
  <c r="DL103" i="6"/>
  <c r="Z105" i="6"/>
  <c r="R104" i="6"/>
  <c r="BM103" i="6"/>
  <c r="BF102" i="6"/>
  <c r="N102" i="6" s="1"/>
  <c r="CM105" i="6"/>
  <c r="CF104" i="6"/>
  <c r="AF102" i="6"/>
  <c r="X101" i="6"/>
  <c r="AC105" i="6"/>
  <c r="U104" i="6"/>
  <c r="DG107" i="6"/>
  <c r="CC107" i="6"/>
  <c r="AY107" i="6"/>
  <c r="Q107" i="6"/>
  <c r="E107" i="6"/>
  <c r="P95" i="6"/>
  <c r="B109" i="6"/>
  <c r="D108" i="6"/>
  <c r="BH105" i="6"/>
  <c r="BA104" i="6"/>
  <c r="EG97" i="6"/>
  <c r="DT96" i="6"/>
  <c r="EC99" i="6"/>
  <c r="DP98" i="6"/>
  <c r="ED99" i="6"/>
  <c r="DQ98" i="6"/>
  <c r="CK105" i="6"/>
  <c r="CD104" i="6"/>
  <c r="CQ101" i="6"/>
  <c r="CJ100" i="6"/>
  <c r="EE98" i="6"/>
  <c r="DR97" i="6"/>
  <c r="EB100" i="6"/>
  <c r="DO99" i="6"/>
  <c r="DW105" i="6"/>
  <c r="DJ104" i="6"/>
  <c r="EA102" i="6"/>
  <c r="DN101" i="6"/>
  <c r="DZ102" i="6"/>
  <c r="DM101" i="6"/>
  <c r="BJ104" i="6"/>
  <c r="BC103" i="6"/>
  <c r="DU105" i="6"/>
  <c r="DH104" i="6"/>
  <c r="CN104" i="6"/>
  <c r="CG103" i="6"/>
  <c r="BI105" i="6"/>
  <c r="BB104" i="6"/>
  <c r="BL103" i="6"/>
  <c r="BE102" i="6"/>
  <c r="I93" i="6"/>
  <c r="K93" i="6" s="1"/>
  <c r="L93" i="6"/>
  <c r="J93" i="6"/>
  <c r="EC101" i="8" l="1"/>
  <c r="DP100" i="8"/>
  <c r="CN105" i="8"/>
  <c r="CG104" i="8"/>
  <c r="AA106" i="8"/>
  <c r="S105" i="8"/>
  <c r="Z106" i="8"/>
  <c r="R105" i="8"/>
  <c r="DU106" i="8"/>
  <c r="DH105" i="8"/>
  <c r="BJ106" i="8"/>
  <c r="BC105" i="8"/>
  <c r="BH106" i="8"/>
  <c r="BA105" i="8"/>
  <c r="AG102" i="8"/>
  <c r="Y101" i="8"/>
  <c r="M101" i="8" s="1"/>
  <c r="EF98" i="8"/>
  <c r="DS97" i="8"/>
  <c r="DW106" i="8"/>
  <c r="DJ105" i="8"/>
  <c r="ED99" i="8"/>
  <c r="DQ98" i="8"/>
  <c r="EE99" i="8"/>
  <c r="DR98" i="8"/>
  <c r="DZ104" i="8"/>
  <c r="DM103" i="8"/>
  <c r="AE103" i="8"/>
  <c r="W102" i="8"/>
  <c r="H95" i="8"/>
  <c r="G95" i="8"/>
  <c r="I94" i="8"/>
  <c r="K94" i="8" s="1"/>
  <c r="L94" i="8"/>
  <c r="J94" i="8"/>
  <c r="BL103" i="8"/>
  <c r="BE102" i="8"/>
  <c r="N102" i="8" s="1"/>
  <c r="CQ102" i="8"/>
  <c r="CJ101" i="8"/>
  <c r="O101" i="8" s="1"/>
  <c r="DY105" i="8"/>
  <c r="DL104" i="8"/>
  <c r="CK106" i="8"/>
  <c r="CD105" i="8"/>
  <c r="AB106" i="8"/>
  <c r="T105" i="8"/>
  <c r="CO104" i="8"/>
  <c r="CH103" i="8"/>
  <c r="AC105" i="8"/>
  <c r="U104" i="8"/>
  <c r="CL106" i="8"/>
  <c r="CE105" i="8"/>
  <c r="BI106" i="8"/>
  <c r="BB105" i="8"/>
  <c r="BK105" i="8"/>
  <c r="BD104" i="8"/>
  <c r="DV106" i="8"/>
  <c r="DI105" i="8"/>
  <c r="BM104" i="8"/>
  <c r="BF103" i="8"/>
  <c r="BG106" i="8"/>
  <c r="AZ105" i="8"/>
  <c r="DX106" i="8"/>
  <c r="DK105" i="8"/>
  <c r="EG97" i="8"/>
  <c r="DT96" i="8"/>
  <c r="P96" i="8" s="1"/>
  <c r="AD105" i="8"/>
  <c r="V104" i="8"/>
  <c r="EA102" i="8"/>
  <c r="DN101" i="8"/>
  <c r="CP103" i="8"/>
  <c r="CI102" i="8"/>
  <c r="AF103" i="8"/>
  <c r="X102" i="8"/>
  <c r="CM106" i="8"/>
  <c r="CF105" i="8"/>
  <c r="EB102" i="8"/>
  <c r="DO101" i="8"/>
  <c r="DW106" i="7"/>
  <c r="DJ105" i="7"/>
  <c r="BJ105" i="7"/>
  <c r="BC104" i="7"/>
  <c r="CM106" i="7"/>
  <c r="CF105" i="7"/>
  <c r="BI107" i="7"/>
  <c r="BB106" i="7"/>
  <c r="ED99" i="7"/>
  <c r="DQ98" i="7"/>
  <c r="DV107" i="7"/>
  <c r="DI106" i="7"/>
  <c r="EA101" i="7"/>
  <c r="DN100" i="7"/>
  <c r="CL107" i="7"/>
  <c r="CE106" i="7"/>
  <c r="CK107" i="7"/>
  <c r="CD106" i="7"/>
  <c r="DU107" i="7"/>
  <c r="DH106" i="7"/>
  <c r="EE98" i="7"/>
  <c r="DR97" i="7"/>
  <c r="DY103" i="7"/>
  <c r="DL102" i="7"/>
  <c r="EC100" i="7"/>
  <c r="DP99" i="7"/>
  <c r="BH107" i="7"/>
  <c r="BA106" i="7"/>
  <c r="AB107" i="7"/>
  <c r="T106" i="7"/>
  <c r="BM103" i="7"/>
  <c r="BF102" i="7"/>
  <c r="AA107" i="7"/>
  <c r="S106" i="7"/>
  <c r="EF97" i="7"/>
  <c r="DS96" i="7"/>
  <c r="P95" i="7"/>
  <c r="I94" i="7"/>
  <c r="K94" i="7" s="1"/>
  <c r="L94" i="7"/>
  <c r="J94" i="7"/>
  <c r="N101" i="7"/>
  <c r="I93" i="7"/>
  <c r="K93" i="7" s="1"/>
  <c r="L93" i="7"/>
  <c r="J93" i="7"/>
  <c r="EB101" i="7"/>
  <c r="DO100" i="7"/>
  <c r="CP104" i="7"/>
  <c r="CI103" i="7"/>
  <c r="AC106" i="7"/>
  <c r="U105" i="7"/>
  <c r="AG102" i="7"/>
  <c r="Y101" i="7"/>
  <c r="M101" i="7" s="1"/>
  <c r="CO105" i="7"/>
  <c r="CH104" i="7"/>
  <c r="BG107" i="7"/>
  <c r="AZ106" i="7"/>
  <c r="CN106" i="7"/>
  <c r="CG105" i="7"/>
  <c r="AF103" i="7"/>
  <c r="X102" i="7"/>
  <c r="Z107" i="7"/>
  <c r="R106" i="7"/>
  <c r="CQ103" i="7"/>
  <c r="CJ102" i="7"/>
  <c r="O102" i="7" s="1"/>
  <c r="EG97" i="7"/>
  <c r="DT96" i="7"/>
  <c r="P96" i="7" s="1"/>
  <c r="AE103" i="7"/>
  <c r="W102" i="7"/>
  <c r="BL103" i="7"/>
  <c r="BE102" i="7"/>
  <c r="N102" i="7" s="1"/>
  <c r="DX104" i="7"/>
  <c r="DK103" i="7"/>
  <c r="BK104" i="7"/>
  <c r="BD103" i="7"/>
  <c r="DZ103" i="7"/>
  <c r="DM102" i="7"/>
  <c r="AD104" i="7"/>
  <c r="V103" i="7"/>
  <c r="AZ106" i="6"/>
  <c r="T106" i="6"/>
  <c r="DI106" i="6"/>
  <c r="BI106" i="6"/>
  <c r="BB105" i="6"/>
  <c r="DU106" i="6"/>
  <c r="DH105" i="6"/>
  <c r="DZ103" i="6"/>
  <c r="DM102" i="6"/>
  <c r="DW106" i="6"/>
  <c r="DJ105" i="6"/>
  <c r="EE99" i="6"/>
  <c r="DR98" i="6"/>
  <c r="CK106" i="6"/>
  <c r="CD105" i="6"/>
  <c r="EC100" i="6"/>
  <c r="DP99" i="6"/>
  <c r="BH106" i="6"/>
  <c r="BA105" i="6"/>
  <c r="G95" i="6"/>
  <c r="H95" i="6"/>
  <c r="O100" i="6"/>
  <c r="AY108" i="6"/>
  <c r="Q108" i="6"/>
  <c r="E108" i="6"/>
  <c r="DG108" i="6"/>
  <c r="CC108" i="6"/>
  <c r="F107" i="6"/>
  <c r="AH107" i="6"/>
  <c r="AP107" i="6" s="1"/>
  <c r="AI107" i="6"/>
  <c r="AQ107" i="6" s="1"/>
  <c r="AJ107" i="6"/>
  <c r="AR107" i="6" s="1"/>
  <c r="AB107" i="6" s="1"/>
  <c r="CR107" i="6"/>
  <c r="CY107" i="6" s="1"/>
  <c r="CS107" i="6"/>
  <c r="CZ107" i="6" s="1"/>
  <c r="BO107" i="6"/>
  <c r="BV107" i="6" s="1"/>
  <c r="EH107" i="6"/>
  <c r="EU107" i="6" s="1"/>
  <c r="BN107" i="6"/>
  <c r="BU107" i="6" s="1"/>
  <c r="BG107" i="6" s="1"/>
  <c r="EI107" i="6"/>
  <c r="EV107" i="6" s="1"/>
  <c r="DV107" i="6" s="1"/>
  <c r="EJ107" i="6"/>
  <c r="EW107" i="6" s="1"/>
  <c r="BP107" i="6"/>
  <c r="BW107" i="6" s="1"/>
  <c r="BQ107" i="6"/>
  <c r="BX107" i="6" s="1"/>
  <c r="CT107" i="6"/>
  <c r="DA107" i="6" s="1"/>
  <c r="AK107" i="6"/>
  <c r="AS107" i="6" s="1"/>
  <c r="EK107" i="6"/>
  <c r="EX107" i="6" s="1"/>
  <c r="CU107" i="6"/>
  <c r="DB107" i="6" s="1"/>
  <c r="AL107" i="6"/>
  <c r="AT107" i="6" s="1"/>
  <c r="EL107" i="6"/>
  <c r="EY107" i="6" s="1"/>
  <c r="BR107" i="6"/>
  <c r="BY107" i="6" s="1"/>
  <c r="EM107" i="6"/>
  <c r="EZ107" i="6" s="1"/>
  <c r="CV107" i="6"/>
  <c r="DC107" i="6" s="1"/>
  <c r="AM107" i="6"/>
  <c r="AU107" i="6" s="1"/>
  <c r="BT107" i="6"/>
  <c r="CA107" i="6" s="1"/>
  <c r="BS107" i="6"/>
  <c r="BZ107" i="6" s="1"/>
  <c r="AO107" i="6"/>
  <c r="AW107" i="6" s="1"/>
  <c r="CX107" i="6"/>
  <c r="DE107" i="6" s="1"/>
  <c r="AN107" i="6"/>
  <c r="AV107" i="6" s="1"/>
  <c r="CW107" i="6"/>
  <c r="DD107" i="6" s="1"/>
  <c r="EN107" i="6"/>
  <c r="FA107" i="6" s="1"/>
  <c r="EO107" i="6"/>
  <c r="FB107" i="6" s="1"/>
  <c r="EP107" i="6"/>
  <c r="FC107" i="6" s="1"/>
  <c r="EQ107" i="6"/>
  <c r="FD107" i="6" s="1"/>
  <c r="ER107" i="6"/>
  <c r="FE107" i="6" s="1"/>
  <c r="ES107" i="6"/>
  <c r="FF107" i="6" s="1"/>
  <c r="ET107" i="6"/>
  <c r="FG107" i="6" s="1"/>
  <c r="AF103" i="6"/>
  <c r="X102" i="6"/>
  <c r="BM104" i="6"/>
  <c r="BF103" i="6"/>
  <c r="N103" i="6" s="1"/>
  <c r="DY105" i="6"/>
  <c r="DL104" i="6"/>
  <c r="CP102" i="6"/>
  <c r="CI101" i="6"/>
  <c r="CL106" i="6"/>
  <c r="CE105" i="6"/>
  <c r="EF97" i="6"/>
  <c r="DS96" i="6"/>
  <c r="P96" i="6" s="1"/>
  <c r="DX106" i="6"/>
  <c r="DK105" i="6"/>
  <c r="CO104" i="6"/>
  <c r="CH103" i="6"/>
  <c r="I94" i="6"/>
  <c r="K94" i="6" s="1"/>
  <c r="L94" i="6"/>
  <c r="J94" i="6"/>
  <c r="BL104" i="6"/>
  <c r="BE103" i="6"/>
  <c r="CN105" i="6"/>
  <c r="CG104" i="6"/>
  <c r="BJ105" i="6"/>
  <c r="BC104" i="6"/>
  <c r="EA103" i="6"/>
  <c r="DN102" i="6"/>
  <c r="EB101" i="6"/>
  <c r="DO100" i="6"/>
  <c r="CQ102" i="6"/>
  <c r="CJ101" i="6"/>
  <c r="O101" i="6" s="1"/>
  <c r="ED100" i="6"/>
  <c r="DQ99" i="6"/>
  <c r="EG98" i="6"/>
  <c r="DT97" i="6"/>
  <c r="B110" i="6"/>
  <c r="D109" i="6"/>
  <c r="A109" i="6"/>
  <c r="C108" i="6"/>
  <c r="AC106" i="6"/>
  <c r="U105" i="6"/>
  <c r="CM106" i="6"/>
  <c r="CF105" i="6"/>
  <c r="Z106" i="6"/>
  <c r="R105" i="6"/>
  <c r="AG103" i="6"/>
  <c r="Y102" i="6"/>
  <c r="M102" i="6" s="1"/>
  <c r="AE104" i="6"/>
  <c r="W103" i="6"/>
  <c r="BK105" i="6"/>
  <c r="BD104" i="6"/>
  <c r="AD105" i="6"/>
  <c r="V104" i="6"/>
  <c r="AA106" i="6"/>
  <c r="S105" i="6"/>
  <c r="CK107" i="8" l="1"/>
  <c r="CD106" i="8"/>
  <c r="H96" i="8"/>
  <c r="G96" i="8"/>
  <c r="AE104" i="8"/>
  <c r="W103" i="8"/>
  <c r="DW107" i="8"/>
  <c r="DJ106" i="8"/>
  <c r="EC102" i="8"/>
  <c r="DP101" i="8"/>
  <c r="AF104" i="8"/>
  <c r="X103" i="8"/>
  <c r="BG107" i="8"/>
  <c r="AZ106" i="8"/>
  <c r="BI107" i="8"/>
  <c r="BB106" i="8"/>
  <c r="AC106" i="8"/>
  <c r="U105" i="8"/>
  <c r="AB107" i="8"/>
  <c r="T106" i="8"/>
  <c r="DY106" i="8"/>
  <c r="DL105" i="8"/>
  <c r="BL104" i="8"/>
  <c r="BE103" i="8"/>
  <c r="N103" i="8" s="1"/>
  <c r="I95" i="8"/>
  <c r="K95" i="8" s="1"/>
  <c r="L95" i="8"/>
  <c r="J95" i="8"/>
  <c r="AG103" i="8"/>
  <c r="Y102" i="8"/>
  <c r="BJ107" i="8"/>
  <c r="BC106" i="8"/>
  <c r="CM107" i="8"/>
  <c r="CF106" i="8"/>
  <c r="CP104" i="8"/>
  <c r="CI103" i="8"/>
  <c r="AD106" i="8"/>
  <c r="V105" i="8"/>
  <c r="DX107" i="8"/>
  <c r="DK106" i="8"/>
  <c r="BM105" i="8"/>
  <c r="BF104" i="8"/>
  <c r="BK106" i="8"/>
  <c r="BD105" i="8"/>
  <c r="CL107" i="8"/>
  <c r="CE106" i="8"/>
  <c r="CO105" i="8"/>
  <c r="CH104" i="8"/>
  <c r="CQ103" i="8"/>
  <c r="CJ102" i="8"/>
  <c r="O102" i="8" s="1"/>
  <c r="M102" i="8"/>
  <c r="EF99" i="8"/>
  <c r="DS98" i="8"/>
  <c r="BH107" i="8"/>
  <c r="BA106" i="8"/>
  <c r="EE100" i="8"/>
  <c r="DR99" i="8"/>
  <c r="DU107" i="8"/>
  <c r="DH106" i="8"/>
  <c r="AA107" i="8"/>
  <c r="S106" i="8"/>
  <c r="EB103" i="8"/>
  <c r="DO102" i="8"/>
  <c r="EA103" i="8"/>
  <c r="DN102" i="8"/>
  <c r="EG98" i="8"/>
  <c r="DT97" i="8"/>
  <c r="P97" i="8" s="1"/>
  <c r="DV107" i="8"/>
  <c r="DI106" i="8"/>
  <c r="DZ105" i="8"/>
  <c r="DM104" i="8"/>
  <c r="ED100" i="8"/>
  <c r="DQ99" i="8"/>
  <c r="Z107" i="8"/>
  <c r="R106" i="8"/>
  <c r="CN106" i="8"/>
  <c r="CG105" i="8"/>
  <c r="BG108" i="7"/>
  <c r="AZ107" i="7"/>
  <c r="BH108" i="7"/>
  <c r="BA107" i="7"/>
  <c r="DY104" i="7"/>
  <c r="DL103" i="7"/>
  <c r="DU108" i="7"/>
  <c r="DH107" i="7"/>
  <c r="CL108" i="7"/>
  <c r="CE107" i="7"/>
  <c r="DV108" i="7"/>
  <c r="DI107" i="7"/>
  <c r="BI108" i="7"/>
  <c r="BB107" i="7"/>
  <c r="BJ106" i="7"/>
  <c r="BC105" i="7"/>
  <c r="G96" i="7"/>
  <c r="H96" i="7"/>
  <c r="BK105" i="7"/>
  <c r="BD104" i="7"/>
  <c r="EG98" i="7"/>
  <c r="DT97" i="7"/>
  <c r="AF104" i="7"/>
  <c r="X103" i="7"/>
  <c r="BM104" i="7"/>
  <c r="BF103" i="7"/>
  <c r="AD105" i="7"/>
  <c r="V104" i="7"/>
  <c r="BL104" i="7"/>
  <c r="BE103" i="7"/>
  <c r="CQ104" i="7"/>
  <c r="CJ103" i="7"/>
  <c r="O103" i="7" s="1"/>
  <c r="AG103" i="7"/>
  <c r="Y102" i="7"/>
  <c r="M102" i="7" s="1"/>
  <c r="CP105" i="7"/>
  <c r="CI104" i="7"/>
  <c r="EF98" i="7"/>
  <c r="DS97" i="7"/>
  <c r="DZ104" i="7"/>
  <c r="DM103" i="7"/>
  <c r="DX105" i="7"/>
  <c r="DK104" i="7"/>
  <c r="AE104" i="7"/>
  <c r="W103" i="7"/>
  <c r="Z108" i="7"/>
  <c r="R107" i="7"/>
  <c r="CN107" i="7"/>
  <c r="CG106" i="7"/>
  <c r="CO106" i="7"/>
  <c r="CH105" i="7"/>
  <c r="AC107" i="7"/>
  <c r="U106" i="7"/>
  <c r="EB102" i="7"/>
  <c r="DO101" i="7"/>
  <c r="G95" i="7"/>
  <c r="H95" i="7"/>
  <c r="AA108" i="7"/>
  <c r="S107" i="7"/>
  <c r="AB108" i="7"/>
  <c r="T107" i="7"/>
  <c r="EC101" i="7"/>
  <c r="DP100" i="7"/>
  <c r="EE99" i="7"/>
  <c r="DR98" i="7"/>
  <c r="CK108" i="7"/>
  <c r="CD107" i="7"/>
  <c r="EA102" i="7"/>
  <c r="DN101" i="7"/>
  <c r="ED100" i="7"/>
  <c r="DQ99" i="7"/>
  <c r="CM107" i="7"/>
  <c r="CF106" i="7"/>
  <c r="DW107" i="7"/>
  <c r="DJ106" i="7"/>
  <c r="AZ107" i="6"/>
  <c r="H96" i="6"/>
  <c r="G96" i="6"/>
  <c r="T107" i="6"/>
  <c r="DI107" i="6"/>
  <c r="EG99" i="6"/>
  <c r="DT98" i="6"/>
  <c r="CQ103" i="6"/>
  <c r="CJ102" i="6"/>
  <c r="EA104" i="6"/>
  <c r="DN103" i="6"/>
  <c r="CN106" i="6"/>
  <c r="CG105" i="6"/>
  <c r="BH107" i="6"/>
  <c r="BA106" i="6"/>
  <c r="CK107" i="6"/>
  <c r="CD106" i="6"/>
  <c r="DW107" i="6"/>
  <c r="DJ106" i="6"/>
  <c r="DU107" i="6"/>
  <c r="DH106" i="6"/>
  <c r="AD106" i="6"/>
  <c r="V105" i="6"/>
  <c r="AE105" i="6"/>
  <c r="W104" i="6"/>
  <c r="Z107" i="6"/>
  <c r="R106" i="6"/>
  <c r="AC107" i="6"/>
  <c r="U106" i="6"/>
  <c r="AY109" i="6"/>
  <c r="Q109" i="6"/>
  <c r="E109" i="6"/>
  <c r="DG109" i="6"/>
  <c r="CC109" i="6"/>
  <c r="DX107" i="6"/>
  <c r="DK106" i="6"/>
  <c r="CL107" i="6"/>
  <c r="CE106" i="6"/>
  <c r="DY106" i="6"/>
  <c r="DL105" i="6"/>
  <c r="AF104" i="6"/>
  <c r="X103" i="6"/>
  <c r="B111" i="6"/>
  <c r="D110" i="6"/>
  <c r="ED101" i="6"/>
  <c r="DQ100" i="6"/>
  <c r="EB102" i="6"/>
  <c r="DO101" i="6"/>
  <c r="BJ106" i="6"/>
  <c r="BC105" i="6"/>
  <c r="BL105" i="6"/>
  <c r="BE104" i="6"/>
  <c r="I95" i="6"/>
  <c r="K95" i="6" s="1"/>
  <c r="L95" i="6"/>
  <c r="J95" i="6"/>
  <c r="EC101" i="6"/>
  <c r="DP100" i="6"/>
  <c r="EE100" i="6"/>
  <c r="DR99" i="6"/>
  <c r="DZ104" i="6"/>
  <c r="DM103" i="6"/>
  <c r="BI107" i="6"/>
  <c r="BB106" i="6"/>
  <c r="AA107" i="6"/>
  <c r="S106" i="6"/>
  <c r="BK106" i="6"/>
  <c r="BD105" i="6"/>
  <c r="AG104" i="6"/>
  <c r="Y103" i="6"/>
  <c r="M103" i="6" s="1"/>
  <c r="CM107" i="6"/>
  <c r="CF106" i="6"/>
  <c r="A110" i="6"/>
  <c r="C109" i="6"/>
  <c r="CO105" i="6"/>
  <c r="CH104" i="6"/>
  <c r="EF98" i="6"/>
  <c r="DS97" i="6"/>
  <c r="P97" i="6" s="1"/>
  <c r="CP103" i="6"/>
  <c r="CI102" i="6"/>
  <c r="O102" i="6" s="1"/>
  <c r="BM105" i="6"/>
  <c r="BF104" i="6"/>
  <c r="N104" i="6" s="1"/>
  <c r="F108" i="6"/>
  <c r="BV108" i="6"/>
  <c r="FC108" i="6"/>
  <c r="BY108" i="6"/>
  <c r="FF108" i="6"/>
  <c r="DA108" i="6"/>
  <c r="BX108" i="6"/>
  <c r="AJ108" i="6"/>
  <c r="AR108" i="6" s="1"/>
  <c r="AB108" i="6" s="1"/>
  <c r="CR108" i="6"/>
  <c r="CY108" i="6" s="1"/>
  <c r="CS108" i="6"/>
  <c r="CZ108" i="6" s="1"/>
  <c r="BO108" i="6"/>
  <c r="EH108" i="6"/>
  <c r="EU108" i="6" s="1"/>
  <c r="BN108" i="6"/>
  <c r="BU108" i="6" s="1"/>
  <c r="BG108" i="6" s="1"/>
  <c r="AH108" i="6"/>
  <c r="AP108" i="6" s="1"/>
  <c r="AI108" i="6"/>
  <c r="AQ108" i="6" s="1"/>
  <c r="EI108" i="6"/>
  <c r="EV108" i="6" s="1"/>
  <c r="DV108" i="6" s="1"/>
  <c r="EJ108" i="6"/>
  <c r="EW108" i="6" s="1"/>
  <c r="BP108" i="6"/>
  <c r="BW108" i="6" s="1"/>
  <c r="BQ108" i="6"/>
  <c r="AK108" i="6"/>
  <c r="AS108" i="6" s="1"/>
  <c r="EK108" i="6"/>
  <c r="EX108" i="6" s="1"/>
  <c r="CT108" i="6"/>
  <c r="CU108" i="6"/>
  <c r="DB108" i="6" s="1"/>
  <c r="AL108" i="6"/>
  <c r="AT108" i="6" s="1"/>
  <c r="EL108" i="6"/>
  <c r="EY108" i="6" s="1"/>
  <c r="BR108" i="6"/>
  <c r="CV108" i="6"/>
  <c r="DC108" i="6" s="1"/>
  <c r="AM108" i="6"/>
  <c r="AU108" i="6" s="1"/>
  <c r="BT108" i="6"/>
  <c r="CA108" i="6" s="1"/>
  <c r="BS108" i="6"/>
  <c r="BZ108" i="6" s="1"/>
  <c r="EM108" i="6"/>
  <c r="EZ108" i="6" s="1"/>
  <c r="AO108" i="6"/>
  <c r="AW108" i="6" s="1"/>
  <c r="CX108" i="6"/>
  <c r="DE108" i="6" s="1"/>
  <c r="AN108" i="6"/>
  <c r="AV108" i="6" s="1"/>
  <c r="CW108" i="6"/>
  <c r="DD108" i="6" s="1"/>
  <c r="EN108" i="6"/>
  <c r="FA108" i="6" s="1"/>
  <c r="EO108" i="6"/>
  <c r="FB108" i="6" s="1"/>
  <c r="EP108" i="6"/>
  <c r="EQ108" i="6"/>
  <c r="FD108" i="6" s="1"/>
  <c r="ER108" i="6"/>
  <c r="FE108" i="6" s="1"/>
  <c r="ES108" i="6"/>
  <c r="ET108" i="6"/>
  <c r="FG108" i="6" s="1"/>
  <c r="N103" i="7" l="1"/>
  <c r="G97" i="8"/>
  <c r="H97" i="8"/>
  <c r="BH108" i="8"/>
  <c r="BA107" i="8"/>
  <c r="BJ108" i="8"/>
  <c r="BC107" i="8"/>
  <c r="EA104" i="8"/>
  <c r="DN103" i="8"/>
  <c r="EE101" i="8"/>
  <c r="DR100" i="8"/>
  <c r="BK107" i="8"/>
  <c r="BD106" i="8"/>
  <c r="CP105" i="8"/>
  <c r="CI104" i="8"/>
  <c r="BL105" i="8"/>
  <c r="BE104" i="8"/>
  <c r="N104" i="8" s="1"/>
  <c r="AB108" i="8"/>
  <c r="T107" i="8"/>
  <c r="DW108" i="8"/>
  <c r="DJ107" i="8"/>
  <c r="DZ106" i="8"/>
  <c r="DM105" i="8"/>
  <c r="EG99" i="8"/>
  <c r="DT98" i="8"/>
  <c r="P98" i="8" s="1"/>
  <c r="EB104" i="8"/>
  <c r="DO103" i="8"/>
  <c r="DU108" i="8"/>
  <c r="DH107" i="8"/>
  <c r="CQ104" i="8"/>
  <c r="CJ103" i="8"/>
  <c r="O103" i="8" s="1"/>
  <c r="CL108" i="8"/>
  <c r="CE107" i="8"/>
  <c r="BM106" i="8"/>
  <c r="BF105" i="8"/>
  <c r="AD107" i="8"/>
  <c r="V106" i="8"/>
  <c r="CM108" i="8"/>
  <c r="CF107" i="8"/>
  <c r="DY107" i="8"/>
  <c r="DL106" i="8"/>
  <c r="AC107" i="8"/>
  <c r="U106" i="8"/>
  <c r="BG108" i="8"/>
  <c r="AZ107" i="8"/>
  <c r="EC103" i="8"/>
  <c r="DP102" i="8"/>
  <c r="AE105" i="8"/>
  <c r="W104" i="8"/>
  <c r="CK108" i="8"/>
  <c r="CD107" i="8"/>
  <c r="DV108" i="8"/>
  <c r="DI107" i="8"/>
  <c r="AA108" i="8"/>
  <c r="S107" i="8"/>
  <c r="CO106" i="8"/>
  <c r="CH105" i="8"/>
  <c r="DX108" i="8"/>
  <c r="DK107" i="8"/>
  <c r="BI108" i="8"/>
  <c r="BB107" i="8"/>
  <c r="AF105" i="8"/>
  <c r="X104" i="8"/>
  <c r="Z108" i="8"/>
  <c r="R107" i="8"/>
  <c r="CN107" i="8"/>
  <c r="CG106" i="8"/>
  <c r="ED101" i="8"/>
  <c r="DQ100" i="8"/>
  <c r="EF100" i="8"/>
  <c r="DS99" i="8"/>
  <c r="AG104" i="8"/>
  <c r="Y103" i="8"/>
  <c r="M103" i="8" s="1"/>
  <c r="I96" i="8"/>
  <c r="K96" i="8" s="1"/>
  <c r="L96" i="8"/>
  <c r="J96" i="8"/>
  <c r="I96" i="7"/>
  <c r="K96" i="7" s="1"/>
  <c r="L96" i="7"/>
  <c r="J96" i="7"/>
  <c r="BI109" i="7"/>
  <c r="BB108" i="7"/>
  <c r="CL109" i="7"/>
  <c r="CE108" i="7"/>
  <c r="DY105" i="7"/>
  <c r="DL104" i="7"/>
  <c r="BG109" i="7"/>
  <c r="AZ108" i="7"/>
  <c r="CM108" i="7"/>
  <c r="CF107" i="7"/>
  <c r="EA103" i="7"/>
  <c r="DN102" i="7"/>
  <c r="EE100" i="7"/>
  <c r="DR99" i="7"/>
  <c r="AB109" i="7"/>
  <c r="T108" i="7"/>
  <c r="I95" i="7"/>
  <c r="K95" i="7" s="1"/>
  <c r="L95" i="7"/>
  <c r="J95" i="7"/>
  <c r="AC108" i="7"/>
  <c r="U107" i="7"/>
  <c r="CN108" i="7"/>
  <c r="CG107" i="7"/>
  <c r="AE105" i="7"/>
  <c r="W104" i="7"/>
  <c r="DZ105" i="7"/>
  <c r="DM104" i="7"/>
  <c r="CP106" i="7"/>
  <c r="CI105" i="7"/>
  <c r="CQ105" i="7"/>
  <c r="CJ104" i="7"/>
  <c r="O104" i="7" s="1"/>
  <c r="AD106" i="7"/>
  <c r="V105" i="7"/>
  <c r="AF105" i="7"/>
  <c r="X104" i="7"/>
  <c r="BK106" i="7"/>
  <c r="BD105" i="7"/>
  <c r="P97" i="7"/>
  <c r="BJ107" i="7"/>
  <c r="BC106" i="7"/>
  <c r="DV109" i="7"/>
  <c r="DI108" i="7"/>
  <c r="DU109" i="7"/>
  <c r="DH108" i="7"/>
  <c r="BH109" i="7"/>
  <c r="BA108" i="7"/>
  <c r="DW108" i="7"/>
  <c r="DJ107" i="7"/>
  <c r="ED101" i="7"/>
  <c r="DQ100" i="7"/>
  <c r="CK109" i="7"/>
  <c r="CD108" i="7"/>
  <c r="EC102" i="7"/>
  <c r="DP101" i="7"/>
  <c r="AA109" i="7"/>
  <c r="S108" i="7"/>
  <c r="EB103" i="7"/>
  <c r="DO102" i="7"/>
  <c r="CO107" i="7"/>
  <c r="CH106" i="7"/>
  <c r="Z109" i="7"/>
  <c r="R108" i="7"/>
  <c r="DX106" i="7"/>
  <c r="DK105" i="7"/>
  <c r="EF99" i="7"/>
  <c r="DS98" i="7"/>
  <c r="AG104" i="7"/>
  <c r="Y103" i="7"/>
  <c r="M103" i="7" s="1"/>
  <c r="BL105" i="7"/>
  <c r="BE104" i="7"/>
  <c r="BM105" i="7"/>
  <c r="BF104" i="7"/>
  <c r="N104" i="7" s="1"/>
  <c r="EG99" i="7"/>
  <c r="DT98" i="7"/>
  <c r="P98" i="7" s="1"/>
  <c r="AZ108" i="6"/>
  <c r="DI108" i="6"/>
  <c r="T108" i="6"/>
  <c r="G97" i="6"/>
  <c r="H97" i="6"/>
  <c r="CP104" i="6"/>
  <c r="CI103" i="6"/>
  <c r="CO106" i="6"/>
  <c r="CH105" i="6"/>
  <c r="BJ107" i="6"/>
  <c r="BC106" i="6"/>
  <c r="ED102" i="6"/>
  <c r="DQ101" i="6"/>
  <c r="I96" i="6"/>
  <c r="K96" i="6" s="1"/>
  <c r="L96" i="6"/>
  <c r="J96" i="6"/>
  <c r="CM108" i="6"/>
  <c r="CF107" i="6"/>
  <c r="BK107" i="6"/>
  <c r="BD106" i="6"/>
  <c r="DZ105" i="6"/>
  <c r="DM104" i="6"/>
  <c r="EC102" i="6"/>
  <c r="DP101" i="6"/>
  <c r="AY110" i="6"/>
  <c r="Q110" i="6"/>
  <c r="E110" i="6"/>
  <c r="DG110" i="6"/>
  <c r="CC110" i="6"/>
  <c r="AF105" i="6"/>
  <c r="X104" i="6"/>
  <c r="CL108" i="6"/>
  <c r="CE107" i="6"/>
  <c r="Z108" i="6"/>
  <c r="R107" i="6"/>
  <c r="AD107" i="6"/>
  <c r="V106" i="6"/>
  <c r="DW108" i="6"/>
  <c r="DJ107" i="6"/>
  <c r="BH108" i="6"/>
  <c r="BA107" i="6"/>
  <c r="CN107" i="6"/>
  <c r="CG106" i="6"/>
  <c r="CQ104" i="6"/>
  <c r="CJ103" i="6"/>
  <c r="O103" i="6" s="1"/>
  <c r="BM106" i="6"/>
  <c r="BF105" i="6"/>
  <c r="EF99" i="6"/>
  <c r="DS98" i="6"/>
  <c r="P98" i="6" s="1"/>
  <c r="BL106" i="6"/>
  <c r="BE105" i="6"/>
  <c r="EB103" i="6"/>
  <c r="DO102" i="6"/>
  <c r="B112" i="6"/>
  <c r="D111" i="6"/>
  <c r="A111" i="6"/>
  <c r="C110" i="6"/>
  <c r="AG105" i="6"/>
  <c r="Y104" i="6"/>
  <c r="M104" i="6" s="1"/>
  <c r="AA108" i="6"/>
  <c r="S107" i="6"/>
  <c r="BI108" i="6"/>
  <c r="BB107" i="6"/>
  <c r="EE101" i="6"/>
  <c r="DR100" i="6"/>
  <c r="N105" i="6"/>
  <c r="DY107" i="6"/>
  <c r="DL106" i="6"/>
  <c r="DX108" i="6"/>
  <c r="DK107" i="6"/>
  <c r="BW109" i="6"/>
  <c r="F109" i="6"/>
  <c r="FD109" i="6"/>
  <c r="CY109" i="6"/>
  <c r="AS109" i="6"/>
  <c r="AV109" i="6"/>
  <c r="EX109" i="6"/>
  <c r="AU109" i="6"/>
  <c r="CS109" i="6"/>
  <c r="CZ109" i="6" s="1"/>
  <c r="BO109" i="6"/>
  <c r="BV109" i="6" s="1"/>
  <c r="EH109" i="6"/>
  <c r="EU109" i="6" s="1"/>
  <c r="BN109" i="6"/>
  <c r="BU109" i="6" s="1"/>
  <c r="BG109" i="6" s="1"/>
  <c r="AH109" i="6"/>
  <c r="AP109" i="6" s="1"/>
  <c r="AI109" i="6"/>
  <c r="AQ109" i="6" s="1"/>
  <c r="AJ109" i="6"/>
  <c r="AR109" i="6" s="1"/>
  <c r="AB109" i="6" s="1"/>
  <c r="CR109" i="6"/>
  <c r="EJ109" i="6"/>
  <c r="EW109" i="6" s="1"/>
  <c r="BP109" i="6"/>
  <c r="EI109" i="6"/>
  <c r="EV109" i="6" s="1"/>
  <c r="DV109" i="6" s="1"/>
  <c r="BQ109" i="6"/>
  <c r="BX109" i="6" s="1"/>
  <c r="AK109" i="6"/>
  <c r="EK109" i="6"/>
  <c r="CT109" i="6"/>
  <c r="DA109" i="6" s="1"/>
  <c r="CU109" i="6"/>
  <c r="DB109" i="6" s="1"/>
  <c r="AL109" i="6"/>
  <c r="AT109" i="6" s="1"/>
  <c r="EL109" i="6"/>
  <c r="EY109" i="6" s="1"/>
  <c r="BR109" i="6"/>
  <c r="BY109" i="6" s="1"/>
  <c r="AM109" i="6"/>
  <c r="BT109" i="6"/>
  <c r="CA109" i="6" s="1"/>
  <c r="BS109" i="6"/>
  <c r="BZ109" i="6" s="1"/>
  <c r="EM109" i="6"/>
  <c r="EZ109" i="6" s="1"/>
  <c r="CV109" i="6"/>
  <c r="DC109" i="6" s="1"/>
  <c r="CX109" i="6"/>
  <c r="DE109" i="6" s="1"/>
  <c r="AN109" i="6"/>
  <c r="CW109" i="6"/>
  <c r="DD109" i="6" s="1"/>
  <c r="EN109" i="6"/>
  <c r="FA109" i="6" s="1"/>
  <c r="AO109" i="6"/>
  <c r="AW109" i="6" s="1"/>
  <c r="EO109" i="6"/>
  <c r="FB109" i="6" s="1"/>
  <c r="EP109" i="6"/>
  <c r="FC109" i="6" s="1"/>
  <c r="EQ109" i="6"/>
  <c r="ER109" i="6"/>
  <c r="FE109" i="6" s="1"/>
  <c r="ET109" i="6"/>
  <c r="FG109" i="6" s="1"/>
  <c r="ES109" i="6"/>
  <c r="FF109" i="6" s="1"/>
  <c r="AC108" i="6"/>
  <c r="U107" i="6"/>
  <c r="AE106" i="6"/>
  <c r="W105" i="6"/>
  <c r="DU108" i="6"/>
  <c r="DH107" i="6"/>
  <c r="CK108" i="6"/>
  <c r="CD107" i="6"/>
  <c r="EA105" i="6"/>
  <c r="DN104" i="6"/>
  <c r="EG100" i="6"/>
  <c r="DT99" i="6"/>
  <c r="EF101" i="8" l="1"/>
  <c r="DS100" i="8"/>
  <c r="CN108" i="8"/>
  <c r="CG107" i="8"/>
  <c r="AF106" i="8"/>
  <c r="X105" i="8"/>
  <c r="DX109" i="8"/>
  <c r="DK108" i="8"/>
  <c r="AA109" i="8"/>
  <c r="S108" i="8"/>
  <c r="CK109" i="8"/>
  <c r="CD108" i="8"/>
  <c r="EC104" i="8"/>
  <c r="DP103" i="8"/>
  <c r="AC108" i="8"/>
  <c r="U107" i="8"/>
  <c r="CM109" i="8"/>
  <c r="CF108" i="8"/>
  <c r="BM107" i="8"/>
  <c r="BF106" i="8"/>
  <c r="CQ105" i="8"/>
  <c r="CJ104" i="8"/>
  <c r="O104" i="8" s="1"/>
  <c r="EB105" i="8"/>
  <c r="DO104" i="8"/>
  <c r="DZ107" i="8"/>
  <c r="DM106" i="8"/>
  <c r="AB109" i="8"/>
  <c r="T108" i="8"/>
  <c r="CP106" i="8"/>
  <c r="CI105" i="8"/>
  <c r="EA105" i="8"/>
  <c r="DN104" i="8"/>
  <c r="BH109" i="8"/>
  <c r="BA108" i="8"/>
  <c r="AG105" i="8"/>
  <c r="Y104" i="8"/>
  <c r="M104" i="8" s="1"/>
  <c r="H98" i="8"/>
  <c r="G98" i="8"/>
  <c r="ED102" i="8"/>
  <c r="DQ101" i="8"/>
  <c r="Z109" i="8"/>
  <c r="R108" i="8"/>
  <c r="BI109" i="8"/>
  <c r="BB108" i="8"/>
  <c r="CO107" i="8"/>
  <c r="CH106" i="8"/>
  <c r="DV109" i="8"/>
  <c r="DI108" i="8"/>
  <c r="AE106" i="8"/>
  <c r="W105" i="8"/>
  <c r="BG109" i="8"/>
  <c r="AZ108" i="8"/>
  <c r="DY108" i="8"/>
  <c r="DL107" i="8"/>
  <c r="AD108" i="8"/>
  <c r="V107" i="8"/>
  <c r="CL109" i="8"/>
  <c r="CE108" i="8"/>
  <c r="DU109" i="8"/>
  <c r="DH108" i="8"/>
  <c r="EG100" i="8"/>
  <c r="DT99" i="8"/>
  <c r="P99" i="8" s="1"/>
  <c r="DW109" i="8"/>
  <c r="DJ108" i="8"/>
  <c r="BL106" i="8"/>
  <c r="BE105" i="8"/>
  <c r="N105" i="8" s="1"/>
  <c r="BK108" i="8"/>
  <c r="BD107" i="8"/>
  <c r="EE102" i="8"/>
  <c r="DR101" i="8"/>
  <c r="BJ109" i="8"/>
  <c r="BC108" i="8"/>
  <c r="L97" i="8"/>
  <c r="J97" i="8"/>
  <c r="I97" i="8"/>
  <c r="K97" i="8" s="1"/>
  <c r="EG100" i="7"/>
  <c r="DT99" i="7"/>
  <c r="BL106" i="7"/>
  <c r="BE105" i="7"/>
  <c r="EF100" i="7"/>
  <c r="DS99" i="7"/>
  <c r="Z110" i="7"/>
  <c r="R109" i="7"/>
  <c r="EB104" i="7"/>
  <c r="DO103" i="7"/>
  <c r="EC103" i="7"/>
  <c r="DP102" i="7"/>
  <c r="ED102" i="7"/>
  <c r="DQ101" i="7"/>
  <c r="BH110" i="7"/>
  <c r="BA109" i="7"/>
  <c r="DV110" i="7"/>
  <c r="DI109" i="7"/>
  <c r="AB110" i="7"/>
  <c r="T109" i="7"/>
  <c r="EA104" i="7"/>
  <c r="DN103" i="7"/>
  <c r="BG110" i="7"/>
  <c r="AZ109" i="7"/>
  <c r="CL110" i="7"/>
  <c r="CE109" i="7"/>
  <c r="AF106" i="7"/>
  <c r="X105" i="7"/>
  <c r="CQ106" i="7"/>
  <c r="CJ105" i="7"/>
  <c r="O105" i="7" s="1"/>
  <c r="DZ106" i="7"/>
  <c r="DM105" i="7"/>
  <c r="CN109" i="7"/>
  <c r="CG108" i="7"/>
  <c r="BM106" i="7"/>
  <c r="BF105" i="7"/>
  <c r="N105" i="7" s="1"/>
  <c r="AG105" i="7"/>
  <c r="Y104" i="7"/>
  <c r="M104" i="7" s="1"/>
  <c r="DX107" i="7"/>
  <c r="DK106" i="7"/>
  <c r="CO108" i="7"/>
  <c r="CH107" i="7"/>
  <c r="AA110" i="7"/>
  <c r="S109" i="7"/>
  <c r="CK110" i="7"/>
  <c r="CD109" i="7"/>
  <c r="DW109" i="7"/>
  <c r="DJ108" i="7"/>
  <c r="DU110" i="7"/>
  <c r="DH109" i="7"/>
  <c r="BJ108" i="7"/>
  <c r="BC107" i="7"/>
  <c r="EE101" i="7"/>
  <c r="DR100" i="7"/>
  <c r="CM109" i="7"/>
  <c r="CF108" i="7"/>
  <c r="DY106" i="7"/>
  <c r="DL105" i="7"/>
  <c r="BI110" i="7"/>
  <c r="BB109" i="7"/>
  <c r="G98" i="7"/>
  <c r="H98" i="7"/>
  <c r="G97" i="7"/>
  <c r="H97" i="7"/>
  <c r="BK107" i="7"/>
  <c r="BD106" i="7"/>
  <c r="AD107" i="7"/>
  <c r="V106" i="7"/>
  <c r="CP107" i="7"/>
  <c r="CI106" i="7"/>
  <c r="AE106" i="7"/>
  <c r="W105" i="7"/>
  <c r="AC109" i="7"/>
  <c r="U108" i="7"/>
  <c r="AZ109" i="6"/>
  <c r="DI109" i="6"/>
  <c r="T109" i="6"/>
  <c r="G98" i="6"/>
  <c r="H98" i="6"/>
  <c r="EG101" i="6"/>
  <c r="DT100" i="6"/>
  <c r="CK109" i="6"/>
  <c r="CD108" i="6"/>
  <c r="AE107" i="6"/>
  <c r="W106" i="6"/>
  <c r="EE102" i="6"/>
  <c r="DR101" i="6"/>
  <c r="AA109" i="6"/>
  <c r="S108" i="6"/>
  <c r="A112" i="6"/>
  <c r="C111" i="6"/>
  <c r="EB104" i="6"/>
  <c r="DO103" i="6"/>
  <c r="EF100" i="6"/>
  <c r="DS99" i="6"/>
  <c r="CQ105" i="6"/>
  <c r="CJ104" i="6"/>
  <c r="BH109" i="6"/>
  <c r="BA108" i="6"/>
  <c r="AD108" i="6"/>
  <c r="V107" i="6"/>
  <c r="CL109" i="6"/>
  <c r="CE108" i="6"/>
  <c r="DZ106" i="6"/>
  <c r="DM105" i="6"/>
  <c r="CM109" i="6"/>
  <c r="CF108" i="6"/>
  <c r="CO107" i="6"/>
  <c r="CH106" i="6"/>
  <c r="P99" i="6"/>
  <c r="DY108" i="6"/>
  <c r="DL107" i="6"/>
  <c r="AY111" i="6"/>
  <c r="Q111" i="6"/>
  <c r="E111" i="6"/>
  <c r="DG111" i="6"/>
  <c r="CC111" i="6"/>
  <c r="F110" i="6"/>
  <c r="AH110" i="6"/>
  <c r="AP110" i="6" s="1"/>
  <c r="AI110" i="6"/>
  <c r="AQ110" i="6" s="1"/>
  <c r="AJ110" i="6"/>
  <c r="AR110" i="6" s="1"/>
  <c r="AB110" i="6" s="1"/>
  <c r="CR110" i="6"/>
  <c r="CY110" i="6" s="1"/>
  <c r="CS110" i="6"/>
  <c r="CZ110" i="6" s="1"/>
  <c r="BO110" i="6"/>
  <c r="BV110" i="6" s="1"/>
  <c r="EH110" i="6"/>
  <c r="EU110" i="6" s="1"/>
  <c r="BN110" i="6"/>
  <c r="BU110" i="6" s="1"/>
  <c r="BG110" i="6" s="1"/>
  <c r="EI110" i="6"/>
  <c r="EV110" i="6" s="1"/>
  <c r="DV110" i="6" s="1"/>
  <c r="EJ110" i="6"/>
  <c r="EW110" i="6" s="1"/>
  <c r="BP110" i="6"/>
  <c r="BW110" i="6" s="1"/>
  <c r="AK110" i="6"/>
  <c r="AS110" i="6" s="1"/>
  <c r="EK110" i="6"/>
  <c r="EX110" i="6" s="1"/>
  <c r="CT110" i="6"/>
  <c r="DA110" i="6" s="1"/>
  <c r="BQ110" i="6"/>
  <c r="BX110" i="6" s="1"/>
  <c r="AL110" i="6"/>
  <c r="AT110" i="6" s="1"/>
  <c r="EL110" i="6"/>
  <c r="EY110" i="6" s="1"/>
  <c r="BR110" i="6"/>
  <c r="BY110" i="6" s="1"/>
  <c r="CU110" i="6"/>
  <c r="DB110" i="6" s="1"/>
  <c r="BT110" i="6"/>
  <c r="CA110" i="6" s="1"/>
  <c r="BS110" i="6"/>
  <c r="BZ110" i="6" s="1"/>
  <c r="EM110" i="6"/>
  <c r="EZ110" i="6" s="1"/>
  <c r="CV110" i="6"/>
  <c r="DC110" i="6" s="1"/>
  <c r="AM110" i="6"/>
  <c r="AU110" i="6" s="1"/>
  <c r="CW110" i="6"/>
  <c r="DD110" i="6" s="1"/>
  <c r="EN110" i="6"/>
  <c r="FA110" i="6" s="1"/>
  <c r="AO110" i="6"/>
  <c r="AW110" i="6" s="1"/>
  <c r="CX110" i="6"/>
  <c r="DE110" i="6" s="1"/>
  <c r="AN110" i="6"/>
  <c r="AV110" i="6" s="1"/>
  <c r="EO110" i="6"/>
  <c r="FB110" i="6" s="1"/>
  <c r="EP110" i="6"/>
  <c r="FC110" i="6" s="1"/>
  <c r="EQ110" i="6"/>
  <c r="FD110" i="6" s="1"/>
  <c r="ER110" i="6"/>
  <c r="FE110" i="6" s="1"/>
  <c r="ET110" i="6"/>
  <c r="FG110" i="6" s="1"/>
  <c r="ES110" i="6"/>
  <c r="FF110" i="6" s="1"/>
  <c r="BJ108" i="6"/>
  <c r="BC107" i="6"/>
  <c r="EA106" i="6"/>
  <c r="DN105" i="6"/>
  <c r="DU109" i="6"/>
  <c r="DH108" i="6"/>
  <c r="AC109" i="6"/>
  <c r="U108" i="6"/>
  <c r="BI109" i="6"/>
  <c r="BB108" i="6"/>
  <c r="AG106" i="6"/>
  <c r="Y105" i="6"/>
  <c r="M105" i="6" s="1"/>
  <c r="B113" i="6"/>
  <c r="D112" i="6"/>
  <c r="BL107" i="6"/>
  <c r="BE106" i="6"/>
  <c r="N106" i="6" s="1"/>
  <c r="BM107" i="6"/>
  <c r="BF106" i="6"/>
  <c r="CN108" i="6"/>
  <c r="CG107" i="6"/>
  <c r="DW109" i="6"/>
  <c r="DJ108" i="6"/>
  <c r="Z109" i="6"/>
  <c r="R108" i="6"/>
  <c r="AF106" i="6"/>
  <c r="X105" i="6"/>
  <c r="EC103" i="6"/>
  <c r="DP102" i="6"/>
  <c r="BK108" i="6"/>
  <c r="BD107" i="6"/>
  <c r="CP105" i="6"/>
  <c r="CI104" i="6"/>
  <c r="O104" i="6" s="1"/>
  <c r="DX109" i="6"/>
  <c r="DK108" i="6"/>
  <c r="ED103" i="6"/>
  <c r="DQ102" i="6"/>
  <c r="I97" i="6"/>
  <c r="K97" i="6" s="1"/>
  <c r="L97" i="6"/>
  <c r="J97" i="6"/>
  <c r="BJ110" i="8" l="1"/>
  <c r="BC109" i="8"/>
  <c r="BK109" i="8"/>
  <c r="BD108" i="8"/>
  <c r="DW110" i="8"/>
  <c r="DJ109" i="8"/>
  <c r="DU110" i="8"/>
  <c r="DH109" i="8"/>
  <c r="AD109" i="8"/>
  <c r="V108" i="8"/>
  <c r="BG110" i="8"/>
  <c r="AZ109" i="8"/>
  <c r="DV110" i="8"/>
  <c r="DI109" i="8"/>
  <c r="BI110" i="8"/>
  <c r="BB109" i="8"/>
  <c r="ED103" i="8"/>
  <c r="DQ102" i="8"/>
  <c r="AG106" i="8"/>
  <c r="Y105" i="8"/>
  <c r="EA106" i="8"/>
  <c r="DN105" i="8"/>
  <c r="AB110" i="8"/>
  <c r="T109" i="8"/>
  <c r="EB106" i="8"/>
  <c r="DO105" i="8"/>
  <c r="BM108" i="8"/>
  <c r="BF107" i="8"/>
  <c r="AC109" i="8"/>
  <c r="U108" i="8"/>
  <c r="CK110" i="8"/>
  <c r="CD109" i="8"/>
  <c r="DX110" i="8"/>
  <c r="DK109" i="8"/>
  <c r="CN109" i="8"/>
  <c r="CG108" i="8"/>
  <c r="H99" i="8"/>
  <c r="G99" i="8"/>
  <c r="M105" i="8"/>
  <c r="L98" i="8"/>
  <c r="J98" i="8"/>
  <c r="I98" i="8"/>
  <c r="K98" i="8" s="1"/>
  <c r="EE103" i="8"/>
  <c r="DR102" i="8"/>
  <c r="BL107" i="8"/>
  <c r="BE106" i="8"/>
  <c r="N106" i="8" s="1"/>
  <c r="EG101" i="8"/>
  <c r="DT100" i="8"/>
  <c r="P100" i="8" s="1"/>
  <c r="CL110" i="8"/>
  <c r="CE109" i="8"/>
  <c r="DY109" i="8"/>
  <c r="DL108" i="8"/>
  <c r="AE107" i="8"/>
  <c r="W106" i="8"/>
  <c r="CO108" i="8"/>
  <c r="CH107" i="8"/>
  <c r="Z110" i="8"/>
  <c r="R109" i="8"/>
  <c r="BH110" i="8"/>
  <c r="BA109" i="8"/>
  <c r="CP107" i="8"/>
  <c r="CI106" i="8"/>
  <c r="DZ108" i="8"/>
  <c r="DM107" i="8"/>
  <c r="CQ106" i="8"/>
  <c r="CJ105" i="8"/>
  <c r="O105" i="8" s="1"/>
  <c r="CM110" i="8"/>
  <c r="CF109" i="8"/>
  <c r="EC105" i="8"/>
  <c r="DP104" i="8"/>
  <c r="AA110" i="8"/>
  <c r="S109" i="8"/>
  <c r="AF107" i="8"/>
  <c r="X106" i="8"/>
  <c r="EF102" i="8"/>
  <c r="DS101" i="8"/>
  <c r="AE107" i="7"/>
  <c r="W106" i="7"/>
  <c r="AD108" i="7"/>
  <c r="V107" i="7"/>
  <c r="I97" i="7"/>
  <c r="K97" i="7" s="1"/>
  <c r="L97" i="7"/>
  <c r="J97" i="7"/>
  <c r="DU111" i="7"/>
  <c r="DH110" i="7"/>
  <c r="CK111" i="7"/>
  <c r="CD110" i="7"/>
  <c r="CO109" i="7"/>
  <c r="CH108" i="7"/>
  <c r="AG106" i="7"/>
  <c r="Y105" i="7"/>
  <c r="M105" i="7" s="1"/>
  <c r="CN110" i="7"/>
  <c r="CG109" i="7"/>
  <c r="CQ107" i="7"/>
  <c r="CJ106" i="7"/>
  <c r="O106" i="7" s="1"/>
  <c r="CL111" i="7"/>
  <c r="CE110" i="7"/>
  <c r="EA105" i="7"/>
  <c r="DN104" i="7"/>
  <c r="DV111" i="7"/>
  <c r="DI110" i="7"/>
  <c r="ED103" i="7"/>
  <c r="DQ102" i="7"/>
  <c r="EB105" i="7"/>
  <c r="DO104" i="7"/>
  <c r="EF101" i="7"/>
  <c r="DS100" i="7"/>
  <c r="EG101" i="7"/>
  <c r="DT100" i="7"/>
  <c r="P100" i="7" s="1"/>
  <c r="BI111" i="7"/>
  <c r="BB110" i="7"/>
  <c r="CM110" i="7"/>
  <c r="CF109" i="7"/>
  <c r="AC110" i="7"/>
  <c r="U109" i="7"/>
  <c r="CP108" i="7"/>
  <c r="CI107" i="7"/>
  <c r="BK108" i="7"/>
  <c r="BD107" i="7"/>
  <c r="BJ109" i="7"/>
  <c r="BC108" i="7"/>
  <c r="DW110" i="7"/>
  <c r="DJ109" i="7"/>
  <c r="AA111" i="7"/>
  <c r="S110" i="7"/>
  <c r="DX108" i="7"/>
  <c r="DK107" i="7"/>
  <c r="BM107" i="7"/>
  <c r="BF106" i="7"/>
  <c r="DZ107" i="7"/>
  <c r="DM106" i="7"/>
  <c r="AF107" i="7"/>
  <c r="X106" i="7"/>
  <c r="BG111" i="7"/>
  <c r="AZ110" i="7"/>
  <c r="AB111" i="7"/>
  <c r="T110" i="7"/>
  <c r="BH111" i="7"/>
  <c r="BA110" i="7"/>
  <c r="EC104" i="7"/>
  <c r="DP103" i="7"/>
  <c r="Z111" i="7"/>
  <c r="R110" i="7"/>
  <c r="BL107" i="7"/>
  <c r="BE106" i="7"/>
  <c r="I98" i="7"/>
  <c r="K98" i="7" s="1"/>
  <c r="L98" i="7"/>
  <c r="J98" i="7"/>
  <c r="DY107" i="7"/>
  <c r="DL106" i="7"/>
  <c r="EE102" i="7"/>
  <c r="DR101" i="7"/>
  <c r="P99" i="7"/>
  <c r="AZ110" i="6"/>
  <c r="T110" i="6"/>
  <c r="DI110" i="6"/>
  <c r="G99" i="6"/>
  <c r="H99" i="6"/>
  <c r="CO108" i="6"/>
  <c r="CH107" i="6"/>
  <c r="CP106" i="6"/>
  <c r="CI105" i="6"/>
  <c r="EC104" i="6"/>
  <c r="DP103" i="6"/>
  <c r="Z110" i="6"/>
  <c r="R109" i="6"/>
  <c r="CN109" i="6"/>
  <c r="CG108" i="6"/>
  <c r="BL108" i="6"/>
  <c r="BE107" i="6"/>
  <c r="AG107" i="6"/>
  <c r="Y106" i="6"/>
  <c r="M106" i="6" s="1"/>
  <c r="AC110" i="6"/>
  <c r="U109" i="6"/>
  <c r="EA107" i="6"/>
  <c r="DN106" i="6"/>
  <c r="DZ107" i="6"/>
  <c r="DM106" i="6"/>
  <c r="AD109" i="6"/>
  <c r="V108" i="6"/>
  <c r="CQ106" i="6"/>
  <c r="CJ105" i="6"/>
  <c r="EB105" i="6"/>
  <c r="DO104" i="6"/>
  <c r="AA110" i="6"/>
  <c r="S109" i="6"/>
  <c r="AE108" i="6"/>
  <c r="W107" i="6"/>
  <c r="EG102" i="6"/>
  <c r="DT101" i="6"/>
  <c r="I98" i="6"/>
  <c r="K98" i="6" s="1"/>
  <c r="L98" i="6"/>
  <c r="J98" i="6"/>
  <c r="DX110" i="6"/>
  <c r="DK109" i="6"/>
  <c r="AY112" i="6"/>
  <c r="Q112" i="6"/>
  <c r="E112" i="6"/>
  <c r="DG112" i="6"/>
  <c r="CC112" i="6"/>
  <c r="AT111" i="6"/>
  <c r="F111" i="6"/>
  <c r="BV111" i="6"/>
  <c r="FG111" i="6"/>
  <c r="FC111" i="6"/>
  <c r="AR111" i="6"/>
  <c r="AB111" i="6" s="1"/>
  <c r="FF111" i="6"/>
  <c r="DE111" i="6"/>
  <c r="DA111" i="6"/>
  <c r="AQ111" i="6"/>
  <c r="AH111" i="6"/>
  <c r="AP111" i="6" s="1"/>
  <c r="AI111" i="6"/>
  <c r="AJ111" i="6"/>
  <c r="CR111" i="6"/>
  <c r="CY111" i="6" s="1"/>
  <c r="CS111" i="6"/>
  <c r="CZ111" i="6" s="1"/>
  <c r="BO111" i="6"/>
  <c r="EH111" i="6"/>
  <c r="EU111" i="6" s="1"/>
  <c r="BN111" i="6"/>
  <c r="BU111" i="6" s="1"/>
  <c r="BG111" i="6" s="1"/>
  <c r="EI111" i="6"/>
  <c r="EV111" i="6" s="1"/>
  <c r="DV111" i="6" s="1"/>
  <c r="EJ111" i="6"/>
  <c r="EW111" i="6" s="1"/>
  <c r="BP111" i="6"/>
  <c r="BW111" i="6" s="1"/>
  <c r="BQ111" i="6"/>
  <c r="BX111" i="6" s="1"/>
  <c r="AK111" i="6"/>
  <c r="AS111" i="6" s="1"/>
  <c r="EK111" i="6"/>
  <c r="EX111" i="6" s="1"/>
  <c r="CT111" i="6"/>
  <c r="CU111" i="6"/>
  <c r="DB111" i="6" s="1"/>
  <c r="BR111" i="6"/>
  <c r="BY111" i="6" s="1"/>
  <c r="AL111" i="6"/>
  <c r="EL111" i="6"/>
  <c r="EY111" i="6" s="1"/>
  <c r="EM111" i="6"/>
  <c r="EZ111" i="6" s="1"/>
  <c r="CV111" i="6"/>
  <c r="DC111" i="6" s="1"/>
  <c r="AM111" i="6"/>
  <c r="AU111" i="6" s="1"/>
  <c r="BT111" i="6"/>
  <c r="CA111" i="6" s="1"/>
  <c r="BS111" i="6"/>
  <c r="BZ111" i="6" s="1"/>
  <c r="AO111" i="6"/>
  <c r="AW111" i="6" s="1"/>
  <c r="CX111" i="6"/>
  <c r="AN111" i="6"/>
  <c r="AV111" i="6" s="1"/>
  <c r="CW111" i="6"/>
  <c r="DD111" i="6" s="1"/>
  <c r="EN111" i="6"/>
  <c r="FA111" i="6" s="1"/>
  <c r="EO111" i="6"/>
  <c r="FB111" i="6" s="1"/>
  <c r="EP111" i="6"/>
  <c r="EQ111" i="6"/>
  <c r="FD111" i="6" s="1"/>
  <c r="ER111" i="6"/>
  <c r="FE111" i="6" s="1"/>
  <c r="ES111" i="6"/>
  <c r="ET111" i="6"/>
  <c r="DY109" i="6"/>
  <c r="DL108" i="6"/>
  <c r="ED104" i="6"/>
  <c r="DQ103" i="6"/>
  <c r="BK109" i="6"/>
  <c r="BD108" i="6"/>
  <c r="AF107" i="6"/>
  <c r="X106" i="6"/>
  <c r="DW110" i="6"/>
  <c r="DJ109" i="6"/>
  <c r="BM108" i="6"/>
  <c r="BF107" i="6"/>
  <c r="N107" i="6" s="1"/>
  <c r="B114" i="6"/>
  <c r="D113" i="6"/>
  <c r="BI110" i="6"/>
  <c r="BB109" i="6"/>
  <c r="DU110" i="6"/>
  <c r="DH109" i="6"/>
  <c r="BJ109" i="6"/>
  <c r="BC108" i="6"/>
  <c r="CM110" i="6"/>
  <c r="CF109" i="6"/>
  <c r="CL110" i="6"/>
  <c r="CE109" i="6"/>
  <c r="BH110" i="6"/>
  <c r="BA109" i="6"/>
  <c r="EF101" i="6"/>
  <c r="DS100" i="6"/>
  <c r="P100" i="6" s="1"/>
  <c r="A113" i="6"/>
  <c r="C112" i="6"/>
  <c r="EE103" i="6"/>
  <c r="DR102" i="6"/>
  <c r="CK110" i="6"/>
  <c r="CD109" i="6"/>
  <c r="N106" i="7" l="1"/>
  <c r="AF108" i="8"/>
  <c r="X107" i="8"/>
  <c r="EC106" i="8"/>
  <c r="DP105" i="8"/>
  <c r="CQ107" i="8"/>
  <c r="CJ106" i="8"/>
  <c r="O106" i="8" s="1"/>
  <c r="CP108" i="8"/>
  <c r="CI107" i="8"/>
  <c r="Z111" i="8"/>
  <c r="R110" i="8"/>
  <c r="AE108" i="8"/>
  <c r="W107" i="8"/>
  <c r="CL111" i="8"/>
  <c r="CE110" i="8"/>
  <c r="BL108" i="8"/>
  <c r="BE107" i="8"/>
  <c r="N107" i="8" s="1"/>
  <c r="H100" i="8"/>
  <c r="G100" i="8"/>
  <c r="CN110" i="8"/>
  <c r="CG109" i="8"/>
  <c r="CK111" i="8"/>
  <c r="CD110" i="8"/>
  <c r="BM109" i="8"/>
  <c r="BF108" i="8"/>
  <c r="AB111" i="8"/>
  <c r="T110" i="8"/>
  <c r="AG107" i="8"/>
  <c r="Y106" i="8"/>
  <c r="BI111" i="8"/>
  <c r="BB110" i="8"/>
  <c r="BG111" i="8"/>
  <c r="AZ110" i="8"/>
  <c r="DU111" i="8"/>
  <c r="DH110" i="8"/>
  <c r="BK110" i="8"/>
  <c r="BD109" i="8"/>
  <c r="EF103" i="8"/>
  <c r="DS102" i="8"/>
  <c r="AA111" i="8"/>
  <c r="S110" i="8"/>
  <c r="CM111" i="8"/>
  <c r="CF110" i="8"/>
  <c r="DZ109" i="8"/>
  <c r="DM108" i="8"/>
  <c r="BH111" i="8"/>
  <c r="BA110" i="8"/>
  <c r="CO109" i="8"/>
  <c r="CH108" i="8"/>
  <c r="DY110" i="8"/>
  <c r="DL109" i="8"/>
  <c r="EG102" i="8"/>
  <c r="DT101" i="8"/>
  <c r="P101" i="8" s="1"/>
  <c r="EE104" i="8"/>
  <c r="DR103" i="8"/>
  <c r="L99" i="8"/>
  <c r="J99" i="8"/>
  <c r="I99" i="8"/>
  <c r="K99" i="8" s="1"/>
  <c r="M106" i="8"/>
  <c r="DX111" i="8"/>
  <c r="DK110" i="8"/>
  <c r="AC110" i="8"/>
  <c r="U109" i="8"/>
  <c r="EB107" i="8"/>
  <c r="DO106" i="8"/>
  <c r="EA107" i="8"/>
  <c r="DN106" i="8"/>
  <c r="ED104" i="8"/>
  <c r="DQ103" i="8"/>
  <c r="DV111" i="8"/>
  <c r="DI110" i="8"/>
  <c r="AD110" i="8"/>
  <c r="V109" i="8"/>
  <c r="DW111" i="8"/>
  <c r="DJ110" i="8"/>
  <c r="BJ111" i="8"/>
  <c r="BC110" i="8"/>
  <c r="AD109" i="7"/>
  <c r="V108" i="7"/>
  <c r="DY108" i="7"/>
  <c r="DL107" i="7"/>
  <c r="Z112" i="7"/>
  <c r="R111" i="7"/>
  <c r="BH112" i="7"/>
  <c r="BA111" i="7"/>
  <c r="BG112" i="7"/>
  <c r="AZ111" i="7"/>
  <c r="DZ108" i="7"/>
  <c r="DM107" i="7"/>
  <c r="DX109" i="7"/>
  <c r="DK108" i="7"/>
  <c r="DW111" i="7"/>
  <c r="DJ110" i="7"/>
  <c r="BK109" i="7"/>
  <c r="BD108" i="7"/>
  <c r="AC111" i="7"/>
  <c r="U110" i="7"/>
  <c r="BI112" i="7"/>
  <c r="BB111" i="7"/>
  <c r="EF102" i="7"/>
  <c r="DS101" i="7"/>
  <c r="ED104" i="7"/>
  <c r="DQ103" i="7"/>
  <c r="EA106" i="7"/>
  <c r="DN105" i="7"/>
  <c r="CQ108" i="7"/>
  <c r="CJ107" i="7"/>
  <c r="O107" i="7" s="1"/>
  <c r="AG107" i="7"/>
  <c r="Y106" i="7"/>
  <c r="M106" i="7" s="1"/>
  <c r="CK112" i="7"/>
  <c r="CD111" i="7"/>
  <c r="G100" i="7"/>
  <c r="H100" i="7"/>
  <c r="AE108" i="7"/>
  <c r="W107" i="7"/>
  <c r="H99" i="7"/>
  <c r="G99" i="7"/>
  <c r="EE103" i="7"/>
  <c r="DR102" i="7"/>
  <c r="BL108" i="7"/>
  <c r="BE107" i="7"/>
  <c r="EC105" i="7"/>
  <c r="DP104" i="7"/>
  <c r="AB112" i="7"/>
  <c r="T111" i="7"/>
  <c r="AF108" i="7"/>
  <c r="X107" i="7"/>
  <c r="BM108" i="7"/>
  <c r="BF107" i="7"/>
  <c r="N107" i="7" s="1"/>
  <c r="AA112" i="7"/>
  <c r="S111" i="7"/>
  <c r="BJ110" i="7"/>
  <c r="BC109" i="7"/>
  <c r="CP109" i="7"/>
  <c r="CI108" i="7"/>
  <c r="CM111" i="7"/>
  <c r="CF110" i="7"/>
  <c r="EG102" i="7"/>
  <c r="DT101" i="7"/>
  <c r="P101" i="7" s="1"/>
  <c r="EB106" i="7"/>
  <c r="DO105" i="7"/>
  <c r="DV112" i="7"/>
  <c r="DI111" i="7"/>
  <c r="CL112" i="7"/>
  <c r="CE111" i="7"/>
  <c r="CN111" i="7"/>
  <c r="CG110" i="7"/>
  <c r="CO110" i="7"/>
  <c r="CH109" i="7"/>
  <c r="DU112" i="7"/>
  <c r="DH111" i="7"/>
  <c r="H100" i="6"/>
  <c r="G100" i="6"/>
  <c r="DI111" i="6"/>
  <c r="AZ111" i="6"/>
  <c r="T111" i="6"/>
  <c r="BJ110" i="6"/>
  <c r="BC109" i="6"/>
  <c r="BI111" i="6"/>
  <c r="BB110" i="6"/>
  <c r="BM109" i="6"/>
  <c r="BF108" i="6"/>
  <c r="N108" i="6" s="1"/>
  <c r="AF108" i="6"/>
  <c r="X107" i="6"/>
  <c r="ED105" i="6"/>
  <c r="DQ104" i="6"/>
  <c r="DY110" i="6"/>
  <c r="DL109" i="6"/>
  <c r="F112" i="6"/>
  <c r="AJ112" i="6"/>
  <c r="AR112" i="6" s="1"/>
  <c r="AB112" i="6" s="1"/>
  <c r="CR112" i="6"/>
  <c r="CY112" i="6" s="1"/>
  <c r="CS112" i="6"/>
  <c r="CZ112" i="6" s="1"/>
  <c r="BO112" i="6"/>
  <c r="BV112" i="6" s="1"/>
  <c r="EH112" i="6"/>
  <c r="EU112" i="6" s="1"/>
  <c r="BN112" i="6"/>
  <c r="BU112" i="6" s="1"/>
  <c r="BG112" i="6" s="1"/>
  <c r="AH112" i="6"/>
  <c r="AP112" i="6" s="1"/>
  <c r="AI112" i="6"/>
  <c r="AQ112" i="6" s="1"/>
  <c r="EI112" i="6"/>
  <c r="EV112" i="6" s="1"/>
  <c r="DV112" i="6" s="1"/>
  <c r="EJ112" i="6"/>
  <c r="EW112" i="6" s="1"/>
  <c r="BP112" i="6"/>
  <c r="BW112" i="6" s="1"/>
  <c r="BQ112" i="6"/>
  <c r="BX112" i="6" s="1"/>
  <c r="AK112" i="6"/>
  <c r="AS112" i="6" s="1"/>
  <c r="EK112" i="6"/>
  <c r="EX112" i="6" s="1"/>
  <c r="CT112" i="6"/>
  <c r="DA112" i="6" s="1"/>
  <c r="CU112" i="6"/>
  <c r="DB112" i="6" s="1"/>
  <c r="AL112" i="6"/>
  <c r="AT112" i="6" s="1"/>
  <c r="EL112" i="6"/>
  <c r="EY112" i="6" s="1"/>
  <c r="BR112" i="6"/>
  <c r="BY112" i="6" s="1"/>
  <c r="CV112" i="6"/>
  <c r="DC112" i="6" s="1"/>
  <c r="AM112" i="6"/>
  <c r="AU112" i="6" s="1"/>
  <c r="BT112" i="6"/>
  <c r="CA112" i="6" s="1"/>
  <c r="BS112" i="6"/>
  <c r="BZ112" i="6" s="1"/>
  <c r="EM112" i="6"/>
  <c r="EZ112" i="6" s="1"/>
  <c r="AO112" i="6"/>
  <c r="AW112" i="6" s="1"/>
  <c r="CX112" i="6"/>
  <c r="DE112" i="6" s="1"/>
  <c r="AN112" i="6"/>
  <c r="AV112" i="6" s="1"/>
  <c r="CW112" i="6"/>
  <c r="DD112" i="6" s="1"/>
  <c r="EN112" i="6"/>
  <c r="FA112" i="6" s="1"/>
  <c r="EO112" i="6"/>
  <c r="FB112" i="6" s="1"/>
  <c r="EP112" i="6"/>
  <c r="FC112" i="6" s="1"/>
  <c r="EQ112" i="6"/>
  <c r="FD112" i="6" s="1"/>
  <c r="ER112" i="6"/>
  <c r="FE112" i="6" s="1"/>
  <c r="ES112" i="6"/>
  <c r="FF112" i="6" s="1"/>
  <c r="ET112" i="6"/>
  <c r="FG112" i="6" s="1"/>
  <c r="DX111" i="6"/>
  <c r="DK110" i="6"/>
  <c r="O105" i="6"/>
  <c r="CK111" i="6"/>
  <c r="CD110" i="6"/>
  <c r="A114" i="6"/>
  <c r="C113" i="6"/>
  <c r="BH111" i="6"/>
  <c r="BA110" i="6"/>
  <c r="CM111" i="6"/>
  <c r="CF110" i="6"/>
  <c r="AY113" i="6"/>
  <c r="Q113" i="6"/>
  <c r="E113" i="6"/>
  <c r="DG113" i="6"/>
  <c r="CC113" i="6"/>
  <c r="EG103" i="6"/>
  <c r="DT102" i="6"/>
  <c r="AA111" i="6"/>
  <c r="S110" i="6"/>
  <c r="CQ107" i="6"/>
  <c r="CJ106" i="6"/>
  <c r="DZ108" i="6"/>
  <c r="DM107" i="6"/>
  <c r="AC111" i="6"/>
  <c r="U110" i="6"/>
  <c r="BL109" i="6"/>
  <c r="BE108" i="6"/>
  <c r="Z111" i="6"/>
  <c r="R110" i="6"/>
  <c r="CP107" i="6"/>
  <c r="CI106" i="6"/>
  <c r="O106" i="6" s="1"/>
  <c r="I99" i="6"/>
  <c r="K99" i="6" s="1"/>
  <c r="L99" i="6"/>
  <c r="J99" i="6"/>
  <c r="DU111" i="6"/>
  <c r="DH110" i="6"/>
  <c r="B115" i="6"/>
  <c r="D114" i="6"/>
  <c r="DW111" i="6"/>
  <c r="DJ110" i="6"/>
  <c r="BK110" i="6"/>
  <c r="BD109" i="6"/>
  <c r="EE104" i="6"/>
  <c r="DR103" i="6"/>
  <c r="EF102" i="6"/>
  <c r="DS101" i="6"/>
  <c r="P101" i="6" s="1"/>
  <c r="CL111" i="6"/>
  <c r="CE110" i="6"/>
  <c r="AE109" i="6"/>
  <c r="W108" i="6"/>
  <c r="EB106" i="6"/>
  <c r="DO105" i="6"/>
  <c r="AD110" i="6"/>
  <c r="V109" i="6"/>
  <c r="EA108" i="6"/>
  <c r="DN107" i="6"/>
  <c r="AG108" i="6"/>
  <c r="Y107" i="6"/>
  <c r="M107" i="6" s="1"/>
  <c r="CN110" i="6"/>
  <c r="CG109" i="6"/>
  <c r="EC105" i="6"/>
  <c r="DP104" i="6"/>
  <c r="CO109" i="6"/>
  <c r="CH108" i="6"/>
  <c r="DW112" i="8" l="1"/>
  <c r="DJ111" i="8"/>
  <c r="DV112" i="8"/>
  <c r="DI111" i="8"/>
  <c r="EA108" i="8"/>
  <c r="DN107" i="8"/>
  <c r="AC111" i="8"/>
  <c r="U110" i="8"/>
  <c r="EE105" i="8"/>
  <c r="DR104" i="8"/>
  <c r="DY111" i="8"/>
  <c r="DL110" i="8"/>
  <c r="BH112" i="8"/>
  <c r="BA111" i="8"/>
  <c r="CM112" i="8"/>
  <c r="CF111" i="8"/>
  <c r="EF104" i="8"/>
  <c r="DS103" i="8"/>
  <c r="DU112" i="8"/>
  <c r="DH111" i="8"/>
  <c r="BI112" i="8"/>
  <c r="BB111" i="8"/>
  <c r="AB112" i="8"/>
  <c r="T111" i="8"/>
  <c r="CK112" i="8"/>
  <c r="CD111" i="8"/>
  <c r="BL109" i="8"/>
  <c r="BE108" i="8"/>
  <c r="N108" i="8" s="1"/>
  <c r="AE109" i="8"/>
  <c r="W108" i="8"/>
  <c r="CP109" i="8"/>
  <c r="CI108" i="8"/>
  <c r="EC107" i="8"/>
  <c r="DP106" i="8"/>
  <c r="BJ112" i="8"/>
  <c r="BC111" i="8"/>
  <c r="AD111" i="8"/>
  <c r="V110" i="8"/>
  <c r="ED105" i="8"/>
  <c r="DQ104" i="8"/>
  <c r="EB108" i="8"/>
  <c r="DO107" i="8"/>
  <c r="DX112" i="8"/>
  <c r="DK111" i="8"/>
  <c r="H101" i="8"/>
  <c r="G101" i="8"/>
  <c r="L100" i="8"/>
  <c r="J100" i="8"/>
  <c r="I100" i="8"/>
  <c r="K100" i="8" s="1"/>
  <c r="EG103" i="8"/>
  <c r="DT102" i="8"/>
  <c r="P102" i="8" s="1"/>
  <c r="CO110" i="8"/>
  <c r="CH109" i="8"/>
  <c r="DZ110" i="8"/>
  <c r="DM109" i="8"/>
  <c r="AA112" i="8"/>
  <c r="S111" i="8"/>
  <c r="BK111" i="8"/>
  <c r="BD110" i="8"/>
  <c r="BG112" i="8"/>
  <c r="AZ111" i="8"/>
  <c r="AG108" i="8"/>
  <c r="Y107" i="8"/>
  <c r="M107" i="8" s="1"/>
  <c r="BM110" i="8"/>
  <c r="BF109" i="8"/>
  <c r="CN111" i="8"/>
  <c r="CG110" i="8"/>
  <c r="CL112" i="8"/>
  <c r="CE111" i="8"/>
  <c r="Z112" i="8"/>
  <c r="R111" i="8"/>
  <c r="CQ108" i="8"/>
  <c r="CJ107" i="8"/>
  <c r="O107" i="8" s="1"/>
  <c r="AF109" i="8"/>
  <c r="X108" i="8"/>
  <c r="DU113" i="7"/>
  <c r="DH112" i="7"/>
  <c r="CN112" i="7"/>
  <c r="CG111" i="7"/>
  <c r="DV113" i="7"/>
  <c r="DI112" i="7"/>
  <c r="EG103" i="7"/>
  <c r="DT102" i="7"/>
  <c r="CP110" i="7"/>
  <c r="CI109" i="7"/>
  <c r="AA113" i="7"/>
  <c r="S112" i="7"/>
  <c r="AF109" i="7"/>
  <c r="X108" i="7"/>
  <c r="EC106" i="7"/>
  <c r="DP105" i="7"/>
  <c r="EE104" i="7"/>
  <c r="DR103" i="7"/>
  <c r="AE109" i="7"/>
  <c r="W108" i="7"/>
  <c r="AG108" i="7"/>
  <c r="Y107" i="7"/>
  <c r="M107" i="7" s="1"/>
  <c r="EA107" i="7"/>
  <c r="DN106" i="7"/>
  <c r="EF103" i="7"/>
  <c r="DS102" i="7"/>
  <c r="AC112" i="7"/>
  <c r="U111" i="7"/>
  <c r="DW112" i="7"/>
  <c r="DJ111" i="7"/>
  <c r="DZ109" i="7"/>
  <c r="DM108" i="7"/>
  <c r="BH113" i="7"/>
  <c r="BA112" i="7"/>
  <c r="DY109" i="7"/>
  <c r="DL108" i="7"/>
  <c r="I99" i="7"/>
  <c r="K99" i="7" s="1"/>
  <c r="L99" i="7"/>
  <c r="J99" i="7"/>
  <c r="CO111" i="7"/>
  <c r="CH110" i="7"/>
  <c r="CL113" i="7"/>
  <c r="CE112" i="7"/>
  <c r="EB107" i="7"/>
  <c r="DO106" i="7"/>
  <c r="CM112" i="7"/>
  <c r="CF111" i="7"/>
  <c r="BJ111" i="7"/>
  <c r="BC110" i="7"/>
  <c r="BM109" i="7"/>
  <c r="BF108" i="7"/>
  <c r="AB113" i="7"/>
  <c r="T112" i="7"/>
  <c r="BL109" i="7"/>
  <c r="BE108" i="7"/>
  <c r="N108" i="7" s="1"/>
  <c r="CK113" i="7"/>
  <c r="CD112" i="7"/>
  <c r="CQ109" i="7"/>
  <c r="CJ108" i="7"/>
  <c r="O108" i="7" s="1"/>
  <c r="ED105" i="7"/>
  <c r="DQ104" i="7"/>
  <c r="BI113" i="7"/>
  <c r="BB112" i="7"/>
  <c r="BK110" i="7"/>
  <c r="BD109" i="7"/>
  <c r="DX110" i="7"/>
  <c r="DK109" i="7"/>
  <c r="BG113" i="7"/>
  <c r="AZ112" i="7"/>
  <c r="Z113" i="7"/>
  <c r="R112" i="7"/>
  <c r="AD110" i="7"/>
  <c r="V109" i="7"/>
  <c r="G101" i="7"/>
  <c r="H101" i="7"/>
  <c r="J100" i="7"/>
  <c r="I100" i="7"/>
  <c r="K100" i="7" s="1"/>
  <c r="L100" i="7"/>
  <c r="H101" i="6"/>
  <c r="G101" i="6"/>
  <c r="AZ112" i="6"/>
  <c r="DI112" i="6"/>
  <c r="T112" i="6"/>
  <c r="EC106" i="6"/>
  <c r="DP105" i="6"/>
  <c r="AG109" i="6"/>
  <c r="Y108" i="6"/>
  <c r="M108" i="6" s="1"/>
  <c r="AD111" i="6"/>
  <c r="V110" i="6"/>
  <c r="AE110" i="6"/>
  <c r="W109" i="6"/>
  <c r="EF103" i="6"/>
  <c r="DS102" i="6"/>
  <c r="Z112" i="6"/>
  <c r="R111" i="6"/>
  <c r="AC112" i="6"/>
  <c r="U111" i="6"/>
  <c r="CQ108" i="6"/>
  <c r="CJ107" i="6"/>
  <c r="EG104" i="6"/>
  <c r="DT103" i="6"/>
  <c r="CM112" i="6"/>
  <c r="CF111" i="6"/>
  <c r="A115" i="6"/>
  <c r="C114" i="6"/>
  <c r="DX112" i="6"/>
  <c r="DK111" i="6"/>
  <c r="DW112" i="6"/>
  <c r="DJ111" i="6"/>
  <c r="DU112" i="6"/>
  <c r="DH111" i="6"/>
  <c r="DY111" i="6"/>
  <c r="DL110" i="6"/>
  <c r="AF109" i="6"/>
  <c r="X108" i="6"/>
  <c r="BI112" i="6"/>
  <c r="BB111" i="6"/>
  <c r="CO110" i="6"/>
  <c r="CH109" i="6"/>
  <c r="CN111" i="6"/>
  <c r="CG110" i="6"/>
  <c r="EA109" i="6"/>
  <c r="DN108" i="6"/>
  <c r="EB107" i="6"/>
  <c r="DO106" i="6"/>
  <c r="CL112" i="6"/>
  <c r="CE111" i="6"/>
  <c r="EE105" i="6"/>
  <c r="DR104" i="6"/>
  <c r="AY114" i="6"/>
  <c r="Q114" i="6"/>
  <c r="E114" i="6"/>
  <c r="DG114" i="6"/>
  <c r="CC114" i="6"/>
  <c r="CP108" i="6"/>
  <c r="CI107" i="6"/>
  <c r="BL110" i="6"/>
  <c r="BE109" i="6"/>
  <c r="DZ109" i="6"/>
  <c r="DM108" i="6"/>
  <c r="AA112" i="6"/>
  <c r="S111" i="6"/>
  <c r="BH112" i="6"/>
  <c r="BA111" i="6"/>
  <c r="CK112" i="6"/>
  <c r="CD111" i="6"/>
  <c r="L100" i="6"/>
  <c r="J100" i="6"/>
  <c r="I100" i="6"/>
  <c r="K100" i="6" s="1"/>
  <c r="BK111" i="6"/>
  <c r="BD110" i="6"/>
  <c r="B116" i="6"/>
  <c r="D115" i="6"/>
  <c r="P102" i="6"/>
  <c r="F113" i="6"/>
  <c r="CS113" i="6"/>
  <c r="CZ113" i="6" s="1"/>
  <c r="BO113" i="6"/>
  <c r="BV113" i="6" s="1"/>
  <c r="EH113" i="6"/>
  <c r="EU113" i="6" s="1"/>
  <c r="BN113" i="6"/>
  <c r="BU113" i="6" s="1"/>
  <c r="BG113" i="6" s="1"/>
  <c r="AH113" i="6"/>
  <c r="AP113" i="6" s="1"/>
  <c r="AI113" i="6"/>
  <c r="AQ113" i="6" s="1"/>
  <c r="AJ113" i="6"/>
  <c r="AR113" i="6" s="1"/>
  <c r="AB113" i="6" s="1"/>
  <c r="CR113" i="6"/>
  <c r="CY113" i="6" s="1"/>
  <c r="EJ113" i="6"/>
  <c r="EW113" i="6" s="1"/>
  <c r="BP113" i="6"/>
  <c r="BW113" i="6" s="1"/>
  <c r="EI113" i="6"/>
  <c r="EV113" i="6" s="1"/>
  <c r="DV113" i="6" s="1"/>
  <c r="BQ113" i="6"/>
  <c r="BX113" i="6" s="1"/>
  <c r="AK113" i="6"/>
  <c r="AS113" i="6" s="1"/>
  <c r="EK113" i="6"/>
  <c r="EX113" i="6" s="1"/>
  <c r="CT113" i="6"/>
  <c r="DA113" i="6" s="1"/>
  <c r="CU113" i="6"/>
  <c r="DB113" i="6" s="1"/>
  <c r="AL113" i="6"/>
  <c r="AT113" i="6" s="1"/>
  <c r="EL113" i="6"/>
  <c r="EY113" i="6" s="1"/>
  <c r="BR113" i="6"/>
  <c r="BY113" i="6" s="1"/>
  <c r="AM113" i="6"/>
  <c r="AU113" i="6" s="1"/>
  <c r="BT113" i="6"/>
  <c r="CA113" i="6" s="1"/>
  <c r="BS113" i="6"/>
  <c r="BZ113" i="6" s="1"/>
  <c r="EM113" i="6"/>
  <c r="EZ113" i="6" s="1"/>
  <c r="CV113" i="6"/>
  <c r="DC113" i="6" s="1"/>
  <c r="CX113" i="6"/>
  <c r="DE113" i="6" s="1"/>
  <c r="AN113" i="6"/>
  <c r="AV113" i="6" s="1"/>
  <c r="CW113" i="6"/>
  <c r="DD113" i="6" s="1"/>
  <c r="EN113" i="6"/>
  <c r="FA113" i="6" s="1"/>
  <c r="AO113" i="6"/>
  <c r="AW113" i="6" s="1"/>
  <c r="EO113" i="6"/>
  <c r="FB113" i="6" s="1"/>
  <c r="EP113" i="6"/>
  <c r="FC113" i="6" s="1"/>
  <c r="EQ113" i="6"/>
  <c r="FD113" i="6" s="1"/>
  <c r="ER113" i="6"/>
  <c r="FE113" i="6" s="1"/>
  <c r="ET113" i="6"/>
  <c r="FG113" i="6" s="1"/>
  <c r="ES113" i="6"/>
  <c r="FF113" i="6" s="1"/>
  <c r="ED106" i="6"/>
  <c r="DQ105" i="6"/>
  <c r="BM110" i="6"/>
  <c r="BF109" i="6"/>
  <c r="N109" i="6" s="1"/>
  <c r="BJ111" i="6"/>
  <c r="BC110" i="6"/>
  <c r="G102" i="8" l="1"/>
  <c r="H102" i="8"/>
  <c r="DX113" i="8"/>
  <c r="DK112" i="8"/>
  <c r="ED106" i="8"/>
  <c r="DQ105" i="8"/>
  <c r="BJ113" i="8"/>
  <c r="BC112" i="8"/>
  <c r="CP110" i="8"/>
  <c r="CI109" i="8"/>
  <c r="BL110" i="8"/>
  <c r="BE109" i="8"/>
  <c r="N109" i="8" s="1"/>
  <c r="AB113" i="8"/>
  <c r="T112" i="8"/>
  <c r="DU113" i="8"/>
  <c r="DH112" i="8"/>
  <c r="CM113" i="8"/>
  <c r="CF112" i="8"/>
  <c r="DY112" i="8"/>
  <c r="DL111" i="8"/>
  <c r="AF110" i="8"/>
  <c r="X109" i="8"/>
  <c r="Z113" i="8"/>
  <c r="R112" i="8"/>
  <c r="CN112" i="8"/>
  <c r="CG111" i="8"/>
  <c r="AG109" i="8"/>
  <c r="Y108" i="8"/>
  <c r="BK112" i="8"/>
  <c r="BD111" i="8"/>
  <c r="DZ111" i="8"/>
  <c r="DM110" i="8"/>
  <c r="EG104" i="8"/>
  <c r="DT103" i="8"/>
  <c r="P103" i="8" s="1"/>
  <c r="L101" i="8"/>
  <c r="J101" i="8"/>
  <c r="I101" i="8"/>
  <c r="K101" i="8" s="1"/>
  <c r="M108" i="8"/>
  <c r="EA109" i="8"/>
  <c r="DN108" i="8"/>
  <c r="DW113" i="8"/>
  <c r="DJ112" i="8"/>
  <c r="EB109" i="8"/>
  <c r="DO108" i="8"/>
  <c r="AD112" i="8"/>
  <c r="V111" i="8"/>
  <c r="EC108" i="8"/>
  <c r="DP107" i="8"/>
  <c r="AE110" i="8"/>
  <c r="W109" i="8"/>
  <c r="CK113" i="8"/>
  <c r="CD112" i="8"/>
  <c r="BI113" i="8"/>
  <c r="BB112" i="8"/>
  <c r="EF105" i="8"/>
  <c r="DS104" i="8"/>
  <c r="BH113" i="8"/>
  <c r="BA112" i="8"/>
  <c r="EE106" i="8"/>
  <c r="DR105" i="8"/>
  <c r="CQ109" i="8"/>
  <c r="CJ108" i="8"/>
  <c r="O108" i="8" s="1"/>
  <c r="CL113" i="8"/>
  <c r="CE112" i="8"/>
  <c r="BM111" i="8"/>
  <c r="BF110" i="8"/>
  <c r="BG113" i="8"/>
  <c r="AZ112" i="8"/>
  <c r="AA113" i="8"/>
  <c r="S112" i="8"/>
  <c r="CO111" i="8"/>
  <c r="CH110" i="8"/>
  <c r="AC112" i="8"/>
  <c r="U111" i="8"/>
  <c r="DV113" i="8"/>
  <c r="DI112" i="8"/>
  <c r="J101" i="7"/>
  <c r="I101" i="7"/>
  <c r="K101" i="7" s="1"/>
  <c r="L101" i="7"/>
  <c r="Z114" i="7"/>
  <c r="R113" i="7"/>
  <c r="DX111" i="7"/>
  <c r="DK110" i="7"/>
  <c r="BI114" i="7"/>
  <c r="BB113" i="7"/>
  <c r="CQ110" i="7"/>
  <c r="CJ109" i="7"/>
  <c r="O109" i="7" s="1"/>
  <c r="BL110" i="7"/>
  <c r="BE109" i="7"/>
  <c r="BM110" i="7"/>
  <c r="BF109" i="7"/>
  <c r="CM113" i="7"/>
  <c r="CF112" i="7"/>
  <c r="CL114" i="7"/>
  <c r="CE113" i="7"/>
  <c r="BH114" i="7"/>
  <c r="BA113" i="7"/>
  <c r="DW113" i="7"/>
  <c r="DJ112" i="7"/>
  <c r="EF104" i="7"/>
  <c r="DS103" i="7"/>
  <c r="AG109" i="7"/>
  <c r="Y108" i="7"/>
  <c r="M108" i="7" s="1"/>
  <c r="EE105" i="7"/>
  <c r="DR104" i="7"/>
  <c r="AF110" i="7"/>
  <c r="X109" i="7"/>
  <c r="CP111" i="7"/>
  <c r="CI110" i="7"/>
  <c r="DV114" i="7"/>
  <c r="DI113" i="7"/>
  <c r="DU114" i="7"/>
  <c r="DH113" i="7"/>
  <c r="P102" i="7"/>
  <c r="AD111" i="7"/>
  <c r="V110" i="7"/>
  <c r="BG114" i="7"/>
  <c r="AZ113" i="7"/>
  <c r="BK111" i="7"/>
  <c r="BD110" i="7"/>
  <c r="ED106" i="7"/>
  <c r="DQ105" i="7"/>
  <c r="CK114" i="7"/>
  <c r="CD113" i="7"/>
  <c r="AB114" i="7"/>
  <c r="T113" i="7"/>
  <c r="BJ112" i="7"/>
  <c r="BC111" i="7"/>
  <c r="EB108" i="7"/>
  <c r="DO107" i="7"/>
  <c r="CO112" i="7"/>
  <c r="CH111" i="7"/>
  <c r="DY110" i="7"/>
  <c r="DL109" i="7"/>
  <c r="DZ110" i="7"/>
  <c r="DM109" i="7"/>
  <c r="AC113" i="7"/>
  <c r="U112" i="7"/>
  <c r="EA108" i="7"/>
  <c r="DN107" i="7"/>
  <c r="AE110" i="7"/>
  <c r="W109" i="7"/>
  <c r="EC107" i="7"/>
  <c r="DP106" i="7"/>
  <c r="AA114" i="7"/>
  <c r="S113" i="7"/>
  <c r="EG104" i="7"/>
  <c r="DT103" i="7"/>
  <c r="P103" i="7" s="1"/>
  <c r="CN113" i="7"/>
  <c r="CG112" i="7"/>
  <c r="DI113" i="6"/>
  <c r="T113" i="6"/>
  <c r="AZ113" i="6"/>
  <c r="BK112" i="6"/>
  <c r="BD111" i="6"/>
  <c r="BH113" i="6"/>
  <c r="BA112" i="6"/>
  <c r="DZ110" i="6"/>
  <c r="DM109" i="6"/>
  <c r="CP109" i="6"/>
  <c r="CI108" i="6"/>
  <c r="O107" i="6"/>
  <c r="EF104" i="6"/>
  <c r="DS103" i="6"/>
  <c r="AD112" i="6"/>
  <c r="V111" i="6"/>
  <c r="EC107" i="6"/>
  <c r="DP106" i="6"/>
  <c r="BJ112" i="6"/>
  <c r="BC111" i="6"/>
  <c r="ED107" i="6"/>
  <c r="DQ106" i="6"/>
  <c r="AY115" i="6"/>
  <c r="Q115" i="6"/>
  <c r="E115" i="6"/>
  <c r="DG115" i="6"/>
  <c r="CC115" i="6"/>
  <c r="CL113" i="6"/>
  <c r="CE112" i="6"/>
  <c r="EA110" i="6"/>
  <c r="DN109" i="6"/>
  <c r="CO111" i="6"/>
  <c r="CH110" i="6"/>
  <c r="AF110" i="6"/>
  <c r="X109" i="6"/>
  <c r="DW113" i="6"/>
  <c r="DJ112" i="6"/>
  <c r="DX113" i="6"/>
  <c r="DK112" i="6"/>
  <c r="CM113" i="6"/>
  <c r="CF112" i="6"/>
  <c r="CQ109" i="6"/>
  <c r="CJ108" i="6"/>
  <c r="Z113" i="6"/>
  <c r="R112" i="6"/>
  <c r="B117" i="6"/>
  <c r="D116" i="6"/>
  <c r="CK113" i="6"/>
  <c r="CD112" i="6"/>
  <c r="AA113" i="6"/>
  <c r="S112" i="6"/>
  <c r="BL111" i="6"/>
  <c r="BE110" i="6"/>
  <c r="N110" i="6" s="1"/>
  <c r="P103" i="6"/>
  <c r="AE111" i="6"/>
  <c r="W110" i="6"/>
  <c r="AG110" i="6"/>
  <c r="Y109" i="6"/>
  <c r="M109" i="6" s="1"/>
  <c r="L101" i="6"/>
  <c r="J101" i="6"/>
  <c r="I101" i="6"/>
  <c r="K101" i="6" s="1"/>
  <c r="BM111" i="6"/>
  <c r="BF110" i="6"/>
  <c r="H102" i="6"/>
  <c r="G102" i="6"/>
  <c r="F114" i="6"/>
  <c r="AH114" i="6"/>
  <c r="AP114" i="6" s="1"/>
  <c r="AI114" i="6"/>
  <c r="AQ114" i="6" s="1"/>
  <c r="AJ114" i="6"/>
  <c r="AR114" i="6" s="1"/>
  <c r="AB114" i="6" s="1"/>
  <c r="CR114" i="6"/>
  <c r="CY114" i="6" s="1"/>
  <c r="CS114" i="6"/>
  <c r="CZ114" i="6" s="1"/>
  <c r="BO114" i="6"/>
  <c r="BV114" i="6" s="1"/>
  <c r="EH114" i="6"/>
  <c r="EU114" i="6" s="1"/>
  <c r="BN114" i="6"/>
  <c r="BU114" i="6" s="1"/>
  <c r="BG114" i="6" s="1"/>
  <c r="EI114" i="6"/>
  <c r="EV114" i="6" s="1"/>
  <c r="DV114" i="6" s="1"/>
  <c r="EJ114" i="6"/>
  <c r="EW114" i="6" s="1"/>
  <c r="BP114" i="6"/>
  <c r="BW114" i="6" s="1"/>
  <c r="AK114" i="6"/>
  <c r="AS114" i="6" s="1"/>
  <c r="EK114" i="6"/>
  <c r="EX114" i="6" s="1"/>
  <c r="CT114" i="6"/>
  <c r="DA114" i="6" s="1"/>
  <c r="BQ114" i="6"/>
  <c r="BX114" i="6" s="1"/>
  <c r="AL114" i="6"/>
  <c r="AT114" i="6" s="1"/>
  <c r="EL114" i="6"/>
  <c r="EY114" i="6" s="1"/>
  <c r="BR114" i="6"/>
  <c r="BY114" i="6" s="1"/>
  <c r="CU114" i="6"/>
  <c r="DB114" i="6" s="1"/>
  <c r="BT114" i="6"/>
  <c r="CA114" i="6" s="1"/>
  <c r="BS114" i="6"/>
  <c r="BZ114" i="6" s="1"/>
  <c r="EM114" i="6"/>
  <c r="EZ114" i="6" s="1"/>
  <c r="CV114" i="6"/>
  <c r="DC114" i="6" s="1"/>
  <c r="AM114" i="6"/>
  <c r="AU114" i="6" s="1"/>
  <c r="CW114" i="6"/>
  <c r="DD114" i="6" s="1"/>
  <c r="EN114" i="6"/>
  <c r="FA114" i="6" s="1"/>
  <c r="AO114" i="6"/>
  <c r="AW114" i="6" s="1"/>
  <c r="CX114" i="6"/>
  <c r="DE114" i="6" s="1"/>
  <c r="AN114" i="6"/>
  <c r="AV114" i="6" s="1"/>
  <c r="EO114" i="6"/>
  <c r="FB114" i="6" s="1"/>
  <c r="EP114" i="6"/>
  <c r="FC114" i="6" s="1"/>
  <c r="EQ114" i="6"/>
  <c r="FD114" i="6" s="1"/>
  <c r="ER114" i="6"/>
  <c r="FE114" i="6" s="1"/>
  <c r="ET114" i="6"/>
  <c r="FG114" i="6" s="1"/>
  <c r="ES114" i="6"/>
  <c r="FF114" i="6" s="1"/>
  <c r="EE106" i="6"/>
  <c r="DR105" i="6"/>
  <c r="EB108" i="6"/>
  <c r="DO107" i="6"/>
  <c r="CN112" i="6"/>
  <c r="CG111" i="6"/>
  <c r="BI113" i="6"/>
  <c r="BB112" i="6"/>
  <c r="DY112" i="6"/>
  <c r="DL111" i="6"/>
  <c r="DU113" i="6"/>
  <c r="DH112" i="6"/>
  <c r="A116" i="6"/>
  <c r="C115" i="6"/>
  <c r="EG105" i="6"/>
  <c r="DT104" i="6"/>
  <c r="AC113" i="6"/>
  <c r="U112" i="6"/>
  <c r="N109" i="7" l="1"/>
  <c r="AC113" i="8"/>
  <c r="U112" i="8"/>
  <c r="EA110" i="8"/>
  <c r="DN109" i="8"/>
  <c r="AA114" i="8"/>
  <c r="S113" i="8"/>
  <c r="BM112" i="8"/>
  <c r="BF111" i="8"/>
  <c r="CQ110" i="8"/>
  <c r="CJ109" i="8"/>
  <c r="O109" i="8" s="1"/>
  <c r="BH114" i="8"/>
  <c r="BA113" i="8"/>
  <c r="BI114" i="8"/>
  <c r="BB113" i="8"/>
  <c r="AE111" i="8"/>
  <c r="W110" i="8"/>
  <c r="AD113" i="8"/>
  <c r="V112" i="8"/>
  <c r="DZ112" i="8"/>
  <c r="DM111" i="8"/>
  <c r="AG110" i="8"/>
  <c r="Y109" i="8"/>
  <c r="M109" i="8" s="1"/>
  <c r="Z114" i="8"/>
  <c r="R113" i="8"/>
  <c r="DY113" i="8"/>
  <c r="DL112" i="8"/>
  <c r="DU114" i="8"/>
  <c r="DH113" i="8"/>
  <c r="BL111" i="8"/>
  <c r="BE110" i="8"/>
  <c r="N110" i="8" s="1"/>
  <c r="BJ114" i="8"/>
  <c r="BC113" i="8"/>
  <c r="DX114" i="8"/>
  <c r="DK113" i="8"/>
  <c r="DV114" i="8"/>
  <c r="DI113" i="8"/>
  <c r="DW114" i="8"/>
  <c r="DJ113" i="8"/>
  <c r="H103" i="8"/>
  <c r="G103" i="8"/>
  <c r="CO112" i="8"/>
  <c r="CH111" i="8"/>
  <c r="BG114" i="8"/>
  <c r="AZ113" i="8"/>
  <c r="CL114" i="8"/>
  <c r="CE113" i="8"/>
  <c r="EE107" i="8"/>
  <c r="DR106" i="8"/>
  <c r="EF106" i="8"/>
  <c r="DS105" i="8"/>
  <c r="CK114" i="8"/>
  <c r="CD113" i="8"/>
  <c r="EC109" i="8"/>
  <c r="DP108" i="8"/>
  <c r="EB110" i="8"/>
  <c r="DO109" i="8"/>
  <c r="EG105" i="8"/>
  <c r="DT104" i="8"/>
  <c r="P104" i="8" s="1"/>
  <c r="BK113" i="8"/>
  <c r="BD112" i="8"/>
  <c r="CN113" i="8"/>
  <c r="CG112" i="8"/>
  <c r="AF111" i="8"/>
  <c r="X110" i="8"/>
  <c r="CM114" i="8"/>
  <c r="CF113" i="8"/>
  <c r="AB114" i="8"/>
  <c r="T113" i="8"/>
  <c r="CP111" i="8"/>
  <c r="CI110" i="8"/>
  <c r="ED107" i="8"/>
  <c r="DQ106" i="8"/>
  <c r="L102" i="8"/>
  <c r="J102" i="8"/>
  <c r="I102" i="8"/>
  <c r="K102" i="8" s="1"/>
  <c r="G103" i="7"/>
  <c r="H103" i="7"/>
  <c r="DU115" i="7"/>
  <c r="DH114" i="7"/>
  <c r="CP112" i="7"/>
  <c r="CI111" i="7"/>
  <c r="EE106" i="7"/>
  <c r="DR105" i="7"/>
  <c r="EF105" i="7"/>
  <c r="DS104" i="7"/>
  <c r="BH115" i="7"/>
  <c r="BA114" i="7"/>
  <c r="CM114" i="7"/>
  <c r="CF113" i="7"/>
  <c r="BL111" i="7"/>
  <c r="BE110" i="7"/>
  <c r="BI115" i="7"/>
  <c r="BB114" i="7"/>
  <c r="Z115" i="7"/>
  <c r="R114" i="7"/>
  <c r="EG105" i="7"/>
  <c r="DT104" i="7"/>
  <c r="P104" i="7" s="1"/>
  <c r="EC108" i="7"/>
  <c r="DP107" i="7"/>
  <c r="EA109" i="7"/>
  <c r="DN108" i="7"/>
  <c r="DZ111" i="7"/>
  <c r="DM110" i="7"/>
  <c r="CO113" i="7"/>
  <c r="CH112" i="7"/>
  <c r="BJ113" i="7"/>
  <c r="BC112" i="7"/>
  <c r="CK115" i="7"/>
  <c r="CD114" i="7"/>
  <c r="BK112" i="7"/>
  <c r="BD111" i="7"/>
  <c r="AD112" i="7"/>
  <c r="V111" i="7"/>
  <c r="G102" i="7"/>
  <c r="H102" i="7"/>
  <c r="DV115" i="7"/>
  <c r="DI114" i="7"/>
  <c r="AF111" i="7"/>
  <c r="X110" i="7"/>
  <c r="AG110" i="7"/>
  <c r="Y109" i="7"/>
  <c r="M109" i="7" s="1"/>
  <c r="DW114" i="7"/>
  <c r="DJ113" i="7"/>
  <c r="CL115" i="7"/>
  <c r="CE114" i="7"/>
  <c r="BM111" i="7"/>
  <c r="BF110" i="7"/>
  <c r="N110" i="7" s="1"/>
  <c r="CQ111" i="7"/>
  <c r="CJ110" i="7"/>
  <c r="O110" i="7" s="1"/>
  <c r="DX112" i="7"/>
  <c r="DK111" i="7"/>
  <c r="CN114" i="7"/>
  <c r="CG113" i="7"/>
  <c r="AA115" i="7"/>
  <c r="S114" i="7"/>
  <c r="AE111" i="7"/>
  <c r="W110" i="7"/>
  <c r="AC114" i="7"/>
  <c r="U113" i="7"/>
  <c r="DY111" i="7"/>
  <c r="DL110" i="7"/>
  <c r="EB109" i="7"/>
  <c r="DO108" i="7"/>
  <c r="AB115" i="7"/>
  <c r="T114" i="7"/>
  <c r="ED107" i="7"/>
  <c r="DQ106" i="7"/>
  <c r="BG115" i="7"/>
  <c r="AZ114" i="7"/>
  <c r="DI114" i="6"/>
  <c r="AZ114" i="6"/>
  <c r="T114" i="6"/>
  <c r="AE112" i="6"/>
  <c r="W111" i="6"/>
  <c r="BL112" i="6"/>
  <c r="BE111" i="6"/>
  <c r="CK114" i="6"/>
  <c r="CD113" i="6"/>
  <c r="Z114" i="6"/>
  <c r="R113" i="6"/>
  <c r="CM114" i="6"/>
  <c r="CF113" i="6"/>
  <c r="DW114" i="6"/>
  <c r="DJ113" i="6"/>
  <c r="CO112" i="6"/>
  <c r="CH111" i="6"/>
  <c r="CL114" i="6"/>
  <c r="CE113" i="6"/>
  <c r="F115" i="6"/>
  <c r="AR115" i="6"/>
  <c r="AB115" i="6" s="1"/>
  <c r="DE115" i="6"/>
  <c r="AQ115" i="6"/>
  <c r="AH115" i="6"/>
  <c r="AP115" i="6" s="1"/>
  <c r="AI115" i="6"/>
  <c r="AJ115" i="6"/>
  <c r="CR115" i="6"/>
  <c r="CY115" i="6" s="1"/>
  <c r="CS115" i="6"/>
  <c r="CZ115" i="6" s="1"/>
  <c r="BO115" i="6"/>
  <c r="BV115" i="6" s="1"/>
  <c r="EH115" i="6"/>
  <c r="EU115" i="6" s="1"/>
  <c r="BN115" i="6"/>
  <c r="BU115" i="6" s="1"/>
  <c r="BG115" i="6" s="1"/>
  <c r="EI115" i="6"/>
  <c r="EV115" i="6" s="1"/>
  <c r="DV115" i="6" s="1"/>
  <c r="EJ115" i="6"/>
  <c r="EW115" i="6" s="1"/>
  <c r="BP115" i="6"/>
  <c r="BW115" i="6" s="1"/>
  <c r="BQ115" i="6"/>
  <c r="BX115" i="6" s="1"/>
  <c r="AK115" i="6"/>
  <c r="AS115" i="6" s="1"/>
  <c r="EK115" i="6"/>
  <c r="EX115" i="6" s="1"/>
  <c r="CT115" i="6"/>
  <c r="DA115" i="6" s="1"/>
  <c r="CU115" i="6"/>
  <c r="DB115" i="6" s="1"/>
  <c r="AL115" i="6"/>
  <c r="AT115" i="6" s="1"/>
  <c r="EL115" i="6"/>
  <c r="EY115" i="6" s="1"/>
  <c r="BR115" i="6"/>
  <c r="BY115" i="6" s="1"/>
  <c r="EM115" i="6"/>
  <c r="EZ115" i="6" s="1"/>
  <c r="CV115" i="6"/>
  <c r="DC115" i="6" s="1"/>
  <c r="AM115" i="6"/>
  <c r="AU115" i="6" s="1"/>
  <c r="BT115" i="6"/>
  <c r="CA115" i="6" s="1"/>
  <c r="BS115" i="6"/>
  <c r="BZ115" i="6" s="1"/>
  <c r="AO115" i="6"/>
  <c r="AW115" i="6" s="1"/>
  <c r="CX115" i="6"/>
  <c r="AN115" i="6"/>
  <c r="AV115" i="6" s="1"/>
  <c r="CW115" i="6"/>
  <c r="DD115" i="6" s="1"/>
  <c r="EN115" i="6"/>
  <c r="FA115" i="6" s="1"/>
  <c r="EO115" i="6"/>
  <c r="FB115" i="6" s="1"/>
  <c r="EP115" i="6"/>
  <c r="FC115" i="6" s="1"/>
  <c r="EQ115" i="6"/>
  <c r="FD115" i="6" s="1"/>
  <c r="ER115" i="6"/>
  <c r="FE115" i="6" s="1"/>
  <c r="ES115" i="6"/>
  <c r="FF115" i="6" s="1"/>
  <c r="ET115" i="6"/>
  <c r="FG115" i="6" s="1"/>
  <c r="ED108" i="6"/>
  <c r="DQ107" i="6"/>
  <c r="O108" i="6"/>
  <c r="AC114" i="6"/>
  <c r="U113" i="6"/>
  <c r="A117" i="6"/>
  <c r="C116" i="6"/>
  <c r="DY113" i="6"/>
  <c r="DL112" i="6"/>
  <c r="CN113" i="6"/>
  <c r="CG112" i="6"/>
  <c r="EE107" i="6"/>
  <c r="DR106" i="6"/>
  <c r="BM112" i="6"/>
  <c r="BF111" i="6"/>
  <c r="H103" i="6"/>
  <c r="G103" i="6"/>
  <c r="DG116" i="6"/>
  <c r="CC116" i="6"/>
  <c r="AY116" i="6"/>
  <c r="Q116" i="6"/>
  <c r="E116" i="6"/>
  <c r="N111" i="6"/>
  <c r="EC108" i="6"/>
  <c r="DP107" i="6"/>
  <c r="EF105" i="6"/>
  <c r="DS104" i="6"/>
  <c r="CP110" i="6"/>
  <c r="CI109" i="6"/>
  <c r="BH114" i="6"/>
  <c r="BA113" i="6"/>
  <c r="P104" i="6"/>
  <c r="L102" i="6"/>
  <c r="J102" i="6"/>
  <c r="I102" i="6"/>
  <c r="K102" i="6" s="1"/>
  <c r="AG111" i="6"/>
  <c r="Y110" i="6"/>
  <c r="AA114" i="6"/>
  <c r="S113" i="6"/>
  <c r="B118" i="6"/>
  <c r="D117" i="6"/>
  <c r="CQ110" i="6"/>
  <c r="CJ109" i="6"/>
  <c r="O109" i="6" s="1"/>
  <c r="DX114" i="6"/>
  <c r="DK113" i="6"/>
  <c r="AF111" i="6"/>
  <c r="X110" i="6"/>
  <c r="M110" i="6" s="1"/>
  <c r="EA111" i="6"/>
  <c r="DN110" i="6"/>
  <c r="BJ113" i="6"/>
  <c r="BC112" i="6"/>
  <c r="EG106" i="6"/>
  <c r="DT105" i="6"/>
  <c r="DU114" i="6"/>
  <c r="DH113" i="6"/>
  <c r="BI114" i="6"/>
  <c r="BB113" i="6"/>
  <c r="EB109" i="6"/>
  <c r="DO108" i="6"/>
  <c r="AD113" i="6"/>
  <c r="V112" i="6"/>
  <c r="DZ111" i="6"/>
  <c r="DM110" i="6"/>
  <c r="BK113" i="6"/>
  <c r="BD112" i="6"/>
  <c r="G104" i="8" l="1"/>
  <c r="H104" i="8"/>
  <c r="AC114" i="8"/>
  <c r="U113" i="8"/>
  <c r="CP112" i="8"/>
  <c r="CI111" i="8"/>
  <c r="CM115" i="8"/>
  <c r="CF114" i="8"/>
  <c r="CN114" i="8"/>
  <c r="CG113" i="8"/>
  <c r="EG106" i="8"/>
  <c r="DT105" i="8"/>
  <c r="P105" i="8" s="1"/>
  <c r="EC110" i="8"/>
  <c r="DP109" i="8"/>
  <c r="EF107" i="8"/>
  <c r="DS106" i="8"/>
  <c r="CL115" i="8"/>
  <c r="CE114" i="8"/>
  <c r="CO113" i="8"/>
  <c r="CH112" i="8"/>
  <c r="DX115" i="8"/>
  <c r="DK114" i="8"/>
  <c r="BL112" i="8"/>
  <c r="BE111" i="8"/>
  <c r="N111" i="8" s="1"/>
  <c r="DY114" i="8"/>
  <c r="DL113" i="8"/>
  <c r="AG111" i="8"/>
  <c r="Y110" i="8"/>
  <c r="AD114" i="8"/>
  <c r="V113" i="8"/>
  <c r="BI115" i="8"/>
  <c r="BB114" i="8"/>
  <c r="CQ111" i="8"/>
  <c r="CJ110" i="8"/>
  <c r="O110" i="8" s="1"/>
  <c r="AA115" i="8"/>
  <c r="S114" i="8"/>
  <c r="EA111" i="8"/>
  <c r="DN110" i="8"/>
  <c r="L103" i="8"/>
  <c r="J103" i="8"/>
  <c r="I103" i="8"/>
  <c r="K103" i="8" s="1"/>
  <c r="M110" i="8"/>
  <c r="ED108" i="8"/>
  <c r="DQ107" i="8"/>
  <c r="AB115" i="8"/>
  <c r="T114" i="8"/>
  <c r="AF112" i="8"/>
  <c r="X111" i="8"/>
  <c r="BK114" i="8"/>
  <c r="BD113" i="8"/>
  <c r="EB111" i="8"/>
  <c r="DO110" i="8"/>
  <c r="CK115" i="8"/>
  <c r="CD114" i="8"/>
  <c r="EE108" i="8"/>
  <c r="DR107" i="8"/>
  <c r="BG115" i="8"/>
  <c r="AZ114" i="8"/>
  <c r="DW115" i="8"/>
  <c r="DJ114" i="8"/>
  <c r="DV115" i="8"/>
  <c r="DI114" i="8"/>
  <c r="BJ115" i="8"/>
  <c r="BC114" i="8"/>
  <c r="DU115" i="8"/>
  <c r="DH114" i="8"/>
  <c r="Z115" i="8"/>
  <c r="R114" i="8"/>
  <c r="DZ113" i="8"/>
  <c r="DM112" i="8"/>
  <c r="AE112" i="8"/>
  <c r="W111" i="8"/>
  <c r="BH115" i="8"/>
  <c r="BA114" i="8"/>
  <c r="BM113" i="8"/>
  <c r="BF112" i="8"/>
  <c r="ED108" i="7"/>
  <c r="DQ107" i="7"/>
  <c r="EB110" i="7"/>
  <c r="DO109" i="7"/>
  <c r="AC115" i="7"/>
  <c r="U114" i="7"/>
  <c r="AA116" i="7"/>
  <c r="S115" i="7"/>
  <c r="DX113" i="7"/>
  <c r="DK112" i="7"/>
  <c r="BM112" i="7"/>
  <c r="BF111" i="7"/>
  <c r="DW115" i="7"/>
  <c r="DJ114" i="7"/>
  <c r="AF112" i="7"/>
  <c r="X111" i="7"/>
  <c r="J102" i="7"/>
  <c r="I102" i="7"/>
  <c r="K102" i="7" s="1"/>
  <c r="L102" i="7"/>
  <c r="BK113" i="7"/>
  <c r="BD112" i="7"/>
  <c r="BJ114" i="7"/>
  <c r="BC113" i="7"/>
  <c r="DZ112" i="7"/>
  <c r="DM111" i="7"/>
  <c r="EC109" i="7"/>
  <c r="DP108" i="7"/>
  <c r="Z116" i="7"/>
  <c r="R115" i="7"/>
  <c r="BL112" i="7"/>
  <c r="BE111" i="7"/>
  <c r="BH116" i="7"/>
  <c r="BA115" i="7"/>
  <c r="EE107" i="7"/>
  <c r="DR106" i="7"/>
  <c r="DU116" i="7"/>
  <c r="DH115" i="7"/>
  <c r="H104" i="7"/>
  <c r="G104" i="7"/>
  <c r="J103" i="7"/>
  <c r="I103" i="7"/>
  <c r="K103" i="7" s="1"/>
  <c r="L103" i="7"/>
  <c r="BG116" i="7"/>
  <c r="AZ115" i="7"/>
  <c r="AB116" i="7"/>
  <c r="T115" i="7"/>
  <c r="DY112" i="7"/>
  <c r="DL111" i="7"/>
  <c r="AE112" i="7"/>
  <c r="W111" i="7"/>
  <c r="CN115" i="7"/>
  <c r="CG114" i="7"/>
  <c r="CQ112" i="7"/>
  <c r="CJ111" i="7"/>
  <c r="O111" i="7" s="1"/>
  <c r="CL116" i="7"/>
  <c r="CE115" i="7"/>
  <c r="AG111" i="7"/>
  <c r="Y110" i="7"/>
  <c r="M110" i="7" s="1"/>
  <c r="DV116" i="7"/>
  <c r="DI115" i="7"/>
  <c r="AD113" i="7"/>
  <c r="V112" i="7"/>
  <c r="CK116" i="7"/>
  <c r="CD115" i="7"/>
  <c r="CO114" i="7"/>
  <c r="CH113" i="7"/>
  <c r="EA110" i="7"/>
  <c r="DN109" i="7"/>
  <c r="EG106" i="7"/>
  <c r="DT105" i="7"/>
  <c r="P105" i="7" s="1"/>
  <c r="BI116" i="7"/>
  <c r="BB115" i="7"/>
  <c r="CM115" i="7"/>
  <c r="CF114" i="7"/>
  <c r="EF106" i="7"/>
  <c r="DS105" i="7"/>
  <c r="CP113" i="7"/>
  <c r="CI112" i="7"/>
  <c r="DI115" i="6"/>
  <c r="AZ115" i="6"/>
  <c r="T115" i="6"/>
  <c r="BK114" i="6"/>
  <c r="BD113" i="6"/>
  <c r="EB110" i="6"/>
  <c r="DO109" i="6"/>
  <c r="DU115" i="6"/>
  <c r="DH114" i="6"/>
  <c r="G104" i="6"/>
  <c r="H104" i="6"/>
  <c r="L103" i="6"/>
  <c r="J103" i="6"/>
  <c r="I103" i="6"/>
  <c r="K103" i="6" s="1"/>
  <c r="ED109" i="6"/>
  <c r="DQ108" i="6"/>
  <c r="BJ114" i="6"/>
  <c r="BC113" i="6"/>
  <c r="AF112" i="6"/>
  <c r="X111" i="6"/>
  <c r="CQ111" i="6"/>
  <c r="CJ110" i="6"/>
  <c r="AA115" i="6"/>
  <c r="S114" i="6"/>
  <c r="CP111" i="6"/>
  <c r="CI110" i="6"/>
  <c r="O110" i="6" s="1"/>
  <c r="EC109" i="6"/>
  <c r="DP108" i="6"/>
  <c r="EE108" i="6"/>
  <c r="DR107" i="6"/>
  <c r="DY114" i="6"/>
  <c r="DL113" i="6"/>
  <c r="AC115" i="6"/>
  <c r="U114" i="6"/>
  <c r="CL115" i="6"/>
  <c r="CE114" i="6"/>
  <c r="DW115" i="6"/>
  <c r="DJ114" i="6"/>
  <c r="Z115" i="6"/>
  <c r="R114" i="6"/>
  <c r="BL113" i="6"/>
  <c r="BE112" i="6"/>
  <c r="DZ112" i="6"/>
  <c r="DM111" i="6"/>
  <c r="AD114" i="6"/>
  <c r="V113" i="6"/>
  <c r="BI115" i="6"/>
  <c r="BB114" i="6"/>
  <c r="EG107" i="6"/>
  <c r="DT106" i="6"/>
  <c r="AY117" i="6"/>
  <c r="Q117" i="6"/>
  <c r="E117" i="6"/>
  <c r="DG117" i="6"/>
  <c r="CC117" i="6"/>
  <c r="EA112" i="6"/>
  <c r="DN111" i="6"/>
  <c r="DX115" i="6"/>
  <c r="DK114" i="6"/>
  <c r="B119" i="6"/>
  <c r="D118" i="6"/>
  <c r="AG112" i="6"/>
  <c r="Y111" i="6"/>
  <c r="M111" i="6" s="1"/>
  <c r="BH115" i="6"/>
  <c r="BA114" i="6"/>
  <c r="EF106" i="6"/>
  <c r="DS105" i="6"/>
  <c r="P105" i="6" s="1"/>
  <c r="EU116" i="6"/>
  <c r="EX116" i="6"/>
  <c r="F116" i="6"/>
  <c r="BZ116" i="6"/>
  <c r="BY116" i="6"/>
  <c r="BX116" i="6"/>
  <c r="AJ116" i="6"/>
  <c r="AR116" i="6" s="1"/>
  <c r="AB116" i="6" s="1"/>
  <c r="CR116" i="6"/>
  <c r="CY116" i="6" s="1"/>
  <c r="CS116" i="6"/>
  <c r="CZ116" i="6" s="1"/>
  <c r="BO116" i="6"/>
  <c r="BV116" i="6" s="1"/>
  <c r="EH116" i="6"/>
  <c r="BN116" i="6"/>
  <c r="BU116" i="6" s="1"/>
  <c r="BG116" i="6" s="1"/>
  <c r="AH116" i="6"/>
  <c r="AP116" i="6" s="1"/>
  <c r="AI116" i="6"/>
  <c r="AQ116" i="6" s="1"/>
  <c r="EJ116" i="6"/>
  <c r="EW116" i="6" s="1"/>
  <c r="BP116" i="6"/>
  <c r="BW116" i="6" s="1"/>
  <c r="EI116" i="6"/>
  <c r="EV116" i="6" s="1"/>
  <c r="DV116" i="6" s="1"/>
  <c r="EK116" i="6"/>
  <c r="BQ116" i="6"/>
  <c r="AK116" i="6"/>
  <c r="AS116" i="6" s="1"/>
  <c r="CT116" i="6"/>
  <c r="DA116" i="6" s="1"/>
  <c r="CU116" i="6"/>
  <c r="DB116" i="6" s="1"/>
  <c r="AL116" i="6"/>
  <c r="AT116" i="6" s="1"/>
  <c r="EL116" i="6"/>
  <c r="EY116" i="6" s="1"/>
  <c r="BR116" i="6"/>
  <c r="CV116" i="6"/>
  <c r="DC116" i="6" s="1"/>
  <c r="AM116" i="6"/>
  <c r="AU116" i="6" s="1"/>
  <c r="BT116" i="6"/>
  <c r="CA116" i="6" s="1"/>
  <c r="BS116" i="6"/>
  <c r="EM116" i="6"/>
  <c r="EZ116" i="6" s="1"/>
  <c r="AO116" i="6"/>
  <c r="AW116" i="6" s="1"/>
  <c r="CX116" i="6"/>
  <c r="DE116" i="6" s="1"/>
  <c r="AN116" i="6"/>
  <c r="AV116" i="6" s="1"/>
  <c r="CW116" i="6"/>
  <c r="DD116" i="6" s="1"/>
  <c r="EN116" i="6"/>
  <c r="FA116" i="6" s="1"/>
  <c r="EO116" i="6"/>
  <c r="FB116" i="6" s="1"/>
  <c r="EP116" i="6"/>
  <c r="FC116" i="6" s="1"/>
  <c r="EQ116" i="6"/>
  <c r="FD116" i="6" s="1"/>
  <c r="ER116" i="6"/>
  <c r="FE116" i="6" s="1"/>
  <c r="ET116" i="6"/>
  <c r="FG116" i="6" s="1"/>
  <c r="ES116" i="6"/>
  <c r="FF116" i="6" s="1"/>
  <c r="BM113" i="6"/>
  <c r="BF112" i="6"/>
  <c r="N112" i="6" s="1"/>
  <c r="CN114" i="6"/>
  <c r="CG113" i="6"/>
  <c r="A118" i="6"/>
  <c r="C117" i="6"/>
  <c r="CO113" i="6"/>
  <c r="CH112" i="6"/>
  <c r="CM115" i="6"/>
  <c r="CF114" i="6"/>
  <c r="CK115" i="6"/>
  <c r="CD114" i="6"/>
  <c r="AE113" i="6"/>
  <c r="W112" i="6"/>
  <c r="N111" i="7" l="1"/>
  <c r="EA112" i="8"/>
  <c r="DN111" i="8"/>
  <c r="CQ112" i="8"/>
  <c r="CJ111" i="8"/>
  <c r="O111" i="8" s="1"/>
  <c r="AD115" i="8"/>
  <c r="V114" i="8"/>
  <c r="DY115" i="8"/>
  <c r="DL114" i="8"/>
  <c r="DX116" i="8"/>
  <c r="DK115" i="8"/>
  <c r="CL116" i="8"/>
  <c r="CE115" i="8"/>
  <c r="EC111" i="8"/>
  <c r="DP110" i="8"/>
  <c r="CN115" i="8"/>
  <c r="CG114" i="8"/>
  <c r="CP113" i="8"/>
  <c r="CI112" i="8"/>
  <c r="BM114" i="8"/>
  <c r="BF113" i="8"/>
  <c r="AE113" i="8"/>
  <c r="W112" i="8"/>
  <c r="Z116" i="8"/>
  <c r="R115" i="8"/>
  <c r="BJ116" i="8"/>
  <c r="BC115" i="8"/>
  <c r="DW116" i="8"/>
  <c r="DJ115" i="8"/>
  <c r="EE109" i="8"/>
  <c r="DR108" i="8"/>
  <c r="EB112" i="8"/>
  <c r="DO111" i="8"/>
  <c r="AF113" i="8"/>
  <c r="X112" i="8"/>
  <c r="ED109" i="8"/>
  <c r="DQ108" i="8"/>
  <c r="H105" i="8"/>
  <c r="G105" i="8"/>
  <c r="L104" i="8"/>
  <c r="J104" i="8"/>
  <c r="I104" i="8"/>
  <c r="K104" i="8" s="1"/>
  <c r="AA116" i="8"/>
  <c r="S115" i="8"/>
  <c r="BI116" i="8"/>
  <c r="BB115" i="8"/>
  <c r="AG112" i="8"/>
  <c r="Y111" i="8"/>
  <c r="M111" i="8" s="1"/>
  <c r="BL113" i="8"/>
  <c r="BE112" i="8"/>
  <c r="N112" i="8" s="1"/>
  <c r="CO114" i="8"/>
  <c r="CH113" i="8"/>
  <c r="EF108" i="8"/>
  <c r="DS107" i="8"/>
  <c r="EG107" i="8"/>
  <c r="DT106" i="8"/>
  <c r="P106" i="8" s="1"/>
  <c r="CM116" i="8"/>
  <c r="CF115" i="8"/>
  <c r="AC115" i="8"/>
  <c r="U114" i="8"/>
  <c r="BH116" i="8"/>
  <c r="BA115" i="8"/>
  <c r="DZ114" i="8"/>
  <c r="DM113" i="8"/>
  <c r="DU116" i="8"/>
  <c r="DH115" i="8"/>
  <c r="DV116" i="8"/>
  <c r="DI115" i="8"/>
  <c r="BG116" i="8"/>
  <c r="AZ115" i="8"/>
  <c r="CK116" i="8"/>
  <c r="CD115" i="8"/>
  <c r="BK115" i="8"/>
  <c r="BD114" i="8"/>
  <c r="AB116" i="8"/>
  <c r="T115" i="8"/>
  <c r="EF107" i="7"/>
  <c r="DS106" i="7"/>
  <c r="BI117" i="7"/>
  <c r="BB116" i="7"/>
  <c r="EA111" i="7"/>
  <c r="DN110" i="7"/>
  <c r="CK117" i="7"/>
  <c r="CD116" i="7"/>
  <c r="DV117" i="7"/>
  <c r="DI116" i="7"/>
  <c r="CL117" i="7"/>
  <c r="CE116" i="7"/>
  <c r="CN116" i="7"/>
  <c r="CG115" i="7"/>
  <c r="DY113" i="7"/>
  <c r="DL112" i="7"/>
  <c r="BG117" i="7"/>
  <c r="AZ116" i="7"/>
  <c r="J104" i="7"/>
  <c r="I104" i="7"/>
  <c r="K104" i="7" s="1"/>
  <c r="L104" i="7"/>
  <c r="DU117" i="7"/>
  <c r="DH116" i="7"/>
  <c r="BH117" i="7"/>
  <c r="BA116" i="7"/>
  <c r="Z117" i="7"/>
  <c r="R116" i="7"/>
  <c r="DZ113" i="7"/>
  <c r="DM112" i="7"/>
  <c r="BK114" i="7"/>
  <c r="BD113" i="7"/>
  <c r="G105" i="7"/>
  <c r="H105" i="7"/>
  <c r="AF113" i="7"/>
  <c r="X112" i="7"/>
  <c r="BM113" i="7"/>
  <c r="BF112" i="7"/>
  <c r="AA117" i="7"/>
  <c r="S116" i="7"/>
  <c r="EB111" i="7"/>
  <c r="DO110" i="7"/>
  <c r="CP114" i="7"/>
  <c r="CI113" i="7"/>
  <c r="CM116" i="7"/>
  <c r="CF115" i="7"/>
  <c r="EG107" i="7"/>
  <c r="DT106" i="7"/>
  <c r="P106" i="7" s="1"/>
  <c r="CO115" i="7"/>
  <c r="CH114" i="7"/>
  <c r="AD114" i="7"/>
  <c r="V113" i="7"/>
  <c r="AG112" i="7"/>
  <c r="Y111" i="7"/>
  <c r="M111" i="7" s="1"/>
  <c r="CQ113" i="7"/>
  <c r="CJ112" i="7"/>
  <c r="O112" i="7" s="1"/>
  <c r="AE113" i="7"/>
  <c r="W112" i="7"/>
  <c r="AB117" i="7"/>
  <c r="T116" i="7"/>
  <c r="EE108" i="7"/>
  <c r="DR107" i="7"/>
  <c r="BL113" i="7"/>
  <c r="BE112" i="7"/>
  <c r="N112" i="7" s="1"/>
  <c r="EC110" i="7"/>
  <c r="DP109" i="7"/>
  <c r="BJ115" i="7"/>
  <c r="BC114" i="7"/>
  <c r="DW116" i="7"/>
  <c r="DJ115" i="7"/>
  <c r="DX114" i="7"/>
  <c r="DK113" i="7"/>
  <c r="AC116" i="7"/>
  <c r="U115" i="7"/>
  <c r="ED109" i="7"/>
  <c r="DQ108" i="7"/>
  <c r="DI116" i="6"/>
  <c r="AZ116" i="6"/>
  <c r="H105" i="6"/>
  <c r="G105" i="6"/>
  <c r="T116" i="6"/>
  <c r="BH116" i="6"/>
  <c r="BA115" i="6"/>
  <c r="B120" i="6"/>
  <c r="D119" i="6"/>
  <c r="EA113" i="6"/>
  <c r="DN112" i="6"/>
  <c r="F117" i="6"/>
  <c r="CS117" i="6"/>
  <c r="CZ117" i="6" s="1"/>
  <c r="EH117" i="6"/>
  <c r="EU117" i="6" s="1"/>
  <c r="BN117" i="6"/>
  <c r="BU117" i="6" s="1"/>
  <c r="BG117" i="6" s="1"/>
  <c r="AH117" i="6"/>
  <c r="AP117" i="6" s="1"/>
  <c r="AI117" i="6"/>
  <c r="AQ117" i="6" s="1"/>
  <c r="AJ117" i="6"/>
  <c r="AR117" i="6" s="1"/>
  <c r="AB117" i="6" s="1"/>
  <c r="BO117" i="6"/>
  <c r="BV117" i="6" s="1"/>
  <c r="CR117" i="6"/>
  <c r="CY117" i="6" s="1"/>
  <c r="EJ117" i="6"/>
  <c r="EW117" i="6" s="1"/>
  <c r="BP117" i="6"/>
  <c r="BW117" i="6" s="1"/>
  <c r="EI117" i="6"/>
  <c r="EV117" i="6" s="1"/>
  <c r="DV117" i="6" s="1"/>
  <c r="EK117" i="6"/>
  <c r="EX117" i="6" s="1"/>
  <c r="BQ117" i="6"/>
  <c r="BX117" i="6" s="1"/>
  <c r="AK117" i="6"/>
  <c r="AS117" i="6" s="1"/>
  <c r="CT117" i="6"/>
  <c r="DA117" i="6" s="1"/>
  <c r="AL117" i="6"/>
  <c r="AT117" i="6" s="1"/>
  <c r="CU117" i="6"/>
  <c r="DB117" i="6" s="1"/>
  <c r="EL117" i="6"/>
  <c r="EY117" i="6" s="1"/>
  <c r="BR117" i="6"/>
  <c r="BY117" i="6" s="1"/>
  <c r="AM117" i="6"/>
  <c r="AU117" i="6" s="1"/>
  <c r="BS117" i="6"/>
  <c r="BZ117" i="6" s="1"/>
  <c r="BT117" i="6"/>
  <c r="CA117" i="6" s="1"/>
  <c r="EM117" i="6"/>
  <c r="EZ117" i="6" s="1"/>
  <c r="CV117" i="6"/>
  <c r="DC117" i="6" s="1"/>
  <c r="CX117" i="6"/>
  <c r="DE117" i="6" s="1"/>
  <c r="AN117" i="6"/>
  <c r="AV117" i="6" s="1"/>
  <c r="CW117" i="6"/>
  <c r="DD117" i="6" s="1"/>
  <c r="EN117" i="6"/>
  <c r="FA117" i="6" s="1"/>
  <c r="AO117" i="6"/>
  <c r="AW117" i="6" s="1"/>
  <c r="EO117" i="6"/>
  <c r="FB117" i="6" s="1"/>
  <c r="EP117" i="6"/>
  <c r="FC117" i="6" s="1"/>
  <c r="EQ117" i="6"/>
  <c r="FD117" i="6" s="1"/>
  <c r="ER117" i="6"/>
  <c r="FE117" i="6" s="1"/>
  <c r="ET117" i="6"/>
  <c r="FG117" i="6" s="1"/>
  <c r="ES117" i="6"/>
  <c r="FF117" i="6" s="1"/>
  <c r="EG108" i="6"/>
  <c r="DT107" i="6"/>
  <c r="AD115" i="6"/>
  <c r="V114" i="6"/>
  <c r="BL114" i="6"/>
  <c r="BE113" i="6"/>
  <c r="DW116" i="6"/>
  <c r="DJ115" i="6"/>
  <c r="AC116" i="6"/>
  <c r="U115" i="6"/>
  <c r="EE109" i="6"/>
  <c r="DR108" i="6"/>
  <c r="CP112" i="6"/>
  <c r="CI111" i="6"/>
  <c r="CQ112" i="6"/>
  <c r="CJ111" i="6"/>
  <c r="BJ115" i="6"/>
  <c r="BC114" i="6"/>
  <c r="AE114" i="6"/>
  <c r="W113" i="6"/>
  <c r="CM116" i="6"/>
  <c r="CF115" i="6"/>
  <c r="A119" i="6"/>
  <c r="C118" i="6"/>
  <c r="BM114" i="6"/>
  <c r="BF113" i="6"/>
  <c r="N113" i="6" s="1"/>
  <c r="DU116" i="6"/>
  <c r="DH115" i="6"/>
  <c r="BK115" i="6"/>
  <c r="BD114" i="6"/>
  <c r="EF107" i="6"/>
  <c r="DS106" i="6"/>
  <c r="AG113" i="6"/>
  <c r="Y112" i="6"/>
  <c r="DX116" i="6"/>
  <c r="DK115" i="6"/>
  <c r="BI116" i="6"/>
  <c r="BB115" i="6"/>
  <c r="DZ113" i="6"/>
  <c r="DM112" i="6"/>
  <c r="Z116" i="6"/>
  <c r="R115" i="6"/>
  <c r="CL116" i="6"/>
  <c r="CE115" i="6"/>
  <c r="DY115" i="6"/>
  <c r="DL114" i="6"/>
  <c r="EC110" i="6"/>
  <c r="DP109" i="6"/>
  <c r="AA116" i="6"/>
  <c r="S115" i="6"/>
  <c r="AF113" i="6"/>
  <c r="X112" i="6"/>
  <c r="M112" i="6" s="1"/>
  <c r="ED110" i="6"/>
  <c r="DQ109" i="6"/>
  <c r="CK116" i="6"/>
  <c r="CD115" i="6"/>
  <c r="CO114" i="6"/>
  <c r="CH113" i="6"/>
  <c r="CN115" i="6"/>
  <c r="CG114" i="6"/>
  <c r="AY118" i="6"/>
  <c r="Q118" i="6"/>
  <c r="E118" i="6"/>
  <c r="DG118" i="6"/>
  <c r="CC118" i="6"/>
  <c r="P106" i="6"/>
  <c r="L104" i="6"/>
  <c r="J104" i="6"/>
  <c r="I104" i="6"/>
  <c r="K104" i="6" s="1"/>
  <c r="EB111" i="6"/>
  <c r="DO110" i="6"/>
  <c r="L105" i="8" l="1"/>
  <c r="J105" i="8"/>
  <c r="I105" i="8"/>
  <c r="K105" i="8" s="1"/>
  <c r="BK116" i="8"/>
  <c r="BD115" i="8"/>
  <c r="BG117" i="8"/>
  <c r="AZ116" i="8"/>
  <c r="DU117" i="8"/>
  <c r="DH116" i="8"/>
  <c r="BH117" i="8"/>
  <c r="BA116" i="8"/>
  <c r="CM117" i="8"/>
  <c r="CF116" i="8"/>
  <c r="EF109" i="8"/>
  <c r="DS108" i="8"/>
  <c r="BL114" i="8"/>
  <c r="BE113" i="8"/>
  <c r="N113" i="8" s="1"/>
  <c r="BI117" i="8"/>
  <c r="BB116" i="8"/>
  <c r="AF114" i="8"/>
  <c r="X113" i="8"/>
  <c r="EE110" i="8"/>
  <c r="DR109" i="8"/>
  <c r="BJ117" i="8"/>
  <c r="BC116" i="8"/>
  <c r="AE114" i="8"/>
  <c r="W113" i="8"/>
  <c r="CP114" i="8"/>
  <c r="CI113" i="8"/>
  <c r="EC112" i="8"/>
  <c r="DP111" i="8"/>
  <c r="DX117" i="8"/>
  <c r="DK116" i="8"/>
  <c r="AD116" i="8"/>
  <c r="V115" i="8"/>
  <c r="EA113" i="8"/>
  <c r="DN112" i="8"/>
  <c r="H106" i="8"/>
  <c r="G106" i="8"/>
  <c r="AB117" i="8"/>
  <c r="T116" i="8"/>
  <c r="CK117" i="8"/>
  <c r="CD116" i="8"/>
  <c r="DV117" i="8"/>
  <c r="DI116" i="8"/>
  <c r="DZ115" i="8"/>
  <c r="DM114" i="8"/>
  <c r="AC116" i="8"/>
  <c r="U115" i="8"/>
  <c r="EG108" i="8"/>
  <c r="DT107" i="8"/>
  <c r="P107" i="8" s="1"/>
  <c r="CO115" i="8"/>
  <c r="CH114" i="8"/>
  <c r="AG113" i="8"/>
  <c r="Y112" i="8"/>
  <c r="M112" i="8" s="1"/>
  <c r="AA117" i="8"/>
  <c r="S116" i="8"/>
  <c r="ED110" i="8"/>
  <c r="DQ109" i="8"/>
  <c r="EB113" i="8"/>
  <c r="DO112" i="8"/>
  <c r="DW117" i="8"/>
  <c r="DJ116" i="8"/>
  <c r="Z117" i="8"/>
  <c r="R116" i="8"/>
  <c r="BM115" i="8"/>
  <c r="BF114" i="8"/>
  <c r="CN116" i="8"/>
  <c r="CG115" i="8"/>
  <c r="CL117" i="8"/>
  <c r="CE116" i="8"/>
  <c r="DY116" i="8"/>
  <c r="DL115" i="8"/>
  <c r="CQ113" i="8"/>
  <c r="CJ112" i="8"/>
  <c r="O112" i="8" s="1"/>
  <c r="AC117" i="7"/>
  <c r="U116" i="7"/>
  <c r="DW117" i="7"/>
  <c r="DJ116" i="7"/>
  <c r="BG118" i="7"/>
  <c r="AZ117" i="7"/>
  <c r="CN117" i="7"/>
  <c r="CG116" i="7"/>
  <c r="DV118" i="7"/>
  <c r="DI117" i="7"/>
  <c r="EA112" i="7"/>
  <c r="DN111" i="7"/>
  <c r="EF108" i="7"/>
  <c r="DS107" i="7"/>
  <c r="EC111" i="7"/>
  <c r="DP110" i="7"/>
  <c r="EE109" i="7"/>
  <c r="DR108" i="7"/>
  <c r="AE114" i="7"/>
  <c r="W113" i="7"/>
  <c r="AG113" i="7"/>
  <c r="Y112" i="7"/>
  <c r="M112" i="7" s="1"/>
  <c r="CO116" i="7"/>
  <c r="CH115" i="7"/>
  <c r="CM117" i="7"/>
  <c r="CF116" i="7"/>
  <c r="EB112" i="7"/>
  <c r="DO111" i="7"/>
  <c r="BM114" i="7"/>
  <c r="BF113" i="7"/>
  <c r="J105" i="7"/>
  <c r="I105" i="7"/>
  <c r="K105" i="7" s="1"/>
  <c r="L105" i="7"/>
  <c r="DZ114" i="7"/>
  <c r="DM113" i="7"/>
  <c r="BH118" i="7"/>
  <c r="BA117" i="7"/>
  <c r="ED110" i="7"/>
  <c r="DQ109" i="7"/>
  <c r="DX115" i="7"/>
  <c r="DK114" i="7"/>
  <c r="G106" i="7"/>
  <c r="H106" i="7"/>
  <c r="DY114" i="7"/>
  <c r="DL113" i="7"/>
  <c r="CL118" i="7"/>
  <c r="CE117" i="7"/>
  <c r="CK118" i="7"/>
  <c r="CD117" i="7"/>
  <c r="BI118" i="7"/>
  <c r="BB117" i="7"/>
  <c r="BJ116" i="7"/>
  <c r="BC115" i="7"/>
  <c r="BL114" i="7"/>
  <c r="BE113" i="7"/>
  <c r="AB118" i="7"/>
  <c r="T117" i="7"/>
  <c r="CQ114" i="7"/>
  <c r="CJ113" i="7"/>
  <c r="O113" i="7" s="1"/>
  <c r="AD115" i="7"/>
  <c r="V114" i="7"/>
  <c r="EG108" i="7"/>
  <c r="DT107" i="7"/>
  <c r="P107" i="7" s="1"/>
  <c r="CP115" i="7"/>
  <c r="CI114" i="7"/>
  <c r="AA118" i="7"/>
  <c r="S117" i="7"/>
  <c r="AF114" i="7"/>
  <c r="X113" i="7"/>
  <c r="BK115" i="7"/>
  <c r="BD114" i="7"/>
  <c r="Z118" i="7"/>
  <c r="R117" i="7"/>
  <c r="DU118" i="7"/>
  <c r="DH117" i="7"/>
  <c r="DI117" i="6"/>
  <c r="AZ117" i="6"/>
  <c r="T117" i="6"/>
  <c r="ED111" i="6"/>
  <c r="DQ110" i="6"/>
  <c r="AA117" i="6"/>
  <c r="S116" i="6"/>
  <c r="DY116" i="6"/>
  <c r="DL115" i="6"/>
  <c r="Z117" i="6"/>
  <c r="R116" i="6"/>
  <c r="BI117" i="6"/>
  <c r="BB116" i="6"/>
  <c r="AG114" i="6"/>
  <c r="Y113" i="6"/>
  <c r="M113" i="6" s="1"/>
  <c r="DU117" i="6"/>
  <c r="DH116" i="6"/>
  <c r="BM115" i="6"/>
  <c r="BF114" i="6"/>
  <c r="N114" i="6" s="1"/>
  <c r="CM117" i="6"/>
  <c r="CF116" i="6"/>
  <c r="CQ113" i="6"/>
  <c r="CJ112" i="6"/>
  <c r="EE110" i="6"/>
  <c r="DR109" i="6"/>
  <c r="DW117" i="6"/>
  <c r="DJ116" i="6"/>
  <c r="AD116" i="6"/>
  <c r="V115" i="6"/>
  <c r="AY119" i="6"/>
  <c r="Q119" i="6"/>
  <c r="E119" i="6"/>
  <c r="DG119" i="6"/>
  <c r="CC119" i="6"/>
  <c r="F118" i="6"/>
  <c r="AS118" i="6"/>
  <c r="AV118" i="6"/>
  <c r="EX118" i="6"/>
  <c r="AH118" i="6"/>
  <c r="AP118" i="6" s="1"/>
  <c r="AI118" i="6"/>
  <c r="AQ118" i="6" s="1"/>
  <c r="AJ118" i="6"/>
  <c r="AR118" i="6" s="1"/>
  <c r="AB118" i="6" s="1"/>
  <c r="BO118" i="6"/>
  <c r="BV118" i="6" s="1"/>
  <c r="CR118" i="6"/>
  <c r="CY118" i="6" s="1"/>
  <c r="CS118" i="6"/>
  <c r="CZ118" i="6" s="1"/>
  <c r="EH118" i="6"/>
  <c r="EU118" i="6" s="1"/>
  <c r="BN118" i="6"/>
  <c r="BU118" i="6" s="1"/>
  <c r="BG118" i="6" s="1"/>
  <c r="EI118" i="6"/>
  <c r="EV118" i="6" s="1"/>
  <c r="DV118" i="6" s="1"/>
  <c r="EJ118" i="6"/>
  <c r="EW118" i="6" s="1"/>
  <c r="BP118" i="6"/>
  <c r="BW118" i="6" s="1"/>
  <c r="AK118" i="6"/>
  <c r="CT118" i="6"/>
  <c r="DA118" i="6" s="1"/>
  <c r="EK118" i="6"/>
  <c r="BQ118" i="6"/>
  <c r="BX118" i="6" s="1"/>
  <c r="EL118" i="6"/>
  <c r="EY118" i="6" s="1"/>
  <c r="BR118" i="6"/>
  <c r="BY118" i="6" s="1"/>
  <c r="AL118" i="6"/>
  <c r="AT118" i="6" s="1"/>
  <c r="CU118" i="6"/>
  <c r="DB118" i="6" s="1"/>
  <c r="BT118" i="6"/>
  <c r="CA118" i="6" s="1"/>
  <c r="EM118" i="6"/>
  <c r="EZ118" i="6" s="1"/>
  <c r="CV118" i="6"/>
  <c r="DC118" i="6" s="1"/>
  <c r="AM118" i="6"/>
  <c r="AU118" i="6" s="1"/>
  <c r="BS118" i="6"/>
  <c r="BZ118" i="6" s="1"/>
  <c r="CW118" i="6"/>
  <c r="DD118" i="6" s="1"/>
  <c r="EN118" i="6"/>
  <c r="FA118" i="6" s="1"/>
  <c r="AO118" i="6"/>
  <c r="AW118" i="6" s="1"/>
  <c r="CX118" i="6"/>
  <c r="DE118" i="6" s="1"/>
  <c r="AN118" i="6"/>
  <c r="EO118" i="6"/>
  <c r="FB118" i="6" s="1"/>
  <c r="EP118" i="6"/>
  <c r="FC118" i="6" s="1"/>
  <c r="EQ118" i="6"/>
  <c r="FD118" i="6" s="1"/>
  <c r="ER118" i="6"/>
  <c r="FE118" i="6" s="1"/>
  <c r="ET118" i="6"/>
  <c r="FG118" i="6" s="1"/>
  <c r="ES118" i="6"/>
  <c r="FF118" i="6" s="1"/>
  <c r="CN116" i="6"/>
  <c r="CG115" i="6"/>
  <c r="CK117" i="6"/>
  <c r="CD116" i="6"/>
  <c r="B121" i="6"/>
  <c r="D120" i="6"/>
  <c r="L105" i="6"/>
  <c r="J105" i="6"/>
  <c r="I105" i="6"/>
  <c r="K105" i="6" s="1"/>
  <c r="EB112" i="6"/>
  <c r="DO111" i="6"/>
  <c r="H106" i="6"/>
  <c r="G106" i="6"/>
  <c r="AF114" i="6"/>
  <c r="X113" i="6"/>
  <c r="EC111" i="6"/>
  <c r="DP110" i="6"/>
  <c r="CL117" i="6"/>
  <c r="CE116" i="6"/>
  <c r="DZ114" i="6"/>
  <c r="DM113" i="6"/>
  <c r="DX117" i="6"/>
  <c r="DK116" i="6"/>
  <c r="EF108" i="6"/>
  <c r="DS107" i="6"/>
  <c r="P107" i="6" s="1"/>
  <c r="BK116" i="6"/>
  <c r="BD115" i="6"/>
  <c r="A120" i="6"/>
  <c r="C119" i="6"/>
  <c r="AE115" i="6"/>
  <c r="W114" i="6"/>
  <c r="BJ116" i="6"/>
  <c r="BC115" i="6"/>
  <c r="CP113" i="6"/>
  <c r="CI112" i="6"/>
  <c r="O112" i="6" s="1"/>
  <c r="AC117" i="6"/>
  <c r="U116" i="6"/>
  <c r="BL115" i="6"/>
  <c r="BE114" i="6"/>
  <c r="EG109" i="6"/>
  <c r="DT108" i="6"/>
  <c r="CO115" i="6"/>
  <c r="CH114" i="6"/>
  <c r="O111" i="6"/>
  <c r="EA114" i="6"/>
  <c r="DN113" i="6"/>
  <c r="BH117" i="6"/>
  <c r="BA116" i="6"/>
  <c r="N113" i="7" l="1"/>
  <c r="DY117" i="8"/>
  <c r="DL116" i="8"/>
  <c r="CN117" i="8"/>
  <c r="CG116" i="8"/>
  <c r="Z118" i="8"/>
  <c r="R117" i="8"/>
  <c r="EB114" i="8"/>
  <c r="DO113" i="8"/>
  <c r="AA118" i="8"/>
  <c r="S117" i="8"/>
  <c r="CO116" i="8"/>
  <c r="CH115" i="8"/>
  <c r="AC117" i="8"/>
  <c r="U116" i="8"/>
  <c r="DV118" i="8"/>
  <c r="DI117" i="8"/>
  <c r="AB118" i="8"/>
  <c r="T117" i="8"/>
  <c r="EA114" i="8"/>
  <c r="DN113" i="8"/>
  <c r="DX118" i="8"/>
  <c r="DK117" i="8"/>
  <c r="CP115" i="8"/>
  <c r="CI114" i="8"/>
  <c r="BJ118" i="8"/>
  <c r="BC117" i="8"/>
  <c r="AF115" i="8"/>
  <c r="X114" i="8"/>
  <c r="BL115" i="8"/>
  <c r="BE114" i="8"/>
  <c r="N114" i="8" s="1"/>
  <c r="CM118" i="8"/>
  <c r="CF117" i="8"/>
  <c r="DU118" i="8"/>
  <c r="DH117" i="8"/>
  <c r="BK117" i="8"/>
  <c r="BD116" i="8"/>
  <c r="H107" i="8"/>
  <c r="G107" i="8"/>
  <c r="CQ114" i="8"/>
  <c r="CJ113" i="8"/>
  <c r="O113" i="8" s="1"/>
  <c r="CL118" i="8"/>
  <c r="CE117" i="8"/>
  <c r="BM116" i="8"/>
  <c r="BF115" i="8"/>
  <c r="DW118" i="8"/>
  <c r="DJ117" i="8"/>
  <c r="ED111" i="8"/>
  <c r="DQ110" i="8"/>
  <c r="AG114" i="8"/>
  <c r="Y113" i="8"/>
  <c r="M113" i="8" s="1"/>
  <c r="EG109" i="8"/>
  <c r="DT108" i="8"/>
  <c r="P108" i="8" s="1"/>
  <c r="DZ116" i="8"/>
  <c r="DM115" i="8"/>
  <c r="CK118" i="8"/>
  <c r="CD117" i="8"/>
  <c r="AD117" i="8"/>
  <c r="V116" i="8"/>
  <c r="EC113" i="8"/>
  <c r="DP112" i="8"/>
  <c r="AE115" i="8"/>
  <c r="W114" i="8"/>
  <c r="EE111" i="8"/>
  <c r="DR110" i="8"/>
  <c r="BI118" i="8"/>
  <c r="BB117" i="8"/>
  <c r="EF110" i="8"/>
  <c r="DS109" i="8"/>
  <c r="BH118" i="8"/>
  <c r="BA117" i="8"/>
  <c r="BG118" i="8"/>
  <c r="AZ117" i="8"/>
  <c r="J106" i="8"/>
  <c r="I106" i="8"/>
  <c r="K106" i="8" s="1"/>
  <c r="L106" i="8"/>
  <c r="DU119" i="7"/>
  <c r="DH118" i="7"/>
  <c r="BK116" i="7"/>
  <c r="BD115" i="7"/>
  <c r="AA119" i="7"/>
  <c r="S118" i="7"/>
  <c r="EG109" i="7"/>
  <c r="DT108" i="7"/>
  <c r="CQ115" i="7"/>
  <c r="CJ114" i="7"/>
  <c r="O114" i="7" s="1"/>
  <c r="BL115" i="7"/>
  <c r="BE114" i="7"/>
  <c r="BI119" i="7"/>
  <c r="BB118" i="7"/>
  <c r="CL119" i="7"/>
  <c r="CE118" i="7"/>
  <c r="ED111" i="7"/>
  <c r="DQ110" i="7"/>
  <c r="EB113" i="7"/>
  <c r="DO112" i="7"/>
  <c r="CO117" i="7"/>
  <c r="CH116" i="7"/>
  <c r="AE115" i="7"/>
  <c r="W114" i="7"/>
  <c r="EC112" i="7"/>
  <c r="DP111" i="7"/>
  <c r="DZ115" i="7"/>
  <c r="DM114" i="7"/>
  <c r="EA113" i="7"/>
  <c r="DN112" i="7"/>
  <c r="CN118" i="7"/>
  <c r="CG117" i="7"/>
  <c r="DW118" i="7"/>
  <c r="DJ117" i="7"/>
  <c r="Z119" i="7"/>
  <c r="R118" i="7"/>
  <c r="AF115" i="7"/>
  <c r="X114" i="7"/>
  <c r="CP116" i="7"/>
  <c r="CI115" i="7"/>
  <c r="AD116" i="7"/>
  <c r="V115" i="7"/>
  <c r="AB119" i="7"/>
  <c r="T118" i="7"/>
  <c r="BJ117" i="7"/>
  <c r="BC116" i="7"/>
  <c r="CK119" i="7"/>
  <c r="CD118" i="7"/>
  <c r="DY115" i="7"/>
  <c r="DL114" i="7"/>
  <c r="J106" i="7"/>
  <c r="I106" i="7"/>
  <c r="K106" i="7" s="1"/>
  <c r="L106" i="7"/>
  <c r="DX116" i="7"/>
  <c r="DK115" i="7"/>
  <c r="BM115" i="7"/>
  <c r="BF114" i="7"/>
  <c r="N114" i="7" s="1"/>
  <c r="CM118" i="7"/>
  <c r="CF117" i="7"/>
  <c r="AG114" i="7"/>
  <c r="Y113" i="7"/>
  <c r="M113" i="7" s="1"/>
  <c r="EE110" i="7"/>
  <c r="DR109" i="7"/>
  <c r="G107" i="7"/>
  <c r="H107" i="7"/>
  <c r="BH119" i="7"/>
  <c r="BA118" i="7"/>
  <c r="EF109" i="7"/>
  <c r="DS108" i="7"/>
  <c r="DV119" i="7"/>
  <c r="DI118" i="7"/>
  <c r="BG119" i="7"/>
  <c r="AZ118" i="7"/>
  <c r="AC118" i="7"/>
  <c r="U117" i="7"/>
  <c r="DI118" i="6"/>
  <c r="G107" i="6"/>
  <c r="H107" i="6"/>
  <c r="AZ118" i="6"/>
  <c r="T118" i="6"/>
  <c r="CO116" i="6"/>
  <c r="CH115" i="6"/>
  <c r="BL116" i="6"/>
  <c r="BE115" i="6"/>
  <c r="CP114" i="6"/>
  <c r="CI113" i="6"/>
  <c r="AE116" i="6"/>
  <c r="W115" i="6"/>
  <c r="BK117" i="6"/>
  <c r="BD116" i="6"/>
  <c r="DX118" i="6"/>
  <c r="DK117" i="6"/>
  <c r="CL118" i="6"/>
  <c r="CE117" i="6"/>
  <c r="AF115" i="6"/>
  <c r="X114" i="6"/>
  <c r="EB113" i="6"/>
  <c r="DO112" i="6"/>
  <c r="AY120" i="6"/>
  <c r="Q120" i="6"/>
  <c r="E120" i="6"/>
  <c r="DG120" i="6"/>
  <c r="CC120" i="6"/>
  <c r="BH118" i="6"/>
  <c r="BA117" i="6"/>
  <c r="L106" i="6"/>
  <c r="J106" i="6"/>
  <c r="I106" i="6"/>
  <c r="K106" i="6" s="1"/>
  <c r="B122" i="6"/>
  <c r="D121" i="6"/>
  <c r="CK118" i="6"/>
  <c r="CD117" i="6"/>
  <c r="F119" i="6"/>
  <c r="DB119" i="6"/>
  <c r="BU119" i="6"/>
  <c r="BG119" i="6" s="1"/>
  <c r="BX119" i="6"/>
  <c r="AQ119" i="6"/>
  <c r="AI119" i="6"/>
  <c r="AJ119" i="6"/>
  <c r="AR119" i="6" s="1"/>
  <c r="AB119" i="6" s="1"/>
  <c r="BO119" i="6"/>
  <c r="BV119" i="6" s="1"/>
  <c r="CR119" i="6"/>
  <c r="CY119" i="6" s="1"/>
  <c r="CS119" i="6"/>
  <c r="CZ119" i="6" s="1"/>
  <c r="EH119" i="6"/>
  <c r="EU119" i="6" s="1"/>
  <c r="BN119" i="6"/>
  <c r="AH119" i="6"/>
  <c r="AP119" i="6" s="1"/>
  <c r="EI119" i="6"/>
  <c r="EV119" i="6" s="1"/>
  <c r="DV119" i="6" s="1"/>
  <c r="EJ119" i="6"/>
  <c r="EW119" i="6" s="1"/>
  <c r="BP119" i="6"/>
  <c r="BW119" i="6" s="1"/>
  <c r="EK119" i="6"/>
  <c r="EX119" i="6" s="1"/>
  <c r="BQ119" i="6"/>
  <c r="CT119" i="6"/>
  <c r="DA119" i="6" s="1"/>
  <c r="AK119" i="6"/>
  <c r="AS119" i="6" s="1"/>
  <c r="AL119" i="6"/>
  <c r="AT119" i="6" s="1"/>
  <c r="CU119" i="6"/>
  <c r="BR119" i="6"/>
  <c r="BY119" i="6" s="1"/>
  <c r="EL119" i="6"/>
  <c r="EY119" i="6" s="1"/>
  <c r="EM119" i="6"/>
  <c r="EZ119" i="6" s="1"/>
  <c r="CV119" i="6"/>
  <c r="DC119" i="6" s="1"/>
  <c r="AM119" i="6"/>
  <c r="AU119" i="6" s="1"/>
  <c r="BS119" i="6"/>
  <c r="BZ119" i="6" s="1"/>
  <c r="BT119" i="6"/>
  <c r="CA119" i="6" s="1"/>
  <c r="AO119" i="6"/>
  <c r="AW119" i="6" s="1"/>
  <c r="CX119" i="6"/>
  <c r="DE119" i="6" s="1"/>
  <c r="AN119" i="6"/>
  <c r="AV119" i="6" s="1"/>
  <c r="CW119" i="6"/>
  <c r="DD119" i="6" s="1"/>
  <c r="EN119" i="6"/>
  <c r="FA119" i="6" s="1"/>
  <c r="EO119" i="6"/>
  <c r="FB119" i="6" s="1"/>
  <c r="EP119" i="6"/>
  <c r="FC119" i="6" s="1"/>
  <c r="EQ119" i="6"/>
  <c r="FD119" i="6" s="1"/>
  <c r="ER119" i="6"/>
  <c r="FE119" i="6" s="1"/>
  <c r="ES119" i="6"/>
  <c r="FF119" i="6" s="1"/>
  <c r="ET119" i="6"/>
  <c r="FG119" i="6" s="1"/>
  <c r="AD117" i="6"/>
  <c r="V116" i="6"/>
  <c r="EE111" i="6"/>
  <c r="DR110" i="6"/>
  <c r="CM118" i="6"/>
  <c r="CF117" i="6"/>
  <c r="DU118" i="6"/>
  <c r="DH117" i="6"/>
  <c r="BI118" i="6"/>
  <c r="BB117" i="6"/>
  <c r="DY117" i="6"/>
  <c r="DL116" i="6"/>
  <c r="ED112" i="6"/>
  <c r="DQ111" i="6"/>
  <c r="EG110" i="6"/>
  <c r="DT109" i="6"/>
  <c r="AC118" i="6"/>
  <c r="U117" i="6"/>
  <c r="BJ117" i="6"/>
  <c r="BC116" i="6"/>
  <c r="A121" i="6"/>
  <c r="C120" i="6"/>
  <c r="EF109" i="6"/>
  <c r="DS108" i="6"/>
  <c r="P108" i="6" s="1"/>
  <c r="DZ115" i="6"/>
  <c r="DM114" i="6"/>
  <c r="EC112" i="6"/>
  <c r="DP111" i="6"/>
  <c r="EA115" i="6"/>
  <c r="DN114" i="6"/>
  <c r="CN117" i="6"/>
  <c r="CG116" i="6"/>
  <c r="DW118" i="6"/>
  <c r="DJ117" i="6"/>
  <c r="CQ114" i="6"/>
  <c r="CJ113" i="6"/>
  <c r="O113" i="6" s="1"/>
  <c r="BM116" i="6"/>
  <c r="BF115" i="6"/>
  <c r="N115" i="6" s="1"/>
  <c r="AG115" i="6"/>
  <c r="Y114" i="6"/>
  <c r="M114" i="6" s="1"/>
  <c r="Z118" i="6"/>
  <c r="R117" i="6"/>
  <c r="AA118" i="6"/>
  <c r="S117" i="6"/>
  <c r="J107" i="8" l="1"/>
  <c r="I107" i="8"/>
  <c r="K107" i="8" s="1"/>
  <c r="L107" i="8"/>
  <c r="BH119" i="8"/>
  <c r="BA118" i="8"/>
  <c r="BI119" i="8"/>
  <c r="BB118" i="8"/>
  <c r="AE116" i="8"/>
  <c r="W115" i="8"/>
  <c r="AD118" i="8"/>
  <c r="V117" i="8"/>
  <c r="DZ117" i="8"/>
  <c r="DM116" i="8"/>
  <c r="AG115" i="8"/>
  <c r="Y114" i="8"/>
  <c r="M114" i="8" s="1"/>
  <c r="DW119" i="8"/>
  <c r="DJ118" i="8"/>
  <c r="CL119" i="8"/>
  <c r="CE118" i="8"/>
  <c r="DU119" i="8"/>
  <c r="DH118" i="8"/>
  <c r="BL116" i="8"/>
  <c r="BE115" i="8"/>
  <c r="N115" i="8" s="1"/>
  <c r="BJ119" i="8"/>
  <c r="BC118" i="8"/>
  <c r="DX119" i="8"/>
  <c r="DK118" i="8"/>
  <c r="AB119" i="8"/>
  <c r="T118" i="8"/>
  <c r="AC118" i="8"/>
  <c r="U117" i="8"/>
  <c r="AA119" i="8"/>
  <c r="S118" i="8"/>
  <c r="Z119" i="8"/>
  <c r="R118" i="8"/>
  <c r="DY118" i="8"/>
  <c r="DL117" i="8"/>
  <c r="H108" i="8"/>
  <c r="G108" i="8"/>
  <c r="BG119" i="8"/>
  <c r="AZ118" i="8"/>
  <c r="EF111" i="8"/>
  <c r="DS110" i="8"/>
  <c r="EE112" i="8"/>
  <c r="DR111" i="8"/>
  <c r="EC114" i="8"/>
  <c r="DP113" i="8"/>
  <c r="CK119" i="8"/>
  <c r="CD118" i="8"/>
  <c r="EG110" i="8"/>
  <c r="DT109" i="8"/>
  <c r="P109" i="8" s="1"/>
  <c r="ED112" i="8"/>
  <c r="DQ111" i="8"/>
  <c r="BM117" i="8"/>
  <c r="BF116" i="8"/>
  <c r="CQ115" i="8"/>
  <c r="CJ114" i="8"/>
  <c r="O114" i="8" s="1"/>
  <c r="BK118" i="8"/>
  <c r="BD117" i="8"/>
  <c r="CM119" i="8"/>
  <c r="CF118" i="8"/>
  <c r="AF116" i="8"/>
  <c r="X115" i="8"/>
  <c r="CP116" i="8"/>
  <c r="CI115" i="8"/>
  <c r="EA115" i="8"/>
  <c r="DN114" i="8"/>
  <c r="DV119" i="8"/>
  <c r="DI118" i="8"/>
  <c r="CO117" i="8"/>
  <c r="CH116" i="8"/>
  <c r="EB115" i="8"/>
  <c r="DO114" i="8"/>
  <c r="CN118" i="8"/>
  <c r="CG117" i="8"/>
  <c r="AC119" i="7"/>
  <c r="U118" i="7"/>
  <c r="DV120" i="7"/>
  <c r="DI119" i="7"/>
  <c r="DY116" i="7"/>
  <c r="DL115" i="7"/>
  <c r="BJ118" i="7"/>
  <c r="BC117" i="7"/>
  <c r="AD117" i="7"/>
  <c r="V116" i="7"/>
  <c r="AF116" i="7"/>
  <c r="X115" i="7"/>
  <c r="DW119" i="7"/>
  <c r="DJ118" i="7"/>
  <c r="EA114" i="7"/>
  <c r="DN113" i="7"/>
  <c r="DZ116" i="7"/>
  <c r="DM115" i="7"/>
  <c r="EC113" i="7"/>
  <c r="DP112" i="7"/>
  <c r="CO118" i="7"/>
  <c r="CH117" i="7"/>
  <c r="ED112" i="7"/>
  <c r="DQ111" i="7"/>
  <c r="BI120" i="7"/>
  <c r="BB119" i="7"/>
  <c r="CQ116" i="7"/>
  <c r="CJ115" i="7"/>
  <c r="O115" i="7" s="1"/>
  <c r="AA120" i="7"/>
  <c r="S119" i="7"/>
  <c r="DU120" i="7"/>
  <c r="DH119" i="7"/>
  <c r="BH120" i="7"/>
  <c r="BA119" i="7"/>
  <c r="AG115" i="7"/>
  <c r="Y114" i="7"/>
  <c r="M114" i="7" s="1"/>
  <c r="BM116" i="7"/>
  <c r="BF115" i="7"/>
  <c r="P108" i="7"/>
  <c r="BG120" i="7"/>
  <c r="AZ119" i="7"/>
  <c r="EF110" i="7"/>
  <c r="DS109" i="7"/>
  <c r="CK120" i="7"/>
  <c r="CD119" i="7"/>
  <c r="AB120" i="7"/>
  <c r="T119" i="7"/>
  <c r="CP117" i="7"/>
  <c r="CI116" i="7"/>
  <c r="Z120" i="7"/>
  <c r="R119" i="7"/>
  <c r="CN119" i="7"/>
  <c r="CG118" i="7"/>
  <c r="AE116" i="7"/>
  <c r="W115" i="7"/>
  <c r="EB114" i="7"/>
  <c r="DO113" i="7"/>
  <c r="CL120" i="7"/>
  <c r="CE119" i="7"/>
  <c r="BL116" i="7"/>
  <c r="BE115" i="7"/>
  <c r="N115" i="7" s="1"/>
  <c r="EG110" i="7"/>
  <c r="DT109" i="7"/>
  <c r="P109" i="7" s="1"/>
  <c r="BK117" i="7"/>
  <c r="BD116" i="7"/>
  <c r="J107" i="7"/>
  <c r="I107" i="7"/>
  <c r="K107" i="7" s="1"/>
  <c r="L107" i="7"/>
  <c r="EE111" i="7"/>
  <c r="DR110" i="7"/>
  <c r="CM119" i="7"/>
  <c r="CF118" i="7"/>
  <c r="DX117" i="7"/>
  <c r="DK116" i="7"/>
  <c r="T119" i="6"/>
  <c r="AZ119" i="6"/>
  <c r="DI119" i="6"/>
  <c r="H108" i="6"/>
  <c r="G108" i="6"/>
  <c r="EA116" i="6"/>
  <c r="DN115" i="6"/>
  <c r="DY118" i="6"/>
  <c r="DL117" i="6"/>
  <c r="DU119" i="6"/>
  <c r="DH118" i="6"/>
  <c r="EE112" i="6"/>
  <c r="DR111" i="6"/>
  <c r="AY121" i="6"/>
  <c r="Q121" i="6"/>
  <c r="E121" i="6"/>
  <c r="DG121" i="6"/>
  <c r="CC121" i="6"/>
  <c r="L107" i="6"/>
  <c r="J107" i="6"/>
  <c r="I107" i="6"/>
  <c r="K107" i="6" s="1"/>
  <c r="AA119" i="6"/>
  <c r="S118" i="6"/>
  <c r="AG116" i="6"/>
  <c r="Y115" i="6"/>
  <c r="CQ115" i="6"/>
  <c r="CJ114" i="6"/>
  <c r="CN118" i="6"/>
  <c r="CG117" i="6"/>
  <c r="DZ116" i="6"/>
  <c r="DM115" i="6"/>
  <c r="A122" i="6"/>
  <c r="C121" i="6"/>
  <c r="AC119" i="6"/>
  <c r="U118" i="6"/>
  <c r="B123" i="6"/>
  <c r="D122" i="6"/>
  <c r="BH119" i="6"/>
  <c r="BA118" i="6"/>
  <c r="AF116" i="6"/>
  <c r="X115" i="6"/>
  <c r="M115" i="6" s="1"/>
  <c r="DX119" i="6"/>
  <c r="DK118" i="6"/>
  <c r="AE117" i="6"/>
  <c r="W116" i="6"/>
  <c r="BL117" i="6"/>
  <c r="BE116" i="6"/>
  <c r="ED113" i="6"/>
  <c r="DQ112" i="6"/>
  <c r="BI119" i="6"/>
  <c r="BB118" i="6"/>
  <c r="CM119" i="6"/>
  <c r="CF118" i="6"/>
  <c r="AD118" i="6"/>
  <c r="V117" i="6"/>
  <c r="Z119" i="6"/>
  <c r="R118" i="6"/>
  <c r="BM117" i="6"/>
  <c r="BF116" i="6"/>
  <c r="N116" i="6" s="1"/>
  <c r="DW119" i="6"/>
  <c r="DJ118" i="6"/>
  <c r="EC113" i="6"/>
  <c r="DP112" i="6"/>
  <c r="EF110" i="6"/>
  <c r="DS109" i="6"/>
  <c r="P109" i="6" s="1"/>
  <c r="BJ118" i="6"/>
  <c r="BC117" i="6"/>
  <c r="EG111" i="6"/>
  <c r="DT110" i="6"/>
  <c r="CK119" i="6"/>
  <c r="CD118" i="6"/>
  <c r="F120" i="6"/>
  <c r="AR120" i="6"/>
  <c r="AB120" i="6" s="1"/>
  <c r="BX120" i="6"/>
  <c r="AJ120" i="6"/>
  <c r="BO120" i="6"/>
  <c r="BV120" i="6" s="1"/>
  <c r="CR120" i="6"/>
  <c r="CY120" i="6" s="1"/>
  <c r="CS120" i="6"/>
  <c r="CZ120" i="6" s="1"/>
  <c r="EH120" i="6"/>
  <c r="EU120" i="6" s="1"/>
  <c r="BN120" i="6"/>
  <c r="BU120" i="6" s="1"/>
  <c r="BG120" i="6" s="1"/>
  <c r="AH120" i="6"/>
  <c r="AP120" i="6" s="1"/>
  <c r="AI120" i="6"/>
  <c r="AQ120" i="6" s="1"/>
  <c r="EJ120" i="6"/>
  <c r="EW120" i="6" s="1"/>
  <c r="BP120" i="6"/>
  <c r="BW120" i="6" s="1"/>
  <c r="EI120" i="6"/>
  <c r="EV120" i="6" s="1"/>
  <c r="DV120" i="6" s="1"/>
  <c r="EK120" i="6"/>
  <c r="EX120" i="6" s="1"/>
  <c r="BQ120" i="6"/>
  <c r="AK120" i="6"/>
  <c r="AS120" i="6" s="1"/>
  <c r="CT120" i="6"/>
  <c r="DA120" i="6" s="1"/>
  <c r="AL120" i="6"/>
  <c r="AT120" i="6" s="1"/>
  <c r="CU120" i="6"/>
  <c r="DB120" i="6" s="1"/>
  <c r="EL120" i="6"/>
  <c r="EY120" i="6" s="1"/>
  <c r="BR120" i="6"/>
  <c r="BY120" i="6" s="1"/>
  <c r="CV120" i="6"/>
  <c r="DC120" i="6" s="1"/>
  <c r="AM120" i="6"/>
  <c r="AU120" i="6" s="1"/>
  <c r="BS120" i="6"/>
  <c r="BZ120" i="6" s="1"/>
  <c r="BT120" i="6"/>
  <c r="CA120" i="6" s="1"/>
  <c r="EM120" i="6"/>
  <c r="EZ120" i="6" s="1"/>
  <c r="AO120" i="6"/>
  <c r="AW120" i="6" s="1"/>
  <c r="CX120" i="6"/>
  <c r="DE120" i="6" s="1"/>
  <c r="AN120" i="6"/>
  <c r="AV120" i="6" s="1"/>
  <c r="CW120" i="6"/>
  <c r="DD120" i="6" s="1"/>
  <c r="EN120" i="6"/>
  <c r="FA120" i="6" s="1"/>
  <c r="EO120" i="6"/>
  <c r="FB120" i="6" s="1"/>
  <c r="EP120" i="6"/>
  <c r="FC120" i="6" s="1"/>
  <c r="EQ120" i="6"/>
  <c r="FD120" i="6" s="1"/>
  <c r="ER120" i="6"/>
  <c r="FE120" i="6" s="1"/>
  <c r="ET120" i="6"/>
  <c r="FG120" i="6" s="1"/>
  <c r="ES120" i="6"/>
  <c r="FF120" i="6" s="1"/>
  <c r="EB114" i="6"/>
  <c r="DO113" i="6"/>
  <c r="CL119" i="6"/>
  <c r="CE118" i="6"/>
  <c r="BK118" i="6"/>
  <c r="BD117" i="6"/>
  <c r="CP115" i="6"/>
  <c r="CI114" i="6"/>
  <c r="CO117" i="6"/>
  <c r="CH116" i="6"/>
  <c r="DY119" i="8" l="1"/>
  <c r="DL118" i="8"/>
  <c r="AA120" i="8"/>
  <c r="S119" i="8"/>
  <c r="AB120" i="8"/>
  <c r="T119" i="8"/>
  <c r="BJ120" i="8"/>
  <c r="BC119" i="8"/>
  <c r="DU120" i="8"/>
  <c r="DH119" i="8"/>
  <c r="DW120" i="8"/>
  <c r="DJ119" i="8"/>
  <c r="DZ118" i="8"/>
  <c r="DM117" i="8"/>
  <c r="AE117" i="8"/>
  <c r="W116" i="8"/>
  <c r="BH120" i="8"/>
  <c r="BA119" i="8"/>
  <c r="EB116" i="8"/>
  <c r="DO115" i="8"/>
  <c r="DV120" i="8"/>
  <c r="DI119" i="8"/>
  <c r="CP117" i="8"/>
  <c r="CI116" i="8"/>
  <c r="CM120" i="8"/>
  <c r="CF119" i="8"/>
  <c r="CQ116" i="8"/>
  <c r="CJ115" i="8"/>
  <c r="O115" i="8" s="1"/>
  <c r="ED113" i="8"/>
  <c r="DQ112" i="8"/>
  <c r="CK120" i="8"/>
  <c r="CD119" i="8"/>
  <c r="EE113" i="8"/>
  <c r="DR112" i="8"/>
  <c r="BG120" i="8"/>
  <c r="AZ119" i="8"/>
  <c r="G109" i="8"/>
  <c r="H109" i="8"/>
  <c r="Z120" i="8"/>
  <c r="R119" i="8"/>
  <c r="AC119" i="8"/>
  <c r="U118" i="8"/>
  <c r="DX120" i="8"/>
  <c r="DK119" i="8"/>
  <c r="BL117" i="8"/>
  <c r="BE116" i="8"/>
  <c r="N116" i="8" s="1"/>
  <c r="CL120" i="8"/>
  <c r="CE119" i="8"/>
  <c r="AG116" i="8"/>
  <c r="Y115" i="8"/>
  <c r="AD119" i="8"/>
  <c r="V118" i="8"/>
  <c r="BI120" i="8"/>
  <c r="BB119" i="8"/>
  <c r="CN119" i="8"/>
  <c r="CG118" i="8"/>
  <c r="CO118" i="8"/>
  <c r="CH117" i="8"/>
  <c r="EA116" i="8"/>
  <c r="DN115" i="8"/>
  <c r="AF117" i="8"/>
  <c r="X116" i="8"/>
  <c r="BK119" i="8"/>
  <c r="BD118" i="8"/>
  <c r="BM118" i="8"/>
  <c r="BF117" i="8"/>
  <c r="EG111" i="8"/>
  <c r="DT110" i="8"/>
  <c r="P110" i="8" s="1"/>
  <c r="EC115" i="8"/>
  <c r="DP114" i="8"/>
  <c r="EF112" i="8"/>
  <c r="DS111" i="8"/>
  <c r="J108" i="8"/>
  <c r="I108" i="8"/>
  <c r="K108" i="8" s="1"/>
  <c r="L108" i="8"/>
  <c r="M115" i="8"/>
  <c r="EG111" i="7"/>
  <c r="DT110" i="7"/>
  <c r="CL121" i="7"/>
  <c r="CE120" i="7"/>
  <c r="AE117" i="7"/>
  <c r="W116" i="7"/>
  <c r="Z121" i="7"/>
  <c r="R120" i="7"/>
  <c r="AB121" i="7"/>
  <c r="T120" i="7"/>
  <c r="G108" i="7"/>
  <c r="H108" i="7"/>
  <c r="BM117" i="7"/>
  <c r="BF116" i="7"/>
  <c r="BH121" i="7"/>
  <c r="BA120" i="7"/>
  <c r="DX118" i="7"/>
  <c r="DK117" i="7"/>
  <c r="EE112" i="7"/>
  <c r="DR111" i="7"/>
  <c r="EF111" i="7"/>
  <c r="DS110" i="7"/>
  <c r="AA121" i="7"/>
  <c r="S120" i="7"/>
  <c r="BI121" i="7"/>
  <c r="BB120" i="7"/>
  <c r="CO119" i="7"/>
  <c r="CH118" i="7"/>
  <c r="DZ117" i="7"/>
  <c r="DM116" i="7"/>
  <c r="DW120" i="7"/>
  <c r="DJ119" i="7"/>
  <c r="AD118" i="7"/>
  <c r="V117" i="7"/>
  <c r="DY117" i="7"/>
  <c r="DL116" i="7"/>
  <c r="AC120" i="7"/>
  <c r="U119" i="7"/>
  <c r="BK118" i="7"/>
  <c r="BD117" i="7"/>
  <c r="BL117" i="7"/>
  <c r="BE116" i="7"/>
  <c r="N116" i="7" s="1"/>
  <c r="EB115" i="7"/>
  <c r="DO114" i="7"/>
  <c r="CN120" i="7"/>
  <c r="CG119" i="7"/>
  <c r="CP118" i="7"/>
  <c r="CI117" i="7"/>
  <c r="CK121" i="7"/>
  <c r="CD120" i="7"/>
  <c r="AG116" i="7"/>
  <c r="Y115" i="7"/>
  <c r="M115" i="7" s="1"/>
  <c r="CM120" i="7"/>
  <c r="CF119" i="7"/>
  <c r="H109" i="7"/>
  <c r="G109" i="7"/>
  <c r="BG121" i="7"/>
  <c r="AZ120" i="7"/>
  <c r="DU121" i="7"/>
  <c r="DH120" i="7"/>
  <c r="CQ117" i="7"/>
  <c r="CJ116" i="7"/>
  <c r="O116" i="7" s="1"/>
  <c r="ED113" i="7"/>
  <c r="DQ112" i="7"/>
  <c r="EC114" i="7"/>
  <c r="DP113" i="7"/>
  <c r="EA115" i="7"/>
  <c r="DN114" i="7"/>
  <c r="AF117" i="7"/>
  <c r="X116" i="7"/>
  <c r="BJ119" i="7"/>
  <c r="BC118" i="7"/>
  <c r="DV121" i="7"/>
  <c r="DI120" i="7"/>
  <c r="AZ120" i="6"/>
  <c r="DI120" i="6"/>
  <c r="T120" i="6"/>
  <c r="H109" i="6"/>
  <c r="G109" i="6"/>
  <c r="CP116" i="6"/>
  <c r="CI115" i="6"/>
  <c r="CL120" i="6"/>
  <c r="CE119" i="6"/>
  <c r="BJ119" i="6"/>
  <c r="BC118" i="6"/>
  <c r="EC114" i="6"/>
  <c r="DP113" i="6"/>
  <c r="BM118" i="6"/>
  <c r="BF117" i="6"/>
  <c r="N117" i="6" s="1"/>
  <c r="O114" i="6"/>
  <c r="F121" i="6"/>
  <c r="BU121" i="6"/>
  <c r="BG121" i="6" s="1"/>
  <c r="BX121" i="6"/>
  <c r="AQ121" i="6"/>
  <c r="CS121" i="6"/>
  <c r="CZ121" i="6" s="1"/>
  <c r="EH121" i="6"/>
  <c r="EU121" i="6" s="1"/>
  <c r="BN121" i="6"/>
  <c r="AH121" i="6"/>
  <c r="AP121" i="6" s="1"/>
  <c r="AI121" i="6"/>
  <c r="AJ121" i="6"/>
  <c r="AR121" i="6" s="1"/>
  <c r="AB121" i="6" s="1"/>
  <c r="BO121" i="6"/>
  <c r="BV121" i="6" s="1"/>
  <c r="CR121" i="6"/>
  <c r="CY121" i="6" s="1"/>
  <c r="EJ121" i="6"/>
  <c r="EW121" i="6" s="1"/>
  <c r="BP121" i="6"/>
  <c r="BW121" i="6" s="1"/>
  <c r="EI121" i="6"/>
  <c r="EV121" i="6" s="1"/>
  <c r="DV121" i="6" s="1"/>
  <c r="EK121" i="6"/>
  <c r="EX121" i="6" s="1"/>
  <c r="BQ121" i="6"/>
  <c r="AK121" i="6"/>
  <c r="AS121" i="6" s="1"/>
  <c r="CT121" i="6"/>
  <c r="DA121" i="6" s="1"/>
  <c r="AL121" i="6"/>
  <c r="AT121" i="6" s="1"/>
  <c r="CU121" i="6"/>
  <c r="DB121" i="6" s="1"/>
  <c r="EL121" i="6"/>
  <c r="EY121" i="6" s="1"/>
  <c r="BR121" i="6"/>
  <c r="BY121" i="6" s="1"/>
  <c r="AM121" i="6"/>
  <c r="AU121" i="6" s="1"/>
  <c r="BS121" i="6"/>
  <c r="BZ121" i="6" s="1"/>
  <c r="BT121" i="6"/>
  <c r="CA121" i="6" s="1"/>
  <c r="EM121" i="6"/>
  <c r="EZ121" i="6" s="1"/>
  <c r="CV121" i="6"/>
  <c r="DC121" i="6" s="1"/>
  <c r="CX121" i="6"/>
  <c r="DE121" i="6" s="1"/>
  <c r="AN121" i="6"/>
  <c r="AV121" i="6" s="1"/>
  <c r="CW121" i="6"/>
  <c r="DD121" i="6" s="1"/>
  <c r="EN121" i="6"/>
  <c r="FA121" i="6" s="1"/>
  <c r="AO121" i="6"/>
  <c r="AW121" i="6" s="1"/>
  <c r="EO121" i="6"/>
  <c r="FB121" i="6" s="1"/>
  <c r="EP121" i="6"/>
  <c r="FC121" i="6" s="1"/>
  <c r="EQ121" i="6"/>
  <c r="FD121" i="6" s="1"/>
  <c r="ER121" i="6"/>
  <c r="FE121" i="6" s="1"/>
  <c r="ET121" i="6"/>
  <c r="FG121" i="6" s="1"/>
  <c r="ES121" i="6"/>
  <c r="FF121" i="6" s="1"/>
  <c r="EE113" i="6"/>
  <c r="DR112" i="6"/>
  <c r="DY119" i="6"/>
  <c r="DL118" i="6"/>
  <c r="P110" i="6"/>
  <c r="AD119" i="6"/>
  <c r="V118" i="6"/>
  <c r="BI120" i="6"/>
  <c r="BB119" i="6"/>
  <c r="BL118" i="6"/>
  <c r="BE117" i="6"/>
  <c r="DX120" i="6"/>
  <c r="DK119" i="6"/>
  <c r="BH120" i="6"/>
  <c r="BA119" i="6"/>
  <c r="AC120" i="6"/>
  <c r="U119" i="6"/>
  <c r="DZ117" i="6"/>
  <c r="DM116" i="6"/>
  <c r="CQ116" i="6"/>
  <c r="CJ115" i="6"/>
  <c r="O115" i="6" s="1"/>
  <c r="AA120" i="6"/>
  <c r="S119" i="6"/>
  <c r="CO118" i="6"/>
  <c r="CH117" i="6"/>
  <c r="BK119" i="6"/>
  <c r="BD118" i="6"/>
  <c r="EB115" i="6"/>
  <c r="DO114" i="6"/>
  <c r="EG112" i="6"/>
  <c r="DT111" i="6"/>
  <c r="EF111" i="6"/>
  <c r="DS110" i="6"/>
  <c r="DW120" i="6"/>
  <c r="DJ119" i="6"/>
  <c r="Z120" i="6"/>
  <c r="R119" i="6"/>
  <c r="AY122" i="6"/>
  <c r="Q122" i="6"/>
  <c r="E122" i="6"/>
  <c r="DG122" i="6"/>
  <c r="CC122" i="6"/>
  <c r="DU120" i="6"/>
  <c r="DH119" i="6"/>
  <c r="J108" i="6"/>
  <c r="I108" i="6"/>
  <c r="K108" i="6" s="1"/>
  <c r="L108" i="6"/>
  <c r="CK120" i="6"/>
  <c r="CD119" i="6"/>
  <c r="CM120" i="6"/>
  <c r="CF119" i="6"/>
  <c r="ED114" i="6"/>
  <c r="DQ113" i="6"/>
  <c r="AE118" i="6"/>
  <c r="W117" i="6"/>
  <c r="AF117" i="6"/>
  <c r="X116" i="6"/>
  <c r="M116" i="6" s="1"/>
  <c r="B124" i="6"/>
  <c r="D123" i="6"/>
  <c r="A123" i="6"/>
  <c r="C122" i="6"/>
  <c r="CN119" i="6"/>
  <c r="CG118" i="6"/>
  <c r="AG117" i="6"/>
  <c r="Y116" i="6"/>
  <c r="EA117" i="6"/>
  <c r="DN116" i="6"/>
  <c r="EC116" i="8" l="1"/>
  <c r="DP115" i="8"/>
  <c r="BM119" i="8"/>
  <c r="BF118" i="8"/>
  <c r="AF118" i="8"/>
  <c r="X117" i="8"/>
  <c r="CO119" i="8"/>
  <c r="CH118" i="8"/>
  <c r="BI121" i="8"/>
  <c r="BB120" i="8"/>
  <c r="AG117" i="8"/>
  <c r="Y116" i="8"/>
  <c r="M116" i="8" s="1"/>
  <c r="BL118" i="8"/>
  <c r="BE117" i="8"/>
  <c r="N117" i="8" s="1"/>
  <c r="AC120" i="8"/>
  <c r="U119" i="8"/>
  <c r="J109" i="8"/>
  <c r="I109" i="8"/>
  <c r="K109" i="8" s="1"/>
  <c r="L109" i="8"/>
  <c r="H110" i="8"/>
  <c r="G110" i="8"/>
  <c r="BG121" i="8"/>
  <c r="AZ120" i="8"/>
  <c r="CK121" i="8"/>
  <c r="CD120" i="8"/>
  <c r="CQ117" i="8"/>
  <c r="CJ116" i="8"/>
  <c r="O116" i="8" s="1"/>
  <c r="CP118" i="8"/>
  <c r="CI117" i="8"/>
  <c r="EB117" i="8"/>
  <c r="DO116" i="8"/>
  <c r="AE118" i="8"/>
  <c r="W117" i="8"/>
  <c r="DW121" i="8"/>
  <c r="DJ120" i="8"/>
  <c r="BJ121" i="8"/>
  <c r="BC120" i="8"/>
  <c r="AA121" i="8"/>
  <c r="S120" i="8"/>
  <c r="EF113" i="8"/>
  <c r="DS112" i="8"/>
  <c r="EG112" i="8"/>
  <c r="DT111" i="8"/>
  <c r="P111" i="8" s="1"/>
  <c r="BK120" i="8"/>
  <c r="BD119" i="8"/>
  <c r="EA117" i="8"/>
  <c r="DN116" i="8"/>
  <c r="CN120" i="8"/>
  <c r="CG119" i="8"/>
  <c r="AD120" i="8"/>
  <c r="V119" i="8"/>
  <c r="CL121" i="8"/>
  <c r="CE120" i="8"/>
  <c r="DX121" i="8"/>
  <c r="DK120" i="8"/>
  <c r="Z121" i="8"/>
  <c r="R120" i="8"/>
  <c r="EE114" i="8"/>
  <c r="DR113" i="8"/>
  <c r="ED114" i="8"/>
  <c r="DQ113" i="8"/>
  <c r="CM121" i="8"/>
  <c r="CF120" i="8"/>
  <c r="DV121" i="8"/>
  <c r="DI120" i="8"/>
  <c r="BH121" i="8"/>
  <c r="BA120" i="8"/>
  <c r="DZ119" i="8"/>
  <c r="DM118" i="8"/>
  <c r="DU121" i="8"/>
  <c r="DH120" i="8"/>
  <c r="AB121" i="8"/>
  <c r="T120" i="8"/>
  <c r="DY120" i="8"/>
  <c r="DL119" i="8"/>
  <c r="DV122" i="7"/>
  <c r="DI121" i="7"/>
  <c r="AF118" i="7"/>
  <c r="X117" i="7"/>
  <c r="EC115" i="7"/>
  <c r="DP114" i="7"/>
  <c r="CQ118" i="7"/>
  <c r="CJ117" i="7"/>
  <c r="O117" i="7" s="1"/>
  <c r="BG122" i="7"/>
  <c r="AZ121" i="7"/>
  <c r="CK122" i="7"/>
  <c r="CD121" i="7"/>
  <c r="CN121" i="7"/>
  <c r="CG120" i="7"/>
  <c r="BL118" i="7"/>
  <c r="BE117" i="7"/>
  <c r="AC121" i="7"/>
  <c r="U120" i="7"/>
  <c r="AD119" i="7"/>
  <c r="V118" i="7"/>
  <c r="DZ118" i="7"/>
  <c r="DM117" i="7"/>
  <c r="BI122" i="7"/>
  <c r="BB121" i="7"/>
  <c r="EF112" i="7"/>
  <c r="DS111" i="7"/>
  <c r="BH122" i="7"/>
  <c r="BA121" i="7"/>
  <c r="J108" i="7"/>
  <c r="I108" i="7"/>
  <c r="K108" i="7" s="1"/>
  <c r="L108" i="7"/>
  <c r="Z122" i="7"/>
  <c r="R121" i="7"/>
  <c r="CL122" i="7"/>
  <c r="CE121" i="7"/>
  <c r="CM121" i="7"/>
  <c r="CF120" i="7"/>
  <c r="AG117" i="7"/>
  <c r="Y116" i="7"/>
  <c r="M116" i="7" s="1"/>
  <c r="DX119" i="7"/>
  <c r="DK118" i="7"/>
  <c r="P110" i="7"/>
  <c r="BJ120" i="7"/>
  <c r="BC119" i="7"/>
  <c r="EA116" i="7"/>
  <c r="DN115" i="7"/>
  <c r="ED114" i="7"/>
  <c r="DQ113" i="7"/>
  <c r="DU122" i="7"/>
  <c r="DH121" i="7"/>
  <c r="L109" i="7"/>
  <c r="J109" i="7"/>
  <c r="I109" i="7"/>
  <c r="K109" i="7" s="1"/>
  <c r="CP119" i="7"/>
  <c r="CI118" i="7"/>
  <c r="EB116" i="7"/>
  <c r="DO115" i="7"/>
  <c r="BK119" i="7"/>
  <c r="BD118" i="7"/>
  <c r="DY118" i="7"/>
  <c r="DL117" i="7"/>
  <c r="DW121" i="7"/>
  <c r="DJ120" i="7"/>
  <c r="CO120" i="7"/>
  <c r="CH119" i="7"/>
  <c r="AA122" i="7"/>
  <c r="S121" i="7"/>
  <c r="BM118" i="7"/>
  <c r="BF117" i="7"/>
  <c r="AB122" i="7"/>
  <c r="T121" i="7"/>
  <c r="AE118" i="7"/>
  <c r="W117" i="7"/>
  <c r="EG112" i="7"/>
  <c r="DT111" i="7"/>
  <c r="P111" i="7" s="1"/>
  <c r="EE113" i="7"/>
  <c r="DR112" i="7"/>
  <c r="DI121" i="6"/>
  <c r="T121" i="6"/>
  <c r="AZ121" i="6"/>
  <c r="DW121" i="6"/>
  <c r="DJ120" i="6"/>
  <c r="EG113" i="6"/>
  <c r="DT112" i="6"/>
  <c r="CQ117" i="6"/>
  <c r="CJ116" i="6"/>
  <c r="AC121" i="6"/>
  <c r="U120" i="6"/>
  <c r="DX121" i="6"/>
  <c r="DK120" i="6"/>
  <c r="BI121" i="6"/>
  <c r="BB120" i="6"/>
  <c r="H110" i="6"/>
  <c r="G110" i="6"/>
  <c r="DY120" i="6"/>
  <c r="DL119" i="6"/>
  <c r="J109" i="6"/>
  <c r="I109" i="6"/>
  <c r="K109" i="6" s="1"/>
  <c r="L109" i="6"/>
  <c r="AG118" i="6"/>
  <c r="Y117" i="6"/>
  <c r="M117" i="6" s="1"/>
  <c r="A124" i="6"/>
  <c r="C123" i="6"/>
  <c r="AF118" i="6"/>
  <c r="X117" i="6"/>
  <c r="ED115" i="6"/>
  <c r="DQ114" i="6"/>
  <c r="CK121" i="6"/>
  <c r="CD120" i="6"/>
  <c r="EW122" i="6"/>
  <c r="CZ122" i="6"/>
  <c r="AT122" i="6"/>
  <c r="F122" i="6"/>
  <c r="FG122" i="6"/>
  <c r="FC122" i="6"/>
  <c r="DB122" i="6"/>
  <c r="AR122" i="6"/>
  <c r="AB122" i="6" s="1"/>
  <c r="FF122" i="6"/>
  <c r="EX122" i="6"/>
  <c r="AQ122" i="6"/>
  <c r="AH122" i="6"/>
  <c r="AP122" i="6" s="1"/>
  <c r="AI122" i="6"/>
  <c r="AJ122" i="6"/>
  <c r="BO122" i="6"/>
  <c r="BV122" i="6" s="1"/>
  <c r="CR122" i="6"/>
  <c r="CY122" i="6" s="1"/>
  <c r="CS122" i="6"/>
  <c r="EH122" i="6"/>
  <c r="EU122" i="6" s="1"/>
  <c r="BN122" i="6"/>
  <c r="BU122" i="6" s="1"/>
  <c r="BG122" i="6" s="1"/>
  <c r="EI122" i="6"/>
  <c r="EV122" i="6" s="1"/>
  <c r="DV122" i="6" s="1"/>
  <c r="EJ122" i="6"/>
  <c r="BP122" i="6"/>
  <c r="BW122" i="6" s="1"/>
  <c r="AK122" i="6"/>
  <c r="AS122" i="6" s="1"/>
  <c r="CT122" i="6"/>
  <c r="DA122" i="6" s="1"/>
  <c r="EK122" i="6"/>
  <c r="BQ122" i="6"/>
  <c r="BX122" i="6" s="1"/>
  <c r="EL122" i="6"/>
  <c r="EY122" i="6" s="1"/>
  <c r="BR122" i="6"/>
  <c r="BY122" i="6" s="1"/>
  <c r="AL122" i="6"/>
  <c r="CU122" i="6"/>
  <c r="BT122" i="6"/>
  <c r="CA122" i="6" s="1"/>
  <c r="EM122" i="6"/>
  <c r="EZ122" i="6" s="1"/>
  <c r="CV122" i="6"/>
  <c r="DC122" i="6" s="1"/>
  <c r="AM122" i="6"/>
  <c r="AU122" i="6" s="1"/>
  <c r="BS122" i="6"/>
  <c r="BZ122" i="6" s="1"/>
  <c r="CW122" i="6"/>
  <c r="DD122" i="6" s="1"/>
  <c r="EN122" i="6"/>
  <c r="FA122" i="6" s="1"/>
  <c r="AO122" i="6"/>
  <c r="AW122" i="6" s="1"/>
  <c r="CX122" i="6"/>
  <c r="DE122" i="6" s="1"/>
  <c r="AN122" i="6"/>
  <c r="AV122" i="6" s="1"/>
  <c r="EO122" i="6"/>
  <c r="FB122" i="6" s="1"/>
  <c r="EP122" i="6"/>
  <c r="EQ122" i="6"/>
  <c r="FD122" i="6" s="1"/>
  <c r="ER122" i="6"/>
  <c r="FE122" i="6" s="1"/>
  <c r="ET122" i="6"/>
  <c r="ES122" i="6"/>
  <c r="BK120" i="6"/>
  <c r="BD119" i="6"/>
  <c r="BM119" i="6"/>
  <c r="BF118" i="6"/>
  <c r="N118" i="6" s="1"/>
  <c r="BJ120" i="6"/>
  <c r="BC119" i="6"/>
  <c r="CP117" i="6"/>
  <c r="CI116" i="6"/>
  <c r="AY123" i="6"/>
  <c r="Q123" i="6"/>
  <c r="E123" i="6"/>
  <c r="DG123" i="6"/>
  <c r="CC123" i="6"/>
  <c r="DU121" i="6"/>
  <c r="DH120" i="6"/>
  <c r="Z121" i="6"/>
  <c r="R120" i="6"/>
  <c r="EF112" i="6"/>
  <c r="DS111" i="6"/>
  <c r="AA121" i="6"/>
  <c r="S120" i="6"/>
  <c r="DZ118" i="6"/>
  <c r="DM117" i="6"/>
  <c r="BH121" i="6"/>
  <c r="BA120" i="6"/>
  <c r="BL119" i="6"/>
  <c r="BE118" i="6"/>
  <c r="AD120" i="6"/>
  <c r="V119" i="6"/>
  <c r="EE114" i="6"/>
  <c r="DR113" i="6"/>
  <c r="EA118" i="6"/>
  <c r="DN117" i="6"/>
  <c r="CN120" i="6"/>
  <c r="CG119" i="6"/>
  <c r="D124" i="6"/>
  <c r="B125" i="6"/>
  <c r="AE119" i="6"/>
  <c r="W118" i="6"/>
  <c r="CM121" i="6"/>
  <c r="CF120" i="6"/>
  <c r="P111" i="6"/>
  <c r="EB116" i="6"/>
  <c r="DO115" i="6"/>
  <c r="CO119" i="6"/>
  <c r="CH118" i="6"/>
  <c r="EC115" i="6"/>
  <c r="DP114" i="6"/>
  <c r="CL121" i="6"/>
  <c r="CE120" i="6"/>
  <c r="Z122" i="8" l="1"/>
  <c r="R121" i="8"/>
  <c r="BJ122" i="8"/>
  <c r="BC121" i="8"/>
  <c r="AB122" i="8"/>
  <c r="T121" i="8"/>
  <c r="DZ120" i="8"/>
  <c r="DM119" i="8"/>
  <c r="DV122" i="8"/>
  <c r="DI121" i="8"/>
  <c r="ED115" i="8"/>
  <c r="DQ114" i="8"/>
  <c r="H111" i="8"/>
  <c r="G111" i="8"/>
  <c r="AC121" i="8"/>
  <c r="U120" i="8"/>
  <c r="AG118" i="8"/>
  <c r="Y117" i="8"/>
  <c r="CO120" i="8"/>
  <c r="CH119" i="8"/>
  <c r="BM120" i="8"/>
  <c r="BF119" i="8"/>
  <c r="CL122" i="8"/>
  <c r="CE121" i="8"/>
  <c r="EF114" i="8"/>
  <c r="DS113" i="8"/>
  <c r="J110" i="8"/>
  <c r="I110" i="8"/>
  <c r="K110" i="8" s="1"/>
  <c r="L110" i="8"/>
  <c r="DX122" i="8"/>
  <c r="DK121" i="8"/>
  <c r="AD121" i="8"/>
  <c r="V120" i="8"/>
  <c r="EA118" i="8"/>
  <c r="DN117" i="8"/>
  <c r="EG113" i="8"/>
  <c r="DT112" i="8"/>
  <c r="P112" i="8" s="1"/>
  <c r="AA122" i="8"/>
  <c r="S121" i="8"/>
  <c r="DW122" i="8"/>
  <c r="DJ121" i="8"/>
  <c r="EB118" i="8"/>
  <c r="DO117" i="8"/>
  <c r="CQ118" i="8"/>
  <c r="CJ117" i="8"/>
  <c r="O117" i="8" s="1"/>
  <c r="BG122" i="8"/>
  <c r="AZ121" i="8"/>
  <c r="CN121" i="8"/>
  <c r="CG120" i="8"/>
  <c r="BK121" i="8"/>
  <c r="BD120" i="8"/>
  <c r="AE119" i="8"/>
  <c r="W118" i="8"/>
  <c r="CP119" i="8"/>
  <c r="CI118" i="8"/>
  <c r="CK122" i="8"/>
  <c r="CD121" i="8"/>
  <c r="DY121" i="8"/>
  <c r="DL120" i="8"/>
  <c r="DU122" i="8"/>
  <c r="DH121" i="8"/>
  <c r="BH122" i="8"/>
  <c r="BA121" i="8"/>
  <c r="CM122" i="8"/>
  <c r="CF121" i="8"/>
  <c r="EE115" i="8"/>
  <c r="DR114" i="8"/>
  <c r="M117" i="8"/>
  <c r="BL119" i="8"/>
  <c r="BE118" i="8"/>
  <c r="N118" i="8" s="1"/>
  <c r="BI122" i="8"/>
  <c r="BB121" i="8"/>
  <c r="AF119" i="8"/>
  <c r="X118" i="8"/>
  <c r="EC117" i="8"/>
  <c r="DP116" i="8"/>
  <c r="EE114" i="7"/>
  <c r="DR113" i="7"/>
  <c r="H111" i="7"/>
  <c r="G111" i="7"/>
  <c r="ED115" i="7"/>
  <c r="DQ114" i="7"/>
  <c r="BJ121" i="7"/>
  <c r="BC120" i="7"/>
  <c r="EG113" i="7"/>
  <c r="DT112" i="7"/>
  <c r="AB123" i="7"/>
  <c r="T122" i="7"/>
  <c r="AA123" i="7"/>
  <c r="S122" i="7"/>
  <c r="DW122" i="7"/>
  <c r="DJ121" i="7"/>
  <c r="BK120" i="7"/>
  <c r="BD119" i="7"/>
  <c r="CP120" i="7"/>
  <c r="CI119" i="7"/>
  <c r="H110" i="7"/>
  <c r="G110" i="7"/>
  <c r="AG118" i="7"/>
  <c r="Y117" i="7"/>
  <c r="M117" i="7" s="1"/>
  <c r="Z123" i="7"/>
  <c r="R122" i="7"/>
  <c r="EF113" i="7"/>
  <c r="DS112" i="7"/>
  <c r="DZ119" i="7"/>
  <c r="DM118" i="7"/>
  <c r="AC122" i="7"/>
  <c r="U121" i="7"/>
  <c r="CN122" i="7"/>
  <c r="CG121" i="7"/>
  <c r="CQ119" i="7"/>
  <c r="CJ118" i="7"/>
  <c r="O118" i="7" s="1"/>
  <c r="AF119" i="7"/>
  <c r="X118" i="7"/>
  <c r="DU123" i="7"/>
  <c r="DH122" i="7"/>
  <c r="EA117" i="7"/>
  <c r="DN116" i="7"/>
  <c r="BH123" i="7"/>
  <c r="BA122" i="7"/>
  <c r="N117" i="7"/>
  <c r="AE119" i="7"/>
  <c r="W118" i="7"/>
  <c r="BM119" i="7"/>
  <c r="BF118" i="7"/>
  <c r="CO121" i="7"/>
  <c r="CH120" i="7"/>
  <c r="DY119" i="7"/>
  <c r="DL118" i="7"/>
  <c r="EB117" i="7"/>
  <c r="DO116" i="7"/>
  <c r="DX120" i="7"/>
  <c r="DK119" i="7"/>
  <c r="CM122" i="7"/>
  <c r="CF121" i="7"/>
  <c r="CL123" i="7"/>
  <c r="CE122" i="7"/>
  <c r="BI123" i="7"/>
  <c r="BB122" i="7"/>
  <c r="AD120" i="7"/>
  <c r="V119" i="7"/>
  <c r="BL119" i="7"/>
  <c r="BE118" i="7"/>
  <c r="CK123" i="7"/>
  <c r="CD122" i="7"/>
  <c r="BG123" i="7"/>
  <c r="AZ122" i="7"/>
  <c r="EC116" i="7"/>
  <c r="DP115" i="7"/>
  <c r="DV123" i="7"/>
  <c r="DI122" i="7"/>
  <c r="DI122" i="6"/>
  <c r="T122" i="6"/>
  <c r="AZ122" i="6"/>
  <c r="EC116" i="6"/>
  <c r="DP115" i="6"/>
  <c r="G111" i="6"/>
  <c r="H111" i="6"/>
  <c r="CN121" i="6"/>
  <c r="CG120" i="6"/>
  <c r="EE115" i="6"/>
  <c r="DR114" i="6"/>
  <c r="DZ119" i="6"/>
  <c r="DM118" i="6"/>
  <c r="F123" i="6"/>
  <c r="AI123" i="6"/>
  <c r="AQ123" i="6" s="1"/>
  <c r="AJ123" i="6"/>
  <c r="AR123" i="6" s="1"/>
  <c r="AB123" i="6" s="1"/>
  <c r="BO123" i="6"/>
  <c r="BV123" i="6" s="1"/>
  <c r="CR123" i="6"/>
  <c r="CY123" i="6" s="1"/>
  <c r="CS123" i="6"/>
  <c r="CZ123" i="6" s="1"/>
  <c r="EH123" i="6"/>
  <c r="EU123" i="6" s="1"/>
  <c r="BN123" i="6"/>
  <c r="BU123" i="6" s="1"/>
  <c r="BG123" i="6" s="1"/>
  <c r="AH123" i="6"/>
  <c r="AP123" i="6" s="1"/>
  <c r="EI123" i="6"/>
  <c r="EV123" i="6" s="1"/>
  <c r="DV123" i="6" s="1"/>
  <c r="EJ123" i="6"/>
  <c r="EW123" i="6" s="1"/>
  <c r="BP123" i="6"/>
  <c r="BW123" i="6" s="1"/>
  <c r="EK123" i="6"/>
  <c r="EX123" i="6" s="1"/>
  <c r="BQ123" i="6"/>
  <c r="BX123" i="6" s="1"/>
  <c r="AK123" i="6"/>
  <c r="AS123" i="6" s="1"/>
  <c r="CT123" i="6"/>
  <c r="DA123" i="6" s="1"/>
  <c r="AL123" i="6"/>
  <c r="AT123" i="6" s="1"/>
  <c r="CU123" i="6"/>
  <c r="DB123" i="6" s="1"/>
  <c r="EL123" i="6"/>
  <c r="EY123" i="6" s="1"/>
  <c r="BR123" i="6"/>
  <c r="BY123" i="6" s="1"/>
  <c r="EM123" i="6"/>
  <c r="EZ123" i="6" s="1"/>
  <c r="CV123" i="6"/>
  <c r="DC123" i="6" s="1"/>
  <c r="AM123" i="6"/>
  <c r="AU123" i="6" s="1"/>
  <c r="BS123" i="6"/>
  <c r="BZ123" i="6" s="1"/>
  <c r="BT123" i="6"/>
  <c r="CA123" i="6" s="1"/>
  <c r="AO123" i="6"/>
  <c r="AW123" i="6" s="1"/>
  <c r="CX123" i="6"/>
  <c r="DE123" i="6" s="1"/>
  <c r="AN123" i="6"/>
  <c r="AV123" i="6" s="1"/>
  <c r="CW123" i="6"/>
  <c r="DD123" i="6" s="1"/>
  <c r="EN123" i="6"/>
  <c r="FA123" i="6" s="1"/>
  <c r="EO123" i="6"/>
  <c r="FB123" i="6" s="1"/>
  <c r="EP123" i="6"/>
  <c r="FC123" i="6" s="1"/>
  <c r="EQ123" i="6"/>
  <c r="FD123" i="6" s="1"/>
  <c r="ER123" i="6"/>
  <c r="FE123" i="6" s="1"/>
  <c r="ES123" i="6"/>
  <c r="FF123" i="6" s="1"/>
  <c r="ET123" i="6"/>
  <c r="FG123" i="6" s="1"/>
  <c r="BM120" i="6"/>
  <c r="BF119" i="6"/>
  <c r="CL122" i="6"/>
  <c r="CE121" i="6"/>
  <c r="CO120" i="6"/>
  <c r="CH119" i="6"/>
  <c r="D125" i="6"/>
  <c r="B126" i="6"/>
  <c r="EF113" i="6"/>
  <c r="DS112" i="6"/>
  <c r="DU122" i="6"/>
  <c r="DH121" i="6"/>
  <c r="DX122" i="6"/>
  <c r="DK121" i="6"/>
  <c r="CQ118" i="6"/>
  <c r="CJ117" i="6"/>
  <c r="DW122" i="6"/>
  <c r="DJ121" i="6"/>
  <c r="AE120" i="6"/>
  <c r="W119" i="6"/>
  <c r="BL120" i="6"/>
  <c r="BE119" i="6"/>
  <c r="N119" i="6" s="1"/>
  <c r="CP118" i="6"/>
  <c r="CI117" i="6"/>
  <c r="O117" i="6" s="1"/>
  <c r="ED116" i="6"/>
  <c r="DQ115" i="6"/>
  <c r="A125" i="6"/>
  <c r="C124" i="6"/>
  <c r="J110" i="6"/>
  <c r="I110" i="6"/>
  <c r="K110" i="6" s="1"/>
  <c r="L110" i="6"/>
  <c r="O116" i="6"/>
  <c r="CM122" i="6"/>
  <c r="CF121" i="6"/>
  <c r="AY124" i="6"/>
  <c r="Q124" i="6"/>
  <c r="E124" i="6"/>
  <c r="DG124" i="6"/>
  <c r="CC124" i="6"/>
  <c r="EA119" i="6"/>
  <c r="DN118" i="6"/>
  <c r="AD121" i="6"/>
  <c r="V120" i="6"/>
  <c r="BH122" i="6"/>
  <c r="BA121" i="6"/>
  <c r="AA122" i="6"/>
  <c r="S121" i="6"/>
  <c r="BJ121" i="6"/>
  <c r="BC120" i="6"/>
  <c r="CK122" i="6"/>
  <c r="CD121" i="6"/>
  <c r="AF119" i="6"/>
  <c r="X118" i="6"/>
  <c r="AG119" i="6"/>
  <c r="Y118" i="6"/>
  <c r="M118" i="6" s="1"/>
  <c r="P112" i="6"/>
  <c r="EB117" i="6"/>
  <c r="DO116" i="6"/>
  <c r="Z122" i="6"/>
  <c r="R121" i="6"/>
  <c r="BK121" i="6"/>
  <c r="BD120" i="6"/>
  <c r="DY121" i="6"/>
  <c r="DL120" i="6"/>
  <c r="BI122" i="6"/>
  <c r="BB121" i="6"/>
  <c r="AC122" i="6"/>
  <c r="U121" i="6"/>
  <c r="EG114" i="6"/>
  <c r="DT113" i="6"/>
  <c r="N118" i="7" l="1"/>
  <c r="EE116" i="8"/>
  <c r="DR115" i="8"/>
  <c r="BH123" i="8"/>
  <c r="BA122" i="8"/>
  <c r="DY122" i="8"/>
  <c r="DL121" i="8"/>
  <c r="CP120" i="8"/>
  <c r="CI119" i="8"/>
  <c r="BK122" i="8"/>
  <c r="BD121" i="8"/>
  <c r="BG123" i="8"/>
  <c r="AZ122" i="8"/>
  <c r="EB119" i="8"/>
  <c r="DO118" i="8"/>
  <c r="AA123" i="8"/>
  <c r="S122" i="8"/>
  <c r="EA119" i="8"/>
  <c r="DN118" i="8"/>
  <c r="DX123" i="8"/>
  <c r="DK122" i="8"/>
  <c r="CL123" i="8"/>
  <c r="CE122" i="8"/>
  <c r="CO121" i="8"/>
  <c r="CH120" i="8"/>
  <c r="AC122" i="8"/>
  <c r="U121" i="8"/>
  <c r="DV123" i="8"/>
  <c r="DI122" i="8"/>
  <c r="AB123" i="8"/>
  <c r="T122" i="8"/>
  <c r="Z123" i="8"/>
  <c r="R122" i="8"/>
  <c r="EC118" i="8"/>
  <c r="DP117" i="8"/>
  <c r="BI123" i="8"/>
  <c r="BB122" i="8"/>
  <c r="H112" i="8"/>
  <c r="G112" i="8"/>
  <c r="CM123" i="8"/>
  <c r="CF122" i="8"/>
  <c r="DU123" i="8"/>
  <c r="DH122" i="8"/>
  <c r="CK123" i="8"/>
  <c r="CD122" i="8"/>
  <c r="AE120" i="8"/>
  <c r="W119" i="8"/>
  <c r="CN122" i="8"/>
  <c r="CG121" i="8"/>
  <c r="CQ119" i="8"/>
  <c r="CJ118" i="8"/>
  <c r="O118" i="8" s="1"/>
  <c r="DW123" i="8"/>
  <c r="DJ122" i="8"/>
  <c r="EG114" i="8"/>
  <c r="DT113" i="8"/>
  <c r="P113" i="8" s="1"/>
  <c r="AD122" i="8"/>
  <c r="V121" i="8"/>
  <c r="EF115" i="8"/>
  <c r="DS114" i="8"/>
  <c r="BM121" i="8"/>
  <c r="BF120" i="8"/>
  <c r="AG119" i="8"/>
  <c r="Y118" i="8"/>
  <c r="M118" i="8" s="1"/>
  <c r="J111" i="8"/>
  <c r="I111" i="8"/>
  <c r="K111" i="8" s="1"/>
  <c r="L111" i="8"/>
  <c r="ED116" i="8"/>
  <c r="DQ115" i="8"/>
  <c r="DZ121" i="8"/>
  <c r="DM120" i="8"/>
  <c r="BJ123" i="8"/>
  <c r="BC122" i="8"/>
  <c r="AF120" i="8"/>
  <c r="X119" i="8"/>
  <c r="BL120" i="8"/>
  <c r="BE119" i="8"/>
  <c r="N119" i="8" s="1"/>
  <c r="DV124" i="7"/>
  <c r="DI123" i="7"/>
  <c r="BG124" i="7"/>
  <c r="AZ123" i="7"/>
  <c r="BL120" i="7"/>
  <c r="BE119" i="7"/>
  <c r="BI124" i="7"/>
  <c r="BB123" i="7"/>
  <c r="CM123" i="7"/>
  <c r="CF122" i="7"/>
  <c r="DU124" i="7"/>
  <c r="DH123" i="7"/>
  <c r="CQ120" i="7"/>
  <c r="CJ119" i="7"/>
  <c r="O119" i="7" s="1"/>
  <c r="AC123" i="7"/>
  <c r="U122" i="7"/>
  <c r="EF114" i="7"/>
  <c r="DS113" i="7"/>
  <c r="AG119" i="7"/>
  <c r="Y118" i="7"/>
  <c r="M118" i="7" s="1"/>
  <c r="BK121" i="7"/>
  <c r="BD120" i="7"/>
  <c r="AA124" i="7"/>
  <c r="S123" i="7"/>
  <c r="EG114" i="7"/>
  <c r="DT113" i="7"/>
  <c r="P113" i="7" s="1"/>
  <c r="EB118" i="7"/>
  <c r="DO117" i="7"/>
  <c r="CO122" i="7"/>
  <c r="CH121" i="7"/>
  <c r="AE120" i="7"/>
  <c r="W119" i="7"/>
  <c r="L110" i="7"/>
  <c r="J110" i="7"/>
  <c r="I110" i="7"/>
  <c r="K110" i="7" s="1"/>
  <c r="ED116" i="7"/>
  <c r="DQ115" i="7"/>
  <c r="EE115" i="7"/>
  <c r="DR114" i="7"/>
  <c r="EC117" i="7"/>
  <c r="DP116" i="7"/>
  <c r="CK124" i="7"/>
  <c r="CD123" i="7"/>
  <c r="AD121" i="7"/>
  <c r="V120" i="7"/>
  <c r="CL124" i="7"/>
  <c r="CE123" i="7"/>
  <c r="DX121" i="7"/>
  <c r="DK120" i="7"/>
  <c r="EA118" i="7"/>
  <c r="DN117" i="7"/>
  <c r="AF120" i="7"/>
  <c r="X119" i="7"/>
  <c r="CN123" i="7"/>
  <c r="CG122" i="7"/>
  <c r="DZ120" i="7"/>
  <c r="DM119" i="7"/>
  <c r="Z124" i="7"/>
  <c r="R123" i="7"/>
  <c r="CP121" i="7"/>
  <c r="CI120" i="7"/>
  <c r="DW123" i="7"/>
  <c r="DJ122" i="7"/>
  <c r="AB124" i="7"/>
  <c r="T123" i="7"/>
  <c r="L111" i="7"/>
  <c r="J111" i="7"/>
  <c r="I111" i="7"/>
  <c r="K111" i="7" s="1"/>
  <c r="DY120" i="7"/>
  <c r="DL119" i="7"/>
  <c r="BM120" i="7"/>
  <c r="BF119" i="7"/>
  <c r="BH124" i="7"/>
  <c r="BA123" i="7"/>
  <c r="P112" i="7"/>
  <c r="BJ122" i="7"/>
  <c r="BC121" i="7"/>
  <c r="T123" i="6"/>
  <c r="DI123" i="6"/>
  <c r="AZ123" i="6"/>
  <c r="EG115" i="6"/>
  <c r="DT114" i="6"/>
  <c r="BI123" i="6"/>
  <c r="BB122" i="6"/>
  <c r="BK122" i="6"/>
  <c r="BD121" i="6"/>
  <c r="AG120" i="6"/>
  <c r="Y119" i="6"/>
  <c r="CK123" i="6"/>
  <c r="CD122" i="6"/>
  <c r="BL121" i="6"/>
  <c r="BE120" i="6"/>
  <c r="DW123" i="6"/>
  <c r="DJ122" i="6"/>
  <c r="DX123" i="6"/>
  <c r="DK122" i="6"/>
  <c r="DU123" i="6"/>
  <c r="DH122" i="6"/>
  <c r="Q125" i="6"/>
  <c r="E125" i="6"/>
  <c r="DG125" i="6"/>
  <c r="CC125" i="6"/>
  <c r="AY125" i="6"/>
  <c r="CL123" i="6"/>
  <c r="CE122" i="6"/>
  <c r="DZ120" i="6"/>
  <c r="DM119" i="6"/>
  <c r="CN122" i="6"/>
  <c r="CG121" i="6"/>
  <c r="EC117" i="6"/>
  <c r="DP116" i="6"/>
  <c r="EB118" i="6"/>
  <c r="DO117" i="6"/>
  <c r="AA123" i="6"/>
  <c r="S122" i="6"/>
  <c r="AD122" i="6"/>
  <c r="V121" i="6"/>
  <c r="A126" i="6"/>
  <c r="C125" i="6"/>
  <c r="CP119" i="6"/>
  <c r="CI118" i="6"/>
  <c r="M119" i="6"/>
  <c r="AC123" i="6"/>
  <c r="U122" i="6"/>
  <c r="DY122" i="6"/>
  <c r="DL121" i="6"/>
  <c r="Z123" i="6"/>
  <c r="R122" i="6"/>
  <c r="H112" i="6"/>
  <c r="G112" i="6"/>
  <c r="AF120" i="6"/>
  <c r="X119" i="6"/>
  <c r="BJ122" i="6"/>
  <c r="BC121" i="6"/>
  <c r="F124" i="6"/>
  <c r="EY124" i="6"/>
  <c r="AU124" i="6"/>
  <c r="AJ124" i="6"/>
  <c r="AR124" i="6" s="1"/>
  <c r="AB124" i="6" s="1"/>
  <c r="BO124" i="6"/>
  <c r="BV124" i="6" s="1"/>
  <c r="CR124" i="6"/>
  <c r="CY124" i="6" s="1"/>
  <c r="CS124" i="6"/>
  <c r="CZ124" i="6" s="1"/>
  <c r="EH124" i="6"/>
  <c r="EU124" i="6" s="1"/>
  <c r="BN124" i="6"/>
  <c r="BU124" i="6" s="1"/>
  <c r="BG124" i="6" s="1"/>
  <c r="AH124" i="6"/>
  <c r="AP124" i="6" s="1"/>
  <c r="AI124" i="6"/>
  <c r="AQ124" i="6" s="1"/>
  <c r="EI124" i="6"/>
  <c r="EV124" i="6" s="1"/>
  <c r="DV124" i="6" s="1"/>
  <c r="EJ124" i="6"/>
  <c r="EW124" i="6" s="1"/>
  <c r="BP124" i="6"/>
  <c r="BW124" i="6" s="1"/>
  <c r="BQ124" i="6"/>
  <c r="BX124" i="6" s="1"/>
  <c r="AK124" i="6"/>
  <c r="AS124" i="6" s="1"/>
  <c r="EK124" i="6"/>
  <c r="EX124" i="6" s="1"/>
  <c r="CT124" i="6"/>
  <c r="DA124" i="6" s="1"/>
  <c r="AL124" i="6"/>
  <c r="AT124" i="6" s="1"/>
  <c r="CU124" i="6"/>
  <c r="DB124" i="6" s="1"/>
  <c r="EL124" i="6"/>
  <c r="BR124" i="6"/>
  <c r="BY124" i="6" s="1"/>
  <c r="CV124" i="6"/>
  <c r="DC124" i="6" s="1"/>
  <c r="AM124" i="6"/>
  <c r="BS124" i="6"/>
  <c r="BZ124" i="6" s="1"/>
  <c r="BT124" i="6"/>
  <c r="CA124" i="6" s="1"/>
  <c r="EM124" i="6"/>
  <c r="EZ124" i="6" s="1"/>
  <c r="AO124" i="6"/>
  <c r="AW124" i="6" s="1"/>
  <c r="CX124" i="6"/>
  <c r="DE124" i="6" s="1"/>
  <c r="AN124" i="6"/>
  <c r="AV124" i="6" s="1"/>
  <c r="CW124" i="6"/>
  <c r="DD124" i="6" s="1"/>
  <c r="EN124" i="6"/>
  <c r="FA124" i="6" s="1"/>
  <c r="EO124" i="6"/>
  <c r="FB124" i="6" s="1"/>
  <c r="EP124" i="6"/>
  <c r="FC124" i="6" s="1"/>
  <c r="EQ124" i="6"/>
  <c r="FD124" i="6" s="1"/>
  <c r="ER124" i="6"/>
  <c r="FE124" i="6" s="1"/>
  <c r="ES124" i="6"/>
  <c r="FF124" i="6" s="1"/>
  <c r="ET124" i="6"/>
  <c r="FG124" i="6" s="1"/>
  <c r="CM123" i="6"/>
  <c r="CF122" i="6"/>
  <c r="AE121" i="6"/>
  <c r="W120" i="6"/>
  <c r="CQ119" i="6"/>
  <c r="CJ118" i="6"/>
  <c r="O118" i="6" s="1"/>
  <c r="EF114" i="6"/>
  <c r="DS113" i="6"/>
  <c r="CO121" i="6"/>
  <c r="CH120" i="6"/>
  <c r="EE116" i="6"/>
  <c r="DR115" i="6"/>
  <c r="J111" i="6"/>
  <c r="I111" i="6"/>
  <c r="K111" i="6" s="1"/>
  <c r="L111" i="6"/>
  <c r="P113" i="6"/>
  <c r="BH123" i="6"/>
  <c r="BA122" i="6"/>
  <c r="EA120" i="6"/>
  <c r="DN119" i="6"/>
  <c r="ED117" i="6"/>
  <c r="DQ116" i="6"/>
  <c r="D126" i="6"/>
  <c r="B127" i="6"/>
  <c r="BM121" i="6"/>
  <c r="BF120" i="6"/>
  <c r="N120" i="6" s="1"/>
  <c r="BM122" i="8" l="1"/>
  <c r="BF121" i="8"/>
  <c r="AD123" i="8"/>
  <c r="V122" i="8"/>
  <c r="DW124" i="8"/>
  <c r="DJ123" i="8"/>
  <c r="CN123" i="8"/>
  <c r="CG122" i="8"/>
  <c r="CK124" i="8"/>
  <c r="CD123" i="8"/>
  <c r="CM124" i="8"/>
  <c r="CF123" i="8"/>
  <c r="BL121" i="8"/>
  <c r="BE120" i="8"/>
  <c r="N120" i="8" s="1"/>
  <c r="BJ124" i="8"/>
  <c r="BC123" i="8"/>
  <c r="ED117" i="8"/>
  <c r="DQ116" i="8"/>
  <c r="G113" i="8"/>
  <c r="H113" i="8"/>
  <c r="J112" i="8"/>
  <c r="I112" i="8"/>
  <c r="K112" i="8" s="1"/>
  <c r="L112" i="8"/>
  <c r="BI124" i="8"/>
  <c r="BB123" i="8"/>
  <c r="Z124" i="8"/>
  <c r="R123" i="8"/>
  <c r="DV124" i="8"/>
  <c r="DI123" i="8"/>
  <c r="CO122" i="8"/>
  <c r="CH121" i="8"/>
  <c r="DX124" i="8"/>
  <c r="DK123" i="8"/>
  <c r="AA124" i="8"/>
  <c r="S123" i="8"/>
  <c r="BG124" i="8"/>
  <c r="AZ123" i="8"/>
  <c r="CP121" i="8"/>
  <c r="CI120" i="8"/>
  <c r="BH124" i="8"/>
  <c r="BA123" i="8"/>
  <c r="AG120" i="8"/>
  <c r="Y119" i="8"/>
  <c r="M119" i="8" s="1"/>
  <c r="EF116" i="8"/>
  <c r="DS115" i="8"/>
  <c r="EG115" i="8"/>
  <c r="DT114" i="8"/>
  <c r="P114" i="8" s="1"/>
  <c r="CQ120" i="8"/>
  <c r="CJ119" i="8"/>
  <c r="O119" i="8" s="1"/>
  <c r="AE121" i="8"/>
  <c r="W120" i="8"/>
  <c r="DU124" i="8"/>
  <c r="DH123" i="8"/>
  <c r="AF121" i="8"/>
  <c r="X120" i="8"/>
  <c r="DZ122" i="8"/>
  <c r="DM121" i="8"/>
  <c r="EC119" i="8"/>
  <c r="DP118" i="8"/>
  <c r="AB124" i="8"/>
  <c r="T123" i="8"/>
  <c r="AC123" i="8"/>
  <c r="U122" i="8"/>
  <c r="CL124" i="8"/>
  <c r="CE123" i="8"/>
  <c r="EA120" i="8"/>
  <c r="DN119" i="8"/>
  <c r="EB120" i="8"/>
  <c r="DO119" i="8"/>
  <c r="BK123" i="8"/>
  <c r="BD122" i="8"/>
  <c r="DY123" i="8"/>
  <c r="DL122" i="8"/>
  <c r="EE117" i="8"/>
  <c r="DR116" i="8"/>
  <c r="H112" i="7"/>
  <c r="G112" i="7"/>
  <c r="AB125" i="7"/>
  <c r="T124" i="7"/>
  <c r="CP122" i="7"/>
  <c r="CI121" i="7"/>
  <c r="DZ121" i="7"/>
  <c r="DM120" i="7"/>
  <c r="AF121" i="7"/>
  <c r="X120" i="7"/>
  <c r="DX122" i="7"/>
  <c r="DK121" i="7"/>
  <c r="AD122" i="7"/>
  <c r="V121" i="7"/>
  <c r="EC118" i="7"/>
  <c r="DP117" i="7"/>
  <c r="ED117" i="7"/>
  <c r="DQ116" i="7"/>
  <c r="CO123" i="7"/>
  <c r="CH122" i="7"/>
  <c r="CM124" i="7"/>
  <c r="CF123" i="7"/>
  <c r="BL121" i="7"/>
  <c r="BE120" i="7"/>
  <c r="DV125" i="7"/>
  <c r="DI124" i="7"/>
  <c r="BH125" i="7"/>
  <c r="BA124" i="7"/>
  <c r="DY121" i="7"/>
  <c r="DL120" i="7"/>
  <c r="AA125" i="7"/>
  <c r="S124" i="7"/>
  <c r="AG120" i="7"/>
  <c r="Y119" i="7"/>
  <c r="M119" i="7" s="1"/>
  <c r="AC124" i="7"/>
  <c r="U123" i="7"/>
  <c r="DU125" i="7"/>
  <c r="DH124" i="7"/>
  <c r="DW124" i="7"/>
  <c r="DJ123" i="7"/>
  <c r="Z125" i="7"/>
  <c r="R124" i="7"/>
  <c r="CN124" i="7"/>
  <c r="CG123" i="7"/>
  <c r="EA119" i="7"/>
  <c r="DN118" i="7"/>
  <c r="CL125" i="7"/>
  <c r="CE124" i="7"/>
  <c r="CK125" i="7"/>
  <c r="CD124" i="7"/>
  <c r="EE116" i="7"/>
  <c r="DR115" i="7"/>
  <c r="AE121" i="7"/>
  <c r="W120" i="7"/>
  <c r="EB119" i="7"/>
  <c r="DO118" i="7"/>
  <c r="H113" i="7"/>
  <c r="G113" i="7"/>
  <c r="BI125" i="7"/>
  <c r="BB124" i="7"/>
  <c r="BG125" i="7"/>
  <c r="AZ124" i="7"/>
  <c r="BJ123" i="7"/>
  <c r="BC122" i="7"/>
  <c r="BM121" i="7"/>
  <c r="BF120" i="7"/>
  <c r="EG115" i="7"/>
  <c r="DT114" i="7"/>
  <c r="BK122" i="7"/>
  <c r="BD121" i="7"/>
  <c r="EF115" i="7"/>
  <c r="DS114" i="7"/>
  <c r="CQ121" i="7"/>
  <c r="CJ120" i="7"/>
  <c r="O120" i="7" s="1"/>
  <c r="N119" i="7"/>
  <c r="AZ124" i="6"/>
  <c r="DI124" i="6"/>
  <c r="T124" i="6"/>
  <c r="D127" i="6"/>
  <c r="B128" i="6"/>
  <c r="ED118" i="6"/>
  <c r="DQ117" i="6"/>
  <c r="BH124" i="6"/>
  <c r="BA123" i="6"/>
  <c r="AF121" i="6"/>
  <c r="X120" i="6"/>
  <c r="Z124" i="6"/>
  <c r="R123" i="6"/>
  <c r="AC124" i="6"/>
  <c r="U123" i="6"/>
  <c r="CP120" i="6"/>
  <c r="CI119" i="6"/>
  <c r="AD123" i="6"/>
  <c r="V122" i="6"/>
  <c r="EC118" i="6"/>
  <c r="DP117" i="6"/>
  <c r="DZ121" i="6"/>
  <c r="DM120" i="6"/>
  <c r="Q126" i="6"/>
  <c r="E126" i="6"/>
  <c r="DG126" i="6"/>
  <c r="CC126" i="6"/>
  <c r="AY126" i="6"/>
  <c r="CO122" i="6"/>
  <c r="CH121" i="6"/>
  <c r="CQ120" i="6"/>
  <c r="CJ119" i="6"/>
  <c r="CM124" i="6"/>
  <c r="CF123" i="6"/>
  <c r="J112" i="6"/>
  <c r="I112" i="6"/>
  <c r="K112" i="6" s="1"/>
  <c r="L112" i="6"/>
  <c r="EB119" i="6"/>
  <c r="DO118" i="6"/>
  <c r="DU124" i="6"/>
  <c r="DH123" i="6"/>
  <c r="DW124" i="6"/>
  <c r="DJ123" i="6"/>
  <c r="AG121" i="6"/>
  <c r="Y120" i="6"/>
  <c r="M120" i="6" s="1"/>
  <c r="BI124" i="6"/>
  <c r="BB123" i="6"/>
  <c r="EA121" i="6"/>
  <c r="DN120" i="6"/>
  <c r="G113" i="6"/>
  <c r="H113" i="6"/>
  <c r="BJ123" i="6"/>
  <c r="BC122" i="6"/>
  <c r="DY123" i="6"/>
  <c r="DL122" i="6"/>
  <c r="A127" i="6"/>
  <c r="C126" i="6"/>
  <c r="AA124" i="6"/>
  <c r="S123" i="6"/>
  <c r="CN123" i="6"/>
  <c r="CG122" i="6"/>
  <c r="CL124" i="6"/>
  <c r="CE123" i="6"/>
  <c r="EX125" i="6"/>
  <c r="F125" i="6"/>
  <c r="CS125" i="6"/>
  <c r="CZ125" i="6" s="1"/>
  <c r="BO125" i="6"/>
  <c r="BV125" i="6" s="1"/>
  <c r="EH125" i="6"/>
  <c r="EU125" i="6" s="1"/>
  <c r="BN125" i="6"/>
  <c r="BU125" i="6" s="1"/>
  <c r="BG125" i="6" s="1"/>
  <c r="AH125" i="6"/>
  <c r="AP125" i="6" s="1"/>
  <c r="AI125" i="6"/>
  <c r="AQ125" i="6" s="1"/>
  <c r="AJ125" i="6"/>
  <c r="AR125" i="6" s="1"/>
  <c r="AB125" i="6" s="1"/>
  <c r="CR125" i="6"/>
  <c r="CY125" i="6" s="1"/>
  <c r="EJ125" i="6"/>
  <c r="EW125" i="6" s="1"/>
  <c r="BP125" i="6"/>
  <c r="BW125" i="6" s="1"/>
  <c r="EI125" i="6"/>
  <c r="EV125" i="6" s="1"/>
  <c r="DV125" i="6" s="1"/>
  <c r="BQ125" i="6"/>
  <c r="BX125" i="6" s="1"/>
  <c r="AK125" i="6"/>
  <c r="AS125" i="6" s="1"/>
  <c r="EK125" i="6"/>
  <c r="CT125" i="6"/>
  <c r="DA125" i="6" s="1"/>
  <c r="CU125" i="6"/>
  <c r="DB125" i="6" s="1"/>
  <c r="AL125" i="6"/>
  <c r="AT125" i="6" s="1"/>
  <c r="EL125" i="6"/>
  <c r="EY125" i="6" s="1"/>
  <c r="BR125" i="6"/>
  <c r="BY125" i="6" s="1"/>
  <c r="AM125" i="6"/>
  <c r="AU125" i="6" s="1"/>
  <c r="BT125" i="6"/>
  <c r="CA125" i="6" s="1"/>
  <c r="BS125" i="6"/>
  <c r="BZ125" i="6" s="1"/>
  <c r="EM125" i="6"/>
  <c r="EZ125" i="6" s="1"/>
  <c r="CV125" i="6"/>
  <c r="DC125" i="6" s="1"/>
  <c r="CX125" i="6"/>
  <c r="DE125" i="6" s="1"/>
  <c r="AN125" i="6"/>
  <c r="AV125" i="6" s="1"/>
  <c r="CW125" i="6"/>
  <c r="DD125" i="6" s="1"/>
  <c r="EN125" i="6"/>
  <c r="FA125" i="6" s="1"/>
  <c r="AO125" i="6"/>
  <c r="AW125" i="6" s="1"/>
  <c r="EO125" i="6"/>
  <c r="FB125" i="6" s="1"/>
  <c r="EP125" i="6"/>
  <c r="FC125" i="6" s="1"/>
  <c r="EQ125" i="6"/>
  <c r="FD125" i="6" s="1"/>
  <c r="ER125" i="6"/>
  <c r="FE125" i="6" s="1"/>
  <c r="ET125" i="6"/>
  <c r="FG125" i="6" s="1"/>
  <c r="ES125" i="6"/>
  <c r="FF125" i="6" s="1"/>
  <c r="P114" i="6"/>
  <c r="BM122" i="6"/>
  <c r="BF121" i="6"/>
  <c r="N121" i="6" s="1"/>
  <c r="EE117" i="6"/>
  <c r="DR116" i="6"/>
  <c r="EF115" i="6"/>
  <c r="DS114" i="6"/>
  <c r="AE122" i="6"/>
  <c r="W121" i="6"/>
  <c r="DX124" i="6"/>
  <c r="DK123" i="6"/>
  <c r="BL122" i="6"/>
  <c r="BE121" i="6"/>
  <c r="CK124" i="6"/>
  <c r="CD123" i="6"/>
  <c r="BK123" i="6"/>
  <c r="BD122" i="6"/>
  <c r="EG116" i="6"/>
  <c r="DT115" i="6"/>
  <c r="AF122" i="8" l="1"/>
  <c r="X121" i="8"/>
  <c r="H114" i="8"/>
  <c r="G114" i="8"/>
  <c r="ED118" i="8"/>
  <c r="DQ117" i="8"/>
  <c r="BL122" i="8"/>
  <c r="BE121" i="8"/>
  <c r="N121" i="8" s="1"/>
  <c r="DY124" i="8"/>
  <c r="DL123" i="8"/>
  <c r="EB121" i="8"/>
  <c r="DO120" i="8"/>
  <c r="CL125" i="8"/>
  <c r="CE124" i="8"/>
  <c r="AB125" i="8"/>
  <c r="T124" i="8"/>
  <c r="AE122" i="8"/>
  <c r="W121" i="8"/>
  <c r="EG116" i="8"/>
  <c r="DT115" i="8"/>
  <c r="P115" i="8" s="1"/>
  <c r="AG121" i="8"/>
  <c r="Y120" i="8"/>
  <c r="M120" i="8" s="1"/>
  <c r="CP122" i="8"/>
  <c r="CI121" i="8"/>
  <c r="AA125" i="8"/>
  <c r="S124" i="8"/>
  <c r="CO123" i="8"/>
  <c r="CH122" i="8"/>
  <c r="Z125" i="8"/>
  <c r="R124" i="8"/>
  <c r="CM125" i="8"/>
  <c r="CF124" i="8"/>
  <c r="CN124" i="8"/>
  <c r="CG123" i="8"/>
  <c r="AD124" i="8"/>
  <c r="V123" i="8"/>
  <c r="DZ123" i="8"/>
  <c r="DM122" i="8"/>
  <c r="J113" i="8"/>
  <c r="I113" i="8"/>
  <c r="K113" i="8" s="1"/>
  <c r="L113" i="8"/>
  <c r="BJ125" i="8"/>
  <c r="BC124" i="8"/>
  <c r="EE118" i="8"/>
  <c r="DR117" i="8"/>
  <c r="BK124" i="8"/>
  <c r="BD123" i="8"/>
  <c r="EA121" i="8"/>
  <c r="DN120" i="8"/>
  <c r="AC124" i="8"/>
  <c r="U123" i="8"/>
  <c r="EC120" i="8"/>
  <c r="DP119" i="8"/>
  <c r="DU125" i="8"/>
  <c r="DH124" i="8"/>
  <c r="CQ121" i="8"/>
  <c r="CJ120" i="8"/>
  <c r="O120" i="8" s="1"/>
  <c r="EF117" i="8"/>
  <c r="DS116" i="8"/>
  <c r="BH125" i="8"/>
  <c r="BA124" i="8"/>
  <c r="BG125" i="8"/>
  <c r="AZ124" i="8"/>
  <c r="DX125" i="8"/>
  <c r="DK124" i="8"/>
  <c r="DV125" i="8"/>
  <c r="DI124" i="8"/>
  <c r="BI125" i="8"/>
  <c r="BB124" i="8"/>
  <c r="CK125" i="8"/>
  <c r="CD124" i="8"/>
  <c r="DW125" i="8"/>
  <c r="DJ124" i="8"/>
  <c r="BM123" i="8"/>
  <c r="BF122" i="8"/>
  <c r="N120" i="7"/>
  <c r="CO124" i="7"/>
  <c r="CH123" i="7"/>
  <c r="EC119" i="7"/>
  <c r="DP118" i="7"/>
  <c r="DX123" i="7"/>
  <c r="DK122" i="7"/>
  <c r="DZ122" i="7"/>
  <c r="DM121" i="7"/>
  <c r="AB126" i="7"/>
  <c r="T125" i="7"/>
  <c r="CQ122" i="7"/>
  <c r="CJ121" i="7"/>
  <c r="O121" i="7" s="1"/>
  <c r="BK123" i="7"/>
  <c r="BD122" i="7"/>
  <c r="BJ124" i="7"/>
  <c r="BC123" i="7"/>
  <c r="BI126" i="7"/>
  <c r="BB125" i="7"/>
  <c r="EB120" i="7"/>
  <c r="DO119" i="7"/>
  <c r="EE117" i="7"/>
  <c r="DR116" i="7"/>
  <c r="CL126" i="7"/>
  <c r="CE125" i="7"/>
  <c r="CN125" i="7"/>
  <c r="CG124" i="7"/>
  <c r="DW125" i="7"/>
  <c r="DJ124" i="7"/>
  <c r="DU126" i="7"/>
  <c r="DH125" i="7"/>
  <c r="AG121" i="7"/>
  <c r="Y120" i="7"/>
  <c r="M120" i="7" s="1"/>
  <c r="BH126" i="7"/>
  <c r="BA125" i="7"/>
  <c r="BL122" i="7"/>
  <c r="BE121" i="7"/>
  <c r="L112" i="7"/>
  <c r="J112" i="7"/>
  <c r="I112" i="7"/>
  <c r="K112" i="7" s="1"/>
  <c r="P114" i="7"/>
  <c r="L113" i="7"/>
  <c r="J113" i="7"/>
  <c r="I113" i="7"/>
  <c r="K113" i="7" s="1"/>
  <c r="ED118" i="7"/>
  <c r="DQ117" i="7"/>
  <c r="AD123" i="7"/>
  <c r="V122" i="7"/>
  <c r="AF122" i="7"/>
  <c r="X121" i="7"/>
  <c r="CP123" i="7"/>
  <c r="CI122" i="7"/>
  <c r="EF116" i="7"/>
  <c r="DS115" i="7"/>
  <c r="EG116" i="7"/>
  <c r="DT115" i="7"/>
  <c r="BM122" i="7"/>
  <c r="BF121" i="7"/>
  <c r="BG126" i="7"/>
  <c r="AZ125" i="7"/>
  <c r="AE122" i="7"/>
  <c r="W121" i="7"/>
  <c r="CK126" i="7"/>
  <c r="CD125" i="7"/>
  <c r="EA120" i="7"/>
  <c r="DN119" i="7"/>
  <c r="Z126" i="7"/>
  <c r="R125" i="7"/>
  <c r="AC125" i="7"/>
  <c r="U124" i="7"/>
  <c r="AA126" i="7"/>
  <c r="S125" i="7"/>
  <c r="DY122" i="7"/>
  <c r="DL121" i="7"/>
  <c r="DV126" i="7"/>
  <c r="DI125" i="7"/>
  <c r="CM125" i="7"/>
  <c r="CF124" i="7"/>
  <c r="DI125" i="6"/>
  <c r="T125" i="6"/>
  <c r="AZ125" i="6"/>
  <c r="EG117" i="6"/>
  <c r="DT116" i="6"/>
  <c r="CK125" i="6"/>
  <c r="CD124" i="6"/>
  <c r="DX125" i="6"/>
  <c r="DK124" i="6"/>
  <c r="AE123" i="6"/>
  <c r="W122" i="6"/>
  <c r="EE118" i="6"/>
  <c r="DR117" i="6"/>
  <c r="H114" i="6"/>
  <c r="G114" i="6"/>
  <c r="CN124" i="6"/>
  <c r="CG123" i="6"/>
  <c r="A128" i="6"/>
  <c r="C127" i="6"/>
  <c r="DY124" i="6"/>
  <c r="DL123" i="6"/>
  <c r="CQ121" i="6"/>
  <c r="CJ120" i="6"/>
  <c r="AD124" i="6"/>
  <c r="V123" i="6"/>
  <c r="AC125" i="6"/>
  <c r="U124" i="6"/>
  <c r="AF122" i="6"/>
  <c r="X121" i="6"/>
  <c r="J113" i="6"/>
  <c r="I113" i="6"/>
  <c r="K113" i="6" s="1"/>
  <c r="L113" i="6"/>
  <c r="BI125" i="6"/>
  <c r="BB124" i="6"/>
  <c r="DW125" i="6"/>
  <c r="DJ124" i="6"/>
  <c r="EB120" i="6"/>
  <c r="DO119" i="6"/>
  <c r="EC119" i="6"/>
  <c r="DP118" i="6"/>
  <c r="ED119" i="6"/>
  <c r="DQ118" i="6"/>
  <c r="BK124" i="6"/>
  <c r="BD123" i="6"/>
  <c r="BL123" i="6"/>
  <c r="BE122" i="6"/>
  <c r="N122" i="6" s="1"/>
  <c r="EF116" i="6"/>
  <c r="DS115" i="6"/>
  <c r="BM123" i="6"/>
  <c r="BF122" i="6"/>
  <c r="CL125" i="6"/>
  <c r="CE124" i="6"/>
  <c r="AA125" i="6"/>
  <c r="S124" i="6"/>
  <c r="BJ124" i="6"/>
  <c r="BC123" i="6"/>
  <c r="CM125" i="6"/>
  <c r="CF124" i="6"/>
  <c r="CO123" i="6"/>
  <c r="CH122" i="6"/>
  <c r="EY126" i="6"/>
  <c r="FB126" i="6"/>
  <c r="DA126" i="6"/>
  <c r="FE126" i="6"/>
  <c r="FA126" i="6"/>
  <c r="CZ126" i="6"/>
  <c r="AP126" i="6"/>
  <c r="F126" i="6"/>
  <c r="AH126" i="6"/>
  <c r="AI126" i="6"/>
  <c r="AQ126" i="6" s="1"/>
  <c r="AJ126" i="6"/>
  <c r="AR126" i="6" s="1"/>
  <c r="AB126" i="6" s="1"/>
  <c r="CR126" i="6"/>
  <c r="CY126" i="6" s="1"/>
  <c r="CS126" i="6"/>
  <c r="BO126" i="6"/>
  <c r="BV126" i="6" s="1"/>
  <c r="EH126" i="6"/>
  <c r="EU126" i="6" s="1"/>
  <c r="BN126" i="6"/>
  <c r="BU126" i="6" s="1"/>
  <c r="BG126" i="6" s="1"/>
  <c r="EI126" i="6"/>
  <c r="EV126" i="6" s="1"/>
  <c r="DV126" i="6" s="1"/>
  <c r="EJ126" i="6"/>
  <c r="EW126" i="6" s="1"/>
  <c r="BP126" i="6"/>
  <c r="BW126" i="6" s="1"/>
  <c r="AK126" i="6"/>
  <c r="AS126" i="6" s="1"/>
  <c r="EK126" i="6"/>
  <c r="EX126" i="6" s="1"/>
  <c r="CT126" i="6"/>
  <c r="BQ126" i="6"/>
  <c r="BX126" i="6" s="1"/>
  <c r="AL126" i="6"/>
  <c r="AT126" i="6" s="1"/>
  <c r="EL126" i="6"/>
  <c r="BR126" i="6"/>
  <c r="BY126" i="6" s="1"/>
  <c r="CU126" i="6"/>
  <c r="DB126" i="6" s="1"/>
  <c r="BT126" i="6"/>
  <c r="CA126" i="6" s="1"/>
  <c r="BS126" i="6"/>
  <c r="BZ126" i="6" s="1"/>
  <c r="EM126" i="6"/>
  <c r="EZ126" i="6" s="1"/>
  <c r="CV126" i="6"/>
  <c r="DC126" i="6" s="1"/>
  <c r="AM126" i="6"/>
  <c r="AU126" i="6" s="1"/>
  <c r="CW126" i="6"/>
  <c r="DD126" i="6" s="1"/>
  <c r="EN126" i="6"/>
  <c r="AO126" i="6"/>
  <c r="AW126" i="6" s="1"/>
  <c r="CX126" i="6"/>
  <c r="DE126" i="6" s="1"/>
  <c r="AN126" i="6"/>
  <c r="AV126" i="6" s="1"/>
  <c r="EO126" i="6"/>
  <c r="EP126" i="6"/>
  <c r="FC126" i="6" s="1"/>
  <c r="EQ126" i="6"/>
  <c r="FD126" i="6" s="1"/>
  <c r="ER126" i="6"/>
  <c r="ET126" i="6"/>
  <c r="FG126" i="6" s="1"/>
  <c r="ES126" i="6"/>
  <c r="FF126" i="6" s="1"/>
  <c r="CP121" i="6"/>
  <c r="CI120" i="6"/>
  <c r="O120" i="6" s="1"/>
  <c r="Z125" i="6"/>
  <c r="R124" i="6"/>
  <c r="D128" i="6"/>
  <c r="B129" i="6"/>
  <c r="P115" i="6"/>
  <c r="EA122" i="6"/>
  <c r="DN121" i="6"/>
  <c r="AG122" i="6"/>
  <c r="Y121" i="6"/>
  <c r="M121" i="6" s="1"/>
  <c r="DU125" i="6"/>
  <c r="DH124" i="6"/>
  <c r="O119" i="6"/>
  <c r="DZ122" i="6"/>
  <c r="DM121" i="6"/>
  <c r="BH125" i="6"/>
  <c r="BA124" i="6"/>
  <c r="Q127" i="6"/>
  <c r="E127" i="6"/>
  <c r="DG127" i="6"/>
  <c r="CC127" i="6"/>
  <c r="AY127" i="6"/>
  <c r="N121" i="7" l="1"/>
  <c r="AB126" i="8"/>
  <c r="T125" i="8"/>
  <c r="EB122" i="8"/>
  <c r="DO121" i="8"/>
  <c r="BL123" i="8"/>
  <c r="BE122" i="8"/>
  <c r="N122" i="8" s="1"/>
  <c r="J114" i="8"/>
  <c r="I114" i="8"/>
  <c r="K114" i="8" s="1"/>
  <c r="L114" i="8"/>
  <c r="AF123" i="8"/>
  <c r="X122" i="8"/>
  <c r="BM124" i="8"/>
  <c r="BF123" i="8"/>
  <c r="CK126" i="8"/>
  <c r="CD125" i="8"/>
  <c r="DV126" i="8"/>
  <c r="DI125" i="8"/>
  <c r="BG126" i="8"/>
  <c r="AZ125" i="8"/>
  <c r="EF118" i="8"/>
  <c r="DS117" i="8"/>
  <c r="DU126" i="8"/>
  <c r="DH125" i="8"/>
  <c r="AC125" i="8"/>
  <c r="U124" i="8"/>
  <c r="BK125" i="8"/>
  <c r="BD124" i="8"/>
  <c r="DZ124" i="8"/>
  <c r="DM123" i="8"/>
  <c r="CN125" i="8"/>
  <c r="CG124" i="8"/>
  <c r="Z126" i="8"/>
  <c r="R125" i="8"/>
  <c r="AA126" i="8"/>
  <c r="S125" i="8"/>
  <c r="AG122" i="8"/>
  <c r="Y121" i="8"/>
  <c r="M121" i="8" s="1"/>
  <c r="AE123" i="8"/>
  <c r="W122" i="8"/>
  <c r="BJ126" i="8"/>
  <c r="BC125" i="8"/>
  <c r="H115" i="8"/>
  <c r="G115" i="8"/>
  <c r="CL126" i="8"/>
  <c r="CE125" i="8"/>
  <c r="DY125" i="8"/>
  <c r="DL124" i="8"/>
  <c r="ED119" i="8"/>
  <c r="DQ118" i="8"/>
  <c r="DW126" i="8"/>
  <c r="DJ125" i="8"/>
  <c r="BI126" i="8"/>
  <c r="BB125" i="8"/>
  <c r="DX126" i="8"/>
  <c r="DK125" i="8"/>
  <c r="BH126" i="8"/>
  <c r="BA125" i="8"/>
  <c r="CQ122" i="8"/>
  <c r="CJ121" i="8"/>
  <c r="O121" i="8" s="1"/>
  <c r="EC121" i="8"/>
  <c r="DP120" i="8"/>
  <c r="EA122" i="8"/>
  <c r="DN121" i="8"/>
  <c r="EE119" i="8"/>
  <c r="DR118" i="8"/>
  <c r="AD125" i="8"/>
  <c r="V124" i="8"/>
  <c r="CM126" i="8"/>
  <c r="CF125" i="8"/>
  <c r="CO124" i="8"/>
  <c r="CH123" i="8"/>
  <c r="CP123" i="8"/>
  <c r="CI122" i="8"/>
  <c r="EG117" i="8"/>
  <c r="DT116" i="8"/>
  <c r="P116" i="8" s="1"/>
  <c r="DV127" i="7"/>
  <c r="DI126" i="7"/>
  <c r="AA127" i="7"/>
  <c r="S126" i="7"/>
  <c r="Z127" i="7"/>
  <c r="R126" i="7"/>
  <c r="CK127" i="7"/>
  <c r="CD126" i="7"/>
  <c r="BG127" i="7"/>
  <c r="AZ126" i="7"/>
  <c r="EG117" i="7"/>
  <c r="DT116" i="7"/>
  <c r="CP124" i="7"/>
  <c r="CI123" i="7"/>
  <c r="AD124" i="7"/>
  <c r="V123" i="7"/>
  <c r="H114" i="7"/>
  <c r="G114" i="7"/>
  <c r="BH127" i="7"/>
  <c r="BA126" i="7"/>
  <c r="DU127" i="7"/>
  <c r="DH126" i="7"/>
  <c r="CN126" i="7"/>
  <c r="CG125" i="7"/>
  <c r="EE118" i="7"/>
  <c r="DR117" i="7"/>
  <c r="BI127" i="7"/>
  <c r="BB126" i="7"/>
  <c r="BK124" i="7"/>
  <c r="BD123" i="7"/>
  <c r="AB127" i="7"/>
  <c r="T126" i="7"/>
  <c r="DX124" i="7"/>
  <c r="DK123" i="7"/>
  <c r="CO125" i="7"/>
  <c r="CH124" i="7"/>
  <c r="CM126" i="7"/>
  <c r="CF125" i="7"/>
  <c r="DY123" i="7"/>
  <c r="DL122" i="7"/>
  <c r="AC126" i="7"/>
  <c r="U125" i="7"/>
  <c r="EA121" i="7"/>
  <c r="DN120" i="7"/>
  <c r="AE123" i="7"/>
  <c r="W122" i="7"/>
  <c r="BM123" i="7"/>
  <c r="BF122" i="7"/>
  <c r="N122" i="7" s="1"/>
  <c r="EF117" i="7"/>
  <c r="DS116" i="7"/>
  <c r="AF123" i="7"/>
  <c r="X122" i="7"/>
  <c r="ED119" i="7"/>
  <c r="DQ118" i="7"/>
  <c r="P115" i="7"/>
  <c r="BL123" i="7"/>
  <c r="BE122" i="7"/>
  <c r="AG122" i="7"/>
  <c r="Y121" i="7"/>
  <c r="M121" i="7" s="1"/>
  <c r="DW126" i="7"/>
  <c r="DJ125" i="7"/>
  <c r="CL127" i="7"/>
  <c r="CE126" i="7"/>
  <c r="EB121" i="7"/>
  <c r="DO120" i="7"/>
  <c r="BJ125" i="7"/>
  <c r="BC124" i="7"/>
  <c r="CQ123" i="7"/>
  <c r="CJ122" i="7"/>
  <c r="O122" i="7" s="1"/>
  <c r="DZ123" i="7"/>
  <c r="DM122" i="7"/>
  <c r="EC120" i="7"/>
  <c r="DP119" i="7"/>
  <c r="AZ126" i="6"/>
  <c r="T126" i="6"/>
  <c r="DI126" i="6"/>
  <c r="BH126" i="6"/>
  <c r="BA125" i="6"/>
  <c r="G115" i="6"/>
  <c r="H115" i="6"/>
  <c r="AA126" i="6"/>
  <c r="S125" i="6"/>
  <c r="BM124" i="6"/>
  <c r="BF123" i="6"/>
  <c r="N123" i="6" s="1"/>
  <c r="BL124" i="6"/>
  <c r="BE123" i="6"/>
  <c r="ED120" i="6"/>
  <c r="DQ119" i="6"/>
  <c r="DW126" i="6"/>
  <c r="DJ125" i="6"/>
  <c r="AF123" i="6"/>
  <c r="X122" i="6"/>
  <c r="AD125" i="6"/>
  <c r="V124" i="6"/>
  <c r="DU126" i="6"/>
  <c r="DH125" i="6"/>
  <c r="EA123" i="6"/>
  <c r="DN122" i="6"/>
  <c r="Z126" i="6"/>
  <c r="R125" i="6"/>
  <c r="CO124" i="6"/>
  <c r="CH123" i="6"/>
  <c r="DY125" i="6"/>
  <c r="DL124" i="6"/>
  <c r="CN125" i="6"/>
  <c r="CG124" i="6"/>
  <c r="EE119" i="6"/>
  <c r="DR118" i="6"/>
  <c r="DX126" i="6"/>
  <c r="DK125" i="6"/>
  <c r="EG118" i="6"/>
  <c r="DT117" i="6"/>
  <c r="DZ123" i="6"/>
  <c r="DM122" i="6"/>
  <c r="B130" i="6"/>
  <c r="D129" i="6"/>
  <c r="BJ125" i="6"/>
  <c r="BC124" i="6"/>
  <c r="CL126" i="6"/>
  <c r="CE125" i="6"/>
  <c r="EF117" i="6"/>
  <c r="DS116" i="6"/>
  <c r="P116" i="6" s="1"/>
  <c r="BK125" i="6"/>
  <c r="BD124" i="6"/>
  <c r="EB121" i="6"/>
  <c r="DO120" i="6"/>
  <c r="BI126" i="6"/>
  <c r="BB125" i="6"/>
  <c r="AC126" i="6"/>
  <c r="U125" i="6"/>
  <c r="CQ122" i="6"/>
  <c r="CJ121" i="6"/>
  <c r="J114" i="6"/>
  <c r="I114" i="6"/>
  <c r="K114" i="6" s="1"/>
  <c r="L114" i="6"/>
  <c r="DC127" i="6"/>
  <c r="BV127" i="6"/>
  <c r="AW127" i="6"/>
  <c r="BY127" i="6"/>
  <c r="FF127" i="6"/>
  <c r="FB127" i="6"/>
  <c r="FE127" i="6"/>
  <c r="FA127" i="6"/>
  <c r="CZ127" i="6"/>
  <c r="AP127" i="6"/>
  <c r="F127" i="6"/>
  <c r="AH127" i="6"/>
  <c r="AI127" i="6"/>
  <c r="AQ127" i="6" s="1"/>
  <c r="AJ127" i="6"/>
  <c r="AR127" i="6" s="1"/>
  <c r="AB127" i="6" s="1"/>
  <c r="CR127" i="6"/>
  <c r="CY127" i="6" s="1"/>
  <c r="CS127" i="6"/>
  <c r="BO127" i="6"/>
  <c r="EH127" i="6"/>
  <c r="EU127" i="6" s="1"/>
  <c r="BN127" i="6"/>
  <c r="BU127" i="6" s="1"/>
  <c r="BG127" i="6" s="1"/>
  <c r="EI127" i="6"/>
  <c r="EV127" i="6" s="1"/>
  <c r="DV127" i="6" s="1"/>
  <c r="EJ127" i="6"/>
  <c r="EW127" i="6" s="1"/>
  <c r="BP127" i="6"/>
  <c r="BW127" i="6" s="1"/>
  <c r="BQ127" i="6"/>
  <c r="BX127" i="6" s="1"/>
  <c r="AK127" i="6"/>
  <c r="AS127" i="6" s="1"/>
  <c r="EK127" i="6"/>
  <c r="EX127" i="6" s="1"/>
  <c r="CT127" i="6"/>
  <c r="DA127" i="6" s="1"/>
  <c r="CU127" i="6"/>
  <c r="DB127" i="6" s="1"/>
  <c r="BR127" i="6"/>
  <c r="AL127" i="6"/>
  <c r="AT127" i="6" s="1"/>
  <c r="EL127" i="6"/>
  <c r="EY127" i="6" s="1"/>
  <c r="EM127" i="6"/>
  <c r="EZ127" i="6" s="1"/>
  <c r="CV127" i="6"/>
  <c r="AM127" i="6"/>
  <c r="AU127" i="6" s="1"/>
  <c r="BT127" i="6"/>
  <c r="CA127" i="6" s="1"/>
  <c r="BS127" i="6"/>
  <c r="BZ127" i="6" s="1"/>
  <c r="AO127" i="6"/>
  <c r="CX127" i="6"/>
  <c r="DE127" i="6" s="1"/>
  <c r="AN127" i="6"/>
  <c r="AV127" i="6" s="1"/>
  <c r="CW127" i="6"/>
  <c r="DD127" i="6" s="1"/>
  <c r="EN127" i="6"/>
  <c r="EO127" i="6"/>
  <c r="EP127" i="6"/>
  <c r="FC127" i="6" s="1"/>
  <c r="EQ127" i="6"/>
  <c r="FD127" i="6" s="1"/>
  <c r="ER127" i="6"/>
  <c r="ES127" i="6"/>
  <c r="ET127" i="6"/>
  <c r="FG127" i="6" s="1"/>
  <c r="AG123" i="6"/>
  <c r="Y122" i="6"/>
  <c r="M122" i="6" s="1"/>
  <c r="Q128" i="6"/>
  <c r="E128" i="6"/>
  <c r="DG128" i="6"/>
  <c r="CC128" i="6"/>
  <c r="AY128" i="6"/>
  <c r="CP122" i="6"/>
  <c r="CI121" i="6"/>
  <c r="O121" i="6" s="1"/>
  <c r="CM126" i="6"/>
  <c r="CF125" i="6"/>
  <c r="EC120" i="6"/>
  <c r="DP119" i="6"/>
  <c r="A129" i="6"/>
  <c r="C128" i="6"/>
  <c r="AE124" i="6"/>
  <c r="W123" i="6"/>
  <c r="CK126" i="6"/>
  <c r="CD125" i="6"/>
  <c r="AE124" i="8" l="1"/>
  <c r="W123" i="8"/>
  <c r="AA127" i="8"/>
  <c r="S126" i="8"/>
  <c r="CN126" i="8"/>
  <c r="CG125" i="8"/>
  <c r="BK126" i="8"/>
  <c r="BD125" i="8"/>
  <c r="DU127" i="8"/>
  <c r="DH126" i="8"/>
  <c r="BG127" i="8"/>
  <c r="AZ126" i="8"/>
  <c r="CK127" i="8"/>
  <c r="CD126" i="8"/>
  <c r="AF124" i="8"/>
  <c r="X123" i="8"/>
  <c r="CP124" i="8"/>
  <c r="CI123" i="8"/>
  <c r="CM127" i="8"/>
  <c r="CF126" i="8"/>
  <c r="EE120" i="8"/>
  <c r="DR119" i="8"/>
  <c r="EC122" i="8"/>
  <c r="DP121" i="8"/>
  <c r="BH127" i="8"/>
  <c r="BA126" i="8"/>
  <c r="BI127" i="8"/>
  <c r="BB126" i="8"/>
  <c r="ED120" i="8"/>
  <c r="DQ119" i="8"/>
  <c r="CL127" i="8"/>
  <c r="CE126" i="8"/>
  <c r="BL124" i="8"/>
  <c r="BE123" i="8"/>
  <c r="N123" i="8" s="1"/>
  <c r="AB127" i="8"/>
  <c r="T126" i="8"/>
  <c r="G116" i="8"/>
  <c r="H116" i="8"/>
  <c r="J115" i="8"/>
  <c r="I115" i="8"/>
  <c r="K115" i="8" s="1"/>
  <c r="L115" i="8"/>
  <c r="BJ127" i="8"/>
  <c r="BC126" i="8"/>
  <c r="AG123" i="8"/>
  <c r="Y122" i="8"/>
  <c r="Z127" i="8"/>
  <c r="R126" i="8"/>
  <c r="DZ125" i="8"/>
  <c r="DM124" i="8"/>
  <c r="AC126" i="8"/>
  <c r="U125" i="8"/>
  <c r="EF119" i="8"/>
  <c r="DS118" i="8"/>
  <c r="DV127" i="8"/>
  <c r="DI126" i="8"/>
  <c r="BM125" i="8"/>
  <c r="BF124" i="8"/>
  <c r="EG118" i="8"/>
  <c r="DT117" i="8"/>
  <c r="P117" i="8" s="1"/>
  <c r="CO125" i="8"/>
  <c r="CH124" i="8"/>
  <c r="AD126" i="8"/>
  <c r="V125" i="8"/>
  <c r="EA123" i="8"/>
  <c r="DN122" i="8"/>
  <c r="CQ123" i="8"/>
  <c r="CJ122" i="8"/>
  <c r="O122" i="8" s="1"/>
  <c r="DX127" i="8"/>
  <c r="DK126" i="8"/>
  <c r="DW127" i="8"/>
  <c r="DJ126" i="8"/>
  <c r="DY126" i="8"/>
  <c r="DL125" i="8"/>
  <c r="M122" i="8"/>
  <c r="EB123" i="8"/>
  <c r="DO122" i="8"/>
  <c r="EC121" i="7"/>
  <c r="DP120" i="7"/>
  <c r="CQ124" i="7"/>
  <c r="CJ123" i="7"/>
  <c r="O123" i="7" s="1"/>
  <c r="EB122" i="7"/>
  <c r="DO121" i="7"/>
  <c r="DW127" i="7"/>
  <c r="DJ126" i="7"/>
  <c r="BL124" i="7"/>
  <c r="BE123" i="7"/>
  <c r="AF124" i="7"/>
  <c r="X123" i="7"/>
  <c r="BM124" i="7"/>
  <c r="BF123" i="7"/>
  <c r="N123" i="7" s="1"/>
  <c r="EA122" i="7"/>
  <c r="DN121" i="7"/>
  <c r="DY124" i="7"/>
  <c r="DL123" i="7"/>
  <c r="CO126" i="7"/>
  <c r="CH125" i="7"/>
  <c r="AB128" i="7"/>
  <c r="T127" i="7"/>
  <c r="BI128" i="7"/>
  <c r="BB127" i="7"/>
  <c r="CN127" i="7"/>
  <c r="CG126" i="7"/>
  <c r="BH128" i="7"/>
  <c r="BA127" i="7"/>
  <c r="CP125" i="7"/>
  <c r="CI124" i="7"/>
  <c r="BG128" i="7"/>
  <c r="AZ127" i="7"/>
  <c r="Z128" i="7"/>
  <c r="R127" i="7"/>
  <c r="DV128" i="7"/>
  <c r="DI127" i="7"/>
  <c r="L114" i="7"/>
  <c r="J114" i="7"/>
  <c r="I114" i="7"/>
  <c r="K114" i="7" s="1"/>
  <c r="P116" i="7"/>
  <c r="DZ124" i="7"/>
  <c r="DM123" i="7"/>
  <c r="BJ126" i="7"/>
  <c r="BC125" i="7"/>
  <c r="CL128" i="7"/>
  <c r="CE127" i="7"/>
  <c r="AG123" i="7"/>
  <c r="Y122" i="7"/>
  <c r="M122" i="7" s="1"/>
  <c r="H115" i="7"/>
  <c r="G115" i="7"/>
  <c r="ED120" i="7"/>
  <c r="DQ119" i="7"/>
  <c r="EF118" i="7"/>
  <c r="DS117" i="7"/>
  <c r="AE124" i="7"/>
  <c r="W123" i="7"/>
  <c r="AC127" i="7"/>
  <c r="U126" i="7"/>
  <c r="CM127" i="7"/>
  <c r="CF126" i="7"/>
  <c r="DX125" i="7"/>
  <c r="DK124" i="7"/>
  <c r="BK125" i="7"/>
  <c r="BD124" i="7"/>
  <c r="EE119" i="7"/>
  <c r="DR118" i="7"/>
  <c r="DU128" i="7"/>
  <c r="DH127" i="7"/>
  <c r="AD125" i="7"/>
  <c r="V124" i="7"/>
  <c r="EG118" i="7"/>
  <c r="DT117" i="7"/>
  <c r="P117" i="7" s="1"/>
  <c r="CK128" i="7"/>
  <c r="CD127" i="7"/>
  <c r="AA128" i="7"/>
  <c r="S127" i="7"/>
  <c r="T127" i="6"/>
  <c r="DI127" i="6"/>
  <c r="AZ127" i="6"/>
  <c r="H116" i="6"/>
  <c r="G116" i="6"/>
  <c r="CK127" i="6"/>
  <c r="CD126" i="6"/>
  <c r="AE125" i="6"/>
  <c r="W124" i="6"/>
  <c r="EC121" i="6"/>
  <c r="DP120" i="6"/>
  <c r="CP123" i="6"/>
  <c r="CI122" i="6"/>
  <c r="AR128" i="6"/>
  <c r="AB128" i="6" s="1"/>
  <c r="AQ128" i="6"/>
  <c r="DD128" i="6"/>
  <c r="AT128" i="6"/>
  <c r="F128" i="6"/>
  <c r="AJ128" i="6"/>
  <c r="CR128" i="6"/>
  <c r="CY128" i="6" s="1"/>
  <c r="CS128" i="6"/>
  <c r="CZ128" i="6" s="1"/>
  <c r="BO128" i="6"/>
  <c r="BV128" i="6" s="1"/>
  <c r="EH128" i="6"/>
  <c r="EU128" i="6" s="1"/>
  <c r="BN128" i="6"/>
  <c r="BU128" i="6" s="1"/>
  <c r="BG128" i="6" s="1"/>
  <c r="AH128" i="6"/>
  <c r="AP128" i="6" s="1"/>
  <c r="AI128" i="6"/>
  <c r="EI128" i="6"/>
  <c r="EV128" i="6" s="1"/>
  <c r="DV128" i="6" s="1"/>
  <c r="EJ128" i="6"/>
  <c r="EW128" i="6" s="1"/>
  <c r="BP128" i="6"/>
  <c r="BW128" i="6" s="1"/>
  <c r="BQ128" i="6"/>
  <c r="BX128" i="6" s="1"/>
  <c r="AK128" i="6"/>
  <c r="AS128" i="6" s="1"/>
  <c r="EK128" i="6"/>
  <c r="EX128" i="6" s="1"/>
  <c r="CT128" i="6"/>
  <c r="DA128" i="6" s="1"/>
  <c r="CU128" i="6"/>
  <c r="DB128" i="6" s="1"/>
  <c r="AL128" i="6"/>
  <c r="EL128" i="6"/>
  <c r="EY128" i="6" s="1"/>
  <c r="BR128" i="6"/>
  <c r="BY128" i="6" s="1"/>
  <c r="CV128" i="6"/>
  <c r="DC128" i="6" s="1"/>
  <c r="AM128" i="6"/>
  <c r="AU128" i="6" s="1"/>
  <c r="BT128" i="6"/>
  <c r="CA128" i="6" s="1"/>
  <c r="BS128" i="6"/>
  <c r="BZ128" i="6" s="1"/>
  <c r="EM128" i="6"/>
  <c r="EZ128" i="6" s="1"/>
  <c r="AO128" i="6"/>
  <c r="AW128" i="6" s="1"/>
  <c r="CX128" i="6"/>
  <c r="DE128" i="6" s="1"/>
  <c r="AN128" i="6"/>
  <c r="AV128" i="6" s="1"/>
  <c r="CW128" i="6"/>
  <c r="EN128" i="6"/>
  <c r="FA128" i="6" s="1"/>
  <c r="EO128" i="6"/>
  <c r="FB128" i="6" s="1"/>
  <c r="EP128" i="6"/>
  <c r="FC128" i="6" s="1"/>
  <c r="EQ128" i="6"/>
  <c r="FD128" i="6" s="1"/>
  <c r="ER128" i="6"/>
  <c r="FE128" i="6" s="1"/>
  <c r="ES128" i="6"/>
  <c r="FF128" i="6" s="1"/>
  <c r="ET128" i="6"/>
  <c r="FG128" i="6" s="1"/>
  <c r="CQ123" i="6"/>
  <c r="CJ122" i="6"/>
  <c r="BI127" i="6"/>
  <c r="BB126" i="6"/>
  <c r="BK126" i="6"/>
  <c r="BD125" i="6"/>
  <c r="CL127" i="6"/>
  <c r="CE126" i="6"/>
  <c r="D130" i="6"/>
  <c r="B131" i="6"/>
  <c r="CO125" i="6"/>
  <c r="CH124" i="6"/>
  <c r="EA124" i="6"/>
  <c r="DN123" i="6"/>
  <c r="AF124" i="6"/>
  <c r="X123" i="6"/>
  <c r="ED121" i="6"/>
  <c r="DQ120" i="6"/>
  <c r="BM125" i="6"/>
  <c r="BF124" i="6"/>
  <c r="N124" i="6"/>
  <c r="EG119" i="6"/>
  <c r="DT118" i="6"/>
  <c r="EE120" i="6"/>
  <c r="DR119" i="6"/>
  <c r="DY126" i="6"/>
  <c r="DL125" i="6"/>
  <c r="BH127" i="6"/>
  <c r="BA126" i="6"/>
  <c r="CM127" i="6"/>
  <c r="CF126" i="6"/>
  <c r="AC127" i="6"/>
  <c r="U126" i="6"/>
  <c r="EB122" i="6"/>
  <c r="DO121" i="6"/>
  <c r="EF118" i="6"/>
  <c r="DS117" i="6"/>
  <c r="P117" i="6" s="1"/>
  <c r="BJ126" i="6"/>
  <c r="BC125" i="6"/>
  <c r="DZ124" i="6"/>
  <c r="DM123" i="6"/>
  <c r="Z127" i="6"/>
  <c r="R126" i="6"/>
  <c r="DU127" i="6"/>
  <c r="DH126" i="6"/>
  <c r="AD126" i="6"/>
  <c r="V125" i="6"/>
  <c r="DW127" i="6"/>
  <c r="DJ126" i="6"/>
  <c r="BL125" i="6"/>
  <c r="BE124" i="6"/>
  <c r="AA127" i="6"/>
  <c r="S126" i="6"/>
  <c r="J115" i="6"/>
  <c r="I115" i="6"/>
  <c r="K115" i="6" s="1"/>
  <c r="L115" i="6"/>
  <c r="A130" i="6"/>
  <c r="C129" i="6"/>
  <c r="AG124" i="6"/>
  <c r="Y123" i="6"/>
  <c r="M123" i="6" s="1"/>
  <c r="Q129" i="6"/>
  <c r="E129" i="6"/>
  <c r="DG129" i="6"/>
  <c r="CC129" i="6"/>
  <c r="AY129" i="6"/>
  <c r="DX127" i="6"/>
  <c r="DK126" i="6"/>
  <c r="CN126" i="6"/>
  <c r="CG125" i="6"/>
  <c r="AB128" i="8" l="1"/>
  <c r="T127" i="8"/>
  <c r="ED121" i="8"/>
  <c r="DQ120" i="8"/>
  <c r="BH128" i="8"/>
  <c r="BA127" i="8"/>
  <c r="EE121" i="8"/>
  <c r="DR120" i="8"/>
  <c r="CP125" i="8"/>
  <c r="CI124" i="8"/>
  <c r="CK128" i="8"/>
  <c r="CD127" i="8"/>
  <c r="DU128" i="8"/>
  <c r="DH127" i="8"/>
  <c r="CN127" i="8"/>
  <c r="CG126" i="8"/>
  <c r="AE125" i="8"/>
  <c r="W124" i="8"/>
  <c r="DY127" i="8"/>
  <c r="DL126" i="8"/>
  <c r="DX128" i="8"/>
  <c r="DK127" i="8"/>
  <c r="EA124" i="8"/>
  <c r="DN123" i="8"/>
  <c r="CO126" i="8"/>
  <c r="CH125" i="8"/>
  <c r="BM126" i="8"/>
  <c r="BF125" i="8"/>
  <c r="EF120" i="8"/>
  <c r="DS119" i="8"/>
  <c r="DZ126" i="8"/>
  <c r="DM125" i="8"/>
  <c r="AG124" i="8"/>
  <c r="Y123" i="8"/>
  <c r="G117" i="8"/>
  <c r="H117" i="8"/>
  <c r="J116" i="8"/>
  <c r="I116" i="8"/>
  <c r="K116" i="8" s="1"/>
  <c r="L116" i="8"/>
  <c r="BL125" i="8"/>
  <c r="BE124" i="8"/>
  <c r="N124" i="8" s="1"/>
  <c r="CL128" i="8"/>
  <c r="CE127" i="8"/>
  <c r="BI128" i="8"/>
  <c r="BB127" i="8"/>
  <c r="EC123" i="8"/>
  <c r="DP122" i="8"/>
  <c r="CM128" i="8"/>
  <c r="CF127" i="8"/>
  <c r="AF125" i="8"/>
  <c r="X124" i="8"/>
  <c r="BG128" i="8"/>
  <c r="AZ127" i="8"/>
  <c r="BK127" i="8"/>
  <c r="BD126" i="8"/>
  <c r="AA128" i="8"/>
  <c r="S127" i="8"/>
  <c r="EB124" i="8"/>
  <c r="DO123" i="8"/>
  <c r="DW128" i="8"/>
  <c r="DJ127" i="8"/>
  <c r="CQ124" i="8"/>
  <c r="CJ123" i="8"/>
  <c r="O123" i="8" s="1"/>
  <c r="AD127" i="8"/>
  <c r="V126" i="8"/>
  <c r="EG119" i="8"/>
  <c r="DT118" i="8"/>
  <c r="P118" i="8" s="1"/>
  <c r="DV128" i="8"/>
  <c r="DI127" i="8"/>
  <c r="AC127" i="8"/>
  <c r="U126" i="8"/>
  <c r="Z128" i="8"/>
  <c r="R127" i="8"/>
  <c r="BJ128" i="8"/>
  <c r="BC127" i="8"/>
  <c r="M123" i="8"/>
  <c r="L115" i="7"/>
  <c r="J115" i="7"/>
  <c r="I115" i="7"/>
  <c r="K115" i="7" s="1"/>
  <c r="Z129" i="7"/>
  <c r="R128" i="7"/>
  <c r="CP126" i="7"/>
  <c r="CI125" i="7"/>
  <c r="CN128" i="7"/>
  <c r="CG127" i="7"/>
  <c r="AB129" i="7"/>
  <c r="T128" i="7"/>
  <c r="DY125" i="7"/>
  <c r="DL124" i="7"/>
  <c r="BM125" i="7"/>
  <c r="BF124" i="7"/>
  <c r="N124" i="7" s="1"/>
  <c r="BL125" i="7"/>
  <c r="BE124" i="7"/>
  <c r="EB123" i="7"/>
  <c r="DO122" i="7"/>
  <c r="EC122" i="7"/>
  <c r="DP121" i="7"/>
  <c r="CK129" i="7"/>
  <c r="CD128" i="7"/>
  <c r="AD126" i="7"/>
  <c r="V125" i="7"/>
  <c r="EE120" i="7"/>
  <c r="DR119" i="7"/>
  <c r="DX126" i="7"/>
  <c r="DK125" i="7"/>
  <c r="AC128" i="7"/>
  <c r="U127" i="7"/>
  <c r="EF119" i="7"/>
  <c r="DS118" i="7"/>
  <c r="CL129" i="7"/>
  <c r="CE128" i="7"/>
  <c r="DZ125" i="7"/>
  <c r="DM124" i="7"/>
  <c r="H117" i="7"/>
  <c r="G117" i="7"/>
  <c r="DV129" i="7"/>
  <c r="DI128" i="7"/>
  <c r="BG129" i="7"/>
  <c r="AZ128" i="7"/>
  <c r="BH129" i="7"/>
  <c r="BA128" i="7"/>
  <c r="BI129" i="7"/>
  <c r="BB128" i="7"/>
  <c r="CO127" i="7"/>
  <c r="CH126" i="7"/>
  <c r="EA123" i="7"/>
  <c r="DN122" i="7"/>
  <c r="AF125" i="7"/>
  <c r="X124" i="7"/>
  <c r="DW128" i="7"/>
  <c r="DJ127" i="7"/>
  <c r="CQ125" i="7"/>
  <c r="CJ124" i="7"/>
  <c r="O124" i="7" s="1"/>
  <c r="AA129" i="7"/>
  <c r="S128" i="7"/>
  <c r="EG119" i="7"/>
  <c r="DT118" i="7"/>
  <c r="P118" i="7" s="1"/>
  <c r="DU129" i="7"/>
  <c r="DH128" i="7"/>
  <c r="BK126" i="7"/>
  <c r="BD125" i="7"/>
  <c r="CM128" i="7"/>
  <c r="CF127" i="7"/>
  <c r="AE125" i="7"/>
  <c r="W124" i="7"/>
  <c r="ED121" i="7"/>
  <c r="DQ120" i="7"/>
  <c r="AG124" i="7"/>
  <c r="Y123" i="7"/>
  <c r="M123" i="7" s="1"/>
  <c r="BJ127" i="7"/>
  <c r="BC126" i="7"/>
  <c r="H116" i="7"/>
  <c r="G116" i="7"/>
  <c r="AZ128" i="6"/>
  <c r="DI128" i="6"/>
  <c r="H117" i="6"/>
  <c r="G117" i="6"/>
  <c r="T128" i="6"/>
  <c r="AG125" i="6"/>
  <c r="Y124" i="6"/>
  <c r="M124" i="6" s="1"/>
  <c r="EE121" i="6"/>
  <c r="DR120" i="6"/>
  <c r="CL128" i="6"/>
  <c r="CE127" i="6"/>
  <c r="BI128" i="6"/>
  <c r="BB127" i="6"/>
  <c r="DX128" i="6"/>
  <c r="DK127" i="6"/>
  <c r="F129" i="6"/>
  <c r="CS129" i="6"/>
  <c r="CZ129" i="6" s="1"/>
  <c r="BO129" i="6"/>
  <c r="BV129" i="6" s="1"/>
  <c r="EH129" i="6"/>
  <c r="EU129" i="6" s="1"/>
  <c r="BN129" i="6"/>
  <c r="BU129" i="6" s="1"/>
  <c r="BG129" i="6" s="1"/>
  <c r="AH129" i="6"/>
  <c r="AP129" i="6" s="1"/>
  <c r="AI129" i="6"/>
  <c r="AQ129" i="6" s="1"/>
  <c r="AJ129" i="6"/>
  <c r="AR129" i="6" s="1"/>
  <c r="AB129" i="6" s="1"/>
  <c r="CR129" i="6"/>
  <c r="CY129" i="6" s="1"/>
  <c r="EJ129" i="6"/>
  <c r="EW129" i="6" s="1"/>
  <c r="BP129" i="6"/>
  <c r="BW129" i="6" s="1"/>
  <c r="EI129" i="6"/>
  <c r="EV129" i="6" s="1"/>
  <c r="DV129" i="6" s="1"/>
  <c r="BQ129" i="6"/>
  <c r="BX129" i="6" s="1"/>
  <c r="AK129" i="6"/>
  <c r="AS129" i="6" s="1"/>
  <c r="EK129" i="6"/>
  <c r="EX129" i="6" s="1"/>
  <c r="CT129" i="6"/>
  <c r="DA129" i="6" s="1"/>
  <c r="CU129" i="6"/>
  <c r="DB129" i="6" s="1"/>
  <c r="AL129" i="6"/>
  <c r="AT129" i="6" s="1"/>
  <c r="EL129" i="6"/>
  <c r="EY129" i="6" s="1"/>
  <c r="BR129" i="6"/>
  <c r="BY129" i="6" s="1"/>
  <c r="AM129" i="6"/>
  <c r="AU129" i="6" s="1"/>
  <c r="BT129" i="6"/>
  <c r="CA129" i="6" s="1"/>
  <c r="BS129" i="6"/>
  <c r="BZ129" i="6" s="1"/>
  <c r="EM129" i="6"/>
  <c r="EZ129" i="6" s="1"/>
  <c r="CV129" i="6"/>
  <c r="DC129" i="6" s="1"/>
  <c r="CX129" i="6"/>
  <c r="DE129" i="6" s="1"/>
  <c r="AN129" i="6"/>
  <c r="AV129" i="6" s="1"/>
  <c r="CW129" i="6"/>
  <c r="DD129" i="6" s="1"/>
  <c r="EN129" i="6"/>
  <c r="FA129" i="6" s="1"/>
  <c r="AO129" i="6"/>
  <c r="AW129" i="6" s="1"/>
  <c r="EO129" i="6"/>
  <c r="FB129" i="6" s="1"/>
  <c r="EP129" i="6"/>
  <c r="FC129" i="6" s="1"/>
  <c r="EQ129" i="6"/>
  <c r="FD129" i="6" s="1"/>
  <c r="ER129" i="6"/>
  <c r="FE129" i="6" s="1"/>
  <c r="ET129" i="6"/>
  <c r="FG129" i="6" s="1"/>
  <c r="ES129" i="6"/>
  <c r="FF129" i="6" s="1"/>
  <c r="AA128" i="6"/>
  <c r="S127" i="6"/>
  <c r="DW128" i="6"/>
  <c r="DJ127" i="6"/>
  <c r="DU128" i="6"/>
  <c r="DH127" i="6"/>
  <c r="DZ125" i="6"/>
  <c r="DM124" i="6"/>
  <c r="EF119" i="6"/>
  <c r="DS118" i="6"/>
  <c r="P118" i="6" s="1"/>
  <c r="AC128" i="6"/>
  <c r="U127" i="6"/>
  <c r="ED122" i="6"/>
  <c r="DQ121" i="6"/>
  <c r="EA125" i="6"/>
  <c r="DN124" i="6"/>
  <c r="D131" i="6"/>
  <c r="B132" i="6"/>
  <c r="EC122" i="6"/>
  <c r="DP121" i="6"/>
  <c r="CK128" i="6"/>
  <c r="CD127" i="6"/>
  <c r="BH128" i="6"/>
  <c r="BA127" i="6"/>
  <c r="DY127" i="6"/>
  <c r="DL126" i="6"/>
  <c r="EG120" i="6"/>
  <c r="DT119" i="6"/>
  <c r="Q130" i="6"/>
  <c r="E130" i="6"/>
  <c r="DG130" i="6"/>
  <c r="CC130" i="6"/>
  <c r="AY130" i="6"/>
  <c r="BK127" i="6"/>
  <c r="BD126" i="6"/>
  <c r="CQ124" i="6"/>
  <c r="CJ123" i="6"/>
  <c r="O122" i="6"/>
  <c r="CN127" i="6"/>
  <c r="CG126" i="6"/>
  <c r="A131" i="6"/>
  <c r="C130" i="6"/>
  <c r="BL126" i="6"/>
  <c r="BE125" i="6"/>
  <c r="AD127" i="6"/>
  <c r="V126" i="6"/>
  <c r="Z128" i="6"/>
  <c r="R127" i="6"/>
  <c r="BJ127" i="6"/>
  <c r="BC126" i="6"/>
  <c r="EB123" i="6"/>
  <c r="DO122" i="6"/>
  <c r="CM128" i="6"/>
  <c r="CF127" i="6"/>
  <c r="BM126" i="6"/>
  <c r="BF125" i="6"/>
  <c r="N125" i="6" s="1"/>
  <c r="AF125" i="6"/>
  <c r="X124" i="6"/>
  <c r="CO126" i="6"/>
  <c r="CH125" i="6"/>
  <c r="CP124" i="6"/>
  <c r="CI123" i="6"/>
  <c r="O123" i="6" s="1"/>
  <c r="AE126" i="6"/>
  <c r="W125" i="6"/>
  <c r="J116" i="6"/>
  <c r="I116" i="6"/>
  <c r="K116" i="6" s="1"/>
  <c r="L116" i="6"/>
  <c r="AG125" i="8" l="1"/>
  <c r="Y124" i="8"/>
  <c r="EF121" i="8"/>
  <c r="DS120" i="8"/>
  <c r="CO127" i="8"/>
  <c r="CH126" i="8"/>
  <c r="DX129" i="8"/>
  <c r="DK128" i="8"/>
  <c r="AE126" i="8"/>
  <c r="W125" i="8"/>
  <c r="DU129" i="8"/>
  <c r="DH128" i="8"/>
  <c r="CP126" i="8"/>
  <c r="CI125" i="8"/>
  <c r="BH129" i="8"/>
  <c r="BA128" i="8"/>
  <c r="AB129" i="8"/>
  <c r="T128" i="8"/>
  <c r="Z129" i="8"/>
  <c r="R128" i="8"/>
  <c r="DV129" i="8"/>
  <c r="DI128" i="8"/>
  <c r="AD128" i="8"/>
  <c r="V127" i="8"/>
  <c r="DW129" i="8"/>
  <c r="DJ128" i="8"/>
  <c r="EB125" i="8"/>
  <c r="DO124" i="8"/>
  <c r="BK128" i="8"/>
  <c r="BD127" i="8"/>
  <c r="AF126" i="8"/>
  <c r="X125" i="8"/>
  <c r="EC124" i="8"/>
  <c r="DP123" i="8"/>
  <c r="CL129" i="8"/>
  <c r="CE128" i="8"/>
  <c r="J117" i="8"/>
  <c r="I117" i="8"/>
  <c r="K117" i="8" s="1"/>
  <c r="L117" i="8"/>
  <c r="G118" i="8"/>
  <c r="H118" i="8"/>
  <c r="DZ127" i="8"/>
  <c r="DM126" i="8"/>
  <c r="BM127" i="8"/>
  <c r="BF126" i="8"/>
  <c r="EA125" i="8"/>
  <c r="DN124" i="8"/>
  <c r="DY128" i="8"/>
  <c r="DL127" i="8"/>
  <c r="CN128" i="8"/>
  <c r="CG127" i="8"/>
  <c r="CK129" i="8"/>
  <c r="CD128" i="8"/>
  <c r="EE122" i="8"/>
  <c r="DR121" i="8"/>
  <c r="ED122" i="8"/>
  <c r="DQ121" i="8"/>
  <c r="BJ129" i="8"/>
  <c r="BC128" i="8"/>
  <c r="AC128" i="8"/>
  <c r="U127" i="8"/>
  <c r="EG120" i="8"/>
  <c r="DT119" i="8"/>
  <c r="P119" i="8" s="1"/>
  <c r="CQ125" i="8"/>
  <c r="CJ124" i="8"/>
  <c r="O124" i="8" s="1"/>
  <c r="AA129" i="8"/>
  <c r="S128" i="8"/>
  <c r="BG129" i="8"/>
  <c r="AZ128" i="8"/>
  <c r="CM129" i="8"/>
  <c r="CF128" i="8"/>
  <c r="BI129" i="8"/>
  <c r="BB128" i="8"/>
  <c r="BL126" i="8"/>
  <c r="BE125" i="8"/>
  <c r="N125" i="8" s="1"/>
  <c r="M124" i="8"/>
  <c r="AG125" i="7"/>
  <c r="Y124" i="7"/>
  <c r="M124" i="7" s="1"/>
  <c r="AE126" i="7"/>
  <c r="W125" i="7"/>
  <c r="BK127" i="7"/>
  <c r="BD126" i="7"/>
  <c r="EG120" i="7"/>
  <c r="DT119" i="7"/>
  <c r="CQ126" i="7"/>
  <c r="CJ125" i="7"/>
  <c r="O125" i="7" s="1"/>
  <c r="AF126" i="7"/>
  <c r="X125" i="7"/>
  <c r="CO128" i="7"/>
  <c r="CH127" i="7"/>
  <c r="BH130" i="7"/>
  <c r="BA129" i="7"/>
  <c r="DV130" i="7"/>
  <c r="DI129" i="7"/>
  <c r="L117" i="7"/>
  <c r="J117" i="7"/>
  <c r="I117" i="7"/>
  <c r="K117" i="7" s="1"/>
  <c r="DZ126" i="7"/>
  <c r="DM125" i="7"/>
  <c r="EF120" i="7"/>
  <c r="DS119" i="7"/>
  <c r="DX127" i="7"/>
  <c r="DK126" i="7"/>
  <c r="AD127" i="7"/>
  <c r="V126" i="7"/>
  <c r="EC123" i="7"/>
  <c r="DP122" i="7"/>
  <c r="BL126" i="7"/>
  <c r="BE125" i="7"/>
  <c r="DY126" i="7"/>
  <c r="DL125" i="7"/>
  <c r="CN129" i="7"/>
  <c r="CG128" i="7"/>
  <c r="Z130" i="7"/>
  <c r="R129" i="7"/>
  <c r="BJ128" i="7"/>
  <c r="BC127" i="7"/>
  <c r="ED122" i="7"/>
  <c r="DQ121" i="7"/>
  <c r="CM129" i="7"/>
  <c r="CF128" i="7"/>
  <c r="DU130" i="7"/>
  <c r="DH129" i="7"/>
  <c r="AA130" i="7"/>
  <c r="S129" i="7"/>
  <c r="DW129" i="7"/>
  <c r="DJ128" i="7"/>
  <c r="EA124" i="7"/>
  <c r="DN123" i="7"/>
  <c r="BI130" i="7"/>
  <c r="BB129" i="7"/>
  <c r="BG130" i="7"/>
  <c r="AZ129" i="7"/>
  <c r="L116" i="7"/>
  <c r="J116" i="7"/>
  <c r="I116" i="7"/>
  <c r="K116" i="7" s="1"/>
  <c r="H118" i="7"/>
  <c r="G118" i="7"/>
  <c r="CL130" i="7"/>
  <c r="CE129" i="7"/>
  <c r="AC129" i="7"/>
  <c r="U128" i="7"/>
  <c r="EE121" i="7"/>
  <c r="DR120" i="7"/>
  <c r="CK130" i="7"/>
  <c r="CD129" i="7"/>
  <c r="EB124" i="7"/>
  <c r="DO123" i="7"/>
  <c r="BM126" i="7"/>
  <c r="BF125" i="7"/>
  <c r="N125" i="7" s="1"/>
  <c r="AB130" i="7"/>
  <c r="T129" i="7"/>
  <c r="CP127" i="7"/>
  <c r="CI126" i="7"/>
  <c r="AZ129" i="6"/>
  <c r="DI129" i="6"/>
  <c r="T129" i="6"/>
  <c r="G118" i="6"/>
  <c r="H118" i="6"/>
  <c r="BK128" i="6"/>
  <c r="BD127" i="6"/>
  <c r="AT130" i="6"/>
  <c r="F130" i="6"/>
  <c r="AH130" i="6"/>
  <c r="AP130" i="6" s="1"/>
  <c r="AI130" i="6"/>
  <c r="AQ130" i="6" s="1"/>
  <c r="AJ130" i="6"/>
  <c r="AR130" i="6" s="1"/>
  <c r="AB130" i="6" s="1"/>
  <c r="CR130" i="6"/>
  <c r="CY130" i="6" s="1"/>
  <c r="CS130" i="6"/>
  <c r="CZ130" i="6" s="1"/>
  <c r="BO130" i="6"/>
  <c r="BV130" i="6" s="1"/>
  <c r="EH130" i="6"/>
  <c r="EU130" i="6" s="1"/>
  <c r="BN130" i="6"/>
  <c r="BU130" i="6" s="1"/>
  <c r="BG130" i="6" s="1"/>
  <c r="EI130" i="6"/>
  <c r="EV130" i="6" s="1"/>
  <c r="DV130" i="6" s="1"/>
  <c r="EJ130" i="6"/>
  <c r="EW130" i="6" s="1"/>
  <c r="BP130" i="6"/>
  <c r="BW130" i="6" s="1"/>
  <c r="AK130" i="6"/>
  <c r="AS130" i="6" s="1"/>
  <c r="EK130" i="6"/>
  <c r="EX130" i="6" s="1"/>
  <c r="CT130" i="6"/>
  <c r="DA130" i="6" s="1"/>
  <c r="BQ130" i="6"/>
  <c r="BX130" i="6" s="1"/>
  <c r="AL130" i="6"/>
  <c r="EL130" i="6"/>
  <c r="EY130" i="6" s="1"/>
  <c r="BR130" i="6"/>
  <c r="BY130" i="6" s="1"/>
  <c r="CU130" i="6"/>
  <c r="DB130" i="6" s="1"/>
  <c r="BT130" i="6"/>
  <c r="CA130" i="6" s="1"/>
  <c r="BS130" i="6"/>
  <c r="BZ130" i="6" s="1"/>
  <c r="EM130" i="6"/>
  <c r="EZ130" i="6" s="1"/>
  <c r="CV130" i="6"/>
  <c r="DC130" i="6" s="1"/>
  <c r="AM130" i="6"/>
  <c r="AU130" i="6" s="1"/>
  <c r="CW130" i="6"/>
  <c r="DD130" i="6" s="1"/>
  <c r="EN130" i="6"/>
  <c r="FA130" i="6" s="1"/>
  <c r="AO130" i="6"/>
  <c r="AW130" i="6" s="1"/>
  <c r="CX130" i="6"/>
  <c r="DE130" i="6" s="1"/>
  <c r="AN130" i="6"/>
  <c r="AV130" i="6" s="1"/>
  <c r="EO130" i="6"/>
  <c r="FB130" i="6" s="1"/>
  <c r="EP130" i="6"/>
  <c r="FC130" i="6" s="1"/>
  <c r="EQ130" i="6"/>
  <c r="FD130" i="6" s="1"/>
  <c r="ER130" i="6"/>
  <c r="FE130" i="6" s="1"/>
  <c r="ET130" i="6"/>
  <c r="FG130" i="6" s="1"/>
  <c r="ES130" i="6"/>
  <c r="FF130" i="6" s="1"/>
  <c r="EG121" i="6"/>
  <c r="DT120" i="6"/>
  <c r="BH129" i="6"/>
  <c r="BA128" i="6"/>
  <c r="D132" i="6"/>
  <c r="B133" i="6"/>
  <c r="AC129" i="6"/>
  <c r="U128" i="6"/>
  <c r="DZ126" i="6"/>
  <c r="DM125" i="6"/>
  <c r="DW129" i="6"/>
  <c r="DJ128" i="6"/>
  <c r="CL129" i="6"/>
  <c r="CE128" i="6"/>
  <c r="J117" i="6"/>
  <c r="I117" i="6"/>
  <c r="K117" i="6" s="1"/>
  <c r="L117" i="6"/>
  <c r="CP125" i="6"/>
  <c r="CI124" i="6"/>
  <c r="AF126" i="6"/>
  <c r="X125" i="6"/>
  <c r="CM129" i="6"/>
  <c r="CF128" i="6"/>
  <c r="BJ128" i="6"/>
  <c r="BC127" i="6"/>
  <c r="AD128" i="6"/>
  <c r="V127" i="6"/>
  <c r="A132" i="6"/>
  <c r="C131" i="6"/>
  <c r="CK129" i="6"/>
  <c r="CD128" i="6"/>
  <c r="Q131" i="6"/>
  <c r="E131" i="6"/>
  <c r="DG131" i="6"/>
  <c r="CC131" i="6"/>
  <c r="AY131" i="6"/>
  <c r="ED123" i="6"/>
  <c r="DQ122" i="6"/>
  <c r="M125" i="6"/>
  <c r="CQ125" i="6"/>
  <c r="CJ124" i="6"/>
  <c r="DY128" i="6"/>
  <c r="DL127" i="6"/>
  <c r="EF120" i="6"/>
  <c r="DS119" i="6"/>
  <c r="DU129" i="6"/>
  <c r="DH128" i="6"/>
  <c r="AA129" i="6"/>
  <c r="S128" i="6"/>
  <c r="BI129" i="6"/>
  <c r="BB128" i="6"/>
  <c r="EE122" i="6"/>
  <c r="DR121" i="6"/>
  <c r="AG126" i="6"/>
  <c r="Y125" i="6"/>
  <c r="AE127" i="6"/>
  <c r="W126" i="6"/>
  <c r="CO127" i="6"/>
  <c r="CH126" i="6"/>
  <c r="BM127" i="6"/>
  <c r="BF126" i="6"/>
  <c r="EB124" i="6"/>
  <c r="DO123" i="6"/>
  <c r="Z129" i="6"/>
  <c r="R128" i="6"/>
  <c r="BL127" i="6"/>
  <c r="BE126" i="6"/>
  <c r="N126" i="6" s="1"/>
  <c r="CN128" i="6"/>
  <c r="CG127" i="6"/>
  <c r="P119" i="6"/>
  <c r="EC123" i="6"/>
  <c r="DP122" i="6"/>
  <c r="EA126" i="6"/>
  <c r="DN125" i="6"/>
  <c r="DX129" i="6"/>
  <c r="DK128" i="6"/>
  <c r="G119" i="8" l="1"/>
  <c r="H119" i="8"/>
  <c r="EC125" i="8"/>
  <c r="DP124" i="8"/>
  <c r="BK129" i="8"/>
  <c r="BD128" i="8"/>
  <c r="DW130" i="8"/>
  <c r="DJ129" i="8"/>
  <c r="DV130" i="8"/>
  <c r="DI129" i="8"/>
  <c r="AB130" i="8"/>
  <c r="T129" i="8"/>
  <c r="CP127" i="8"/>
  <c r="CI126" i="8"/>
  <c r="AE127" i="8"/>
  <c r="W126" i="8"/>
  <c r="CO128" i="8"/>
  <c r="CH127" i="8"/>
  <c r="AG126" i="8"/>
  <c r="Y125" i="8"/>
  <c r="BL127" i="8"/>
  <c r="BE126" i="8"/>
  <c r="N126" i="8" s="1"/>
  <c r="CM130" i="8"/>
  <c r="CF129" i="8"/>
  <c r="AA130" i="8"/>
  <c r="S129" i="8"/>
  <c r="EG121" i="8"/>
  <c r="DT120" i="8"/>
  <c r="P120" i="8" s="1"/>
  <c r="BJ130" i="8"/>
  <c r="BC129" i="8"/>
  <c r="ED123" i="8"/>
  <c r="DQ122" i="8"/>
  <c r="CK130" i="8"/>
  <c r="CD129" i="8"/>
  <c r="DY129" i="8"/>
  <c r="DL128" i="8"/>
  <c r="BM128" i="8"/>
  <c r="BF127" i="8"/>
  <c r="J118" i="8"/>
  <c r="I118" i="8"/>
  <c r="K118" i="8" s="1"/>
  <c r="L118" i="8"/>
  <c r="CL130" i="8"/>
  <c r="CE129" i="8"/>
  <c r="AF127" i="8"/>
  <c r="X126" i="8"/>
  <c r="EB126" i="8"/>
  <c r="DO125" i="8"/>
  <c r="AD129" i="8"/>
  <c r="V128" i="8"/>
  <c r="Z130" i="8"/>
  <c r="R129" i="8"/>
  <c r="BH130" i="8"/>
  <c r="BA129" i="8"/>
  <c r="DU130" i="8"/>
  <c r="DH129" i="8"/>
  <c r="DX130" i="8"/>
  <c r="DK129" i="8"/>
  <c r="EF122" i="8"/>
  <c r="DS121" i="8"/>
  <c r="BI130" i="8"/>
  <c r="BB129" i="8"/>
  <c r="BG130" i="8"/>
  <c r="AZ129" i="8"/>
  <c r="CQ126" i="8"/>
  <c r="CJ125" i="8"/>
  <c r="O125" i="8" s="1"/>
  <c r="AC129" i="8"/>
  <c r="U128" i="8"/>
  <c r="EE123" i="8"/>
  <c r="DR122" i="8"/>
  <c r="CN129" i="8"/>
  <c r="CG128" i="8"/>
  <c r="EA126" i="8"/>
  <c r="DN125" i="8"/>
  <c r="DZ128" i="8"/>
  <c r="DM127" i="8"/>
  <c r="M125" i="8"/>
  <c r="AB131" i="7"/>
  <c r="T130" i="7"/>
  <c r="EB125" i="7"/>
  <c r="DO124" i="7"/>
  <c r="EE122" i="7"/>
  <c r="DR121" i="7"/>
  <c r="CL131" i="7"/>
  <c r="CE130" i="7"/>
  <c r="BI131" i="7"/>
  <c r="BB130" i="7"/>
  <c r="DW130" i="7"/>
  <c r="DJ129" i="7"/>
  <c r="DU131" i="7"/>
  <c r="DH130" i="7"/>
  <c r="ED123" i="7"/>
  <c r="DQ122" i="7"/>
  <c r="Z131" i="7"/>
  <c r="R130" i="7"/>
  <c r="DY127" i="7"/>
  <c r="DL126" i="7"/>
  <c r="EC124" i="7"/>
  <c r="DP123" i="7"/>
  <c r="DX128" i="7"/>
  <c r="DK127" i="7"/>
  <c r="DZ127" i="7"/>
  <c r="DM126" i="7"/>
  <c r="P119" i="7"/>
  <c r="L118" i="7"/>
  <c r="J118" i="7"/>
  <c r="I118" i="7"/>
  <c r="K118" i="7" s="1"/>
  <c r="BH131" i="7"/>
  <c r="BA130" i="7"/>
  <c r="AF127" i="7"/>
  <c r="X126" i="7"/>
  <c r="EG121" i="7"/>
  <c r="DT120" i="7"/>
  <c r="AE127" i="7"/>
  <c r="W126" i="7"/>
  <c r="CP128" i="7"/>
  <c r="CI127" i="7"/>
  <c r="BM127" i="7"/>
  <c r="BF126" i="7"/>
  <c r="CK131" i="7"/>
  <c r="CD130" i="7"/>
  <c r="AC130" i="7"/>
  <c r="U129" i="7"/>
  <c r="BG131" i="7"/>
  <c r="AZ130" i="7"/>
  <c r="EA125" i="7"/>
  <c r="DN124" i="7"/>
  <c r="AA131" i="7"/>
  <c r="S130" i="7"/>
  <c r="CM130" i="7"/>
  <c r="CF129" i="7"/>
  <c r="BJ129" i="7"/>
  <c r="BC128" i="7"/>
  <c r="CN130" i="7"/>
  <c r="CG129" i="7"/>
  <c r="BL127" i="7"/>
  <c r="BE126" i="7"/>
  <c r="N126" i="7" s="1"/>
  <c r="AD128" i="7"/>
  <c r="V127" i="7"/>
  <c r="EF121" i="7"/>
  <c r="DS120" i="7"/>
  <c r="DV131" i="7"/>
  <c r="DI130" i="7"/>
  <c r="CO129" i="7"/>
  <c r="CH128" i="7"/>
  <c r="CQ127" i="7"/>
  <c r="CJ126" i="7"/>
  <c r="O126" i="7" s="1"/>
  <c r="BK128" i="7"/>
  <c r="BD127" i="7"/>
  <c r="AG126" i="7"/>
  <c r="Y125" i="7"/>
  <c r="M125" i="7" s="1"/>
  <c r="T130" i="6"/>
  <c r="DI130" i="6"/>
  <c r="AZ130" i="6"/>
  <c r="EC124" i="6"/>
  <c r="DP123" i="6"/>
  <c r="CK130" i="6"/>
  <c r="CD129" i="6"/>
  <c r="AD129" i="6"/>
  <c r="V128" i="6"/>
  <c r="CM130" i="6"/>
  <c r="CF129" i="6"/>
  <c r="CP126" i="6"/>
  <c r="CI125" i="6"/>
  <c r="DW130" i="6"/>
  <c r="DJ129" i="6"/>
  <c r="AC130" i="6"/>
  <c r="U129" i="6"/>
  <c r="BK129" i="6"/>
  <c r="BD128" i="6"/>
  <c r="H119" i="6"/>
  <c r="G119" i="6"/>
  <c r="BL128" i="6"/>
  <c r="BE127" i="6"/>
  <c r="EB125" i="6"/>
  <c r="DO124" i="6"/>
  <c r="CO128" i="6"/>
  <c r="CH127" i="6"/>
  <c r="AG127" i="6"/>
  <c r="Y126" i="6"/>
  <c r="M126" i="6" s="1"/>
  <c r="BI130" i="6"/>
  <c r="BB129" i="6"/>
  <c r="DU130" i="6"/>
  <c r="DH129" i="6"/>
  <c r="DY129" i="6"/>
  <c r="DL128" i="6"/>
  <c r="ED124" i="6"/>
  <c r="DQ123" i="6"/>
  <c r="AR131" i="6"/>
  <c r="AB131" i="6" s="1"/>
  <c r="DD131" i="6"/>
  <c r="BW131" i="6"/>
  <c r="AT131" i="6"/>
  <c r="F131" i="6"/>
  <c r="AH131" i="6"/>
  <c r="AP131" i="6" s="1"/>
  <c r="AI131" i="6"/>
  <c r="AQ131" i="6" s="1"/>
  <c r="AJ131" i="6"/>
  <c r="CR131" i="6"/>
  <c r="CY131" i="6" s="1"/>
  <c r="CS131" i="6"/>
  <c r="CZ131" i="6" s="1"/>
  <c r="BO131" i="6"/>
  <c r="BV131" i="6" s="1"/>
  <c r="EH131" i="6"/>
  <c r="EU131" i="6" s="1"/>
  <c r="BN131" i="6"/>
  <c r="BU131" i="6" s="1"/>
  <c r="BG131" i="6" s="1"/>
  <c r="EI131" i="6"/>
  <c r="EV131" i="6" s="1"/>
  <c r="DV131" i="6" s="1"/>
  <c r="EJ131" i="6"/>
  <c r="EW131" i="6" s="1"/>
  <c r="BP131" i="6"/>
  <c r="BQ131" i="6"/>
  <c r="BX131" i="6" s="1"/>
  <c r="AK131" i="6"/>
  <c r="AS131" i="6" s="1"/>
  <c r="EK131" i="6"/>
  <c r="EX131" i="6" s="1"/>
  <c r="CT131" i="6"/>
  <c r="DA131" i="6" s="1"/>
  <c r="CU131" i="6"/>
  <c r="DB131" i="6" s="1"/>
  <c r="AL131" i="6"/>
  <c r="EL131" i="6"/>
  <c r="EY131" i="6" s="1"/>
  <c r="BR131" i="6"/>
  <c r="BY131" i="6" s="1"/>
  <c r="EM131" i="6"/>
  <c r="EZ131" i="6" s="1"/>
  <c r="CV131" i="6"/>
  <c r="DC131" i="6" s="1"/>
  <c r="AM131" i="6"/>
  <c r="AU131" i="6" s="1"/>
  <c r="BT131" i="6"/>
  <c r="CA131" i="6" s="1"/>
  <c r="BS131" i="6"/>
  <c r="BZ131" i="6" s="1"/>
  <c r="AO131" i="6"/>
  <c r="AW131" i="6" s="1"/>
  <c r="CX131" i="6"/>
  <c r="DE131" i="6" s="1"/>
  <c r="AN131" i="6"/>
  <c r="AV131" i="6" s="1"/>
  <c r="CW131" i="6"/>
  <c r="EN131" i="6"/>
  <c r="FA131" i="6" s="1"/>
  <c r="EO131" i="6"/>
  <c r="FB131" i="6" s="1"/>
  <c r="EP131" i="6"/>
  <c r="FC131" i="6" s="1"/>
  <c r="EQ131" i="6"/>
  <c r="FD131" i="6" s="1"/>
  <c r="ER131" i="6"/>
  <c r="FE131" i="6" s="1"/>
  <c r="ES131" i="6"/>
  <c r="FF131" i="6" s="1"/>
  <c r="ET131" i="6"/>
  <c r="FG131" i="6" s="1"/>
  <c r="D133" i="6"/>
  <c r="B134" i="6"/>
  <c r="BH130" i="6"/>
  <c r="BA129" i="6"/>
  <c r="J118" i="6"/>
  <c r="I118" i="6"/>
  <c r="K118" i="6" s="1"/>
  <c r="L118" i="6"/>
  <c r="EA127" i="6"/>
  <c r="DN126" i="6"/>
  <c r="A133" i="6"/>
  <c r="C132" i="6"/>
  <c r="BJ129" i="6"/>
  <c r="BC128" i="6"/>
  <c r="AF127" i="6"/>
  <c r="X126" i="6"/>
  <c r="CL130" i="6"/>
  <c r="CE129" i="6"/>
  <c r="DZ127" i="6"/>
  <c r="DM126" i="6"/>
  <c r="Q132" i="6"/>
  <c r="E132" i="6"/>
  <c r="DG132" i="6"/>
  <c r="CC132" i="6"/>
  <c r="AY132" i="6"/>
  <c r="P120" i="6"/>
  <c r="DX130" i="6"/>
  <c r="DK129" i="6"/>
  <c r="CN129" i="6"/>
  <c r="CG128" i="6"/>
  <c r="Z130" i="6"/>
  <c r="R129" i="6"/>
  <c r="BM128" i="6"/>
  <c r="BF127" i="6"/>
  <c r="N127" i="6" s="1"/>
  <c r="AE128" i="6"/>
  <c r="W127" i="6"/>
  <c r="EE123" i="6"/>
  <c r="DR122" i="6"/>
  <c r="AA130" i="6"/>
  <c r="S129" i="6"/>
  <c r="EF121" i="6"/>
  <c r="DS120" i="6"/>
  <c r="CQ126" i="6"/>
  <c r="CJ125" i="6"/>
  <c r="O125" i="6" s="1"/>
  <c r="O124" i="6"/>
  <c r="EG122" i="6"/>
  <c r="DT121" i="6"/>
  <c r="BM129" i="8" l="1"/>
  <c r="BF128" i="8"/>
  <c r="CK131" i="8"/>
  <c r="CD130" i="8"/>
  <c r="BJ131" i="8"/>
  <c r="BC130" i="8"/>
  <c r="AA131" i="8"/>
  <c r="S130" i="8"/>
  <c r="BL128" i="8"/>
  <c r="BE127" i="8"/>
  <c r="N127" i="8" s="1"/>
  <c r="CO129" i="8"/>
  <c r="CH128" i="8"/>
  <c r="CP128" i="8"/>
  <c r="CI127" i="8"/>
  <c r="DV131" i="8"/>
  <c r="DI130" i="8"/>
  <c r="BK130" i="8"/>
  <c r="BD129" i="8"/>
  <c r="DZ129" i="8"/>
  <c r="DM128" i="8"/>
  <c r="CN130" i="8"/>
  <c r="CG129" i="8"/>
  <c r="AC130" i="8"/>
  <c r="U129" i="8"/>
  <c r="BG131" i="8"/>
  <c r="AZ130" i="8"/>
  <c r="EF123" i="8"/>
  <c r="DS122" i="8"/>
  <c r="DU131" i="8"/>
  <c r="DH130" i="8"/>
  <c r="Z131" i="8"/>
  <c r="R130" i="8"/>
  <c r="EB127" i="8"/>
  <c r="DO126" i="8"/>
  <c r="CL131" i="8"/>
  <c r="CE130" i="8"/>
  <c r="H120" i="8"/>
  <c r="G120" i="8"/>
  <c r="J119" i="8"/>
  <c r="I119" i="8"/>
  <c r="K119" i="8" s="1"/>
  <c r="L119" i="8"/>
  <c r="DY130" i="8"/>
  <c r="DL129" i="8"/>
  <c r="ED124" i="8"/>
  <c r="DQ123" i="8"/>
  <c r="EG122" i="8"/>
  <c r="DT121" i="8"/>
  <c r="P121" i="8" s="1"/>
  <c r="CM131" i="8"/>
  <c r="CF130" i="8"/>
  <c r="AG127" i="8"/>
  <c r="Y126" i="8"/>
  <c r="M126" i="8" s="1"/>
  <c r="AE128" i="8"/>
  <c r="W127" i="8"/>
  <c r="AB131" i="8"/>
  <c r="T130" i="8"/>
  <c r="DW131" i="8"/>
  <c r="DJ130" i="8"/>
  <c r="EC126" i="8"/>
  <c r="DP125" i="8"/>
  <c r="EA127" i="8"/>
  <c r="DN126" i="8"/>
  <c r="EE124" i="8"/>
  <c r="DR123" i="8"/>
  <c r="CQ127" i="8"/>
  <c r="CJ126" i="8"/>
  <c r="O126" i="8" s="1"/>
  <c r="BI131" i="8"/>
  <c r="BB130" i="8"/>
  <c r="DX131" i="8"/>
  <c r="DK130" i="8"/>
  <c r="BH131" i="8"/>
  <c r="BA130" i="8"/>
  <c r="AD130" i="8"/>
  <c r="V129" i="8"/>
  <c r="AF128" i="8"/>
  <c r="X127" i="8"/>
  <c r="AD129" i="7"/>
  <c r="V128" i="7"/>
  <c r="CN131" i="7"/>
  <c r="CG130" i="7"/>
  <c r="CM131" i="7"/>
  <c r="CF130" i="7"/>
  <c r="EA126" i="7"/>
  <c r="DN125" i="7"/>
  <c r="AC131" i="7"/>
  <c r="U130" i="7"/>
  <c r="BM128" i="7"/>
  <c r="BF127" i="7"/>
  <c r="AE128" i="7"/>
  <c r="W127" i="7"/>
  <c r="AF128" i="7"/>
  <c r="X127" i="7"/>
  <c r="DZ128" i="7"/>
  <c r="DM127" i="7"/>
  <c r="EC125" i="7"/>
  <c r="DP124" i="7"/>
  <c r="Z132" i="7"/>
  <c r="R131" i="7"/>
  <c r="DU132" i="7"/>
  <c r="DH131" i="7"/>
  <c r="BI132" i="7"/>
  <c r="BB131" i="7"/>
  <c r="EE123" i="7"/>
  <c r="DR122" i="7"/>
  <c r="AB132" i="7"/>
  <c r="T131" i="7"/>
  <c r="BK129" i="7"/>
  <c r="BD128" i="7"/>
  <c r="CO130" i="7"/>
  <c r="CH129" i="7"/>
  <c r="P120" i="7"/>
  <c r="EF122" i="7"/>
  <c r="DS121" i="7"/>
  <c r="BL128" i="7"/>
  <c r="BE127" i="7"/>
  <c r="BJ130" i="7"/>
  <c r="BC129" i="7"/>
  <c r="AA132" i="7"/>
  <c r="S131" i="7"/>
  <c r="BG132" i="7"/>
  <c r="AZ131" i="7"/>
  <c r="CK132" i="7"/>
  <c r="CD131" i="7"/>
  <c r="CP129" i="7"/>
  <c r="CI128" i="7"/>
  <c r="EG122" i="7"/>
  <c r="DT121" i="7"/>
  <c r="P121" i="7" s="1"/>
  <c r="BH132" i="7"/>
  <c r="BA131" i="7"/>
  <c r="H119" i="7"/>
  <c r="G119" i="7"/>
  <c r="DX129" i="7"/>
  <c r="DK128" i="7"/>
  <c r="DY128" i="7"/>
  <c r="DL127" i="7"/>
  <c r="ED124" i="7"/>
  <c r="DQ123" i="7"/>
  <c r="DW131" i="7"/>
  <c r="DJ130" i="7"/>
  <c r="CL132" i="7"/>
  <c r="CE131" i="7"/>
  <c r="EB126" i="7"/>
  <c r="DO125" i="7"/>
  <c r="AG127" i="7"/>
  <c r="Y126" i="7"/>
  <c r="M126" i="7" s="1"/>
  <c r="CQ128" i="7"/>
  <c r="CJ127" i="7"/>
  <c r="O127" i="7" s="1"/>
  <c r="DV132" i="7"/>
  <c r="DI131" i="7"/>
  <c r="DI131" i="6"/>
  <c r="AZ131" i="6"/>
  <c r="T131" i="6"/>
  <c r="EF122" i="6"/>
  <c r="DS121" i="6"/>
  <c r="EE124" i="6"/>
  <c r="DR123" i="6"/>
  <c r="BM129" i="6"/>
  <c r="BF128" i="6"/>
  <c r="N128" i="6" s="1"/>
  <c r="CN130" i="6"/>
  <c r="CG129" i="6"/>
  <c r="G120" i="6"/>
  <c r="H120" i="6"/>
  <c r="BU132" i="6"/>
  <c r="BG132" i="6" s="1"/>
  <c r="FB132" i="6"/>
  <c r="EW132" i="6"/>
  <c r="CA132" i="6"/>
  <c r="BW132" i="6"/>
  <c r="F132" i="6"/>
  <c r="AJ132" i="6"/>
  <c r="AR132" i="6" s="1"/>
  <c r="AB132" i="6" s="1"/>
  <c r="CR132" i="6"/>
  <c r="CY132" i="6" s="1"/>
  <c r="CS132" i="6"/>
  <c r="CZ132" i="6" s="1"/>
  <c r="BO132" i="6"/>
  <c r="BV132" i="6" s="1"/>
  <c r="EH132" i="6"/>
  <c r="EU132" i="6" s="1"/>
  <c r="BN132" i="6"/>
  <c r="AH132" i="6"/>
  <c r="AP132" i="6" s="1"/>
  <c r="AI132" i="6"/>
  <c r="AQ132" i="6" s="1"/>
  <c r="EI132" i="6"/>
  <c r="EV132" i="6" s="1"/>
  <c r="DV132" i="6" s="1"/>
  <c r="EJ132" i="6"/>
  <c r="BP132" i="6"/>
  <c r="BQ132" i="6"/>
  <c r="BX132" i="6" s="1"/>
  <c r="AK132" i="6"/>
  <c r="AS132" i="6" s="1"/>
  <c r="EK132" i="6"/>
  <c r="EX132" i="6" s="1"/>
  <c r="CT132" i="6"/>
  <c r="DA132" i="6" s="1"/>
  <c r="CU132" i="6"/>
  <c r="DB132" i="6" s="1"/>
  <c r="AL132" i="6"/>
  <c r="AT132" i="6" s="1"/>
  <c r="EL132" i="6"/>
  <c r="EY132" i="6" s="1"/>
  <c r="BR132" i="6"/>
  <c r="BY132" i="6" s="1"/>
  <c r="CV132" i="6"/>
  <c r="DC132" i="6" s="1"/>
  <c r="AM132" i="6"/>
  <c r="AU132" i="6" s="1"/>
  <c r="BT132" i="6"/>
  <c r="BS132" i="6"/>
  <c r="BZ132" i="6" s="1"/>
  <c r="EM132" i="6"/>
  <c r="EZ132" i="6" s="1"/>
  <c r="AO132" i="6"/>
  <c r="AW132" i="6" s="1"/>
  <c r="CX132" i="6"/>
  <c r="DE132" i="6" s="1"/>
  <c r="AN132" i="6"/>
  <c r="AV132" i="6" s="1"/>
  <c r="CW132" i="6"/>
  <c r="DD132" i="6" s="1"/>
  <c r="EN132" i="6"/>
  <c r="FA132" i="6" s="1"/>
  <c r="EO132" i="6"/>
  <c r="EP132" i="6"/>
  <c r="FC132" i="6" s="1"/>
  <c r="EQ132" i="6"/>
  <c r="FD132" i="6" s="1"/>
  <c r="ER132" i="6"/>
  <c r="FE132" i="6" s="1"/>
  <c r="ES132" i="6"/>
  <c r="FF132" i="6" s="1"/>
  <c r="ET132" i="6"/>
  <c r="FG132" i="6" s="1"/>
  <c r="B135" i="6"/>
  <c r="D134" i="6"/>
  <c r="J119" i="6"/>
  <c r="I119" i="6"/>
  <c r="K119" i="6" s="1"/>
  <c r="L119" i="6"/>
  <c r="P121" i="6"/>
  <c r="CL131" i="6"/>
  <c r="CE130" i="6"/>
  <c r="BJ130" i="6"/>
  <c r="BC129" i="6"/>
  <c r="Q133" i="6"/>
  <c r="E133" i="6"/>
  <c r="DG133" i="6"/>
  <c r="CC133" i="6"/>
  <c r="AY133" i="6"/>
  <c r="DU131" i="6"/>
  <c r="DH130" i="6"/>
  <c r="AG128" i="6"/>
  <c r="Y127" i="6"/>
  <c r="EB126" i="6"/>
  <c r="DO125" i="6"/>
  <c r="AC131" i="6"/>
  <c r="U130" i="6"/>
  <c r="CP127" i="6"/>
  <c r="CI126" i="6"/>
  <c r="AD130" i="6"/>
  <c r="V129" i="6"/>
  <c r="EG123" i="6"/>
  <c r="DT122" i="6"/>
  <c r="CQ127" i="6"/>
  <c r="CJ126" i="6"/>
  <c r="AA131" i="6"/>
  <c r="S130" i="6"/>
  <c r="AE129" i="6"/>
  <c r="W128" i="6"/>
  <c r="Z131" i="6"/>
  <c r="R130" i="6"/>
  <c r="DX131" i="6"/>
  <c r="DK130" i="6"/>
  <c r="EA128" i="6"/>
  <c r="DN127" i="6"/>
  <c r="DZ128" i="6"/>
  <c r="DM127" i="6"/>
  <c r="AF128" i="6"/>
  <c r="X127" i="6"/>
  <c r="M127" i="6" s="1"/>
  <c r="A134" i="6"/>
  <c r="C133" i="6"/>
  <c r="BH131" i="6"/>
  <c r="BA130" i="6"/>
  <c r="ED125" i="6"/>
  <c r="DQ124" i="6"/>
  <c r="DY130" i="6"/>
  <c r="DL129" i="6"/>
  <c r="BI131" i="6"/>
  <c r="BB130" i="6"/>
  <c r="CO129" i="6"/>
  <c r="CH128" i="6"/>
  <c r="BL129" i="6"/>
  <c r="BE128" i="6"/>
  <c r="BK130" i="6"/>
  <c r="BD129" i="6"/>
  <c r="DW131" i="6"/>
  <c r="DJ130" i="6"/>
  <c r="CM131" i="6"/>
  <c r="CF130" i="6"/>
  <c r="CK131" i="6"/>
  <c r="CD130" i="6"/>
  <c r="EC125" i="6"/>
  <c r="DP124" i="6"/>
  <c r="N127" i="7" l="1"/>
  <c r="G121" i="8"/>
  <c r="H121" i="8"/>
  <c r="EB128" i="8"/>
  <c r="DO127" i="8"/>
  <c r="DU132" i="8"/>
  <c r="DH131" i="8"/>
  <c r="BG132" i="8"/>
  <c r="AZ131" i="8"/>
  <c r="CN131" i="8"/>
  <c r="CG130" i="8"/>
  <c r="BK131" i="8"/>
  <c r="BD130" i="8"/>
  <c r="CP129" i="8"/>
  <c r="CI128" i="8"/>
  <c r="BL129" i="8"/>
  <c r="BE128" i="8"/>
  <c r="N128" i="8" s="1"/>
  <c r="BJ132" i="8"/>
  <c r="BC131" i="8"/>
  <c r="BM130" i="8"/>
  <c r="BF129" i="8"/>
  <c r="AD131" i="8"/>
  <c r="V130" i="8"/>
  <c r="DX132" i="8"/>
  <c r="DK131" i="8"/>
  <c r="CQ128" i="8"/>
  <c r="CJ127" i="8"/>
  <c r="O127" i="8" s="1"/>
  <c r="EA128" i="8"/>
  <c r="DN127" i="8"/>
  <c r="EC127" i="8"/>
  <c r="DP126" i="8"/>
  <c r="AB132" i="8"/>
  <c r="T131" i="8"/>
  <c r="AG128" i="8"/>
  <c r="Y127" i="8"/>
  <c r="M127" i="8" s="1"/>
  <c r="EG123" i="8"/>
  <c r="DT122" i="8"/>
  <c r="P122" i="8" s="1"/>
  <c r="DY131" i="8"/>
  <c r="DL130" i="8"/>
  <c r="CL132" i="8"/>
  <c r="CE131" i="8"/>
  <c r="Z132" i="8"/>
  <c r="R131" i="8"/>
  <c r="EF124" i="8"/>
  <c r="DS123" i="8"/>
  <c r="AC131" i="8"/>
  <c r="U130" i="8"/>
  <c r="DZ130" i="8"/>
  <c r="DM129" i="8"/>
  <c r="DV132" i="8"/>
  <c r="DI131" i="8"/>
  <c r="CO130" i="8"/>
  <c r="CH129" i="8"/>
  <c r="AA132" i="8"/>
  <c r="S131" i="8"/>
  <c r="CK132" i="8"/>
  <c r="CD131" i="8"/>
  <c r="AF129" i="8"/>
  <c r="X128" i="8"/>
  <c r="BH132" i="8"/>
  <c r="BA131" i="8"/>
  <c r="BI132" i="8"/>
  <c r="BB131" i="8"/>
  <c r="EE125" i="8"/>
  <c r="DR124" i="8"/>
  <c r="DW132" i="8"/>
  <c r="DJ131" i="8"/>
  <c r="AE129" i="8"/>
  <c r="W128" i="8"/>
  <c r="CM132" i="8"/>
  <c r="CF131" i="8"/>
  <c r="ED125" i="8"/>
  <c r="DQ124" i="8"/>
  <c r="J120" i="8"/>
  <c r="I120" i="8"/>
  <c r="K120" i="8" s="1"/>
  <c r="L120" i="8"/>
  <c r="L119" i="7"/>
  <c r="J119" i="7"/>
  <c r="I119" i="7"/>
  <c r="K119" i="7" s="1"/>
  <c r="H121" i="7"/>
  <c r="G121" i="7"/>
  <c r="CO131" i="7"/>
  <c r="CH130" i="7"/>
  <c r="AB133" i="7"/>
  <c r="T132" i="7"/>
  <c r="BI133" i="7"/>
  <c r="BB132" i="7"/>
  <c r="Z133" i="7"/>
  <c r="R132" i="7"/>
  <c r="DZ129" i="7"/>
  <c r="DM128" i="7"/>
  <c r="AE129" i="7"/>
  <c r="W128" i="7"/>
  <c r="AC132" i="7"/>
  <c r="U131" i="7"/>
  <c r="CM132" i="7"/>
  <c r="CF131" i="7"/>
  <c r="AD130" i="7"/>
  <c r="V129" i="7"/>
  <c r="CQ129" i="7"/>
  <c r="CJ128" i="7"/>
  <c r="O128" i="7" s="1"/>
  <c r="EB127" i="7"/>
  <c r="DO126" i="7"/>
  <c r="DW132" i="7"/>
  <c r="DJ131" i="7"/>
  <c r="DY129" i="7"/>
  <c r="DL128" i="7"/>
  <c r="EG123" i="7"/>
  <c r="DT122" i="7"/>
  <c r="CK133" i="7"/>
  <c r="CD132" i="7"/>
  <c r="AA133" i="7"/>
  <c r="S132" i="7"/>
  <c r="BL129" i="7"/>
  <c r="BE128" i="7"/>
  <c r="BK130" i="7"/>
  <c r="BD129" i="7"/>
  <c r="EE124" i="7"/>
  <c r="DR123" i="7"/>
  <c r="DU133" i="7"/>
  <c r="DH132" i="7"/>
  <c r="EC126" i="7"/>
  <c r="DP125" i="7"/>
  <c r="AF129" i="7"/>
  <c r="X128" i="7"/>
  <c r="BM129" i="7"/>
  <c r="BF128" i="7"/>
  <c r="N128" i="7" s="1"/>
  <c r="EA127" i="7"/>
  <c r="DN126" i="7"/>
  <c r="CN132" i="7"/>
  <c r="CG131" i="7"/>
  <c r="DV133" i="7"/>
  <c r="DI132" i="7"/>
  <c r="AG128" i="7"/>
  <c r="Y127" i="7"/>
  <c r="M127" i="7" s="1"/>
  <c r="CL133" i="7"/>
  <c r="CE132" i="7"/>
  <c r="ED125" i="7"/>
  <c r="DQ124" i="7"/>
  <c r="DX130" i="7"/>
  <c r="DK129" i="7"/>
  <c r="BH133" i="7"/>
  <c r="BA132" i="7"/>
  <c r="CP130" i="7"/>
  <c r="CI129" i="7"/>
  <c r="BG133" i="7"/>
  <c r="AZ132" i="7"/>
  <c r="BJ131" i="7"/>
  <c r="BC130" i="7"/>
  <c r="EF123" i="7"/>
  <c r="DS122" i="7"/>
  <c r="H120" i="7"/>
  <c r="G120" i="7"/>
  <c r="DI132" i="6"/>
  <c r="T132" i="6"/>
  <c r="AZ132" i="6"/>
  <c r="EA129" i="6"/>
  <c r="DN128" i="6"/>
  <c r="BJ131" i="6"/>
  <c r="BC130" i="6"/>
  <c r="DG134" i="6"/>
  <c r="CC134" i="6"/>
  <c r="AY134" i="6"/>
  <c r="Q134" i="6"/>
  <c r="E134" i="6"/>
  <c r="CN131" i="6"/>
  <c r="CG130" i="6"/>
  <c r="EE125" i="6"/>
  <c r="DR124" i="6"/>
  <c r="EC126" i="6"/>
  <c r="DP125" i="6"/>
  <c r="CM132" i="6"/>
  <c r="CF131" i="6"/>
  <c r="BK131" i="6"/>
  <c r="BD130" i="6"/>
  <c r="CO130" i="6"/>
  <c r="CH129" i="6"/>
  <c r="DY131" i="6"/>
  <c r="DL130" i="6"/>
  <c r="BH132" i="6"/>
  <c r="BA131" i="6"/>
  <c r="AF129" i="6"/>
  <c r="X128" i="6"/>
  <c r="Z132" i="6"/>
  <c r="R131" i="6"/>
  <c r="AA132" i="6"/>
  <c r="S131" i="6"/>
  <c r="EG124" i="6"/>
  <c r="DT123" i="6"/>
  <c r="CP128" i="6"/>
  <c r="CI127" i="6"/>
  <c r="EB127" i="6"/>
  <c r="DO126" i="6"/>
  <c r="DU132" i="6"/>
  <c r="DH131" i="6"/>
  <c r="F133" i="6"/>
  <c r="CS133" i="6"/>
  <c r="CZ133" i="6" s="1"/>
  <c r="BO133" i="6"/>
  <c r="BV133" i="6" s="1"/>
  <c r="EH133" i="6"/>
  <c r="EU133" i="6" s="1"/>
  <c r="BN133" i="6"/>
  <c r="BU133" i="6" s="1"/>
  <c r="BG133" i="6" s="1"/>
  <c r="AH133" i="6"/>
  <c r="AP133" i="6" s="1"/>
  <c r="AI133" i="6"/>
  <c r="AQ133" i="6" s="1"/>
  <c r="AJ133" i="6"/>
  <c r="AR133" i="6" s="1"/>
  <c r="AB133" i="6" s="1"/>
  <c r="CR133" i="6"/>
  <c r="CY133" i="6" s="1"/>
  <c r="EJ133" i="6"/>
  <c r="EW133" i="6" s="1"/>
  <c r="BP133" i="6"/>
  <c r="BW133" i="6" s="1"/>
  <c r="EI133" i="6"/>
  <c r="EV133" i="6" s="1"/>
  <c r="DV133" i="6" s="1"/>
  <c r="BQ133" i="6"/>
  <c r="BX133" i="6" s="1"/>
  <c r="AK133" i="6"/>
  <c r="AS133" i="6" s="1"/>
  <c r="EK133" i="6"/>
  <c r="EX133" i="6" s="1"/>
  <c r="CT133" i="6"/>
  <c r="DA133" i="6" s="1"/>
  <c r="CU133" i="6"/>
  <c r="DB133" i="6" s="1"/>
  <c r="AL133" i="6"/>
  <c r="AT133" i="6" s="1"/>
  <c r="EL133" i="6"/>
  <c r="EY133" i="6" s="1"/>
  <c r="BR133" i="6"/>
  <c r="BY133" i="6" s="1"/>
  <c r="AM133" i="6"/>
  <c r="AU133" i="6" s="1"/>
  <c r="BT133" i="6"/>
  <c r="CA133" i="6" s="1"/>
  <c r="BS133" i="6"/>
  <c r="BZ133" i="6" s="1"/>
  <c r="EM133" i="6"/>
  <c r="EZ133" i="6" s="1"/>
  <c r="CV133" i="6"/>
  <c r="DC133" i="6" s="1"/>
  <c r="CX133" i="6"/>
  <c r="DE133" i="6" s="1"/>
  <c r="AN133" i="6"/>
  <c r="AV133" i="6" s="1"/>
  <c r="CW133" i="6"/>
  <c r="DD133" i="6" s="1"/>
  <c r="EN133" i="6"/>
  <c r="FA133" i="6" s="1"/>
  <c r="AO133" i="6"/>
  <c r="AW133" i="6" s="1"/>
  <c r="EO133" i="6"/>
  <c r="FB133" i="6" s="1"/>
  <c r="EP133" i="6"/>
  <c r="FC133" i="6" s="1"/>
  <c r="EQ133" i="6"/>
  <c r="FD133" i="6" s="1"/>
  <c r="ER133" i="6"/>
  <c r="FE133" i="6" s="1"/>
  <c r="ET133" i="6"/>
  <c r="FG133" i="6" s="1"/>
  <c r="ES133" i="6"/>
  <c r="FF133" i="6" s="1"/>
  <c r="H121" i="6"/>
  <c r="G121" i="6"/>
  <c r="D135" i="6"/>
  <c r="B136" i="6"/>
  <c r="O126" i="6"/>
  <c r="CL132" i="6"/>
  <c r="CE131" i="6"/>
  <c r="J120" i="6"/>
  <c r="I120" i="6"/>
  <c r="K120" i="6" s="1"/>
  <c r="L120" i="6"/>
  <c r="BM130" i="6"/>
  <c r="BF129" i="6"/>
  <c r="N129" i="6" s="1"/>
  <c r="EF123" i="6"/>
  <c r="DS122" i="6"/>
  <c r="P122" i="6" s="1"/>
  <c r="CK132" i="6"/>
  <c r="CD131" i="6"/>
  <c r="DW132" i="6"/>
  <c r="DJ131" i="6"/>
  <c r="BL130" i="6"/>
  <c r="BE129" i="6"/>
  <c r="BI132" i="6"/>
  <c r="BB131" i="6"/>
  <c r="ED126" i="6"/>
  <c r="DQ125" i="6"/>
  <c r="A135" i="6"/>
  <c r="C134" i="6"/>
  <c r="DZ129" i="6"/>
  <c r="DM128" i="6"/>
  <c r="DX132" i="6"/>
  <c r="DK131" i="6"/>
  <c r="AE130" i="6"/>
  <c r="W129" i="6"/>
  <c r="CQ128" i="6"/>
  <c r="CJ127" i="6"/>
  <c r="O127" i="6" s="1"/>
  <c r="AD131" i="6"/>
  <c r="V130" i="6"/>
  <c r="AC132" i="6"/>
  <c r="U131" i="6"/>
  <c r="AG129" i="6"/>
  <c r="Y128" i="6"/>
  <c r="M128" i="6" s="1"/>
  <c r="CM133" i="8" l="1"/>
  <c r="CF132" i="8"/>
  <c r="DW133" i="8"/>
  <c r="DJ132" i="8"/>
  <c r="BI133" i="8"/>
  <c r="BB132" i="8"/>
  <c r="AF130" i="8"/>
  <c r="X129" i="8"/>
  <c r="AA133" i="8"/>
  <c r="S132" i="8"/>
  <c r="DV133" i="8"/>
  <c r="DI132" i="8"/>
  <c r="AC132" i="8"/>
  <c r="U131" i="8"/>
  <c r="Z133" i="8"/>
  <c r="R132" i="8"/>
  <c r="DY132" i="8"/>
  <c r="DL131" i="8"/>
  <c r="AG129" i="8"/>
  <c r="Y128" i="8"/>
  <c r="EC128" i="8"/>
  <c r="DP127" i="8"/>
  <c r="CQ129" i="8"/>
  <c r="CJ128" i="8"/>
  <c r="O128" i="8" s="1"/>
  <c r="AD132" i="8"/>
  <c r="V131" i="8"/>
  <c r="BJ133" i="8"/>
  <c r="BC132" i="8"/>
  <c r="CP130" i="8"/>
  <c r="CI129" i="8"/>
  <c r="CN132" i="8"/>
  <c r="CG131" i="8"/>
  <c r="DU133" i="8"/>
  <c r="DH132" i="8"/>
  <c r="J121" i="8"/>
  <c r="I121" i="8"/>
  <c r="K121" i="8" s="1"/>
  <c r="L121" i="8"/>
  <c r="M128" i="8"/>
  <c r="G122" i="8"/>
  <c r="H122" i="8"/>
  <c r="ED126" i="8"/>
  <c r="DQ125" i="8"/>
  <c r="AE130" i="8"/>
  <c r="W129" i="8"/>
  <c r="EE126" i="8"/>
  <c r="DR125" i="8"/>
  <c r="BH133" i="8"/>
  <c r="BA132" i="8"/>
  <c r="CK133" i="8"/>
  <c r="CD132" i="8"/>
  <c r="CO131" i="8"/>
  <c r="CH130" i="8"/>
  <c r="DZ131" i="8"/>
  <c r="DM130" i="8"/>
  <c r="EF125" i="8"/>
  <c r="DS124" i="8"/>
  <c r="CL133" i="8"/>
  <c r="CE132" i="8"/>
  <c r="EG124" i="8"/>
  <c r="DT123" i="8"/>
  <c r="P123" i="8" s="1"/>
  <c r="AB133" i="8"/>
  <c r="T132" i="8"/>
  <c r="EA129" i="8"/>
  <c r="DN128" i="8"/>
  <c r="DX133" i="8"/>
  <c r="DK132" i="8"/>
  <c r="BM131" i="8"/>
  <c r="BF130" i="8"/>
  <c r="BL130" i="8"/>
  <c r="BE129" i="8"/>
  <c r="N129" i="8" s="1"/>
  <c r="BK132" i="8"/>
  <c r="BD131" i="8"/>
  <c r="BG133" i="8"/>
  <c r="AZ132" i="8"/>
  <c r="EB129" i="8"/>
  <c r="DO128" i="8"/>
  <c r="L120" i="7"/>
  <c r="J120" i="7"/>
  <c r="I120" i="7"/>
  <c r="K120" i="7" s="1"/>
  <c r="BJ132" i="7"/>
  <c r="BC131" i="7"/>
  <c r="CP131" i="7"/>
  <c r="CI130" i="7"/>
  <c r="DX131" i="7"/>
  <c r="DK130" i="7"/>
  <c r="CL134" i="7"/>
  <c r="CE133" i="7"/>
  <c r="DV134" i="7"/>
  <c r="DI133" i="7"/>
  <c r="EA128" i="7"/>
  <c r="DN127" i="7"/>
  <c r="AF130" i="7"/>
  <c r="X129" i="7"/>
  <c r="DU134" i="7"/>
  <c r="DH133" i="7"/>
  <c r="BK131" i="7"/>
  <c r="BD130" i="7"/>
  <c r="BL130" i="7"/>
  <c r="BE129" i="7"/>
  <c r="CK134" i="7"/>
  <c r="CD133" i="7"/>
  <c r="DY130" i="7"/>
  <c r="DL129" i="7"/>
  <c r="EB128" i="7"/>
  <c r="DO127" i="7"/>
  <c r="AD131" i="7"/>
  <c r="V130" i="7"/>
  <c r="AC133" i="7"/>
  <c r="U132" i="7"/>
  <c r="DZ130" i="7"/>
  <c r="DM129" i="7"/>
  <c r="BI134" i="7"/>
  <c r="BB133" i="7"/>
  <c r="CO132" i="7"/>
  <c r="CH131" i="7"/>
  <c r="P122" i="7"/>
  <c r="EF124" i="7"/>
  <c r="DS123" i="7"/>
  <c r="BG134" i="7"/>
  <c r="AZ133" i="7"/>
  <c r="BH134" i="7"/>
  <c r="BA133" i="7"/>
  <c r="ED126" i="7"/>
  <c r="DQ125" i="7"/>
  <c r="AG129" i="7"/>
  <c r="Y128" i="7"/>
  <c r="M128" i="7" s="1"/>
  <c r="CN133" i="7"/>
  <c r="CG132" i="7"/>
  <c r="BM130" i="7"/>
  <c r="BF129" i="7"/>
  <c r="N129" i="7" s="1"/>
  <c r="EC127" i="7"/>
  <c r="DP126" i="7"/>
  <c r="EE125" i="7"/>
  <c r="DR124" i="7"/>
  <c r="AA134" i="7"/>
  <c r="S133" i="7"/>
  <c r="EG124" i="7"/>
  <c r="DT123" i="7"/>
  <c r="P123" i="7" s="1"/>
  <c r="DW133" i="7"/>
  <c r="DJ132" i="7"/>
  <c r="CQ130" i="7"/>
  <c r="CJ129" i="7"/>
  <c r="O129" i="7" s="1"/>
  <c r="CM133" i="7"/>
  <c r="CF132" i="7"/>
  <c r="AE130" i="7"/>
  <c r="W129" i="7"/>
  <c r="Z134" i="7"/>
  <c r="R133" i="7"/>
  <c r="AB134" i="7"/>
  <c r="T133" i="7"/>
  <c r="L121" i="7"/>
  <c r="J121" i="7"/>
  <c r="I121" i="7"/>
  <c r="K121" i="7" s="1"/>
  <c r="H122" i="6"/>
  <c r="G122" i="6"/>
  <c r="AZ133" i="6"/>
  <c r="DI133" i="6"/>
  <c r="T133" i="6"/>
  <c r="AC133" i="6"/>
  <c r="U132" i="6"/>
  <c r="CQ129" i="6"/>
  <c r="CJ128" i="6"/>
  <c r="DX133" i="6"/>
  <c r="DK132" i="6"/>
  <c r="C135" i="6"/>
  <c r="A136" i="6"/>
  <c r="BI133" i="6"/>
  <c r="BB132" i="6"/>
  <c r="DW133" i="6"/>
  <c r="DJ132" i="6"/>
  <c r="EF124" i="6"/>
  <c r="DS123" i="6"/>
  <c r="D136" i="6"/>
  <c r="B137" i="6"/>
  <c r="DU133" i="6"/>
  <c r="DH132" i="6"/>
  <c r="CP129" i="6"/>
  <c r="CI128" i="6"/>
  <c r="O128" i="6" s="1"/>
  <c r="AA133" i="6"/>
  <c r="S132" i="6"/>
  <c r="AF130" i="6"/>
  <c r="X129" i="6"/>
  <c r="DY132" i="6"/>
  <c r="DL131" i="6"/>
  <c r="BK132" i="6"/>
  <c r="BD131" i="6"/>
  <c r="EC127" i="6"/>
  <c r="DP126" i="6"/>
  <c r="BJ132" i="6"/>
  <c r="BC131" i="6"/>
  <c r="DG135" i="6"/>
  <c r="CC135" i="6"/>
  <c r="AY135" i="6"/>
  <c r="Q135" i="6"/>
  <c r="E135" i="6"/>
  <c r="P123" i="6"/>
  <c r="CN132" i="6"/>
  <c r="CG131" i="6"/>
  <c r="AG130" i="6"/>
  <c r="Y129" i="6"/>
  <c r="M129" i="6" s="1"/>
  <c r="AD132" i="6"/>
  <c r="V131" i="6"/>
  <c r="AE131" i="6"/>
  <c r="W130" i="6"/>
  <c r="DZ130" i="6"/>
  <c r="DM129" i="6"/>
  <c r="ED127" i="6"/>
  <c r="DQ126" i="6"/>
  <c r="BL131" i="6"/>
  <c r="BE130" i="6"/>
  <c r="CK133" i="6"/>
  <c r="CD132" i="6"/>
  <c r="BM131" i="6"/>
  <c r="BF130" i="6"/>
  <c r="N130" i="6" s="1"/>
  <c r="J121" i="6"/>
  <c r="I121" i="6"/>
  <c r="K121" i="6" s="1"/>
  <c r="L121" i="6"/>
  <c r="EB128" i="6"/>
  <c r="DO127" i="6"/>
  <c r="EG125" i="6"/>
  <c r="DT124" i="6"/>
  <c r="Z133" i="6"/>
  <c r="R132" i="6"/>
  <c r="BH133" i="6"/>
  <c r="BA132" i="6"/>
  <c r="CO131" i="6"/>
  <c r="CH130" i="6"/>
  <c r="CM133" i="6"/>
  <c r="CF132" i="6"/>
  <c r="BW134" i="6"/>
  <c r="EZ134" i="6"/>
  <c r="BZ134" i="6"/>
  <c r="BV134" i="6"/>
  <c r="F134" i="6"/>
  <c r="AH134" i="6"/>
  <c r="AP134" i="6" s="1"/>
  <c r="AI134" i="6"/>
  <c r="AQ134" i="6" s="1"/>
  <c r="AJ134" i="6"/>
  <c r="AR134" i="6" s="1"/>
  <c r="AB134" i="6" s="1"/>
  <c r="CR134" i="6"/>
  <c r="CY134" i="6" s="1"/>
  <c r="CS134" i="6"/>
  <c r="CZ134" i="6" s="1"/>
  <c r="BO134" i="6"/>
  <c r="EH134" i="6"/>
  <c r="EU134" i="6" s="1"/>
  <c r="BN134" i="6"/>
  <c r="BU134" i="6" s="1"/>
  <c r="BG134" i="6" s="1"/>
  <c r="EI134" i="6"/>
  <c r="EV134" i="6" s="1"/>
  <c r="DV134" i="6" s="1"/>
  <c r="EJ134" i="6"/>
  <c r="EW134" i="6" s="1"/>
  <c r="BP134" i="6"/>
  <c r="AK134" i="6"/>
  <c r="AS134" i="6" s="1"/>
  <c r="EK134" i="6"/>
  <c r="EX134" i="6" s="1"/>
  <c r="CT134" i="6"/>
  <c r="DA134" i="6" s="1"/>
  <c r="BQ134" i="6"/>
  <c r="BX134" i="6" s="1"/>
  <c r="AL134" i="6"/>
  <c r="AT134" i="6" s="1"/>
  <c r="EL134" i="6"/>
  <c r="EY134" i="6" s="1"/>
  <c r="BR134" i="6"/>
  <c r="BY134" i="6" s="1"/>
  <c r="CU134" i="6"/>
  <c r="DB134" i="6" s="1"/>
  <c r="BT134" i="6"/>
  <c r="CA134" i="6" s="1"/>
  <c r="BS134" i="6"/>
  <c r="EM134" i="6"/>
  <c r="CV134" i="6"/>
  <c r="DC134" i="6" s="1"/>
  <c r="AM134" i="6"/>
  <c r="AU134" i="6" s="1"/>
  <c r="CW134" i="6"/>
  <c r="DD134" i="6" s="1"/>
  <c r="EN134" i="6"/>
  <c r="FA134" i="6" s="1"/>
  <c r="AO134" i="6"/>
  <c r="AW134" i="6" s="1"/>
  <c r="CX134" i="6"/>
  <c r="DE134" i="6" s="1"/>
  <c r="AN134" i="6"/>
  <c r="AV134" i="6" s="1"/>
  <c r="EO134" i="6"/>
  <c r="FB134" i="6" s="1"/>
  <c r="EP134" i="6"/>
  <c r="FC134" i="6" s="1"/>
  <c r="EQ134" i="6"/>
  <c r="FD134" i="6" s="1"/>
  <c r="ER134" i="6"/>
  <c r="FE134" i="6" s="1"/>
  <c r="ET134" i="6"/>
  <c r="FG134" i="6" s="1"/>
  <c r="ES134" i="6"/>
  <c r="FF134" i="6" s="1"/>
  <c r="EA130" i="6"/>
  <c r="DN129" i="6"/>
  <c r="CL133" i="6"/>
  <c r="CE132" i="6"/>
  <c r="EE126" i="6"/>
  <c r="DR125" i="6"/>
  <c r="BG134" i="8" l="1"/>
  <c r="AZ133" i="8"/>
  <c r="BL131" i="8"/>
  <c r="BE130" i="8"/>
  <c r="N130" i="8" s="1"/>
  <c r="DX134" i="8"/>
  <c r="DK133" i="8"/>
  <c r="AB134" i="8"/>
  <c r="T133" i="8"/>
  <c r="CL134" i="8"/>
  <c r="CE133" i="8"/>
  <c r="DZ132" i="8"/>
  <c r="DM131" i="8"/>
  <c r="CK134" i="8"/>
  <c r="CD133" i="8"/>
  <c r="EE127" i="8"/>
  <c r="DR126" i="8"/>
  <c r="ED127" i="8"/>
  <c r="DQ126" i="8"/>
  <c r="J122" i="8"/>
  <c r="I122" i="8"/>
  <c r="K122" i="8" s="1"/>
  <c r="L122" i="8"/>
  <c r="DU134" i="8"/>
  <c r="DH133" i="8"/>
  <c r="CP131" i="8"/>
  <c r="CI130" i="8"/>
  <c r="AD133" i="8"/>
  <c r="V132" i="8"/>
  <c r="EC129" i="8"/>
  <c r="DP128" i="8"/>
  <c r="DY133" i="8"/>
  <c r="DL132" i="8"/>
  <c r="AC133" i="8"/>
  <c r="U132" i="8"/>
  <c r="AA134" i="8"/>
  <c r="S133" i="8"/>
  <c r="BI134" i="8"/>
  <c r="BB133" i="8"/>
  <c r="CM134" i="8"/>
  <c r="CF133" i="8"/>
  <c r="H123" i="8"/>
  <c r="G123" i="8"/>
  <c r="EB130" i="8"/>
  <c r="DO129" i="8"/>
  <c r="BK133" i="8"/>
  <c r="BD132" i="8"/>
  <c r="BM132" i="8"/>
  <c r="BF131" i="8"/>
  <c r="EA130" i="8"/>
  <c r="DN129" i="8"/>
  <c r="EG125" i="8"/>
  <c r="DT124" i="8"/>
  <c r="P124" i="8" s="1"/>
  <c r="EF126" i="8"/>
  <c r="DS125" i="8"/>
  <c r="CO132" i="8"/>
  <c r="CH131" i="8"/>
  <c r="BH134" i="8"/>
  <c r="BA133" i="8"/>
  <c r="AE131" i="8"/>
  <c r="W130" i="8"/>
  <c r="CN133" i="8"/>
  <c r="CG132" i="8"/>
  <c r="BJ134" i="8"/>
  <c r="BC133" i="8"/>
  <c r="CQ130" i="8"/>
  <c r="CJ129" i="8"/>
  <c r="O129" i="8" s="1"/>
  <c r="AG130" i="8"/>
  <c r="Y129" i="8"/>
  <c r="M129" i="8" s="1"/>
  <c r="Z134" i="8"/>
  <c r="R133" i="8"/>
  <c r="DV134" i="8"/>
  <c r="DI133" i="8"/>
  <c r="AF131" i="8"/>
  <c r="X130" i="8"/>
  <c r="DW134" i="8"/>
  <c r="DJ133" i="8"/>
  <c r="G123" i="7"/>
  <c r="H123" i="7"/>
  <c r="CO133" i="7"/>
  <c r="CH132" i="7"/>
  <c r="DZ131" i="7"/>
  <c r="DM130" i="7"/>
  <c r="AD132" i="7"/>
  <c r="V131" i="7"/>
  <c r="DY131" i="7"/>
  <c r="DL130" i="7"/>
  <c r="BL131" i="7"/>
  <c r="BE130" i="7"/>
  <c r="DU135" i="7"/>
  <c r="DH134" i="7"/>
  <c r="EA129" i="7"/>
  <c r="DN128" i="7"/>
  <c r="CL135" i="7"/>
  <c r="CE134" i="7"/>
  <c r="CP132" i="7"/>
  <c r="CI131" i="7"/>
  <c r="AB135" i="7"/>
  <c r="T134" i="7"/>
  <c r="AE131" i="7"/>
  <c r="W130" i="7"/>
  <c r="CQ131" i="7"/>
  <c r="CJ130" i="7"/>
  <c r="O130" i="7" s="1"/>
  <c r="EG125" i="7"/>
  <c r="DT124" i="7"/>
  <c r="EE126" i="7"/>
  <c r="DR125" i="7"/>
  <c r="BM131" i="7"/>
  <c r="BF130" i="7"/>
  <c r="N130" i="7" s="1"/>
  <c r="AG130" i="7"/>
  <c r="Y129" i="7"/>
  <c r="M129" i="7" s="1"/>
  <c r="BH135" i="7"/>
  <c r="BA134" i="7"/>
  <c r="EF125" i="7"/>
  <c r="DS124" i="7"/>
  <c r="BI135" i="7"/>
  <c r="BB134" i="7"/>
  <c r="AC134" i="7"/>
  <c r="U133" i="7"/>
  <c r="EB129" i="7"/>
  <c r="DO128" i="7"/>
  <c r="CK135" i="7"/>
  <c r="CD134" i="7"/>
  <c r="BK132" i="7"/>
  <c r="BD131" i="7"/>
  <c r="AF131" i="7"/>
  <c r="X130" i="7"/>
  <c r="DV135" i="7"/>
  <c r="DI134" i="7"/>
  <c r="DX132" i="7"/>
  <c r="DK131" i="7"/>
  <c r="BJ133" i="7"/>
  <c r="BC132" i="7"/>
  <c r="Z135" i="7"/>
  <c r="R134" i="7"/>
  <c r="CM134" i="7"/>
  <c r="CF133" i="7"/>
  <c r="DW134" i="7"/>
  <c r="DJ133" i="7"/>
  <c r="AA135" i="7"/>
  <c r="S134" i="7"/>
  <c r="EC128" i="7"/>
  <c r="DP127" i="7"/>
  <c r="CN134" i="7"/>
  <c r="CG133" i="7"/>
  <c r="ED127" i="7"/>
  <c r="DQ126" i="7"/>
  <c r="BG135" i="7"/>
  <c r="AZ134" i="7"/>
  <c r="H122" i="7"/>
  <c r="G122" i="7"/>
  <c r="T134" i="6"/>
  <c r="DI134" i="6"/>
  <c r="AZ134" i="6"/>
  <c r="EE127" i="6"/>
  <c r="DR126" i="6"/>
  <c r="CK134" i="6"/>
  <c r="CD133" i="6"/>
  <c r="ED128" i="6"/>
  <c r="DQ127" i="6"/>
  <c r="AE132" i="6"/>
  <c r="W131" i="6"/>
  <c r="AG131" i="6"/>
  <c r="Y130" i="6"/>
  <c r="M130" i="6" s="1"/>
  <c r="C136" i="6"/>
  <c r="A137" i="6"/>
  <c r="CO132" i="6"/>
  <c r="CH131" i="6"/>
  <c r="Z134" i="6"/>
  <c r="R133" i="6"/>
  <c r="EB129" i="6"/>
  <c r="DO128" i="6"/>
  <c r="EC128" i="6"/>
  <c r="DP127" i="6"/>
  <c r="DY133" i="6"/>
  <c r="DL132" i="6"/>
  <c r="AA134" i="6"/>
  <c r="S133" i="6"/>
  <c r="DU134" i="6"/>
  <c r="DH133" i="6"/>
  <c r="DW134" i="6"/>
  <c r="DJ133" i="6"/>
  <c r="CQ130" i="6"/>
  <c r="CJ129" i="6"/>
  <c r="J122" i="6"/>
  <c r="I122" i="6"/>
  <c r="K122" i="6" s="1"/>
  <c r="L122" i="6"/>
  <c r="EA131" i="6"/>
  <c r="DN130" i="6"/>
  <c r="BM132" i="6"/>
  <c r="BF131" i="6"/>
  <c r="N131" i="6" s="1"/>
  <c r="BL132" i="6"/>
  <c r="BE131" i="6"/>
  <c r="DZ131" i="6"/>
  <c r="DM130" i="6"/>
  <c r="AD133" i="6"/>
  <c r="V132" i="6"/>
  <c r="H123" i="6"/>
  <c r="G123" i="6"/>
  <c r="D137" i="6"/>
  <c r="B138" i="6"/>
  <c r="CL134" i="6"/>
  <c r="CE133" i="6"/>
  <c r="CM134" i="6"/>
  <c r="CF133" i="6"/>
  <c r="BH134" i="6"/>
  <c r="BA133" i="6"/>
  <c r="EG126" i="6"/>
  <c r="DT125" i="6"/>
  <c r="CN133" i="6"/>
  <c r="CG132" i="6"/>
  <c r="DA135" i="6"/>
  <c r="FE135" i="6"/>
  <c r="CZ135" i="6"/>
  <c r="BW135" i="6"/>
  <c r="AP135" i="6"/>
  <c r="F135" i="6"/>
  <c r="EV135" i="6"/>
  <c r="DV135" i="6" s="1"/>
  <c r="AS135" i="6"/>
  <c r="AH135" i="6"/>
  <c r="AI135" i="6"/>
  <c r="AQ135" i="6" s="1"/>
  <c r="AJ135" i="6"/>
  <c r="AR135" i="6" s="1"/>
  <c r="AB135" i="6" s="1"/>
  <c r="CR135" i="6"/>
  <c r="CY135" i="6" s="1"/>
  <c r="CS135" i="6"/>
  <c r="BO135" i="6"/>
  <c r="BV135" i="6" s="1"/>
  <c r="EH135" i="6"/>
  <c r="EU135" i="6" s="1"/>
  <c r="BN135" i="6"/>
  <c r="BU135" i="6" s="1"/>
  <c r="BG135" i="6" s="1"/>
  <c r="EI135" i="6"/>
  <c r="EJ135" i="6"/>
  <c r="EW135" i="6" s="1"/>
  <c r="BP135" i="6"/>
  <c r="BQ135" i="6"/>
  <c r="BX135" i="6" s="1"/>
  <c r="AK135" i="6"/>
  <c r="EK135" i="6"/>
  <c r="EX135" i="6" s="1"/>
  <c r="CT135" i="6"/>
  <c r="CU135" i="6"/>
  <c r="DB135" i="6" s="1"/>
  <c r="AL135" i="6"/>
  <c r="AT135" i="6" s="1"/>
  <c r="EL135" i="6"/>
  <c r="EY135" i="6" s="1"/>
  <c r="BR135" i="6"/>
  <c r="BY135" i="6" s="1"/>
  <c r="EM135" i="6"/>
  <c r="EZ135" i="6" s="1"/>
  <c r="CV135" i="6"/>
  <c r="DC135" i="6" s="1"/>
  <c r="AM135" i="6"/>
  <c r="AU135" i="6" s="1"/>
  <c r="BT135" i="6"/>
  <c r="CA135" i="6" s="1"/>
  <c r="BS135" i="6"/>
  <c r="BZ135" i="6" s="1"/>
  <c r="AO135" i="6"/>
  <c r="AW135" i="6" s="1"/>
  <c r="CX135" i="6"/>
  <c r="DE135" i="6" s="1"/>
  <c r="AN135" i="6"/>
  <c r="AV135" i="6" s="1"/>
  <c r="CW135" i="6"/>
  <c r="DD135" i="6" s="1"/>
  <c r="EN135" i="6"/>
  <c r="FA135" i="6" s="1"/>
  <c r="EO135" i="6"/>
  <c r="FB135" i="6" s="1"/>
  <c r="EP135" i="6"/>
  <c r="FC135" i="6" s="1"/>
  <c r="EQ135" i="6"/>
  <c r="FD135" i="6" s="1"/>
  <c r="ER135" i="6"/>
  <c r="ES135" i="6"/>
  <c r="FF135" i="6" s="1"/>
  <c r="ET135" i="6"/>
  <c r="FG135" i="6" s="1"/>
  <c r="BJ133" i="6"/>
  <c r="BC132" i="6"/>
  <c r="BK133" i="6"/>
  <c r="BD132" i="6"/>
  <c r="AF131" i="6"/>
  <c r="X130" i="6"/>
  <c r="CP130" i="6"/>
  <c r="CI129" i="6"/>
  <c r="O129" i="6" s="1"/>
  <c r="DG136" i="6"/>
  <c r="CC136" i="6"/>
  <c r="AY136" i="6"/>
  <c r="Q136" i="6"/>
  <c r="E136" i="6"/>
  <c r="EF125" i="6"/>
  <c r="DS124" i="6"/>
  <c r="P124" i="6" s="1"/>
  <c r="BI134" i="6"/>
  <c r="BB133" i="6"/>
  <c r="DX134" i="6"/>
  <c r="DK133" i="6"/>
  <c r="AC134" i="6"/>
  <c r="U133" i="6"/>
  <c r="AF132" i="8" l="1"/>
  <c r="X131" i="8"/>
  <c r="Z135" i="8"/>
  <c r="R134" i="8"/>
  <c r="CQ131" i="8"/>
  <c r="CJ130" i="8"/>
  <c r="O130" i="8" s="1"/>
  <c r="CN134" i="8"/>
  <c r="CG133" i="8"/>
  <c r="BH135" i="8"/>
  <c r="BA134" i="8"/>
  <c r="EF127" i="8"/>
  <c r="DS126" i="8"/>
  <c r="EA131" i="8"/>
  <c r="DN130" i="8"/>
  <c r="BK134" i="8"/>
  <c r="BD133" i="8"/>
  <c r="BI135" i="8"/>
  <c r="BB134" i="8"/>
  <c r="AC134" i="8"/>
  <c r="U133" i="8"/>
  <c r="EC130" i="8"/>
  <c r="DP129" i="8"/>
  <c r="CP132" i="8"/>
  <c r="CI131" i="8"/>
  <c r="G124" i="8"/>
  <c r="H124" i="8"/>
  <c r="EE128" i="8"/>
  <c r="DR127" i="8"/>
  <c r="DZ133" i="8"/>
  <c r="DM132" i="8"/>
  <c r="AB135" i="8"/>
  <c r="T134" i="8"/>
  <c r="BL132" i="8"/>
  <c r="BE131" i="8"/>
  <c r="N131" i="8" s="1"/>
  <c r="DW135" i="8"/>
  <c r="DJ134" i="8"/>
  <c r="DV135" i="8"/>
  <c r="DI134" i="8"/>
  <c r="AG131" i="8"/>
  <c r="Y130" i="8"/>
  <c r="M130" i="8" s="1"/>
  <c r="BJ135" i="8"/>
  <c r="BC134" i="8"/>
  <c r="AE132" i="8"/>
  <c r="W131" i="8"/>
  <c r="CO133" i="8"/>
  <c r="CH132" i="8"/>
  <c r="EG126" i="8"/>
  <c r="DT125" i="8"/>
  <c r="P125" i="8" s="1"/>
  <c r="BM133" i="8"/>
  <c r="BF132" i="8"/>
  <c r="EB131" i="8"/>
  <c r="DO130" i="8"/>
  <c r="J123" i="8"/>
  <c r="I123" i="8"/>
  <c r="K123" i="8" s="1"/>
  <c r="L123" i="8"/>
  <c r="CM135" i="8"/>
  <c r="CF134" i="8"/>
  <c r="AA135" i="8"/>
  <c r="S134" i="8"/>
  <c r="DY134" i="8"/>
  <c r="DL133" i="8"/>
  <c r="AD134" i="8"/>
  <c r="V133" i="8"/>
  <c r="DU135" i="8"/>
  <c r="DH134" i="8"/>
  <c r="ED128" i="8"/>
  <c r="DQ127" i="8"/>
  <c r="CK135" i="8"/>
  <c r="CD134" i="8"/>
  <c r="CL135" i="8"/>
  <c r="CE134" i="8"/>
  <c r="DX135" i="8"/>
  <c r="DK134" i="8"/>
  <c r="BG135" i="8"/>
  <c r="AZ134" i="8"/>
  <c r="L122" i="7"/>
  <c r="J122" i="7"/>
  <c r="I122" i="7"/>
  <c r="K122" i="7" s="1"/>
  <c r="BH136" i="7"/>
  <c r="BA135" i="7"/>
  <c r="BM132" i="7"/>
  <c r="BF131" i="7"/>
  <c r="N131" i="7" s="1"/>
  <c r="EG126" i="7"/>
  <c r="DT125" i="7"/>
  <c r="AE132" i="7"/>
  <c r="W131" i="7"/>
  <c r="CP133" i="7"/>
  <c r="CI132" i="7"/>
  <c r="EA130" i="7"/>
  <c r="DN129" i="7"/>
  <c r="BL132" i="7"/>
  <c r="BE131" i="7"/>
  <c r="AD133" i="7"/>
  <c r="V132" i="7"/>
  <c r="CO134" i="7"/>
  <c r="CH133" i="7"/>
  <c r="L123" i="7"/>
  <c r="J123" i="7"/>
  <c r="I123" i="7"/>
  <c r="K123" i="7" s="1"/>
  <c r="ED128" i="7"/>
  <c r="DQ127" i="7"/>
  <c r="EC129" i="7"/>
  <c r="DP128" i="7"/>
  <c r="DW135" i="7"/>
  <c r="DJ134" i="7"/>
  <c r="Z136" i="7"/>
  <c r="R135" i="7"/>
  <c r="DX133" i="7"/>
  <c r="DK132" i="7"/>
  <c r="AF132" i="7"/>
  <c r="X131" i="7"/>
  <c r="CK136" i="7"/>
  <c r="CD135" i="7"/>
  <c r="AC135" i="7"/>
  <c r="U134" i="7"/>
  <c r="EF126" i="7"/>
  <c r="DS125" i="7"/>
  <c r="AG131" i="7"/>
  <c r="Y130" i="7"/>
  <c r="M130" i="7" s="1"/>
  <c r="EE127" i="7"/>
  <c r="DR126" i="7"/>
  <c r="CQ132" i="7"/>
  <c r="CJ131" i="7"/>
  <c r="O131" i="7" s="1"/>
  <c r="AB136" i="7"/>
  <c r="T135" i="7"/>
  <c r="CL136" i="7"/>
  <c r="CE135" i="7"/>
  <c r="DU136" i="7"/>
  <c r="DH135" i="7"/>
  <c r="DY132" i="7"/>
  <c r="DL131" i="7"/>
  <c r="DZ132" i="7"/>
  <c r="DM131" i="7"/>
  <c r="BG136" i="7"/>
  <c r="AZ135" i="7"/>
  <c r="CN135" i="7"/>
  <c r="CG134" i="7"/>
  <c r="AA136" i="7"/>
  <c r="S135" i="7"/>
  <c r="CM135" i="7"/>
  <c r="CF134" i="7"/>
  <c r="BJ134" i="7"/>
  <c r="BC133" i="7"/>
  <c r="DV136" i="7"/>
  <c r="DI135" i="7"/>
  <c r="BK133" i="7"/>
  <c r="BD132" i="7"/>
  <c r="EB130" i="7"/>
  <c r="DO129" i="7"/>
  <c r="BI136" i="7"/>
  <c r="BB135" i="7"/>
  <c r="P124" i="7"/>
  <c r="AZ135" i="6"/>
  <c r="T135" i="6"/>
  <c r="DI135" i="6"/>
  <c r="H124" i="6"/>
  <c r="G124" i="6"/>
  <c r="BK134" i="6"/>
  <c r="BD133" i="6"/>
  <c r="BH135" i="6"/>
  <c r="BA134" i="6"/>
  <c r="CL135" i="6"/>
  <c r="CE134" i="6"/>
  <c r="J123" i="6"/>
  <c r="I123" i="6"/>
  <c r="K123" i="6" s="1"/>
  <c r="L123" i="6"/>
  <c r="EA132" i="6"/>
  <c r="DN131" i="6"/>
  <c r="Z135" i="6"/>
  <c r="R134" i="6"/>
  <c r="C137" i="6"/>
  <c r="A138" i="6"/>
  <c r="AG132" i="6"/>
  <c r="Y131" i="6"/>
  <c r="M131" i="6" s="1"/>
  <c r="ED129" i="6"/>
  <c r="DQ128" i="6"/>
  <c r="CP131" i="6"/>
  <c r="CI130" i="6"/>
  <c r="DX135" i="6"/>
  <c r="DK134" i="6"/>
  <c r="EF126" i="6"/>
  <c r="DS125" i="6"/>
  <c r="P125" i="6" s="1"/>
  <c r="DZ132" i="6"/>
  <c r="DM131" i="6"/>
  <c r="BM133" i="6"/>
  <c r="BF132" i="6"/>
  <c r="CQ131" i="6"/>
  <c r="CJ130" i="6"/>
  <c r="DU135" i="6"/>
  <c r="DH134" i="6"/>
  <c r="DY134" i="6"/>
  <c r="DL133" i="6"/>
  <c r="AQ136" i="6"/>
  <c r="DD136" i="6"/>
  <c r="F136" i="6"/>
  <c r="EZ136" i="6"/>
  <c r="DC136" i="6"/>
  <c r="BZ136" i="6"/>
  <c r="BV136" i="6"/>
  <c r="AJ136" i="6"/>
  <c r="AR136" i="6" s="1"/>
  <c r="AB136" i="6" s="1"/>
  <c r="CR136" i="6"/>
  <c r="CY136" i="6" s="1"/>
  <c r="CS136" i="6"/>
  <c r="CZ136" i="6" s="1"/>
  <c r="BO136" i="6"/>
  <c r="EH136" i="6"/>
  <c r="EU136" i="6" s="1"/>
  <c r="BN136" i="6"/>
  <c r="BU136" i="6" s="1"/>
  <c r="BG136" i="6" s="1"/>
  <c r="AH136" i="6"/>
  <c r="AP136" i="6" s="1"/>
  <c r="AI136" i="6"/>
  <c r="EI136" i="6"/>
  <c r="EV136" i="6" s="1"/>
  <c r="DV136" i="6" s="1"/>
  <c r="EJ136" i="6"/>
  <c r="EW136" i="6" s="1"/>
  <c r="BP136" i="6"/>
  <c r="BW136" i="6" s="1"/>
  <c r="BQ136" i="6"/>
  <c r="BX136" i="6" s="1"/>
  <c r="AK136" i="6"/>
  <c r="AS136" i="6" s="1"/>
  <c r="EK136" i="6"/>
  <c r="EX136" i="6" s="1"/>
  <c r="CT136" i="6"/>
  <c r="DA136" i="6" s="1"/>
  <c r="CU136" i="6"/>
  <c r="DB136" i="6" s="1"/>
  <c r="AL136" i="6"/>
  <c r="AT136" i="6" s="1"/>
  <c r="EL136" i="6"/>
  <c r="EY136" i="6" s="1"/>
  <c r="BR136" i="6"/>
  <c r="BY136" i="6" s="1"/>
  <c r="CV136" i="6"/>
  <c r="AM136" i="6"/>
  <c r="AU136" i="6" s="1"/>
  <c r="BT136" i="6"/>
  <c r="CA136" i="6" s="1"/>
  <c r="BS136" i="6"/>
  <c r="EM136" i="6"/>
  <c r="AO136" i="6"/>
  <c r="AW136" i="6" s="1"/>
  <c r="CX136" i="6"/>
  <c r="DE136" i="6" s="1"/>
  <c r="AN136" i="6"/>
  <c r="AV136" i="6" s="1"/>
  <c r="CW136" i="6"/>
  <c r="EN136" i="6"/>
  <c r="FA136" i="6" s="1"/>
  <c r="EO136" i="6"/>
  <c r="FB136" i="6" s="1"/>
  <c r="EP136" i="6"/>
  <c r="FC136" i="6" s="1"/>
  <c r="EQ136" i="6"/>
  <c r="FD136" i="6" s="1"/>
  <c r="ER136" i="6"/>
  <c r="FE136" i="6" s="1"/>
  <c r="ES136" i="6"/>
  <c r="FF136" i="6" s="1"/>
  <c r="ET136" i="6"/>
  <c r="FG136" i="6" s="1"/>
  <c r="AF132" i="6"/>
  <c r="X131" i="6"/>
  <c r="BJ134" i="6"/>
  <c r="BC133" i="6"/>
  <c r="EG127" i="6"/>
  <c r="DT126" i="6"/>
  <c r="CM135" i="6"/>
  <c r="CF134" i="6"/>
  <c r="B139" i="6"/>
  <c r="D138" i="6"/>
  <c r="EB130" i="6"/>
  <c r="DO129" i="6"/>
  <c r="CO133" i="6"/>
  <c r="CH132" i="6"/>
  <c r="AE133" i="6"/>
  <c r="W132" i="6"/>
  <c r="CK135" i="6"/>
  <c r="CD134" i="6"/>
  <c r="EE128" i="6"/>
  <c r="DR127" i="6"/>
  <c r="AC135" i="6"/>
  <c r="U134" i="6"/>
  <c r="BI135" i="6"/>
  <c r="BB134" i="6"/>
  <c r="CN134" i="6"/>
  <c r="CG133" i="6"/>
  <c r="DG137" i="6"/>
  <c r="CC137" i="6"/>
  <c r="AY137" i="6"/>
  <c r="Q137" i="6"/>
  <c r="E137" i="6"/>
  <c r="AD134" i="6"/>
  <c r="V133" i="6"/>
  <c r="BL133" i="6"/>
  <c r="BE132" i="6"/>
  <c r="N132" i="6" s="1"/>
  <c r="DW135" i="6"/>
  <c r="DJ134" i="6"/>
  <c r="AA135" i="6"/>
  <c r="S134" i="6"/>
  <c r="EC129" i="6"/>
  <c r="DP128" i="6"/>
  <c r="DX136" i="8" l="1"/>
  <c r="DK135" i="8"/>
  <c r="CK136" i="8"/>
  <c r="CD135" i="8"/>
  <c r="EB132" i="8"/>
  <c r="DO131" i="8"/>
  <c r="EG127" i="8"/>
  <c r="DT126" i="8"/>
  <c r="P126" i="8" s="1"/>
  <c r="AE133" i="8"/>
  <c r="W132" i="8"/>
  <c r="AG132" i="8"/>
  <c r="Y131" i="8"/>
  <c r="DW136" i="8"/>
  <c r="DJ135" i="8"/>
  <c r="AB136" i="8"/>
  <c r="T135" i="8"/>
  <c r="EE129" i="8"/>
  <c r="DR128" i="8"/>
  <c r="AD135" i="8"/>
  <c r="V134" i="8"/>
  <c r="AA136" i="8"/>
  <c r="S135" i="8"/>
  <c r="EC131" i="8"/>
  <c r="DP130" i="8"/>
  <c r="BI136" i="8"/>
  <c r="BB135" i="8"/>
  <c r="EA132" i="8"/>
  <c r="DN131" i="8"/>
  <c r="BH136" i="8"/>
  <c r="BA135" i="8"/>
  <c r="CQ132" i="8"/>
  <c r="CJ131" i="8"/>
  <c r="O131" i="8" s="1"/>
  <c r="AF133" i="8"/>
  <c r="X132" i="8"/>
  <c r="BG136" i="8"/>
  <c r="AZ135" i="8"/>
  <c r="CL136" i="8"/>
  <c r="CE135" i="8"/>
  <c r="ED129" i="8"/>
  <c r="DQ128" i="8"/>
  <c r="BM134" i="8"/>
  <c r="BF133" i="8"/>
  <c r="CO134" i="8"/>
  <c r="CH133" i="8"/>
  <c r="BJ136" i="8"/>
  <c r="BC135" i="8"/>
  <c r="DV136" i="8"/>
  <c r="DI135" i="8"/>
  <c r="BL133" i="8"/>
  <c r="BE132" i="8"/>
  <c r="N132" i="8" s="1"/>
  <c r="DZ134" i="8"/>
  <c r="DM133" i="8"/>
  <c r="DU136" i="8"/>
  <c r="DH135" i="8"/>
  <c r="DY135" i="8"/>
  <c r="DL134" i="8"/>
  <c r="CM136" i="8"/>
  <c r="CF135" i="8"/>
  <c r="H125" i="8"/>
  <c r="G125" i="8"/>
  <c r="M131" i="8"/>
  <c r="J124" i="8"/>
  <c r="I124" i="8"/>
  <c r="K124" i="8" s="1"/>
  <c r="L124" i="8"/>
  <c r="CP133" i="8"/>
  <c r="CI132" i="8"/>
  <c r="AC135" i="8"/>
  <c r="U134" i="8"/>
  <c r="BK135" i="8"/>
  <c r="BD134" i="8"/>
  <c r="EF128" i="8"/>
  <c r="DS127" i="8"/>
  <c r="CN135" i="8"/>
  <c r="CG134" i="8"/>
  <c r="Z136" i="8"/>
  <c r="R135" i="8"/>
  <c r="AC136" i="7"/>
  <c r="U135" i="7"/>
  <c r="AF133" i="7"/>
  <c r="X132" i="7"/>
  <c r="Z137" i="7"/>
  <c r="R136" i="7"/>
  <c r="EC130" i="7"/>
  <c r="DP129" i="7"/>
  <c r="BI137" i="7"/>
  <c r="BB136" i="7"/>
  <c r="BK134" i="7"/>
  <c r="BD133" i="7"/>
  <c r="BJ135" i="7"/>
  <c r="BC134" i="7"/>
  <c r="AA137" i="7"/>
  <c r="S136" i="7"/>
  <c r="BG137" i="7"/>
  <c r="AZ136" i="7"/>
  <c r="DY133" i="7"/>
  <c r="DL132" i="7"/>
  <c r="CL137" i="7"/>
  <c r="CE136" i="7"/>
  <c r="CQ133" i="7"/>
  <c r="CJ132" i="7"/>
  <c r="O132" i="7" s="1"/>
  <c r="AG132" i="7"/>
  <c r="Y131" i="7"/>
  <c r="M131" i="7" s="1"/>
  <c r="AD134" i="7"/>
  <c r="V133" i="7"/>
  <c r="EA131" i="7"/>
  <c r="DN130" i="7"/>
  <c r="AE133" i="7"/>
  <c r="W132" i="7"/>
  <c r="BM133" i="7"/>
  <c r="BF132" i="7"/>
  <c r="CK137" i="7"/>
  <c r="CD136" i="7"/>
  <c r="DX134" i="7"/>
  <c r="DK133" i="7"/>
  <c r="DW136" i="7"/>
  <c r="DJ135" i="7"/>
  <c r="ED129" i="7"/>
  <c r="DQ128" i="7"/>
  <c r="P125" i="7"/>
  <c r="G124" i="7"/>
  <c r="H124" i="7"/>
  <c r="EB131" i="7"/>
  <c r="DO130" i="7"/>
  <c r="DV137" i="7"/>
  <c r="DI136" i="7"/>
  <c r="CM136" i="7"/>
  <c r="CF135" i="7"/>
  <c r="CN136" i="7"/>
  <c r="CG135" i="7"/>
  <c r="DZ133" i="7"/>
  <c r="DM132" i="7"/>
  <c r="DU137" i="7"/>
  <c r="DH136" i="7"/>
  <c r="AB137" i="7"/>
  <c r="T136" i="7"/>
  <c r="EE128" i="7"/>
  <c r="DR127" i="7"/>
  <c r="EF127" i="7"/>
  <c r="DS126" i="7"/>
  <c r="CO135" i="7"/>
  <c r="CH134" i="7"/>
  <c r="BL133" i="7"/>
  <c r="BE132" i="7"/>
  <c r="CP134" i="7"/>
  <c r="CI133" i="7"/>
  <c r="EG127" i="7"/>
  <c r="DT126" i="7"/>
  <c r="P126" i="7" s="1"/>
  <c r="BH137" i="7"/>
  <c r="BA136" i="7"/>
  <c r="DI136" i="6"/>
  <c r="T136" i="6"/>
  <c r="H125" i="6"/>
  <c r="G125" i="6"/>
  <c r="AZ136" i="6"/>
  <c r="EC130" i="6"/>
  <c r="DP129" i="6"/>
  <c r="DW136" i="6"/>
  <c r="DJ135" i="6"/>
  <c r="AD135" i="6"/>
  <c r="V134" i="6"/>
  <c r="O130" i="6"/>
  <c r="ED130" i="6"/>
  <c r="DQ129" i="6"/>
  <c r="F137" i="6"/>
  <c r="CS137" i="6"/>
  <c r="CZ137" i="6" s="1"/>
  <c r="BO137" i="6"/>
  <c r="BV137" i="6" s="1"/>
  <c r="EH137" i="6"/>
  <c r="EU137" i="6" s="1"/>
  <c r="BN137" i="6"/>
  <c r="BU137" i="6" s="1"/>
  <c r="BG137" i="6" s="1"/>
  <c r="AH137" i="6"/>
  <c r="AP137" i="6" s="1"/>
  <c r="AI137" i="6"/>
  <c r="AQ137" i="6" s="1"/>
  <c r="AJ137" i="6"/>
  <c r="AR137" i="6" s="1"/>
  <c r="AB137" i="6" s="1"/>
  <c r="CR137" i="6"/>
  <c r="CY137" i="6" s="1"/>
  <c r="EJ137" i="6"/>
  <c r="EW137" i="6" s="1"/>
  <c r="BP137" i="6"/>
  <c r="BW137" i="6" s="1"/>
  <c r="EI137" i="6"/>
  <c r="EV137" i="6" s="1"/>
  <c r="DV137" i="6" s="1"/>
  <c r="BQ137" i="6"/>
  <c r="BX137" i="6" s="1"/>
  <c r="AK137" i="6"/>
  <c r="AS137" i="6" s="1"/>
  <c r="EK137" i="6"/>
  <c r="EX137" i="6" s="1"/>
  <c r="CT137" i="6"/>
  <c r="DA137" i="6" s="1"/>
  <c r="CU137" i="6"/>
  <c r="DB137" i="6" s="1"/>
  <c r="AL137" i="6"/>
  <c r="AT137" i="6" s="1"/>
  <c r="EL137" i="6"/>
  <c r="EY137" i="6" s="1"/>
  <c r="BR137" i="6"/>
  <c r="BY137" i="6" s="1"/>
  <c r="AM137" i="6"/>
  <c r="AU137" i="6" s="1"/>
  <c r="BT137" i="6"/>
  <c r="CA137" i="6" s="1"/>
  <c r="BS137" i="6"/>
  <c r="BZ137" i="6" s="1"/>
  <c r="EM137" i="6"/>
  <c r="EZ137" i="6" s="1"/>
  <c r="CV137" i="6"/>
  <c r="DC137" i="6" s="1"/>
  <c r="CX137" i="6"/>
  <c r="DE137" i="6" s="1"/>
  <c r="AN137" i="6"/>
  <c r="AV137" i="6" s="1"/>
  <c r="CW137" i="6"/>
  <c r="DD137" i="6" s="1"/>
  <c r="EN137" i="6"/>
  <c r="FA137" i="6" s="1"/>
  <c r="AO137" i="6"/>
  <c r="AW137" i="6" s="1"/>
  <c r="EO137" i="6"/>
  <c r="FB137" i="6" s="1"/>
  <c r="EP137" i="6"/>
  <c r="FC137" i="6" s="1"/>
  <c r="EQ137" i="6"/>
  <c r="FD137" i="6" s="1"/>
  <c r="ER137" i="6"/>
  <c r="FE137" i="6" s="1"/>
  <c r="ET137" i="6"/>
  <c r="FG137" i="6" s="1"/>
  <c r="ES137" i="6"/>
  <c r="FF137" i="6" s="1"/>
  <c r="BI136" i="6"/>
  <c r="BB135" i="6"/>
  <c r="EE129" i="6"/>
  <c r="DR128" i="6"/>
  <c r="AE134" i="6"/>
  <c r="W133" i="6"/>
  <c r="EB131" i="6"/>
  <c r="DO130" i="6"/>
  <c r="CM136" i="6"/>
  <c r="CF135" i="6"/>
  <c r="BJ135" i="6"/>
  <c r="BC134" i="6"/>
  <c r="DY135" i="6"/>
  <c r="DL134" i="6"/>
  <c r="CQ132" i="6"/>
  <c r="CJ131" i="6"/>
  <c r="DZ133" i="6"/>
  <c r="DM132" i="6"/>
  <c r="EF127" i="6"/>
  <c r="DS126" i="6"/>
  <c r="CP132" i="6"/>
  <c r="CI131" i="6"/>
  <c r="EA133" i="6"/>
  <c r="DN132" i="6"/>
  <c r="BH136" i="6"/>
  <c r="BA135" i="6"/>
  <c r="J124" i="6"/>
  <c r="I124" i="6"/>
  <c r="K124" i="6" s="1"/>
  <c r="L124" i="6"/>
  <c r="AA136" i="6"/>
  <c r="S135" i="6"/>
  <c r="BL134" i="6"/>
  <c r="BE133" i="6"/>
  <c r="CC138" i="6"/>
  <c r="DG138" i="6"/>
  <c r="AY138" i="6"/>
  <c r="Q138" i="6"/>
  <c r="E138" i="6"/>
  <c r="P126" i="6"/>
  <c r="AG133" i="6"/>
  <c r="Y132" i="6"/>
  <c r="M132" i="6" s="1"/>
  <c r="Z136" i="6"/>
  <c r="R135" i="6"/>
  <c r="CN135" i="6"/>
  <c r="CG134" i="6"/>
  <c r="AC136" i="6"/>
  <c r="U135" i="6"/>
  <c r="CK136" i="6"/>
  <c r="CD135" i="6"/>
  <c r="CO134" i="6"/>
  <c r="CH133" i="6"/>
  <c r="B140" i="6"/>
  <c r="D139" i="6"/>
  <c r="EG128" i="6"/>
  <c r="DT127" i="6"/>
  <c r="AF133" i="6"/>
  <c r="X132" i="6"/>
  <c r="DU136" i="6"/>
  <c r="DH135" i="6"/>
  <c r="BM134" i="6"/>
  <c r="BF133" i="6"/>
  <c r="N133" i="6" s="1"/>
  <c r="DX136" i="6"/>
  <c r="DK135" i="6"/>
  <c r="A139" i="6"/>
  <c r="C138" i="6"/>
  <c r="CL136" i="6"/>
  <c r="CE135" i="6"/>
  <c r="BK135" i="6"/>
  <c r="BD134" i="6"/>
  <c r="N132" i="7" l="1"/>
  <c r="CL137" i="8"/>
  <c r="CE136" i="8"/>
  <c r="AF134" i="8"/>
  <c r="X133" i="8"/>
  <c r="BH137" i="8"/>
  <c r="BA136" i="8"/>
  <c r="BI137" i="8"/>
  <c r="BB136" i="8"/>
  <c r="AA137" i="8"/>
  <c r="S136" i="8"/>
  <c r="AB137" i="8"/>
  <c r="T136" i="8"/>
  <c r="AG133" i="8"/>
  <c r="Y132" i="8"/>
  <c r="EG128" i="8"/>
  <c r="DT127" i="8"/>
  <c r="P127" i="8" s="1"/>
  <c r="CK137" i="8"/>
  <c r="CD136" i="8"/>
  <c r="CN136" i="8"/>
  <c r="CG135" i="8"/>
  <c r="BK136" i="8"/>
  <c r="BD135" i="8"/>
  <c r="CP134" i="8"/>
  <c r="CI133" i="8"/>
  <c r="CM137" i="8"/>
  <c r="CF136" i="8"/>
  <c r="DU137" i="8"/>
  <c r="DH136" i="8"/>
  <c r="DZ135" i="8"/>
  <c r="DM134" i="8"/>
  <c r="DV137" i="8"/>
  <c r="DI136" i="8"/>
  <c r="CO135" i="8"/>
  <c r="CH134" i="8"/>
  <c r="M132" i="8"/>
  <c r="J125" i="8"/>
  <c r="I125" i="8"/>
  <c r="K125" i="8" s="1"/>
  <c r="L125" i="8"/>
  <c r="ED130" i="8"/>
  <c r="DQ129" i="8"/>
  <c r="BG137" i="8"/>
  <c r="AZ136" i="8"/>
  <c r="CQ133" i="8"/>
  <c r="CJ132" i="8"/>
  <c r="O132" i="8" s="1"/>
  <c r="EA133" i="8"/>
  <c r="DN132" i="8"/>
  <c r="EC132" i="8"/>
  <c r="DP131" i="8"/>
  <c r="AD136" i="8"/>
  <c r="V135" i="8"/>
  <c r="EE130" i="8"/>
  <c r="DR129" i="8"/>
  <c r="DW137" i="8"/>
  <c r="DJ136" i="8"/>
  <c r="AE134" i="8"/>
  <c r="W133" i="8"/>
  <c r="EB133" i="8"/>
  <c r="DO132" i="8"/>
  <c r="DX137" i="8"/>
  <c r="DK136" i="8"/>
  <c r="Z137" i="8"/>
  <c r="R136" i="8"/>
  <c r="EF129" i="8"/>
  <c r="DS128" i="8"/>
  <c r="AC136" i="8"/>
  <c r="U135" i="8"/>
  <c r="DY136" i="8"/>
  <c r="DL135" i="8"/>
  <c r="BL134" i="8"/>
  <c r="BE133" i="8"/>
  <c r="N133" i="8" s="1"/>
  <c r="BJ137" i="8"/>
  <c r="BC136" i="8"/>
  <c r="BM135" i="8"/>
  <c r="BF134" i="8"/>
  <c r="H126" i="8"/>
  <c r="G126" i="8"/>
  <c r="H126" i="7"/>
  <c r="G126" i="7"/>
  <c r="EE129" i="7"/>
  <c r="DR128" i="7"/>
  <c r="DU138" i="7"/>
  <c r="DH137" i="7"/>
  <c r="CN137" i="7"/>
  <c r="CG136" i="7"/>
  <c r="DV138" i="7"/>
  <c r="DI137" i="7"/>
  <c r="L124" i="7"/>
  <c r="J124" i="7"/>
  <c r="I124" i="7"/>
  <c r="K124" i="7" s="1"/>
  <c r="BM134" i="7"/>
  <c r="BF133" i="7"/>
  <c r="EA132" i="7"/>
  <c r="DN131" i="7"/>
  <c r="CQ134" i="7"/>
  <c r="CJ133" i="7"/>
  <c r="O133" i="7" s="1"/>
  <c r="DY134" i="7"/>
  <c r="DL133" i="7"/>
  <c r="AA138" i="7"/>
  <c r="S137" i="7"/>
  <c r="BK135" i="7"/>
  <c r="BD134" i="7"/>
  <c r="EG128" i="7"/>
  <c r="DT127" i="7"/>
  <c r="BL134" i="7"/>
  <c r="BE133" i="7"/>
  <c r="H125" i="7"/>
  <c r="G125" i="7"/>
  <c r="DW137" i="7"/>
  <c r="DJ136" i="7"/>
  <c r="CK138" i="7"/>
  <c r="CD137" i="7"/>
  <c r="EC131" i="7"/>
  <c r="DP130" i="7"/>
  <c r="AF134" i="7"/>
  <c r="X133" i="7"/>
  <c r="EF128" i="7"/>
  <c r="DS127" i="7"/>
  <c r="AB138" i="7"/>
  <c r="T137" i="7"/>
  <c r="DZ134" i="7"/>
  <c r="DM133" i="7"/>
  <c r="CM137" i="7"/>
  <c r="CF136" i="7"/>
  <c r="EB132" i="7"/>
  <c r="DO131" i="7"/>
  <c r="AE134" i="7"/>
  <c r="W133" i="7"/>
  <c r="AD135" i="7"/>
  <c r="V134" i="7"/>
  <c r="AG133" i="7"/>
  <c r="Y132" i="7"/>
  <c r="M132" i="7" s="1"/>
  <c r="CL138" i="7"/>
  <c r="CE137" i="7"/>
  <c r="BG138" i="7"/>
  <c r="AZ137" i="7"/>
  <c r="BJ136" i="7"/>
  <c r="BC135" i="7"/>
  <c r="BI138" i="7"/>
  <c r="BB137" i="7"/>
  <c r="BH138" i="7"/>
  <c r="BA137" i="7"/>
  <c r="CP135" i="7"/>
  <c r="CI134" i="7"/>
  <c r="CO136" i="7"/>
  <c r="CH135" i="7"/>
  <c r="ED130" i="7"/>
  <c r="DQ129" i="7"/>
  <c r="DX135" i="7"/>
  <c r="DK134" i="7"/>
  <c r="Z138" i="7"/>
  <c r="R137" i="7"/>
  <c r="AC137" i="7"/>
  <c r="U136" i="7"/>
  <c r="AZ137" i="6"/>
  <c r="DI137" i="6"/>
  <c r="T137" i="6"/>
  <c r="AA137" i="6"/>
  <c r="S136" i="6"/>
  <c r="EA134" i="6"/>
  <c r="DN133" i="6"/>
  <c r="O131" i="6"/>
  <c r="ED131" i="6"/>
  <c r="DQ130" i="6"/>
  <c r="AD136" i="6"/>
  <c r="V135" i="6"/>
  <c r="EC131" i="6"/>
  <c r="DP130" i="6"/>
  <c r="CL137" i="6"/>
  <c r="CE136" i="6"/>
  <c r="DX137" i="6"/>
  <c r="DK136" i="6"/>
  <c r="DU137" i="6"/>
  <c r="DH136" i="6"/>
  <c r="EG129" i="6"/>
  <c r="DT128" i="6"/>
  <c r="CO135" i="6"/>
  <c r="CH134" i="6"/>
  <c r="AC137" i="6"/>
  <c r="U136" i="6"/>
  <c r="Z137" i="6"/>
  <c r="R136" i="6"/>
  <c r="G126" i="6"/>
  <c r="H126" i="6"/>
  <c r="EF128" i="6"/>
  <c r="DS127" i="6"/>
  <c r="P127" i="6" s="1"/>
  <c r="CQ133" i="6"/>
  <c r="CJ132" i="6"/>
  <c r="BJ136" i="6"/>
  <c r="BC135" i="6"/>
  <c r="EB132" i="6"/>
  <c r="DO131" i="6"/>
  <c r="EE130" i="6"/>
  <c r="DR129" i="6"/>
  <c r="I125" i="6"/>
  <c r="K125" i="6" s="1"/>
  <c r="L125" i="6"/>
  <c r="J125" i="6"/>
  <c r="CC139" i="6"/>
  <c r="AY139" i="6"/>
  <c r="Q139" i="6"/>
  <c r="E139" i="6"/>
  <c r="DG139" i="6"/>
  <c r="EU138" i="6"/>
  <c r="AR138" i="6"/>
  <c r="AB138" i="6" s="1"/>
  <c r="F138" i="6"/>
  <c r="AH138" i="6"/>
  <c r="AP138" i="6" s="1"/>
  <c r="AI138" i="6"/>
  <c r="AQ138" i="6" s="1"/>
  <c r="AJ138" i="6"/>
  <c r="CR138" i="6"/>
  <c r="CY138" i="6" s="1"/>
  <c r="CS138" i="6"/>
  <c r="CZ138" i="6" s="1"/>
  <c r="BO138" i="6"/>
  <c r="BV138" i="6" s="1"/>
  <c r="EH138" i="6"/>
  <c r="BN138" i="6"/>
  <c r="BU138" i="6" s="1"/>
  <c r="BG138" i="6" s="1"/>
  <c r="EI138" i="6"/>
  <c r="EV138" i="6" s="1"/>
  <c r="DV138" i="6" s="1"/>
  <c r="EJ138" i="6"/>
  <c r="EW138" i="6" s="1"/>
  <c r="BP138" i="6"/>
  <c r="BW138" i="6" s="1"/>
  <c r="AK138" i="6"/>
  <c r="AS138" i="6" s="1"/>
  <c r="EK138" i="6"/>
  <c r="EX138" i="6" s="1"/>
  <c r="CT138" i="6"/>
  <c r="DA138" i="6" s="1"/>
  <c r="BQ138" i="6"/>
  <c r="BX138" i="6" s="1"/>
  <c r="AL138" i="6"/>
  <c r="AT138" i="6" s="1"/>
  <c r="EL138" i="6"/>
  <c r="EY138" i="6" s="1"/>
  <c r="BR138" i="6"/>
  <c r="BY138" i="6" s="1"/>
  <c r="CU138" i="6"/>
  <c r="DB138" i="6" s="1"/>
  <c r="BT138" i="6"/>
  <c r="CA138" i="6" s="1"/>
  <c r="BS138" i="6"/>
  <c r="BZ138" i="6" s="1"/>
  <c r="EM138" i="6"/>
  <c r="EZ138" i="6" s="1"/>
  <c r="CV138" i="6"/>
  <c r="DC138" i="6" s="1"/>
  <c r="AM138" i="6"/>
  <c r="AU138" i="6" s="1"/>
  <c r="CW138" i="6"/>
  <c r="DD138" i="6" s="1"/>
  <c r="EN138" i="6"/>
  <c r="FA138" i="6" s="1"/>
  <c r="AO138" i="6"/>
  <c r="AW138" i="6" s="1"/>
  <c r="CX138" i="6"/>
  <c r="DE138" i="6" s="1"/>
  <c r="AN138" i="6"/>
  <c r="AV138" i="6" s="1"/>
  <c r="EO138" i="6"/>
  <c r="FB138" i="6" s="1"/>
  <c r="EP138" i="6"/>
  <c r="FC138" i="6" s="1"/>
  <c r="EQ138" i="6"/>
  <c r="FD138" i="6" s="1"/>
  <c r="ER138" i="6"/>
  <c r="FE138" i="6" s="1"/>
  <c r="ET138" i="6"/>
  <c r="FG138" i="6" s="1"/>
  <c r="ES138" i="6"/>
  <c r="FF138" i="6" s="1"/>
  <c r="BL135" i="6"/>
  <c r="BE134" i="6"/>
  <c r="BH137" i="6"/>
  <c r="BA136" i="6"/>
  <c r="M133" i="6"/>
  <c r="DW137" i="6"/>
  <c r="DJ136" i="6"/>
  <c r="BK136" i="6"/>
  <c r="BD135" i="6"/>
  <c r="C139" i="6"/>
  <c r="A140" i="6"/>
  <c r="BM135" i="6"/>
  <c r="BF134" i="6"/>
  <c r="N134" i="6" s="1"/>
  <c r="AF134" i="6"/>
  <c r="X133" i="6"/>
  <c r="B141" i="6"/>
  <c r="D140" i="6"/>
  <c r="CK137" i="6"/>
  <c r="CD136" i="6"/>
  <c r="CN136" i="6"/>
  <c r="CG135" i="6"/>
  <c r="AG134" i="6"/>
  <c r="Y133" i="6"/>
  <c r="CP133" i="6"/>
  <c r="CI132" i="6"/>
  <c r="O132" i="6" s="1"/>
  <c r="DZ134" i="6"/>
  <c r="DM133" i="6"/>
  <c r="DY136" i="6"/>
  <c r="DL135" i="6"/>
  <c r="CM137" i="6"/>
  <c r="CF136" i="6"/>
  <c r="AE135" i="6"/>
  <c r="W134" i="6"/>
  <c r="BI137" i="6"/>
  <c r="BB136" i="6"/>
  <c r="N133" i="7" l="1"/>
  <c r="J126" i="8"/>
  <c r="I126" i="8"/>
  <c r="K126" i="8" s="1"/>
  <c r="L126" i="8"/>
  <c r="DV138" i="8"/>
  <c r="DI137" i="8"/>
  <c r="DU138" i="8"/>
  <c r="DH137" i="8"/>
  <c r="BK137" i="8"/>
  <c r="BD136" i="8"/>
  <c r="CK138" i="8"/>
  <c r="CD137" i="8"/>
  <c r="AG134" i="8"/>
  <c r="Y133" i="8"/>
  <c r="M133" i="8" s="1"/>
  <c r="AA138" i="8"/>
  <c r="S137" i="8"/>
  <c r="BH138" i="8"/>
  <c r="BA137" i="8"/>
  <c r="CL138" i="8"/>
  <c r="CE137" i="8"/>
  <c r="BJ138" i="8"/>
  <c r="BC137" i="8"/>
  <c r="DY137" i="8"/>
  <c r="DL136" i="8"/>
  <c r="EF130" i="8"/>
  <c r="DS129" i="8"/>
  <c r="DX138" i="8"/>
  <c r="DK137" i="8"/>
  <c r="AE135" i="8"/>
  <c r="W134" i="8"/>
  <c r="EE131" i="8"/>
  <c r="DR130" i="8"/>
  <c r="EC133" i="8"/>
  <c r="DP132" i="8"/>
  <c r="CQ134" i="8"/>
  <c r="CJ133" i="8"/>
  <c r="O133" i="8" s="1"/>
  <c r="ED131" i="8"/>
  <c r="DQ130" i="8"/>
  <c r="G127" i="8"/>
  <c r="H127" i="8"/>
  <c r="CO136" i="8"/>
  <c r="CH135" i="8"/>
  <c r="DZ136" i="8"/>
  <c r="DM135" i="8"/>
  <c r="CM138" i="8"/>
  <c r="CF137" i="8"/>
  <c r="CP135" i="8"/>
  <c r="CI134" i="8"/>
  <c r="CN137" i="8"/>
  <c r="CG136" i="8"/>
  <c r="EG129" i="8"/>
  <c r="DT128" i="8"/>
  <c r="P128" i="8" s="1"/>
  <c r="AB138" i="8"/>
  <c r="T137" i="8"/>
  <c r="BI138" i="8"/>
  <c r="BB137" i="8"/>
  <c r="AF135" i="8"/>
  <c r="X134" i="8"/>
  <c r="BM136" i="8"/>
  <c r="BF135" i="8"/>
  <c r="BL135" i="8"/>
  <c r="BE134" i="8"/>
  <c r="N134" i="8" s="1"/>
  <c r="AC137" i="8"/>
  <c r="U136" i="8"/>
  <c r="Z138" i="8"/>
  <c r="R137" i="8"/>
  <c r="EB134" i="8"/>
  <c r="DO133" i="8"/>
  <c r="DW138" i="8"/>
  <c r="DJ137" i="8"/>
  <c r="AD137" i="8"/>
  <c r="V136" i="8"/>
  <c r="EA134" i="8"/>
  <c r="DN133" i="8"/>
  <c r="BG138" i="8"/>
  <c r="AZ137" i="8"/>
  <c r="Z139" i="7"/>
  <c r="R138" i="7"/>
  <c r="ED131" i="7"/>
  <c r="DQ130" i="7"/>
  <c r="BJ137" i="7"/>
  <c r="BC136" i="7"/>
  <c r="CL139" i="7"/>
  <c r="CE138" i="7"/>
  <c r="AD136" i="7"/>
  <c r="V135" i="7"/>
  <c r="CK139" i="7"/>
  <c r="CD138" i="7"/>
  <c r="EG129" i="7"/>
  <c r="DT128" i="7"/>
  <c r="AA139" i="7"/>
  <c r="S138" i="7"/>
  <c r="CQ135" i="7"/>
  <c r="CJ134" i="7"/>
  <c r="O134" i="7" s="1"/>
  <c r="BM135" i="7"/>
  <c r="BF134" i="7"/>
  <c r="CN138" i="7"/>
  <c r="CG137" i="7"/>
  <c r="EE130" i="7"/>
  <c r="DR129" i="7"/>
  <c r="CP136" i="7"/>
  <c r="CI135" i="7"/>
  <c r="EB133" i="7"/>
  <c r="DO132" i="7"/>
  <c r="DZ135" i="7"/>
  <c r="DM134" i="7"/>
  <c r="EF129" i="7"/>
  <c r="DS128" i="7"/>
  <c r="EC132" i="7"/>
  <c r="DP131" i="7"/>
  <c r="J126" i="7"/>
  <c r="I126" i="7"/>
  <c r="K126" i="7" s="1"/>
  <c r="L126" i="7"/>
  <c r="AC138" i="7"/>
  <c r="U137" i="7"/>
  <c r="DX136" i="7"/>
  <c r="DK135" i="7"/>
  <c r="BI139" i="7"/>
  <c r="BB138" i="7"/>
  <c r="BG139" i="7"/>
  <c r="AZ138" i="7"/>
  <c r="AG134" i="7"/>
  <c r="Y133" i="7"/>
  <c r="M133" i="7" s="1"/>
  <c r="AE135" i="7"/>
  <c r="W134" i="7"/>
  <c r="DW138" i="7"/>
  <c r="DJ137" i="7"/>
  <c r="BL135" i="7"/>
  <c r="BE134" i="7"/>
  <c r="N134" i="7" s="1"/>
  <c r="BK136" i="7"/>
  <c r="BD135" i="7"/>
  <c r="DY135" i="7"/>
  <c r="DL134" i="7"/>
  <c r="EA133" i="7"/>
  <c r="DN132" i="7"/>
  <c r="DV139" i="7"/>
  <c r="DI138" i="7"/>
  <c r="DU139" i="7"/>
  <c r="DH138" i="7"/>
  <c r="CO137" i="7"/>
  <c r="CH136" i="7"/>
  <c r="BH139" i="7"/>
  <c r="BA138" i="7"/>
  <c r="CM138" i="7"/>
  <c r="CF137" i="7"/>
  <c r="AB139" i="7"/>
  <c r="T138" i="7"/>
  <c r="AF135" i="7"/>
  <c r="X134" i="7"/>
  <c r="L125" i="7"/>
  <c r="J125" i="7"/>
  <c r="I125" i="7"/>
  <c r="K125" i="7" s="1"/>
  <c r="P127" i="7"/>
  <c r="DI138" i="6"/>
  <c r="H127" i="6"/>
  <c r="G127" i="6"/>
  <c r="AZ138" i="6"/>
  <c r="T138" i="6"/>
  <c r="CC140" i="6"/>
  <c r="AY140" i="6"/>
  <c r="Q140" i="6"/>
  <c r="E140" i="6"/>
  <c r="DG140" i="6"/>
  <c r="EB133" i="6"/>
  <c r="DO132" i="6"/>
  <c r="CQ134" i="6"/>
  <c r="CJ133" i="6"/>
  <c r="I126" i="6"/>
  <c r="K126" i="6" s="1"/>
  <c r="L126" i="6"/>
  <c r="J126" i="6"/>
  <c r="AC138" i="6"/>
  <c r="U137" i="6"/>
  <c r="EG130" i="6"/>
  <c r="DT129" i="6"/>
  <c r="DX138" i="6"/>
  <c r="DK137" i="6"/>
  <c r="EC132" i="6"/>
  <c r="DP131" i="6"/>
  <c r="ED132" i="6"/>
  <c r="DQ131" i="6"/>
  <c r="AE136" i="6"/>
  <c r="W135" i="6"/>
  <c r="DY137" i="6"/>
  <c r="DL136" i="6"/>
  <c r="CP134" i="6"/>
  <c r="CI133" i="6"/>
  <c r="CN137" i="6"/>
  <c r="CG136" i="6"/>
  <c r="B142" i="6"/>
  <c r="D141" i="6"/>
  <c r="BM136" i="6"/>
  <c r="BF135" i="6"/>
  <c r="BK137" i="6"/>
  <c r="BD136" i="6"/>
  <c r="BL136" i="6"/>
  <c r="BE135" i="6"/>
  <c r="N135" i="6" s="1"/>
  <c r="AA138" i="6"/>
  <c r="S137" i="6"/>
  <c r="C140" i="6"/>
  <c r="A141" i="6"/>
  <c r="EE131" i="6"/>
  <c r="DR130" i="6"/>
  <c r="BJ137" i="6"/>
  <c r="BC136" i="6"/>
  <c r="EF129" i="6"/>
  <c r="DS128" i="6"/>
  <c r="Z138" i="6"/>
  <c r="R137" i="6"/>
  <c r="CO136" i="6"/>
  <c r="CH135" i="6"/>
  <c r="DU138" i="6"/>
  <c r="DH137" i="6"/>
  <c r="CL138" i="6"/>
  <c r="CE137" i="6"/>
  <c r="AD137" i="6"/>
  <c r="V136" i="6"/>
  <c r="BI138" i="6"/>
  <c r="BB137" i="6"/>
  <c r="CM138" i="6"/>
  <c r="CF137" i="6"/>
  <c r="DZ135" i="6"/>
  <c r="DM134" i="6"/>
  <c r="AG135" i="6"/>
  <c r="Y134" i="6"/>
  <c r="CK138" i="6"/>
  <c r="CD137" i="6"/>
  <c r="AF135" i="6"/>
  <c r="X134" i="6"/>
  <c r="M134" i="6" s="1"/>
  <c r="DW138" i="6"/>
  <c r="DJ137" i="6"/>
  <c r="BH138" i="6"/>
  <c r="BA137" i="6"/>
  <c r="DE139" i="6"/>
  <c r="DA139" i="6"/>
  <c r="AQ139" i="6"/>
  <c r="F139" i="6"/>
  <c r="BV139" i="6"/>
  <c r="FG139" i="6"/>
  <c r="FC139" i="6"/>
  <c r="BY139" i="6"/>
  <c r="AR139" i="6"/>
  <c r="AB139" i="6" s="1"/>
  <c r="AH139" i="6"/>
  <c r="AP139" i="6" s="1"/>
  <c r="AI139" i="6"/>
  <c r="AJ139" i="6"/>
  <c r="CR139" i="6"/>
  <c r="CY139" i="6" s="1"/>
  <c r="CS139" i="6"/>
  <c r="CZ139" i="6" s="1"/>
  <c r="BO139" i="6"/>
  <c r="EH139" i="6"/>
  <c r="EU139" i="6" s="1"/>
  <c r="BN139" i="6"/>
  <c r="BU139" i="6" s="1"/>
  <c r="BG139" i="6" s="1"/>
  <c r="EI139" i="6"/>
  <c r="EV139" i="6" s="1"/>
  <c r="DV139" i="6" s="1"/>
  <c r="EJ139" i="6"/>
  <c r="EW139" i="6" s="1"/>
  <c r="BP139" i="6"/>
  <c r="BW139" i="6" s="1"/>
  <c r="BQ139" i="6"/>
  <c r="BX139" i="6" s="1"/>
  <c r="AK139" i="6"/>
  <c r="AS139" i="6" s="1"/>
  <c r="EK139" i="6"/>
  <c r="EX139" i="6" s="1"/>
  <c r="CT139" i="6"/>
  <c r="CU139" i="6"/>
  <c r="DB139" i="6" s="1"/>
  <c r="AL139" i="6"/>
  <c r="AT139" i="6" s="1"/>
  <c r="EL139" i="6"/>
  <c r="EY139" i="6" s="1"/>
  <c r="BR139" i="6"/>
  <c r="EM139" i="6"/>
  <c r="EZ139" i="6" s="1"/>
  <c r="CV139" i="6"/>
  <c r="DC139" i="6" s="1"/>
  <c r="AM139" i="6"/>
  <c r="AU139" i="6" s="1"/>
  <c r="BT139" i="6"/>
  <c r="CA139" i="6" s="1"/>
  <c r="BS139" i="6"/>
  <c r="BZ139" i="6" s="1"/>
  <c r="AO139" i="6"/>
  <c r="AW139" i="6" s="1"/>
  <c r="CX139" i="6"/>
  <c r="AN139" i="6"/>
  <c r="AV139" i="6" s="1"/>
  <c r="CW139" i="6"/>
  <c r="DD139" i="6" s="1"/>
  <c r="EN139" i="6"/>
  <c r="FA139" i="6" s="1"/>
  <c r="EO139" i="6"/>
  <c r="FB139" i="6" s="1"/>
  <c r="EP139" i="6"/>
  <c r="EQ139" i="6"/>
  <c r="FD139" i="6" s="1"/>
  <c r="ER139" i="6"/>
  <c r="FE139" i="6" s="1"/>
  <c r="ES139" i="6"/>
  <c r="FF139" i="6" s="1"/>
  <c r="ET139" i="6"/>
  <c r="P128" i="6"/>
  <c r="EA135" i="6"/>
  <c r="DN134" i="6"/>
  <c r="BG139" i="8" l="1"/>
  <c r="AZ138" i="8"/>
  <c r="AD138" i="8"/>
  <c r="V137" i="8"/>
  <c r="EB135" i="8"/>
  <c r="DO134" i="8"/>
  <c r="AC138" i="8"/>
  <c r="U137" i="8"/>
  <c r="BM137" i="8"/>
  <c r="BF136" i="8"/>
  <c r="BI139" i="8"/>
  <c r="BB138" i="8"/>
  <c r="EG130" i="8"/>
  <c r="DT129" i="8"/>
  <c r="P129" i="8" s="1"/>
  <c r="CP136" i="8"/>
  <c r="CI135" i="8"/>
  <c r="DZ137" i="8"/>
  <c r="DM136" i="8"/>
  <c r="J127" i="8"/>
  <c r="I127" i="8"/>
  <c r="K127" i="8" s="1"/>
  <c r="L127" i="8"/>
  <c r="CQ135" i="8"/>
  <c r="CJ134" i="8"/>
  <c r="O134" i="8" s="1"/>
  <c r="EE132" i="8"/>
  <c r="DR131" i="8"/>
  <c r="DX139" i="8"/>
  <c r="DK138" i="8"/>
  <c r="DY138" i="8"/>
  <c r="DL137" i="8"/>
  <c r="CL139" i="8"/>
  <c r="CE138" i="8"/>
  <c r="AA139" i="8"/>
  <c r="S138" i="8"/>
  <c r="CK139" i="8"/>
  <c r="CD138" i="8"/>
  <c r="DU139" i="8"/>
  <c r="DH138" i="8"/>
  <c r="EA135" i="8"/>
  <c r="DN134" i="8"/>
  <c r="DW139" i="8"/>
  <c r="DJ138" i="8"/>
  <c r="Z139" i="8"/>
  <c r="R138" i="8"/>
  <c r="BL136" i="8"/>
  <c r="BE135" i="8"/>
  <c r="N135" i="8" s="1"/>
  <c r="AF136" i="8"/>
  <c r="X135" i="8"/>
  <c r="AB139" i="8"/>
  <c r="T138" i="8"/>
  <c r="CN138" i="8"/>
  <c r="CG137" i="8"/>
  <c r="CM139" i="8"/>
  <c r="CF138" i="8"/>
  <c r="CO137" i="8"/>
  <c r="CH136" i="8"/>
  <c r="ED132" i="8"/>
  <c r="DQ131" i="8"/>
  <c r="EC134" i="8"/>
  <c r="DP133" i="8"/>
  <c r="AE136" i="8"/>
  <c r="W135" i="8"/>
  <c r="EF131" i="8"/>
  <c r="DS130" i="8"/>
  <c r="BJ139" i="8"/>
  <c r="BC138" i="8"/>
  <c r="BH139" i="8"/>
  <c r="BA138" i="8"/>
  <c r="AG135" i="8"/>
  <c r="Y134" i="8"/>
  <c r="M134" i="8" s="1"/>
  <c r="BK138" i="8"/>
  <c r="BD137" i="8"/>
  <c r="DV139" i="8"/>
  <c r="DI138" i="8"/>
  <c r="H128" i="8"/>
  <c r="G128" i="8"/>
  <c r="DV140" i="7"/>
  <c r="DI139" i="7"/>
  <c r="DY136" i="7"/>
  <c r="DL135" i="7"/>
  <c r="BL136" i="7"/>
  <c r="BE135" i="7"/>
  <c r="AE136" i="7"/>
  <c r="W135" i="7"/>
  <c r="BG140" i="7"/>
  <c r="AZ139" i="7"/>
  <c r="DX137" i="7"/>
  <c r="DK136" i="7"/>
  <c r="EC133" i="7"/>
  <c r="DP132" i="7"/>
  <c r="DZ136" i="7"/>
  <c r="DM135" i="7"/>
  <c r="EE131" i="7"/>
  <c r="DR130" i="7"/>
  <c r="BM136" i="7"/>
  <c r="BF135" i="7"/>
  <c r="AA140" i="7"/>
  <c r="S139" i="7"/>
  <c r="CK140" i="7"/>
  <c r="CD139" i="7"/>
  <c r="CL140" i="7"/>
  <c r="CE139" i="7"/>
  <c r="ED132" i="7"/>
  <c r="DQ131" i="7"/>
  <c r="AF136" i="7"/>
  <c r="X135" i="7"/>
  <c r="CM139" i="7"/>
  <c r="CF138" i="7"/>
  <c r="BH140" i="7"/>
  <c r="BA139" i="7"/>
  <c r="CP137" i="7"/>
  <c r="CI136" i="7"/>
  <c r="P128" i="7"/>
  <c r="DU140" i="7"/>
  <c r="DH139" i="7"/>
  <c r="EA134" i="7"/>
  <c r="DN133" i="7"/>
  <c r="BK137" i="7"/>
  <c r="BD136" i="7"/>
  <c r="DW139" i="7"/>
  <c r="DJ138" i="7"/>
  <c r="AG135" i="7"/>
  <c r="Y134" i="7"/>
  <c r="M134" i="7" s="1"/>
  <c r="BI140" i="7"/>
  <c r="BB139" i="7"/>
  <c r="AC139" i="7"/>
  <c r="U138" i="7"/>
  <c r="EF130" i="7"/>
  <c r="DS129" i="7"/>
  <c r="EB134" i="7"/>
  <c r="DO133" i="7"/>
  <c r="CN139" i="7"/>
  <c r="CG138" i="7"/>
  <c r="CQ136" i="7"/>
  <c r="CJ135" i="7"/>
  <c r="O135" i="7" s="1"/>
  <c r="EG130" i="7"/>
  <c r="DT129" i="7"/>
  <c r="P129" i="7" s="1"/>
  <c r="AD137" i="7"/>
  <c r="V136" i="7"/>
  <c r="BJ138" i="7"/>
  <c r="BC137" i="7"/>
  <c r="Z140" i="7"/>
  <c r="R139" i="7"/>
  <c r="H127" i="7"/>
  <c r="G127" i="7"/>
  <c r="AB140" i="7"/>
  <c r="T139" i="7"/>
  <c r="CO138" i="7"/>
  <c r="CH137" i="7"/>
  <c r="AZ139" i="6"/>
  <c r="T139" i="6"/>
  <c r="DI139" i="6"/>
  <c r="G128" i="6"/>
  <c r="H128" i="6"/>
  <c r="DW139" i="6"/>
  <c r="DJ138" i="6"/>
  <c r="CK139" i="6"/>
  <c r="CD138" i="6"/>
  <c r="DZ136" i="6"/>
  <c r="DM135" i="6"/>
  <c r="BI139" i="6"/>
  <c r="BB138" i="6"/>
  <c r="CL139" i="6"/>
  <c r="CE138" i="6"/>
  <c r="CO137" i="6"/>
  <c r="CH136" i="6"/>
  <c r="EF130" i="6"/>
  <c r="DS129" i="6"/>
  <c r="EE132" i="6"/>
  <c r="DR131" i="6"/>
  <c r="BK138" i="6"/>
  <c r="BD137" i="6"/>
  <c r="B143" i="6"/>
  <c r="D142" i="6"/>
  <c r="CP135" i="6"/>
  <c r="CI134" i="6"/>
  <c r="AE137" i="6"/>
  <c r="W136" i="6"/>
  <c r="EC133" i="6"/>
  <c r="DP132" i="6"/>
  <c r="EG131" i="6"/>
  <c r="DT130" i="6"/>
  <c r="I127" i="6"/>
  <c r="K127" i="6" s="1"/>
  <c r="L127" i="6"/>
  <c r="J127" i="6"/>
  <c r="C141" i="6"/>
  <c r="A142" i="6"/>
  <c r="EB134" i="6"/>
  <c r="DO133" i="6"/>
  <c r="F140" i="6"/>
  <c r="CY140" i="6"/>
  <c r="AS140" i="6"/>
  <c r="EU140" i="6"/>
  <c r="AR140" i="6"/>
  <c r="AB140" i="6" s="1"/>
  <c r="AJ140" i="6"/>
  <c r="CR140" i="6"/>
  <c r="CS140" i="6"/>
  <c r="CZ140" i="6" s="1"/>
  <c r="BO140" i="6"/>
  <c r="BV140" i="6" s="1"/>
  <c r="EH140" i="6"/>
  <c r="BN140" i="6"/>
  <c r="BU140" i="6" s="1"/>
  <c r="BG140" i="6" s="1"/>
  <c r="AH140" i="6"/>
  <c r="AP140" i="6" s="1"/>
  <c r="AI140" i="6"/>
  <c r="AQ140" i="6" s="1"/>
  <c r="EI140" i="6"/>
  <c r="EV140" i="6" s="1"/>
  <c r="DV140" i="6" s="1"/>
  <c r="EJ140" i="6"/>
  <c r="EW140" i="6" s="1"/>
  <c r="BP140" i="6"/>
  <c r="BW140" i="6" s="1"/>
  <c r="BQ140" i="6"/>
  <c r="BX140" i="6" s="1"/>
  <c r="AK140" i="6"/>
  <c r="EK140" i="6"/>
  <c r="EX140" i="6" s="1"/>
  <c r="CT140" i="6"/>
  <c r="DA140" i="6" s="1"/>
  <c r="CU140" i="6"/>
  <c r="DB140" i="6" s="1"/>
  <c r="AL140" i="6"/>
  <c r="AT140" i="6" s="1"/>
  <c r="EL140" i="6"/>
  <c r="EY140" i="6" s="1"/>
  <c r="BR140" i="6"/>
  <c r="BY140" i="6" s="1"/>
  <c r="CV140" i="6"/>
  <c r="DC140" i="6" s="1"/>
  <c r="AM140" i="6"/>
  <c r="AU140" i="6" s="1"/>
  <c r="BT140" i="6"/>
  <c r="CA140" i="6" s="1"/>
  <c r="BS140" i="6"/>
  <c r="BZ140" i="6" s="1"/>
  <c r="EM140" i="6"/>
  <c r="EZ140" i="6" s="1"/>
  <c r="AO140" i="6"/>
  <c r="AW140" i="6" s="1"/>
  <c r="CX140" i="6"/>
  <c r="DE140" i="6" s="1"/>
  <c r="AN140" i="6"/>
  <c r="AV140" i="6" s="1"/>
  <c r="CW140" i="6"/>
  <c r="DD140" i="6" s="1"/>
  <c r="EN140" i="6"/>
  <c r="FA140" i="6" s="1"/>
  <c r="EO140" i="6"/>
  <c r="FB140" i="6" s="1"/>
  <c r="EP140" i="6"/>
  <c r="FC140" i="6" s="1"/>
  <c r="EQ140" i="6"/>
  <c r="FD140" i="6" s="1"/>
  <c r="ER140" i="6"/>
  <c r="FE140" i="6" s="1"/>
  <c r="ES140" i="6"/>
  <c r="FF140" i="6" s="1"/>
  <c r="ET140" i="6"/>
  <c r="FG140" i="6" s="1"/>
  <c r="BH139" i="6"/>
  <c r="BA138" i="6"/>
  <c r="AF136" i="6"/>
  <c r="X135" i="6"/>
  <c r="AG136" i="6"/>
  <c r="Y135" i="6"/>
  <c r="M135" i="6" s="1"/>
  <c r="CM139" i="6"/>
  <c r="CF138" i="6"/>
  <c r="AD138" i="6"/>
  <c r="V137" i="6"/>
  <c r="DU139" i="6"/>
  <c r="DH138" i="6"/>
  <c r="Z139" i="6"/>
  <c r="R138" i="6"/>
  <c r="BJ138" i="6"/>
  <c r="BC137" i="6"/>
  <c r="BL137" i="6"/>
  <c r="BE136" i="6"/>
  <c r="BM137" i="6"/>
  <c r="BF136" i="6"/>
  <c r="N136" i="6" s="1"/>
  <c r="CN138" i="6"/>
  <c r="CG137" i="6"/>
  <c r="DY138" i="6"/>
  <c r="DL137" i="6"/>
  <c r="ED133" i="6"/>
  <c r="DQ132" i="6"/>
  <c r="DX139" i="6"/>
  <c r="DK138" i="6"/>
  <c r="AC139" i="6"/>
  <c r="U138" i="6"/>
  <c r="O133" i="6"/>
  <c r="EA136" i="6"/>
  <c r="DN135" i="6"/>
  <c r="AA139" i="6"/>
  <c r="S138" i="6"/>
  <c r="CC141" i="6"/>
  <c r="AY141" i="6"/>
  <c r="Q141" i="6"/>
  <c r="E141" i="6"/>
  <c r="DG141" i="6"/>
  <c r="P129" i="6"/>
  <c r="CQ135" i="6"/>
  <c r="CJ134" i="6"/>
  <c r="O134" i="6" s="1"/>
  <c r="DU140" i="8" l="1"/>
  <c r="DH139" i="8"/>
  <c r="AA140" i="8"/>
  <c r="S139" i="8"/>
  <c r="DY139" i="8"/>
  <c r="DL138" i="8"/>
  <c r="EE133" i="8"/>
  <c r="DR132" i="8"/>
  <c r="J128" i="8"/>
  <c r="I128" i="8"/>
  <c r="K128" i="8" s="1"/>
  <c r="L128" i="8"/>
  <c r="DV140" i="8"/>
  <c r="DI139" i="8"/>
  <c r="AG136" i="8"/>
  <c r="Y135" i="8"/>
  <c r="M135" i="8" s="1"/>
  <c r="BJ140" i="8"/>
  <c r="BC139" i="8"/>
  <c r="AE137" i="8"/>
  <c r="W136" i="8"/>
  <c r="ED133" i="8"/>
  <c r="DQ132" i="8"/>
  <c r="CM140" i="8"/>
  <c r="CF139" i="8"/>
  <c r="AB140" i="8"/>
  <c r="T139" i="8"/>
  <c r="BL137" i="8"/>
  <c r="BE136" i="8"/>
  <c r="N136" i="8" s="1"/>
  <c r="DW140" i="8"/>
  <c r="DJ139" i="8"/>
  <c r="CP137" i="8"/>
  <c r="CI136" i="8"/>
  <c r="BI140" i="8"/>
  <c r="BB139" i="8"/>
  <c r="AC139" i="8"/>
  <c r="U138" i="8"/>
  <c r="AD139" i="8"/>
  <c r="V138" i="8"/>
  <c r="CK140" i="8"/>
  <c r="CD139" i="8"/>
  <c r="CL140" i="8"/>
  <c r="CE139" i="8"/>
  <c r="DX140" i="8"/>
  <c r="DK139" i="8"/>
  <c r="CQ136" i="8"/>
  <c r="CJ135" i="8"/>
  <c r="O135" i="8" s="1"/>
  <c r="H129" i="8"/>
  <c r="G129" i="8"/>
  <c r="BK139" i="8"/>
  <c r="BD138" i="8"/>
  <c r="BH140" i="8"/>
  <c r="BA139" i="8"/>
  <c r="EF132" i="8"/>
  <c r="DS131" i="8"/>
  <c r="EC135" i="8"/>
  <c r="DP134" i="8"/>
  <c r="CO138" i="8"/>
  <c r="CH137" i="8"/>
  <c r="CN139" i="8"/>
  <c r="CG138" i="8"/>
  <c r="AF137" i="8"/>
  <c r="X136" i="8"/>
  <c r="Z140" i="8"/>
  <c r="R139" i="8"/>
  <c r="EA136" i="8"/>
  <c r="DN135" i="8"/>
  <c r="DZ138" i="8"/>
  <c r="DM137" i="8"/>
  <c r="EG131" i="8"/>
  <c r="DT130" i="8"/>
  <c r="P130" i="8" s="1"/>
  <c r="BM138" i="8"/>
  <c r="BF137" i="8"/>
  <c r="EB136" i="8"/>
  <c r="DO135" i="8"/>
  <c r="BG140" i="8"/>
  <c r="AZ139" i="8"/>
  <c r="BH141" i="7"/>
  <c r="BA140" i="7"/>
  <c r="AF137" i="7"/>
  <c r="X136" i="7"/>
  <c r="CL141" i="7"/>
  <c r="CE140" i="7"/>
  <c r="AA141" i="7"/>
  <c r="S140" i="7"/>
  <c r="EE132" i="7"/>
  <c r="DR131" i="7"/>
  <c r="EC134" i="7"/>
  <c r="DP133" i="7"/>
  <c r="BG141" i="7"/>
  <c r="AZ140" i="7"/>
  <c r="BL137" i="7"/>
  <c r="BE136" i="7"/>
  <c r="DV141" i="7"/>
  <c r="DI140" i="7"/>
  <c r="AB141" i="7"/>
  <c r="T140" i="7"/>
  <c r="Z141" i="7"/>
  <c r="R140" i="7"/>
  <c r="AD138" i="7"/>
  <c r="V137" i="7"/>
  <c r="CQ137" i="7"/>
  <c r="CJ136" i="7"/>
  <c r="O136" i="7" s="1"/>
  <c r="EB135" i="7"/>
  <c r="DO134" i="7"/>
  <c r="AC140" i="7"/>
  <c r="U139" i="7"/>
  <c r="AG136" i="7"/>
  <c r="Y135" i="7"/>
  <c r="M135" i="7" s="1"/>
  <c r="BK138" i="7"/>
  <c r="BD137" i="7"/>
  <c r="DU141" i="7"/>
  <c r="DH140" i="7"/>
  <c r="H128" i="7"/>
  <c r="G128" i="7"/>
  <c r="J127" i="7"/>
  <c r="I127" i="7"/>
  <c r="K127" i="7" s="1"/>
  <c r="L127" i="7"/>
  <c r="H129" i="7"/>
  <c r="G129" i="7"/>
  <c r="CM140" i="7"/>
  <c r="CF139" i="7"/>
  <c r="ED133" i="7"/>
  <c r="DQ132" i="7"/>
  <c r="CK141" i="7"/>
  <c r="CD140" i="7"/>
  <c r="BM137" i="7"/>
  <c r="BF136" i="7"/>
  <c r="N136" i="7" s="1"/>
  <c r="DZ137" i="7"/>
  <c r="DM136" i="7"/>
  <c r="DX138" i="7"/>
  <c r="DK137" i="7"/>
  <c r="AE137" i="7"/>
  <c r="W136" i="7"/>
  <c r="DY137" i="7"/>
  <c r="DL136" i="7"/>
  <c r="CO139" i="7"/>
  <c r="CH138" i="7"/>
  <c r="BJ139" i="7"/>
  <c r="BC138" i="7"/>
  <c r="EG131" i="7"/>
  <c r="DT130" i="7"/>
  <c r="CN140" i="7"/>
  <c r="CG139" i="7"/>
  <c r="EF131" i="7"/>
  <c r="DS130" i="7"/>
  <c r="BI141" i="7"/>
  <c r="BB140" i="7"/>
  <c r="DW140" i="7"/>
  <c r="DJ139" i="7"/>
  <c r="EA135" i="7"/>
  <c r="DN134" i="7"/>
  <c r="CP138" i="7"/>
  <c r="CI137" i="7"/>
  <c r="N135" i="7"/>
  <c r="AZ140" i="6"/>
  <c r="DI140" i="6"/>
  <c r="T140" i="6"/>
  <c r="H129" i="6"/>
  <c r="G129" i="6"/>
  <c r="DX140" i="6"/>
  <c r="DK139" i="6"/>
  <c r="DY139" i="6"/>
  <c r="DL138" i="6"/>
  <c r="BM138" i="6"/>
  <c r="BF137" i="6"/>
  <c r="BJ139" i="6"/>
  <c r="BC138" i="6"/>
  <c r="DU140" i="6"/>
  <c r="DH139" i="6"/>
  <c r="CM140" i="6"/>
  <c r="CF139" i="6"/>
  <c r="AF137" i="6"/>
  <c r="X136" i="6"/>
  <c r="EB135" i="6"/>
  <c r="DO134" i="6"/>
  <c r="DG142" i="6"/>
  <c r="CC142" i="6"/>
  <c r="AY142" i="6"/>
  <c r="Q142" i="6"/>
  <c r="E142" i="6"/>
  <c r="A143" i="6"/>
  <c r="C142" i="6"/>
  <c r="EG132" i="6"/>
  <c r="DT131" i="6"/>
  <c r="AE138" i="6"/>
  <c r="W137" i="6"/>
  <c r="B144" i="6"/>
  <c r="D143" i="6"/>
  <c r="EE133" i="6"/>
  <c r="DR132" i="6"/>
  <c r="CO138" i="6"/>
  <c r="CH137" i="6"/>
  <c r="BI140" i="6"/>
  <c r="BB139" i="6"/>
  <c r="CK140" i="6"/>
  <c r="CD139" i="6"/>
  <c r="I128" i="6"/>
  <c r="K128" i="6" s="1"/>
  <c r="L128" i="6"/>
  <c r="J128" i="6"/>
  <c r="F141" i="6"/>
  <c r="CS141" i="6"/>
  <c r="CZ141" i="6" s="1"/>
  <c r="BO141" i="6"/>
  <c r="BV141" i="6" s="1"/>
  <c r="EH141" i="6"/>
  <c r="EU141" i="6" s="1"/>
  <c r="BN141" i="6"/>
  <c r="BU141" i="6" s="1"/>
  <c r="BG141" i="6" s="1"/>
  <c r="AH141" i="6"/>
  <c r="AP141" i="6" s="1"/>
  <c r="AI141" i="6"/>
  <c r="AQ141" i="6" s="1"/>
  <c r="AJ141" i="6"/>
  <c r="AR141" i="6" s="1"/>
  <c r="AB141" i="6" s="1"/>
  <c r="CR141" i="6"/>
  <c r="CY141" i="6" s="1"/>
  <c r="EJ141" i="6"/>
  <c r="EW141" i="6" s="1"/>
  <c r="BP141" i="6"/>
  <c r="BW141" i="6" s="1"/>
  <c r="EI141" i="6"/>
  <c r="EV141" i="6" s="1"/>
  <c r="DV141" i="6" s="1"/>
  <c r="BQ141" i="6"/>
  <c r="BX141" i="6" s="1"/>
  <c r="AK141" i="6"/>
  <c r="AS141" i="6" s="1"/>
  <c r="EK141" i="6"/>
  <c r="EX141" i="6" s="1"/>
  <c r="CT141" i="6"/>
  <c r="DA141" i="6" s="1"/>
  <c r="CU141" i="6"/>
  <c r="DB141" i="6" s="1"/>
  <c r="AL141" i="6"/>
  <c r="AT141" i="6" s="1"/>
  <c r="EL141" i="6"/>
  <c r="EY141" i="6" s="1"/>
  <c r="BR141" i="6"/>
  <c r="BY141" i="6" s="1"/>
  <c r="AM141" i="6"/>
  <c r="AU141" i="6" s="1"/>
  <c r="BT141" i="6"/>
  <c r="CA141" i="6" s="1"/>
  <c r="BS141" i="6"/>
  <c r="BZ141" i="6" s="1"/>
  <c r="EM141" i="6"/>
  <c r="EZ141" i="6" s="1"/>
  <c r="CV141" i="6"/>
  <c r="DC141" i="6" s="1"/>
  <c r="CX141" i="6"/>
  <c r="DE141" i="6" s="1"/>
  <c r="AN141" i="6"/>
  <c r="AV141" i="6" s="1"/>
  <c r="CW141" i="6"/>
  <c r="DD141" i="6" s="1"/>
  <c r="EN141" i="6"/>
  <c r="FA141" i="6" s="1"/>
  <c r="AO141" i="6"/>
  <c r="AW141" i="6" s="1"/>
  <c r="EO141" i="6"/>
  <c r="FB141" i="6" s="1"/>
  <c r="EP141" i="6"/>
  <c r="FC141" i="6" s="1"/>
  <c r="EQ141" i="6"/>
  <c r="FD141" i="6" s="1"/>
  <c r="ER141" i="6"/>
  <c r="FE141" i="6" s="1"/>
  <c r="ET141" i="6"/>
  <c r="FG141" i="6" s="1"/>
  <c r="ES141" i="6"/>
  <c r="FF141" i="6" s="1"/>
  <c r="AC140" i="6"/>
  <c r="U139" i="6"/>
  <c r="ED134" i="6"/>
  <c r="DQ133" i="6"/>
  <c r="CN139" i="6"/>
  <c r="CG138" i="6"/>
  <c r="BL138" i="6"/>
  <c r="BE137" i="6"/>
  <c r="Z140" i="6"/>
  <c r="R139" i="6"/>
  <c r="AD139" i="6"/>
  <c r="V138" i="6"/>
  <c r="AG137" i="6"/>
  <c r="Y136" i="6"/>
  <c r="M136" i="6" s="1"/>
  <c r="BH140" i="6"/>
  <c r="BA139" i="6"/>
  <c r="CQ136" i="6"/>
  <c r="CJ135" i="6"/>
  <c r="AA140" i="6"/>
  <c r="S139" i="6"/>
  <c r="EA137" i="6"/>
  <c r="DN136" i="6"/>
  <c r="N137" i="6"/>
  <c r="EC134" i="6"/>
  <c r="DP133" i="6"/>
  <c r="CP136" i="6"/>
  <c r="CI135" i="6"/>
  <c r="BK139" i="6"/>
  <c r="BD138" i="6"/>
  <c r="EF131" i="6"/>
  <c r="DS130" i="6"/>
  <c r="P130" i="6" s="1"/>
  <c r="CL140" i="6"/>
  <c r="CE139" i="6"/>
  <c r="DZ137" i="6"/>
  <c r="DM136" i="6"/>
  <c r="DW140" i="6"/>
  <c r="DJ139" i="6"/>
  <c r="BG141" i="8" l="1"/>
  <c r="AZ140" i="8"/>
  <c r="BM139" i="8"/>
  <c r="BF138" i="8"/>
  <c r="DZ139" i="8"/>
  <c r="DM138" i="8"/>
  <c r="DW141" i="8"/>
  <c r="DJ140" i="8"/>
  <c r="AB141" i="8"/>
  <c r="T140" i="8"/>
  <c r="ED134" i="8"/>
  <c r="DQ133" i="8"/>
  <c r="BJ141" i="8"/>
  <c r="BC140" i="8"/>
  <c r="DV141" i="8"/>
  <c r="DI140" i="8"/>
  <c r="H130" i="8"/>
  <c r="G130" i="8"/>
  <c r="Z141" i="8"/>
  <c r="R140" i="8"/>
  <c r="CN140" i="8"/>
  <c r="CG139" i="8"/>
  <c r="EC136" i="8"/>
  <c r="DP135" i="8"/>
  <c r="BH141" i="8"/>
  <c r="BA140" i="8"/>
  <c r="J129" i="8"/>
  <c r="I129" i="8"/>
  <c r="K129" i="8" s="1"/>
  <c r="L129" i="8"/>
  <c r="CQ137" i="8"/>
  <c r="CJ136" i="8"/>
  <c r="O136" i="8" s="1"/>
  <c r="CL141" i="8"/>
  <c r="CE140" i="8"/>
  <c r="AC140" i="8"/>
  <c r="U139" i="8"/>
  <c r="CP138" i="8"/>
  <c r="CI137" i="8"/>
  <c r="EE134" i="8"/>
  <c r="DR133" i="8"/>
  <c r="AA141" i="8"/>
  <c r="S140" i="8"/>
  <c r="EB137" i="8"/>
  <c r="DO136" i="8"/>
  <c r="EG132" i="8"/>
  <c r="DT131" i="8"/>
  <c r="P131" i="8" s="1"/>
  <c r="BL138" i="8"/>
  <c r="BE137" i="8"/>
  <c r="N137" i="8" s="1"/>
  <c r="CM141" i="8"/>
  <c r="CF140" i="8"/>
  <c r="AE138" i="8"/>
  <c r="W137" i="8"/>
  <c r="AG137" i="8"/>
  <c r="Y136" i="8"/>
  <c r="M136" i="8" s="1"/>
  <c r="EA137" i="8"/>
  <c r="DN136" i="8"/>
  <c r="AF138" i="8"/>
  <c r="X137" i="8"/>
  <c r="CO139" i="8"/>
  <c r="CH138" i="8"/>
  <c r="EF133" i="8"/>
  <c r="DS132" i="8"/>
  <c r="BK140" i="8"/>
  <c r="BD139" i="8"/>
  <c r="DX141" i="8"/>
  <c r="DK140" i="8"/>
  <c r="CK141" i="8"/>
  <c r="CD140" i="8"/>
  <c r="AD140" i="8"/>
  <c r="V139" i="8"/>
  <c r="BI141" i="8"/>
  <c r="BB140" i="8"/>
  <c r="DY140" i="8"/>
  <c r="DL139" i="8"/>
  <c r="DU141" i="8"/>
  <c r="DH140" i="8"/>
  <c r="EA136" i="7"/>
  <c r="DN135" i="7"/>
  <c r="BI142" i="7"/>
  <c r="BB141" i="7"/>
  <c r="CN141" i="7"/>
  <c r="CG140" i="7"/>
  <c r="BJ140" i="7"/>
  <c r="BC139" i="7"/>
  <c r="DY138" i="7"/>
  <c r="DL137" i="7"/>
  <c r="DX139" i="7"/>
  <c r="DK138" i="7"/>
  <c r="BM138" i="7"/>
  <c r="BF137" i="7"/>
  <c r="ED134" i="7"/>
  <c r="DQ133" i="7"/>
  <c r="J129" i="7"/>
  <c r="I129" i="7"/>
  <c r="K129" i="7" s="1"/>
  <c r="L129" i="7"/>
  <c r="DU142" i="7"/>
  <c r="DH141" i="7"/>
  <c r="AG137" i="7"/>
  <c r="Y136" i="7"/>
  <c r="M136" i="7" s="1"/>
  <c r="EB136" i="7"/>
  <c r="DO135" i="7"/>
  <c r="AD139" i="7"/>
  <c r="V138" i="7"/>
  <c r="AB142" i="7"/>
  <c r="T141" i="7"/>
  <c r="BL138" i="7"/>
  <c r="BE137" i="7"/>
  <c r="EC135" i="7"/>
  <c r="DP134" i="7"/>
  <c r="AA142" i="7"/>
  <c r="S141" i="7"/>
  <c r="AF138" i="7"/>
  <c r="X137" i="7"/>
  <c r="P130" i="7"/>
  <c r="J128" i="7"/>
  <c r="I128" i="7"/>
  <c r="K128" i="7" s="1"/>
  <c r="L128" i="7"/>
  <c r="CP139" i="7"/>
  <c r="CI138" i="7"/>
  <c r="DW141" i="7"/>
  <c r="DJ140" i="7"/>
  <c r="EF132" i="7"/>
  <c r="DS131" i="7"/>
  <c r="EG132" i="7"/>
  <c r="DT131" i="7"/>
  <c r="P131" i="7" s="1"/>
  <c r="CO140" i="7"/>
  <c r="CH139" i="7"/>
  <c r="AE138" i="7"/>
  <c r="W137" i="7"/>
  <c r="DZ138" i="7"/>
  <c r="DM137" i="7"/>
  <c r="CK142" i="7"/>
  <c r="CD141" i="7"/>
  <c r="CM141" i="7"/>
  <c r="CF140" i="7"/>
  <c r="BK139" i="7"/>
  <c r="BD138" i="7"/>
  <c r="AC141" i="7"/>
  <c r="U140" i="7"/>
  <c r="CQ138" i="7"/>
  <c r="CJ137" i="7"/>
  <c r="O137" i="7" s="1"/>
  <c r="Z142" i="7"/>
  <c r="R141" i="7"/>
  <c r="DV142" i="7"/>
  <c r="DI141" i="7"/>
  <c r="BG142" i="7"/>
  <c r="AZ141" i="7"/>
  <c r="EE133" i="7"/>
  <c r="DR132" i="7"/>
  <c r="CL142" i="7"/>
  <c r="CE141" i="7"/>
  <c r="BH142" i="7"/>
  <c r="BA141" i="7"/>
  <c r="G130" i="6"/>
  <c r="H130" i="6"/>
  <c r="AZ141" i="6"/>
  <c r="DI141" i="6"/>
  <c r="T141" i="6"/>
  <c r="O135" i="6"/>
  <c r="AG138" i="6"/>
  <c r="Y137" i="6"/>
  <c r="M137" i="6" s="1"/>
  <c r="Z141" i="6"/>
  <c r="R140" i="6"/>
  <c r="CN140" i="6"/>
  <c r="CG139" i="6"/>
  <c r="AC141" i="6"/>
  <c r="U140" i="6"/>
  <c r="CK141" i="6"/>
  <c r="CD140" i="6"/>
  <c r="CO139" i="6"/>
  <c r="CH138" i="6"/>
  <c r="B145" i="6"/>
  <c r="D144" i="6"/>
  <c r="EG133" i="6"/>
  <c r="DT132" i="6"/>
  <c r="EB136" i="6"/>
  <c r="DO135" i="6"/>
  <c r="CM141" i="6"/>
  <c r="CF140" i="6"/>
  <c r="BJ140" i="6"/>
  <c r="BC139" i="6"/>
  <c r="DY140" i="6"/>
  <c r="DL139" i="6"/>
  <c r="DW141" i="6"/>
  <c r="DJ140" i="6"/>
  <c r="CL141" i="6"/>
  <c r="CE140" i="6"/>
  <c r="BK140" i="6"/>
  <c r="BD139" i="6"/>
  <c r="EC135" i="6"/>
  <c r="DP134" i="6"/>
  <c r="EA138" i="6"/>
  <c r="DN137" i="6"/>
  <c r="CQ137" i="6"/>
  <c r="CJ136" i="6"/>
  <c r="F142" i="6"/>
  <c r="AH142" i="6"/>
  <c r="AP142" i="6" s="1"/>
  <c r="AI142" i="6"/>
  <c r="AQ142" i="6" s="1"/>
  <c r="AJ142" i="6"/>
  <c r="AR142" i="6" s="1"/>
  <c r="AB142" i="6" s="1"/>
  <c r="CR142" i="6"/>
  <c r="CY142" i="6" s="1"/>
  <c r="CS142" i="6"/>
  <c r="CZ142" i="6" s="1"/>
  <c r="BO142" i="6"/>
  <c r="BV142" i="6" s="1"/>
  <c r="EH142" i="6"/>
  <c r="EU142" i="6" s="1"/>
  <c r="BN142" i="6"/>
  <c r="BU142" i="6" s="1"/>
  <c r="BG142" i="6" s="1"/>
  <c r="EI142" i="6"/>
  <c r="EV142" i="6" s="1"/>
  <c r="DV142" i="6" s="1"/>
  <c r="EJ142" i="6"/>
  <c r="EW142" i="6" s="1"/>
  <c r="BP142" i="6"/>
  <c r="BW142" i="6" s="1"/>
  <c r="AK142" i="6"/>
  <c r="AS142" i="6" s="1"/>
  <c r="EK142" i="6"/>
  <c r="EX142" i="6" s="1"/>
  <c r="CT142" i="6"/>
  <c r="DA142" i="6" s="1"/>
  <c r="BQ142" i="6"/>
  <c r="BX142" i="6" s="1"/>
  <c r="AL142" i="6"/>
  <c r="AT142" i="6" s="1"/>
  <c r="EL142" i="6"/>
  <c r="EY142" i="6" s="1"/>
  <c r="BR142" i="6"/>
  <c r="BY142" i="6" s="1"/>
  <c r="CU142" i="6"/>
  <c r="DB142" i="6" s="1"/>
  <c r="BT142" i="6"/>
  <c r="CA142" i="6" s="1"/>
  <c r="BS142" i="6"/>
  <c r="BZ142" i="6" s="1"/>
  <c r="EM142" i="6"/>
  <c r="EZ142" i="6" s="1"/>
  <c r="CV142" i="6"/>
  <c r="DC142" i="6" s="1"/>
  <c r="AM142" i="6"/>
  <c r="AU142" i="6" s="1"/>
  <c r="CW142" i="6"/>
  <c r="DD142" i="6" s="1"/>
  <c r="EN142" i="6"/>
  <c r="FA142" i="6" s="1"/>
  <c r="AO142" i="6"/>
  <c r="AW142" i="6" s="1"/>
  <c r="CX142" i="6"/>
  <c r="DE142" i="6" s="1"/>
  <c r="AN142" i="6"/>
  <c r="AV142" i="6" s="1"/>
  <c r="EO142" i="6"/>
  <c r="FB142" i="6" s="1"/>
  <c r="EP142" i="6"/>
  <c r="FC142" i="6" s="1"/>
  <c r="EQ142" i="6"/>
  <c r="FD142" i="6" s="1"/>
  <c r="ER142" i="6"/>
  <c r="FE142" i="6" s="1"/>
  <c r="ET142" i="6"/>
  <c r="FG142" i="6" s="1"/>
  <c r="ES142" i="6"/>
  <c r="FF142" i="6" s="1"/>
  <c r="I129" i="6"/>
  <c r="K129" i="6" s="1"/>
  <c r="L129" i="6"/>
  <c r="J129" i="6"/>
  <c r="BH141" i="6"/>
  <c r="BA140" i="6"/>
  <c r="AD140" i="6"/>
  <c r="V139" i="6"/>
  <c r="BL139" i="6"/>
  <c r="BE138" i="6"/>
  <c r="ED135" i="6"/>
  <c r="DQ134" i="6"/>
  <c r="BI141" i="6"/>
  <c r="BB140" i="6"/>
  <c r="EE134" i="6"/>
  <c r="DR133" i="6"/>
  <c r="AE139" i="6"/>
  <c r="W138" i="6"/>
  <c r="A144" i="6"/>
  <c r="C143" i="6"/>
  <c r="AF138" i="6"/>
  <c r="X137" i="6"/>
  <c r="DU141" i="6"/>
  <c r="DH140" i="6"/>
  <c r="BM139" i="6"/>
  <c r="BF138" i="6"/>
  <c r="DX141" i="6"/>
  <c r="DK140" i="6"/>
  <c r="DZ138" i="6"/>
  <c r="DM137" i="6"/>
  <c r="EF132" i="6"/>
  <c r="DS131" i="6"/>
  <c r="CP137" i="6"/>
  <c r="CI136" i="6"/>
  <c r="AA141" i="6"/>
  <c r="S140" i="6"/>
  <c r="AY143" i="6"/>
  <c r="Q143" i="6"/>
  <c r="E143" i="6"/>
  <c r="DG143" i="6"/>
  <c r="CC143" i="6"/>
  <c r="P131" i="6"/>
  <c r="N138" i="6"/>
  <c r="N137" i="7" l="1"/>
  <c r="DY141" i="8"/>
  <c r="DL140" i="8"/>
  <c r="AD141" i="8"/>
  <c r="V140" i="8"/>
  <c r="DX142" i="8"/>
  <c r="DK141" i="8"/>
  <c r="EF134" i="8"/>
  <c r="DS133" i="8"/>
  <c r="AF139" i="8"/>
  <c r="X138" i="8"/>
  <c r="G131" i="8"/>
  <c r="H131" i="8"/>
  <c r="AC141" i="8"/>
  <c r="U140" i="8"/>
  <c r="CQ138" i="8"/>
  <c r="CJ137" i="8"/>
  <c r="O137" i="8" s="1"/>
  <c r="J130" i="8"/>
  <c r="I130" i="8"/>
  <c r="K130" i="8" s="1"/>
  <c r="L130" i="8"/>
  <c r="BM140" i="8"/>
  <c r="BF139" i="8"/>
  <c r="AE139" i="8"/>
  <c r="W138" i="8"/>
  <c r="BL139" i="8"/>
  <c r="BE138" i="8"/>
  <c r="N138" i="8" s="1"/>
  <c r="EG133" i="8"/>
  <c r="DT132" i="8"/>
  <c r="P132" i="8" s="1"/>
  <c r="AA142" i="8"/>
  <c r="S141" i="8"/>
  <c r="BH142" i="8"/>
  <c r="BA141" i="8"/>
  <c r="CN141" i="8"/>
  <c r="CG140" i="8"/>
  <c r="BJ142" i="8"/>
  <c r="BC141" i="8"/>
  <c r="AB142" i="8"/>
  <c r="T141" i="8"/>
  <c r="DU142" i="8"/>
  <c r="DH141" i="8"/>
  <c r="BI142" i="8"/>
  <c r="BB141" i="8"/>
  <c r="CK142" i="8"/>
  <c r="CD141" i="8"/>
  <c r="BK141" i="8"/>
  <c r="BD140" i="8"/>
  <c r="CO140" i="8"/>
  <c r="CH139" i="8"/>
  <c r="EA138" i="8"/>
  <c r="DN137" i="8"/>
  <c r="CP139" i="8"/>
  <c r="CI138" i="8"/>
  <c r="CL142" i="8"/>
  <c r="CE141" i="8"/>
  <c r="DZ140" i="8"/>
  <c r="DM139" i="8"/>
  <c r="BG142" i="8"/>
  <c r="AZ141" i="8"/>
  <c r="AG138" i="8"/>
  <c r="Y137" i="8"/>
  <c r="M137" i="8" s="1"/>
  <c r="CM142" i="8"/>
  <c r="CF141" i="8"/>
  <c r="EB138" i="8"/>
  <c r="DO137" i="8"/>
  <c r="EE135" i="8"/>
  <c r="DR134" i="8"/>
  <c r="EC137" i="8"/>
  <c r="DP136" i="8"/>
  <c r="Z142" i="8"/>
  <c r="R141" i="8"/>
  <c r="DV142" i="8"/>
  <c r="DI141" i="8"/>
  <c r="ED135" i="8"/>
  <c r="DQ134" i="8"/>
  <c r="DW142" i="8"/>
  <c r="DJ141" i="8"/>
  <c r="BH143" i="7"/>
  <c r="BA142" i="7"/>
  <c r="EE134" i="7"/>
  <c r="DR133" i="7"/>
  <c r="DV143" i="7"/>
  <c r="DI142" i="7"/>
  <c r="CQ139" i="7"/>
  <c r="CJ138" i="7"/>
  <c r="O138" i="7" s="1"/>
  <c r="BK140" i="7"/>
  <c r="BD139" i="7"/>
  <c r="CK143" i="7"/>
  <c r="CD142" i="7"/>
  <c r="AE139" i="7"/>
  <c r="W138" i="7"/>
  <c r="EG133" i="7"/>
  <c r="DT132" i="7"/>
  <c r="DW142" i="7"/>
  <c r="DJ141" i="7"/>
  <c r="AF139" i="7"/>
  <c r="X138" i="7"/>
  <c r="EC136" i="7"/>
  <c r="DP135" i="7"/>
  <c r="AB143" i="7"/>
  <c r="T142" i="7"/>
  <c r="EB137" i="7"/>
  <c r="DO136" i="7"/>
  <c r="DU143" i="7"/>
  <c r="DH142" i="7"/>
  <c r="ED135" i="7"/>
  <c r="DQ134" i="7"/>
  <c r="DX140" i="7"/>
  <c r="DK139" i="7"/>
  <c r="BJ141" i="7"/>
  <c r="BC140" i="7"/>
  <c r="BI143" i="7"/>
  <c r="BB142" i="7"/>
  <c r="CL143" i="7"/>
  <c r="CE142" i="7"/>
  <c r="BG143" i="7"/>
  <c r="AZ142" i="7"/>
  <c r="Z143" i="7"/>
  <c r="R142" i="7"/>
  <c r="AC142" i="7"/>
  <c r="U141" i="7"/>
  <c r="CM142" i="7"/>
  <c r="CF141" i="7"/>
  <c r="DZ139" i="7"/>
  <c r="DM138" i="7"/>
  <c r="CO141" i="7"/>
  <c r="CH140" i="7"/>
  <c r="EF133" i="7"/>
  <c r="DS132" i="7"/>
  <c r="CP140" i="7"/>
  <c r="CI139" i="7"/>
  <c r="H130" i="7"/>
  <c r="G130" i="7"/>
  <c r="AA143" i="7"/>
  <c r="S142" i="7"/>
  <c r="BL139" i="7"/>
  <c r="BE138" i="7"/>
  <c r="AD140" i="7"/>
  <c r="V139" i="7"/>
  <c r="AG138" i="7"/>
  <c r="Y137" i="7"/>
  <c r="M137" i="7" s="1"/>
  <c r="H131" i="7"/>
  <c r="G131" i="7"/>
  <c r="BM139" i="7"/>
  <c r="BF138" i="7"/>
  <c r="N138" i="7" s="1"/>
  <c r="DY139" i="7"/>
  <c r="DL138" i="7"/>
  <c r="CN142" i="7"/>
  <c r="CG141" i="7"/>
  <c r="EA137" i="7"/>
  <c r="DN136" i="7"/>
  <c r="DI142" i="6"/>
  <c r="AZ142" i="6"/>
  <c r="T142" i="6"/>
  <c r="G131" i="6"/>
  <c r="H131" i="6"/>
  <c r="CP138" i="6"/>
  <c r="CI137" i="6"/>
  <c r="DZ139" i="6"/>
  <c r="DM138" i="6"/>
  <c r="BM140" i="6"/>
  <c r="BF139" i="6"/>
  <c r="AF139" i="6"/>
  <c r="X138" i="6"/>
  <c r="AE140" i="6"/>
  <c r="W139" i="6"/>
  <c r="BI142" i="6"/>
  <c r="BB141" i="6"/>
  <c r="BL140" i="6"/>
  <c r="BE139" i="6"/>
  <c r="BH142" i="6"/>
  <c r="BA141" i="6"/>
  <c r="EA139" i="6"/>
  <c r="DN138" i="6"/>
  <c r="BK141" i="6"/>
  <c r="BD140" i="6"/>
  <c r="DW142" i="6"/>
  <c r="DJ141" i="6"/>
  <c r="N139" i="6"/>
  <c r="AY144" i="6"/>
  <c r="Q144" i="6"/>
  <c r="E144" i="6"/>
  <c r="DG144" i="6"/>
  <c r="CC144" i="6"/>
  <c r="O136" i="6"/>
  <c r="BJ141" i="6"/>
  <c r="BC140" i="6"/>
  <c r="EB137" i="6"/>
  <c r="DO136" i="6"/>
  <c r="D145" i="6"/>
  <c r="B146" i="6"/>
  <c r="CK142" i="6"/>
  <c r="CD141" i="6"/>
  <c r="CN141" i="6"/>
  <c r="CG140" i="6"/>
  <c r="AG139" i="6"/>
  <c r="Y138" i="6"/>
  <c r="M138" i="6" s="1"/>
  <c r="AA142" i="6"/>
  <c r="S141" i="6"/>
  <c r="EF133" i="6"/>
  <c r="DS132" i="6"/>
  <c r="DX142" i="6"/>
  <c r="DK141" i="6"/>
  <c r="DU142" i="6"/>
  <c r="DH141" i="6"/>
  <c r="A145" i="6"/>
  <c r="C144" i="6"/>
  <c r="EE135" i="6"/>
  <c r="DR134" i="6"/>
  <c r="ED136" i="6"/>
  <c r="DQ135" i="6"/>
  <c r="AD141" i="6"/>
  <c r="V140" i="6"/>
  <c r="CQ138" i="6"/>
  <c r="CJ137" i="6"/>
  <c r="EC136" i="6"/>
  <c r="DP135" i="6"/>
  <c r="CL142" i="6"/>
  <c r="CE141" i="6"/>
  <c r="P132" i="6"/>
  <c r="F143" i="6"/>
  <c r="FC143" i="6"/>
  <c r="BY143" i="6"/>
  <c r="AR143" i="6"/>
  <c r="AB143" i="6" s="1"/>
  <c r="FF143" i="6"/>
  <c r="DE143" i="6"/>
  <c r="DA143" i="6"/>
  <c r="AQ143" i="6"/>
  <c r="AH143" i="6"/>
  <c r="AP143" i="6" s="1"/>
  <c r="AI143" i="6"/>
  <c r="AJ143" i="6"/>
  <c r="CR143" i="6"/>
  <c r="CY143" i="6" s="1"/>
  <c r="CS143" i="6"/>
  <c r="CZ143" i="6" s="1"/>
  <c r="BO143" i="6"/>
  <c r="BV143" i="6" s="1"/>
  <c r="EH143" i="6"/>
  <c r="EU143" i="6" s="1"/>
  <c r="BN143" i="6"/>
  <c r="BU143" i="6" s="1"/>
  <c r="BG143" i="6" s="1"/>
  <c r="EI143" i="6"/>
  <c r="EV143" i="6" s="1"/>
  <c r="DV143" i="6" s="1"/>
  <c r="EJ143" i="6"/>
  <c r="EW143" i="6" s="1"/>
  <c r="BP143" i="6"/>
  <c r="BW143" i="6" s="1"/>
  <c r="BQ143" i="6"/>
  <c r="BX143" i="6" s="1"/>
  <c r="AK143" i="6"/>
  <c r="AS143" i="6" s="1"/>
  <c r="EK143" i="6"/>
  <c r="EX143" i="6" s="1"/>
  <c r="CT143" i="6"/>
  <c r="CU143" i="6"/>
  <c r="DB143" i="6" s="1"/>
  <c r="AL143" i="6"/>
  <c r="AT143" i="6" s="1"/>
  <c r="EL143" i="6"/>
  <c r="EY143" i="6" s="1"/>
  <c r="BR143" i="6"/>
  <c r="EM143" i="6"/>
  <c r="EZ143" i="6" s="1"/>
  <c r="CV143" i="6"/>
  <c r="DC143" i="6" s="1"/>
  <c r="AM143" i="6"/>
  <c r="AU143" i="6" s="1"/>
  <c r="BT143" i="6"/>
  <c r="CA143" i="6" s="1"/>
  <c r="BS143" i="6"/>
  <c r="BZ143" i="6" s="1"/>
  <c r="AO143" i="6"/>
  <c r="AW143" i="6" s="1"/>
  <c r="CX143" i="6"/>
  <c r="AN143" i="6"/>
  <c r="AV143" i="6" s="1"/>
  <c r="CW143" i="6"/>
  <c r="DD143" i="6" s="1"/>
  <c r="EN143" i="6"/>
  <c r="FA143" i="6" s="1"/>
  <c r="EO143" i="6"/>
  <c r="FB143" i="6" s="1"/>
  <c r="EP143" i="6"/>
  <c r="EQ143" i="6"/>
  <c r="FD143" i="6" s="1"/>
  <c r="ER143" i="6"/>
  <c r="FE143" i="6" s="1"/>
  <c r="ES143" i="6"/>
  <c r="ET143" i="6"/>
  <c r="FG143" i="6" s="1"/>
  <c r="DY141" i="6"/>
  <c r="DL140" i="6"/>
  <c r="CM142" i="6"/>
  <c r="CF141" i="6"/>
  <c r="EG134" i="6"/>
  <c r="DT133" i="6"/>
  <c r="CO140" i="6"/>
  <c r="CH139" i="6"/>
  <c r="AC142" i="6"/>
  <c r="U141" i="6"/>
  <c r="Z142" i="6"/>
  <c r="R141" i="6"/>
  <c r="I130" i="6"/>
  <c r="K130" i="6" s="1"/>
  <c r="L130" i="6"/>
  <c r="J130" i="6"/>
  <c r="DW143" i="8" l="1"/>
  <c r="DJ142" i="8"/>
  <c r="DV143" i="8"/>
  <c r="DI142" i="8"/>
  <c r="EC138" i="8"/>
  <c r="DP137" i="8"/>
  <c r="EB139" i="8"/>
  <c r="DO138" i="8"/>
  <c r="AG139" i="8"/>
  <c r="Y138" i="8"/>
  <c r="DZ141" i="8"/>
  <c r="DM140" i="8"/>
  <c r="BM141" i="8"/>
  <c r="BF140" i="8"/>
  <c r="AF140" i="8"/>
  <c r="X139" i="8"/>
  <c r="DX143" i="8"/>
  <c r="DK142" i="8"/>
  <c r="DY142" i="8"/>
  <c r="DL141" i="8"/>
  <c r="CP140" i="8"/>
  <c r="CI139" i="8"/>
  <c r="CO141" i="8"/>
  <c r="CH140" i="8"/>
  <c r="CK143" i="8"/>
  <c r="CD142" i="8"/>
  <c r="DU143" i="8"/>
  <c r="DH142" i="8"/>
  <c r="AB143" i="8"/>
  <c r="T142" i="8"/>
  <c r="CN142" i="8"/>
  <c r="CG141" i="8"/>
  <c r="AA143" i="8"/>
  <c r="S142" i="8"/>
  <c r="BL140" i="8"/>
  <c r="BE139" i="8"/>
  <c r="N139" i="8" s="1"/>
  <c r="CQ139" i="8"/>
  <c r="CJ138" i="8"/>
  <c r="O138" i="8" s="1"/>
  <c r="J131" i="8"/>
  <c r="I131" i="8"/>
  <c r="K131" i="8" s="1"/>
  <c r="L131" i="8"/>
  <c r="ED136" i="8"/>
  <c r="DQ135" i="8"/>
  <c r="Z143" i="8"/>
  <c r="R142" i="8"/>
  <c r="EE136" i="8"/>
  <c r="DR135" i="8"/>
  <c r="CM143" i="8"/>
  <c r="CF142" i="8"/>
  <c r="BG143" i="8"/>
  <c r="AZ142" i="8"/>
  <c r="G132" i="8"/>
  <c r="H132" i="8"/>
  <c r="M138" i="8"/>
  <c r="EF135" i="8"/>
  <c r="DS134" i="8"/>
  <c r="AD142" i="8"/>
  <c r="V141" i="8"/>
  <c r="CL143" i="8"/>
  <c r="CE142" i="8"/>
  <c r="EA139" i="8"/>
  <c r="DN138" i="8"/>
  <c r="BK142" i="8"/>
  <c r="BD141" i="8"/>
  <c r="BI143" i="8"/>
  <c r="BB142" i="8"/>
  <c r="BJ143" i="8"/>
  <c r="BC142" i="8"/>
  <c r="BH143" i="8"/>
  <c r="BA142" i="8"/>
  <c r="EG134" i="8"/>
  <c r="DT133" i="8"/>
  <c r="P133" i="8" s="1"/>
  <c r="AE140" i="8"/>
  <c r="W139" i="8"/>
  <c r="AC142" i="8"/>
  <c r="U141" i="8"/>
  <c r="EB138" i="7"/>
  <c r="DO137" i="7"/>
  <c r="EC137" i="7"/>
  <c r="DP136" i="7"/>
  <c r="DW143" i="7"/>
  <c r="DJ142" i="7"/>
  <c r="AE140" i="7"/>
  <c r="W139" i="7"/>
  <c r="BK141" i="7"/>
  <c r="BD140" i="7"/>
  <c r="DV144" i="7"/>
  <c r="DI143" i="7"/>
  <c r="BH144" i="7"/>
  <c r="BA143" i="7"/>
  <c r="CN143" i="7"/>
  <c r="CG142" i="7"/>
  <c r="BM140" i="7"/>
  <c r="BF139" i="7"/>
  <c r="AD141" i="7"/>
  <c r="V140" i="7"/>
  <c r="AA144" i="7"/>
  <c r="S143" i="7"/>
  <c r="CP141" i="7"/>
  <c r="CI140" i="7"/>
  <c r="CO142" i="7"/>
  <c r="CH141" i="7"/>
  <c r="CM143" i="7"/>
  <c r="CF142" i="7"/>
  <c r="Z144" i="7"/>
  <c r="R143" i="7"/>
  <c r="CL144" i="7"/>
  <c r="CE143" i="7"/>
  <c r="BJ142" i="7"/>
  <c r="BC141" i="7"/>
  <c r="ED136" i="7"/>
  <c r="DQ135" i="7"/>
  <c r="P132" i="7"/>
  <c r="I130" i="7"/>
  <c r="K130" i="7" s="1"/>
  <c r="L130" i="7"/>
  <c r="J130" i="7"/>
  <c r="DU144" i="7"/>
  <c r="DH143" i="7"/>
  <c r="AB144" i="7"/>
  <c r="T143" i="7"/>
  <c r="AF140" i="7"/>
  <c r="X139" i="7"/>
  <c r="EG134" i="7"/>
  <c r="DT133" i="7"/>
  <c r="CK144" i="7"/>
  <c r="CD143" i="7"/>
  <c r="CQ140" i="7"/>
  <c r="CJ139" i="7"/>
  <c r="O139" i="7" s="1"/>
  <c r="EE135" i="7"/>
  <c r="DR134" i="7"/>
  <c r="EA138" i="7"/>
  <c r="DN137" i="7"/>
  <c r="DY140" i="7"/>
  <c r="DL139" i="7"/>
  <c r="I131" i="7"/>
  <c r="K131" i="7" s="1"/>
  <c r="L131" i="7"/>
  <c r="J131" i="7"/>
  <c r="AG139" i="7"/>
  <c r="Y138" i="7"/>
  <c r="M138" i="7" s="1"/>
  <c r="BL140" i="7"/>
  <c r="BE139" i="7"/>
  <c r="N139" i="7" s="1"/>
  <c r="EF134" i="7"/>
  <c r="DS133" i="7"/>
  <c r="DZ140" i="7"/>
  <c r="DM139" i="7"/>
  <c r="AC143" i="7"/>
  <c r="U142" i="7"/>
  <c r="BG144" i="7"/>
  <c r="AZ143" i="7"/>
  <c r="BI144" i="7"/>
  <c r="BB143" i="7"/>
  <c r="DX141" i="7"/>
  <c r="DK140" i="7"/>
  <c r="DI143" i="6"/>
  <c r="AZ143" i="6"/>
  <c r="T143" i="6"/>
  <c r="AC143" i="6"/>
  <c r="U142" i="6"/>
  <c r="EG135" i="6"/>
  <c r="DT134" i="6"/>
  <c r="DY142" i="6"/>
  <c r="DL141" i="6"/>
  <c r="G132" i="6"/>
  <c r="H132" i="6"/>
  <c r="EC137" i="6"/>
  <c r="DP136" i="6"/>
  <c r="AD142" i="6"/>
  <c r="V141" i="6"/>
  <c r="EE136" i="6"/>
  <c r="DR135" i="6"/>
  <c r="DU143" i="6"/>
  <c r="DH142" i="6"/>
  <c r="EF134" i="6"/>
  <c r="DS133" i="6"/>
  <c r="AG140" i="6"/>
  <c r="Y139" i="6"/>
  <c r="CK143" i="6"/>
  <c r="CD142" i="6"/>
  <c r="EB138" i="6"/>
  <c r="DO137" i="6"/>
  <c r="BK142" i="6"/>
  <c r="BD141" i="6"/>
  <c r="BH143" i="6"/>
  <c r="BA142" i="6"/>
  <c r="BI143" i="6"/>
  <c r="BB142" i="6"/>
  <c r="AF140" i="6"/>
  <c r="X139" i="6"/>
  <c r="DZ140" i="6"/>
  <c r="DM139" i="6"/>
  <c r="I131" i="6"/>
  <c r="K131" i="6" s="1"/>
  <c r="L131" i="6"/>
  <c r="J131" i="6"/>
  <c r="B147" i="6"/>
  <c r="D146" i="6"/>
  <c r="F144" i="6"/>
  <c r="DA144" i="6"/>
  <c r="AJ144" i="6"/>
  <c r="AR144" i="6" s="1"/>
  <c r="AB144" i="6" s="1"/>
  <c r="CR144" i="6"/>
  <c r="CY144" i="6" s="1"/>
  <c r="CS144" i="6"/>
  <c r="CZ144" i="6" s="1"/>
  <c r="BO144" i="6"/>
  <c r="BV144" i="6" s="1"/>
  <c r="EH144" i="6"/>
  <c r="EU144" i="6" s="1"/>
  <c r="BN144" i="6"/>
  <c r="BU144" i="6" s="1"/>
  <c r="BG144" i="6" s="1"/>
  <c r="AH144" i="6"/>
  <c r="AP144" i="6" s="1"/>
  <c r="AI144" i="6"/>
  <c r="AQ144" i="6" s="1"/>
  <c r="EI144" i="6"/>
  <c r="EV144" i="6" s="1"/>
  <c r="DV144" i="6" s="1"/>
  <c r="EJ144" i="6"/>
  <c r="EW144" i="6" s="1"/>
  <c r="BP144" i="6"/>
  <c r="BW144" i="6" s="1"/>
  <c r="BQ144" i="6"/>
  <c r="BX144" i="6" s="1"/>
  <c r="AK144" i="6"/>
  <c r="AS144" i="6" s="1"/>
  <c r="EK144" i="6"/>
  <c r="EX144" i="6" s="1"/>
  <c r="CT144" i="6"/>
  <c r="CU144" i="6"/>
  <c r="DB144" i="6" s="1"/>
  <c r="AL144" i="6"/>
  <c r="AT144" i="6" s="1"/>
  <c r="EL144" i="6"/>
  <c r="EY144" i="6" s="1"/>
  <c r="BR144" i="6"/>
  <c r="BY144" i="6" s="1"/>
  <c r="CV144" i="6"/>
  <c r="DC144" i="6" s="1"/>
  <c r="AM144" i="6"/>
  <c r="AU144" i="6" s="1"/>
  <c r="BT144" i="6"/>
  <c r="CA144" i="6" s="1"/>
  <c r="BS144" i="6"/>
  <c r="BZ144" i="6" s="1"/>
  <c r="EM144" i="6"/>
  <c r="EZ144" i="6" s="1"/>
  <c r="AO144" i="6"/>
  <c r="AW144" i="6" s="1"/>
  <c r="CX144" i="6"/>
  <c r="DE144" i="6" s="1"/>
  <c r="AN144" i="6"/>
  <c r="AV144" i="6" s="1"/>
  <c r="CW144" i="6"/>
  <c r="DD144" i="6" s="1"/>
  <c r="EN144" i="6"/>
  <c r="FA144" i="6" s="1"/>
  <c r="EO144" i="6"/>
  <c r="FB144" i="6" s="1"/>
  <c r="EP144" i="6"/>
  <c r="FC144" i="6" s="1"/>
  <c r="EQ144" i="6"/>
  <c r="FD144" i="6" s="1"/>
  <c r="ER144" i="6"/>
  <c r="FE144" i="6" s="1"/>
  <c r="ES144" i="6"/>
  <c r="FF144" i="6" s="1"/>
  <c r="ET144" i="6"/>
  <c r="FG144" i="6" s="1"/>
  <c r="M139" i="6"/>
  <c r="O137" i="6"/>
  <c r="Z143" i="6"/>
  <c r="R142" i="6"/>
  <c r="CO141" i="6"/>
  <c r="CH140" i="6"/>
  <c r="CM143" i="6"/>
  <c r="CF142" i="6"/>
  <c r="CL143" i="6"/>
  <c r="CE142" i="6"/>
  <c r="CQ139" i="6"/>
  <c r="CJ138" i="6"/>
  <c r="ED137" i="6"/>
  <c r="DQ136" i="6"/>
  <c r="C145" i="6"/>
  <c r="A146" i="6"/>
  <c r="DX143" i="6"/>
  <c r="DK142" i="6"/>
  <c r="AA143" i="6"/>
  <c r="S142" i="6"/>
  <c r="CN142" i="6"/>
  <c r="CG141" i="6"/>
  <c r="DG145" i="6"/>
  <c r="CC145" i="6"/>
  <c r="AY145" i="6"/>
  <c r="Q145" i="6"/>
  <c r="E145" i="6"/>
  <c r="BJ142" i="6"/>
  <c r="BC141" i="6"/>
  <c r="DW143" i="6"/>
  <c r="DJ142" i="6"/>
  <c r="EA140" i="6"/>
  <c r="DN139" i="6"/>
  <c r="BL141" i="6"/>
  <c r="BE140" i="6"/>
  <c r="AE141" i="6"/>
  <c r="W140" i="6"/>
  <c r="BM141" i="6"/>
  <c r="BF140" i="6"/>
  <c r="N140" i="6" s="1"/>
  <c r="CP139" i="6"/>
  <c r="CI138" i="6"/>
  <c r="P133" i="6"/>
  <c r="AE141" i="8" l="1"/>
  <c r="W140" i="8"/>
  <c r="BH144" i="8"/>
  <c r="BA143" i="8"/>
  <c r="BI144" i="8"/>
  <c r="BB143" i="8"/>
  <c r="EA140" i="8"/>
  <c r="DN139" i="8"/>
  <c r="AD143" i="8"/>
  <c r="V142" i="8"/>
  <c r="BG144" i="8"/>
  <c r="AZ143" i="8"/>
  <c r="EE137" i="8"/>
  <c r="DR136" i="8"/>
  <c r="ED137" i="8"/>
  <c r="DQ136" i="8"/>
  <c r="DZ142" i="8"/>
  <c r="DM141" i="8"/>
  <c r="EB140" i="8"/>
  <c r="DO139" i="8"/>
  <c r="DV144" i="8"/>
  <c r="DI143" i="8"/>
  <c r="H133" i="8"/>
  <c r="G133" i="8"/>
  <c r="J132" i="8"/>
  <c r="I132" i="8"/>
  <c r="K132" i="8" s="1"/>
  <c r="L132" i="8"/>
  <c r="CQ140" i="8"/>
  <c r="CJ139" i="8"/>
  <c r="O139" i="8" s="1"/>
  <c r="AA144" i="8"/>
  <c r="S143" i="8"/>
  <c r="AB144" i="8"/>
  <c r="T143" i="8"/>
  <c r="CK144" i="8"/>
  <c r="CD143" i="8"/>
  <c r="CP141" i="8"/>
  <c r="CI140" i="8"/>
  <c r="DY143" i="8"/>
  <c r="DL142" i="8"/>
  <c r="AF141" i="8"/>
  <c r="X140" i="8"/>
  <c r="AC143" i="8"/>
  <c r="U142" i="8"/>
  <c r="EG135" i="8"/>
  <c r="DT134" i="8"/>
  <c r="P134" i="8" s="1"/>
  <c r="BJ144" i="8"/>
  <c r="BC143" i="8"/>
  <c r="BK143" i="8"/>
  <c r="BD142" i="8"/>
  <c r="CL144" i="8"/>
  <c r="CE143" i="8"/>
  <c r="EF136" i="8"/>
  <c r="DS135" i="8"/>
  <c r="CM144" i="8"/>
  <c r="CF143" i="8"/>
  <c r="Z144" i="8"/>
  <c r="R143" i="8"/>
  <c r="AG140" i="8"/>
  <c r="Y139" i="8"/>
  <c r="EC139" i="8"/>
  <c r="DP138" i="8"/>
  <c r="DW144" i="8"/>
  <c r="DJ143" i="8"/>
  <c r="M139" i="8"/>
  <c r="BL141" i="8"/>
  <c r="BE140" i="8"/>
  <c r="N140" i="8" s="1"/>
  <c r="CN143" i="8"/>
  <c r="CG142" i="8"/>
  <c r="DU144" i="8"/>
  <c r="DH143" i="8"/>
  <c r="CO142" i="8"/>
  <c r="CH141" i="8"/>
  <c r="DX144" i="8"/>
  <c r="DK143" i="8"/>
  <c r="BM142" i="8"/>
  <c r="BF141" i="8"/>
  <c r="DX142" i="7"/>
  <c r="DK141" i="7"/>
  <c r="BG145" i="7"/>
  <c r="AZ144" i="7"/>
  <c r="DZ141" i="7"/>
  <c r="DM140" i="7"/>
  <c r="BL141" i="7"/>
  <c r="BE140" i="7"/>
  <c r="P133" i="7"/>
  <c r="EA139" i="7"/>
  <c r="DN138" i="7"/>
  <c r="CQ141" i="7"/>
  <c r="CJ140" i="7"/>
  <c r="O140" i="7" s="1"/>
  <c r="EG135" i="7"/>
  <c r="DT134" i="7"/>
  <c r="AB145" i="7"/>
  <c r="T144" i="7"/>
  <c r="ED137" i="7"/>
  <c r="DQ136" i="7"/>
  <c r="CL145" i="7"/>
  <c r="CE144" i="7"/>
  <c r="CM144" i="7"/>
  <c r="CF143" i="7"/>
  <c r="CP142" i="7"/>
  <c r="CI141" i="7"/>
  <c r="AD142" i="7"/>
  <c r="V141" i="7"/>
  <c r="CN144" i="7"/>
  <c r="CG143" i="7"/>
  <c r="DV145" i="7"/>
  <c r="DI144" i="7"/>
  <c r="AE141" i="7"/>
  <c r="W140" i="7"/>
  <c r="EC138" i="7"/>
  <c r="DP137" i="7"/>
  <c r="BI145" i="7"/>
  <c r="BB144" i="7"/>
  <c r="AC144" i="7"/>
  <c r="U143" i="7"/>
  <c r="EF135" i="7"/>
  <c r="DS134" i="7"/>
  <c r="AG140" i="7"/>
  <c r="Y139" i="7"/>
  <c r="M139" i="7" s="1"/>
  <c r="H132" i="7"/>
  <c r="G132" i="7"/>
  <c r="DY141" i="7"/>
  <c r="DL140" i="7"/>
  <c r="EE136" i="7"/>
  <c r="DR135" i="7"/>
  <c r="CK145" i="7"/>
  <c r="CD144" i="7"/>
  <c r="AF141" i="7"/>
  <c r="X140" i="7"/>
  <c r="DU145" i="7"/>
  <c r="DH144" i="7"/>
  <c r="BJ143" i="7"/>
  <c r="BC142" i="7"/>
  <c r="Z145" i="7"/>
  <c r="R144" i="7"/>
  <c r="CO143" i="7"/>
  <c r="CH142" i="7"/>
  <c r="AA145" i="7"/>
  <c r="S144" i="7"/>
  <c r="BM141" i="7"/>
  <c r="BF140" i="7"/>
  <c r="N140" i="7" s="1"/>
  <c r="BH145" i="7"/>
  <c r="BA144" i="7"/>
  <c r="BK142" i="7"/>
  <c r="BD141" i="7"/>
  <c r="DW144" i="7"/>
  <c r="DJ143" i="7"/>
  <c r="EB139" i="7"/>
  <c r="DO138" i="7"/>
  <c r="AZ144" i="6"/>
  <c r="DI144" i="6"/>
  <c r="T144" i="6"/>
  <c r="CP140" i="6"/>
  <c r="CI139" i="6"/>
  <c r="AE142" i="6"/>
  <c r="W141" i="6"/>
  <c r="EA141" i="6"/>
  <c r="DN140" i="6"/>
  <c r="BJ143" i="6"/>
  <c r="BC142" i="6"/>
  <c r="A147" i="6"/>
  <c r="C146" i="6"/>
  <c r="O138" i="6"/>
  <c r="D147" i="6"/>
  <c r="B148" i="6"/>
  <c r="D148" i="6" s="1"/>
  <c r="DZ141" i="6"/>
  <c r="DM140" i="6"/>
  <c r="BI144" i="6"/>
  <c r="BB143" i="6"/>
  <c r="BK143" i="6"/>
  <c r="BD142" i="6"/>
  <c r="CK144" i="6"/>
  <c r="CD143" i="6"/>
  <c r="EF135" i="6"/>
  <c r="DS134" i="6"/>
  <c r="EE137" i="6"/>
  <c r="DR136" i="6"/>
  <c r="EC138" i="6"/>
  <c r="DP137" i="6"/>
  <c r="DY143" i="6"/>
  <c r="DL142" i="6"/>
  <c r="AC144" i="6"/>
  <c r="U143" i="6"/>
  <c r="EW145" i="6"/>
  <c r="CZ145" i="6"/>
  <c r="AP145" i="6"/>
  <c r="F145" i="6"/>
  <c r="EV145" i="6"/>
  <c r="DV145" i="6" s="1"/>
  <c r="AS145" i="6"/>
  <c r="CS145" i="6"/>
  <c r="BO145" i="6"/>
  <c r="BV145" i="6" s="1"/>
  <c r="EH145" i="6"/>
  <c r="EU145" i="6" s="1"/>
  <c r="BN145" i="6"/>
  <c r="BU145" i="6" s="1"/>
  <c r="BG145" i="6" s="1"/>
  <c r="AH145" i="6"/>
  <c r="AI145" i="6"/>
  <c r="AQ145" i="6" s="1"/>
  <c r="AJ145" i="6"/>
  <c r="AR145" i="6" s="1"/>
  <c r="AB145" i="6" s="1"/>
  <c r="CR145" i="6"/>
  <c r="CY145" i="6" s="1"/>
  <c r="EJ145" i="6"/>
  <c r="BP145" i="6"/>
  <c r="BW145" i="6" s="1"/>
  <c r="EI145" i="6"/>
  <c r="BQ145" i="6"/>
  <c r="BX145" i="6" s="1"/>
  <c r="AK145" i="6"/>
  <c r="EK145" i="6"/>
  <c r="EX145" i="6" s="1"/>
  <c r="CT145" i="6"/>
  <c r="DA145" i="6" s="1"/>
  <c r="CU145" i="6"/>
  <c r="DB145" i="6" s="1"/>
  <c r="AL145" i="6"/>
  <c r="AT145" i="6" s="1"/>
  <c r="EL145" i="6"/>
  <c r="EY145" i="6" s="1"/>
  <c r="BR145" i="6"/>
  <c r="BY145" i="6" s="1"/>
  <c r="AM145" i="6"/>
  <c r="AU145" i="6" s="1"/>
  <c r="BT145" i="6"/>
  <c r="CA145" i="6" s="1"/>
  <c r="BS145" i="6"/>
  <c r="BZ145" i="6" s="1"/>
  <c r="EM145" i="6"/>
  <c r="EZ145" i="6" s="1"/>
  <c r="CV145" i="6"/>
  <c r="DC145" i="6" s="1"/>
  <c r="CX145" i="6"/>
  <c r="DE145" i="6" s="1"/>
  <c r="AN145" i="6"/>
  <c r="AV145" i="6" s="1"/>
  <c r="CW145" i="6"/>
  <c r="DD145" i="6" s="1"/>
  <c r="EN145" i="6"/>
  <c r="FA145" i="6" s="1"/>
  <c r="AO145" i="6"/>
  <c r="AW145" i="6" s="1"/>
  <c r="EO145" i="6"/>
  <c r="FB145" i="6" s="1"/>
  <c r="EP145" i="6"/>
  <c r="FC145" i="6" s="1"/>
  <c r="EQ145" i="6"/>
  <c r="FD145" i="6" s="1"/>
  <c r="ER145" i="6"/>
  <c r="FE145" i="6" s="1"/>
  <c r="ET145" i="6"/>
  <c r="FG145" i="6" s="1"/>
  <c r="ES145" i="6"/>
  <c r="FF145" i="6" s="1"/>
  <c r="AA144" i="6"/>
  <c r="S143" i="6"/>
  <c r="CQ140" i="6"/>
  <c r="CJ139" i="6"/>
  <c r="CM144" i="6"/>
  <c r="CF143" i="6"/>
  <c r="Z144" i="6"/>
  <c r="R143" i="6"/>
  <c r="P134" i="6"/>
  <c r="G133" i="6"/>
  <c r="H133" i="6"/>
  <c r="BM142" i="6"/>
  <c r="BF141" i="6"/>
  <c r="BL142" i="6"/>
  <c r="BE141" i="6"/>
  <c r="DW144" i="6"/>
  <c r="DJ143" i="6"/>
  <c r="AF141" i="6"/>
  <c r="X140" i="6"/>
  <c r="BH144" i="6"/>
  <c r="BA143" i="6"/>
  <c r="EB139" i="6"/>
  <c r="DO138" i="6"/>
  <c r="AG141" i="6"/>
  <c r="Y140" i="6"/>
  <c r="M140" i="6" s="1"/>
  <c r="DU144" i="6"/>
  <c r="DH143" i="6"/>
  <c r="AD143" i="6"/>
  <c r="V142" i="6"/>
  <c r="I132" i="6"/>
  <c r="K132" i="6" s="1"/>
  <c r="L132" i="6"/>
  <c r="J132" i="6"/>
  <c r="EG136" i="6"/>
  <c r="DT135" i="6"/>
  <c r="N141" i="6"/>
  <c r="CN143" i="6"/>
  <c r="CG142" i="6"/>
  <c r="DX144" i="6"/>
  <c r="DK143" i="6"/>
  <c r="ED138" i="6"/>
  <c r="DQ137" i="6"/>
  <c r="CL144" i="6"/>
  <c r="CE143" i="6"/>
  <c r="CO142" i="6"/>
  <c r="CH141" i="6"/>
  <c r="DG146" i="6"/>
  <c r="CC146" i="6"/>
  <c r="AY146" i="6"/>
  <c r="Q146" i="6"/>
  <c r="E146" i="6"/>
  <c r="BM143" i="8" l="1"/>
  <c r="BF142" i="8"/>
  <c r="CO143" i="8"/>
  <c r="CH142" i="8"/>
  <c r="CN144" i="8"/>
  <c r="CG143" i="8"/>
  <c r="Z145" i="8"/>
  <c r="R144" i="8"/>
  <c r="EF137" i="8"/>
  <c r="DS136" i="8"/>
  <c r="BK144" i="8"/>
  <c r="BD143" i="8"/>
  <c r="EG136" i="8"/>
  <c r="DT135" i="8"/>
  <c r="P135" i="8" s="1"/>
  <c r="AF142" i="8"/>
  <c r="X141" i="8"/>
  <c r="CP142" i="8"/>
  <c r="CI141" i="8"/>
  <c r="AB145" i="8"/>
  <c r="T144" i="8"/>
  <c r="CQ141" i="8"/>
  <c r="CJ140" i="8"/>
  <c r="O140" i="8" s="1"/>
  <c r="DV145" i="8"/>
  <c r="DI144" i="8"/>
  <c r="DZ143" i="8"/>
  <c r="DM142" i="8"/>
  <c r="DW145" i="8"/>
  <c r="DJ144" i="8"/>
  <c r="AG141" i="8"/>
  <c r="Y140" i="8"/>
  <c r="M140" i="8" s="1"/>
  <c r="J133" i="8"/>
  <c r="I133" i="8"/>
  <c r="K133" i="8" s="1"/>
  <c r="L133" i="8"/>
  <c r="EE138" i="8"/>
  <c r="DR137" i="8"/>
  <c r="AD144" i="8"/>
  <c r="V143" i="8"/>
  <c r="BI145" i="8"/>
  <c r="BB144" i="8"/>
  <c r="AE142" i="8"/>
  <c r="W141" i="8"/>
  <c r="DX145" i="8"/>
  <c r="DK144" i="8"/>
  <c r="DU145" i="8"/>
  <c r="DH144" i="8"/>
  <c r="BL142" i="8"/>
  <c r="BE141" i="8"/>
  <c r="N141" i="8" s="1"/>
  <c r="CM145" i="8"/>
  <c r="CF144" i="8"/>
  <c r="CL145" i="8"/>
  <c r="CE144" i="8"/>
  <c r="BJ145" i="8"/>
  <c r="BC144" i="8"/>
  <c r="AC144" i="8"/>
  <c r="U143" i="8"/>
  <c r="DY144" i="8"/>
  <c r="DL143" i="8"/>
  <c r="CK145" i="8"/>
  <c r="CD144" i="8"/>
  <c r="AA145" i="8"/>
  <c r="S144" i="8"/>
  <c r="EB141" i="8"/>
  <c r="DO140" i="8"/>
  <c r="EC140" i="8"/>
  <c r="DP139" i="8"/>
  <c r="H134" i="8"/>
  <c r="G134" i="8"/>
  <c r="ED138" i="8"/>
  <c r="DQ137" i="8"/>
  <c r="BG145" i="8"/>
  <c r="AZ144" i="8"/>
  <c r="EA141" i="8"/>
  <c r="DN140" i="8"/>
  <c r="BH145" i="8"/>
  <c r="BA144" i="8"/>
  <c r="DW145" i="7"/>
  <c r="DJ144" i="7"/>
  <c r="BH146" i="7"/>
  <c r="BA145" i="7"/>
  <c r="AA146" i="7"/>
  <c r="S145" i="7"/>
  <c r="Z146" i="7"/>
  <c r="R145" i="7"/>
  <c r="DU146" i="7"/>
  <c r="DH145" i="7"/>
  <c r="CK146" i="7"/>
  <c r="CD145" i="7"/>
  <c r="DY142" i="7"/>
  <c r="DL141" i="7"/>
  <c r="EF136" i="7"/>
  <c r="DS135" i="7"/>
  <c r="BI146" i="7"/>
  <c r="BB145" i="7"/>
  <c r="AE142" i="7"/>
  <c r="W141" i="7"/>
  <c r="CN145" i="7"/>
  <c r="CG144" i="7"/>
  <c r="CP143" i="7"/>
  <c r="CI142" i="7"/>
  <c r="CL146" i="7"/>
  <c r="CE145" i="7"/>
  <c r="AB146" i="7"/>
  <c r="T145" i="7"/>
  <c r="CQ142" i="7"/>
  <c r="CJ141" i="7"/>
  <c r="O141" i="7" s="1"/>
  <c r="BL142" i="7"/>
  <c r="BE141" i="7"/>
  <c r="BG146" i="7"/>
  <c r="AZ145" i="7"/>
  <c r="I132" i="7"/>
  <c r="K132" i="7" s="1"/>
  <c r="L132" i="7"/>
  <c r="J132" i="7"/>
  <c r="P134" i="7"/>
  <c r="EB140" i="7"/>
  <c r="DO139" i="7"/>
  <c r="BK143" i="7"/>
  <c r="BD142" i="7"/>
  <c r="BM142" i="7"/>
  <c r="BF141" i="7"/>
  <c r="N141" i="7" s="1"/>
  <c r="CO144" i="7"/>
  <c r="CH143" i="7"/>
  <c r="BJ144" i="7"/>
  <c r="BC143" i="7"/>
  <c r="AF142" i="7"/>
  <c r="X141" i="7"/>
  <c r="EE137" i="7"/>
  <c r="DR136" i="7"/>
  <c r="AG141" i="7"/>
  <c r="Y140" i="7"/>
  <c r="M140" i="7" s="1"/>
  <c r="AC145" i="7"/>
  <c r="U144" i="7"/>
  <c r="EC139" i="7"/>
  <c r="DP138" i="7"/>
  <c r="DV146" i="7"/>
  <c r="DI145" i="7"/>
  <c r="AD143" i="7"/>
  <c r="V142" i="7"/>
  <c r="CM145" i="7"/>
  <c r="CF144" i="7"/>
  <c r="ED138" i="7"/>
  <c r="DQ137" i="7"/>
  <c r="EG136" i="7"/>
  <c r="DT135" i="7"/>
  <c r="P135" i="7" s="1"/>
  <c r="EA140" i="7"/>
  <c r="DN139" i="7"/>
  <c r="H133" i="7"/>
  <c r="G133" i="7"/>
  <c r="DZ142" i="7"/>
  <c r="DM141" i="7"/>
  <c r="DX143" i="7"/>
  <c r="DK142" i="7"/>
  <c r="AZ145" i="6"/>
  <c r="T145" i="6"/>
  <c r="DI145" i="6"/>
  <c r="AQ146" i="6"/>
  <c r="F146" i="6"/>
  <c r="AH146" i="6"/>
  <c r="AP146" i="6" s="1"/>
  <c r="AI146" i="6"/>
  <c r="AJ146" i="6"/>
  <c r="AR146" i="6" s="1"/>
  <c r="AB146" i="6" s="1"/>
  <c r="CR146" i="6"/>
  <c r="CY146" i="6" s="1"/>
  <c r="CS146" i="6"/>
  <c r="CZ146" i="6" s="1"/>
  <c r="BO146" i="6"/>
  <c r="BV146" i="6" s="1"/>
  <c r="EH146" i="6"/>
  <c r="EU146" i="6" s="1"/>
  <c r="BN146" i="6"/>
  <c r="BU146" i="6" s="1"/>
  <c r="BG146" i="6" s="1"/>
  <c r="EI146" i="6"/>
  <c r="EV146" i="6" s="1"/>
  <c r="DV146" i="6" s="1"/>
  <c r="EJ146" i="6"/>
  <c r="EW146" i="6" s="1"/>
  <c r="BP146" i="6"/>
  <c r="BW146" i="6" s="1"/>
  <c r="AK146" i="6"/>
  <c r="AS146" i="6" s="1"/>
  <c r="EK146" i="6"/>
  <c r="EX146" i="6" s="1"/>
  <c r="CT146" i="6"/>
  <c r="DA146" i="6" s="1"/>
  <c r="BQ146" i="6"/>
  <c r="BX146" i="6" s="1"/>
  <c r="AL146" i="6"/>
  <c r="AT146" i="6" s="1"/>
  <c r="EL146" i="6"/>
  <c r="EY146" i="6" s="1"/>
  <c r="BR146" i="6"/>
  <c r="BY146" i="6" s="1"/>
  <c r="CU146" i="6"/>
  <c r="DB146" i="6" s="1"/>
  <c r="BT146" i="6"/>
  <c r="CA146" i="6" s="1"/>
  <c r="BS146" i="6"/>
  <c r="BZ146" i="6" s="1"/>
  <c r="EM146" i="6"/>
  <c r="EZ146" i="6" s="1"/>
  <c r="CV146" i="6"/>
  <c r="DC146" i="6" s="1"/>
  <c r="AM146" i="6"/>
  <c r="AU146" i="6" s="1"/>
  <c r="CW146" i="6"/>
  <c r="DD146" i="6" s="1"/>
  <c r="EN146" i="6"/>
  <c r="FA146" i="6" s="1"/>
  <c r="AO146" i="6"/>
  <c r="AW146" i="6" s="1"/>
  <c r="CX146" i="6"/>
  <c r="DE146" i="6" s="1"/>
  <c r="AN146" i="6"/>
  <c r="AV146" i="6" s="1"/>
  <c r="EO146" i="6"/>
  <c r="FB146" i="6" s="1"/>
  <c r="EP146" i="6"/>
  <c r="FC146" i="6" s="1"/>
  <c r="EQ146" i="6"/>
  <c r="FD146" i="6" s="1"/>
  <c r="ER146" i="6"/>
  <c r="FE146" i="6" s="1"/>
  <c r="ET146" i="6"/>
  <c r="FG146" i="6" s="1"/>
  <c r="ES146" i="6"/>
  <c r="FF146" i="6" s="1"/>
  <c r="CO143" i="6"/>
  <c r="CH142" i="6"/>
  <c r="ED139" i="6"/>
  <c r="DQ138" i="6"/>
  <c r="CN144" i="6"/>
  <c r="CG143" i="6"/>
  <c r="EG137" i="6"/>
  <c r="DT136" i="6"/>
  <c r="AC145" i="6"/>
  <c r="U144" i="6"/>
  <c r="EC139" i="6"/>
  <c r="DP138" i="6"/>
  <c r="EF136" i="6"/>
  <c r="DS135" i="6"/>
  <c r="BK144" i="6"/>
  <c r="BD143" i="6"/>
  <c r="DZ142" i="6"/>
  <c r="DM141" i="6"/>
  <c r="BJ144" i="6"/>
  <c r="BC143" i="6"/>
  <c r="AE143" i="6"/>
  <c r="W142" i="6"/>
  <c r="AD144" i="6"/>
  <c r="V143" i="6"/>
  <c r="AG142" i="6"/>
  <c r="Y141" i="6"/>
  <c r="BH145" i="6"/>
  <c r="BA144" i="6"/>
  <c r="BL143" i="6"/>
  <c r="BE142" i="6"/>
  <c r="I133" i="6"/>
  <c r="K133" i="6" s="1"/>
  <c r="L133" i="6"/>
  <c r="J133" i="6"/>
  <c r="Z145" i="6"/>
  <c r="R144" i="6"/>
  <c r="CQ141" i="6"/>
  <c r="CJ140" i="6"/>
  <c r="DG148" i="6"/>
  <c r="CC148" i="6"/>
  <c r="AY148" i="6"/>
  <c r="Q148" i="6"/>
  <c r="E148" i="6"/>
  <c r="O139" i="6"/>
  <c r="CL145" i="6"/>
  <c r="CE144" i="6"/>
  <c r="DX145" i="6"/>
  <c r="DK144" i="6"/>
  <c r="G134" i="6"/>
  <c r="H134" i="6"/>
  <c r="DY144" i="6"/>
  <c r="DL143" i="6"/>
  <c r="EE138" i="6"/>
  <c r="DR137" i="6"/>
  <c r="CK145" i="6"/>
  <c r="CD144" i="6"/>
  <c r="BI145" i="6"/>
  <c r="BB144" i="6"/>
  <c r="DG147" i="6"/>
  <c r="CC147" i="6"/>
  <c r="AY147" i="6"/>
  <c r="Q147" i="6"/>
  <c r="E147" i="6"/>
  <c r="C147" i="6"/>
  <c r="A148" i="6"/>
  <c r="C148" i="6" s="1"/>
  <c r="EA142" i="6"/>
  <c r="DN141" i="6"/>
  <c r="CP141" i="6"/>
  <c r="CI140" i="6"/>
  <c r="P135" i="6"/>
  <c r="DU145" i="6"/>
  <c r="DH144" i="6"/>
  <c r="EB140" i="6"/>
  <c r="DO139" i="6"/>
  <c r="AF142" i="6"/>
  <c r="X141" i="6"/>
  <c r="DW145" i="6"/>
  <c r="DJ144" i="6"/>
  <c r="BM143" i="6"/>
  <c r="BF142" i="6"/>
  <c r="N142" i="6" s="1"/>
  <c r="CM145" i="6"/>
  <c r="CF144" i="6"/>
  <c r="AA145" i="6"/>
  <c r="S144" i="6"/>
  <c r="M141" i="6"/>
  <c r="EA142" i="8" l="1"/>
  <c r="DN141" i="8"/>
  <c r="ED139" i="8"/>
  <c r="DQ138" i="8"/>
  <c r="AA146" i="8"/>
  <c r="S145" i="8"/>
  <c r="DY145" i="8"/>
  <c r="DL144" i="8"/>
  <c r="BJ146" i="8"/>
  <c r="BC145" i="8"/>
  <c r="CM146" i="8"/>
  <c r="CF145" i="8"/>
  <c r="DU146" i="8"/>
  <c r="DH145" i="8"/>
  <c r="AE143" i="8"/>
  <c r="W142" i="8"/>
  <c r="AD145" i="8"/>
  <c r="V144" i="8"/>
  <c r="AG142" i="8"/>
  <c r="Y141" i="8"/>
  <c r="M141" i="8" s="1"/>
  <c r="DV146" i="8"/>
  <c r="DI145" i="8"/>
  <c r="AB146" i="8"/>
  <c r="T145" i="8"/>
  <c r="AF143" i="8"/>
  <c r="X142" i="8"/>
  <c r="BK145" i="8"/>
  <c r="BD144" i="8"/>
  <c r="Z146" i="8"/>
  <c r="R145" i="8"/>
  <c r="CO144" i="8"/>
  <c r="CH143" i="8"/>
  <c r="J134" i="8"/>
  <c r="I134" i="8"/>
  <c r="K134" i="8" s="1"/>
  <c r="L134" i="8"/>
  <c r="EC141" i="8"/>
  <c r="DP140" i="8"/>
  <c r="H135" i="8"/>
  <c r="G135" i="8"/>
  <c r="BH146" i="8"/>
  <c r="BA145" i="8"/>
  <c r="BG146" i="8"/>
  <c r="AZ145" i="8"/>
  <c r="EB142" i="8"/>
  <c r="DO141" i="8"/>
  <c r="CK146" i="8"/>
  <c r="CD145" i="8"/>
  <c r="AC145" i="8"/>
  <c r="U144" i="8"/>
  <c r="CL146" i="8"/>
  <c r="CE145" i="8"/>
  <c r="BL143" i="8"/>
  <c r="BE142" i="8"/>
  <c r="N142" i="8" s="1"/>
  <c r="DX146" i="8"/>
  <c r="DK145" i="8"/>
  <c r="BI146" i="8"/>
  <c r="BB145" i="8"/>
  <c r="EE139" i="8"/>
  <c r="DR138" i="8"/>
  <c r="DW146" i="8"/>
  <c r="DJ145" i="8"/>
  <c r="DZ144" i="8"/>
  <c r="DM143" i="8"/>
  <c r="CQ142" i="8"/>
  <c r="CJ141" i="8"/>
  <c r="O141" i="8" s="1"/>
  <c r="CP143" i="8"/>
  <c r="CI142" i="8"/>
  <c r="EG137" i="8"/>
  <c r="DT136" i="8"/>
  <c r="P136" i="8" s="1"/>
  <c r="EF138" i="8"/>
  <c r="DS137" i="8"/>
  <c r="CN145" i="8"/>
  <c r="CG144" i="8"/>
  <c r="BM144" i="8"/>
  <c r="BF143" i="8"/>
  <c r="I133" i="7"/>
  <c r="K133" i="7" s="1"/>
  <c r="L133" i="7"/>
  <c r="J133" i="7"/>
  <c r="H135" i="7"/>
  <c r="G135" i="7"/>
  <c r="BG147" i="7"/>
  <c r="AZ146" i="7"/>
  <c r="CQ143" i="7"/>
  <c r="CJ142" i="7"/>
  <c r="O142" i="7" s="1"/>
  <c r="CL147" i="7"/>
  <c r="CE146" i="7"/>
  <c r="CN146" i="7"/>
  <c r="CG145" i="7"/>
  <c r="BI147" i="7"/>
  <c r="BB146" i="7"/>
  <c r="DY143" i="7"/>
  <c r="DL142" i="7"/>
  <c r="DU147" i="7"/>
  <c r="DH146" i="7"/>
  <c r="AA147" i="7"/>
  <c r="S146" i="7"/>
  <c r="DW146" i="7"/>
  <c r="DJ145" i="7"/>
  <c r="DX144" i="7"/>
  <c r="DK143" i="7"/>
  <c r="EG137" i="7"/>
  <c r="DT136" i="7"/>
  <c r="CM146" i="7"/>
  <c r="CF145" i="7"/>
  <c r="DV147" i="7"/>
  <c r="DI146" i="7"/>
  <c r="AC146" i="7"/>
  <c r="U145" i="7"/>
  <c r="EE138" i="7"/>
  <c r="DR137" i="7"/>
  <c r="BJ145" i="7"/>
  <c r="BC144" i="7"/>
  <c r="BM143" i="7"/>
  <c r="BF142" i="7"/>
  <c r="EB141" i="7"/>
  <c r="DO140" i="7"/>
  <c r="BL143" i="7"/>
  <c r="BE142" i="7"/>
  <c r="AB147" i="7"/>
  <c r="T146" i="7"/>
  <c r="CP144" i="7"/>
  <c r="CI143" i="7"/>
  <c r="AE143" i="7"/>
  <c r="W142" i="7"/>
  <c r="EF137" i="7"/>
  <c r="DS136" i="7"/>
  <c r="CK147" i="7"/>
  <c r="CD146" i="7"/>
  <c r="Z147" i="7"/>
  <c r="R146" i="7"/>
  <c r="BH147" i="7"/>
  <c r="BA146" i="7"/>
  <c r="DZ143" i="7"/>
  <c r="DM142" i="7"/>
  <c r="EA141" i="7"/>
  <c r="DN140" i="7"/>
  <c r="ED139" i="7"/>
  <c r="DQ138" i="7"/>
  <c r="AD144" i="7"/>
  <c r="V143" i="7"/>
  <c r="EC140" i="7"/>
  <c r="DP139" i="7"/>
  <c r="AG142" i="7"/>
  <c r="Y141" i="7"/>
  <c r="M141" i="7" s="1"/>
  <c r="AF143" i="7"/>
  <c r="X142" i="7"/>
  <c r="CO145" i="7"/>
  <c r="CH144" i="7"/>
  <c r="BK144" i="7"/>
  <c r="BD143" i="7"/>
  <c r="H134" i="7"/>
  <c r="G134" i="7"/>
  <c r="T146" i="6"/>
  <c r="DI146" i="6"/>
  <c r="AZ146" i="6"/>
  <c r="AA146" i="6"/>
  <c r="S145" i="6"/>
  <c r="BM144" i="6"/>
  <c r="BF143" i="6"/>
  <c r="AF143" i="6"/>
  <c r="X142" i="6"/>
  <c r="DU146" i="6"/>
  <c r="DH145" i="6"/>
  <c r="F147" i="6"/>
  <c r="AH147" i="6"/>
  <c r="AP147" i="6" s="1"/>
  <c r="AI147" i="6"/>
  <c r="AQ147" i="6" s="1"/>
  <c r="AJ147" i="6"/>
  <c r="AR147" i="6" s="1"/>
  <c r="AB147" i="6" s="1"/>
  <c r="CR147" i="6"/>
  <c r="CY147" i="6" s="1"/>
  <c r="CS147" i="6"/>
  <c r="CZ147" i="6" s="1"/>
  <c r="BO147" i="6"/>
  <c r="BV147" i="6" s="1"/>
  <c r="EH147" i="6"/>
  <c r="EU147" i="6" s="1"/>
  <c r="BN147" i="6"/>
  <c r="BU147" i="6" s="1"/>
  <c r="BG147" i="6" s="1"/>
  <c r="EI147" i="6"/>
  <c r="EV147" i="6" s="1"/>
  <c r="DV147" i="6" s="1"/>
  <c r="EJ147" i="6"/>
  <c r="EW147" i="6" s="1"/>
  <c r="BP147" i="6"/>
  <c r="BW147" i="6" s="1"/>
  <c r="BQ147" i="6"/>
  <c r="BX147" i="6" s="1"/>
  <c r="AK147" i="6"/>
  <c r="AS147" i="6" s="1"/>
  <c r="EK147" i="6"/>
  <c r="EX147" i="6" s="1"/>
  <c r="CT147" i="6"/>
  <c r="DA147" i="6" s="1"/>
  <c r="CU147" i="6"/>
  <c r="DB147" i="6" s="1"/>
  <c r="BR147" i="6"/>
  <c r="BY147" i="6" s="1"/>
  <c r="AL147" i="6"/>
  <c r="AT147" i="6" s="1"/>
  <c r="EL147" i="6"/>
  <c r="EY147" i="6" s="1"/>
  <c r="EM147" i="6"/>
  <c r="EZ147" i="6" s="1"/>
  <c r="CV147" i="6"/>
  <c r="DC147" i="6" s="1"/>
  <c r="AM147" i="6"/>
  <c r="AU147" i="6" s="1"/>
  <c r="BT147" i="6"/>
  <c r="CA147" i="6" s="1"/>
  <c r="BS147" i="6"/>
  <c r="BZ147" i="6" s="1"/>
  <c r="AO147" i="6"/>
  <c r="AW147" i="6" s="1"/>
  <c r="CX147" i="6"/>
  <c r="DE147" i="6" s="1"/>
  <c r="AN147" i="6"/>
  <c r="AV147" i="6" s="1"/>
  <c r="CW147" i="6"/>
  <c r="DD147" i="6" s="1"/>
  <c r="EN147" i="6"/>
  <c r="FA147" i="6" s="1"/>
  <c r="EO147" i="6"/>
  <c r="FB147" i="6" s="1"/>
  <c r="EP147" i="6"/>
  <c r="FC147" i="6" s="1"/>
  <c r="EQ147" i="6"/>
  <c r="FD147" i="6" s="1"/>
  <c r="ER147" i="6"/>
  <c r="FE147" i="6" s="1"/>
  <c r="ES147" i="6"/>
  <c r="FF147" i="6" s="1"/>
  <c r="ET147" i="6"/>
  <c r="FG147" i="6" s="1"/>
  <c r="CK146" i="6"/>
  <c r="CD145" i="6"/>
  <c r="DY145" i="6"/>
  <c r="DL144" i="6"/>
  <c r="CL146" i="6"/>
  <c r="CE145" i="6"/>
  <c r="Z146" i="6"/>
  <c r="R145" i="6"/>
  <c r="CN145" i="6"/>
  <c r="CG144" i="6"/>
  <c r="CO144" i="6"/>
  <c r="CH143" i="6"/>
  <c r="H135" i="6"/>
  <c r="G135" i="6"/>
  <c r="EA143" i="6"/>
  <c r="DN142" i="6"/>
  <c r="O140" i="6"/>
  <c r="BL144" i="6"/>
  <c r="BE143" i="6"/>
  <c r="AG143" i="6"/>
  <c r="Y142" i="6"/>
  <c r="M142" i="6" s="1"/>
  <c r="AE144" i="6"/>
  <c r="W143" i="6"/>
  <c r="BK145" i="6"/>
  <c r="BD144" i="6"/>
  <c r="EC140" i="6"/>
  <c r="DP139" i="6"/>
  <c r="CM146" i="6"/>
  <c r="CF145" i="6"/>
  <c r="DW146" i="6"/>
  <c r="DJ145" i="6"/>
  <c r="EB141" i="6"/>
  <c r="DO140" i="6"/>
  <c r="BI146" i="6"/>
  <c r="BB145" i="6"/>
  <c r="EE139" i="6"/>
  <c r="DR138" i="6"/>
  <c r="I134" i="6"/>
  <c r="K134" i="6" s="1"/>
  <c r="L134" i="6"/>
  <c r="J134" i="6"/>
  <c r="DX146" i="6"/>
  <c r="DK145" i="6"/>
  <c r="CQ142" i="6"/>
  <c r="CJ141" i="6"/>
  <c r="N143" i="6"/>
  <c r="EG138" i="6"/>
  <c r="DT137" i="6"/>
  <c r="ED140" i="6"/>
  <c r="DQ139" i="6"/>
  <c r="CP142" i="6"/>
  <c r="CI141" i="6"/>
  <c r="F148" i="6"/>
  <c r="EV148" i="6"/>
  <c r="BV148" i="6"/>
  <c r="AJ148" i="6"/>
  <c r="AR148" i="6" s="1"/>
  <c r="CR148" i="6"/>
  <c r="CY148" i="6" s="1"/>
  <c r="CS148" i="6"/>
  <c r="CZ148" i="6" s="1"/>
  <c r="BO148" i="6"/>
  <c r="EH148" i="6"/>
  <c r="EU148" i="6" s="1"/>
  <c r="BN148" i="6"/>
  <c r="BU148" i="6" s="1"/>
  <c r="AH148" i="6"/>
  <c r="AP148" i="6" s="1"/>
  <c r="AI148" i="6"/>
  <c r="AQ148" i="6" s="1"/>
  <c r="EI148" i="6"/>
  <c r="EJ148" i="6"/>
  <c r="EW148" i="6" s="1"/>
  <c r="BP148" i="6"/>
  <c r="BW148" i="6" s="1"/>
  <c r="BQ148" i="6"/>
  <c r="BX148" i="6" s="1"/>
  <c r="AK148" i="6"/>
  <c r="AS148" i="6" s="1"/>
  <c r="EK148" i="6"/>
  <c r="EX148" i="6" s="1"/>
  <c r="CT148" i="6"/>
  <c r="DA148" i="6" s="1"/>
  <c r="CU148" i="6"/>
  <c r="DB148" i="6" s="1"/>
  <c r="AL148" i="6"/>
  <c r="AT148" i="6" s="1"/>
  <c r="EL148" i="6"/>
  <c r="EY148" i="6" s="1"/>
  <c r="BR148" i="6"/>
  <c r="BY148" i="6" s="1"/>
  <c r="CV148" i="6"/>
  <c r="DC148" i="6" s="1"/>
  <c r="AM148" i="6"/>
  <c r="AU148" i="6" s="1"/>
  <c r="BT148" i="6"/>
  <c r="CA148" i="6" s="1"/>
  <c r="BS148" i="6"/>
  <c r="BZ148" i="6" s="1"/>
  <c r="EM148" i="6"/>
  <c r="EZ148" i="6" s="1"/>
  <c r="AO148" i="6"/>
  <c r="AW148" i="6" s="1"/>
  <c r="CX148" i="6"/>
  <c r="DE148" i="6" s="1"/>
  <c r="AN148" i="6"/>
  <c r="AV148" i="6" s="1"/>
  <c r="CW148" i="6"/>
  <c r="DD148" i="6" s="1"/>
  <c r="EN148" i="6"/>
  <c r="FA148" i="6" s="1"/>
  <c r="EO148" i="6"/>
  <c r="FB148" i="6" s="1"/>
  <c r="EP148" i="6"/>
  <c r="FC148" i="6" s="1"/>
  <c r="EQ148" i="6"/>
  <c r="FD148" i="6" s="1"/>
  <c r="ER148" i="6"/>
  <c r="FE148" i="6" s="1"/>
  <c r="ES148" i="6"/>
  <c r="FF148" i="6" s="1"/>
  <c r="ET148" i="6"/>
  <c r="FG148" i="6" s="1"/>
  <c r="BH146" i="6"/>
  <c r="BA145" i="6"/>
  <c r="AD145" i="6"/>
  <c r="V144" i="6"/>
  <c r="BJ145" i="6"/>
  <c r="BC144" i="6"/>
  <c r="DZ143" i="6"/>
  <c r="DM142" i="6"/>
  <c r="EF137" i="6"/>
  <c r="DS136" i="6"/>
  <c r="P136" i="6" s="1"/>
  <c r="AC146" i="6"/>
  <c r="U145" i="6"/>
  <c r="N142" i="7" l="1"/>
  <c r="H136" i="8"/>
  <c r="G136" i="8"/>
  <c r="CN146" i="8"/>
  <c r="CG145" i="8"/>
  <c r="EG138" i="8"/>
  <c r="DT137" i="8"/>
  <c r="P137" i="8" s="1"/>
  <c r="CQ143" i="8"/>
  <c r="CJ142" i="8"/>
  <c r="O142" i="8" s="1"/>
  <c r="DW147" i="8"/>
  <c r="DJ146" i="8"/>
  <c r="BI147" i="8"/>
  <c r="BB146" i="8"/>
  <c r="BL144" i="8"/>
  <c r="BE143" i="8"/>
  <c r="N143" i="8" s="1"/>
  <c r="AC146" i="8"/>
  <c r="U145" i="8"/>
  <c r="EB143" i="8"/>
  <c r="DO142" i="8"/>
  <c r="BH147" i="8"/>
  <c r="BA146" i="8"/>
  <c r="CO145" i="8"/>
  <c r="CH144" i="8"/>
  <c r="BK146" i="8"/>
  <c r="BD145" i="8"/>
  <c r="AB147" i="8"/>
  <c r="T146" i="8"/>
  <c r="AG143" i="8"/>
  <c r="Y142" i="8"/>
  <c r="M142" i="8" s="1"/>
  <c r="AE144" i="8"/>
  <c r="W143" i="8"/>
  <c r="CM147" i="8"/>
  <c r="CF146" i="8"/>
  <c r="DY146" i="8"/>
  <c r="DL145" i="8"/>
  <c r="ED140" i="8"/>
  <c r="DQ139" i="8"/>
  <c r="J135" i="8"/>
  <c r="I135" i="8"/>
  <c r="K135" i="8" s="1"/>
  <c r="L135" i="8"/>
  <c r="BM145" i="8"/>
  <c r="BF144" i="8"/>
  <c r="EF139" i="8"/>
  <c r="DS138" i="8"/>
  <c r="CP144" i="8"/>
  <c r="CI143" i="8"/>
  <c r="DZ145" i="8"/>
  <c r="DM144" i="8"/>
  <c r="EE140" i="8"/>
  <c r="DR139" i="8"/>
  <c r="DX147" i="8"/>
  <c r="DK146" i="8"/>
  <c r="CL147" i="8"/>
  <c r="CE146" i="8"/>
  <c r="CK147" i="8"/>
  <c r="CD146" i="8"/>
  <c r="BG147" i="8"/>
  <c r="AZ146" i="8"/>
  <c r="EC142" i="8"/>
  <c r="DP141" i="8"/>
  <c r="Z147" i="8"/>
  <c r="R146" i="8"/>
  <c r="AF144" i="8"/>
  <c r="X143" i="8"/>
  <c r="DV147" i="8"/>
  <c r="DI146" i="8"/>
  <c r="AD146" i="8"/>
  <c r="V145" i="8"/>
  <c r="DU147" i="8"/>
  <c r="DH146" i="8"/>
  <c r="BJ147" i="8"/>
  <c r="BC146" i="8"/>
  <c r="AA147" i="8"/>
  <c r="S146" i="8"/>
  <c r="EA143" i="8"/>
  <c r="DN142" i="8"/>
  <c r="BK145" i="7"/>
  <c r="BD144" i="7"/>
  <c r="AF144" i="7"/>
  <c r="X143" i="7"/>
  <c r="EC141" i="7"/>
  <c r="DP140" i="7"/>
  <c r="ED140" i="7"/>
  <c r="DQ139" i="7"/>
  <c r="DZ144" i="7"/>
  <c r="DM143" i="7"/>
  <c r="Z148" i="7"/>
  <c r="R148" i="7" s="1"/>
  <c r="R147" i="7"/>
  <c r="EF138" i="7"/>
  <c r="DS137" i="7"/>
  <c r="CP145" i="7"/>
  <c r="CI144" i="7"/>
  <c r="BL144" i="7"/>
  <c r="BE143" i="7"/>
  <c r="EB142" i="7"/>
  <c r="DO141" i="7"/>
  <c r="BJ146" i="7"/>
  <c r="BC145" i="7"/>
  <c r="AC147" i="7"/>
  <c r="U146" i="7"/>
  <c r="CM147" i="7"/>
  <c r="CF146" i="7"/>
  <c r="DX145" i="7"/>
  <c r="DK144" i="7"/>
  <c r="AA148" i="7"/>
  <c r="S148" i="7" s="1"/>
  <c r="S147" i="7"/>
  <c r="DY144" i="7"/>
  <c r="DL143" i="7"/>
  <c r="CN147" i="7"/>
  <c r="CG146" i="7"/>
  <c r="CQ144" i="7"/>
  <c r="CJ143" i="7"/>
  <c r="O143" i="7" s="1"/>
  <c r="I135" i="7"/>
  <c r="K135" i="7" s="1"/>
  <c r="L135" i="7"/>
  <c r="J135" i="7"/>
  <c r="I134" i="7"/>
  <c r="K134" i="7" s="1"/>
  <c r="L134" i="7"/>
  <c r="J134" i="7"/>
  <c r="P136" i="7"/>
  <c r="CO146" i="7"/>
  <c r="CH145" i="7"/>
  <c r="AG143" i="7"/>
  <c r="Y142" i="7"/>
  <c r="M142" i="7" s="1"/>
  <c r="AD145" i="7"/>
  <c r="V144" i="7"/>
  <c r="EA142" i="7"/>
  <c r="DN141" i="7"/>
  <c r="BH148" i="7"/>
  <c r="BA148" i="7" s="1"/>
  <c r="BA147" i="7"/>
  <c r="CK148" i="7"/>
  <c r="CD148" i="7" s="1"/>
  <c r="CD147" i="7"/>
  <c r="AE144" i="7"/>
  <c r="W143" i="7"/>
  <c r="AB148" i="7"/>
  <c r="T148" i="7" s="1"/>
  <c r="T147" i="7"/>
  <c r="BM144" i="7"/>
  <c r="BF143" i="7"/>
  <c r="N143" i="7" s="1"/>
  <c r="EE139" i="7"/>
  <c r="DR138" i="7"/>
  <c r="DV148" i="7"/>
  <c r="DI148" i="7" s="1"/>
  <c r="DI147" i="7"/>
  <c r="EG138" i="7"/>
  <c r="DT137" i="7"/>
  <c r="P137" i="7" s="1"/>
  <c r="DW147" i="7"/>
  <c r="DJ146" i="7"/>
  <c r="DU148" i="7"/>
  <c r="DH148" i="7" s="1"/>
  <c r="DH147" i="7"/>
  <c r="BI148" i="7"/>
  <c r="BB148" i="7" s="1"/>
  <c r="BB147" i="7"/>
  <c r="CL148" i="7"/>
  <c r="CE148" i="7" s="1"/>
  <c r="CE147" i="7"/>
  <c r="BG148" i="7"/>
  <c r="AZ148" i="7" s="1"/>
  <c r="AZ147" i="7"/>
  <c r="BG148" i="6"/>
  <c r="AZ148" i="6" s="1"/>
  <c r="AZ147" i="6"/>
  <c r="AB148" i="6"/>
  <c r="T148" i="6" s="1"/>
  <c r="T147" i="6"/>
  <c r="G136" i="6"/>
  <c r="H136" i="6"/>
  <c r="DV148" i="6"/>
  <c r="DI148" i="6" s="1"/>
  <c r="DI147" i="6"/>
  <c r="EF138" i="6"/>
  <c r="DS137" i="6"/>
  <c r="BJ146" i="6"/>
  <c r="BC145" i="6"/>
  <c r="BH147" i="6"/>
  <c r="BA146" i="6"/>
  <c r="EG139" i="6"/>
  <c r="DT138" i="6"/>
  <c r="CQ143" i="6"/>
  <c r="CJ142" i="6"/>
  <c r="DX147" i="6"/>
  <c r="DK146" i="6"/>
  <c r="EA144" i="6"/>
  <c r="DN143" i="6"/>
  <c r="AF144" i="6"/>
  <c r="X143" i="6"/>
  <c r="AA147" i="6"/>
  <c r="S146" i="6"/>
  <c r="EE140" i="6"/>
  <c r="DR139" i="6"/>
  <c r="EB142" i="6"/>
  <c r="DO141" i="6"/>
  <c r="CM147" i="6"/>
  <c r="CF146" i="6"/>
  <c r="EC141" i="6"/>
  <c r="DP140" i="6"/>
  <c r="AE145" i="6"/>
  <c r="W144" i="6"/>
  <c r="BL145" i="6"/>
  <c r="BE144" i="6"/>
  <c r="L135" i="6"/>
  <c r="J135" i="6"/>
  <c r="I135" i="6"/>
  <c r="K135" i="6" s="1"/>
  <c r="CN146" i="6"/>
  <c r="CG145" i="6"/>
  <c r="CL147" i="6"/>
  <c r="CE146" i="6"/>
  <c r="CK147" i="6"/>
  <c r="CD146" i="6"/>
  <c r="AC147" i="6"/>
  <c r="U146" i="6"/>
  <c r="DZ144" i="6"/>
  <c r="DM143" i="6"/>
  <c r="AD146" i="6"/>
  <c r="V145" i="6"/>
  <c r="ED141" i="6"/>
  <c r="DQ140" i="6"/>
  <c r="DU147" i="6"/>
  <c r="DH146" i="6"/>
  <c r="BM145" i="6"/>
  <c r="BF144" i="6"/>
  <c r="N144" i="6" s="1"/>
  <c r="CP143" i="6"/>
  <c r="CI142" i="6"/>
  <c r="P137" i="6"/>
  <c r="O141" i="6"/>
  <c r="BI147" i="6"/>
  <c r="BB146" i="6"/>
  <c r="DW147" i="6"/>
  <c r="DJ146" i="6"/>
  <c r="BK146" i="6"/>
  <c r="BD145" i="6"/>
  <c r="AG144" i="6"/>
  <c r="Y143" i="6"/>
  <c r="M143" i="6" s="1"/>
  <c r="CO145" i="6"/>
  <c r="CH144" i="6"/>
  <c r="Z147" i="6"/>
  <c r="R146" i="6"/>
  <c r="DY146" i="6"/>
  <c r="DL145" i="6"/>
  <c r="ED141" i="8" l="1"/>
  <c r="DQ140" i="8"/>
  <c r="CM148" i="8"/>
  <c r="CF148" i="8" s="1"/>
  <c r="CF147" i="8"/>
  <c r="AG144" i="8"/>
  <c r="Y143" i="8"/>
  <c r="BK147" i="8"/>
  <c r="BD146" i="8"/>
  <c r="BH148" i="8"/>
  <c r="BA148" i="8" s="1"/>
  <c r="BA147" i="8"/>
  <c r="AC147" i="8"/>
  <c r="U146" i="8"/>
  <c r="BI148" i="8"/>
  <c r="BB148" i="8" s="1"/>
  <c r="BB147" i="8"/>
  <c r="CQ144" i="8"/>
  <c r="CJ143" i="8"/>
  <c r="O143" i="8" s="1"/>
  <c r="CN147" i="8"/>
  <c r="CG146" i="8"/>
  <c r="EA144" i="8"/>
  <c r="DN143" i="8"/>
  <c r="BJ148" i="8"/>
  <c r="BC148" i="8" s="1"/>
  <c r="BC147" i="8"/>
  <c r="AD147" i="8"/>
  <c r="V146" i="8"/>
  <c r="AF145" i="8"/>
  <c r="X144" i="8"/>
  <c r="EC143" i="8"/>
  <c r="DP142" i="8"/>
  <c r="CK148" i="8"/>
  <c r="CD148" i="8" s="1"/>
  <c r="CD147" i="8"/>
  <c r="DX148" i="8"/>
  <c r="DK148" i="8" s="1"/>
  <c r="DK147" i="8"/>
  <c r="DZ146" i="8"/>
  <c r="DM145" i="8"/>
  <c r="EF140" i="8"/>
  <c r="DS139" i="8"/>
  <c r="M143" i="8"/>
  <c r="H137" i="8"/>
  <c r="G137" i="8"/>
  <c r="DY147" i="8"/>
  <c r="DL146" i="8"/>
  <c r="AE145" i="8"/>
  <c r="W144" i="8"/>
  <c r="AB148" i="8"/>
  <c r="T148" i="8" s="1"/>
  <c r="T147" i="8"/>
  <c r="CO146" i="8"/>
  <c r="CH145" i="8"/>
  <c r="EB144" i="8"/>
  <c r="DO143" i="8"/>
  <c r="BL145" i="8"/>
  <c r="BE144" i="8"/>
  <c r="N144" i="8" s="1"/>
  <c r="DW148" i="8"/>
  <c r="DJ148" i="8" s="1"/>
  <c r="DJ147" i="8"/>
  <c r="EG139" i="8"/>
  <c r="DT138" i="8"/>
  <c r="P138" i="8" s="1"/>
  <c r="AA148" i="8"/>
  <c r="S148" i="8" s="1"/>
  <c r="S147" i="8"/>
  <c r="DU148" i="8"/>
  <c r="DH148" i="8" s="1"/>
  <c r="DH147" i="8"/>
  <c r="DV148" i="8"/>
  <c r="DI148" i="8" s="1"/>
  <c r="DI147" i="8"/>
  <c r="Z148" i="8"/>
  <c r="R148" i="8" s="1"/>
  <c r="R147" i="8"/>
  <c r="BG148" i="8"/>
  <c r="AZ148" i="8" s="1"/>
  <c r="AZ147" i="8"/>
  <c r="CL148" i="8"/>
  <c r="CE148" i="8" s="1"/>
  <c r="CE147" i="8"/>
  <c r="EE141" i="8"/>
  <c r="DR140" i="8"/>
  <c r="CP145" i="8"/>
  <c r="CI144" i="8"/>
  <c r="BM146" i="8"/>
  <c r="BF145" i="8"/>
  <c r="J136" i="8"/>
  <c r="I136" i="8"/>
  <c r="K136" i="8" s="1"/>
  <c r="L136" i="8"/>
  <c r="H137" i="7"/>
  <c r="G137" i="7"/>
  <c r="CN148" i="7"/>
  <c r="CG148" i="7" s="1"/>
  <c r="CG147" i="7"/>
  <c r="CM148" i="7"/>
  <c r="CF148" i="7" s="1"/>
  <c r="CF147" i="7"/>
  <c r="BJ147" i="7"/>
  <c r="BC146" i="7"/>
  <c r="BL145" i="7"/>
  <c r="BE144" i="7"/>
  <c r="EF139" i="7"/>
  <c r="DS138" i="7"/>
  <c r="DZ145" i="7"/>
  <c r="DM144" i="7"/>
  <c r="EC142" i="7"/>
  <c r="DP141" i="7"/>
  <c r="BK146" i="7"/>
  <c r="BD145" i="7"/>
  <c r="EG139" i="7"/>
  <c r="DT138" i="7"/>
  <c r="P138" i="7" s="1"/>
  <c r="EE140" i="7"/>
  <c r="DR139" i="7"/>
  <c r="EA143" i="7"/>
  <c r="DN142" i="7"/>
  <c r="AG144" i="7"/>
  <c r="Y143" i="7"/>
  <c r="M143" i="7" s="1"/>
  <c r="H136" i="7"/>
  <c r="G136" i="7"/>
  <c r="CQ145" i="7"/>
  <c r="CJ144" i="7"/>
  <c r="O144" i="7" s="1"/>
  <c r="DY145" i="7"/>
  <c r="DL144" i="7"/>
  <c r="DX146" i="7"/>
  <c r="DK145" i="7"/>
  <c r="AC148" i="7"/>
  <c r="U148" i="7" s="1"/>
  <c r="U147" i="7"/>
  <c r="EB143" i="7"/>
  <c r="DO142" i="7"/>
  <c r="CP146" i="7"/>
  <c r="CI145" i="7"/>
  <c r="ED141" i="7"/>
  <c r="DQ140" i="7"/>
  <c r="AF145" i="7"/>
  <c r="X144" i="7"/>
  <c r="DW148" i="7"/>
  <c r="DJ148" i="7" s="1"/>
  <c r="DJ147" i="7"/>
  <c r="BM145" i="7"/>
  <c r="BF144" i="7"/>
  <c r="N144" i="7" s="1"/>
  <c r="AE145" i="7"/>
  <c r="W144" i="7"/>
  <c r="AD146" i="7"/>
  <c r="V145" i="7"/>
  <c r="CO147" i="7"/>
  <c r="CH146" i="7"/>
  <c r="Z148" i="6"/>
  <c r="R148" i="6" s="1"/>
  <c r="R147" i="6"/>
  <c r="AG145" i="6"/>
  <c r="Y144" i="6"/>
  <c r="M144" i="6" s="1"/>
  <c r="DW148" i="6"/>
  <c r="DJ148" i="6" s="1"/>
  <c r="DJ147" i="6"/>
  <c r="H137" i="6"/>
  <c r="G137" i="6"/>
  <c r="BM146" i="6"/>
  <c r="BF145" i="6"/>
  <c r="N145" i="6" s="1"/>
  <c r="ED142" i="6"/>
  <c r="DQ141" i="6"/>
  <c r="DZ145" i="6"/>
  <c r="DM144" i="6"/>
  <c r="CL148" i="6"/>
  <c r="CE148" i="6" s="1"/>
  <c r="CE147" i="6"/>
  <c r="AA148" i="6"/>
  <c r="S148" i="6" s="1"/>
  <c r="S147" i="6"/>
  <c r="O142" i="6"/>
  <c r="L136" i="6"/>
  <c r="J136" i="6"/>
  <c r="I136" i="6"/>
  <c r="K136" i="6" s="1"/>
  <c r="AE146" i="6"/>
  <c r="W145" i="6"/>
  <c r="CM148" i="6"/>
  <c r="CF148" i="6" s="1"/>
  <c r="CF147" i="6"/>
  <c r="EE141" i="6"/>
  <c r="DR140" i="6"/>
  <c r="EA145" i="6"/>
  <c r="DN144" i="6"/>
  <c r="CQ144" i="6"/>
  <c r="CJ143" i="6"/>
  <c r="BH148" i="6"/>
  <c r="BA148" i="6" s="1"/>
  <c r="BA147" i="6"/>
  <c r="EF139" i="6"/>
  <c r="DS138" i="6"/>
  <c r="DY147" i="6"/>
  <c r="DL146" i="6"/>
  <c r="CO146" i="6"/>
  <c r="CH145" i="6"/>
  <c r="BK147" i="6"/>
  <c r="BD146" i="6"/>
  <c r="BI148" i="6"/>
  <c r="BB148" i="6" s="1"/>
  <c r="BB147" i="6"/>
  <c r="CP144" i="6"/>
  <c r="CI143" i="6"/>
  <c r="O143" i="6" s="1"/>
  <c r="DU148" i="6"/>
  <c r="DH148" i="6" s="1"/>
  <c r="DH147" i="6"/>
  <c r="AD147" i="6"/>
  <c r="V146" i="6"/>
  <c r="AC148" i="6"/>
  <c r="U148" i="6" s="1"/>
  <c r="U147" i="6"/>
  <c r="CK148" i="6"/>
  <c r="CD148" i="6" s="1"/>
  <c r="CD147" i="6"/>
  <c r="CN147" i="6"/>
  <c r="CG146" i="6"/>
  <c r="AF145" i="6"/>
  <c r="X144" i="6"/>
  <c r="P138" i="6"/>
  <c r="BL146" i="6"/>
  <c r="BE145" i="6"/>
  <c r="EC142" i="6"/>
  <c r="DP141" i="6"/>
  <c r="EB143" i="6"/>
  <c r="DO142" i="6"/>
  <c r="DX148" i="6"/>
  <c r="DK148" i="6" s="1"/>
  <c r="DK147" i="6"/>
  <c r="EG140" i="6"/>
  <c r="DT139" i="6"/>
  <c r="BJ147" i="6"/>
  <c r="BC146" i="6"/>
  <c r="BM147" i="8" l="1"/>
  <c r="BF146" i="8"/>
  <c r="EE142" i="8"/>
  <c r="DR141" i="8"/>
  <c r="EB145" i="8"/>
  <c r="DO144" i="8"/>
  <c r="DY148" i="8"/>
  <c r="DL148" i="8" s="1"/>
  <c r="DL147" i="8"/>
  <c r="J137" i="8"/>
  <c r="I137" i="8"/>
  <c r="K137" i="8" s="1"/>
  <c r="L137" i="8"/>
  <c r="EF141" i="8"/>
  <c r="DS140" i="8"/>
  <c r="EC144" i="8"/>
  <c r="DP143" i="8"/>
  <c r="AD148" i="8"/>
  <c r="V148" i="8" s="1"/>
  <c r="V147" i="8"/>
  <c r="EA145" i="8"/>
  <c r="DN144" i="8"/>
  <c r="CQ145" i="8"/>
  <c r="CJ144" i="8"/>
  <c r="O144" i="8" s="1"/>
  <c r="AC148" i="8"/>
  <c r="U148" i="8" s="1"/>
  <c r="U147" i="8"/>
  <c r="BK148" i="8"/>
  <c r="BD148" i="8" s="1"/>
  <c r="BD147" i="8"/>
  <c r="H138" i="8"/>
  <c r="G138" i="8"/>
  <c r="CP146" i="8"/>
  <c r="CI145" i="8"/>
  <c r="EG140" i="8"/>
  <c r="DT139" i="8"/>
  <c r="P139" i="8" s="1"/>
  <c r="BL146" i="8"/>
  <c r="BE145" i="8"/>
  <c r="N145" i="8" s="1"/>
  <c r="CO147" i="8"/>
  <c r="CH146" i="8"/>
  <c r="AE146" i="8"/>
  <c r="W145" i="8"/>
  <c r="DZ147" i="8"/>
  <c r="DM146" i="8"/>
  <c r="AF146" i="8"/>
  <c r="X145" i="8"/>
  <c r="CN148" i="8"/>
  <c r="CG148" i="8" s="1"/>
  <c r="CG147" i="8"/>
  <c r="AG145" i="8"/>
  <c r="Y144" i="8"/>
  <c r="M144" i="8" s="1"/>
  <c r="ED142" i="8"/>
  <c r="DQ141" i="8"/>
  <c r="AD147" i="7"/>
  <c r="V146" i="7"/>
  <c r="BM146" i="7"/>
  <c r="BF145" i="7"/>
  <c r="EB144" i="7"/>
  <c r="DO143" i="7"/>
  <c r="DX147" i="7"/>
  <c r="DK146" i="7"/>
  <c r="CQ146" i="7"/>
  <c r="CJ145" i="7"/>
  <c r="O145" i="7" s="1"/>
  <c r="EG140" i="7"/>
  <c r="DT139" i="7"/>
  <c r="AF146" i="7"/>
  <c r="X145" i="7"/>
  <c r="I136" i="7"/>
  <c r="K136" i="7" s="1"/>
  <c r="L136" i="7"/>
  <c r="J136" i="7"/>
  <c r="AG145" i="7"/>
  <c r="Y144" i="7"/>
  <c r="M144" i="7" s="1"/>
  <c r="EC143" i="7"/>
  <c r="DP142" i="7"/>
  <c r="EF140" i="7"/>
  <c r="DS139" i="7"/>
  <c r="BJ148" i="7"/>
  <c r="BC148" i="7" s="1"/>
  <c r="BC147" i="7"/>
  <c r="I137" i="7"/>
  <c r="K137" i="7" s="1"/>
  <c r="L137" i="7"/>
  <c r="J137" i="7"/>
  <c r="CO148" i="7"/>
  <c r="CH148" i="7" s="1"/>
  <c r="CH147" i="7"/>
  <c r="AE146" i="7"/>
  <c r="W145" i="7"/>
  <c r="CP147" i="7"/>
  <c r="CI146" i="7"/>
  <c r="DY146" i="7"/>
  <c r="DL145" i="7"/>
  <c r="EE141" i="7"/>
  <c r="DR140" i="7"/>
  <c r="ED142" i="7"/>
  <c r="DQ141" i="7"/>
  <c r="EA144" i="7"/>
  <c r="DN143" i="7"/>
  <c r="H138" i="7"/>
  <c r="G138" i="7"/>
  <c r="BK147" i="7"/>
  <c r="BD146" i="7"/>
  <c r="DZ146" i="7"/>
  <c r="DM145" i="7"/>
  <c r="BL146" i="7"/>
  <c r="BE145" i="7"/>
  <c r="N145" i="7" s="1"/>
  <c r="EG141" i="6"/>
  <c r="DT140" i="6"/>
  <c r="EB144" i="6"/>
  <c r="DO143" i="6"/>
  <c r="BL147" i="6"/>
  <c r="BE146" i="6"/>
  <c r="AD148" i="6"/>
  <c r="V148" i="6" s="1"/>
  <c r="V147" i="6"/>
  <c r="CP145" i="6"/>
  <c r="CI144" i="6"/>
  <c r="BK148" i="6"/>
  <c r="BD148" i="6" s="1"/>
  <c r="BD147" i="6"/>
  <c r="DY148" i="6"/>
  <c r="DL148" i="6" s="1"/>
  <c r="DL147" i="6"/>
  <c r="EA146" i="6"/>
  <c r="DN145" i="6"/>
  <c r="DZ146" i="6"/>
  <c r="DM145" i="6"/>
  <c r="BM147" i="6"/>
  <c r="BF146" i="6"/>
  <c r="N146" i="6" s="1"/>
  <c r="H138" i="6"/>
  <c r="G138" i="6"/>
  <c r="L137" i="6"/>
  <c r="J137" i="6"/>
  <c r="I137" i="6"/>
  <c r="K137" i="6" s="1"/>
  <c r="BJ148" i="6"/>
  <c r="BC148" i="6" s="1"/>
  <c r="BC147" i="6"/>
  <c r="EC143" i="6"/>
  <c r="DP142" i="6"/>
  <c r="CN148" i="6"/>
  <c r="CG148" i="6" s="1"/>
  <c r="CG147" i="6"/>
  <c r="CO147" i="6"/>
  <c r="CH146" i="6"/>
  <c r="EF140" i="6"/>
  <c r="DS139" i="6"/>
  <c r="CQ145" i="6"/>
  <c r="CJ144" i="6"/>
  <c r="EE142" i="6"/>
  <c r="DR141" i="6"/>
  <c r="AE147" i="6"/>
  <c r="W146" i="6"/>
  <c r="ED143" i="6"/>
  <c r="DQ142" i="6"/>
  <c r="AG146" i="6"/>
  <c r="Y145" i="6"/>
  <c r="P139" i="6"/>
  <c r="AF146" i="6"/>
  <c r="X145" i="6"/>
  <c r="M145" i="6" s="1"/>
  <c r="DZ148" i="8" l="1"/>
  <c r="DM148" i="8" s="1"/>
  <c r="DM147" i="8"/>
  <c r="AE147" i="8"/>
  <c r="W146" i="8"/>
  <c r="BL147" i="8"/>
  <c r="BE146" i="8"/>
  <c r="N146" i="8" s="1"/>
  <c r="CQ146" i="8"/>
  <c r="CJ145" i="8"/>
  <c r="O145" i="8" s="1"/>
  <c r="EF142" i="8"/>
  <c r="DS141" i="8"/>
  <c r="BM148" i="8"/>
  <c r="BF148" i="8" s="1"/>
  <c r="BF147" i="8"/>
  <c r="AG146" i="8"/>
  <c r="Y145" i="8"/>
  <c r="AF147" i="8"/>
  <c r="X146" i="8"/>
  <c r="H139" i="8"/>
  <c r="G139" i="8"/>
  <c r="CO148" i="8"/>
  <c r="CH148" i="8" s="1"/>
  <c r="CH147" i="8"/>
  <c r="EG141" i="8"/>
  <c r="DT140" i="8"/>
  <c r="P140" i="8" s="1"/>
  <c r="CP147" i="8"/>
  <c r="CI146" i="8"/>
  <c r="EA146" i="8"/>
  <c r="DN145" i="8"/>
  <c r="EC145" i="8"/>
  <c r="DP144" i="8"/>
  <c r="EE143" i="8"/>
  <c r="DR142" i="8"/>
  <c r="ED143" i="8"/>
  <c r="DQ142" i="8"/>
  <c r="M145" i="8"/>
  <c r="J138" i="8"/>
  <c r="I138" i="8"/>
  <c r="K138" i="8" s="1"/>
  <c r="L138" i="8"/>
  <c r="EB146" i="8"/>
  <c r="DO145" i="8"/>
  <c r="DZ147" i="7"/>
  <c r="DM146" i="7"/>
  <c r="EE142" i="7"/>
  <c r="DR141" i="7"/>
  <c r="CP148" i="7"/>
  <c r="CI148" i="7" s="1"/>
  <c r="CI147" i="7"/>
  <c r="AF147" i="7"/>
  <c r="X146" i="7"/>
  <c r="EG141" i="7"/>
  <c r="DT140" i="7"/>
  <c r="DX148" i="7"/>
  <c r="DK148" i="7" s="1"/>
  <c r="DK147" i="7"/>
  <c r="BM147" i="7"/>
  <c r="BF146" i="7"/>
  <c r="ED143" i="7"/>
  <c r="DQ142" i="7"/>
  <c r="EC144" i="7"/>
  <c r="DP143" i="7"/>
  <c r="BL147" i="7"/>
  <c r="BE146" i="7"/>
  <c r="BK148" i="7"/>
  <c r="BD148" i="7" s="1"/>
  <c r="BD147" i="7"/>
  <c r="EA145" i="7"/>
  <c r="DN144" i="7"/>
  <c r="DY147" i="7"/>
  <c r="DL146" i="7"/>
  <c r="AE147" i="7"/>
  <c r="W146" i="7"/>
  <c r="CQ147" i="7"/>
  <c r="CJ146" i="7"/>
  <c r="O146" i="7" s="1"/>
  <c r="EB145" i="7"/>
  <c r="DO144" i="7"/>
  <c r="AD148" i="7"/>
  <c r="V148" i="7" s="1"/>
  <c r="V147" i="7"/>
  <c r="I138" i="7"/>
  <c r="K138" i="7" s="1"/>
  <c r="L138" i="7"/>
  <c r="J138" i="7"/>
  <c r="EF141" i="7"/>
  <c r="DS140" i="7"/>
  <c r="AG146" i="7"/>
  <c r="Y145" i="7"/>
  <c r="M145" i="7" s="1"/>
  <c r="P139" i="7"/>
  <c r="AF147" i="6"/>
  <c r="X146" i="6"/>
  <c r="AG147" i="6"/>
  <c r="Y146" i="6"/>
  <c r="EE143" i="6"/>
  <c r="DR142" i="6"/>
  <c r="EF141" i="6"/>
  <c r="DS140" i="6"/>
  <c r="BM148" i="6"/>
  <c r="BF148" i="6" s="1"/>
  <c r="N148" i="6" s="1"/>
  <c r="BF147" i="6"/>
  <c r="EA147" i="6"/>
  <c r="DN146" i="6"/>
  <c r="M146" i="6"/>
  <c r="O144" i="6"/>
  <c r="EB145" i="6"/>
  <c r="DO144" i="6"/>
  <c r="G139" i="6"/>
  <c r="H139" i="6"/>
  <c r="ED144" i="6"/>
  <c r="DQ143" i="6"/>
  <c r="AE148" i="6"/>
  <c r="W148" i="6" s="1"/>
  <c r="W147" i="6"/>
  <c r="CQ146" i="6"/>
  <c r="CJ145" i="6"/>
  <c r="CO148" i="6"/>
  <c r="CH148" i="6" s="1"/>
  <c r="CH147" i="6"/>
  <c r="DZ147" i="6"/>
  <c r="DM146" i="6"/>
  <c r="CP146" i="6"/>
  <c r="CI145" i="6"/>
  <c r="P140" i="6"/>
  <c r="EC144" i="6"/>
  <c r="DP143" i="6"/>
  <c r="L138" i="6"/>
  <c r="J138" i="6"/>
  <c r="I138" i="6"/>
  <c r="K138" i="6" s="1"/>
  <c r="BL148" i="6"/>
  <c r="BE148" i="6" s="1"/>
  <c r="BE147" i="6"/>
  <c r="N147" i="6" s="1"/>
  <c r="EG142" i="6"/>
  <c r="DT141" i="6"/>
  <c r="N146" i="7" l="1"/>
  <c r="ED144" i="8"/>
  <c r="DQ143" i="8"/>
  <c r="EC146" i="8"/>
  <c r="DP145" i="8"/>
  <c r="CP148" i="8"/>
  <c r="CI148" i="8" s="1"/>
  <c r="CI147" i="8"/>
  <c r="AF148" i="8"/>
  <c r="X148" i="8" s="1"/>
  <c r="X147" i="8"/>
  <c r="CQ147" i="8"/>
  <c r="CJ146" i="8"/>
  <c r="O146" i="8" s="1"/>
  <c r="AE148" i="8"/>
  <c r="W148" i="8" s="1"/>
  <c r="W147" i="8"/>
  <c r="G140" i="8"/>
  <c r="H140" i="8"/>
  <c r="I139" i="8"/>
  <c r="K139" i="8" s="1"/>
  <c r="J139" i="8"/>
  <c r="L139" i="8"/>
  <c r="EB147" i="8"/>
  <c r="DO146" i="8"/>
  <c r="EE144" i="8"/>
  <c r="DR143" i="8"/>
  <c r="EA147" i="8"/>
  <c r="DN146" i="8"/>
  <c r="EG142" i="8"/>
  <c r="DT141" i="8"/>
  <c r="P141" i="8" s="1"/>
  <c r="AG147" i="8"/>
  <c r="Y146" i="8"/>
  <c r="M146" i="8" s="1"/>
  <c r="EF143" i="8"/>
  <c r="DS142" i="8"/>
  <c r="BL148" i="8"/>
  <c r="BE148" i="8" s="1"/>
  <c r="N148" i="8" s="1"/>
  <c r="BE147" i="8"/>
  <c r="N147" i="8" s="1"/>
  <c r="G139" i="7"/>
  <c r="H139" i="7"/>
  <c r="EF142" i="7"/>
  <c r="DS141" i="7"/>
  <c r="EC145" i="7"/>
  <c r="DP144" i="7"/>
  <c r="P140" i="7"/>
  <c r="EE143" i="7"/>
  <c r="DR142" i="7"/>
  <c r="CQ148" i="7"/>
  <c r="CJ148" i="7" s="1"/>
  <c r="O148" i="7" s="1"/>
  <c r="CJ147" i="7"/>
  <c r="O147" i="7" s="1"/>
  <c r="AE148" i="7"/>
  <c r="W148" i="7" s="1"/>
  <c r="W147" i="7"/>
  <c r="EA146" i="7"/>
  <c r="DN145" i="7"/>
  <c r="BL148" i="7"/>
  <c r="BE148" i="7" s="1"/>
  <c r="BE147" i="7"/>
  <c r="BM148" i="7"/>
  <c r="BF148" i="7" s="1"/>
  <c r="BF147" i="7"/>
  <c r="N147" i="7" s="1"/>
  <c r="EG142" i="7"/>
  <c r="DT141" i="7"/>
  <c r="AG147" i="7"/>
  <c r="Y146" i="7"/>
  <c r="M146" i="7" s="1"/>
  <c r="DZ148" i="7"/>
  <c r="DM148" i="7" s="1"/>
  <c r="DM147" i="7"/>
  <c r="EB146" i="7"/>
  <c r="DO145" i="7"/>
  <c r="DY148" i="7"/>
  <c r="DL148" i="7" s="1"/>
  <c r="DL147" i="7"/>
  <c r="ED144" i="7"/>
  <c r="DQ143" i="7"/>
  <c r="AF148" i="7"/>
  <c r="X148" i="7" s="1"/>
  <c r="X147" i="7"/>
  <c r="CP147" i="6"/>
  <c r="CI146" i="6"/>
  <c r="J139" i="6"/>
  <c r="I139" i="6"/>
  <c r="K139" i="6" s="1"/>
  <c r="L139" i="6"/>
  <c r="EF142" i="6"/>
  <c r="DS141" i="6"/>
  <c r="AG148" i="6"/>
  <c r="Y148" i="6" s="1"/>
  <c r="Y147" i="6"/>
  <c r="P141" i="6"/>
  <c r="EC145" i="6"/>
  <c r="DP144" i="6"/>
  <c r="O145" i="6"/>
  <c r="EG143" i="6"/>
  <c r="DT142" i="6"/>
  <c r="H140" i="6"/>
  <c r="G140" i="6"/>
  <c r="DZ148" i="6"/>
  <c r="DM148" i="6" s="1"/>
  <c r="DM147" i="6"/>
  <c r="CQ147" i="6"/>
  <c r="CJ146" i="6"/>
  <c r="O146" i="6" s="1"/>
  <c r="ED145" i="6"/>
  <c r="DQ144" i="6"/>
  <c r="EB146" i="6"/>
  <c r="DO145" i="6"/>
  <c r="EE144" i="6"/>
  <c r="DR143" i="6"/>
  <c r="AF148" i="6"/>
  <c r="X148" i="6" s="1"/>
  <c r="M148" i="6" s="1"/>
  <c r="X147" i="6"/>
  <c r="M147" i="6" s="1"/>
  <c r="EA148" i="6"/>
  <c r="DN148" i="6" s="1"/>
  <c r="DN147" i="6"/>
  <c r="N148" i="7" l="1"/>
  <c r="P141" i="7"/>
  <c r="AG148" i="8"/>
  <c r="Y148" i="8" s="1"/>
  <c r="Y147" i="8"/>
  <c r="EA148" i="8"/>
  <c r="DN148" i="8" s="1"/>
  <c r="DN147" i="8"/>
  <c r="I140" i="8"/>
  <c r="K140" i="8" s="1"/>
  <c r="L140" i="8"/>
  <c r="J140" i="8"/>
  <c r="H141" i="8"/>
  <c r="G141" i="8"/>
  <c r="CQ148" i="8"/>
  <c r="CJ148" i="8" s="1"/>
  <c r="O148" i="8" s="1"/>
  <c r="CJ147" i="8"/>
  <c r="O147" i="8" s="1"/>
  <c r="ED145" i="8"/>
  <c r="DQ144" i="8"/>
  <c r="EF144" i="8"/>
  <c r="DS143" i="8"/>
  <c r="EG143" i="8"/>
  <c r="DT142" i="8"/>
  <c r="P142" i="8" s="1"/>
  <c r="EE145" i="8"/>
  <c r="DR144" i="8"/>
  <c r="EB148" i="8"/>
  <c r="DO148" i="8" s="1"/>
  <c r="DO147" i="8"/>
  <c r="M147" i="8"/>
  <c r="M148" i="8"/>
  <c r="EC147" i="8"/>
  <c r="DP146" i="8"/>
  <c r="AG148" i="7"/>
  <c r="Y148" i="7" s="1"/>
  <c r="M148" i="7" s="1"/>
  <c r="Y147" i="7"/>
  <c r="M147" i="7" s="1"/>
  <c r="EA147" i="7"/>
  <c r="DN146" i="7"/>
  <c r="EC146" i="7"/>
  <c r="DP145" i="7"/>
  <c r="G141" i="7"/>
  <c r="H141" i="7"/>
  <c r="EE144" i="7"/>
  <c r="DR143" i="7"/>
  <c r="J139" i="7"/>
  <c r="I139" i="7"/>
  <c r="K139" i="7" s="1"/>
  <c r="L139" i="7"/>
  <c r="EG143" i="7"/>
  <c r="DT142" i="7"/>
  <c r="H140" i="7"/>
  <c r="G140" i="7"/>
  <c r="ED145" i="7"/>
  <c r="DQ144" i="7"/>
  <c r="EB147" i="7"/>
  <c r="DO146" i="7"/>
  <c r="EF143" i="7"/>
  <c r="DS142" i="7"/>
  <c r="EE145" i="6"/>
  <c r="DR144" i="6"/>
  <c r="ED146" i="6"/>
  <c r="DQ145" i="6"/>
  <c r="EG144" i="6"/>
  <c r="DT143" i="6"/>
  <c r="G141" i="6"/>
  <c r="H141" i="6"/>
  <c r="EF143" i="6"/>
  <c r="DS142" i="6"/>
  <c r="J140" i="6"/>
  <c r="I140" i="6"/>
  <c r="K140" i="6" s="1"/>
  <c r="L140" i="6"/>
  <c r="EB147" i="6"/>
  <c r="DO146" i="6"/>
  <c r="CQ148" i="6"/>
  <c r="CJ148" i="6" s="1"/>
  <c r="O148" i="6" s="1"/>
  <c r="CJ147" i="6"/>
  <c r="CP148" i="6"/>
  <c r="CI148" i="6" s="1"/>
  <c r="CI147" i="6"/>
  <c r="P142" i="6"/>
  <c r="EC146" i="6"/>
  <c r="DP145" i="6"/>
  <c r="EE146" i="8" l="1"/>
  <c r="DR145" i="8"/>
  <c r="EF145" i="8"/>
  <c r="DS144" i="8"/>
  <c r="H142" i="8"/>
  <c r="G142" i="8"/>
  <c r="J141" i="8"/>
  <c r="I141" i="8"/>
  <c r="K141" i="8" s="1"/>
  <c r="L141" i="8"/>
  <c r="EC148" i="8"/>
  <c r="DP148" i="8" s="1"/>
  <c r="DP147" i="8"/>
  <c r="EG144" i="8"/>
  <c r="DT143" i="8"/>
  <c r="P143" i="8" s="1"/>
  <c r="ED146" i="8"/>
  <c r="DQ145" i="8"/>
  <c r="EF144" i="7"/>
  <c r="DS143" i="7"/>
  <c r="EB148" i="7"/>
  <c r="DO148" i="7" s="1"/>
  <c r="DO147" i="7"/>
  <c r="P142" i="7"/>
  <c r="J141" i="7"/>
  <c r="I141" i="7"/>
  <c r="K141" i="7" s="1"/>
  <c r="L141" i="7"/>
  <c r="EA148" i="7"/>
  <c r="DN148" i="7" s="1"/>
  <c r="DN147" i="7"/>
  <c r="ED146" i="7"/>
  <c r="DQ145" i="7"/>
  <c r="EG144" i="7"/>
  <c r="DT143" i="7"/>
  <c r="P143" i="7" s="1"/>
  <c r="J140" i="7"/>
  <c r="I140" i="7"/>
  <c r="K140" i="7" s="1"/>
  <c r="L140" i="7"/>
  <c r="EE145" i="7"/>
  <c r="DR144" i="7"/>
  <c r="EC147" i="7"/>
  <c r="DP146" i="7"/>
  <c r="H142" i="6"/>
  <c r="G142" i="6"/>
  <c r="O147" i="6"/>
  <c r="ED147" i="6"/>
  <c r="DQ146" i="6"/>
  <c r="EE146" i="6"/>
  <c r="DR145" i="6"/>
  <c r="EC147" i="6"/>
  <c r="DP146" i="6"/>
  <c r="EB148" i="6"/>
  <c r="DO148" i="6" s="1"/>
  <c r="DO147" i="6"/>
  <c r="J141" i="6"/>
  <c r="I141" i="6"/>
  <c r="K141" i="6" s="1"/>
  <c r="L141" i="6"/>
  <c r="EG145" i="6"/>
  <c r="DT144" i="6"/>
  <c r="EF144" i="6"/>
  <c r="DS143" i="6"/>
  <c r="P143" i="6" s="1"/>
  <c r="EG145" i="8" l="1"/>
  <c r="DT144" i="8"/>
  <c r="P144" i="8" s="1"/>
  <c r="EE147" i="8"/>
  <c r="DR146" i="8"/>
  <c r="ED147" i="8"/>
  <c r="DQ146" i="8"/>
  <c r="H143" i="8"/>
  <c r="G143" i="8"/>
  <c r="J142" i="8"/>
  <c r="I142" i="8"/>
  <c r="K142" i="8" s="1"/>
  <c r="L142" i="8"/>
  <c r="EF146" i="8"/>
  <c r="DS145" i="8"/>
  <c r="EE146" i="7"/>
  <c r="DR145" i="7"/>
  <c r="ED147" i="7"/>
  <c r="DQ146" i="7"/>
  <c r="EC148" i="7"/>
  <c r="DP148" i="7" s="1"/>
  <c r="DP147" i="7"/>
  <c r="H143" i="7"/>
  <c r="G143" i="7"/>
  <c r="EG145" i="7"/>
  <c r="DT144" i="7"/>
  <c r="G142" i="7"/>
  <c r="H142" i="7"/>
  <c r="EF145" i="7"/>
  <c r="DS144" i="7"/>
  <c r="H143" i="6"/>
  <c r="G143" i="6"/>
  <c r="J142" i="6"/>
  <c r="I142" i="6"/>
  <c r="K142" i="6" s="1"/>
  <c r="L142" i="6"/>
  <c r="EF145" i="6"/>
  <c r="DS144" i="6"/>
  <c r="P144" i="6" s="1"/>
  <c r="EC148" i="6"/>
  <c r="DP148" i="6" s="1"/>
  <c r="DP147" i="6"/>
  <c r="ED148" i="6"/>
  <c r="DQ148" i="6" s="1"/>
  <c r="DQ147" i="6"/>
  <c r="EE147" i="6"/>
  <c r="DR146" i="6"/>
  <c r="EG146" i="6"/>
  <c r="DT145" i="6"/>
  <c r="EF147" i="8" l="1"/>
  <c r="DS146" i="8"/>
  <c r="I143" i="8"/>
  <c r="K143" i="8" s="1"/>
  <c r="L143" i="8"/>
  <c r="J143" i="8"/>
  <c r="EE148" i="8"/>
  <c r="DR148" i="8" s="1"/>
  <c r="DR147" i="8"/>
  <c r="H144" i="8"/>
  <c r="G144" i="8"/>
  <c r="ED148" i="8"/>
  <c r="DQ148" i="8" s="1"/>
  <c r="DQ147" i="8"/>
  <c r="EG146" i="8"/>
  <c r="DT145" i="8"/>
  <c r="P145" i="8" s="1"/>
  <c r="I143" i="7"/>
  <c r="K143" i="7" s="1"/>
  <c r="L143" i="7"/>
  <c r="J143" i="7"/>
  <c r="J142" i="7"/>
  <c r="I142" i="7"/>
  <c r="K142" i="7" s="1"/>
  <c r="L142" i="7"/>
  <c r="ED148" i="7"/>
  <c r="DQ148" i="7" s="1"/>
  <c r="DQ147" i="7"/>
  <c r="P144" i="7"/>
  <c r="EF146" i="7"/>
  <c r="DS145" i="7"/>
  <c r="EG146" i="7"/>
  <c r="DT145" i="7"/>
  <c r="P145" i="7" s="1"/>
  <c r="EE147" i="7"/>
  <c r="DR146" i="7"/>
  <c r="H144" i="6"/>
  <c r="G144" i="6"/>
  <c r="EG147" i="6"/>
  <c r="DT146" i="6"/>
  <c r="EF146" i="6"/>
  <c r="DS145" i="6"/>
  <c r="P145" i="6" s="1"/>
  <c r="J143" i="6"/>
  <c r="I143" i="6"/>
  <c r="K143" i="6" s="1"/>
  <c r="L143" i="6"/>
  <c r="EE148" i="6"/>
  <c r="DR148" i="6" s="1"/>
  <c r="DR147" i="6"/>
  <c r="EG147" i="8" l="1"/>
  <c r="DT146" i="8"/>
  <c r="P146" i="8" s="1"/>
  <c r="G145" i="8"/>
  <c r="H145" i="8"/>
  <c r="I144" i="8"/>
  <c r="K144" i="8" s="1"/>
  <c r="L144" i="8"/>
  <c r="J144" i="8"/>
  <c r="EF148" i="8"/>
  <c r="DS148" i="8" s="1"/>
  <c r="DS147" i="8"/>
  <c r="EG147" i="7"/>
  <c r="DT146" i="7"/>
  <c r="EE148" i="7"/>
  <c r="DR148" i="7" s="1"/>
  <c r="DR147" i="7"/>
  <c r="EF147" i="7"/>
  <c r="DS146" i="7"/>
  <c r="H145" i="7"/>
  <c r="G145" i="7"/>
  <c r="H144" i="7"/>
  <c r="G144" i="7"/>
  <c r="H145" i="6"/>
  <c r="G145" i="6"/>
  <c r="EG148" i="6"/>
  <c r="DT148" i="6" s="1"/>
  <c r="DT147" i="6"/>
  <c r="EF147" i="6"/>
  <c r="DS146" i="6"/>
  <c r="J144" i="6"/>
  <c r="I144" i="6"/>
  <c r="K144" i="6" s="1"/>
  <c r="L144" i="6"/>
  <c r="P146" i="6"/>
  <c r="I145" i="8" l="1"/>
  <c r="K145" i="8" s="1"/>
  <c r="L145" i="8"/>
  <c r="J145" i="8"/>
  <c r="G146" i="8"/>
  <c r="H146" i="8"/>
  <c r="EG148" i="8"/>
  <c r="DT148" i="8" s="1"/>
  <c r="P148" i="8" s="1"/>
  <c r="DT147" i="8"/>
  <c r="P147" i="8" s="1"/>
  <c r="J145" i="7"/>
  <c r="I145" i="7"/>
  <c r="K145" i="7" s="1"/>
  <c r="L145" i="7"/>
  <c r="I144" i="7"/>
  <c r="K144" i="7" s="1"/>
  <c r="L144" i="7"/>
  <c r="J144" i="7"/>
  <c r="P146" i="7"/>
  <c r="EF148" i="7"/>
  <c r="DS148" i="7" s="1"/>
  <c r="DS147" i="7"/>
  <c r="EG148" i="7"/>
  <c r="DT148" i="7" s="1"/>
  <c r="P148" i="7" s="1"/>
  <c r="DT147" i="7"/>
  <c r="H146" i="6"/>
  <c r="G146" i="6"/>
  <c r="L145" i="6"/>
  <c r="J145" i="6"/>
  <c r="I145" i="6"/>
  <c r="K145" i="6" s="1"/>
  <c r="EF148" i="6"/>
  <c r="DS148" i="6" s="1"/>
  <c r="P148" i="6" s="1"/>
  <c r="DS147" i="6"/>
  <c r="P147" i="6" s="1"/>
  <c r="P147" i="7" l="1"/>
  <c r="I146" i="8"/>
  <c r="K146" i="8" s="1"/>
  <c r="L146" i="8"/>
  <c r="J146" i="8"/>
  <c r="H147" i="8"/>
  <c r="G147" i="8"/>
  <c r="G148" i="8"/>
  <c r="H148" i="8"/>
  <c r="H147" i="7"/>
  <c r="G147" i="7"/>
  <c r="H146" i="7"/>
  <c r="G146" i="7"/>
  <c r="G148" i="7"/>
  <c r="H148" i="7"/>
  <c r="G147" i="6"/>
  <c r="H147" i="6"/>
  <c r="H148" i="6"/>
  <c r="G148" i="6"/>
  <c r="L146" i="6"/>
  <c r="J146" i="6"/>
  <c r="I146" i="6"/>
  <c r="K146" i="6" s="1"/>
  <c r="L148" i="8" l="1"/>
  <c r="J148" i="8"/>
  <c r="I148" i="8"/>
  <c r="K148" i="8" s="1"/>
  <c r="L147" i="8"/>
  <c r="I147" i="8"/>
  <c r="K147" i="8" s="1"/>
  <c r="J147" i="8"/>
  <c r="J146" i="7"/>
  <c r="I146" i="7"/>
  <c r="K146" i="7" s="1"/>
  <c r="L146" i="7"/>
  <c r="L147" i="7"/>
  <c r="J147" i="7"/>
  <c r="I147" i="7"/>
  <c r="K147" i="7" s="1"/>
  <c r="L148" i="7"/>
  <c r="J148" i="7"/>
  <c r="I148" i="7"/>
  <c r="K148" i="7" s="1"/>
  <c r="L148" i="6"/>
  <c r="J148" i="6"/>
  <c r="I148" i="6"/>
  <c r="K148" i="6" s="1"/>
  <c r="L147" i="6"/>
  <c r="J147" i="6"/>
  <c r="I147" i="6"/>
  <c r="K147" i="6" s="1"/>
  <c r="AC23" i="5" l="1"/>
  <c r="AC22" i="5"/>
  <c r="AC21" i="5"/>
  <c r="AB21" i="5"/>
  <c r="AC20" i="5"/>
  <c r="AB20" i="5"/>
  <c r="AC19" i="5"/>
  <c r="AB19" i="5"/>
  <c r="AA19" i="5"/>
  <c r="AC18" i="5"/>
  <c r="AB18" i="5"/>
  <c r="AA18" i="5"/>
  <c r="AC17" i="5"/>
  <c r="AB17" i="5"/>
  <c r="AA17" i="5"/>
  <c r="Z17" i="5"/>
  <c r="AC16" i="5"/>
  <c r="AB16" i="5"/>
  <c r="AA16" i="5"/>
  <c r="Z16" i="5"/>
  <c r="Y16" i="5"/>
  <c r="AC15" i="5"/>
  <c r="AB15" i="5"/>
  <c r="AA15" i="5"/>
  <c r="Z15" i="5"/>
  <c r="Y15" i="5"/>
  <c r="X15" i="5"/>
  <c r="AC14" i="5"/>
  <c r="AB14" i="5"/>
  <c r="AA14" i="5"/>
  <c r="Z14" i="5"/>
  <c r="Y14" i="5"/>
  <c r="X14" i="5"/>
  <c r="W14" i="5"/>
  <c r="I14" i="5"/>
  <c r="D14" i="5"/>
  <c r="B14" i="5"/>
  <c r="C14" i="5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E13" i="5" s="1"/>
  <c r="F13" i="5" s="1"/>
  <c r="G13" i="5" s="1"/>
  <c r="L13" i="5"/>
  <c r="K13" i="5"/>
  <c r="J13" i="5"/>
  <c r="I13" i="5"/>
  <c r="C13" i="5"/>
  <c r="J8" i="5"/>
  <c r="K7" i="5"/>
  <c r="L7" i="5" s="1"/>
  <c r="AE6" i="5"/>
  <c r="AC23" i="4"/>
  <c r="AC22" i="4"/>
  <c r="AC21" i="4"/>
  <c r="AB21" i="4"/>
  <c r="AC20" i="4"/>
  <c r="AB20" i="4"/>
  <c r="AC19" i="4"/>
  <c r="AB19" i="4"/>
  <c r="AA19" i="4"/>
  <c r="AC18" i="4"/>
  <c r="AB18" i="4"/>
  <c r="AA18" i="4"/>
  <c r="AC17" i="4"/>
  <c r="AB17" i="4"/>
  <c r="AA17" i="4"/>
  <c r="Z17" i="4"/>
  <c r="AC16" i="4"/>
  <c r="AB16" i="4"/>
  <c r="AA16" i="4"/>
  <c r="Z16" i="4"/>
  <c r="Y16" i="4"/>
  <c r="AC15" i="4"/>
  <c r="AB15" i="4"/>
  <c r="AA15" i="4"/>
  <c r="Z15" i="4"/>
  <c r="Y15" i="4"/>
  <c r="X15" i="4"/>
  <c r="I15" i="4"/>
  <c r="B15" i="4"/>
  <c r="C15" i="4" s="1"/>
  <c r="AC14" i="4"/>
  <c r="AB14" i="4"/>
  <c r="AA14" i="4"/>
  <c r="Z14" i="4"/>
  <c r="Y14" i="4"/>
  <c r="X14" i="4"/>
  <c r="W14" i="4"/>
  <c r="I14" i="4"/>
  <c r="D14" i="4"/>
  <c r="C14" i="4"/>
  <c r="A14" i="4"/>
  <c r="A15" i="4" s="1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E13" i="4"/>
  <c r="F13" i="4" s="1"/>
  <c r="G13" i="4" s="1"/>
  <c r="C13" i="4"/>
  <c r="J8" i="4"/>
  <c r="K7" i="4"/>
  <c r="L7" i="4" s="1"/>
  <c r="AE6" i="4"/>
  <c r="M7" i="5" l="1"/>
  <c r="L8" i="5"/>
  <c r="K8" i="5"/>
  <c r="AX13" i="5"/>
  <c r="BR13" i="5" s="1"/>
  <c r="AX14" i="5"/>
  <c r="BR14" i="5" s="1"/>
  <c r="AD14" i="5" s="1"/>
  <c r="B15" i="5"/>
  <c r="A16" i="4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D15" i="4"/>
  <c r="L8" i="4"/>
  <c r="M7" i="4"/>
  <c r="AX14" i="4"/>
  <c r="BR14" i="4" s="1"/>
  <c r="AD14" i="4" s="1"/>
  <c r="AX15" i="4"/>
  <c r="BR15" i="4" s="1"/>
  <c r="K8" i="4"/>
  <c r="AX13" i="4"/>
  <c r="BR13" i="4" s="1"/>
  <c r="B16" i="4"/>
  <c r="J14" i="5" l="1"/>
  <c r="AZ14" i="5"/>
  <c r="BT14" i="5" s="1"/>
  <c r="AF14" i="5" s="1"/>
  <c r="AZ13" i="5"/>
  <c r="BT13" i="5" s="1"/>
  <c r="M8" i="5"/>
  <c r="N7" i="5"/>
  <c r="C15" i="5"/>
  <c r="B16" i="5"/>
  <c r="I15" i="5"/>
  <c r="D15" i="5"/>
  <c r="AY15" i="5"/>
  <c r="AY14" i="5"/>
  <c r="BS14" i="5" s="1"/>
  <c r="AE14" i="5" s="1"/>
  <c r="AY13" i="5"/>
  <c r="BS13" i="5" s="1"/>
  <c r="AD15" i="4"/>
  <c r="J14" i="4"/>
  <c r="N7" i="4"/>
  <c r="M8" i="4"/>
  <c r="C16" i="4"/>
  <c r="B17" i="4"/>
  <c r="I16" i="4"/>
  <c r="D16" i="4"/>
  <c r="AY13" i="4"/>
  <c r="BS13" i="4" s="1"/>
  <c r="AY16" i="4"/>
  <c r="AY15" i="4"/>
  <c r="BS15" i="4" s="1"/>
  <c r="AY14" i="4"/>
  <c r="BS14" i="4" s="1"/>
  <c r="AE14" i="4" s="1"/>
  <c r="AZ16" i="4"/>
  <c r="AZ15" i="4"/>
  <c r="BT15" i="4" s="1"/>
  <c r="AZ14" i="4"/>
  <c r="BT14" i="4" s="1"/>
  <c r="AZ13" i="4"/>
  <c r="BT13" i="4" s="1"/>
  <c r="C16" i="5" l="1"/>
  <c r="B17" i="5"/>
  <c r="I16" i="5"/>
  <c r="D16" i="5"/>
  <c r="K14" i="5"/>
  <c r="BS15" i="5"/>
  <c r="AE15" i="5" s="1"/>
  <c r="BR15" i="5"/>
  <c r="AD15" i="5" s="1"/>
  <c r="AX15" i="5"/>
  <c r="L14" i="5"/>
  <c r="O7" i="5"/>
  <c r="N8" i="5"/>
  <c r="AZ15" i="5"/>
  <c r="BT15" i="5" s="1"/>
  <c r="AF15" i="5" s="1"/>
  <c r="BA16" i="5"/>
  <c r="BA15" i="5"/>
  <c r="BU15" i="5" s="1"/>
  <c r="BA14" i="5"/>
  <c r="BU14" i="5" s="1"/>
  <c r="AG14" i="5" s="1"/>
  <c r="BA13" i="5"/>
  <c r="BU13" i="5" s="1"/>
  <c r="BA13" i="4"/>
  <c r="BU13" i="4" s="1"/>
  <c r="BA16" i="4"/>
  <c r="BA15" i="4"/>
  <c r="BU15" i="4" s="1"/>
  <c r="BA14" i="4"/>
  <c r="BU14" i="4" s="1"/>
  <c r="AG14" i="4" s="1"/>
  <c r="AE15" i="4"/>
  <c r="K14" i="4"/>
  <c r="N8" i="4"/>
  <c r="O7" i="4"/>
  <c r="C17" i="4"/>
  <c r="B18" i="4"/>
  <c r="I17" i="4"/>
  <c r="D17" i="4"/>
  <c r="AF14" i="4"/>
  <c r="BT16" i="4"/>
  <c r="BS16" i="4"/>
  <c r="BU16" i="4"/>
  <c r="AX16" i="4"/>
  <c r="BR16" i="4" s="1"/>
  <c r="AD16" i="4" s="1"/>
  <c r="J15" i="4"/>
  <c r="L15" i="5" l="1"/>
  <c r="K15" i="5"/>
  <c r="BB16" i="5"/>
  <c r="BB15" i="5"/>
  <c r="BV15" i="5" s="1"/>
  <c r="BB14" i="5"/>
  <c r="BV14" i="5" s="1"/>
  <c r="AH14" i="5" s="1"/>
  <c r="BB13" i="5"/>
  <c r="BV13" i="5" s="1"/>
  <c r="AG15" i="5"/>
  <c r="M14" i="5"/>
  <c r="P7" i="5"/>
  <c r="O8" i="5"/>
  <c r="C17" i="5"/>
  <c r="B18" i="5"/>
  <c r="I17" i="5"/>
  <c r="D17" i="5"/>
  <c r="J15" i="5"/>
  <c r="BV16" i="5"/>
  <c r="BR16" i="5"/>
  <c r="AD16" i="5" s="1"/>
  <c r="BU16" i="5"/>
  <c r="AX16" i="5"/>
  <c r="AZ16" i="5"/>
  <c r="BT16" i="5" s="1"/>
  <c r="AF16" i="5" s="1"/>
  <c r="AY16" i="5"/>
  <c r="BS16" i="5" s="1"/>
  <c r="AE16" i="5" s="1"/>
  <c r="J16" i="4"/>
  <c r="BR17" i="4"/>
  <c r="AD17" i="4" s="1"/>
  <c r="BU17" i="4"/>
  <c r="AX17" i="4"/>
  <c r="AZ17" i="4"/>
  <c r="BT17" i="4" s="1"/>
  <c r="AY17" i="4"/>
  <c r="BS17" i="4" s="1"/>
  <c r="AE16" i="4"/>
  <c r="K15" i="4"/>
  <c r="BA17" i="4"/>
  <c r="P7" i="4"/>
  <c r="O8" i="4"/>
  <c r="AG15" i="4"/>
  <c r="M14" i="4"/>
  <c r="BB13" i="4"/>
  <c r="BV13" i="4" s="1"/>
  <c r="BB17" i="4"/>
  <c r="BV17" i="4" s="1"/>
  <c r="BB16" i="4"/>
  <c r="BV16" i="4" s="1"/>
  <c r="BB15" i="4"/>
  <c r="BV15" i="4" s="1"/>
  <c r="BB14" i="4"/>
  <c r="BV14" i="4" s="1"/>
  <c r="AF15" i="4"/>
  <c r="L14" i="4"/>
  <c r="C18" i="4"/>
  <c r="BB18" i="4" s="1"/>
  <c r="B19" i="4"/>
  <c r="I18" i="4"/>
  <c r="D18" i="4"/>
  <c r="L16" i="5" l="1"/>
  <c r="K16" i="5"/>
  <c r="J16" i="5"/>
  <c r="C18" i="5"/>
  <c r="B19" i="5"/>
  <c r="I18" i="5"/>
  <c r="D18" i="5"/>
  <c r="AH15" i="5"/>
  <c r="N14" i="5"/>
  <c r="BS17" i="5"/>
  <c r="AE17" i="5" s="1"/>
  <c r="AX17" i="5"/>
  <c r="BR17" i="5" s="1"/>
  <c r="AD17" i="5" s="1"/>
  <c r="AZ17" i="5"/>
  <c r="BT17" i="5" s="1"/>
  <c r="AF17" i="5" s="1"/>
  <c r="AY17" i="5"/>
  <c r="BA17" i="5"/>
  <c r="BU17" i="5" s="1"/>
  <c r="AG16" i="5"/>
  <c r="M15" i="5"/>
  <c r="BC18" i="5"/>
  <c r="BC17" i="5"/>
  <c r="BW17" i="5" s="1"/>
  <c r="BC16" i="5"/>
  <c r="BW16" i="5" s="1"/>
  <c r="BC15" i="5"/>
  <c r="BW15" i="5" s="1"/>
  <c r="BC14" i="5"/>
  <c r="BW14" i="5" s="1"/>
  <c r="BC13" i="5"/>
  <c r="BW13" i="5" s="1"/>
  <c r="Q7" i="5"/>
  <c r="P8" i="5"/>
  <c r="BB17" i="5"/>
  <c r="BV17" i="5" s="1"/>
  <c r="J17" i="4"/>
  <c r="C19" i="4"/>
  <c r="B20" i="4"/>
  <c r="I19" i="4"/>
  <c r="D19" i="4"/>
  <c r="AH14" i="4"/>
  <c r="AG16" i="4"/>
  <c r="M15" i="4"/>
  <c r="BC13" i="4"/>
  <c r="BW13" i="4" s="1"/>
  <c r="BC19" i="4"/>
  <c r="BC18" i="4"/>
  <c r="BW18" i="4" s="1"/>
  <c r="BC17" i="4"/>
  <c r="BW17" i="4" s="1"/>
  <c r="BC16" i="4"/>
  <c r="BW16" i="4" s="1"/>
  <c r="BC15" i="4"/>
  <c r="BW15" i="4" s="1"/>
  <c r="BC14" i="4"/>
  <c r="BW14" i="4" s="1"/>
  <c r="AI14" i="4" s="1"/>
  <c r="AE17" i="4"/>
  <c r="K16" i="4"/>
  <c r="BS18" i="4"/>
  <c r="BV18" i="4"/>
  <c r="BR18" i="4"/>
  <c r="AD18" i="4" s="1"/>
  <c r="AX18" i="4"/>
  <c r="AZ18" i="4"/>
  <c r="BT18" i="4" s="1"/>
  <c r="AY18" i="4"/>
  <c r="BA18" i="4"/>
  <c r="BU18" i="4" s="1"/>
  <c r="P8" i="4"/>
  <c r="Q7" i="4"/>
  <c r="AF16" i="4"/>
  <c r="L15" i="4"/>
  <c r="L17" i="5" l="1"/>
  <c r="J17" i="5"/>
  <c r="K17" i="5"/>
  <c r="BD18" i="5"/>
  <c r="BD17" i="5"/>
  <c r="BX17" i="5" s="1"/>
  <c r="BD16" i="5"/>
  <c r="BX16" i="5" s="1"/>
  <c r="BD15" i="5"/>
  <c r="BX15" i="5" s="1"/>
  <c r="BD14" i="5"/>
  <c r="BX14" i="5" s="1"/>
  <c r="AJ14" i="5" s="1"/>
  <c r="BD13" i="5"/>
  <c r="BX13" i="5" s="1"/>
  <c r="BX18" i="5"/>
  <c r="BW18" i="5"/>
  <c r="AX18" i="5"/>
  <c r="BR18" i="5" s="1"/>
  <c r="AD18" i="5" s="1"/>
  <c r="AZ18" i="5"/>
  <c r="BT18" i="5" s="1"/>
  <c r="AF18" i="5" s="1"/>
  <c r="AY18" i="5"/>
  <c r="BS18" i="5" s="1"/>
  <c r="AE18" i="5" s="1"/>
  <c r="BA18" i="5"/>
  <c r="BU18" i="5" s="1"/>
  <c r="BB18" i="5"/>
  <c r="BV18" i="5" s="1"/>
  <c r="Q8" i="5"/>
  <c r="R7" i="5"/>
  <c r="AG17" i="5"/>
  <c r="M16" i="5"/>
  <c r="AI14" i="5"/>
  <c r="AH16" i="5"/>
  <c r="N15" i="5"/>
  <c r="C19" i="5"/>
  <c r="B20" i="5"/>
  <c r="I19" i="5"/>
  <c r="D19" i="5"/>
  <c r="J18" i="4"/>
  <c r="AG17" i="4"/>
  <c r="M16" i="4"/>
  <c r="C20" i="4"/>
  <c r="B21" i="4"/>
  <c r="I20" i="4"/>
  <c r="D20" i="4"/>
  <c r="AF17" i="4"/>
  <c r="L16" i="4"/>
  <c r="AH15" i="4"/>
  <c r="N14" i="4"/>
  <c r="BX19" i="4"/>
  <c r="BW19" i="4"/>
  <c r="AX19" i="4"/>
  <c r="BR19" i="4" s="1"/>
  <c r="AD19" i="4" s="1"/>
  <c r="AY19" i="4"/>
  <c r="BS19" i="4" s="1"/>
  <c r="AZ19" i="4"/>
  <c r="BT19" i="4" s="1"/>
  <c r="BA19" i="4"/>
  <c r="BU19" i="4" s="1"/>
  <c r="BB19" i="4"/>
  <c r="BV19" i="4" s="1"/>
  <c r="BD20" i="4"/>
  <c r="BD19" i="4"/>
  <c r="BD18" i="4"/>
  <c r="BX18" i="4" s="1"/>
  <c r="BD17" i="4"/>
  <c r="BX17" i="4" s="1"/>
  <c r="BD16" i="4"/>
  <c r="BX16" i="4" s="1"/>
  <c r="BD15" i="4"/>
  <c r="BX15" i="4" s="1"/>
  <c r="BD14" i="4"/>
  <c r="BX14" i="4" s="1"/>
  <c r="BD13" i="4"/>
  <c r="BX13" i="4" s="1"/>
  <c r="AI15" i="4"/>
  <c r="O14" i="4"/>
  <c r="R7" i="4"/>
  <c r="Q8" i="4"/>
  <c r="AE18" i="4"/>
  <c r="K17" i="4"/>
  <c r="J18" i="5" l="1"/>
  <c r="K18" i="5"/>
  <c r="L18" i="5"/>
  <c r="BR19" i="5"/>
  <c r="AD19" i="5" s="1"/>
  <c r="AX19" i="5"/>
  <c r="AZ19" i="5"/>
  <c r="BT19" i="5" s="1"/>
  <c r="AF19" i="5" s="1"/>
  <c r="AY19" i="5"/>
  <c r="BS19" i="5" s="1"/>
  <c r="AE19" i="5" s="1"/>
  <c r="BA19" i="5"/>
  <c r="BU19" i="5" s="1"/>
  <c r="BB19" i="5"/>
  <c r="BV19" i="5" s="1"/>
  <c r="BC19" i="5"/>
  <c r="BW19" i="5" s="1"/>
  <c r="BE19" i="5"/>
  <c r="BY19" i="5" s="1"/>
  <c r="BE18" i="5"/>
  <c r="BY18" i="5" s="1"/>
  <c r="BE17" i="5"/>
  <c r="BY17" i="5" s="1"/>
  <c r="BE16" i="5"/>
  <c r="BY16" i="5" s="1"/>
  <c r="BE15" i="5"/>
  <c r="BY15" i="5" s="1"/>
  <c r="BE14" i="5"/>
  <c r="BY14" i="5" s="1"/>
  <c r="BE13" i="5"/>
  <c r="BY13" i="5" s="1"/>
  <c r="AJ15" i="5"/>
  <c r="P14" i="5"/>
  <c r="BD19" i="5"/>
  <c r="BX19" i="5" s="1"/>
  <c r="AH17" i="5"/>
  <c r="N16" i="5"/>
  <c r="AG18" i="5"/>
  <c r="M17" i="5"/>
  <c r="C20" i="5"/>
  <c r="B21" i="5"/>
  <c r="I20" i="5"/>
  <c r="D20" i="5"/>
  <c r="AI15" i="5"/>
  <c r="O14" i="5"/>
  <c r="S7" i="5"/>
  <c r="R8" i="5"/>
  <c r="J19" i="4"/>
  <c r="AJ14" i="4"/>
  <c r="AH16" i="4"/>
  <c r="N15" i="4"/>
  <c r="AG18" i="4"/>
  <c r="M17" i="4"/>
  <c r="AE19" i="4"/>
  <c r="K18" i="4"/>
  <c r="AI16" i="4"/>
  <c r="O15" i="4"/>
  <c r="C21" i="4"/>
  <c r="B22" i="4"/>
  <c r="I21" i="4"/>
  <c r="D21" i="4"/>
  <c r="AF18" i="4"/>
  <c r="L17" i="4"/>
  <c r="BX20" i="4"/>
  <c r="BR20" i="4"/>
  <c r="AD20" i="4" s="1"/>
  <c r="AX20" i="4"/>
  <c r="AY20" i="4"/>
  <c r="BS20" i="4" s="1"/>
  <c r="AZ20" i="4"/>
  <c r="BT20" i="4" s="1"/>
  <c r="BA20" i="4"/>
  <c r="BU20" i="4" s="1"/>
  <c r="BB20" i="4"/>
  <c r="BV20" i="4" s="1"/>
  <c r="BC20" i="4"/>
  <c r="BW20" i="4" s="1"/>
  <c r="BE13" i="4"/>
  <c r="BY13" i="4" s="1"/>
  <c r="BE21" i="4"/>
  <c r="BE20" i="4"/>
  <c r="BY20" i="4" s="1"/>
  <c r="BE19" i="4"/>
  <c r="BY19" i="4" s="1"/>
  <c r="BE18" i="4"/>
  <c r="BY18" i="4" s="1"/>
  <c r="BE17" i="4"/>
  <c r="BY17" i="4" s="1"/>
  <c r="BE16" i="4"/>
  <c r="BY16" i="4" s="1"/>
  <c r="BE15" i="4"/>
  <c r="BY15" i="4" s="1"/>
  <c r="BE14" i="4"/>
  <c r="BY14" i="4" s="1"/>
  <c r="S7" i="4"/>
  <c r="R8" i="4"/>
  <c r="J19" i="5" l="1"/>
  <c r="K19" i="5"/>
  <c r="L19" i="5"/>
  <c r="AI16" i="5"/>
  <c r="O15" i="5"/>
  <c r="AX20" i="5"/>
  <c r="BR20" i="5" s="1"/>
  <c r="AD20" i="5" s="1"/>
  <c r="AZ20" i="5"/>
  <c r="BT20" i="5" s="1"/>
  <c r="AF20" i="5" s="1"/>
  <c r="AY20" i="5"/>
  <c r="BS20" i="5" s="1"/>
  <c r="AE20" i="5" s="1"/>
  <c r="BA20" i="5"/>
  <c r="BU20" i="5" s="1"/>
  <c r="BB20" i="5"/>
  <c r="BV20" i="5" s="1"/>
  <c r="BC20" i="5"/>
  <c r="BW20" i="5" s="1"/>
  <c r="BD20" i="5"/>
  <c r="BX20" i="5" s="1"/>
  <c r="AH18" i="5"/>
  <c r="N17" i="5"/>
  <c r="BF20" i="5"/>
  <c r="BZ20" i="5" s="1"/>
  <c r="BF19" i="5"/>
  <c r="BZ19" i="5" s="1"/>
  <c r="BF18" i="5"/>
  <c r="BZ18" i="5" s="1"/>
  <c r="BF17" i="5"/>
  <c r="BZ17" i="5" s="1"/>
  <c r="BF16" i="5"/>
  <c r="BZ16" i="5" s="1"/>
  <c r="BF15" i="5"/>
  <c r="BZ15" i="5" s="1"/>
  <c r="BF14" i="5"/>
  <c r="BZ14" i="5" s="1"/>
  <c r="AL14" i="5" s="1"/>
  <c r="BF13" i="5"/>
  <c r="BZ13" i="5" s="1"/>
  <c r="AK14" i="5"/>
  <c r="T7" i="5"/>
  <c r="S8" i="5"/>
  <c r="AG19" i="5"/>
  <c r="M18" i="5"/>
  <c r="C21" i="5"/>
  <c r="BF21" i="5" s="1"/>
  <c r="B22" i="5"/>
  <c r="I21" i="5"/>
  <c r="D21" i="5"/>
  <c r="AJ16" i="5"/>
  <c r="P15" i="5"/>
  <c r="BE20" i="5"/>
  <c r="BY20" i="5" s="1"/>
  <c r="J20" i="4"/>
  <c r="AF19" i="4"/>
  <c r="L18" i="4"/>
  <c r="C22" i="4"/>
  <c r="B23" i="4"/>
  <c r="I22" i="4"/>
  <c r="D22" i="4"/>
  <c r="AI17" i="4"/>
  <c r="O16" i="4"/>
  <c r="AG19" i="4"/>
  <c r="M18" i="4"/>
  <c r="AJ15" i="4"/>
  <c r="P14" i="4"/>
  <c r="BF13" i="4"/>
  <c r="BZ13" i="4" s="1"/>
  <c r="BF22" i="4"/>
  <c r="BF21" i="4"/>
  <c r="BF20" i="4"/>
  <c r="BZ20" i="4" s="1"/>
  <c r="BF19" i="4"/>
  <c r="BZ19" i="4" s="1"/>
  <c r="BF18" i="4"/>
  <c r="BZ18" i="4" s="1"/>
  <c r="BF17" i="4"/>
  <c r="BZ17" i="4" s="1"/>
  <c r="BF16" i="4"/>
  <c r="BZ16" i="4" s="1"/>
  <c r="BF15" i="4"/>
  <c r="BZ15" i="4" s="1"/>
  <c r="BF14" i="4"/>
  <c r="BZ14" i="4" s="1"/>
  <c r="AL14" i="4" s="1"/>
  <c r="T7" i="4"/>
  <c r="S8" i="4"/>
  <c r="BX21" i="4"/>
  <c r="BT21" i="4"/>
  <c r="BW21" i="4"/>
  <c r="BZ21" i="4"/>
  <c r="BY21" i="4"/>
  <c r="AX21" i="4"/>
  <c r="BR21" i="4" s="1"/>
  <c r="AD21" i="4" s="1"/>
  <c r="AZ21" i="4"/>
  <c r="AY21" i="4"/>
  <c r="BS21" i="4" s="1"/>
  <c r="BA21" i="4"/>
  <c r="BU21" i="4" s="1"/>
  <c r="BB21" i="4"/>
  <c r="BV21" i="4" s="1"/>
  <c r="BC21" i="4"/>
  <c r="BD21" i="4"/>
  <c r="AK14" i="4"/>
  <c r="AE20" i="4"/>
  <c r="K19" i="4"/>
  <c r="AH17" i="4"/>
  <c r="N16" i="4"/>
  <c r="K20" i="5" l="1"/>
  <c r="L20" i="5"/>
  <c r="J20" i="5"/>
  <c r="C22" i="5"/>
  <c r="B23" i="5"/>
  <c r="I22" i="5"/>
  <c r="D22" i="5"/>
  <c r="BG22" i="5"/>
  <c r="BG21" i="5"/>
  <c r="BG20" i="5"/>
  <c r="CA20" i="5" s="1"/>
  <c r="BG19" i="5"/>
  <c r="CA19" i="5" s="1"/>
  <c r="BG18" i="5"/>
  <c r="CA18" i="5" s="1"/>
  <c r="BG17" i="5"/>
  <c r="CA17" i="5" s="1"/>
  <c r="BG16" i="5"/>
  <c r="CA16" i="5" s="1"/>
  <c r="BG15" i="5"/>
  <c r="CA15" i="5" s="1"/>
  <c r="BG14" i="5"/>
  <c r="CA14" i="5" s="1"/>
  <c r="AM14" i="5" s="1"/>
  <c r="BG13" i="5"/>
  <c r="CA13" i="5" s="1"/>
  <c r="AI17" i="5"/>
  <c r="O16" i="5"/>
  <c r="AJ17" i="5"/>
  <c r="P16" i="5"/>
  <c r="CA21" i="5"/>
  <c r="BZ21" i="5"/>
  <c r="BV21" i="5"/>
  <c r="BR21" i="5"/>
  <c r="AD21" i="5" s="1"/>
  <c r="BY21" i="5"/>
  <c r="AX21" i="5"/>
  <c r="AZ21" i="5"/>
  <c r="BT21" i="5" s="1"/>
  <c r="AF21" i="5" s="1"/>
  <c r="AY21" i="5"/>
  <c r="BS21" i="5" s="1"/>
  <c r="AE21" i="5" s="1"/>
  <c r="BA21" i="5"/>
  <c r="BU21" i="5" s="1"/>
  <c r="BB21" i="5"/>
  <c r="BC21" i="5"/>
  <c r="BW21" i="5" s="1"/>
  <c r="BD21" i="5"/>
  <c r="BX21" i="5" s="1"/>
  <c r="BE21" i="5"/>
  <c r="U7" i="5"/>
  <c r="T8" i="5"/>
  <c r="AL15" i="5"/>
  <c r="R14" i="5"/>
  <c r="AG20" i="5"/>
  <c r="M19" i="5"/>
  <c r="AK15" i="5"/>
  <c r="Q14" i="5"/>
  <c r="AH19" i="5"/>
  <c r="N18" i="5"/>
  <c r="J21" i="4"/>
  <c r="BG13" i="4"/>
  <c r="CA13" i="4" s="1"/>
  <c r="BG22" i="4"/>
  <c r="BG21" i="4"/>
  <c r="CA21" i="4" s="1"/>
  <c r="BG20" i="4"/>
  <c r="CA20" i="4" s="1"/>
  <c r="BG19" i="4"/>
  <c r="CA19" i="4" s="1"/>
  <c r="BG18" i="4"/>
  <c r="CA18" i="4" s="1"/>
  <c r="BG17" i="4"/>
  <c r="CA17" i="4" s="1"/>
  <c r="BG16" i="4"/>
  <c r="CA16" i="4" s="1"/>
  <c r="BG15" i="4"/>
  <c r="CA15" i="4" s="1"/>
  <c r="BG14" i="4"/>
  <c r="CA14" i="4" s="1"/>
  <c r="AM14" i="4" s="1"/>
  <c r="AG20" i="4"/>
  <c r="M19" i="4"/>
  <c r="AF20" i="4"/>
  <c r="L19" i="4"/>
  <c r="AK15" i="4"/>
  <c r="Q14" i="4"/>
  <c r="T8" i="4"/>
  <c r="U7" i="4"/>
  <c r="C23" i="4"/>
  <c r="B24" i="4"/>
  <c r="I23" i="4"/>
  <c r="D23" i="4"/>
  <c r="AH18" i="4"/>
  <c r="N17" i="4"/>
  <c r="AE21" i="4"/>
  <c r="K20" i="4"/>
  <c r="AL15" i="4"/>
  <c r="R14" i="4"/>
  <c r="AJ16" i="4"/>
  <c r="P15" i="4"/>
  <c r="AI18" i="4"/>
  <c r="O17" i="4"/>
  <c r="CA22" i="4"/>
  <c r="BS22" i="4"/>
  <c r="BZ22" i="4"/>
  <c r="AX22" i="4"/>
  <c r="BR22" i="4" s="1"/>
  <c r="AD22" i="4" s="1"/>
  <c r="AZ22" i="4"/>
  <c r="BT22" i="4" s="1"/>
  <c r="AY22" i="4"/>
  <c r="BA22" i="4"/>
  <c r="BU22" i="4" s="1"/>
  <c r="BB22" i="4"/>
  <c r="BV22" i="4" s="1"/>
  <c r="BC22" i="4"/>
  <c r="BW22" i="4" s="1"/>
  <c r="BD22" i="4"/>
  <c r="BX22" i="4" s="1"/>
  <c r="BE22" i="4"/>
  <c r="BY22" i="4" s="1"/>
  <c r="L21" i="5" l="1"/>
  <c r="K21" i="5"/>
  <c r="J21" i="5"/>
  <c r="AH20" i="5"/>
  <c r="N19" i="5"/>
  <c r="AG21" i="5"/>
  <c r="M20" i="5"/>
  <c r="AL16" i="5"/>
  <c r="R15" i="5"/>
  <c r="AJ18" i="5"/>
  <c r="P17" i="5"/>
  <c r="AM15" i="5"/>
  <c r="S14" i="5"/>
  <c r="CA22" i="5"/>
  <c r="BS22" i="5"/>
  <c r="AE22" i="5" s="1"/>
  <c r="BV22" i="5"/>
  <c r="AX22" i="5"/>
  <c r="BR22" i="5" s="1"/>
  <c r="AD22" i="5" s="1"/>
  <c r="AZ22" i="5"/>
  <c r="BT22" i="5" s="1"/>
  <c r="AF22" i="5" s="1"/>
  <c r="AY22" i="5"/>
  <c r="BA22" i="5"/>
  <c r="BU22" i="5" s="1"/>
  <c r="BB22" i="5"/>
  <c r="BC22" i="5"/>
  <c r="BW22" i="5" s="1"/>
  <c r="BD22" i="5"/>
  <c r="BX22" i="5" s="1"/>
  <c r="BE22" i="5"/>
  <c r="BY22" i="5" s="1"/>
  <c r="BF22" i="5"/>
  <c r="BZ22" i="5" s="1"/>
  <c r="BH22" i="5"/>
  <c r="CB22" i="5" s="1"/>
  <c r="BH21" i="5"/>
  <c r="CB21" i="5" s="1"/>
  <c r="BH20" i="5"/>
  <c r="CB20" i="5" s="1"/>
  <c r="BH19" i="5"/>
  <c r="CB19" i="5" s="1"/>
  <c r="BH18" i="5"/>
  <c r="CB18" i="5" s="1"/>
  <c r="BH17" i="5"/>
  <c r="CB17" i="5" s="1"/>
  <c r="BH16" i="5"/>
  <c r="CB16" i="5" s="1"/>
  <c r="BH15" i="5"/>
  <c r="CB15" i="5" s="1"/>
  <c r="BH14" i="5"/>
  <c r="CB14" i="5" s="1"/>
  <c r="AN14" i="5" s="1"/>
  <c r="BH13" i="5"/>
  <c r="CB13" i="5" s="1"/>
  <c r="AK16" i="5"/>
  <c r="Q15" i="5"/>
  <c r="U8" i="5"/>
  <c r="V7" i="5"/>
  <c r="AI18" i="5"/>
  <c r="O17" i="5"/>
  <c r="C23" i="5"/>
  <c r="B24" i="5"/>
  <c r="I23" i="5"/>
  <c r="D23" i="5"/>
  <c r="J22" i="4"/>
  <c r="AI19" i="4"/>
  <c r="O18" i="4"/>
  <c r="AL16" i="4"/>
  <c r="R15" i="4"/>
  <c r="AH19" i="4"/>
  <c r="N18" i="4"/>
  <c r="C24" i="4"/>
  <c r="B25" i="4"/>
  <c r="I24" i="4"/>
  <c r="D24" i="4"/>
  <c r="BV23" i="4"/>
  <c r="BR23" i="4"/>
  <c r="AD23" i="4" s="1"/>
  <c r="BY23" i="4"/>
  <c r="AX23" i="4"/>
  <c r="AY23" i="4"/>
  <c r="BS23" i="4" s="1"/>
  <c r="AZ23" i="4"/>
  <c r="BT23" i="4" s="1"/>
  <c r="BA23" i="4"/>
  <c r="BU23" i="4" s="1"/>
  <c r="BB23" i="4"/>
  <c r="BC23" i="4"/>
  <c r="BW23" i="4" s="1"/>
  <c r="BD23" i="4"/>
  <c r="BX23" i="4" s="1"/>
  <c r="BE23" i="4"/>
  <c r="BF23" i="4"/>
  <c r="BZ23" i="4" s="1"/>
  <c r="AK16" i="4"/>
  <c r="Q15" i="4"/>
  <c r="AG21" i="4"/>
  <c r="M20" i="4"/>
  <c r="AJ17" i="4"/>
  <c r="P16" i="4"/>
  <c r="AE22" i="4"/>
  <c r="K21" i="4"/>
  <c r="V7" i="4"/>
  <c r="U8" i="4"/>
  <c r="AM15" i="4"/>
  <c r="S14" i="4"/>
  <c r="BH24" i="4"/>
  <c r="BH23" i="4"/>
  <c r="CB23" i="4" s="1"/>
  <c r="BH22" i="4"/>
  <c r="CB22" i="4" s="1"/>
  <c r="BH21" i="4"/>
  <c r="CB21" i="4" s="1"/>
  <c r="BH20" i="4"/>
  <c r="CB20" i="4" s="1"/>
  <c r="BH19" i="4"/>
  <c r="CB19" i="4" s="1"/>
  <c r="BH18" i="4"/>
  <c r="CB18" i="4" s="1"/>
  <c r="BH17" i="4"/>
  <c r="CB17" i="4" s="1"/>
  <c r="BH16" i="4"/>
  <c r="CB16" i="4" s="1"/>
  <c r="BH15" i="4"/>
  <c r="CB15" i="4" s="1"/>
  <c r="BH14" i="4"/>
  <c r="CB14" i="4" s="1"/>
  <c r="BH13" i="4"/>
  <c r="CB13" i="4" s="1"/>
  <c r="AF21" i="4"/>
  <c r="L20" i="4"/>
  <c r="BG23" i="4"/>
  <c r="CA23" i="4" s="1"/>
  <c r="K22" i="5" l="1"/>
  <c r="L22" i="5"/>
  <c r="J22" i="5"/>
  <c r="BS23" i="5"/>
  <c r="AE23" i="5" s="1"/>
  <c r="BV23" i="5"/>
  <c r="AX23" i="5"/>
  <c r="BR23" i="5" s="1"/>
  <c r="AD23" i="5" s="1"/>
  <c r="AZ23" i="5"/>
  <c r="BT23" i="5" s="1"/>
  <c r="AF23" i="5" s="1"/>
  <c r="AY23" i="5"/>
  <c r="BA23" i="5"/>
  <c r="BU23" i="5" s="1"/>
  <c r="BB23" i="5"/>
  <c r="BC23" i="5"/>
  <c r="BW23" i="5" s="1"/>
  <c r="BD23" i="5"/>
  <c r="BX23" i="5" s="1"/>
  <c r="BE23" i="5"/>
  <c r="BY23" i="5" s="1"/>
  <c r="BF23" i="5"/>
  <c r="BZ23" i="5" s="1"/>
  <c r="BG23" i="5"/>
  <c r="CA23" i="5" s="1"/>
  <c r="BI23" i="5"/>
  <c r="CC23" i="5" s="1"/>
  <c r="BI22" i="5"/>
  <c r="CC22" i="5" s="1"/>
  <c r="BI21" i="5"/>
  <c r="CC21" i="5" s="1"/>
  <c r="BI20" i="5"/>
  <c r="CC20" i="5" s="1"/>
  <c r="BI19" i="5"/>
  <c r="CC19" i="5" s="1"/>
  <c r="BI18" i="5"/>
  <c r="CC18" i="5" s="1"/>
  <c r="BI17" i="5"/>
  <c r="CC17" i="5" s="1"/>
  <c r="BI16" i="5"/>
  <c r="CC16" i="5" s="1"/>
  <c r="BI15" i="5"/>
  <c r="CC15" i="5" s="1"/>
  <c r="BI14" i="5"/>
  <c r="CC14" i="5" s="1"/>
  <c r="AO14" i="5" s="1"/>
  <c r="BI13" i="5"/>
  <c r="CC13" i="5" s="1"/>
  <c r="AM16" i="5"/>
  <c r="S15" i="5"/>
  <c r="AL17" i="5"/>
  <c r="R16" i="5"/>
  <c r="AH21" i="5"/>
  <c r="N20" i="5"/>
  <c r="AN15" i="5"/>
  <c r="T14" i="5"/>
  <c r="AI19" i="5"/>
  <c r="O18" i="5"/>
  <c r="AK17" i="5"/>
  <c r="Q16" i="5"/>
  <c r="BH23" i="5"/>
  <c r="CB23" i="5" s="1"/>
  <c r="AJ19" i="5"/>
  <c r="P18" i="5"/>
  <c r="AG22" i="5"/>
  <c r="M21" i="5"/>
  <c r="C24" i="5"/>
  <c r="BI24" i="5" s="1"/>
  <c r="B25" i="5"/>
  <c r="I24" i="5"/>
  <c r="D24" i="5"/>
  <c r="W7" i="5"/>
  <c r="V8" i="5"/>
  <c r="J23" i="4"/>
  <c r="AF22" i="4"/>
  <c r="L21" i="4"/>
  <c r="BI13" i="4"/>
  <c r="CC13" i="4" s="1"/>
  <c r="BI24" i="4"/>
  <c r="BI23" i="4"/>
  <c r="CC23" i="4" s="1"/>
  <c r="BI22" i="4"/>
  <c r="CC22" i="4" s="1"/>
  <c r="BI21" i="4"/>
  <c r="CC21" i="4" s="1"/>
  <c r="BI20" i="4"/>
  <c r="CC20" i="4" s="1"/>
  <c r="BI19" i="4"/>
  <c r="CC19" i="4" s="1"/>
  <c r="BI18" i="4"/>
  <c r="CC18" i="4" s="1"/>
  <c r="BI17" i="4"/>
  <c r="CC17" i="4" s="1"/>
  <c r="BI16" i="4"/>
  <c r="CC16" i="4" s="1"/>
  <c r="BI15" i="4"/>
  <c r="CC15" i="4" s="1"/>
  <c r="BI14" i="4"/>
  <c r="CC14" i="4" s="1"/>
  <c r="AO14" i="4" s="1"/>
  <c r="AH20" i="4"/>
  <c r="N19" i="4"/>
  <c r="AI20" i="4"/>
  <c r="O19" i="4"/>
  <c r="W7" i="4"/>
  <c r="V8" i="4"/>
  <c r="AJ18" i="4"/>
  <c r="P17" i="4"/>
  <c r="AK17" i="4"/>
  <c r="Q16" i="4"/>
  <c r="C25" i="4"/>
  <c r="B26" i="4"/>
  <c r="I25" i="4"/>
  <c r="D25" i="4"/>
  <c r="AN14" i="4"/>
  <c r="AM16" i="4"/>
  <c r="S15" i="4"/>
  <c r="CB24" i="4"/>
  <c r="CC24" i="4"/>
  <c r="BY24" i="4"/>
  <c r="AX24" i="4"/>
  <c r="BR24" i="4" s="1"/>
  <c r="AD24" i="4" s="1"/>
  <c r="AY24" i="4"/>
  <c r="BS24" i="4" s="1"/>
  <c r="AZ24" i="4"/>
  <c r="BT24" i="4" s="1"/>
  <c r="BA24" i="4"/>
  <c r="BU24" i="4" s="1"/>
  <c r="BB24" i="4"/>
  <c r="BV24" i="4" s="1"/>
  <c r="BC24" i="4"/>
  <c r="BW24" i="4" s="1"/>
  <c r="BD24" i="4"/>
  <c r="BX24" i="4" s="1"/>
  <c r="BE24" i="4"/>
  <c r="BF24" i="4"/>
  <c r="BZ24" i="4" s="1"/>
  <c r="BG24" i="4"/>
  <c r="CA24" i="4" s="1"/>
  <c r="AL17" i="4"/>
  <c r="R16" i="4"/>
  <c r="AE23" i="4"/>
  <c r="K22" i="4"/>
  <c r="AG22" i="4"/>
  <c r="M21" i="4"/>
  <c r="K23" i="5" l="1"/>
  <c r="L23" i="5"/>
  <c r="J23" i="5"/>
  <c r="AG23" i="5"/>
  <c r="M22" i="5"/>
  <c r="BJ24" i="5"/>
  <c r="BJ23" i="5"/>
  <c r="CD23" i="5" s="1"/>
  <c r="BJ22" i="5"/>
  <c r="CD22" i="5" s="1"/>
  <c r="BJ21" i="5"/>
  <c r="CD21" i="5" s="1"/>
  <c r="BJ20" i="5"/>
  <c r="CD20" i="5" s="1"/>
  <c r="BJ19" i="5"/>
  <c r="CD19" i="5" s="1"/>
  <c r="BJ18" i="5"/>
  <c r="CD18" i="5" s="1"/>
  <c r="BJ17" i="5"/>
  <c r="CD17" i="5" s="1"/>
  <c r="BJ16" i="5"/>
  <c r="CD16" i="5" s="1"/>
  <c r="BJ15" i="5"/>
  <c r="CD15" i="5" s="1"/>
  <c r="BJ14" i="5"/>
  <c r="CD14" i="5" s="1"/>
  <c r="BJ13" i="5"/>
  <c r="CD13" i="5" s="1"/>
  <c r="C25" i="5"/>
  <c r="B26" i="5"/>
  <c r="I25" i="5"/>
  <c r="D25" i="5"/>
  <c r="AK18" i="5"/>
  <c r="Q17" i="5"/>
  <c r="AH22" i="5"/>
  <c r="N21" i="5"/>
  <c r="AM17" i="5"/>
  <c r="S16" i="5"/>
  <c r="X7" i="5"/>
  <c r="W8" i="5"/>
  <c r="CD24" i="5"/>
  <c r="CC24" i="5"/>
  <c r="AX24" i="5"/>
  <c r="BR24" i="5" s="1"/>
  <c r="AD24" i="5" s="1"/>
  <c r="AZ24" i="5"/>
  <c r="BT24" i="5" s="1"/>
  <c r="AF24" i="5" s="1"/>
  <c r="AY24" i="5"/>
  <c r="BS24" i="5" s="1"/>
  <c r="AE24" i="5" s="1"/>
  <c r="BA24" i="5"/>
  <c r="BU24" i="5" s="1"/>
  <c r="BB24" i="5"/>
  <c r="BV24" i="5" s="1"/>
  <c r="BC24" i="5"/>
  <c r="BW24" i="5" s="1"/>
  <c r="BD24" i="5"/>
  <c r="BX24" i="5" s="1"/>
  <c r="BE24" i="5"/>
  <c r="BY24" i="5" s="1"/>
  <c r="BF24" i="5"/>
  <c r="BZ24" i="5" s="1"/>
  <c r="BG24" i="5"/>
  <c r="CA24" i="5" s="1"/>
  <c r="BH24" i="5"/>
  <c r="CB24" i="5" s="1"/>
  <c r="AJ20" i="5"/>
  <c r="P19" i="5"/>
  <c r="AN16" i="5"/>
  <c r="T15" i="5"/>
  <c r="AI20" i="5"/>
  <c r="O19" i="5"/>
  <c r="AL18" i="5"/>
  <c r="R17" i="5"/>
  <c r="AO15" i="5"/>
  <c r="U14" i="5"/>
  <c r="J24" i="4"/>
  <c r="AN15" i="4"/>
  <c r="T14" i="4"/>
  <c r="C26" i="4"/>
  <c r="B27" i="4"/>
  <c r="I26" i="4"/>
  <c r="D26" i="4"/>
  <c r="AO15" i="4"/>
  <c r="U14" i="4"/>
  <c r="AF23" i="4"/>
  <c r="L22" i="4"/>
  <c r="AE24" i="4"/>
  <c r="K23" i="4"/>
  <c r="BR25" i="4"/>
  <c r="AD25" i="4" s="1"/>
  <c r="BY25" i="4"/>
  <c r="AX25" i="4"/>
  <c r="AZ25" i="4"/>
  <c r="BT25" i="4" s="1"/>
  <c r="AY25" i="4"/>
  <c r="BS25" i="4" s="1"/>
  <c r="BA25" i="4"/>
  <c r="BU25" i="4" s="1"/>
  <c r="BB25" i="4"/>
  <c r="BV25" i="4" s="1"/>
  <c r="BC25" i="4"/>
  <c r="BW25" i="4" s="1"/>
  <c r="BD25" i="4"/>
  <c r="BX25" i="4" s="1"/>
  <c r="BE25" i="4"/>
  <c r="BF25" i="4"/>
  <c r="BZ25" i="4" s="1"/>
  <c r="BG25" i="4"/>
  <c r="CA25" i="4" s="1"/>
  <c r="BH25" i="4"/>
  <c r="CB25" i="4" s="1"/>
  <c r="AJ19" i="4"/>
  <c r="P18" i="4"/>
  <c r="AI21" i="4"/>
  <c r="O20" i="4"/>
  <c r="BJ13" i="4"/>
  <c r="CD13" i="4" s="1"/>
  <c r="BJ26" i="4"/>
  <c r="BJ25" i="4"/>
  <c r="CD25" i="4" s="1"/>
  <c r="BJ24" i="4"/>
  <c r="CD24" i="4" s="1"/>
  <c r="BJ23" i="4"/>
  <c r="CD23" i="4" s="1"/>
  <c r="BJ22" i="4"/>
  <c r="CD22" i="4" s="1"/>
  <c r="BJ21" i="4"/>
  <c r="CD21" i="4" s="1"/>
  <c r="BJ20" i="4"/>
  <c r="CD20" i="4" s="1"/>
  <c r="BJ19" i="4"/>
  <c r="CD19" i="4" s="1"/>
  <c r="BJ18" i="4"/>
  <c r="CD18" i="4" s="1"/>
  <c r="BJ17" i="4"/>
  <c r="CD17" i="4" s="1"/>
  <c r="BJ16" i="4"/>
  <c r="CD16" i="4" s="1"/>
  <c r="BJ15" i="4"/>
  <c r="CD15" i="4" s="1"/>
  <c r="BJ14" i="4"/>
  <c r="CD14" i="4" s="1"/>
  <c r="AP14" i="4" s="1"/>
  <c r="AG23" i="4"/>
  <c r="M22" i="4"/>
  <c r="AL18" i="4"/>
  <c r="R17" i="4"/>
  <c r="AM17" i="4"/>
  <c r="S16" i="4"/>
  <c r="AK18" i="4"/>
  <c r="Q17" i="4"/>
  <c r="X7" i="4"/>
  <c r="W8" i="4"/>
  <c r="AH21" i="4"/>
  <c r="N20" i="4"/>
  <c r="BI25" i="4"/>
  <c r="CC25" i="4" s="1"/>
  <c r="J24" i="5" l="1"/>
  <c r="K24" i="5"/>
  <c r="L24" i="5"/>
  <c r="AO16" i="5"/>
  <c r="U15" i="5"/>
  <c r="AI21" i="5"/>
  <c r="O20" i="5"/>
  <c r="AM18" i="5"/>
  <c r="S17" i="5"/>
  <c r="AK19" i="5"/>
  <c r="Q18" i="5"/>
  <c r="BX25" i="5"/>
  <c r="CA25" i="5"/>
  <c r="BS25" i="5"/>
  <c r="AE25" i="5" s="1"/>
  <c r="AX25" i="5"/>
  <c r="BR25" i="5" s="1"/>
  <c r="AD25" i="5" s="1"/>
  <c r="AZ25" i="5"/>
  <c r="BT25" i="5" s="1"/>
  <c r="AF25" i="5" s="1"/>
  <c r="AY25" i="5"/>
  <c r="BA25" i="5"/>
  <c r="BU25" i="5" s="1"/>
  <c r="BB25" i="5"/>
  <c r="BV25" i="5" s="1"/>
  <c r="BC25" i="5"/>
  <c r="BW25" i="5" s="1"/>
  <c r="BD25" i="5"/>
  <c r="BE25" i="5"/>
  <c r="BY25" i="5" s="1"/>
  <c r="BF25" i="5"/>
  <c r="BZ25" i="5" s="1"/>
  <c r="BG25" i="5"/>
  <c r="BH25" i="5"/>
  <c r="CB25" i="5" s="1"/>
  <c r="BI25" i="5"/>
  <c r="CC25" i="5" s="1"/>
  <c r="AJ21" i="5"/>
  <c r="P20" i="5"/>
  <c r="BK25" i="5"/>
  <c r="CE25" i="5" s="1"/>
  <c r="BK24" i="5"/>
  <c r="CE24" i="5" s="1"/>
  <c r="BK23" i="5"/>
  <c r="CE23" i="5" s="1"/>
  <c r="BK22" i="5"/>
  <c r="CE22" i="5" s="1"/>
  <c r="BK21" i="5"/>
  <c r="CE21" i="5" s="1"/>
  <c r="BK20" i="5"/>
  <c r="CE20" i="5" s="1"/>
  <c r="BK19" i="5"/>
  <c r="CE19" i="5" s="1"/>
  <c r="BK18" i="5"/>
  <c r="CE18" i="5" s="1"/>
  <c r="BK17" i="5"/>
  <c r="CE17" i="5" s="1"/>
  <c r="BK16" i="5"/>
  <c r="CE16" i="5" s="1"/>
  <c r="BK15" i="5"/>
  <c r="CE15" i="5" s="1"/>
  <c r="BK14" i="5"/>
  <c r="CE14" i="5" s="1"/>
  <c r="BK13" i="5"/>
  <c r="CE13" i="5" s="1"/>
  <c r="AG24" i="5"/>
  <c r="M23" i="5"/>
  <c r="AL19" i="5"/>
  <c r="R18" i="5"/>
  <c r="Y7" i="5"/>
  <c r="X8" i="5"/>
  <c r="AH23" i="5"/>
  <c r="N22" i="5"/>
  <c r="BJ25" i="5"/>
  <c r="CD25" i="5" s="1"/>
  <c r="AN17" i="5"/>
  <c r="T16" i="5"/>
  <c r="B27" i="5"/>
  <c r="I26" i="5"/>
  <c r="D26" i="5"/>
  <c r="C26" i="5"/>
  <c r="AP14" i="5"/>
  <c r="J25" i="4"/>
  <c r="X8" i="4"/>
  <c r="Y7" i="4"/>
  <c r="AM18" i="4"/>
  <c r="S17" i="4"/>
  <c r="AG24" i="4"/>
  <c r="M23" i="4"/>
  <c r="AF24" i="4"/>
  <c r="L23" i="4"/>
  <c r="AN16" i="4"/>
  <c r="T15" i="4"/>
  <c r="AJ20" i="4"/>
  <c r="P19" i="4"/>
  <c r="B28" i="4"/>
  <c r="C27" i="4"/>
  <c r="I27" i="4"/>
  <c r="D27" i="4"/>
  <c r="AH22" i="4"/>
  <c r="N21" i="4"/>
  <c r="AK19" i="4"/>
  <c r="Q18" i="4"/>
  <c r="AL19" i="4"/>
  <c r="R18" i="4"/>
  <c r="AP15" i="4"/>
  <c r="V14" i="4"/>
  <c r="E14" i="4" s="1"/>
  <c r="F14" i="4" s="1"/>
  <c r="G14" i="4" s="1"/>
  <c r="AE25" i="4"/>
  <c r="K24" i="4"/>
  <c r="AO16" i="4"/>
  <c r="U15" i="4"/>
  <c r="BX26" i="4"/>
  <c r="BS26" i="4"/>
  <c r="CD26" i="4"/>
  <c r="BV26" i="4"/>
  <c r="AX26" i="4"/>
  <c r="BR26" i="4" s="1"/>
  <c r="AD26" i="4" s="1"/>
  <c r="AZ26" i="4"/>
  <c r="BT26" i="4" s="1"/>
  <c r="AY26" i="4"/>
  <c r="BA26" i="4"/>
  <c r="BU26" i="4" s="1"/>
  <c r="BB26" i="4"/>
  <c r="BC26" i="4"/>
  <c r="BW26" i="4" s="1"/>
  <c r="BD26" i="4"/>
  <c r="BE26" i="4"/>
  <c r="BY26" i="4" s="1"/>
  <c r="BF26" i="4"/>
  <c r="BZ26" i="4" s="1"/>
  <c r="BG26" i="4"/>
  <c r="CA26" i="4" s="1"/>
  <c r="BH26" i="4"/>
  <c r="CB26" i="4" s="1"/>
  <c r="BI26" i="4"/>
  <c r="CC26" i="4" s="1"/>
  <c r="BK27" i="4"/>
  <c r="BK13" i="4"/>
  <c r="CE13" i="4" s="1"/>
  <c r="BK26" i="4"/>
  <c r="CE26" i="4" s="1"/>
  <c r="BK25" i="4"/>
  <c r="CE25" i="4" s="1"/>
  <c r="BK24" i="4"/>
  <c r="CE24" i="4" s="1"/>
  <c r="BK23" i="4"/>
  <c r="CE23" i="4" s="1"/>
  <c r="BK22" i="4"/>
  <c r="CE22" i="4" s="1"/>
  <c r="BK21" i="4"/>
  <c r="CE21" i="4" s="1"/>
  <c r="BK20" i="4"/>
  <c r="CE20" i="4" s="1"/>
  <c r="BK19" i="4"/>
  <c r="CE19" i="4" s="1"/>
  <c r="BK18" i="4"/>
  <c r="CE18" i="4" s="1"/>
  <c r="BK17" i="4"/>
  <c r="CE17" i="4" s="1"/>
  <c r="BK16" i="4"/>
  <c r="CE16" i="4" s="1"/>
  <c r="BK15" i="4"/>
  <c r="CE15" i="4" s="1"/>
  <c r="BK14" i="4"/>
  <c r="CE14" i="4" s="1"/>
  <c r="AQ14" i="4" s="1"/>
  <c r="AQ15" i="4" s="1"/>
  <c r="AI22" i="4"/>
  <c r="O21" i="4"/>
  <c r="L25" i="5" l="1"/>
  <c r="J25" i="5"/>
  <c r="K25" i="5"/>
  <c r="BS26" i="5"/>
  <c r="AE26" i="5" s="1"/>
  <c r="BX26" i="5"/>
  <c r="CB26" i="5"/>
  <c r="BT26" i="5"/>
  <c r="AF26" i="5" s="1"/>
  <c r="AX26" i="5"/>
  <c r="BR26" i="5" s="1"/>
  <c r="AD26" i="5" s="1"/>
  <c r="AZ26" i="5"/>
  <c r="AY26" i="5"/>
  <c r="BA26" i="5"/>
  <c r="BU26" i="5" s="1"/>
  <c r="BB26" i="5"/>
  <c r="BV26" i="5" s="1"/>
  <c r="BC26" i="5"/>
  <c r="BW26" i="5" s="1"/>
  <c r="BD26" i="5"/>
  <c r="BE26" i="5"/>
  <c r="BY26" i="5" s="1"/>
  <c r="BF26" i="5"/>
  <c r="BZ26" i="5" s="1"/>
  <c r="BG26" i="5"/>
  <c r="CA26" i="5" s="1"/>
  <c r="BH26" i="5"/>
  <c r="BI26" i="5"/>
  <c r="CC26" i="5" s="1"/>
  <c r="BJ26" i="5"/>
  <c r="CD26" i="5" s="1"/>
  <c r="Y8" i="5"/>
  <c r="Z7" i="5"/>
  <c r="AG25" i="5"/>
  <c r="M24" i="5"/>
  <c r="AN18" i="5"/>
  <c r="T17" i="5"/>
  <c r="AJ22" i="5"/>
  <c r="P21" i="5"/>
  <c r="AM19" i="5"/>
  <c r="S18" i="5"/>
  <c r="AO17" i="5"/>
  <c r="U16" i="5"/>
  <c r="AH24" i="5"/>
  <c r="N23" i="5"/>
  <c r="AL20" i="5"/>
  <c r="R19" i="5"/>
  <c r="AP15" i="5"/>
  <c r="V14" i="5"/>
  <c r="E14" i="5" s="1"/>
  <c r="F14" i="5" s="1"/>
  <c r="G14" i="5" s="1"/>
  <c r="B28" i="5"/>
  <c r="I27" i="5"/>
  <c r="D27" i="5"/>
  <c r="C27" i="5"/>
  <c r="BL27" i="5"/>
  <c r="BL25" i="5"/>
  <c r="CF25" i="5" s="1"/>
  <c r="BL24" i="5"/>
  <c r="CF24" i="5" s="1"/>
  <c r="BL23" i="5"/>
  <c r="CF23" i="5" s="1"/>
  <c r="BL22" i="5"/>
  <c r="CF22" i="5" s="1"/>
  <c r="BL21" i="5"/>
  <c r="CF21" i="5" s="1"/>
  <c r="BL20" i="5"/>
  <c r="CF20" i="5" s="1"/>
  <c r="BL19" i="5"/>
  <c r="CF19" i="5" s="1"/>
  <c r="BL18" i="5"/>
  <c r="CF18" i="5" s="1"/>
  <c r="BL17" i="5"/>
  <c r="CF17" i="5" s="1"/>
  <c r="BL16" i="5"/>
  <c r="CF16" i="5" s="1"/>
  <c r="BL15" i="5"/>
  <c r="CF15" i="5" s="1"/>
  <c r="BL14" i="5"/>
  <c r="CF14" i="5" s="1"/>
  <c r="BL13" i="5"/>
  <c r="CF13" i="5" s="1"/>
  <c r="BL26" i="5"/>
  <c r="CF26" i="5" s="1"/>
  <c r="AQ14" i="5"/>
  <c r="AQ15" i="5" s="1"/>
  <c r="BK26" i="5"/>
  <c r="CE26" i="5" s="1"/>
  <c r="AK20" i="5"/>
  <c r="Q19" i="5"/>
  <c r="AI22" i="5"/>
  <c r="O21" i="5"/>
  <c r="J26" i="4"/>
  <c r="AI23" i="4"/>
  <c r="O22" i="4"/>
  <c r="AE26" i="4"/>
  <c r="K25" i="4"/>
  <c r="AL20" i="4"/>
  <c r="R19" i="4"/>
  <c r="AH23" i="4"/>
  <c r="N22" i="4"/>
  <c r="C28" i="4"/>
  <c r="B29" i="4"/>
  <c r="I28" i="4"/>
  <c r="D28" i="4"/>
  <c r="AN17" i="4"/>
  <c r="T16" i="4"/>
  <c r="AG25" i="4"/>
  <c r="M24" i="4"/>
  <c r="BL28" i="4"/>
  <c r="BL27" i="4"/>
  <c r="BL26" i="4"/>
  <c r="CF26" i="4" s="1"/>
  <c r="BL25" i="4"/>
  <c r="CF25" i="4" s="1"/>
  <c r="BL24" i="4"/>
  <c r="CF24" i="4" s="1"/>
  <c r="BL23" i="4"/>
  <c r="CF23" i="4" s="1"/>
  <c r="BL22" i="4"/>
  <c r="CF22" i="4" s="1"/>
  <c r="BL21" i="4"/>
  <c r="CF21" i="4" s="1"/>
  <c r="BL20" i="4"/>
  <c r="CF20" i="4" s="1"/>
  <c r="BL19" i="4"/>
  <c r="CF19" i="4" s="1"/>
  <c r="BL18" i="4"/>
  <c r="CF18" i="4" s="1"/>
  <c r="BL17" i="4"/>
  <c r="CF17" i="4" s="1"/>
  <c r="BL16" i="4"/>
  <c r="CF16" i="4" s="1"/>
  <c r="BL15" i="4"/>
  <c r="CF15" i="4" s="1"/>
  <c r="BL14" i="4"/>
  <c r="CF14" i="4" s="1"/>
  <c r="BL13" i="4"/>
  <c r="CF13" i="4" s="1"/>
  <c r="AQ16" i="4"/>
  <c r="W15" i="4"/>
  <c r="AO17" i="4"/>
  <c r="U16" i="4"/>
  <c r="AP16" i="4"/>
  <c r="V15" i="4"/>
  <c r="AK20" i="4"/>
  <c r="Q19" i="4"/>
  <c r="AJ21" i="4"/>
  <c r="P20" i="4"/>
  <c r="AF25" i="4"/>
  <c r="L24" i="4"/>
  <c r="AM19" i="4"/>
  <c r="S18" i="4"/>
  <c r="CF27" i="4"/>
  <c r="CE27" i="4"/>
  <c r="CD27" i="4"/>
  <c r="BV27" i="4"/>
  <c r="BR27" i="4"/>
  <c r="AD27" i="4" s="1"/>
  <c r="BY27" i="4"/>
  <c r="AX27" i="4"/>
  <c r="AY27" i="4"/>
  <c r="BS27" i="4" s="1"/>
  <c r="AZ27" i="4"/>
  <c r="BT27" i="4" s="1"/>
  <c r="BA27" i="4"/>
  <c r="BU27" i="4" s="1"/>
  <c r="BB27" i="4"/>
  <c r="BC27" i="4"/>
  <c r="BW27" i="4" s="1"/>
  <c r="BD27" i="4"/>
  <c r="BX27" i="4" s="1"/>
  <c r="BE27" i="4"/>
  <c r="BF27" i="4"/>
  <c r="BZ27" i="4" s="1"/>
  <c r="BG27" i="4"/>
  <c r="CA27" i="4" s="1"/>
  <c r="BH27" i="4"/>
  <c r="CB27" i="4" s="1"/>
  <c r="BI27" i="4"/>
  <c r="CC27" i="4" s="1"/>
  <c r="BJ27" i="4"/>
  <c r="Z7" i="4"/>
  <c r="Y8" i="4"/>
  <c r="J26" i="5" l="1"/>
  <c r="K26" i="5"/>
  <c r="L26" i="5"/>
  <c r="AR14" i="5"/>
  <c r="AR15" i="5" s="1"/>
  <c r="AR16" i="5" s="1"/>
  <c r="CF27" i="5"/>
  <c r="CD27" i="5"/>
  <c r="BV27" i="5"/>
  <c r="BR27" i="5"/>
  <c r="AD27" i="5" s="1"/>
  <c r="AX27" i="5"/>
  <c r="AZ27" i="5"/>
  <c r="BT27" i="5" s="1"/>
  <c r="AF27" i="5" s="1"/>
  <c r="AY27" i="5"/>
  <c r="BS27" i="5" s="1"/>
  <c r="AE27" i="5" s="1"/>
  <c r="BA27" i="5"/>
  <c r="BU27" i="5" s="1"/>
  <c r="BB27" i="5"/>
  <c r="BC27" i="5"/>
  <c r="BW27" i="5" s="1"/>
  <c r="BD27" i="5"/>
  <c r="BX27" i="5" s="1"/>
  <c r="BE27" i="5"/>
  <c r="BY27" i="5" s="1"/>
  <c r="BF27" i="5"/>
  <c r="BZ27" i="5" s="1"/>
  <c r="BG27" i="5"/>
  <c r="CA27" i="5" s="1"/>
  <c r="BH27" i="5"/>
  <c r="CB27" i="5" s="1"/>
  <c r="BI27" i="5"/>
  <c r="CC27" i="5" s="1"/>
  <c r="BJ27" i="5"/>
  <c r="BK27" i="5"/>
  <c r="CE27" i="5" s="1"/>
  <c r="AN19" i="5"/>
  <c r="T18" i="5"/>
  <c r="BM27" i="5"/>
  <c r="CG27" i="5" s="1"/>
  <c r="BM26" i="5"/>
  <c r="CG26" i="5" s="1"/>
  <c r="BM25" i="5"/>
  <c r="CG25" i="5" s="1"/>
  <c r="BM24" i="5"/>
  <c r="CG24" i="5" s="1"/>
  <c r="BM23" i="5"/>
  <c r="CG23" i="5" s="1"/>
  <c r="BM22" i="5"/>
  <c r="CG22" i="5" s="1"/>
  <c r="BM21" i="5"/>
  <c r="CG21" i="5" s="1"/>
  <c r="BM20" i="5"/>
  <c r="CG20" i="5" s="1"/>
  <c r="BM19" i="5"/>
  <c r="CG19" i="5" s="1"/>
  <c r="BM18" i="5"/>
  <c r="CG18" i="5" s="1"/>
  <c r="BM17" i="5"/>
  <c r="CG17" i="5" s="1"/>
  <c r="BM16" i="5"/>
  <c r="CG16" i="5" s="1"/>
  <c r="BM15" i="5"/>
  <c r="CG15" i="5" s="1"/>
  <c r="BM14" i="5"/>
  <c r="CG14" i="5" s="1"/>
  <c r="BM13" i="5"/>
  <c r="CG13" i="5" s="1"/>
  <c r="AI23" i="5"/>
  <c r="O22" i="5"/>
  <c r="AQ16" i="5"/>
  <c r="W15" i="5"/>
  <c r="AP16" i="5"/>
  <c r="V15" i="5"/>
  <c r="AL21" i="5"/>
  <c r="R20" i="5"/>
  <c r="AO18" i="5"/>
  <c r="U17" i="5"/>
  <c r="AJ23" i="5"/>
  <c r="P22" i="5"/>
  <c r="AG26" i="5"/>
  <c r="M25" i="5"/>
  <c r="AK21" i="5"/>
  <c r="Q20" i="5"/>
  <c r="C28" i="5"/>
  <c r="BM28" i="5" s="1"/>
  <c r="B29" i="5"/>
  <c r="I28" i="5"/>
  <c r="D28" i="5"/>
  <c r="AH25" i="5"/>
  <c r="N24" i="5"/>
  <c r="AM20" i="5"/>
  <c r="S19" i="5"/>
  <c r="AA7" i="5"/>
  <c r="Z8" i="5"/>
  <c r="J27" i="4"/>
  <c r="AA7" i="4"/>
  <c r="Z8" i="4"/>
  <c r="AM20" i="4"/>
  <c r="S19" i="4"/>
  <c r="AJ22" i="4"/>
  <c r="P21" i="4"/>
  <c r="AP17" i="4"/>
  <c r="V16" i="4"/>
  <c r="AR14" i="4"/>
  <c r="AR15" i="4" s="1"/>
  <c r="AR16" i="4" s="1"/>
  <c r="C29" i="4"/>
  <c r="B30" i="4"/>
  <c r="I29" i="4"/>
  <c r="D29" i="4"/>
  <c r="E15" i="4"/>
  <c r="F15" i="4" s="1"/>
  <c r="G15" i="4" s="1"/>
  <c r="AN18" i="4"/>
  <c r="T17" i="4"/>
  <c r="CF28" i="4"/>
  <c r="BS28" i="4"/>
  <c r="BV28" i="4"/>
  <c r="CC28" i="4"/>
  <c r="AX28" i="4"/>
  <c r="BR28" i="4" s="1"/>
  <c r="AD28" i="4" s="1"/>
  <c r="AZ28" i="4"/>
  <c r="BT28" i="4" s="1"/>
  <c r="AY28" i="4"/>
  <c r="BA28" i="4"/>
  <c r="BU28" i="4" s="1"/>
  <c r="BB28" i="4"/>
  <c r="BC28" i="4"/>
  <c r="BW28" i="4" s="1"/>
  <c r="BD28" i="4"/>
  <c r="BX28" i="4" s="1"/>
  <c r="BE28" i="4"/>
  <c r="BY28" i="4" s="1"/>
  <c r="BF28" i="4"/>
  <c r="BZ28" i="4" s="1"/>
  <c r="BG28" i="4"/>
  <c r="CA28" i="4" s="1"/>
  <c r="BH28" i="4"/>
  <c r="CB28" i="4" s="1"/>
  <c r="BI28" i="4"/>
  <c r="BJ28" i="4"/>
  <c r="CD28" i="4" s="1"/>
  <c r="BK28" i="4"/>
  <c r="CE28" i="4" s="1"/>
  <c r="AL21" i="4"/>
  <c r="R20" i="4"/>
  <c r="AI24" i="4"/>
  <c r="O23" i="4"/>
  <c r="AF26" i="4"/>
  <c r="L25" i="4"/>
  <c r="AK21" i="4"/>
  <c r="Q20" i="4"/>
  <c r="AO18" i="4"/>
  <c r="U17" i="4"/>
  <c r="AQ17" i="4"/>
  <c r="W16" i="4"/>
  <c r="BM29" i="4"/>
  <c r="BM28" i="4"/>
  <c r="CG28" i="4" s="1"/>
  <c r="BM27" i="4"/>
  <c r="CG27" i="4" s="1"/>
  <c r="BM13" i="4"/>
  <c r="CG13" i="4" s="1"/>
  <c r="BM26" i="4"/>
  <c r="CG26" i="4" s="1"/>
  <c r="BM25" i="4"/>
  <c r="CG25" i="4" s="1"/>
  <c r="BM24" i="4"/>
  <c r="CG24" i="4" s="1"/>
  <c r="BM23" i="4"/>
  <c r="CG23" i="4" s="1"/>
  <c r="BM22" i="4"/>
  <c r="CG22" i="4" s="1"/>
  <c r="BM21" i="4"/>
  <c r="CG21" i="4" s="1"/>
  <c r="BM20" i="4"/>
  <c r="CG20" i="4" s="1"/>
  <c r="BM19" i="4"/>
  <c r="CG19" i="4" s="1"/>
  <c r="BM18" i="4"/>
  <c r="CG18" i="4" s="1"/>
  <c r="BM17" i="4"/>
  <c r="CG17" i="4" s="1"/>
  <c r="BM16" i="4"/>
  <c r="CG16" i="4" s="1"/>
  <c r="BM15" i="4"/>
  <c r="CG15" i="4" s="1"/>
  <c r="BM14" i="4"/>
  <c r="CG14" i="4" s="1"/>
  <c r="AS14" i="4" s="1"/>
  <c r="AS15" i="4" s="1"/>
  <c r="AS16" i="4" s="1"/>
  <c r="AS17" i="4" s="1"/>
  <c r="AG26" i="4"/>
  <c r="M25" i="4"/>
  <c r="AH24" i="4"/>
  <c r="N23" i="4"/>
  <c r="AE27" i="4"/>
  <c r="K26" i="4"/>
  <c r="J27" i="5" l="1"/>
  <c r="K27" i="5"/>
  <c r="L27" i="5"/>
  <c r="AR17" i="5"/>
  <c r="X16" i="5"/>
  <c r="AM21" i="5"/>
  <c r="S20" i="5"/>
  <c r="AK22" i="5"/>
  <c r="Q21" i="5"/>
  <c r="AO19" i="5"/>
  <c r="U18" i="5"/>
  <c r="AP17" i="5"/>
  <c r="V16" i="5"/>
  <c r="AI24" i="5"/>
  <c r="O23" i="5"/>
  <c r="AN20" i="5"/>
  <c r="T19" i="5"/>
  <c r="BN28" i="5"/>
  <c r="BN27" i="5"/>
  <c r="CH27" i="5" s="1"/>
  <c r="BN26" i="5"/>
  <c r="CH26" i="5" s="1"/>
  <c r="BN25" i="5"/>
  <c r="CH25" i="5" s="1"/>
  <c r="BN24" i="5"/>
  <c r="CH24" i="5" s="1"/>
  <c r="BN23" i="5"/>
  <c r="CH23" i="5" s="1"/>
  <c r="BN22" i="5"/>
  <c r="CH22" i="5" s="1"/>
  <c r="BN21" i="5"/>
  <c r="CH21" i="5" s="1"/>
  <c r="BN20" i="5"/>
  <c r="CH20" i="5" s="1"/>
  <c r="BN19" i="5"/>
  <c r="CH19" i="5" s="1"/>
  <c r="BN18" i="5"/>
  <c r="CH18" i="5" s="1"/>
  <c r="BN17" i="5"/>
  <c r="CH17" i="5" s="1"/>
  <c r="BN16" i="5"/>
  <c r="CH16" i="5" s="1"/>
  <c r="BN15" i="5"/>
  <c r="CH15" i="5" s="1"/>
  <c r="BN14" i="5"/>
  <c r="CH14" i="5" s="1"/>
  <c r="AT14" i="5" s="1"/>
  <c r="AT15" i="5" s="1"/>
  <c r="AT16" i="5" s="1"/>
  <c r="AT17" i="5" s="1"/>
  <c r="AT18" i="5" s="1"/>
  <c r="BN13" i="5"/>
  <c r="CH13" i="5" s="1"/>
  <c r="C29" i="5"/>
  <c r="BN29" i="5" s="1"/>
  <c r="B30" i="5"/>
  <c r="I29" i="5"/>
  <c r="D29" i="5"/>
  <c r="E15" i="5"/>
  <c r="F15" i="5" s="1"/>
  <c r="G15" i="5" s="1"/>
  <c r="AB7" i="5"/>
  <c r="AA8" i="5"/>
  <c r="AH26" i="5"/>
  <c r="N25" i="5"/>
  <c r="BS28" i="5"/>
  <c r="AE28" i="5" s="1"/>
  <c r="CH28" i="5"/>
  <c r="CG28" i="5"/>
  <c r="CC28" i="5"/>
  <c r="AX28" i="5"/>
  <c r="BR28" i="5" s="1"/>
  <c r="AD28" i="5" s="1"/>
  <c r="AZ28" i="5"/>
  <c r="BT28" i="5" s="1"/>
  <c r="AF28" i="5" s="1"/>
  <c r="AY28" i="5"/>
  <c r="BA28" i="5"/>
  <c r="BU28" i="5" s="1"/>
  <c r="BB28" i="5"/>
  <c r="BV28" i="5" s="1"/>
  <c r="BC28" i="5"/>
  <c r="BW28" i="5" s="1"/>
  <c r="BD28" i="5"/>
  <c r="BX28" i="5" s="1"/>
  <c r="BE28" i="5"/>
  <c r="BY28" i="5" s="1"/>
  <c r="BF28" i="5"/>
  <c r="BZ28" i="5" s="1"/>
  <c r="BG28" i="5"/>
  <c r="CA28" i="5" s="1"/>
  <c r="BH28" i="5"/>
  <c r="CB28" i="5" s="1"/>
  <c r="BI28" i="5"/>
  <c r="BJ28" i="5"/>
  <c r="CD28" i="5" s="1"/>
  <c r="BK28" i="5"/>
  <c r="CE28" i="5" s="1"/>
  <c r="BL28" i="5"/>
  <c r="CF28" i="5" s="1"/>
  <c r="AG27" i="5"/>
  <c r="M26" i="5"/>
  <c r="AJ24" i="5"/>
  <c r="P23" i="5"/>
  <c r="AL22" i="5"/>
  <c r="R21" i="5"/>
  <c r="AQ17" i="5"/>
  <c r="W16" i="5"/>
  <c r="AS14" i="5"/>
  <c r="AS15" i="5" s="1"/>
  <c r="AS16" i="5" s="1"/>
  <c r="AS17" i="5" s="1"/>
  <c r="J28" i="4"/>
  <c r="AH25" i="4"/>
  <c r="N24" i="4"/>
  <c r="AQ18" i="4"/>
  <c r="W17" i="4"/>
  <c r="AK22" i="4"/>
  <c r="Q21" i="4"/>
  <c r="AI25" i="4"/>
  <c r="O24" i="4"/>
  <c r="BX29" i="4"/>
  <c r="BS29" i="4"/>
  <c r="CG29" i="4"/>
  <c r="AX29" i="4"/>
  <c r="BR29" i="4" s="1"/>
  <c r="AD29" i="4" s="1"/>
  <c r="AZ29" i="4"/>
  <c r="BT29" i="4" s="1"/>
  <c r="AY29" i="4"/>
  <c r="BA29" i="4"/>
  <c r="BU29" i="4" s="1"/>
  <c r="BB29" i="4"/>
  <c r="BV29" i="4" s="1"/>
  <c r="BC29" i="4"/>
  <c r="BW29" i="4" s="1"/>
  <c r="BD29" i="4"/>
  <c r="BE29" i="4"/>
  <c r="BY29" i="4" s="1"/>
  <c r="BF29" i="4"/>
  <c r="BZ29" i="4" s="1"/>
  <c r="BG29" i="4"/>
  <c r="CA29" i="4" s="1"/>
  <c r="BH29" i="4"/>
  <c r="CB29" i="4" s="1"/>
  <c r="BI29" i="4"/>
  <c r="CC29" i="4" s="1"/>
  <c r="BJ29" i="4"/>
  <c r="CD29" i="4" s="1"/>
  <c r="BK29" i="4"/>
  <c r="CE29" i="4" s="1"/>
  <c r="BL29" i="4"/>
  <c r="CF29" i="4" s="1"/>
  <c r="BN29" i="4"/>
  <c r="CH29" i="4" s="1"/>
  <c r="BN28" i="4"/>
  <c r="CH28" i="4" s="1"/>
  <c r="BN27" i="4"/>
  <c r="CH27" i="4" s="1"/>
  <c r="BN13" i="4"/>
  <c r="CH13" i="4" s="1"/>
  <c r="BN26" i="4"/>
  <c r="CH26" i="4" s="1"/>
  <c r="BN25" i="4"/>
  <c r="CH25" i="4" s="1"/>
  <c r="BN24" i="4"/>
  <c r="CH24" i="4" s="1"/>
  <c r="BN23" i="4"/>
  <c r="CH23" i="4" s="1"/>
  <c r="BN22" i="4"/>
  <c r="CH22" i="4" s="1"/>
  <c r="BN21" i="4"/>
  <c r="CH21" i="4" s="1"/>
  <c r="BN20" i="4"/>
  <c r="CH20" i="4" s="1"/>
  <c r="BN19" i="4"/>
  <c r="CH19" i="4" s="1"/>
  <c r="BN18" i="4"/>
  <c r="CH18" i="4" s="1"/>
  <c r="BN17" i="4"/>
  <c r="CH17" i="4" s="1"/>
  <c r="BN16" i="4"/>
  <c r="CH16" i="4" s="1"/>
  <c r="BN15" i="4"/>
  <c r="CH15" i="4" s="1"/>
  <c r="BN14" i="4"/>
  <c r="CH14" i="4" s="1"/>
  <c r="AT14" i="4" s="1"/>
  <c r="AT15" i="4" s="1"/>
  <c r="AT16" i="4" s="1"/>
  <c r="AT17" i="4" s="1"/>
  <c r="AT18" i="4" s="1"/>
  <c r="AR17" i="4"/>
  <c r="X16" i="4"/>
  <c r="E16" i="4" s="1"/>
  <c r="F16" i="4" s="1"/>
  <c r="G16" i="4" s="1"/>
  <c r="AJ23" i="4"/>
  <c r="P22" i="4"/>
  <c r="AB7" i="4"/>
  <c r="AA8" i="4"/>
  <c r="AE28" i="4"/>
  <c r="K27" i="4"/>
  <c r="AG27" i="4"/>
  <c r="M26" i="4"/>
  <c r="AO19" i="4"/>
  <c r="U18" i="4"/>
  <c r="AF27" i="4"/>
  <c r="L26" i="4"/>
  <c r="AL22" i="4"/>
  <c r="R21" i="4"/>
  <c r="AN19" i="4"/>
  <c r="T18" i="4"/>
  <c r="AS18" i="4"/>
  <c r="Y17" i="4"/>
  <c r="C30" i="4"/>
  <c r="BN30" i="4" s="1"/>
  <c r="B31" i="4"/>
  <c r="I30" i="4"/>
  <c r="D30" i="4"/>
  <c r="AP18" i="4"/>
  <c r="V17" i="4"/>
  <c r="AM21" i="4"/>
  <c r="S20" i="4"/>
  <c r="L28" i="5" l="1"/>
  <c r="J28" i="5"/>
  <c r="K28" i="5"/>
  <c r="AH27" i="5"/>
  <c r="N26" i="5"/>
  <c r="AN21" i="5"/>
  <c r="T20" i="5"/>
  <c r="AP18" i="5"/>
  <c r="V17" i="5"/>
  <c r="AK23" i="5"/>
  <c r="Q22" i="5"/>
  <c r="AR18" i="5"/>
  <c r="X17" i="5"/>
  <c r="AQ18" i="5"/>
  <c r="W17" i="5"/>
  <c r="AJ25" i="5"/>
  <c r="P24" i="5"/>
  <c r="BO29" i="5"/>
  <c r="BO28" i="5"/>
  <c r="CI28" i="5" s="1"/>
  <c r="BO27" i="5"/>
  <c r="CI27" i="5" s="1"/>
  <c r="BO26" i="5"/>
  <c r="CI26" i="5" s="1"/>
  <c r="BO25" i="5"/>
  <c r="CI25" i="5" s="1"/>
  <c r="BO24" i="5"/>
  <c r="CI24" i="5" s="1"/>
  <c r="BO23" i="5"/>
  <c r="CI23" i="5" s="1"/>
  <c r="BO22" i="5"/>
  <c r="CI22" i="5" s="1"/>
  <c r="BO21" i="5"/>
  <c r="CI21" i="5" s="1"/>
  <c r="BO20" i="5"/>
  <c r="CI20" i="5" s="1"/>
  <c r="BO19" i="5"/>
  <c r="CI19" i="5" s="1"/>
  <c r="BO18" i="5"/>
  <c r="CI18" i="5" s="1"/>
  <c r="BO17" i="5"/>
  <c r="CI17" i="5" s="1"/>
  <c r="BO16" i="5"/>
  <c r="CI16" i="5" s="1"/>
  <c r="BO15" i="5"/>
  <c r="CI15" i="5" s="1"/>
  <c r="BO14" i="5"/>
  <c r="CI14" i="5" s="1"/>
  <c r="BO13" i="5"/>
  <c r="CI13" i="5" s="1"/>
  <c r="AC7" i="5"/>
  <c r="AC8" i="5" s="1"/>
  <c r="AB8" i="5"/>
  <c r="C30" i="5"/>
  <c r="B31" i="5"/>
  <c r="I30" i="5"/>
  <c r="D30" i="5"/>
  <c r="AT19" i="5"/>
  <c r="Z18" i="5"/>
  <c r="AI25" i="5"/>
  <c r="O24" i="5"/>
  <c r="AO20" i="5"/>
  <c r="U19" i="5"/>
  <c r="AM22" i="5"/>
  <c r="S21" i="5"/>
  <c r="AS18" i="5"/>
  <c r="Y17" i="5"/>
  <c r="E17" i="5" s="1"/>
  <c r="F17" i="5" s="1"/>
  <c r="G17" i="5" s="1"/>
  <c r="AL23" i="5"/>
  <c r="R22" i="5"/>
  <c r="AG28" i="5"/>
  <c r="M27" i="5"/>
  <c r="CI29" i="5"/>
  <c r="CH29" i="5"/>
  <c r="BV29" i="5"/>
  <c r="BR29" i="5"/>
  <c r="AD29" i="5" s="1"/>
  <c r="CG29" i="5"/>
  <c r="CC29" i="5"/>
  <c r="BY29" i="5"/>
  <c r="AX29" i="5"/>
  <c r="AZ29" i="5"/>
  <c r="BT29" i="5" s="1"/>
  <c r="AF29" i="5" s="1"/>
  <c r="AY29" i="5"/>
  <c r="BS29" i="5" s="1"/>
  <c r="AE29" i="5" s="1"/>
  <c r="BA29" i="5"/>
  <c r="BU29" i="5" s="1"/>
  <c r="BB29" i="5"/>
  <c r="BC29" i="5"/>
  <c r="BW29" i="5" s="1"/>
  <c r="BD29" i="5"/>
  <c r="BX29" i="5" s="1"/>
  <c r="BE29" i="5"/>
  <c r="BF29" i="5"/>
  <c r="BZ29" i="5" s="1"/>
  <c r="BG29" i="5"/>
  <c r="CA29" i="5" s="1"/>
  <c r="BH29" i="5"/>
  <c r="CB29" i="5" s="1"/>
  <c r="BI29" i="5"/>
  <c r="BJ29" i="5"/>
  <c r="CD29" i="5" s="1"/>
  <c r="BK29" i="5"/>
  <c r="CE29" i="5" s="1"/>
  <c r="BL29" i="5"/>
  <c r="CF29" i="5" s="1"/>
  <c r="BM29" i="5"/>
  <c r="E16" i="5"/>
  <c r="F16" i="5" s="1"/>
  <c r="G16" i="5" s="1"/>
  <c r="J29" i="4"/>
  <c r="BO30" i="4"/>
  <c r="BO29" i="4"/>
  <c r="CI29" i="4" s="1"/>
  <c r="BO28" i="4"/>
  <c r="CI28" i="4" s="1"/>
  <c r="BO27" i="4"/>
  <c r="CI27" i="4" s="1"/>
  <c r="BO13" i="4"/>
  <c r="CI13" i="4" s="1"/>
  <c r="BO26" i="4"/>
  <c r="CI26" i="4" s="1"/>
  <c r="BO25" i="4"/>
  <c r="CI25" i="4" s="1"/>
  <c r="BO24" i="4"/>
  <c r="CI24" i="4" s="1"/>
  <c r="BO23" i="4"/>
  <c r="CI23" i="4" s="1"/>
  <c r="BO22" i="4"/>
  <c r="CI22" i="4" s="1"/>
  <c r="BO21" i="4"/>
  <c r="CI21" i="4" s="1"/>
  <c r="BO20" i="4"/>
  <c r="CI20" i="4" s="1"/>
  <c r="BO19" i="4"/>
  <c r="CI19" i="4" s="1"/>
  <c r="BO18" i="4"/>
  <c r="CI18" i="4" s="1"/>
  <c r="BO17" i="4"/>
  <c r="CI17" i="4" s="1"/>
  <c r="BO16" i="4"/>
  <c r="CI16" i="4" s="1"/>
  <c r="BO15" i="4"/>
  <c r="CI15" i="4" s="1"/>
  <c r="BO14" i="4"/>
  <c r="CI14" i="4" s="1"/>
  <c r="AU14" i="4" s="1"/>
  <c r="AU15" i="4" s="1"/>
  <c r="AU16" i="4" s="1"/>
  <c r="AU17" i="4" s="1"/>
  <c r="AU18" i="4" s="1"/>
  <c r="AU19" i="4" s="1"/>
  <c r="AU20" i="4" s="1"/>
  <c r="AK23" i="4"/>
  <c r="Q22" i="4"/>
  <c r="AH26" i="4"/>
  <c r="N25" i="4"/>
  <c r="AM22" i="4"/>
  <c r="S21" i="4"/>
  <c r="AS19" i="4"/>
  <c r="Y18" i="4"/>
  <c r="AN20" i="4"/>
  <c r="T19" i="4"/>
  <c r="AF28" i="4"/>
  <c r="L27" i="4"/>
  <c r="AG28" i="4"/>
  <c r="M27" i="4"/>
  <c r="AB8" i="4"/>
  <c r="AC7" i="4"/>
  <c r="AC8" i="4" s="1"/>
  <c r="AR18" i="4"/>
  <c r="X17" i="4"/>
  <c r="E17" i="4" s="1"/>
  <c r="F17" i="4" s="1"/>
  <c r="G17" i="4" s="1"/>
  <c r="C31" i="4"/>
  <c r="B32" i="4"/>
  <c r="I31" i="4"/>
  <c r="D31" i="4"/>
  <c r="AI26" i="4"/>
  <c r="O25" i="4"/>
  <c r="AQ19" i="4"/>
  <c r="W18" i="4"/>
  <c r="AP19" i="4"/>
  <c r="V18" i="4"/>
  <c r="CI30" i="4"/>
  <c r="CE30" i="4"/>
  <c r="CH30" i="4"/>
  <c r="BR30" i="4"/>
  <c r="AD30" i="4" s="1"/>
  <c r="BY30" i="4"/>
  <c r="AX30" i="4"/>
  <c r="AZ30" i="4"/>
  <c r="BT30" i="4" s="1"/>
  <c r="AY30" i="4"/>
  <c r="BS30" i="4" s="1"/>
  <c r="BA30" i="4"/>
  <c r="BU30" i="4" s="1"/>
  <c r="BB30" i="4"/>
  <c r="BV30" i="4" s="1"/>
  <c r="BC30" i="4"/>
  <c r="BW30" i="4" s="1"/>
  <c r="BD30" i="4"/>
  <c r="BX30" i="4" s="1"/>
  <c r="BE30" i="4"/>
  <c r="BF30" i="4"/>
  <c r="BZ30" i="4" s="1"/>
  <c r="BG30" i="4"/>
  <c r="CA30" i="4" s="1"/>
  <c r="BH30" i="4"/>
  <c r="CB30" i="4" s="1"/>
  <c r="BI30" i="4"/>
  <c r="CC30" i="4" s="1"/>
  <c r="BJ30" i="4"/>
  <c r="CD30" i="4" s="1"/>
  <c r="BK30" i="4"/>
  <c r="BL30" i="4"/>
  <c r="CF30" i="4" s="1"/>
  <c r="BM30" i="4"/>
  <c r="CG30" i="4" s="1"/>
  <c r="AL23" i="4"/>
  <c r="R22" i="4"/>
  <c r="AO20" i="4"/>
  <c r="U19" i="4"/>
  <c r="AE29" i="4"/>
  <c r="K28" i="4"/>
  <c r="AJ24" i="4"/>
  <c r="P23" i="4"/>
  <c r="AT19" i="4"/>
  <c r="Z18" i="4"/>
  <c r="K29" i="5" l="1"/>
  <c r="L29" i="5"/>
  <c r="J29" i="5"/>
  <c r="AM23" i="5"/>
  <c r="S22" i="5"/>
  <c r="AI26" i="5"/>
  <c r="O25" i="5"/>
  <c r="BQ30" i="5"/>
  <c r="BQ29" i="5"/>
  <c r="CK29" i="5" s="1"/>
  <c r="BQ28" i="5"/>
  <c r="CK28" i="5" s="1"/>
  <c r="BQ27" i="5"/>
  <c r="CK27" i="5" s="1"/>
  <c r="BQ26" i="5"/>
  <c r="CK26" i="5" s="1"/>
  <c r="BQ25" i="5"/>
  <c r="CK25" i="5" s="1"/>
  <c r="BQ24" i="5"/>
  <c r="CK24" i="5" s="1"/>
  <c r="BQ23" i="5"/>
  <c r="CK23" i="5" s="1"/>
  <c r="BQ22" i="5"/>
  <c r="CK22" i="5" s="1"/>
  <c r="BQ21" i="5"/>
  <c r="CK21" i="5" s="1"/>
  <c r="BQ20" i="5"/>
  <c r="CK20" i="5" s="1"/>
  <c r="BQ19" i="5"/>
  <c r="CK19" i="5" s="1"/>
  <c r="BQ18" i="5"/>
  <c r="CK18" i="5" s="1"/>
  <c r="BQ17" i="5"/>
  <c r="CK17" i="5" s="1"/>
  <c r="BQ16" i="5"/>
  <c r="CK16" i="5" s="1"/>
  <c r="BQ15" i="5"/>
  <c r="CK15" i="5" s="1"/>
  <c r="BQ14" i="5"/>
  <c r="CK14" i="5" s="1"/>
  <c r="BQ13" i="5"/>
  <c r="CK13" i="5" s="1"/>
  <c r="AG29" i="5"/>
  <c r="M28" i="5"/>
  <c r="AS19" i="5"/>
  <c r="Y18" i="5"/>
  <c r="C31" i="5"/>
  <c r="BQ31" i="5" s="1"/>
  <c r="B32" i="5"/>
  <c r="I31" i="5"/>
  <c r="D31" i="5"/>
  <c r="AJ26" i="5"/>
  <c r="P25" i="5"/>
  <c r="AR19" i="5"/>
  <c r="X18" i="5"/>
  <c r="AP19" i="5"/>
  <c r="V18" i="5"/>
  <c r="E18" i="5" s="1"/>
  <c r="F18" i="5" s="1"/>
  <c r="G18" i="5" s="1"/>
  <c r="AH28" i="5"/>
  <c r="N27" i="5"/>
  <c r="AO21" i="5"/>
  <c r="U20" i="5"/>
  <c r="AT20" i="5"/>
  <c r="Z19" i="5"/>
  <c r="CF30" i="5"/>
  <c r="CI30" i="5"/>
  <c r="BS30" i="5"/>
  <c r="AE30" i="5" s="1"/>
  <c r="CH30" i="5"/>
  <c r="BV30" i="5"/>
  <c r="BR30" i="5"/>
  <c r="AD30" i="5" s="1"/>
  <c r="CK30" i="5"/>
  <c r="CC30" i="5"/>
  <c r="BY30" i="5"/>
  <c r="AX30" i="5"/>
  <c r="AZ30" i="5"/>
  <c r="BT30" i="5" s="1"/>
  <c r="AF30" i="5" s="1"/>
  <c r="AY30" i="5"/>
  <c r="BA30" i="5"/>
  <c r="BU30" i="5" s="1"/>
  <c r="BB30" i="5"/>
  <c r="BC30" i="5"/>
  <c r="BW30" i="5" s="1"/>
  <c r="BD30" i="5"/>
  <c r="BX30" i="5" s="1"/>
  <c r="BE30" i="5"/>
  <c r="BF30" i="5"/>
  <c r="BZ30" i="5" s="1"/>
  <c r="BG30" i="5"/>
  <c r="CA30" i="5" s="1"/>
  <c r="BH30" i="5"/>
  <c r="CB30" i="5" s="1"/>
  <c r="BI30" i="5"/>
  <c r="BJ30" i="5"/>
  <c r="CD30" i="5" s="1"/>
  <c r="BK30" i="5"/>
  <c r="CE30" i="5" s="1"/>
  <c r="BL30" i="5"/>
  <c r="BM30" i="5"/>
  <c r="CG30" i="5" s="1"/>
  <c r="BN30" i="5"/>
  <c r="AL24" i="5"/>
  <c r="R23" i="5"/>
  <c r="BP31" i="5"/>
  <c r="BP30" i="5"/>
  <c r="CJ30" i="5" s="1"/>
  <c r="BP29" i="5"/>
  <c r="CJ29" i="5" s="1"/>
  <c r="BP28" i="5"/>
  <c r="CJ28" i="5" s="1"/>
  <c r="BP27" i="5"/>
  <c r="CJ27" i="5" s="1"/>
  <c r="BP26" i="5"/>
  <c r="CJ26" i="5" s="1"/>
  <c r="BP25" i="5"/>
  <c r="CJ25" i="5" s="1"/>
  <c r="BP24" i="5"/>
  <c r="CJ24" i="5" s="1"/>
  <c r="BP23" i="5"/>
  <c r="CJ23" i="5" s="1"/>
  <c r="BP22" i="5"/>
  <c r="CJ22" i="5" s="1"/>
  <c r="BP21" i="5"/>
  <c r="CJ21" i="5" s="1"/>
  <c r="BP20" i="5"/>
  <c r="CJ20" i="5" s="1"/>
  <c r="BP19" i="5"/>
  <c r="CJ19" i="5" s="1"/>
  <c r="BP18" i="5"/>
  <c r="CJ18" i="5" s="1"/>
  <c r="BP17" i="5"/>
  <c r="CJ17" i="5" s="1"/>
  <c r="BP16" i="5"/>
  <c r="CJ16" i="5" s="1"/>
  <c r="BP15" i="5"/>
  <c r="CJ15" i="5" s="1"/>
  <c r="BP14" i="5"/>
  <c r="CJ14" i="5" s="1"/>
  <c r="BP13" i="5"/>
  <c r="CJ13" i="5" s="1"/>
  <c r="AU14" i="5"/>
  <c r="AU15" i="5" s="1"/>
  <c r="AU16" i="5" s="1"/>
  <c r="AU17" i="5" s="1"/>
  <c r="AU18" i="5" s="1"/>
  <c r="AU19" i="5" s="1"/>
  <c r="AU20" i="5" s="1"/>
  <c r="BO30" i="5"/>
  <c r="AQ19" i="5"/>
  <c r="W18" i="5"/>
  <c r="AK24" i="5"/>
  <c r="Q23" i="5"/>
  <c r="AN22" i="5"/>
  <c r="T21" i="5"/>
  <c r="J30" i="4"/>
  <c r="C32" i="4"/>
  <c r="B33" i="4"/>
  <c r="I32" i="4"/>
  <c r="D32" i="4"/>
  <c r="AR19" i="4"/>
  <c r="X18" i="4"/>
  <c r="AG29" i="4"/>
  <c r="M28" i="4"/>
  <c r="AN21" i="4"/>
  <c r="T20" i="4"/>
  <c r="AM23" i="4"/>
  <c r="S22" i="4"/>
  <c r="AK24" i="4"/>
  <c r="Q23" i="4"/>
  <c r="AJ25" i="4"/>
  <c r="P24" i="4"/>
  <c r="AO21" i="4"/>
  <c r="U20" i="4"/>
  <c r="AP20" i="4"/>
  <c r="V19" i="4"/>
  <c r="AI27" i="4"/>
  <c r="O26" i="4"/>
  <c r="BT31" i="4"/>
  <c r="CG31" i="4"/>
  <c r="CC31" i="4"/>
  <c r="AX31" i="4"/>
  <c r="BR31" i="4" s="1"/>
  <c r="AD31" i="4" s="1"/>
  <c r="AY31" i="4"/>
  <c r="BS31" i="4" s="1"/>
  <c r="AZ31" i="4"/>
  <c r="BA31" i="4"/>
  <c r="BU31" i="4" s="1"/>
  <c r="BB31" i="4"/>
  <c r="BV31" i="4" s="1"/>
  <c r="BC31" i="4"/>
  <c r="BW31" i="4" s="1"/>
  <c r="BD31" i="4"/>
  <c r="BX31" i="4" s="1"/>
  <c r="BE31" i="4"/>
  <c r="BY31" i="4" s="1"/>
  <c r="BF31" i="4"/>
  <c r="BZ31" i="4" s="1"/>
  <c r="BG31" i="4"/>
  <c r="CA31" i="4" s="1"/>
  <c r="BH31" i="4"/>
  <c r="CB31" i="4" s="1"/>
  <c r="BI31" i="4"/>
  <c r="BJ31" i="4"/>
  <c r="CD31" i="4" s="1"/>
  <c r="BK31" i="4"/>
  <c r="CE31" i="4" s="1"/>
  <c r="BL31" i="4"/>
  <c r="CF31" i="4" s="1"/>
  <c r="BM31" i="4"/>
  <c r="BN31" i="4"/>
  <c r="CH31" i="4" s="1"/>
  <c r="BQ32" i="4"/>
  <c r="BQ31" i="4"/>
  <c r="CK31" i="4" s="1"/>
  <c r="BQ30" i="4"/>
  <c r="CK30" i="4" s="1"/>
  <c r="BQ29" i="4"/>
  <c r="CK29" i="4" s="1"/>
  <c r="BQ28" i="4"/>
  <c r="CK28" i="4" s="1"/>
  <c r="BQ27" i="4"/>
  <c r="CK27" i="4" s="1"/>
  <c r="BQ13" i="4"/>
  <c r="CK13" i="4" s="1"/>
  <c r="BQ26" i="4"/>
  <c r="CK26" i="4" s="1"/>
  <c r="BQ25" i="4"/>
  <c r="CK25" i="4" s="1"/>
  <c r="BQ24" i="4"/>
  <c r="CK24" i="4" s="1"/>
  <c r="BQ23" i="4"/>
  <c r="CK23" i="4" s="1"/>
  <c r="BQ22" i="4"/>
  <c r="CK22" i="4" s="1"/>
  <c r="BQ21" i="4"/>
  <c r="CK21" i="4" s="1"/>
  <c r="BQ20" i="4"/>
  <c r="CK20" i="4" s="1"/>
  <c r="BQ19" i="4"/>
  <c r="CK19" i="4" s="1"/>
  <c r="BQ18" i="4"/>
  <c r="CK18" i="4" s="1"/>
  <c r="BQ17" i="4"/>
  <c r="CK17" i="4" s="1"/>
  <c r="BQ16" i="4"/>
  <c r="CK16" i="4" s="1"/>
  <c r="BQ15" i="4"/>
  <c r="CK15" i="4" s="1"/>
  <c r="BQ14" i="4"/>
  <c r="CK14" i="4" s="1"/>
  <c r="AW14" i="4" s="1"/>
  <c r="AW15" i="4" s="1"/>
  <c r="AU21" i="4"/>
  <c r="AA20" i="4"/>
  <c r="E18" i="4"/>
  <c r="F18" i="4" s="1"/>
  <c r="G18" i="4" s="1"/>
  <c r="BP32" i="4"/>
  <c r="BP31" i="4"/>
  <c r="CJ31" i="4" s="1"/>
  <c r="BP30" i="4"/>
  <c r="CJ30" i="4" s="1"/>
  <c r="BP29" i="4"/>
  <c r="CJ29" i="4" s="1"/>
  <c r="BP28" i="4"/>
  <c r="CJ28" i="4" s="1"/>
  <c r="BP27" i="4"/>
  <c r="CJ27" i="4" s="1"/>
  <c r="BP26" i="4"/>
  <c r="CJ26" i="4" s="1"/>
  <c r="BP25" i="4"/>
  <c r="CJ25" i="4" s="1"/>
  <c r="BP24" i="4"/>
  <c r="CJ24" i="4" s="1"/>
  <c r="BP23" i="4"/>
  <c r="CJ23" i="4" s="1"/>
  <c r="BP22" i="4"/>
  <c r="CJ22" i="4" s="1"/>
  <c r="BP21" i="4"/>
  <c r="CJ21" i="4" s="1"/>
  <c r="BP20" i="4"/>
  <c r="CJ20" i="4" s="1"/>
  <c r="BP19" i="4"/>
  <c r="CJ19" i="4" s="1"/>
  <c r="BP18" i="4"/>
  <c r="CJ18" i="4" s="1"/>
  <c r="BP17" i="4"/>
  <c r="CJ17" i="4" s="1"/>
  <c r="BP16" i="4"/>
  <c r="CJ16" i="4" s="1"/>
  <c r="BP15" i="4"/>
  <c r="CJ15" i="4" s="1"/>
  <c r="BP14" i="4"/>
  <c r="CJ14" i="4" s="1"/>
  <c r="BP13" i="4"/>
  <c r="CJ13" i="4" s="1"/>
  <c r="AF29" i="4"/>
  <c r="L28" i="4"/>
  <c r="AS20" i="4"/>
  <c r="Y19" i="4"/>
  <c r="AH27" i="4"/>
  <c r="N26" i="4"/>
  <c r="AT20" i="4"/>
  <c r="Z19" i="4"/>
  <c r="AE30" i="4"/>
  <c r="K29" i="4"/>
  <c r="AL24" i="4"/>
  <c r="R23" i="4"/>
  <c r="AQ20" i="4"/>
  <c r="W19" i="4"/>
  <c r="BO31" i="4"/>
  <c r="CI31" i="4" s="1"/>
  <c r="L30" i="5" l="1"/>
  <c r="K30" i="5"/>
  <c r="J30" i="5"/>
  <c r="C32" i="5"/>
  <c r="B33" i="5"/>
  <c r="I32" i="5"/>
  <c r="D32" i="5"/>
  <c r="AS20" i="5"/>
  <c r="Y19" i="5"/>
  <c r="AG30" i="5"/>
  <c r="M29" i="5"/>
  <c r="AW14" i="5"/>
  <c r="AW15" i="5" s="1"/>
  <c r="AW16" i="5" s="1"/>
  <c r="AW17" i="5" s="1"/>
  <c r="AW18" i="5" s="1"/>
  <c r="AW19" i="5" s="1"/>
  <c r="AW20" i="5" s="1"/>
  <c r="AW21" i="5" s="1"/>
  <c r="AW22" i="5" s="1"/>
  <c r="AW23" i="5" s="1"/>
  <c r="AW24" i="5" s="1"/>
  <c r="AM24" i="5"/>
  <c r="S23" i="5"/>
  <c r="AK25" i="5"/>
  <c r="Q24" i="5"/>
  <c r="AU21" i="5"/>
  <c r="AA20" i="5"/>
  <c r="AT21" i="5"/>
  <c r="Z20" i="5"/>
  <c r="AH29" i="5"/>
  <c r="N28" i="5"/>
  <c r="AR20" i="5"/>
  <c r="X19" i="5"/>
  <c r="AL25" i="5"/>
  <c r="R24" i="5"/>
  <c r="AI27" i="5"/>
  <c r="O26" i="5"/>
  <c r="AN23" i="5"/>
  <c r="T22" i="5"/>
  <c r="AQ20" i="5"/>
  <c r="W19" i="5"/>
  <c r="AV14" i="5"/>
  <c r="AV15" i="5" s="1"/>
  <c r="AV16" i="5" s="1"/>
  <c r="AV17" i="5" s="1"/>
  <c r="AV18" i="5" s="1"/>
  <c r="AV19" i="5" s="1"/>
  <c r="AV20" i="5" s="1"/>
  <c r="AV21" i="5" s="1"/>
  <c r="AV22" i="5" s="1"/>
  <c r="AO22" i="5"/>
  <c r="U21" i="5"/>
  <c r="AP20" i="5"/>
  <c r="V19" i="5"/>
  <c r="E19" i="5" s="1"/>
  <c r="F19" i="5" s="1"/>
  <c r="G19" i="5" s="1"/>
  <c r="AJ27" i="5"/>
  <c r="P26" i="5"/>
  <c r="CJ31" i="5"/>
  <c r="CF31" i="5"/>
  <c r="BX31" i="5"/>
  <c r="BS31" i="5"/>
  <c r="AE31" i="5" s="1"/>
  <c r="BV31" i="5"/>
  <c r="CK31" i="5"/>
  <c r="CG31" i="5"/>
  <c r="CC31" i="5"/>
  <c r="AX31" i="5"/>
  <c r="BR31" i="5" s="1"/>
  <c r="AD31" i="5" s="1"/>
  <c r="AZ31" i="5"/>
  <c r="BT31" i="5" s="1"/>
  <c r="AF31" i="5" s="1"/>
  <c r="AY31" i="5"/>
  <c r="BA31" i="5"/>
  <c r="BU31" i="5" s="1"/>
  <c r="BB31" i="5"/>
  <c r="BC31" i="5"/>
  <c r="BW31" i="5" s="1"/>
  <c r="BD31" i="5"/>
  <c r="BE31" i="5"/>
  <c r="BY31" i="5" s="1"/>
  <c r="BF31" i="5"/>
  <c r="BZ31" i="5" s="1"/>
  <c r="BG31" i="5"/>
  <c r="CA31" i="5" s="1"/>
  <c r="BH31" i="5"/>
  <c r="CB31" i="5" s="1"/>
  <c r="BI31" i="5"/>
  <c r="BJ31" i="5"/>
  <c r="CD31" i="5" s="1"/>
  <c r="BK31" i="5"/>
  <c r="CE31" i="5" s="1"/>
  <c r="BL31" i="5"/>
  <c r="BM31" i="5"/>
  <c r="BN31" i="5"/>
  <c r="CH31" i="5" s="1"/>
  <c r="BO31" i="5"/>
  <c r="CI31" i="5" s="1"/>
  <c r="J31" i="4"/>
  <c r="AU22" i="4"/>
  <c r="AA21" i="4"/>
  <c r="AI28" i="4"/>
  <c r="O27" i="4"/>
  <c r="AO22" i="4"/>
  <c r="U21" i="4"/>
  <c r="AK25" i="4"/>
  <c r="Q24" i="4"/>
  <c r="AN22" i="4"/>
  <c r="T21" i="4"/>
  <c r="AR20" i="4"/>
  <c r="X19" i="4"/>
  <c r="CJ32" i="4"/>
  <c r="BX32" i="4"/>
  <c r="BS32" i="4"/>
  <c r="CD32" i="4"/>
  <c r="BV32" i="4"/>
  <c r="CK32" i="4"/>
  <c r="AX32" i="4"/>
  <c r="BR32" i="4" s="1"/>
  <c r="AD32" i="4" s="1"/>
  <c r="AZ32" i="4"/>
  <c r="BT32" i="4" s="1"/>
  <c r="AY32" i="4"/>
  <c r="BA32" i="4"/>
  <c r="BU32" i="4" s="1"/>
  <c r="BB32" i="4"/>
  <c r="BC32" i="4"/>
  <c r="BW32" i="4" s="1"/>
  <c r="BD32" i="4"/>
  <c r="BE32" i="4"/>
  <c r="BY32" i="4" s="1"/>
  <c r="BF32" i="4"/>
  <c r="BZ32" i="4" s="1"/>
  <c r="BG32" i="4"/>
  <c r="CA32" i="4" s="1"/>
  <c r="BH32" i="4"/>
  <c r="CB32" i="4" s="1"/>
  <c r="BI32" i="4"/>
  <c r="CC32" i="4" s="1"/>
  <c r="BJ32" i="4"/>
  <c r="BK32" i="4"/>
  <c r="CE32" i="4" s="1"/>
  <c r="BL32" i="4"/>
  <c r="CF32" i="4" s="1"/>
  <c r="BM32" i="4"/>
  <c r="CG32" i="4" s="1"/>
  <c r="BN32" i="4"/>
  <c r="CH32" i="4" s="1"/>
  <c r="BO32" i="4"/>
  <c r="CI32" i="4" s="1"/>
  <c r="AQ21" i="4"/>
  <c r="W20" i="4"/>
  <c r="AE31" i="4"/>
  <c r="K30" i="4"/>
  <c r="AH28" i="4"/>
  <c r="N27" i="4"/>
  <c r="AF30" i="4"/>
  <c r="L29" i="4"/>
  <c r="E19" i="4"/>
  <c r="F19" i="4" s="1"/>
  <c r="G19" i="4" s="1"/>
  <c r="AP21" i="4"/>
  <c r="V20" i="4"/>
  <c r="AJ26" i="4"/>
  <c r="P25" i="4"/>
  <c r="AM24" i="4"/>
  <c r="S23" i="4"/>
  <c r="AG30" i="4"/>
  <c r="M29" i="4"/>
  <c r="AL25" i="4"/>
  <c r="R24" i="4"/>
  <c r="AT21" i="4"/>
  <c r="Z20" i="4"/>
  <c r="AS21" i="4"/>
  <c r="Y20" i="4"/>
  <c r="AV14" i="4"/>
  <c r="AV15" i="4" s="1"/>
  <c r="AV16" i="4" s="1"/>
  <c r="AV17" i="4" s="1"/>
  <c r="AV18" i="4" s="1"/>
  <c r="AV19" i="4" s="1"/>
  <c r="AV20" i="4" s="1"/>
  <c r="AV21" i="4" s="1"/>
  <c r="AV22" i="4" s="1"/>
  <c r="AW16" i="4"/>
  <c r="AW17" i="4" s="1"/>
  <c r="AW18" i="4" s="1"/>
  <c r="AW19" i="4" s="1"/>
  <c r="AW20" i="4" s="1"/>
  <c r="AW21" i="4" s="1"/>
  <c r="AW22" i="4" s="1"/>
  <c r="AW23" i="4" s="1"/>
  <c r="AW24" i="4" s="1"/>
  <c r="C33" i="4"/>
  <c r="B34" i="4"/>
  <c r="I33" i="4"/>
  <c r="D33" i="4"/>
  <c r="J31" i="5" l="1"/>
  <c r="K31" i="5"/>
  <c r="L31" i="5"/>
  <c r="AV23" i="5"/>
  <c r="AB22" i="5"/>
  <c r="AN24" i="5"/>
  <c r="T23" i="5"/>
  <c r="R25" i="5"/>
  <c r="AL26" i="5"/>
  <c r="AG31" i="5"/>
  <c r="M30" i="5"/>
  <c r="AS21" i="5"/>
  <c r="Y20" i="5"/>
  <c r="CF32" i="5"/>
  <c r="BS32" i="5"/>
  <c r="AE32" i="5" s="1"/>
  <c r="BV32" i="5"/>
  <c r="CC32" i="5"/>
  <c r="AX32" i="5"/>
  <c r="BR32" i="5" s="1"/>
  <c r="AD32" i="5" s="1"/>
  <c r="AZ32" i="5"/>
  <c r="BT32" i="5" s="1"/>
  <c r="AF32" i="5" s="1"/>
  <c r="AY32" i="5"/>
  <c r="BA32" i="5"/>
  <c r="BU32" i="5" s="1"/>
  <c r="BB32" i="5"/>
  <c r="BC32" i="5"/>
  <c r="BW32" i="5" s="1"/>
  <c r="BD32" i="5"/>
  <c r="BX32" i="5" s="1"/>
  <c r="BE32" i="5"/>
  <c r="BY32" i="5" s="1"/>
  <c r="BF32" i="5"/>
  <c r="BZ32" i="5" s="1"/>
  <c r="BG32" i="5"/>
  <c r="CA32" i="5" s="1"/>
  <c r="BH32" i="5"/>
  <c r="CB32" i="5" s="1"/>
  <c r="BI32" i="5"/>
  <c r="BJ32" i="5"/>
  <c r="CD32" i="5" s="1"/>
  <c r="BK32" i="5"/>
  <c r="CE32" i="5" s="1"/>
  <c r="BL32" i="5"/>
  <c r="BM32" i="5"/>
  <c r="CG32" i="5" s="1"/>
  <c r="BN32" i="5"/>
  <c r="CH32" i="5" s="1"/>
  <c r="BO32" i="5"/>
  <c r="CI32" i="5" s="1"/>
  <c r="BQ32" i="5"/>
  <c r="CK32" i="5" s="1"/>
  <c r="BP32" i="5"/>
  <c r="CJ32" i="5" s="1"/>
  <c r="AP21" i="5"/>
  <c r="V20" i="5"/>
  <c r="E20" i="5" s="1"/>
  <c r="F20" i="5" s="1"/>
  <c r="G20" i="5" s="1"/>
  <c r="AH30" i="5"/>
  <c r="N29" i="5"/>
  <c r="AU22" i="5"/>
  <c r="AA21" i="5"/>
  <c r="AM25" i="5"/>
  <c r="S24" i="5"/>
  <c r="AQ21" i="5"/>
  <c r="W20" i="5"/>
  <c r="AI28" i="5"/>
  <c r="O27" i="5"/>
  <c r="AW25" i="5"/>
  <c r="AC24" i="5"/>
  <c r="AJ28" i="5"/>
  <c r="P27" i="5"/>
  <c r="AO23" i="5"/>
  <c r="U22" i="5"/>
  <c r="AR21" i="5"/>
  <c r="X20" i="5"/>
  <c r="AT22" i="5"/>
  <c r="Z21" i="5"/>
  <c r="AK26" i="5"/>
  <c r="Q25" i="5"/>
  <c r="C33" i="5"/>
  <c r="B34" i="5"/>
  <c r="I33" i="5"/>
  <c r="D33" i="5"/>
  <c r="J32" i="4"/>
  <c r="AM25" i="4"/>
  <c r="S24" i="4"/>
  <c r="AP22" i="4"/>
  <c r="V21" i="4"/>
  <c r="C34" i="4"/>
  <c r="B35" i="4"/>
  <c r="I34" i="4"/>
  <c r="D34" i="4"/>
  <c r="AV23" i="4"/>
  <c r="AB22" i="4"/>
  <c r="AT22" i="4"/>
  <c r="Z21" i="4"/>
  <c r="AH29" i="4"/>
  <c r="N28" i="4"/>
  <c r="AQ22" i="4"/>
  <c r="W21" i="4"/>
  <c r="AR21" i="4"/>
  <c r="X20" i="4"/>
  <c r="E20" i="4" s="1"/>
  <c r="F20" i="4" s="1"/>
  <c r="G20" i="4" s="1"/>
  <c r="AK26" i="4"/>
  <c r="Q25" i="4"/>
  <c r="AI29" i="4"/>
  <c r="O28" i="4"/>
  <c r="BX33" i="4"/>
  <c r="BT33" i="4"/>
  <c r="CA33" i="4"/>
  <c r="BW33" i="4"/>
  <c r="CK33" i="4"/>
  <c r="AX33" i="4"/>
  <c r="BR33" i="4" s="1"/>
  <c r="AD33" i="4" s="1"/>
  <c r="AZ33" i="4"/>
  <c r="AY33" i="4"/>
  <c r="BS33" i="4" s="1"/>
  <c r="BA33" i="4"/>
  <c r="BU33" i="4" s="1"/>
  <c r="BB33" i="4"/>
  <c r="BV33" i="4" s="1"/>
  <c r="BC33" i="4"/>
  <c r="BD33" i="4"/>
  <c r="BE33" i="4"/>
  <c r="BY33" i="4" s="1"/>
  <c r="BF33" i="4"/>
  <c r="BZ33" i="4" s="1"/>
  <c r="BG33" i="4"/>
  <c r="BH33" i="4"/>
  <c r="CB33" i="4" s="1"/>
  <c r="BI33" i="4"/>
  <c r="CC33" i="4" s="1"/>
  <c r="BJ33" i="4"/>
  <c r="CD33" i="4" s="1"/>
  <c r="BK33" i="4"/>
  <c r="CE33" i="4" s="1"/>
  <c r="BL33" i="4"/>
  <c r="CF33" i="4" s="1"/>
  <c r="BM33" i="4"/>
  <c r="CG33" i="4" s="1"/>
  <c r="BN33" i="4"/>
  <c r="CH33" i="4" s="1"/>
  <c r="BO33" i="4"/>
  <c r="CI33" i="4" s="1"/>
  <c r="BQ33" i="4"/>
  <c r="BP33" i="4"/>
  <c r="CJ33" i="4" s="1"/>
  <c r="AG31" i="4"/>
  <c r="M30" i="4"/>
  <c r="AJ27" i="4"/>
  <c r="P26" i="4"/>
  <c r="AW25" i="4"/>
  <c r="AC24" i="4"/>
  <c r="AS22" i="4"/>
  <c r="Y21" i="4"/>
  <c r="AL26" i="4"/>
  <c r="R25" i="4"/>
  <c r="AF31" i="4"/>
  <c r="L30" i="4"/>
  <c r="AE32" i="4"/>
  <c r="K31" i="4"/>
  <c r="AN23" i="4"/>
  <c r="T22" i="4"/>
  <c r="AO23" i="4"/>
  <c r="U22" i="4"/>
  <c r="AU23" i="4"/>
  <c r="AA22" i="4"/>
  <c r="L32" i="5" l="1"/>
  <c r="K32" i="5"/>
  <c r="J32" i="5"/>
  <c r="AW26" i="5"/>
  <c r="AC25" i="5"/>
  <c r="AQ22" i="5"/>
  <c r="W21" i="5"/>
  <c r="AU23" i="5"/>
  <c r="AA22" i="5"/>
  <c r="R26" i="5"/>
  <c r="AL27" i="5"/>
  <c r="AK27" i="5"/>
  <c r="Q26" i="5"/>
  <c r="AR22" i="5"/>
  <c r="X21" i="5"/>
  <c r="AJ29" i="5"/>
  <c r="P28" i="5"/>
  <c r="AP22" i="5"/>
  <c r="V21" i="5"/>
  <c r="AG32" i="5"/>
  <c r="M31" i="5"/>
  <c r="AV24" i="5"/>
  <c r="AB23" i="5"/>
  <c r="C34" i="5"/>
  <c r="B35" i="5"/>
  <c r="I34" i="5"/>
  <c r="D34" i="5"/>
  <c r="AI29" i="5"/>
  <c r="O28" i="5"/>
  <c r="AM26" i="5"/>
  <c r="S25" i="5"/>
  <c r="AH31" i="5"/>
  <c r="N30" i="5"/>
  <c r="BT33" i="5"/>
  <c r="AF33" i="5" s="1"/>
  <c r="CE33" i="5"/>
  <c r="CA33" i="5"/>
  <c r="BW33" i="5"/>
  <c r="CG33" i="5"/>
  <c r="AX33" i="5"/>
  <c r="BR33" i="5" s="1"/>
  <c r="AD33" i="5" s="1"/>
  <c r="AZ33" i="5"/>
  <c r="AY33" i="5"/>
  <c r="BS33" i="5" s="1"/>
  <c r="AE33" i="5" s="1"/>
  <c r="BA33" i="5"/>
  <c r="BU33" i="5" s="1"/>
  <c r="BB33" i="5"/>
  <c r="BV33" i="5" s="1"/>
  <c r="BC33" i="5"/>
  <c r="BD33" i="5"/>
  <c r="BX33" i="5" s="1"/>
  <c r="BE33" i="5"/>
  <c r="BY33" i="5" s="1"/>
  <c r="BF33" i="5"/>
  <c r="BZ33" i="5" s="1"/>
  <c r="BG33" i="5"/>
  <c r="BH33" i="5"/>
  <c r="CB33" i="5" s="1"/>
  <c r="BI33" i="5"/>
  <c r="CC33" i="5" s="1"/>
  <c r="BJ33" i="5"/>
  <c r="CD33" i="5" s="1"/>
  <c r="BK33" i="5"/>
  <c r="BL33" i="5"/>
  <c r="CF33" i="5" s="1"/>
  <c r="BM33" i="5"/>
  <c r="BN33" i="5"/>
  <c r="CH33" i="5" s="1"/>
  <c r="BO33" i="5"/>
  <c r="CI33" i="5" s="1"/>
  <c r="BQ33" i="5"/>
  <c r="CK33" i="5" s="1"/>
  <c r="BP33" i="5"/>
  <c r="CJ33" i="5" s="1"/>
  <c r="AT23" i="5"/>
  <c r="Z22" i="5"/>
  <c r="AO24" i="5"/>
  <c r="U23" i="5"/>
  <c r="AS22" i="5"/>
  <c r="Y21" i="5"/>
  <c r="E21" i="5" s="1"/>
  <c r="F21" i="5" s="1"/>
  <c r="G21" i="5" s="1"/>
  <c r="AN25" i="5"/>
  <c r="T24" i="5"/>
  <c r="J33" i="4"/>
  <c r="AG32" i="4"/>
  <c r="M31" i="4"/>
  <c r="AK27" i="4"/>
  <c r="Q26" i="4"/>
  <c r="AQ23" i="4"/>
  <c r="W22" i="4"/>
  <c r="AT23" i="4"/>
  <c r="Z22" i="4"/>
  <c r="AM26" i="4"/>
  <c r="S25" i="4"/>
  <c r="AU24" i="4"/>
  <c r="AA23" i="4"/>
  <c r="AN24" i="4"/>
  <c r="T23" i="4"/>
  <c r="AF32" i="4"/>
  <c r="L31" i="4"/>
  <c r="AS23" i="4"/>
  <c r="Y22" i="4"/>
  <c r="C35" i="4"/>
  <c r="B36" i="4"/>
  <c r="I35" i="4"/>
  <c r="D35" i="4"/>
  <c r="AJ28" i="4"/>
  <c r="P27" i="4"/>
  <c r="AI30" i="4"/>
  <c r="O29" i="4"/>
  <c r="AR22" i="4"/>
  <c r="X21" i="4"/>
  <c r="E21" i="4" s="1"/>
  <c r="F21" i="4" s="1"/>
  <c r="G21" i="4" s="1"/>
  <c r="AH30" i="4"/>
  <c r="N29" i="4"/>
  <c r="AV24" i="4"/>
  <c r="AB23" i="4"/>
  <c r="BX34" i="4"/>
  <c r="BS34" i="4"/>
  <c r="CD34" i="4"/>
  <c r="BV34" i="4"/>
  <c r="AX34" i="4"/>
  <c r="BR34" i="4" s="1"/>
  <c r="AD34" i="4" s="1"/>
  <c r="AZ34" i="4"/>
  <c r="BT34" i="4" s="1"/>
  <c r="AY34" i="4"/>
  <c r="BA34" i="4"/>
  <c r="BU34" i="4" s="1"/>
  <c r="BB34" i="4"/>
  <c r="BC34" i="4"/>
  <c r="BW34" i="4" s="1"/>
  <c r="BD34" i="4"/>
  <c r="BE34" i="4"/>
  <c r="BY34" i="4" s="1"/>
  <c r="BF34" i="4"/>
  <c r="BZ34" i="4" s="1"/>
  <c r="BG34" i="4"/>
  <c r="CA34" i="4" s="1"/>
  <c r="BH34" i="4"/>
  <c r="CB34" i="4" s="1"/>
  <c r="BI34" i="4"/>
  <c r="CC34" i="4" s="1"/>
  <c r="BJ34" i="4"/>
  <c r="BK34" i="4"/>
  <c r="CE34" i="4" s="1"/>
  <c r="BL34" i="4"/>
  <c r="CF34" i="4" s="1"/>
  <c r="BM34" i="4"/>
  <c r="CG34" i="4" s="1"/>
  <c r="BN34" i="4"/>
  <c r="CH34" i="4" s="1"/>
  <c r="BO34" i="4"/>
  <c r="CI34" i="4" s="1"/>
  <c r="BP34" i="4"/>
  <c r="CJ34" i="4" s="1"/>
  <c r="BQ34" i="4"/>
  <c r="CK34" i="4" s="1"/>
  <c r="AP23" i="4"/>
  <c r="V22" i="4"/>
  <c r="AO24" i="4"/>
  <c r="U23" i="4"/>
  <c r="AE33" i="4"/>
  <c r="K32" i="4"/>
  <c r="AL27" i="4"/>
  <c r="R26" i="4"/>
  <c r="AW26" i="4"/>
  <c r="AC25" i="4"/>
  <c r="J33" i="5" l="1"/>
  <c r="L33" i="5"/>
  <c r="K33" i="5"/>
  <c r="T25" i="5"/>
  <c r="AN26" i="5"/>
  <c r="AT24" i="5"/>
  <c r="Z23" i="5"/>
  <c r="AJ30" i="5"/>
  <c r="P29" i="5"/>
  <c r="AK28" i="5"/>
  <c r="Q27" i="5"/>
  <c r="AM27" i="5"/>
  <c r="S26" i="5"/>
  <c r="AV25" i="5"/>
  <c r="AB24" i="5"/>
  <c r="AP23" i="5"/>
  <c r="V22" i="5"/>
  <c r="AU24" i="5"/>
  <c r="AA23" i="5"/>
  <c r="AW27" i="5"/>
  <c r="AC26" i="5"/>
  <c r="AS23" i="5"/>
  <c r="Y22" i="5"/>
  <c r="AO25" i="5"/>
  <c r="U24" i="5"/>
  <c r="C35" i="5"/>
  <c r="B36" i="5"/>
  <c r="I35" i="5"/>
  <c r="D35" i="5"/>
  <c r="AR23" i="5"/>
  <c r="X22" i="5"/>
  <c r="AL28" i="5"/>
  <c r="R27" i="5"/>
  <c r="AH32" i="5"/>
  <c r="N31" i="5"/>
  <c r="AI30" i="5"/>
  <c r="O29" i="5"/>
  <c r="BT34" i="5"/>
  <c r="AF34" i="5" s="1"/>
  <c r="CE34" i="5"/>
  <c r="BW34" i="5"/>
  <c r="CG34" i="5"/>
  <c r="BY34" i="5"/>
  <c r="AX34" i="5"/>
  <c r="BR34" i="5" s="1"/>
  <c r="AD34" i="5" s="1"/>
  <c r="AZ34" i="5"/>
  <c r="AY34" i="5"/>
  <c r="BS34" i="5" s="1"/>
  <c r="AE34" i="5" s="1"/>
  <c r="BA34" i="5"/>
  <c r="BU34" i="5" s="1"/>
  <c r="BB34" i="5"/>
  <c r="BV34" i="5" s="1"/>
  <c r="BC34" i="5"/>
  <c r="BD34" i="5"/>
  <c r="BX34" i="5" s="1"/>
  <c r="BE34" i="5"/>
  <c r="BF34" i="5"/>
  <c r="BZ34" i="5" s="1"/>
  <c r="BG34" i="5"/>
  <c r="CA34" i="5" s="1"/>
  <c r="BH34" i="5"/>
  <c r="CB34" i="5" s="1"/>
  <c r="BI34" i="5"/>
  <c r="CC34" i="5" s="1"/>
  <c r="BJ34" i="5"/>
  <c r="CD34" i="5" s="1"/>
  <c r="BK34" i="5"/>
  <c r="BL34" i="5"/>
  <c r="CF34" i="5" s="1"/>
  <c r="BM34" i="5"/>
  <c r="BN34" i="5"/>
  <c r="CH34" i="5" s="1"/>
  <c r="BO34" i="5"/>
  <c r="CI34" i="5" s="1"/>
  <c r="BP34" i="5"/>
  <c r="CJ34" i="5" s="1"/>
  <c r="BQ34" i="5"/>
  <c r="CK34" i="5" s="1"/>
  <c r="AG33" i="5"/>
  <c r="M32" i="5"/>
  <c r="AQ23" i="5"/>
  <c r="W22" i="5"/>
  <c r="J34" i="4"/>
  <c r="AW27" i="4"/>
  <c r="AC26" i="4"/>
  <c r="AE34" i="4"/>
  <c r="K33" i="4"/>
  <c r="BR35" i="4"/>
  <c r="AD35" i="4" s="1"/>
  <c r="BY35" i="4"/>
  <c r="AX35" i="4"/>
  <c r="AY35" i="4"/>
  <c r="BS35" i="4" s="1"/>
  <c r="AZ35" i="4"/>
  <c r="BT35" i="4" s="1"/>
  <c r="BA35" i="4"/>
  <c r="BU35" i="4" s="1"/>
  <c r="BB35" i="4"/>
  <c r="BV35" i="4" s="1"/>
  <c r="BC35" i="4"/>
  <c r="BW35" i="4" s="1"/>
  <c r="BD35" i="4"/>
  <c r="BX35" i="4" s="1"/>
  <c r="BE35" i="4"/>
  <c r="BF35" i="4"/>
  <c r="BZ35" i="4" s="1"/>
  <c r="BG35" i="4"/>
  <c r="CA35" i="4" s="1"/>
  <c r="BH35" i="4"/>
  <c r="CB35" i="4" s="1"/>
  <c r="BI35" i="4"/>
  <c r="CC35" i="4" s="1"/>
  <c r="BJ35" i="4"/>
  <c r="CD35" i="4" s="1"/>
  <c r="BK35" i="4"/>
  <c r="CE35" i="4" s="1"/>
  <c r="BL35" i="4"/>
  <c r="CF35" i="4" s="1"/>
  <c r="BM35" i="4"/>
  <c r="CG35" i="4" s="1"/>
  <c r="BN35" i="4"/>
  <c r="CH35" i="4" s="1"/>
  <c r="BO35" i="4"/>
  <c r="CI35" i="4" s="1"/>
  <c r="BQ35" i="4"/>
  <c r="CK35" i="4" s="1"/>
  <c r="BP35" i="4"/>
  <c r="CJ35" i="4" s="1"/>
  <c r="AP24" i="4"/>
  <c r="V23" i="4"/>
  <c r="AH31" i="4"/>
  <c r="N30" i="4"/>
  <c r="AI31" i="4"/>
  <c r="O30" i="4"/>
  <c r="AF33" i="4"/>
  <c r="L32" i="4"/>
  <c r="AU25" i="4"/>
  <c r="AA24" i="4"/>
  <c r="AT24" i="4"/>
  <c r="Z23" i="4"/>
  <c r="AK28" i="4"/>
  <c r="Q27" i="4"/>
  <c r="AL28" i="4"/>
  <c r="R27" i="4"/>
  <c r="AO25" i="4"/>
  <c r="U24" i="4"/>
  <c r="AV25" i="4"/>
  <c r="AB24" i="4"/>
  <c r="AR23" i="4"/>
  <c r="X22" i="4"/>
  <c r="E22" i="4" s="1"/>
  <c r="F22" i="4" s="1"/>
  <c r="G22" i="4" s="1"/>
  <c r="AJ29" i="4"/>
  <c r="P28" i="4"/>
  <c r="C36" i="4"/>
  <c r="B37" i="4"/>
  <c r="I36" i="4"/>
  <c r="D36" i="4"/>
  <c r="AS24" i="4"/>
  <c r="Y23" i="4"/>
  <c r="AN25" i="4"/>
  <c r="T24" i="4"/>
  <c r="AM27" i="4"/>
  <c r="S26" i="4"/>
  <c r="AQ24" i="4"/>
  <c r="W23" i="4"/>
  <c r="AG33" i="4"/>
  <c r="M32" i="4"/>
  <c r="J34" i="5" l="1"/>
  <c r="L34" i="5"/>
  <c r="K34" i="5"/>
  <c r="AQ24" i="5"/>
  <c r="W23" i="5"/>
  <c r="AI31" i="5"/>
  <c r="O30" i="5"/>
  <c r="AJ31" i="5"/>
  <c r="P30" i="5"/>
  <c r="T26" i="5"/>
  <c r="AN27" i="5"/>
  <c r="AL29" i="5"/>
  <c r="R28" i="5"/>
  <c r="AS24" i="5"/>
  <c r="Y23" i="5"/>
  <c r="AU25" i="5"/>
  <c r="AA24" i="5"/>
  <c r="AB25" i="5"/>
  <c r="AV26" i="5"/>
  <c r="AG34" i="5"/>
  <c r="M33" i="5"/>
  <c r="AH33" i="5"/>
  <c r="N32" i="5"/>
  <c r="C36" i="5"/>
  <c r="B37" i="5"/>
  <c r="I36" i="5"/>
  <c r="D36" i="5"/>
  <c r="E22" i="5"/>
  <c r="F22" i="5" s="1"/>
  <c r="G22" i="5" s="1"/>
  <c r="AK29" i="5"/>
  <c r="Q28" i="5"/>
  <c r="AR24" i="5"/>
  <c r="X23" i="5"/>
  <c r="BV35" i="5"/>
  <c r="BR35" i="5"/>
  <c r="AD35" i="5" s="1"/>
  <c r="CC35" i="5"/>
  <c r="BY35" i="5"/>
  <c r="AX35" i="5"/>
  <c r="AZ35" i="5"/>
  <c r="BT35" i="5" s="1"/>
  <c r="AF35" i="5" s="1"/>
  <c r="AY35" i="5"/>
  <c r="BS35" i="5" s="1"/>
  <c r="AE35" i="5" s="1"/>
  <c r="BA35" i="5"/>
  <c r="BU35" i="5" s="1"/>
  <c r="BB35" i="5"/>
  <c r="BC35" i="5"/>
  <c r="BW35" i="5" s="1"/>
  <c r="BD35" i="5"/>
  <c r="BX35" i="5" s="1"/>
  <c r="BE35" i="5"/>
  <c r="BF35" i="5"/>
  <c r="BZ35" i="5" s="1"/>
  <c r="BG35" i="5"/>
  <c r="CA35" i="5" s="1"/>
  <c r="BH35" i="5"/>
  <c r="CB35" i="5" s="1"/>
  <c r="BI35" i="5"/>
  <c r="BJ35" i="5"/>
  <c r="CD35" i="5" s="1"/>
  <c r="BK35" i="5"/>
  <c r="CE35" i="5" s="1"/>
  <c r="BL35" i="5"/>
  <c r="CF35" i="5" s="1"/>
  <c r="BM35" i="5"/>
  <c r="CG35" i="5" s="1"/>
  <c r="BN35" i="5"/>
  <c r="CH35" i="5" s="1"/>
  <c r="BO35" i="5"/>
  <c r="CI35" i="5" s="1"/>
  <c r="BQ35" i="5"/>
  <c r="CK35" i="5" s="1"/>
  <c r="BP35" i="5"/>
  <c r="CJ35" i="5" s="1"/>
  <c r="AO26" i="5"/>
  <c r="U25" i="5"/>
  <c r="AW28" i="5"/>
  <c r="AC27" i="5"/>
  <c r="AP24" i="5"/>
  <c r="V23" i="5"/>
  <c r="E23" i="5" s="1"/>
  <c r="F23" i="5" s="1"/>
  <c r="G23" i="5" s="1"/>
  <c r="AM28" i="5"/>
  <c r="S27" i="5"/>
  <c r="AT25" i="5"/>
  <c r="Z24" i="5"/>
  <c r="J35" i="4"/>
  <c r="AT25" i="4"/>
  <c r="Z24" i="4"/>
  <c r="AF34" i="4"/>
  <c r="L33" i="4"/>
  <c r="AH32" i="4"/>
  <c r="N31" i="4"/>
  <c r="AE35" i="4"/>
  <c r="K34" i="4"/>
  <c r="AQ25" i="4"/>
  <c r="W24" i="4"/>
  <c r="AN26" i="4"/>
  <c r="T25" i="4"/>
  <c r="AJ30" i="4"/>
  <c r="P29" i="4"/>
  <c r="AV26" i="4"/>
  <c r="AB25" i="4"/>
  <c r="AO26" i="4"/>
  <c r="U25" i="4"/>
  <c r="C37" i="4"/>
  <c r="B38" i="4"/>
  <c r="I37" i="4"/>
  <c r="D37" i="4"/>
  <c r="AK29" i="4"/>
  <c r="Q28" i="4"/>
  <c r="AU26" i="4"/>
  <c r="AA25" i="4"/>
  <c r="AI32" i="4"/>
  <c r="O31" i="4"/>
  <c r="AP25" i="4"/>
  <c r="V24" i="4"/>
  <c r="AW28" i="4"/>
  <c r="AC27" i="4"/>
  <c r="AG34" i="4"/>
  <c r="M33" i="4"/>
  <c r="AM28" i="4"/>
  <c r="S27" i="4"/>
  <c r="AS25" i="4"/>
  <c r="Y24" i="4"/>
  <c r="BX36" i="4"/>
  <c r="BT36" i="4"/>
  <c r="CA36" i="4"/>
  <c r="BW36" i="4"/>
  <c r="CK36" i="4"/>
  <c r="AX36" i="4"/>
  <c r="BR36" i="4" s="1"/>
  <c r="AD36" i="4" s="1"/>
  <c r="AZ36" i="4"/>
  <c r="AY36" i="4"/>
  <c r="BS36" i="4" s="1"/>
  <c r="BA36" i="4"/>
  <c r="BU36" i="4" s="1"/>
  <c r="BB36" i="4"/>
  <c r="BV36" i="4" s="1"/>
  <c r="BC36" i="4"/>
  <c r="BD36" i="4"/>
  <c r="BE36" i="4"/>
  <c r="BY36" i="4" s="1"/>
  <c r="BF36" i="4"/>
  <c r="BZ36" i="4" s="1"/>
  <c r="BG36" i="4"/>
  <c r="BH36" i="4"/>
  <c r="CB36" i="4" s="1"/>
  <c r="BI36" i="4"/>
  <c r="CC36" i="4" s="1"/>
  <c r="BJ36" i="4"/>
  <c r="CD36" i="4" s="1"/>
  <c r="BK36" i="4"/>
  <c r="CE36" i="4" s="1"/>
  <c r="BL36" i="4"/>
  <c r="CF36" i="4" s="1"/>
  <c r="BM36" i="4"/>
  <c r="CG36" i="4" s="1"/>
  <c r="BN36" i="4"/>
  <c r="CH36" i="4" s="1"/>
  <c r="BO36" i="4"/>
  <c r="CI36" i="4" s="1"/>
  <c r="BQ36" i="4"/>
  <c r="BP36" i="4"/>
  <c r="CJ36" i="4" s="1"/>
  <c r="AR24" i="4"/>
  <c r="X23" i="4"/>
  <c r="E23" i="4" s="1"/>
  <c r="F23" i="4" s="1"/>
  <c r="G23" i="4" s="1"/>
  <c r="AL29" i="4"/>
  <c r="R28" i="4"/>
  <c r="K35" i="5" l="1"/>
  <c r="L35" i="5"/>
  <c r="J35" i="5"/>
  <c r="AM29" i="5"/>
  <c r="S28" i="5"/>
  <c r="AW29" i="5"/>
  <c r="AC28" i="5"/>
  <c r="AR25" i="5"/>
  <c r="X24" i="5"/>
  <c r="AK30" i="5"/>
  <c r="Q29" i="5"/>
  <c r="AV27" i="5"/>
  <c r="AB26" i="5"/>
  <c r="AJ32" i="5"/>
  <c r="P31" i="5"/>
  <c r="AQ25" i="5"/>
  <c r="W24" i="5"/>
  <c r="AH34" i="5"/>
  <c r="N33" i="5"/>
  <c r="AS25" i="5"/>
  <c r="Y24" i="5"/>
  <c r="AN28" i="5"/>
  <c r="T27" i="5"/>
  <c r="Z25" i="5"/>
  <c r="AT26" i="5"/>
  <c r="AP25" i="5"/>
  <c r="V24" i="5"/>
  <c r="E24" i="5" s="1"/>
  <c r="F24" i="5" s="1"/>
  <c r="G24" i="5" s="1"/>
  <c r="AO27" i="5"/>
  <c r="U26" i="5"/>
  <c r="C37" i="5"/>
  <c r="B38" i="5"/>
  <c r="I37" i="5"/>
  <c r="D37" i="5"/>
  <c r="AI32" i="5"/>
  <c r="O31" i="5"/>
  <c r="AX36" i="5"/>
  <c r="BR36" i="5" s="1"/>
  <c r="AD36" i="5" s="1"/>
  <c r="AZ36" i="5"/>
  <c r="BT36" i="5" s="1"/>
  <c r="AF36" i="5" s="1"/>
  <c r="AY36" i="5"/>
  <c r="BS36" i="5" s="1"/>
  <c r="AE36" i="5" s="1"/>
  <c r="BA36" i="5"/>
  <c r="BU36" i="5" s="1"/>
  <c r="BB36" i="5"/>
  <c r="BV36" i="5" s="1"/>
  <c r="BC36" i="5"/>
  <c r="BW36" i="5" s="1"/>
  <c r="BD36" i="5"/>
  <c r="BX36" i="5" s="1"/>
  <c r="BE36" i="5"/>
  <c r="BY36" i="5" s="1"/>
  <c r="BF36" i="5"/>
  <c r="BZ36" i="5" s="1"/>
  <c r="BG36" i="5"/>
  <c r="CA36" i="5" s="1"/>
  <c r="BH36" i="5"/>
  <c r="CB36" i="5" s="1"/>
  <c r="BI36" i="5"/>
  <c r="CC36" i="5" s="1"/>
  <c r="BJ36" i="5"/>
  <c r="CD36" i="5" s="1"/>
  <c r="BK36" i="5"/>
  <c r="CE36" i="5" s="1"/>
  <c r="BL36" i="5"/>
  <c r="CF36" i="5" s="1"/>
  <c r="BM36" i="5"/>
  <c r="CG36" i="5" s="1"/>
  <c r="BN36" i="5"/>
  <c r="CH36" i="5" s="1"/>
  <c r="BO36" i="5"/>
  <c r="CI36" i="5" s="1"/>
  <c r="BP36" i="5"/>
  <c r="CJ36" i="5" s="1"/>
  <c r="BQ36" i="5"/>
  <c r="CK36" i="5" s="1"/>
  <c r="AG35" i="5"/>
  <c r="M34" i="5"/>
  <c r="AU26" i="5"/>
  <c r="AA25" i="5"/>
  <c r="AL30" i="5"/>
  <c r="R29" i="5"/>
  <c r="J36" i="4"/>
  <c r="AL30" i="4"/>
  <c r="R29" i="4"/>
  <c r="AS26" i="4"/>
  <c r="Y25" i="4"/>
  <c r="AG35" i="4"/>
  <c r="M34" i="4"/>
  <c r="AP26" i="4"/>
  <c r="V25" i="4"/>
  <c r="AU27" i="4"/>
  <c r="AA26" i="4"/>
  <c r="AE36" i="4"/>
  <c r="K35" i="4"/>
  <c r="AF35" i="4"/>
  <c r="L34" i="4"/>
  <c r="C38" i="4"/>
  <c r="B39" i="4"/>
  <c r="I38" i="4"/>
  <c r="D38" i="4"/>
  <c r="AO27" i="4"/>
  <c r="U26" i="4"/>
  <c r="AJ31" i="4"/>
  <c r="P30" i="4"/>
  <c r="AQ26" i="4"/>
  <c r="W25" i="4"/>
  <c r="AR25" i="4"/>
  <c r="X24" i="4"/>
  <c r="E24" i="4" s="1"/>
  <c r="F24" i="4" s="1"/>
  <c r="G24" i="4" s="1"/>
  <c r="AM29" i="4"/>
  <c r="S28" i="4"/>
  <c r="AW29" i="4"/>
  <c r="AC28" i="4"/>
  <c r="AI33" i="4"/>
  <c r="O32" i="4"/>
  <c r="AK30" i="4"/>
  <c r="Q29" i="4"/>
  <c r="CA37" i="4"/>
  <c r="CD37" i="4"/>
  <c r="BR37" i="4"/>
  <c r="AD37" i="4" s="1"/>
  <c r="CK37" i="4"/>
  <c r="AX37" i="4"/>
  <c r="AZ37" i="4"/>
  <c r="BT37" i="4" s="1"/>
  <c r="AY37" i="4"/>
  <c r="BS37" i="4" s="1"/>
  <c r="BA37" i="4"/>
  <c r="BU37" i="4" s="1"/>
  <c r="BB37" i="4"/>
  <c r="BV37" i="4" s="1"/>
  <c r="BC37" i="4"/>
  <c r="BW37" i="4" s="1"/>
  <c r="BD37" i="4"/>
  <c r="BX37" i="4" s="1"/>
  <c r="BE37" i="4"/>
  <c r="BY37" i="4" s="1"/>
  <c r="BF37" i="4"/>
  <c r="BZ37" i="4" s="1"/>
  <c r="BG37" i="4"/>
  <c r="BH37" i="4"/>
  <c r="CB37" i="4" s="1"/>
  <c r="BI37" i="4"/>
  <c r="CC37" i="4" s="1"/>
  <c r="BJ37" i="4"/>
  <c r="BK37" i="4"/>
  <c r="CE37" i="4" s="1"/>
  <c r="BL37" i="4"/>
  <c r="CF37" i="4" s="1"/>
  <c r="BM37" i="4"/>
  <c r="CG37" i="4" s="1"/>
  <c r="BN37" i="4"/>
  <c r="CH37" i="4" s="1"/>
  <c r="BO37" i="4"/>
  <c r="CI37" i="4" s="1"/>
  <c r="BQ37" i="4"/>
  <c r="BP37" i="4"/>
  <c r="CJ37" i="4" s="1"/>
  <c r="AH33" i="4"/>
  <c r="N32" i="4"/>
  <c r="AT26" i="4"/>
  <c r="Z25" i="4"/>
  <c r="AV27" i="4"/>
  <c r="AB26" i="4"/>
  <c r="AN27" i="4"/>
  <c r="T26" i="4"/>
  <c r="J36" i="5" l="1"/>
  <c r="K36" i="5"/>
  <c r="L36" i="5"/>
  <c r="AL31" i="5"/>
  <c r="R30" i="5"/>
  <c r="AG36" i="5"/>
  <c r="M35" i="5"/>
  <c r="AT27" i="5"/>
  <c r="Z26" i="5"/>
  <c r="AQ26" i="5"/>
  <c r="W25" i="5"/>
  <c r="AV28" i="5"/>
  <c r="AB27" i="5"/>
  <c r="AR26" i="5"/>
  <c r="X25" i="5"/>
  <c r="AM30" i="5"/>
  <c r="S29" i="5"/>
  <c r="AO28" i="5"/>
  <c r="U27" i="5"/>
  <c r="AN29" i="5"/>
  <c r="T28" i="5"/>
  <c r="AH35" i="5"/>
  <c r="N34" i="5"/>
  <c r="AU27" i="5"/>
  <c r="AA26" i="5"/>
  <c r="C38" i="5"/>
  <c r="B39" i="5"/>
  <c r="I38" i="5"/>
  <c r="D38" i="5"/>
  <c r="AJ33" i="5"/>
  <c r="P32" i="5"/>
  <c r="AK31" i="5"/>
  <c r="Q30" i="5"/>
  <c r="AW30" i="5"/>
  <c r="AC29" i="5"/>
  <c r="AI33" i="5"/>
  <c r="O32" i="5"/>
  <c r="BX37" i="5"/>
  <c r="BT37" i="5"/>
  <c r="AF37" i="5" s="1"/>
  <c r="CA37" i="5"/>
  <c r="BW37" i="5"/>
  <c r="CK37" i="5"/>
  <c r="AX37" i="5"/>
  <c r="BR37" i="5" s="1"/>
  <c r="AD37" i="5" s="1"/>
  <c r="AZ37" i="5"/>
  <c r="AY37" i="5"/>
  <c r="BS37" i="5" s="1"/>
  <c r="AE37" i="5" s="1"/>
  <c r="BA37" i="5"/>
  <c r="BU37" i="5" s="1"/>
  <c r="BB37" i="5"/>
  <c r="BV37" i="5" s="1"/>
  <c r="BC37" i="5"/>
  <c r="BD37" i="5"/>
  <c r="BE37" i="5"/>
  <c r="BY37" i="5" s="1"/>
  <c r="BF37" i="5"/>
  <c r="BZ37" i="5" s="1"/>
  <c r="BG37" i="5"/>
  <c r="BH37" i="5"/>
  <c r="CB37" i="5" s="1"/>
  <c r="BI37" i="5"/>
  <c r="CC37" i="5" s="1"/>
  <c r="BJ37" i="5"/>
  <c r="CD37" i="5" s="1"/>
  <c r="BK37" i="5"/>
  <c r="CE37" i="5" s="1"/>
  <c r="BL37" i="5"/>
  <c r="CF37" i="5" s="1"/>
  <c r="BM37" i="5"/>
  <c r="CG37" i="5" s="1"/>
  <c r="BN37" i="5"/>
  <c r="CH37" i="5" s="1"/>
  <c r="BO37" i="5"/>
  <c r="CI37" i="5" s="1"/>
  <c r="BQ37" i="5"/>
  <c r="BP37" i="5"/>
  <c r="CJ37" i="5" s="1"/>
  <c r="AP26" i="5"/>
  <c r="V25" i="5"/>
  <c r="AS26" i="5"/>
  <c r="Y25" i="5"/>
  <c r="J37" i="4"/>
  <c r="AN28" i="4"/>
  <c r="T27" i="4"/>
  <c r="AT27" i="4"/>
  <c r="Z26" i="4"/>
  <c r="AK31" i="4"/>
  <c r="Q30" i="4"/>
  <c r="AW30" i="4"/>
  <c r="AC29" i="4"/>
  <c r="AR26" i="4"/>
  <c r="X25" i="4"/>
  <c r="E25" i="4" s="1"/>
  <c r="F25" i="4" s="1"/>
  <c r="G25" i="4" s="1"/>
  <c r="AJ32" i="4"/>
  <c r="P31" i="4"/>
  <c r="AE37" i="4"/>
  <c r="K36" i="4"/>
  <c r="AP27" i="4"/>
  <c r="V26" i="4"/>
  <c r="AS27" i="4"/>
  <c r="Y26" i="4"/>
  <c r="AV28" i="4"/>
  <c r="AB27" i="4"/>
  <c r="AH34" i="4"/>
  <c r="N33" i="4"/>
  <c r="C39" i="4"/>
  <c r="B40" i="4"/>
  <c r="I39" i="4"/>
  <c r="D39" i="4"/>
  <c r="AI34" i="4"/>
  <c r="O33" i="4"/>
  <c r="AM30" i="4"/>
  <c r="S29" i="4"/>
  <c r="AQ27" i="4"/>
  <c r="W26" i="4"/>
  <c r="AO28" i="4"/>
  <c r="U27" i="4"/>
  <c r="BV38" i="4"/>
  <c r="BR38" i="4"/>
  <c r="AD38" i="4" s="1"/>
  <c r="CC38" i="4"/>
  <c r="BY38" i="4"/>
  <c r="AX38" i="4"/>
  <c r="AZ38" i="4"/>
  <c r="BT38" i="4" s="1"/>
  <c r="AY38" i="4"/>
  <c r="BS38" i="4" s="1"/>
  <c r="BA38" i="4"/>
  <c r="BU38" i="4" s="1"/>
  <c r="BB38" i="4"/>
  <c r="BC38" i="4"/>
  <c r="BW38" i="4" s="1"/>
  <c r="BD38" i="4"/>
  <c r="BX38" i="4" s="1"/>
  <c r="BE38" i="4"/>
  <c r="BF38" i="4"/>
  <c r="BZ38" i="4" s="1"/>
  <c r="BG38" i="4"/>
  <c r="CA38" i="4" s="1"/>
  <c r="BH38" i="4"/>
  <c r="CB38" i="4" s="1"/>
  <c r="BI38" i="4"/>
  <c r="BJ38" i="4"/>
  <c r="CD38" i="4" s="1"/>
  <c r="BK38" i="4"/>
  <c r="CE38" i="4" s="1"/>
  <c r="BL38" i="4"/>
  <c r="CF38" i="4" s="1"/>
  <c r="BM38" i="4"/>
  <c r="CG38" i="4" s="1"/>
  <c r="BN38" i="4"/>
  <c r="CH38" i="4" s="1"/>
  <c r="BO38" i="4"/>
  <c r="CI38" i="4" s="1"/>
  <c r="BP38" i="4"/>
  <c r="CJ38" i="4" s="1"/>
  <c r="BQ38" i="4"/>
  <c r="CK38" i="4" s="1"/>
  <c r="AF36" i="4"/>
  <c r="L35" i="4"/>
  <c r="AU28" i="4"/>
  <c r="AA27" i="4"/>
  <c r="AG36" i="4"/>
  <c r="M35" i="4"/>
  <c r="AL31" i="4"/>
  <c r="R30" i="4"/>
  <c r="J37" i="5" l="1"/>
  <c r="L37" i="5"/>
  <c r="K37" i="5"/>
  <c r="E25" i="5"/>
  <c r="F25" i="5" s="1"/>
  <c r="G25" i="5" s="1"/>
  <c r="C39" i="5"/>
  <c r="B40" i="5"/>
  <c r="I39" i="5"/>
  <c r="D39" i="5"/>
  <c r="AU28" i="5"/>
  <c r="AA27" i="5"/>
  <c r="AH36" i="5"/>
  <c r="N35" i="5"/>
  <c r="AO29" i="5"/>
  <c r="U28" i="5"/>
  <c r="AR27" i="5"/>
  <c r="X26" i="5"/>
  <c r="AQ27" i="5"/>
  <c r="W26" i="5"/>
  <c r="AL32" i="5"/>
  <c r="R31" i="5"/>
  <c r="AP27" i="5"/>
  <c r="V26" i="5"/>
  <c r="AW31" i="5"/>
  <c r="AC30" i="5"/>
  <c r="AJ34" i="5"/>
  <c r="P33" i="5"/>
  <c r="CA38" i="5"/>
  <c r="CD38" i="5"/>
  <c r="BR38" i="5"/>
  <c r="AD38" i="5" s="1"/>
  <c r="AX38" i="5"/>
  <c r="AZ38" i="5"/>
  <c r="BT38" i="5" s="1"/>
  <c r="AF38" i="5" s="1"/>
  <c r="AY38" i="5"/>
  <c r="BS38" i="5" s="1"/>
  <c r="AE38" i="5" s="1"/>
  <c r="BA38" i="5"/>
  <c r="BU38" i="5" s="1"/>
  <c r="BB38" i="5"/>
  <c r="BV38" i="5" s="1"/>
  <c r="BC38" i="5"/>
  <c r="BW38" i="5" s="1"/>
  <c r="BD38" i="5"/>
  <c r="BX38" i="5" s="1"/>
  <c r="BE38" i="5"/>
  <c r="BY38" i="5" s="1"/>
  <c r="BF38" i="5"/>
  <c r="BZ38" i="5" s="1"/>
  <c r="BG38" i="5"/>
  <c r="BH38" i="5"/>
  <c r="CB38" i="5" s="1"/>
  <c r="BI38" i="5"/>
  <c r="CC38" i="5" s="1"/>
  <c r="BJ38" i="5"/>
  <c r="BK38" i="5"/>
  <c r="CE38" i="5" s="1"/>
  <c r="BL38" i="5"/>
  <c r="CF38" i="5" s="1"/>
  <c r="BM38" i="5"/>
  <c r="CG38" i="5" s="1"/>
  <c r="BN38" i="5"/>
  <c r="CH38" i="5" s="1"/>
  <c r="BO38" i="5"/>
  <c r="CI38" i="5" s="1"/>
  <c r="BP38" i="5"/>
  <c r="CJ38" i="5" s="1"/>
  <c r="BQ38" i="5"/>
  <c r="CK38" i="5" s="1"/>
  <c r="AN30" i="5"/>
  <c r="T29" i="5"/>
  <c r="AM31" i="5"/>
  <c r="S30" i="5"/>
  <c r="AV29" i="5"/>
  <c r="AB28" i="5"/>
  <c r="AG37" i="5"/>
  <c r="M36" i="5"/>
  <c r="AS27" i="5"/>
  <c r="Y26" i="5"/>
  <c r="AI34" i="5"/>
  <c r="O33" i="5"/>
  <c r="AK32" i="5"/>
  <c r="Q31" i="5"/>
  <c r="AT28" i="5"/>
  <c r="Z27" i="5"/>
  <c r="J38" i="4"/>
  <c r="CE39" i="4"/>
  <c r="CA39" i="4"/>
  <c r="CH39" i="4"/>
  <c r="CD39" i="4"/>
  <c r="BR39" i="4"/>
  <c r="AD39" i="4" s="1"/>
  <c r="AX39" i="4"/>
  <c r="AY39" i="4"/>
  <c r="BS39" i="4" s="1"/>
  <c r="AZ39" i="4"/>
  <c r="BT39" i="4" s="1"/>
  <c r="BA39" i="4"/>
  <c r="BU39" i="4" s="1"/>
  <c r="BB39" i="4"/>
  <c r="BV39" i="4" s="1"/>
  <c r="BC39" i="4"/>
  <c r="BW39" i="4" s="1"/>
  <c r="BD39" i="4"/>
  <c r="BX39" i="4" s="1"/>
  <c r="BE39" i="4"/>
  <c r="BY39" i="4" s="1"/>
  <c r="BF39" i="4"/>
  <c r="BZ39" i="4" s="1"/>
  <c r="BG39" i="4"/>
  <c r="BH39" i="4"/>
  <c r="CB39" i="4" s="1"/>
  <c r="BI39" i="4"/>
  <c r="CC39" i="4" s="1"/>
  <c r="BJ39" i="4"/>
  <c r="BK39" i="4"/>
  <c r="BL39" i="4"/>
  <c r="CF39" i="4" s="1"/>
  <c r="BM39" i="4"/>
  <c r="CG39" i="4" s="1"/>
  <c r="BN39" i="4"/>
  <c r="BO39" i="4"/>
  <c r="CI39" i="4" s="1"/>
  <c r="BQ39" i="4"/>
  <c r="CK39" i="4" s="1"/>
  <c r="BP39" i="4"/>
  <c r="CJ39" i="4" s="1"/>
  <c r="AV29" i="4"/>
  <c r="AB28" i="4"/>
  <c r="AN29" i="4"/>
  <c r="T28" i="4"/>
  <c r="AL32" i="4"/>
  <c r="R31" i="4"/>
  <c r="AU29" i="4"/>
  <c r="AA28" i="4"/>
  <c r="AO29" i="4"/>
  <c r="U28" i="4"/>
  <c r="AM31" i="4"/>
  <c r="S30" i="4"/>
  <c r="AP28" i="4"/>
  <c r="V27" i="4"/>
  <c r="AJ33" i="4"/>
  <c r="P32" i="4"/>
  <c r="AW31" i="4"/>
  <c r="AC30" i="4"/>
  <c r="AH35" i="4"/>
  <c r="N34" i="4"/>
  <c r="AT28" i="4"/>
  <c r="Z27" i="4"/>
  <c r="AG37" i="4"/>
  <c r="M36" i="4"/>
  <c r="AF37" i="4"/>
  <c r="L36" i="4"/>
  <c r="AQ28" i="4"/>
  <c r="W27" i="4"/>
  <c r="AI35" i="4"/>
  <c r="O34" i="4"/>
  <c r="C40" i="4"/>
  <c r="B41" i="4"/>
  <c r="I40" i="4"/>
  <c r="D40" i="4"/>
  <c r="AS28" i="4"/>
  <c r="Y27" i="4"/>
  <c r="AE38" i="4"/>
  <c r="K37" i="4"/>
  <c r="AR27" i="4"/>
  <c r="X26" i="4"/>
  <c r="E26" i="4" s="1"/>
  <c r="F26" i="4" s="1"/>
  <c r="G26" i="4" s="1"/>
  <c r="AK32" i="4"/>
  <c r="Q31" i="4"/>
  <c r="K38" i="5" l="1"/>
  <c r="L38" i="5"/>
  <c r="J38" i="5"/>
  <c r="AT29" i="5"/>
  <c r="Z28" i="5"/>
  <c r="AV30" i="5"/>
  <c r="AB29" i="5"/>
  <c r="AN31" i="5"/>
  <c r="T30" i="5"/>
  <c r="AW32" i="5"/>
  <c r="AC31" i="5"/>
  <c r="AL33" i="5"/>
  <c r="R32" i="5"/>
  <c r="AR28" i="5"/>
  <c r="X27" i="5"/>
  <c r="AH37" i="5"/>
  <c r="N36" i="5"/>
  <c r="AI35" i="5"/>
  <c r="O34" i="5"/>
  <c r="E26" i="5"/>
  <c r="F26" i="5" s="1"/>
  <c r="G26" i="5" s="1"/>
  <c r="C40" i="5"/>
  <c r="B41" i="5"/>
  <c r="I40" i="5"/>
  <c r="D40" i="5"/>
  <c r="AG38" i="5"/>
  <c r="M37" i="5"/>
  <c r="AM32" i="5"/>
  <c r="S31" i="5"/>
  <c r="AJ35" i="5"/>
  <c r="P34" i="5"/>
  <c r="AP28" i="5"/>
  <c r="V27" i="5"/>
  <c r="AQ28" i="5"/>
  <c r="W27" i="5"/>
  <c r="AO30" i="5"/>
  <c r="U29" i="5"/>
  <c r="AU29" i="5"/>
  <c r="AA28" i="5"/>
  <c r="CF39" i="5"/>
  <c r="BS39" i="5"/>
  <c r="AE39" i="5" s="1"/>
  <c r="BV39" i="5"/>
  <c r="CG39" i="5"/>
  <c r="CC39" i="5"/>
  <c r="AX39" i="5"/>
  <c r="BR39" i="5" s="1"/>
  <c r="AD39" i="5" s="1"/>
  <c r="AZ39" i="5"/>
  <c r="BT39" i="5" s="1"/>
  <c r="AF39" i="5" s="1"/>
  <c r="AY39" i="5"/>
  <c r="BA39" i="5"/>
  <c r="BU39" i="5" s="1"/>
  <c r="BB39" i="5"/>
  <c r="BC39" i="5"/>
  <c r="BW39" i="5" s="1"/>
  <c r="BD39" i="5"/>
  <c r="BX39" i="5" s="1"/>
  <c r="BE39" i="5"/>
  <c r="BY39" i="5" s="1"/>
  <c r="BF39" i="5"/>
  <c r="BZ39" i="5" s="1"/>
  <c r="BG39" i="5"/>
  <c r="CA39" i="5" s="1"/>
  <c r="BH39" i="5"/>
  <c r="CB39" i="5" s="1"/>
  <c r="BI39" i="5"/>
  <c r="BJ39" i="5"/>
  <c r="CD39" i="5" s="1"/>
  <c r="BK39" i="5"/>
  <c r="CE39" i="5" s="1"/>
  <c r="BL39" i="5"/>
  <c r="BM39" i="5"/>
  <c r="BN39" i="5"/>
  <c r="CH39" i="5" s="1"/>
  <c r="BO39" i="5"/>
  <c r="CI39" i="5" s="1"/>
  <c r="BQ39" i="5"/>
  <c r="CK39" i="5" s="1"/>
  <c r="BP39" i="5"/>
  <c r="CJ39" i="5" s="1"/>
  <c r="AK33" i="5"/>
  <c r="Q32" i="5"/>
  <c r="AS28" i="5"/>
  <c r="Y27" i="5"/>
  <c r="J39" i="4"/>
  <c r="AM32" i="4"/>
  <c r="S31" i="4"/>
  <c r="AU30" i="4"/>
  <c r="AA29" i="4"/>
  <c r="AN30" i="4"/>
  <c r="T29" i="4"/>
  <c r="C41" i="4"/>
  <c r="B42" i="4"/>
  <c r="I41" i="4"/>
  <c r="D41" i="4"/>
  <c r="AR28" i="4"/>
  <c r="X27" i="4"/>
  <c r="E27" i="4" s="1"/>
  <c r="F27" i="4" s="1"/>
  <c r="G27" i="4" s="1"/>
  <c r="AS29" i="4"/>
  <c r="Y28" i="4"/>
  <c r="CA40" i="4"/>
  <c r="CD40" i="4"/>
  <c r="BR40" i="4"/>
  <c r="AD40" i="4" s="1"/>
  <c r="CK40" i="4"/>
  <c r="AX40" i="4"/>
  <c r="AZ40" i="4"/>
  <c r="BT40" i="4" s="1"/>
  <c r="AY40" i="4"/>
  <c r="BS40" i="4" s="1"/>
  <c r="BA40" i="4"/>
  <c r="BU40" i="4" s="1"/>
  <c r="BB40" i="4"/>
  <c r="BV40" i="4" s="1"/>
  <c r="BC40" i="4"/>
  <c r="BW40" i="4" s="1"/>
  <c r="BD40" i="4"/>
  <c r="BX40" i="4" s="1"/>
  <c r="BE40" i="4"/>
  <c r="BY40" i="4" s="1"/>
  <c r="BF40" i="4"/>
  <c r="BZ40" i="4" s="1"/>
  <c r="BG40" i="4"/>
  <c r="BH40" i="4"/>
  <c r="CB40" i="4" s="1"/>
  <c r="BI40" i="4"/>
  <c r="CC40" i="4" s="1"/>
  <c r="BJ40" i="4"/>
  <c r="BK40" i="4"/>
  <c r="CE40" i="4" s="1"/>
  <c r="BL40" i="4"/>
  <c r="CF40" i="4" s="1"/>
  <c r="BM40" i="4"/>
  <c r="CG40" i="4" s="1"/>
  <c r="BN40" i="4"/>
  <c r="CH40" i="4" s="1"/>
  <c r="BO40" i="4"/>
  <c r="CI40" i="4" s="1"/>
  <c r="BQ40" i="4"/>
  <c r="BP40" i="4"/>
  <c r="CJ40" i="4" s="1"/>
  <c r="AQ29" i="4"/>
  <c r="W28" i="4"/>
  <c r="AG38" i="4"/>
  <c r="M37" i="4"/>
  <c r="AH36" i="4"/>
  <c r="N35" i="4"/>
  <c r="AW32" i="4"/>
  <c r="AC31" i="4"/>
  <c r="AP29" i="4"/>
  <c r="V28" i="4"/>
  <c r="AO30" i="4"/>
  <c r="U29" i="4"/>
  <c r="AL33" i="4"/>
  <c r="R32" i="4"/>
  <c r="AK33" i="4"/>
  <c r="Q32" i="4"/>
  <c r="AE39" i="4"/>
  <c r="K38" i="4"/>
  <c r="AI36" i="4"/>
  <c r="O35" i="4"/>
  <c r="AF38" i="4"/>
  <c r="L37" i="4"/>
  <c r="AT29" i="4"/>
  <c r="Z28" i="4"/>
  <c r="AJ34" i="4"/>
  <c r="P33" i="4"/>
  <c r="AV30" i="4"/>
  <c r="AB29" i="4"/>
  <c r="J39" i="5" l="1"/>
  <c r="K39" i="5"/>
  <c r="L39" i="5"/>
  <c r="AU30" i="5"/>
  <c r="AA29" i="5"/>
  <c r="AQ29" i="5"/>
  <c r="W28" i="5"/>
  <c r="AJ36" i="5"/>
  <c r="P35" i="5"/>
  <c r="AG39" i="5"/>
  <c r="M38" i="5"/>
  <c r="CD40" i="5"/>
  <c r="BV40" i="5"/>
  <c r="BR40" i="5"/>
  <c r="AD40" i="5" s="1"/>
  <c r="AX40" i="5"/>
  <c r="AZ40" i="5"/>
  <c r="BT40" i="5" s="1"/>
  <c r="AF40" i="5" s="1"/>
  <c r="AY40" i="5"/>
  <c r="BS40" i="5" s="1"/>
  <c r="AE40" i="5" s="1"/>
  <c r="BA40" i="5"/>
  <c r="BU40" i="5" s="1"/>
  <c r="BB40" i="5"/>
  <c r="BC40" i="5"/>
  <c r="BW40" i="5" s="1"/>
  <c r="BD40" i="5"/>
  <c r="BX40" i="5" s="1"/>
  <c r="BE40" i="5"/>
  <c r="BY40" i="5" s="1"/>
  <c r="BF40" i="5"/>
  <c r="BZ40" i="5" s="1"/>
  <c r="BG40" i="5"/>
  <c r="CA40" i="5" s="1"/>
  <c r="BH40" i="5"/>
  <c r="CB40" i="5" s="1"/>
  <c r="BI40" i="5"/>
  <c r="CC40" i="5" s="1"/>
  <c r="BJ40" i="5"/>
  <c r="BK40" i="5"/>
  <c r="CE40" i="5" s="1"/>
  <c r="BL40" i="5"/>
  <c r="CF40" i="5" s="1"/>
  <c r="BM40" i="5"/>
  <c r="CG40" i="5" s="1"/>
  <c r="BN40" i="5"/>
  <c r="CH40" i="5" s="1"/>
  <c r="BO40" i="5"/>
  <c r="CI40" i="5" s="1"/>
  <c r="BQ40" i="5"/>
  <c r="CK40" i="5" s="1"/>
  <c r="BP40" i="5"/>
  <c r="CJ40" i="5" s="1"/>
  <c r="AI36" i="5"/>
  <c r="O35" i="5"/>
  <c r="AR29" i="5"/>
  <c r="X28" i="5"/>
  <c r="AW33" i="5"/>
  <c r="AC32" i="5"/>
  <c r="AV31" i="5"/>
  <c r="AB30" i="5"/>
  <c r="AK34" i="5"/>
  <c r="Q33" i="5"/>
  <c r="E27" i="5"/>
  <c r="F27" i="5" s="1"/>
  <c r="G27" i="5" s="1"/>
  <c r="AO31" i="5"/>
  <c r="U30" i="5"/>
  <c r="AP29" i="5"/>
  <c r="V28" i="5"/>
  <c r="AM33" i="5"/>
  <c r="S32" i="5"/>
  <c r="AH38" i="5"/>
  <c r="N37" i="5"/>
  <c r="AL34" i="5"/>
  <c r="R33" i="5"/>
  <c r="AN32" i="5"/>
  <c r="T31" i="5"/>
  <c r="AS29" i="5"/>
  <c r="Y28" i="5"/>
  <c r="B42" i="5"/>
  <c r="C41" i="5"/>
  <c r="I41" i="5"/>
  <c r="D41" i="5"/>
  <c r="AT30" i="5"/>
  <c r="Z29" i="5"/>
  <c r="J40" i="4"/>
  <c r="AT30" i="4"/>
  <c r="Z29" i="4"/>
  <c r="AI37" i="4"/>
  <c r="O36" i="4"/>
  <c r="AK34" i="4"/>
  <c r="Q33" i="4"/>
  <c r="AO31" i="4"/>
  <c r="U30" i="4"/>
  <c r="AW33" i="4"/>
  <c r="AC32" i="4"/>
  <c r="AG39" i="4"/>
  <c r="M38" i="4"/>
  <c r="AS30" i="4"/>
  <c r="Y29" i="4"/>
  <c r="AN31" i="4"/>
  <c r="T30" i="4"/>
  <c r="AM33" i="4"/>
  <c r="S32" i="4"/>
  <c r="AJ35" i="4"/>
  <c r="P34" i="4"/>
  <c r="AF39" i="4"/>
  <c r="L38" i="4"/>
  <c r="AE40" i="4"/>
  <c r="K39" i="4"/>
  <c r="AL34" i="4"/>
  <c r="R33" i="4"/>
  <c r="B43" i="4"/>
  <c r="C42" i="4"/>
  <c r="I42" i="4"/>
  <c r="D42" i="4"/>
  <c r="AV31" i="4"/>
  <c r="AB30" i="4"/>
  <c r="AP30" i="4"/>
  <c r="V29" i="4"/>
  <c r="AH37" i="4"/>
  <c r="N36" i="4"/>
  <c r="AQ30" i="4"/>
  <c r="W29" i="4"/>
  <c r="AR29" i="4"/>
  <c r="X28" i="4"/>
  <c r="E28" i="4" s="1"/>
  <c r="F28" i="4" s="1"/>
  <c r="G28" i="4" s="1"/>
  <c r="CA41" i="4"/>
  <c r="CD41" i="4"/>
  <c r="CK41" i="4"/>
  <c r="AX41" i="4"/>
  <c r="BR41" i="4" s="1"/>
  <c r="AD41" i="4" s="1"/>
  <c r="AZ41" i="4"/>
  <c r="BT41" i="4" s="1"/>
  <c r="AY41" i="4"/>
  <c r="BS41" i="4" s="1"/>
  <c r="BA41" i="4"/>
  <c r="BU41" i="4" s="1"/>
  <c r="BB41" i="4"/>
  <c r="BV41" i="4" s="1"/>
  <c r="BC41" i="4"/>
  <c r="BW41" i="4" s="1"/>
  <c r="BD41" i="4"/>
  <c r="BX41" i="4" s="1"/>
  <c r="BE41" i="4"/>
  <c r="BY41" i="4" s="1"/>
  <c r="BF41" i="4"/>
  <c r="BZ41" i="4" s="1"/>
  <c r="BG41" i="4"/>
  <c r="BH41" i="4"/>
  <c r="CB41" i="4" s="1"/>
  <c r="BI41" i="4"/>
  <c r="CC41" i="4" s="1"/>
  <c r="BJ41" i="4"/>
  <c r="BK41" i="4"/>
  <c r="CE41" i="4" s="1"/>
  <c r="BL41" i="4"/>
  <c r="CF41" i="4" s="1"/>
  <c r="BM41" i="4"/>
  <c r="CG41" i="4" s="1"/>
  <c r="BN41" i="4"/>
  <c r="CH41" i="4" s="1"/>
  <c r="BO41" i="4"/>
  <c r="CI41" i="4" s="1"/>
  <c r="BQ41" i="4"/>
  <c r="BP41" i="4"/>
  <c r="CJ41" i="4" s="1"/>
  <c r="AU31" i="4"/>
  <c r="AA30" i="4"/>
  <c r="L40" i="5" l="1"/>
  <c r="J40" i="5"/>
  <c r="K40" i="5"/>
  <c r="AT31" i="5"/>
  <c r="Z30" i="5"/>
  <c r="BS41" i="5"/>
  <c r="AE41" i="5" s="1"/>
  <c r="BV41" i="5"/>
  <c r="CC41" i="5"/>
  <c r="AX41" i="5"/>
  <c r="BR41" i="5" s="1"/>
  <c r="AD41" i="5" s="1"/>
  <c r="AZ41" i="5"/>
  <c r="BT41" i="5" s="1"/>
  <c r="AF41" i="5" s="1"/>
  <c r="AY41" i="5"/>
  <c r="BA41" i="5"/>
  <c r="BU41" i="5" s="1"/>
  <c r="BB41" i="5"/>
  <c r="BC41" i="5"/>
  <c r="BW41" i="5" s="1"/>
  <c r="BD41" i="5"/>
  <c r="BX41" i="5" s="1"/>
  <c r="BE41" i="5"/>
  <c r="BY41" i="5" s="1"/>
  <c r="BF41" i="5"/>
  <c r="BZ41" i="5" s="1"/>
  <c r="BG41" i="5"/>
  <c r="CA41" i="5" s="1"/>
  <c r="BH41" i="5"/>
  <c r="CB41" i="5" s="1"/>
  <c r="BI41" i="5"/>
  <c r="BJ41" i="5"/>
  <c r="CD41" i="5" s="1"/>
  <c r="BK41" i="5"/>
  <c r="CE41" i="5" s="1"/>
  <c r="BL41" i="5"/>
  <c r="CF41" i="5" s="1"/>
  <c r="BM41" i="5"/>
  <c r="CG41" i="5" s="1"/>
  <c r="BN41" i="5"/>
  <c r="CH41" i="5" s="1"/>
  <c r="BO41" i="5"/>
  <c r="CI41" i="5" s="1"/>
  <c r="BQ41" i="5"/>
  <c r="CK41" i="5" s="1"/>
  <c r="BP41" i="5"/>
  <c r="CJ41" i="5" s="1"/>
  <c r="E28" i="5"/>
  <c r="F28" i="5" s="1"/>
  <c r="G28" i="5" s="1"/>
  <c r="C42" i="5"/>
  <c r="B43" i="5"/>
  <c r="I42" i="5"/>
  <c r="D42" i="5"/>
  <c r="AN33" i="5"/>
  <c r="T32" i="5"/>
  <c r="AH39" i="5"/>
  <c r="N38" i="5"/>
  <c r="AP30" i="5"/>
  <c r="V29" i="5"/>
  <c r="E29" i="5" s="1"/>
  <c r="F29" i="5" s="1"/>
  <c r="G29" i="5" s="1"/>
  <c r="AV32" i="5"/>
  <c r="AB31" i="5"/>
  <c r="AR30" i="5"/>
  <c r="X29" i="5"/>
  <c r="AG40" i="5"/>
  <c r="M39" i="5"/>
  <c r="AQ30" i="5"/>
  <c r="W29" i="5"/>
  <c r="AK35" i="5"/>
  <c r="Q34" i="5"/>
  <c r="AS30" i="5"/>
  <c r="Y29" i="5"/>
  <c r="AL35" i="5"/>
  <c r="R34" i="5"/>
  <c r="AM34" i="5"/>
  <c r="S33" i="5"/>
  <c r="AO32" i="5"/>
  <c r="U31" i="5"/>
  <c r="AW34" i="5"/>
  <c r="AC33" i="5"/>
  <c r="AI37" i="5"/>
  <c r="O36" i="5"/>
  <c r="AJ37" i="5"/>
  <c r="P36" i="5"/>
  <c r="AU31" i="5"/>
  <c r="AA30" i="5"/>
  <c r="J41" i="4"/>
  <c r="AU32" i="4"/>
  <c r="AA31" i="4"/>
  <c r="AQ31" i="4"/>
  <c r="W30" i="4"/>
  <c r="AP31" i="4"/>
  <c r="V30" i="4"/>
  <c r="BY42" i="4"/>
  <c r="AX42" i="4"/>
  <c r="BR42" i="4" s="1"/>
  <c r="AD42" i="4" s="1"/>
  <c r="AZ42" i="4"/>
  <c r="BT42" i="4" s="1"/>
  <c r="AY42" i="4"/>
  <c r="BS42" i="4" s="1"/>
  <c r="BA42" i="4"/>
  <c r="BU42" i="4" s="1"/>
  <c r="BB42" i="4"/>
  <c r="BV42" i="4" s="1"/>
  <c r="BC42" i="4"/>
  <c r="BW42" i="4" s="1"/>
  <c r="BD42" i="4"/>
  <c r="BX42" i="4" s="1"/>
  <c r="BE42" i="4"/>
  <c r="BF42" i="4"/>
  <c r="BZ42" i="4" s="1"/>
  <c r="BG42" i="4"/>
  <c r="CA42" i="4" s="1"/>
  <c r="BH42" i="4"/>
  <c r="CB42" i="4" s="1"/>
  <c r="BI42" i="4"/>
  <c r="CC42" i="4" s="1"/>
  <c r="BJ42" i="4"/>
  <c r="CD42" i="4" s="1"/>
  <c r="BK42" i="4"/>
  <c r="CE42" i="4" s="1"/>
  <c r="BL42" i="4"/>
  <c r="CF42" i="4" s="1"/>
  <c r="BM42" i="4"/>
  <c r="CG42" i="4" s="1"/>
  <c r="BN42" i="4"/>
  <c r="CH42" i="4" s="1"/>
  <c r="BO42" i="4"/>
  <c r="CI42" i="4" s="1"/>
  <c r="BP42" i="4"/>
  <c r="CJ42" i="4" s="1"/>
  <c r="BQ42" i="4"/>
  <c r="CK42" i="4" s="1"/>
  <c r="AL35" i="4"/>
  <c r="R34" i="4"/>
  <c r="AF40" i="4"/>
  <c r="L39" i="4"/>
  <c r="AM34" i="4"/>
  <c r="S33" i="4"/>
  <c r="AS31" i="4"/>
  <c r="Y30" i="4"/>
  <c r="AW34" i="4"/>
  <c r="AC33" i="4"/>
  <c r="AO32" i="4"/>
  <c r="U31" i="4"/>
  <c r="AI38" i="4"/>
  <c r="O37" i="4"/>
  <c r="AR30" i="4"/>
  <c r="X29" i="4"/>
  <c r="E29" i="4" s="1"/>
  <c r="F29" i="4" s="1"/>
  <c r="G29" i="4" s="1"/>
  <c r="AH38" i="4"/>
  <c r="N37" i="4"/>
  <c r="AV32" i="4"/>
  <c r="AB31" i="4"/>
  <c r="C43" i="4"/>
  <c r="B44" i="4"/>
  <c r="I43" i="4"/>
  <c r="D43" i="4"/>
  <c r="AE41" i="4"/>
  <c r="K40" i="4"/>
  <c r="AJ36" i="4"/>
  <c r="P35" i="4"/>
  <c r="AN32" i="4"/>
  <c r="T31" i="4"/>
  <c r="AG40" i="4"/>
  <c r="M39" i="4"/>
  <c r="AK35" i="4"/>
  <c r="Q34" i="4"/>
  <c r="AT31" i="4"/>
  <c r="Z30" i="4"/>
  <c r="L41" i="5" l="1"/>
  <c r="K41" i="5"/>
  <c r="J41" i="5"/>
  <c r="AK36" i="5"/>
  <c r="Q35" i="5"/>
  <c r="AU32" i="5"/>
  <c r="AA31" i="5"/>
  <c r="AI38" i="5"/>
  <c r="O37" i="5"/>
  <c r="AO33" i="5"/>
  <c r="U32" i="5"/>
  <c r="AL36" i="5"/>
  <c r="R35" i="5"/>
  <c r="AG41" i="5"/>
  <c r="M40" i="5"/>
  <c r="AV33" i="5"/>
  <c r="AB32" i="5"/>
  <c r="AH40" i="5"/>
  <c r="N39" i="5"/>
  <c r="C43" i="5"/>
  <c r="B44" i="5"/>
  <c r="I43" i="5"/>
  <c r="D43" i="5"/>
  <c r="AJ38" i="5"/>
  <c r="P37" i="5"/>
  <c r="AW35" i="5"/>
  <c r="AC34" i="5"/>
  <c r="AM35" i="5"/>
  <c r="S34" i="5"/>
  <c r="AS31" i="5"/>
  <c r="Y30" i="5"/>
  <c r="AQ31" i="5"/>
  <c r="W30" i="5"/>
  <c r="AR31" i="5"/>
  <c r="X30" i="5"/>
  <c r="AP31" i="5"/>
  <c r="V30" i="5"/>
  <c r="AN34" i="5"/>
  <c r="T33" i="5"/>
  <c r="BX42" i="5"/>
  <c r="BT42" i="5"/>
  <c r="AF42" i="5" s="1"/>
  <c r="CA42" i="5"/>
  <c r="BW42" i="5"/>
  <c r="AX42" i="5"/>
  <c r="BR42" i="5" s="1"/>
  <c r="AD42" i="5" s="1"/>
  <c r="AZ42" i="5"/>
  <c r="AY42" i="5"/>
  <c r="BS42" i="5" s="1"/>
  <c r="AE42" i="5" s="1"/>
  <c r="BA42" i="5"/>
  <c r="BU42" i="5" s="1"/>
  <c r="BB42" i="5"/>
  <c r="BV42" i="5" s="1"/>
  <c r="BC42" i="5"/>
  <c r="BD42" i="5"/>
  <c r="BE42" i="5"/>
  <c r="BY42" i="5" s="1"/>
  <c r="BF42" i="5"/>
  <c r="BZ42" i="5" s="1"/>
  <c r="BG42" i="5"/>
  <c r="BH42" i="5"/>
  <c r="CB42" i="5" s="1"/>
  <c r="BI42" i="5"/>
  <c r="CC42" i="5" s="1"/>
  <c r="BJ42" i="5"/>
  <c r="CD42" i="5" s="1"/>
  <c r="BK42" i="5"/>
  <c r="CE42" i="5" s="1"/>
  <c r="BL42" i="5"/>
  <c r="CF42" i="5" s="1"/>
  <c r="BM42" i="5"/>
  <c r="CG42" i="5" s="1"/>
  <c r="BN42" i="5"/>
  <c r="CH42" i="5" s="1"/>
  <c r="BO42" i="5"/>
  <c r="CI42" i="5" s="1"/>
  <c r="BP42" i="5"/>
  <c r="CJ42" i="5" s="1"/>
  <c r="BQ42" i="5"/>
  <c r="CK42" i="5" s="1"/>
  <c r="AT32" i="5"/>
  <c r="Z31" i="5"/>
  <c r="J42" i="4"/>
  <c r="AT32" i="4"/>
  <c r="Z31" i="4"/>
  <c r="AG41" i="4"/>
  <c r="M40" i="4"/>
  <c r="AJ37" i="4"/>
  <c r="P36" i="4"/>
  <c r="BV43" i="4"/>
  <c r="BR43" i="4"/>
  <c r="AD43" i="4" s="1"/>
  <c r="CC43" i="4"/>
  <c r="BY43" i="4"/>
  <c r="AX43" i="4"/>
  <c r="AY43" i="4"/>
  <c r="BS43" i="4" s="1"/>
  <c r="AZ43" i="4"/>
  <c r="BT43" i="4" s="1"/>
  <c r="BA43" i="4"/>
  <c r="BU43" i="4" s="1"/>
  <c r="BB43" i="4"/>
  <c r="BC43" i="4"/>
  <c r="BW43" i="4" s="1"/>
  <c r="BD43" i="4"/>
  <c r="BX43" i="4" s="1"/>
  <c r="BE43" i="4"/>
  <c r="BF43" i="4"/>
  <c r="BZ43" i="4" s="1"/>
  <c r="BG43" i="4"/>
  <c r="CA43" i="4" s="1"/>
  <c r="BH43" i="4"/>
  <c r="CB43" i="4" s="1"/>
  <c r="BI43" i="4"/>
  <c r="BJ43" i="4"/>
  <c r="CD43" i="4" s="1"/>
  <c r="BK43" i="4"/>
  <c r="CE43" i="4" s="1"/>
  <c r="BL43" i="4"/>
  <c r="CF43" i="4" s="1"/>
  <c r="BM43" i="4"/>
  <c r="CG43" i="4" s="1"/>
  <c r="BN43" i="4"/>
  <c r="CH43" i="4" s="1"/>
  <c r="BO43" i="4"/>
  <c r="CI43" i="4" s="1"/>
  <c r="BQ43" i="4"/>
  <c r="CK43" i="4" s="1"/>
  <c r="BP43" i="4"/>
  <c r="CJ43" i="4" s="1"/>
  <c r="AH39" i="4"/>
  <c r="N38" i="4"/>
  <c r="AI39" i="4"/>
  <c r="O38" i="4"/>
  <c r="AW35" i="4"/>
  <c r="AC34" i="4"/>
  <c r="AM35" i="4"/>
  <c r="S34" i="4"/>
  <c r="AL36" i="4"/>
  <c r="R35" i="4"/>
  <c r="AQ32" i="4"/>
  <c r="W31" i="4"/>
  <c r="AK36" i="4"/>
  <c r="Q35" i="4"/>
  <c r="AN33" i="4"/>
  <c r="T32" i="4"/>
  <c r="AE42" i="4"/>
  <c r="K41" i="4"/>
  <c r="AV33" i="4"/>
  <c r="AB32" i="4"/>
  <c r="AR31" i="4"/>
  <c r="X30" i="4"/>
  <c r="E30" i="4" s="1"/>
  <c r="F30" i="4" s="1"/>
  <c r="G30" i="4" s="1"/>
  <c r="AO33" i="4"/>
  <c r="U32" i="4"/>
  <c r="AS32" i="4"/>
  <c r="Y31" i="4"/>
  <c r="AF41" i="4"/>
  <c r="L40" i="4"/>
  <c r="C44" i="4"/>
  <c r="B45" i="4"/>
  <c r="I44" i="4"/>
  <c r="D44" i="4"/>
  <c r="AP32" i="4"/>
  <c r="V31" i="4"/>
  <c r="AU33" i="4"/>
  <c r="AA32" i="4"/>
  <c r="J42" i="5" l="1"/>
  <c r="K42" i="5"/>
  <c r="L42" i="5"/>
  <c r="E30" i="5"/>
  <c r="F30" i="5" s="1"/>
  <c r="G30" i="5" s="1"/>
  <c r="C44" i="5"/>
  <c r="B45" i="5"/>
  <c r="I44" i="5"/>
  <c r="D44" i="5"/>
  <c r="AH41" i="5"/>
  <c r="N40" i="5"/>
  <c r="AG42" i="5"/>
  <c r="M41" i="5"/>
  <c r="AO34" i="5"/>
  <c r="U33" i="5"/>
  <c r="AU33" i="5"/>
  <c r="AA32" i="5"/>
  <c r="AK37" i="5"/>
  <c r="Q36" i="5"/>
  <c r="AT33" i="5"/>
  <c r="Z32" i="5"/>
  <c r="AP32" i="5"/>
  <c r="V31" i="5"/>
  <c r="E31" i="5" s="1"/>
  <c r="F31" i="5" s="1"/>
  <c r="G31" i="5" s="1"/>
  <c r="AQ32" i="5"/>
  <c r="W31" i="5"/>
  <c r="AM36" i="5"/>
  <c r="S35" i="5"/>
  <c r="AJ39" i="5"/>
  <c r="P38" i="5"/>
  <c r="BX43" i="5"/>
  <c r="BT43" i="5"/>
  <c r="AF43" i="5" s="1"/>
  <c r="CA43" i="5"/>
  <c r="BW43" i="5"/>
  <c r="CK43" i="5"/>
  <c r="AX43" i="5"/>
  <c r="BR43" i="5" s="1"/>
  <c r="AD43" i="5" s="1"/>
  <c r="AZ43" i="5"/>
  <c r="AY43" i="5"/>
  <c r="BS43" i="5" s="1"/>
  <c r="AE43" i="5" s="1"/>
  <c r="BA43" i="5"/>
  <c r="BU43" i="5" s="1"/>
  <c r="BB43" i="5"/>
  <c r="BV43" i="5" s="1"/>
  <c r="BC43" i="5"/>
  <c r="BD43" i="5"/>
  <c r="BE43" i="5"/>
  <c r="BY43" i="5" s="1"/>
  <c r="BF43" i="5"/>
  <c r="BZ43" i="5" s="1"/>
  <c r="BG43" i="5"/>
  <c r="BH43" i="5"/>
  <c r="CB43" i="5" s="1"/>
  <c r="BI43" i="5"/>
  <c r="CC43" i="5" s="1"/>
  <c r="BJ43" i="5"/>
  <c r="CD43" i="5" s="1"/>
  <c r="BK43" i="5"/>
  <c r="CE43" i="5" s="1"/>
  <c r="BL43" i="5"/>
  <c r="CF43" i="5" s="1"/>
  <c r="BM43" i="5"/>
  <c r="CG43" i="5" s="1"/>
  <c r="BN43" i="5"/>
  <c r="CH43" i="5" s="1"/>
  <c r="BO43" i="5"/>
  <c r="CI43" i="5" s="1"/>
  <c r="BQ43" i="5"/>
  <c r="BP43" i="5"/>
  <c r="CJ43" i="5" s="1"/>
  <c r="AV34" i="5"/>
  <c r="AB33" i="5"/>
  <c r="AL37" i="5"/>
  <c r="R36" i="5"/>
  <c r="AI39" i="5"/>
  <c r="O38" i="5"/>
  <c r="AN35" i="5"/>
  <c r="T34" i="5"/>
  <c r="AR32" i="5"/>
  <c r="X31" i="5"/>
  <c r="AS32" i="5"/>
  <c r="Y31" i="5"/>
  <c r="AW36" i="5"/>
  <c r="AC35" i="5"/>
  <c r="J43" i="4"/>
  <c r="AU34" i="4"/>
  <c r="AA33" i="4"/>
  <c r="AM36" i="4"/>
  <c r="S35" i="4"/>
  <c r="AI40" i="4"/>
  <c r="O39" i="4"/>
  <c r="AJ38" i="4"/>
  <c r="P37" i="4"/>
  <c r="AT33" i="4"/>
  <c r="Z32" i="4"/>
  <c r="AF42" i="4"/>
  <c r="L41" i="4"/>
  <c r="AO34" i="4"/>
  <c r="U33" i="4"/>
  <c r="AV34" i="4"/>
  <c r="AB33" i="4"/>
  <c r="AN34" i="4"/>
  <c r="T33" i="4"/>
  <c r="AQ33" i="4"/>
  <c r="W32" i="4"/>
  <c r="AP33" i="4"/>
  <c r="V32" i="4"/>
  <c r="C45" i="4"/>
  <c r="B46" i="4"/>
  <c r="I45" i="4"/>
  <c r="D45" i="4"/>
  <c r="AL37" i="4"/>
  <c r="R36" i="4"/>
  <c r="AW36" i="4"/>
  <c r="AC35" i="4"/>
  <c r="AH40" i="4"/>
  <c r="N39" i="4"/>
  <c r="AG42" i="4"/>
  <c r="M41" i="4"/>
  <c r="BV44" i="4"/>
  <c r="BR44" i="4"/>
  <c r="AD44" i="4" s="1"/>
  <c r="CC44" i="4"/>
  <c r="BY44" i="4"/>
  <c r="AX44" i="4"/>
  <c r="AZ44" i="4"/>
  <c r="BT44" i="4" s="1"/>
  <c r="AY44" i="4"/>
  <c r="BS44" i="4" s="1"/>
  <c r="BA44" i="4"/>
  <c r="BU44" i="4" s="1"/>
  <c r="BB44" i="4"/>
  <c r="BC44" i="4"/>
  <c r="BW44" i="4" s="1"/>
  <c r="BD44" i="4"/>
  <c r="BX44" i="4" s="1"/>
  <c r="BE44" i="4"/>
  <c r="BF44" i="4"/>
  <c r="BZ44" i="4" s="1"/>
  <c r="BG44" i="4"/>
  <c r="CA44" i="4" s="1"/>
  <c r="BH44" i="4"/>
  <c r="CB44" i="4" s="1"/>
  <c r="BI44" i="4"/>
  <c r="BJ44" i="4"/>
  <c r="CD44" i="4" s="1"/>
  <c r="BK44" i="4"/>
  <c r="CE44" i="4" s="1"/>
  <c r="BL44" i="4"/>
  <c r="CF44" i="4" s="1"/>
  <c r="BM44" i="4"/>
  <c r="CG44" i="4" s="1"/>
  <c r="BN44" i="4"/>
  <c r="CH44" i="4" s="1"/>
  <c r="BO44" i="4"/>
  <c r="CI44" i="4" s="1"/>
  <c r="BQ44" i="4"/>
  <c r="CK44" i="4" s="1"/>
  <c r="BP44" i="4"/>
  <c r="CJ44" i="4" s="1"/>
  <c r="AS33" i="4"/>
  <c r="Y32" i="4"/>
  <c r="AR32" i="4"/>
  <c r="X31" i="4"/>
  <c r="E31" i="4" s="1"/>
  <c r="F31" i="4" s="1"/>
  <c r="G31" i="4" s="1"/>
  <c r="AE43" i="4"/>
  <c r="K42" i="4"/>
  <c r="AK37" i="4"/>
  <c r="Q36" i="4"/>
  <c r="K43" i="5" l="1"/>
  <c r="J43" i="5"/>
  <c r="L43" i="5"/>
  <c r="AS33" i="5"/>
  <c r="Y32" i="5"/>
  <c r="AN36" i="5"/>
  <c r="T35" i="5"/>
  <c r="AL38" i="5"/>
  <c r="R37" i="5"/>
  <c r="C45" i="5"/>
  <c r="B46" i="5"/>
  <c r="I45" i="5"/>
  <c r="D45" i="5"/>
  <c r="AM37" i="5"/>
  <c r="S36" i="5"/>
  <c r="AP33" i="5"/>
  <c r="V32" i="5"/>
  <c r="AK38" i="5"/>
  <c r="Q37" i="5"/>
  <c r="AO35" i="5"/>
  <c r="U34" i="5"/>
  <c r="AH42" i="5"/>
  <c r="N41" i="5"/>
  <c r="CF44" i="5"/>
  <c r="BX44" i="5"/>
  <c r="BS44" i="5"/>
  <c r="AE44" i="5" s="1"/>
  <c r="CD44" i="5"/>
  <c r="BV44" i="5"/>
  <c r="CC44" i="5"/>
  <c r="AX44" i="5"/>
  <c r="BR44" i="5" s="1"/>
  <c r="AD44" i="5" s="1"/>
  <c r="AZ44" i="5"/>
  <c r="BT44" i="5" s="1"/>
  <c r="AF44" i="5" s="1"/>
  <c r="AY44" i="5"/>
  <c r="BA44" i="5"/>
  <c r="BU44" i="5" s="1"/>
  <c r="BB44" i="5"/>
  <c r="BC44" i="5"/>
  <c r="BW44" i="5" s="1"/>
  <c r="BD44" i="5"/>
  <c r="BE44" i="5"/>
  <c r="BY44" i="5" s="1"/>
  <c r="BF44" i="5"/>
  <c r="BZ44" i="5" s="1"/>
  <c r="BG44" i="5"/>
  <c r="CA44" i="5" s="1"/>
  <c r="BH44" i="5"/>
  <c r="CB44" i="5" s="1"/>
  <c r="BI44" i="5"/>
  <c r="BJ44" i="5"/>
  <c r="BK44" i="5"/>
  <c r="CE44" i="5" s="1"/>
  <c r="BL44" i="5"/>
  <c r="BM44" i="5"/>
  <c r="CG44" i="5" s="1"/>
  <c r="BN44" i="5"/>
  <c r="CH44" i="5" s="1"/>
  <c r="BO44" i="5"/>
  <c r="CI44" i="5" s="1"/>
  <c r="BP44" i="5"/>
  <c r="CJ44" i="5" s="1"/>
  <c r="BQ44" i="5"/>
  <c r="CK44" i="5" s="1"/>
  <c r="AW37" i="5"/>
  <c r="AC36" i="5"/>
  <c r="AR33" i="5"/>
  <c r="X32" i="5"/>
  <c r="AI40" i="5"/>
  <c r="O39" i="5"/>
  <c r="AV35" i="5"/>
  <c r="AB34" i="5"/>
  <c r="AJ40" i="5"/>
  <c r="P39" i="5"/>
  <c r="AQ33" i="5"/>
  <c r="W32" i="5"/>
  <c r="AT34" i="5"/>
  <c r="Z33" i="5"/>
  <c r="AU34" i="5"/>
  <c r="AA33" i="5"/>
  <c r="AG43" i="5"/>
  <c r="M42" i="5"/>
  <c r="J44" i="4"/>
  <c r="AK38" i="4"/>
  <c r="Q37" i="4"/>
  <c r="AR33" i="4"/>
  <c r="X32" i="4"/>
  <c r="E32" i="4" s="1"/>
  <c r="F32" i="4" s="1"/>
  <c r="G32" i="4" s="1"/>
  <c r="AG43" i="4"/>
  <c r="M42" i="4"/>
  <c r="AW37" i="4"/>
  <c r="AC36" i="4"/>
  <c r="AP34" i="4"/>
  <c r="V33" i="4"/>
  <c r="AQ34" i="4"/>
  <c r="W33" i="4"/>
  <c r="AV35" i="4"/>
  <c r="AB34" i="4"/>
  <c r="AF43" i="4"/>
  <c r="L42" i="4"/>
  <c r="AJ39" i="4"/>
  <c r="P38" i="4"/>
  <c r="AM37" i="4"/>
  <c r="S36" i="4"/>
  <c r="C46" i="4"/>
  <c r="B47" i="4"/>
  <c r="I46" i="4"/>
  <c r="D46" i="4"/>
  <c r="AE44" i="4"/>
  <c r="K43" i="4"/>
  <c r="AS34" i="4"/>
  <c r="Y33" i="4"/>
  <c r="AH41" i="4"/>
  <c r="N40" i="4"/>
  <c r="AL38" i="4"/>
  <c r="R37" i="4"/>
  <c r="BY45" i="4"/>
  <c r="AX45" i="4"/>
  <c r="BR45" i="4" s="1"/>
  <c r="AD45" i="4" s="1"/>
  <c r="AZ45" i="4"/>
  <c r="BT45" i="4" s="1"/>
  <c r="AY45" i="4"/>
  <c r="BS45" i="4" s="1"/>
  <c r="BA45" i="4"/>
  <c r="BU45" i="4" s="1"/>
  <c r="BB45" i="4"/>
  <c r="BV45" i="4" s="1"/>
  <c r="BC45" i="4"/>
  <c r="BW45" i="4" s="1"/>
  <c r="BD45" i="4"/>
  <c r="BX45" i="4" s="1"/>
  <c r="BE45" i="4"/>
  <c r="BF45" i="4"/>
  <c r="BZ45" i="4" s="1"/>
  <c r="BG45" i="4"/>
  <c r="CA45" i="4" s="1"/>
  <c r="BH45" i="4"/>
  <c r="CB45" i="4" s="1"/>
  <c r="BI45" i="4"/>
  <c r="CC45" i="4" s="1"/>
  <c r="BJ45" i="4"/>
  <c r="CD45" i="4" s="1"/>
  <c r="BK45" i="4"/>
  <c r="CE45" i="4" s="1"/>
  <c r="BL45" i="4"/>
  <c r="CF45" i="4" s="1"/>
  <c r="BM45" i="4"/>
  <c r="CG45" i="4" s="1"/>
  <c r="BN45" i="4"/>
  <c r="CH45" i="4" s="1"/>
  <c r="BO45" i="4"/>
  <c r="CI45" i="4" s="1"/>
  <c r="BQ45" i="4"/>
  <c r="CK45" i="4" s="1"/>
  <c r="BP45" i="4"/>
  <c r="CJ45" i="4" s="1"/>
  <c r="AN35" i="4"/>
  <c r="T34" i="4"/>
  <c r="AO35" i="4"/>
  <c r="U34" i="4"/>
  <c r="AT34" i="4"/>
  <c r="Z33" i="4"/>
  <c r="AI41" i="4"/>
  <c r="O40" i="4"/>
  <c r="AU35" i="4"/>
  <c r="AA34" i="4"/>
  <c r="L44" i="5" l="1"/>
  <c r="J44" i="5"/>
  <c r="K44" i="5"/>
  <c r="AI41" i="5"/>
  <c r="O40" i="5"/>
  <c r="AW38" i="5"/>
  <c r="AC37" i="5"/>
  <c r="AO36" i="5"/>
  <c r="U35" i="5"/>
  <c r="AP34" i="5"/>
  <c r="V33" i="5"/>
  <c r="E33" i="5" s="1"/>
  <c r="F33" i="5" s="1"/>
  <c r="G33" i="5" s="1"/>
  <c r="CH45" i="5"/>
  <c r="CD45" i="5"/>
  <c r="BV45" i="5"/>
  <c r="BR45" i="5"/>
  <c r="AD45" i="5" s="1"/>
  <c r="BY45" i="5"/>
  <c r="AX45" i="5"/>
  <c r="AZ45" i="5"/>
  <c r="BT45" i="5" s="1"/>
  <c r="AF45" i="5" s="1"/>
  <c r="AY45" i="5"/>
  <c r="BS45" i="5" s="1"/>
  <c r="AE45" i="5" s="1"/>
  <c r="BA45" i="5"/>
  <c r="BU45" i="5" s="1"/>
  <c r="BB45" i="5"/>
  <c r="BC45" i="5"/>
  <c r="BW45" i="5" s="1"/>
  <c r="BD45" i="5"/>
  <c r="BX45" i="5" s="1"/>
  <c r="BE45" i="5"/>
  <c r="BF45" i="5"/>
  <c r="BZ45" i="5" s="1"/>
  <c r="BG45" i="5"/>
  <c r="CA45" i="5" s="1"/>
  <c r="BH45" i="5"/>
  <c r="CB45" i="5" s="1"/>
  <c r="BI45" i="5"/>
  <c r="CC45" i="5" s="1"/>
  <c r="BJ45" i="5"/>
  <c r="BK45" i="5"/>
  <c r="CE45" i="5" s="1"/>
  <c r="BL45" i="5"/>
  <c r="CF45" i="5" s="1"/>
  <c r="BM45" i="5"/>
  <c r="CG45" i="5" s="1"/>
  <c r="BN45" i="5"/>
  <c r="BO45" i="5"/>
  <c r="CI45" i="5" s="1"/>
  <c r="BQ45" i="5"/>
  <c r="CK45" i="5" s="1"/>
  <c r="BP45" i="5"/>
  <c r="CJ45" i="5" s="1"/>
  <c r="AN37" i="5"/>
  <c r="T36" i="5"/>
  <c r="AU35" i="5"/>
  <c r="AA34" i="5"/>
  <c r="AQ34" i="5"/>
  <c r="W33" i="5"/>
  <c r="AV36" i="5"/>
  <c r="AB35" i="5"/>
  <c r="AR34" i="5"/>
  <c r="X33" i="5"/>
  <c r="AH43" i="5"/>
  <c r="N42" i="5"/>
  <c r="AK39" i="5"/>
  <c r="Q38" i="5"/>
  <c r="AM38" i="5"/>
  <c r="S37" i="5"/>
  <c r="AL39" i="5"/>
  <c r="R38" i="5"/>
  <c r="AS34" i="5"/>
  <c r="Y33" i="5"/>
  <c r="AG44" i="5"/>
  <c r="M43" i="5"/>
  <c r="AT35" i="5"/>
  <c r="Z34" i="5"/>
  <c r="AJ41" i="5"/>
  <c r="P40" i="5"/>
  <c r="E32" i="5"/>
  <c r="F32" i="5" s="1"/>
  <c r="G32" i="5" s="1"/>
  <c r="C46" i="5"/>
  <c r="B47" i="5"/>
  <c r="I46" i="5"/>
  <c r="D46" i="5"/>
  <c r="J45" i="4"/>
  <c r="AT35" i="4"/>
  <c r="Z34" i="4"/>
  <c r="AN36" i="4"/>
  <c r="T35" i="4"/>
  <c r="AH42" i="4"/>
  <c r="N41" i="4"/>
  <c r="AE45" i="4"/>
  <c r="K44" i="4"/>
  <c r="C47" i="4"/>
  <c r="B48" i="4"/>
  <c r="I47" i="4"/>
  <c r="D47" i="4"/>
  <c r="BS46" i="4"/>
  <c r="BV46" i="4"/>
  <c r="CC46" i="4"/>
  <c r="AX46" i="4"/>
  <c r="BR46" i="4" s="1"/>
  <c r="AD46" i="4" s="1"/>
  <c r="AZ46" i="4"/>
  <c r="BT46" i="4" s="1"/>
  <c r="AY46" i="4"/>
  <c r="BA46" i="4"/>
  <c r="BU46" i="4" s="1"/>
  <c r="BB46" i="4"/>
  <c r="BC46" i="4"/>
  <c r="BW46" i="4" s="1"/>
  <c r="BD46" i="4"/>
  <c r="BX46" i="4" s="1"/>
  <c r="BE46" i="4"/>
  <c r="BY46" i="4" s="1"/>
  <c r="BF46" i="4"/>
  <c r="BZ46" i="4" s="1"/>
  <c r="BG46" i="4"/>
  <c r="CA46" i="4" s="1"/>
  <c r="BH46" i="4"/>
  <c r="CB46" i="4" s="1"/>
  <c r="BI46" i="4"/>
  <c r="BJ46" i="4"/>
  <c r="CD46" i="4" s="1"/>
  <c r="BK46" i="4"/>
  <c r="CE46" i="4" s="1"/>
  <c r="BL46" i="4"/>
  <c r="CF46" i="4" s="1"/>
  <c r="BM46" i="4"/>
  <c r="CG46" i="4" s="1"/>
  <c r="BN46" i="4"/>
  <c r="CH46" i="4" s="1"/>
  <c r="BO46" i="4"/>
  <c r="CI46" i="4" s="1"/>
  <c r="BP46" i="4"/>
  <c r="CJ46" i="4" s="1"/>
  <c r="BQ46" i="4"/>
  <c r="CK46" i="4" s="1"/>
  <c r="AM38" i="4"/>
  <c r="S37" i="4"/>
  <c r="AF44" i="4"/>
  <c r="L43" i="4"/>
  <c r="AQ35" i="4"/>
  <c r="W34" i="4"/>
  <c r="AW38" i="4"/>
  <c r="AC37" i="4"/>
  <c r="AR34" i="4"/>
  <c r="X33" i="4"/>
  <c r="E33" i="4" s="1"/>
  <c r="F33" i="4" s="1"/>
  <c r="G33" i="4" s="1"/>
  <c r="AU36" i="4"/>
  <c r="AA35" i="4"/>
  <c r="AI42" i="4"/>
  <c r="O41" i="4"/>
  <c r="AO36" i="4"/>
  <c r="U35" i="4"/>
  <c r="AL39" i="4"/>
  <c r="R38" i="4"/>
  <c r="AS35" i="4"/>
  <c r="Y34" i="4"/>
  <c r="AJ40" i="4"/>
  <c r="P39" i="4"/>
  <c r="AV36" i="4"/>
  <c r="AB35" i="4"/>
  <c r="AP35" i="4"/>
  <c r="V34" i="4"/>
  <c r="AG44" i="4"/>
  <c r="M43" i="4"/>
  <c r="AK39" i="4"/>
  <c r="Q38" i="4"/>
  <c r="K45" i="5" l="1"/>
  <c r="J45" i="5"/>
  <c r="L45" i="5"/>
  <c r="BR46" i="5"/>
  <c r="AD46" i="5" s="1"/>
  <c r="BY46" i="5"/>
  <c r="AX46" i="5"/>
  <c r="AZ46" i="5"/>
  <c r="BT46" i="5" s="1"/>
  <c r="AF46" i="5" s="1"/>
  <c r="AY46" i="5"/>
  <c r="BS46" i="5" s="1"/>
  <c r="AE46" i="5" s="1"/>
  <c r="BA46" i="5"/>
  <c r="BU46" i="5" s="1"/>
  <c r="BB46" i="5"/>
  <c r="BV46" i="5" s="1"/>
  <c r="BC46" i="5"/>
  <c r="BW46" i="5" s="1"/>
  <c r="BD46" i="5"/>
  <c r="BX46" i="5" s="1"/>
  <c r="BE46" i="5"/>
  <c r="BF46" i="5"/>
  <c r="BZ46" i="5" s="1"/>
  <c r="BG46" i="5"/>
  <c r="CA46" i="5" s="1"/>
  <c r="BH46" i="5"/>
  <c r="CB46" i="5" s="1"/>
  <c r="BI46" i="5"/>
  <c r="CC46" i="5" s="1"/>
  <c r="BJ46" i="5"/>
  <c r="CD46" i="5" s="1"/>
  <c r="BK46" i="5"/>
  <c r="CE46" i="5" s="1"/>
  <c r="BL46" i="5"/>
  <c r="CF46" i="5" s="1"/>
  <c r="BM46" i="5"/>
  <c r="CG46" i="5" s="1"/>
  <c r="BN46" i="5"/>
  <c r="CH46" i="5" s="1"/>
  <c r="BO46" i="5"/>
  <c r="CI46" i="5" s="1"/>
  <c r="BP46" i="5"/>
  <c r="CJ46" i="5" s="1"/>
  <c r="BQ46" i="5"/>
  <c r="CK46" i="5" s="1"/>
  <c r="AU36" i="5"/>
  <c r="AA35" i="5"/>
  <c r="AJ42" i="5"/>
  <c r="P41" i="5"/>
  <c r="AG45" i="5"/>
  <c r="M44" i="5"/>
  <c r="AL40" i="5"/>
  <c r="R39" i="5"/>
  <c r="AK40" i="5"/>
  <c r="Q39" i="5"/>
  <c r="AR35" i="5"/>
  <c r="X34" i="5"/>
  <c r="AP35" i="5"/>
  <c r="V34" i="5"/>
  <c r="E34" i="5" s="1"/>
  <c r="F34" i="5" s="1"/>
  <c r="G34" i="5" s="1"/>
  <c r="AW39" i="5"/>
  <c r="AC38" i="5"/>
  <c r="AQ35" i="5"/>
  <c r="W34" i="5"/>
  <c r="C47" i="5"/>
  <c r="B48" i="5"/>
  <c r="I47" i="5"/>
  <c r="D47" i="5"/>
  <c r="AT36" i="5"/>
  <c r="Z35" i="5"/>
  <c r="AS35" i="5"/>
  <c r="Y34" i="5"/>
  <c r="AM39" i="5"/>
  <c r="S38" i="5"/>
  <c r="AH44" i="5"/>
  <c r="N43" i="5"/>
  <c r="AV37" i="5"/>
  <c r="AB36" i="5"/>
  <c r="AN38" i="5"/>
  <c r="T37" i="5"/>
  <c r="AO37" i="5"/>
  <c r="U36" i="5"/>
  <c r="AI42" i="5"/>
  <c r="O41" i="5"/>
  <c r="J46" i="4"/>
  <c r="AL40" i="4"/>
  <c r="R39" i="4"/>
  <c r="AI43" i="4"/>
  <c r="O42" i="4"/>
  <c r="AR35" i="4"/>
  <c r="X34" i="4"/>
  <c r="E34" i="4" s="1"/>
  <c r="F34" i="4" s="1"/>
  <c r="G34" i="4" s="1"/>
  <c r="AQ36" i="4"/>
  <c r="W35" i="4"/>
  <c r="AM39" i="4"/>
  <c r="S38" i="4"/>
  <c r="AE46" i="4"/>
  <c r="K45" i="4"/>
  <c r="AN37" i="4"/>
  <c r="T36" i="4"/>
  <c r="AG45" i="4"/>
  <c r="M44" i="4"/>
  <c r="AV37" i="4"/>
  <c r="AB36" i="4"/>
  <c r="C48" i="4"/>
  <c r="B49" i="4"/>
  <c r="I48" i="4"/>
  <c r="D48" i="4"/>
  <c r="AS36" i="4"/>
  <c r="Y35" i="4"/>
  <c r="AO37" i="4"/>
  <c r="U36" i="4"/>
  <c r="AU37" i="4"/>
  <c r="AA36" i="4"/>
  <c r="AW39" i="4"/>
  <c r="AC38" i="4"/>
  <c r="AF45" i="4"/>
  <c r="L44" i="4"/>
  <c r="AX47" i="4"/>
  <c r="BR47" i="4" s="1"/>
  <c r="AD47" i="4" s="1"/>
  <c r="AY47" i="4"/>
  <c r="BS47" i="4" s="1"/>
  <c r="AZ47" i="4"/>
  <c r="BT47" i="4" s="1"/>
  <c r="BA47" i="4"/>
  <c r="BU47" i="4" s="1"/>
  <c r="BB47" i="4"/>
  <c r="BV47" i="4" s="1"/>
  <c r="BC47" i="4"/>
  <c r="BW47" i="4" s="1"/>
  <c r="BD47" i="4"/>
  <c r="BX47" i="4" s="1"/>
  <c r="BE47" i="4"/>
  <c r="BY47" i="4" s="1"/>
  <c r="BF47" i="4"/>
  <c r="BZ47" i="4" s="1"/>
  <c r="BG47" i="4"/>
  <c r="CA47" i="4" s="1"/>
  <c r="BH47" i="4"/>
  <c r="CB47" i="4" s="1"/>
  <c r="BI47" i="4"/>
  <c r="CC47" i="4" s="1"/>
  <c r="BJ47" i="4"/>
  <c r="CD47" i="4" s="1"/>
  <c r="BK47" i="4"/>
  <c r="CE47" i="4" s="1"/>
  <c r="BL47" i="4"/>
  <c r="CF47" i="4" s="1"/>
  <c r="BM47" i="4"/>
  <c r="CG47" i="4" s="1"/>
  <c r="BN47" i="4"/>
  <c r="CH47" i="4" s="1"/>
  <c r="BO47" i="4"/>
  <c r="CI47" i="4" s="1"/>
  <c r="BQ47" i="4"/>
  <c r="CK47" i="4" s="1"/>
  <c r="BP47" i="4"/>
  <c r="CJ47" i="4" s="1"/>
  <c r="AH43" i="4"/>
  <c r="N42" i="4"/>
  <c r="AT36" i="4"/>
  <c r="Z35" i="4"/>
  <c r="AK40" i="4"/>
  <c r="Q39" i="4"/>
  <c r="AP36" i="4"/>
  <c r="V35" i="4"/>
  <c r="AJ41" i="4"/>
  <c r="P40" i="4"/>
  <c r="K46" i="5" l="1"/>
  <c r="J46" i="5"/>
  <c r="L46" i="5"/>
  <c r="C48" i="5"/>
  <c r="B49" i="5"/>
  <c r="I48" i="5"/>
  <c r="D48" i="5"/>
  <c r="AQ36" i="5"/>
  <c r="W35" i="5"/>
  <c r="AO38" i="5"/>
  <c r="U37" i="5"/>
  <c r="AV38" i="5"/>
  <c r="AB37" i="5"/>
  <c r="AM40" i="5"/>
  <c r="S39" i="5"/>
  <c r="AT37" i="5"/>
  <c r="Z36" i="5"/>
  <c r="BV47" i="5"/>
  <c r="BR47" i="5"/>
  <c r="AD47" i="5" s="1"/>
  <c r="CC47" i="5"/>
  <c r="BY47" i="5"/>
  <c r="AX47" i="5"/>
  <c r="AZ47" i="5"/>
  <c r="BT47" i="5" s="1"/>
  <c r="AF47" i="5" s="1"/>
  <c r="AY47" i="5"/>
  <c r="BS47" i="5" s="1"/>
  <c r="AE47" i="5" s="1"/>
  <c r="BA47" i="5"/>
  <c r="BU47" i="5" s="1"/>
  <c r="BB47" i="5"/>
  <c r="BC47" i="5"/>
  <c r="BW47" i="5" s="1"/>
  <c r="BD47" i="5"/>
  <c r="BX47" i="5" s="1"/>
  <c r="BE47" i="5"/>
  <c r="BF47" i="5"/>
  <c r="BZ47" i="5" s="1"/>
  <c r="BG47" i="5"/>
  <c r="CA47" i="5" s="1"/>
  <c r="BH47" i="5"/>
  <c r="CB47" i="5" s="1"/>
  <c r="BI47" i="5"/>
  <c r="BJ47" i="5"/>
  <c r="CD47" i="5" s="1"/>
  <c r="BK47" i="5"/>
  <c r="CE47" i="5" s="1"/>
  <c r="BL47" i="5"/>
  <c r="CF47" i="5" s="1"/>
  <c r="BM47" i="5"/>
  <c r="CG47" i="5" s="1"/>
  <c r="BN47" i="5"/>
  <c r="CH47" i="5" s="1"/>
  <c r="BO47" i="5"/>
  <c r="CI47" i="5" s="1"/>
  <c r="BQ47" i="5"/>
  <c r="CK47" i="5" s="1"/>
  <c r="BP47" i="5"/>
  <c r="CJ47" i="5" s="1"/>
  <c r="AP36" i="5"/>
  <c r="V35" i="5"/>
  <c r="E35" i="5" s="1"/>
  <c r="F35" i="5" s="1"/>
  <c r="G35" i="5" s="1"/>
  <c r="AK41" i="5"/>
  <c r="Q40" i="5"/>
  <c r="AG46" i="5"/>
  <c r="M45" i="5"/>
  <c r="AI43" i="5"/>
  <c r="O42" i="5"/>
  <c r="AN39" i="5"/>
  <c r="T38" i="5"/>
  <c r="AH45" i="5"/>
  <c r="N44" i="5"/>
  <c r="AS36" i="5"/>
  <c r="Y35" i="5"/>
  <c r="AW40" i="5"/>
  <c r="AC39" i="5"/>
  <c r="AR36" i="5"/>
  <c r="X35" i="5"/>
  <c r="AL41" i="5"/>
  <c r="R40" i="5"/>
  <c r="AJ43" i="5"/>
  <c r="P42" i="5"/>
  <c r="AU37" i="5"/>
  <c r="AA36" i="5"/>
  <c r="J47" i="4"/>
  <c r="AH44" i="4"/>
  <c r="N43" i="4"/>
  <c r="AW40" i="4"/>
  <c r="AC39" i="4"/>
  <c r="AO38" i="4"/>
  <c r="U37" i="4"/>
  <c r="AG46" i="4"/>
  <c r="M45" i="4"/>
  <c r="AE47" i="4"/>
  <c r="K46" i="4"/>
  <c r="AQ37" i="4"/>
  <c r="W36" i="4"/>
  <c r="AI44" i="4"/>
  <c r="O43" i="4"/>
  <c r="AP37" i="4"/>
  <c r="V36" i="4"/>
  <c r="AT37" i="4"/>
  <c r="Z36" i="4"/>
  <c r="AF46" i="4"/>
  <c r="L45" i="4"/>
  <c r="AU38" i="4"/>
  <c r="AA37" i="4"/>
  <c r="AS37" i="4"/>
  <c r="Y36" i="4"/>
  <c r="C49" i="4"/>
  <c r="B50" i="4"/>
  <c r="I49" i="4"/>
  <c r="D49" i="4"/>
  <c r="AV38" i="4"/>
  <c r="AB37" i="4"/>
  <c r="AN38" i="4"/>
  <c r="T37" i="4"/>
  <c r="AM40" i="4"/>
  <c r="S39" i="4"/>
  <c r="AR36" i="4"/>
  <c r="X35" i="4"/>
  <c r="E35" i="4" s="1"/>
  <c r="F35" i="4" s="1"/>
  <c r="G35" i="4" s="1"/>
  <c r="AL41" i="4"/>
  <c r="R40" i="4"/>
  <c r="AJ42" i="4"/>
  <c r="P41" i="4"/>
  <c r="AK41" i="4"/>
  <c r="Q40" i="4"/>
  <c r="BT48" i="4"/>
  <c r="CE48" i="4"/>
  <c r="CA48" i="4"/>
  <c r="BW48" i="4"/>
  <c r="AX48" i="4"/>
  <c r="BR48" i="4" s="1"/>
  <c r="AD48" i="4" s="1"/>
  <c r="AZ48" i="4"/>
  <c r="AY48" i="4"/>
  <c r="BS48" i="4" s="1"/>
  <c r="BA48" i="4"/>
  <c r="BU48" i="4" s="1"/>
  <c r="BB48" i="4"/>
  <c r="BV48" i="4" s="1"/>
  <c r="BC48" i="4"/>
  <c r="BD48" i="4"/>
  <c r="BX48" i="4" s="1"/>
  <c r="BE48" i="4"/>
  <c r="BY48" i="4" s="1"/>
  <c r="BF48" i="4"/>
  <c r="BZ48" i="4" s="1"/>
  <c r="BG48" i="4"/>
  <c r="BH48" i="4"/>
  <c r="CB48" i="4" s="1"/>
  <c r="BI48" i="4"/>
  <c r="CC48" i="4" s="1"/>
  <c r="BJ48" i="4"/>
  <c r="CD48" i="4" s="1"/>
  <c r="BK48" i="4"/>
  <c r="BL48" i="4"/>
  <c r="CF48" i="4" s="1"/>
  <c r="BM48" i="4"/>
  <c r="CG48" i="4" s="1"/>
  <c r="BN48" i="4"/>
  <c r="CH48" i="4" s="1"/>
  <c r="BO48" i="4"/>
  <c r="CI48" i="4" s="1"/>
  <c r="BQ48" i="4"/>
  <c r="CK48" i="4" s="1"/>
  <c r="BP48" i="4"/>
  <c r="CJ48" i="4" s="1"/>
  <c r="K47" i="5" l="1"/>
  <c r="L47" i="5"/>
  <c r="J47" i="5"/>
  <c r="C49" i="5"/>
  <c r="B50" i="5"/>
  <c r="I49" i="5"/>
  <c r="D49" i="5"/>
  <c r="AJ44" i="5"/>
  <c r="P43" i="5"/>
  <c r="AR37" i="5"/>
  <c r="X36" i="5"/>
  <c r="AS37" i="5"/>
  <c r="Y36" i="5"/>
  <c r="AN40" i="5"/>
  <c r="T39" i="5"/>
  <c r="AK42" i="5"/>
  <c r="Q41" i="5"/>
  <c r="AT38" i="5"/>
  <c r="Z37" i="5"/>
  <c r="AV39" i="5"/>
  <c r="AB38" i="5"/>
  <c r="AQ37" i="5"/>
  <c r="W36" i="5"/>
  <c r="CJ48" i="5"/>
  <c r="CG48" i="5"/>
  <c r="CC48" i="5"/>
  <c r="BY48" i="5"/>
  <c r="AX48" i="5"/>
  <c r="BR48" i="5" s="1"/>
  <c r="AD48" i="5" s="1"/>
  <c r="AZ48" i="5"/>
  <c r="BT48" i="5" s="1"/>
  <c r="AF48" i="5" s="1"/>
  <c r="AY48" i="5"/>
  <c r="BS48" i="5" s="1"/>
  <c r="AE48" i="5" s="1"/>
  <c r="BA48" i="5"/>
  <c r="BU48" i="5" s="1"/>
  <c r="BB48" i="5"/>
  <c r="BV48" i="5" s="1"/>
  <c r="BC48" i="5"/>
  <c r="BW48" i="5" s="1"/>
  <c r="BD48" i="5"/>
  <c r="BX48" i="5" s="1"/>
  <c r="BE48" i="5"/>
  <c r="BF48" i="5"/>
  <c r="BZ48" i="5" s="1"/>
  <c r="BG48" i="5"/>
  <c r="CA48" i="5" s="1"/>
  <c r="BH48" i="5"/>
  <c r="CB48" i="5" s="1"/>
  <c r="BI48" i="5"/>
  <c r="BJ48" i="5"/>
  <c r="CD48" i="5" s="1"/>
  <c r="BK48" i="5"/>
  <c r="CE48" i="5" s="1"/>
  <c r="BL48" i="5"/>
  <c r="CF48" i="5" s="1"/>
  <c r="BM48" i="5"/>
  <c r="BN48" i="5"/>
  <c r="CH48" i="5" s="1"/>
  <c r="BO48" i="5"/>
  <c r="CI48" i="5" s="1"/>
  <c r="BQ48" i="5"/>
  <c r="CK48" i="5" s="1"/>
  <c r="BP48" i="5"/>
  <c r="AU38" i="5"/>
  <c r="AA37" i="5"/>
  <c r="AL42" i="5"/>
  <c r="R41" i="5"/>
  <c r="AW41" i="5"/>
  <c r="AC40" i="5"/>
  <c r="AH46" i="5"/>
  <c r="N45" i="5"/>
  <c r="AI44" i="5"/>
  <c r="O43" i="5"/>
  <c r="AG47" i="5"/>
  <c r="M46" i="5"/>
  <c r="AP37" i="5"/>
  <c r="V36" i="5"/>
  <c r="E36" i="5" s="1"/>
  <c r="F36" i="5" s="1"/>
  <c r="G36" i="5" s="1"/>
  <c r="AM41" i="5"/>
  <c r="S40" i="5"/>
  <c r="AO39" i="5"/>
  <c r="U38" i="5"/>
  <c r="J48" i="4"/>
  <c r="AJ43" i="4"/>
  <c r="P42" i="4"/>
  <c r="AR37" i="4"/>
  <c r="X36" i="4"/>
  <c r="E36" i="4" s="1"/>
  <c r="F36" i="4" s="1"/>
  <c r="G36" i="4" s="1"/>
  <c r="AN39" i="4"/>
  <c r="T38" i="4"/>
  <c r="AS38" i="4"/>
  <c r="Y37" i="4"/>
  <c r="AF47" i="4"/>
  <c r="L46" i="4"/>
  <c r="AI45" i="4"/>
  <c r="O44" i="4"/>
  <c r="AE48" i="4"/>
  <c r="K47" i="4"/>
  <c r="AO39" i="4"/>
  <c r="U38" i="4"/>
  <c r="AH45" i="4"/>
  <c r="N44" i="4"/>
  <c r="C50" i="4"/>
  <c r="B51" i="4"/>
  <c r="I50" i="4"/>
  <c r="D50" i="4"/>
  <c r="AP38" i="4"/>
  <c r="V37" i="4"/>
  <c r="AK42" i="4"/>
  <c r="Q41" i="4"/>
  <c r="AL42" i="4"/>
  <c r="R41" i="4"/>
  <c r="AM41" i="4"/>
  <c r="S40" i="4"/>
  <c r="AV39" i="4"/>
  <c r="AB38" i="4"/>
  <c r="AX49" i="4"/>
  <c r="BR49" i="4" s="1"/>
  <c r="AD49" i="4" s="1"/>
  <c r="AZ49" i="4"/>
  <c r="BT49" i="4" s="1"/>
  <c r="AY49" i="4"/>
  <c r="BS49" i="4" s="1"/>
  <c r="BA49" i="4"/>
  <c r="BU49" i="4" s="1"/>
  <c r="BB49" i="4"/>
  <c r="BV49" i="4" s="1"/>
  <c r="BC49" i="4"/>
  <c r="BW49" i="4" s="1"/>
  <c r="BD49" i="4"/>
  <c r="BX49" i="4" s="1"/>
  <c r="BE49" i="4"/>
  <c r="BY49" i="4" s="1"/>
  <c r="BF49" i="4"/>
  <c r="BZ49" i="4" s="1"/>
  <c r="BG49" i="4"/>
  <c r="CA49" i="4" s="1"/>
  <c r="BH49" i="4"/>
  <c r="CB49" i="4" s="1"/>
  <c r="BI49" i="4"/>
  <c r="CC49" i="4" s="1"/>
  <c r="BJ49" i="4"/>
  <c r="CD49" i="4" s="1"/>
  <c r="BK49" i="4"/>
  <c r="CE49" i="4" s="1"/>
  <c r="BL49" i="4"/>
  <c r="CF49" i="4" s="1"/>
  <c r="BM49" i="4"/>
  <c r="CG49" i="4" s="1"/>
  <c r="BN49" i="4"/>
  <c r="CH49" i="4" s="1"/>
  <c r="BO49" i="4"/>
  <c r="CI49" i="4" s="1"/>
  <c r="BQ49" i="4"/>
  <c r="CK49" i="4" s="1"/>
  <c r="BP49" i="4"/>
  <c r="CJ49" i="4" s="1"/>
  <c r="AU39" i="4"/>
  <c r="AA38" i="4"/>
  <c r="AT38" i="4"/>
  <c r="Z37" i="4"/>
  <c r="AQ38" i="4"/>
  <c r="W37" i="4"/>
  <c r="AG47" i="4"/>
  <c r="M46" i="4"/>
  <c r="AW41" i="4"/>
  <c r="AC40" i="4"/>
  <c r="J48" i="5" l="1"/>
  <c r="K48" i="5"/>
  <c r="L48" i="5"/>
  <c r="AM42" i="5"/>
  <c r="S41" i="5"/>
  <c r="AG48" i="5"/>
  <c r="M47" i="5"/>
  <c r="AH47" i="5"/>
  <c r="N46" i="5"/>
  <c r="AL43" i="5"/>
  <c r="R42" i="5"/>
  <c r="AV40" i="5"/>
  <c r="AB39" i="5"/>
  <c r="AK43" i="5"/>
  <c r="Q42" i="5"/>
  <c r="AS38" i="5"/>
  <c r="Y37" i="5"/>
  <c r="AJ45" i="5"/>
  <c r="P44" i="5"/>
  <c r="C50" i="5"/>
  <c r="B51" i="5"/>
  <c r="I50" i="5"/>
  <c r="D50" i="5"/>
  <c r="BV49" i="5"/>
  <c r="CC49" i="5"/>
  <c r="AX49" i="5"/>
  <c r="BR49" i="5" s="1"/>
  <c r="AD49" i="5" s="1"/>
  <c r="AZ49" i="5"/>
  <c r="BT49" i="5" s="1"/>
  <c r="AF49" i="5" s="1"/>
  <c r="AY49" i="5"/>
  <c r="BS49" i="5" s="1"/>
  <c r="AE49" i="5" s="1"/>
  <c r="BA49" i="5"/>
  <c r="BU49" i="5" s="1"/>
  <c r="BB49" i="5"/>
  <c r="BC49" i="5"/>
  <c r="BW49" i="5" s="1"/>
  <c r="BD49" i="5"/>
  <c r="BX49" i="5" s="1"/>
  <c r="BE49" i="5"/>
  <c r="BY49" i="5" s="1"/>
  <c r="BF49" i="5"/>
  <c r="BZ49" i="5" s="1"/>
  <c r="BG49" i="5"/>
  <c r="CA49" i="5" s="1"/>
  <c r="BH49" i="5"/>
  <c r="CB49" i="5" s="1"/>
  <c r="BI49" i="5"/>
  <c r="BJ49" i="5"/>
  <c r="CD49" i="5" s="1"/>
  <c r="BK49" i="5"/>
  <c r="CE49" i="5" s="1"/>
  <c r="BL49" i="5"/>
  <c r="CF49" i="5" s="1"/>
  <c r="BM49" i="5"/>
  <c r="CG49" i="5" s="1"/>
  <c r="BN49" i="5"/>
  <c r="CH49" i="5" s="1"/>
  <c r="BO49" i="5"/>
  <c r="CI49" i="5" s="1"/>
  <c r="BQ49" i="5"/>
  <c r="CK49" i="5" s="1"/>
  <c r="BP49" i="5"/>
  <c r="CJ49" i="5" s="1"/>
  <c r="AO40" i="5"/>
  <c r="U39" i="5"/>
  <c r="AP38" i="5"/>
  <c r="V37" i="5"/>
  <c r="E37" i="5" s="1"/>
  <c r="F37" i="5" s="1"/>
  <c r="G37" i="5" s="1"/>
  <c r="AI45" i="5"/>
  <c r="O44" i="5"/>
  <c r="AW42" i="5"/>
  <c r="AC41" i="5"/>
  <c r="AU39" i="5"/>
  <c r="AA38" i="5"/>
  <c r="AQ38" i="5"/>
  <c r="W37" i="5"/>
  <c r="AT39" i="5"/>
  <c r="Z38" i="5"/>
  <c r="AN41" i="5"/>
  <c r="T40" i="5"/>
  <c r="AR38" i="5"/>
  <c r="X37" i="5"/>
  <c r="J49" i="4"/>
  <c r="AH46" i="4"/>
  <c r="N45" i="4"/>
  <c r="AE49" i="4"/>
  <c r="K48" i="4"/>
  <c r="AF48" i="4"/>
  <c r="L47" i="4"/>
  <c r="AN40" i="4"/>
  <c r="T39" i="4"/>
  <c r="AJ44" i="4"/>
  <c r="P43" i="4"/>
  <c r="AG48" i="4"/>
  <c r="M47" i="4"/>
  <c r="AT39" i="4"/>
  <c r="Z38" i="4"/>
  <c r="AV40" i="4"/>
  <c r="AB39" i="4"/>
  <c r="AL43" i="4"/>
  <c r="R42" i="4"/>
  <c r="C51" i="4"/>
  <c r="B52" i="4"/>
  <c r="I51" i="4"/>
  <c r="D51" i="4"/>
  <c r="AP39" i="4"/>
  <c r="V38" i="4"/>
  <c r="BT50" i="4"/>
  <c r="CE50" i="4"/>
  <c r="BW50" i="4"/>
  <c r="CG50" i="4"/>
  <c r="BY50" i="4"/>
  <c r="AX50" i="4"/>
  <c r="BR50" i="4" s="1"/>
  <c r="AD50" i="4" s="1"/>
  <c r="AZ50" i="4"/>
  <c r="AY50" i="4"/>
  <c r="BS50" i="4" s="1"/>
  <c r="BA50" i="4"/>
  <c r="BU50" i="4" s="1"/>
  <c r="BB50" i="4"/>
  <c r="BV50" i="4" s="1"/>
  <c r="BC50" i="4"/>
  <c r="BD50" i="4"/>
  <c r="BX50" i="4" s="1"/>
  <c r="BE50" i="4"/>
  <c r="BF50" i="4"/>
  <c r="BZ50" i="4" s="1"/>
  <c r="BG50" i="4"/>
  <c r="CA50" i="4" s="1"/>
  <c r="BH50" i="4"/>
  <c r="CB50" i="4" s="1"/>
  <c r="BI50" i="4"/>
  <c r="CC50" i="4" s="1"/>
  <c r="BJ50" i="4"/>
  <c r="CD50" i="4" s="1"/>
  <c r="BK50" i="4"/>
  <c r="BL50" i="4"/>
  <c r="CF50" i="4" s="1"/>
  <c r="BM50" i="4"/>
  <c r="BN50" i="4"/>
  <c r="CH50" i="4" s="1"/>
  <c r="BO50" i="4"/>
  <c r="CI50" i="4" s="1"/>
  <c r="BP50" i="4"/>
  <c r="CJ50" i="4" s="1"/>
  <c r="BQ50" i="4"/>
  <c r="CK50" i="4" s="1"/>
  <c r="AO40" i="4"/>
  <c r="U39" i="4"/>
  <c r="AI46" i="4"/>
  <c r="O45" i="4"/>
  <c r="AS39" i="4"/>
  <c r="Y38" i="4"/>
  <c r="AR38" i="4"/>
  <c r="X37" i="4"/>
  <c r="E37" i="4" s="1"/>
  <c r="F37" i="4" s="1"/>
  <c r="G37" i="4" s="1"/>
  <c r="AW42" i="4"/>
  <c r="AC41" i="4"/>
  <c r="AQ39" i="4"/>
  <c r="W38" i="4"/>
  <c r="AU40" i="4"/>
  <c r="AA39" i="4"/>
  <c r="AM42" i="4"/>
  <c r="S41" i="4"/>
  <c r="AK43" i="4"/>
  <c r="Q42" i="4"/>
  <c r="K49" i="5" l="1"/>
  <c r="L49" i="5"/>
  <c r="J49" i="5"/>
  <c r="C51" i="5"/>
  <c r="B52" i="5"/>
  <c r="I51" i="5"/>
  <c r="D51" i="5"/>
  <c r="AN42" i="5"/>
  <c r="T41" i="5"/>
  <c r="AQ39" i="5"/>
  <c r="W38" i="5"/>
  <c r="AW43" i="5"/>
  <c r="AC42" i="5"/>
  <c r="AP39" i="5"/>
  <c r="V38" i="5"/>
  <c r="E38" i="5" s="1"/>
  <c r="F38" i="5" s="1"/>
  <c r="G38" i="5" s="1"/>
  <c r="BX50" i="5"/>
  <c r="BT50" i="5"/>
  <c r="AF50" i="5" s="1"/>
  <c r="CA50" i="5"/>
  <c r="BW50" i="5"/>
  <c r="AX50" i="5"/>
  <c r="BR50" i="5" s="1"/>
  <c r="AD50" i="5" s="1"/>
  <c r="AZ50" i="5"/>
  <c r="AY50" i="5"/>
  <c r="BS50" i="5" s="1"/>
  <c r="AE50" i="5" s="1"/>
  <c r="BA50" i="5"/>
  <c r="BU50" i="5" s="1"/>
  <c r="BB50" i="5"/>
  <c r="BV50" i="5" s="1"/>
  <c r="BC50" i="5"/>
  <c r="BD50" i="5"/>
  <c r="BE50" i="5"/>
  <c r="BY50" i="5" s="1"/>
  <c r="BF50" i="5"/>
  <c r="BZ50" i="5" s="1"/>
  <c r="BG50" i="5"/>
  <c r="BH50" i="5"/>
  <c r="CB50" i="5" s="1"/>
  <c r="BI50" i="5"/>
  <c r="CC50" i="5" s="1"/>
  <c r="BJ50" i="5"/>
  <c r="CD50" i="5" s="1"/>
  <c r="BK50" i="5"/>
  <c r="CE50" i="5" s="1"/>
  <c r="BL50" i="5"/>
  <c r="CF50" i="5" s="1"/>
  <c r="BM50" i="5"/>
  <c r="CG50" i="5" s="1"/>
  <c r="BN50" i="5"/>
  <c r="CH50" i="5" s="1"/>
  <c r="BO50" i="5"/>
  <c r="CI50" i="5" s="1"/>
  <c r="BP50" i="5"/>
  <c r="CJ50" i="5" s="1"/>
  <c r="BQ50" i="5"/>
  <c r="CK50" i="5" s="1"/>
  <c r="AS39" i="5"/>
  <c r="Y38" i="5"/>
  <c r="AV41" i="5"/>
  <c r="AB40" i="5"/>
  <c r="AH48" i="5"/>
  <c r="N47" i="5"/>
  <c r="AM43" i="5"/>
  <c r="S42" i="5"/>
  <c r="AR39" i="5"/>
  <c r="X38" i="5"/>
  <c r="AT40" i="5"/>
  <c r="Z39" i="5"/>
  <c r="AU40" i="5"/>
  <c r="AA39" i="5"/>
  <c r="AI46" i="5"/>
  <c r="O45" i="5"/>
  <c r="AO41" i="5"/>
  <c r="U40" i="5"/>
  <c r="AJ46" i="5"/>
  <c r="P45" i="5"/>
  <c r="AK44" i="5"/>
  <c r="Q43" i="5"/>
  <c r="AL44" i="5"/>
  <c r="R43" i="5"/>
  <c r="AG49" i="5"/>
  <c r="M48" i="5"/>
  <c r="J50" i="4"/>
  <c r="AS40" i="4"/>
  <c r="Y39" i="4"/>
  <c r="AO41" i="4"/>
  <c r="U40" i="4"/>
  <c r="AM43" i="4"/>
  <c r="S42" i="4"/>
  <c r="AQ40" i="4"/>
  <c r="W39" i="4"/>
  <c r="AL44" i="4"/>
  <c r="R43" i="4"/>
  <c r="AT40" i="4"/>
  <c r="Z39" i="4"/>
  <c r="AJ45" i="4"/>
  <c r="P44" i="4"/>
  <c r="AF49" i="4"/>
  <c r="L48" i="4"/>
  <c r="AH47" i="4"/>
  <c r="N46" i="4"/>
  <c r="AR39" i="4"/>
  <c r="X38" i="4"/>
  <c r="E38" i="4" s="1"/>
  <c r="F38" i="4" s="1"/>
  <c r="G38" i="4" s="1"/>
  <c r="AI47" i="4"/>
  <c r="O46" i="4"/>
  <c r="AP40" i="4"/>
  <c r="V39" i="4"/>
  <c r="C52" i="4"/>
  <c r="B53" i="4"/>
  <c r="I52" i="4"/>
  <c r="D52" i="4"/>
  <c r="AK44" i="4"/>
  <c r="Q43" i="4"/>
  <c r="AU41" i="4"/>
  <c r="AA40" i="4"/>
  <c r="AW43" i="4"/>
  <c r="AC42" i="4"/>
  <c r="BX51" i="4"/>
  <c r="CA51" i="4"/>
  <c r="CD51" i="4"/>
  <c r="CK51" i="4"/>
  <c r="AX51" i="4"/>
  <c r="BR51" i="4" s="1"/>
  <c r="AD51" i="4" s="1"/>
  <c r="AY51" i="4"/>
  <c r="BS51" i="4" s="1"/>
  <c r="AZ51" i="4"/>
  <c r="BT51" i="4" s="1"/>
  <c r="BA51" i="4"/>
  <c r="BU51" i="4" s="1"/>
  <c r="BB51" i="4"/>
  <c r="BV51" i="4" s="1"/>
  <c r="BC51" i="4"/>
  <c r="BW51" i="4" s="1"/>
  <c r="BD51" i="4"/>
  <c r="BE51" i="4"/>
  <c r="BY51" i="4" s="1"/>
  <c r="BF51" i="4"/>
  <c r="BZ51" i="4" s="1"/>
  <c r="BG51" i="4"/>
  <c r="BH51" i="4"/>
  <c r="CB51" i="4" s="1"/>
  <c r="BI51" i="4"/>
  <c r="CC51" i="4" s="1"/>
  <c r="BJ51" i="4"/>
  <c r="BK51" i="4"/>
  <c r="CE51" i="4" s="1"/>
  <c r="BL51" i="4"/>
  <c r="CF51" i="4" s="1"/>
  <c r="BM51" i="4"/>
  <c r="CG51" i="4" s="1"/>
  <c r="BN51" i="4"/>
  <c r="CH51" i="4" s="1"/>
  <c r="BO51" i="4"/>
  <c r="CI51" i="4" s="1"/>
  <c r="BQ51" i="4"/>
  <c r="BP51" i="4"/>
  <c r="CJ51" i="4" s="1"/>
  <c r="AV41" i="4"/>
  <c r="AB40" i="4"/>
  <c r="AG49" i="4"/>
  <c r="M48" i="4"/>
  <c r="AN41" i="4"/>
  <c r="T40" i="4"/>
  <c r="AE50" i="4"/>
  <c r="K49" i="4"/>
  <c r="J50" i="5" l="1"/>
  <c r="K50" i="5"/>
  <c r="L50" i="5"/>
  <c r="C52" i="5"/>
  <c r="B53" i="5"/>
  <c r="I52" i="5"/>
  <c r="D52" i="5"/>
  <c r="AL45" i="5"/>
  <c r="R44" i="5"/>
  <c r="AJ47" i="5"/>
  <c r="P46" i="5"/>
  <c r="AI47" i="5"/>
  <c r="O46" i="5"/>
  <c r="AT41" i="5"/>
  <c r="Z40" i="5"/>
  <c r="AH49" i="5"/>
  <c r="N48" i="5"/>
  <c r="AS40" i="5"/>
  <c r="Y39" i="5"/>
  <c r="AW44" i="5"/>
  <c r="AC43" i="5"/>
  <c r="AN43" i="5"/>
  <c r="T42" i="5"/>
  <c r="CE51" i="5"/>
  <c r="CA51" i="5"/>
  <c r="CH51" i="5"/>
  <c r="CD51" i="5"/>
  <c r="BR51" i="5"/>
  <c r="AD51" i="5" s="1"/>
  <c r="BY51" i="5"/>
  <c r="AX51" i="5"/>
  <c r="AZ51" i="5"/>
  <c r="BT51" i="5" s="1"/>
  <c r="AF51" i="5" s="1"/>
  <c r="AY51" i="5"/>
  <c r="BS51" i="5" s="1"/>
  <c r="AE51" i="5" s="1"/>
  <c r="BA51" i="5"/>
  <c r="BU51" i="5" s="1"/>
  <c r="BB51" i="5"/>
  <c r="BV51" i="5" s="1"/>
  <c r="BC51" i="5"/>
  <c r="BW51" i="5" s="1"/>
  <c r="BD51" i="5"/>
  <c r="BX51" i="5" s="1"/>
  <c r="BE51" i="5"/>
  <c r="BF51" i="5"/>
  <c r="BZ51" i="5" s="1"/>
  <c r="BG51" i="5"/>
  <c r="BH51" i="5"/>
  <c r="CB51" i="5" s="1"/>
  <c r="BI51" i="5"/>
  <c r="CC51" i="5" s="1"/>
  <c r="BJ51" i="5"/>
  <c r="BK51" i="5"/>
  <c r="BL51" i="5"/>
  <c r="CF51" i="5" s="1"/>
  <c r="BM51" i="5"/>
  <c r="CG51" i="5" s="1"/>
  <c r="BN51" i="5"/>
  <c r="BO51" i="5"/>
  <c r="CI51" i="5" s="1"/>
  <c r="BQ51" i="5"/>
  <c r="CK51" i="5" s="1"/>
  <c r="BP51" i="5"/>
  <c r="CJ51" i="5" s="1"/>
  <c r="AG50" i="5"/>
  <c r="M49" i="5"/>
  <c r="AK45" i="5"/>
  <c r="Q44" i="5"/>
  <c r="AO42" i="5"/>
  <c r="U41" i="5"/>
  <c r="AU41" i="5"/>
  <c r="AA40" i="5"/>
  <c r="AR40" i="5"/>
  <c r="X39" i="5"/>
  <c r="AM44" i="5"/>
  <c r="S43" i="5"/>
  <c r="AV42" i="5"/>
  <c r="AB41" i="5"/>
  <c r="AP40" i="5"/>
  <c r="V39" i="5"/>
  <c r="AQ40" i="5"/>
  <c r="W39" i="5"/>
  <c r="J51" i="4"/>
  <c r="AE51" i="4"/>
  <c r="K50" i="4"/>
  <c r="AG50" i="4"/>
  <c r="M49" i="4"/>
  <c r="AW44" i="4"/>
  <c r="AC43" i="4"/>
  <c r="AK45" i="4"/>
  <c r="Q44" i="4"/>
  <c r="AP41" i="4"/>
  <c r="V40" i="4"/>
  <c r="AR40" i="4"/>
  <c r="X39" i="4"/>
  <c r="E39" i="4" s="1"/>
  <c r="F39" i="4" s="1"/>
  <c r="G39" i="4" s="1"/>
  <c r="C53" i="4"/>
  <c r="B54" i="4"/>
  <c r="I53" i="4"/>
  <c r="D53" i="4"/>
  <c r="AF50" i="4"/>
  <c r="L49" i="4"/>
  <c r="AT41" i="4"/>
  <c r="Z40" i="4"/>
  <c r="AQ41" i="4"/>
  <c r="W40" i="4"/>
  <c r="AS41" i="4"/>
  <c r="Y40" i="4"/>
  <c r="AN42" i="4"/>
  <c r="T41" i="4"/>
  <c r="AV42" i="4"/>
  <c r="AB41" i="4"/>
  <c r="AU42" i="4"/>
  <c r="AA41" i="4"/>
  <c r="CH52" i="4"/>
  <c r="CD52" i="4"/>
  <c r="BV52" i="4"/>
  <c r="BR52" i="4"/>
  <c r="AD52" i="4" s="1"/>
  <c r="AX52" i="4"/>
  <c r="AZ52" i="4"/>
  <c r="BT52" i="4" s="1"/>
  <c r="AY52" i="4"/>
  <c r="BS52" i="4" s="1"/>
  <c r="BA52" i="4"/>
  <c r="BU52" i="4" s="1"/>
  <c r="BB52" i="4"/>
  <c r="BC52" i="4"/>
  <c r="BW52" i="4" s="1"/>
  <c r="BD52" i="4"/>
  <c r="BX52" i="4" s="1"/>
  <c r="BE52" i="4"/>
  <c r="BY52" i="4" s="1"/>
  <c r="BF52" i="4"/>
  <c r="BZ52" i="4" s="1"/>
  <c r="BG52" i="4"/>
  <c r="CA52" i="4" s="1"/>
  <c r="BH52" i="4"/>
  <c r="CB52" i="4" s="1"/>
  <c r="BI52" i="4"/>
  <c r="CC52" i="4" s="1"/>
  <c r="BJ52" i="4"/>
  <c r="BK52" i="4"/>
  <c r="CE52" i="4" s="1"/>
  <c r="BL52" i="4"/>
  <c r="CF52" i="4" s="1"/>
  <c r="BM52" i="4"/>
  <c r="CG52" i="4" s="1"/>
  <c r="BN52" i="4"/>
  <c r="BO52" i="4"/>
  <c r="CI52" i="4" s="1"/>
  <c r="BQ52" i="4"/>
  <c r="CK52" i="4" s="1"/>
  <c r="BP52" i="4"/>
  <c r="CJ52" i="4" s="1"/>
  <c r="AI48" i="4"/>
  <c r="O47" i="4"/>
  <c r="AH48" i="4"/>
  <c r="N47" i="4"/>
  <c r="AJ46" i="4"/>
  <c r="P45" i="4"/>
  <c r="AL45" i="4"/>
  <c r="R44" i="4"/>
  <c r="AM44" i="4"/>
  <c r="S43" i="4"/>
  <c r="AO42" i="4"/>
  <c r="U41" i="4"/>
  <c r="K51" i="5" l="1"/>
  <c r="J51" i="5"/>
  <c r="L51" i="5"/>
  <c r="E39" i="5"/>
  <c r="F39" i="5" s="1"/>
  <c r="G39" i="5" s="1"/>
  <c r="AW45" i="5"/>
  <c r="AC44" i="5"/>
  <c r="AH50" i="5"/>
  <c r="N49" i="5"/>
  <c r="AI48" i="5"/>
  <c r="O47" i="5"/>
  <c r="AL46" i="5"/>
  <c r="R45" i="5"/>
  <c r="CJ52" i="5"/>
  <c r="BX52" i="5"/>
  <c r="BT52" i="5"/>
  <c r="AF52" i="5" s="1"/>
  <c r="CA52" i="5"/>
  <c r="BW52" i="5"/>
  <c r="AX52" i="5"/>
  <c r="BR52" i="5" s="1"/>
  <c r="AD52" i="5" s="1"/>
  <c r="AZ52" i="5"/>
  <c r="AY52" i="5"/>
  <c r="BS52" i="5" s="1"/>
  <c r="AE52" i="5" s="1"/>
  <c r="BA52" i="5"/>
  <c r="BU52" i="5" s="1"/>
  <c r="BB52" i="5"/>
  <c r="BV52" i="5" s="1"/>
  <c r="BC52" i="5"/>
  <c r="BD52" i="5"/>
  <c r="BE52" i="5"/>
  <c r="BY52" i="5" s="1"/>
  <c r="BF52" i="5"/>
  <c r="BZ52" i="5" s="1"/>
  <c r="BG52" i="5"/>
  <c r="BH52" i="5"/>
  <c r="CB52" i="5" s="1"/>
  <c r="BI52" i="5"/>
  <c r="CC52" i="5" s="1"/>
  <c r="BJ52" i="5"/>
  <c r="CD52" i="5" s="1"/>
  <c r="BK52" i="5"/>
  <c r="CE52" i="5" s="1"/>
  <c r="BL52" i="5"/>
  <c r="CF52" i="5" s="1"/>
  <c r="BM52" i="5"/>
  <c r="CG52" i="5" s="1"/>
  <c r="BN52" i="5"/>
  <c r="CH52" i="5" s="1"/>
  <c r="BO52" i="5"/>
  <c r="CI52" i="5" s="1"/>
  <c r="BP52" i="5"/>
  <c r="BQ52" i="5"/>
  <c r="CK52" i="5" s="1"/>
  <c r="AP41" i="5"/>
  <c r="V40" i="5"/>
  <c r="E40" i="5" s="1"/>
  <c r="F40" i="5" s="1"/>
  <c r="G40" i="5" s="1"/>
  <c r="AM45" i="5"/>
  <c r="S44" i="5"/>
  <c r="AU42" i="5"/>
  <c r="AA41" i="5"/>
  <c r="AK46" i="5"/>
  <c r="Q45" i="5"/>
  <c r="AN44" i="5"/>
  <c r="T43" i="5"/>
  <c r="AS41" i="5"/>
  <c r="Y40" i="5"/>
  <c r="AT42" i="5"/>
  <c r="Z41" i="5"/>
  <c r="AJ48" i="5"/>
  <c r="P47" i="5"/>
  <c r="AQ41" i="5"/>
  <c r="W40" i="5"/>
  <c r="AV43" i="5"/>
  <c r="AB42" i="5"/>
  <c r="AR41" i="5"/>
  <c r="X40" i="5"/>
  <c r="AO43" i="5"/>
  <c r="U42" i="5"/>
  <c r="AG51" i="5"/>
  <c r="M50" i="5"/>
  <c r="C53" i="5"/>
  <c r="B54" i="5"/>
  <c r="I53" i="5"/>
  <c r="D53" i="5"/>
  <c r="J52" i="4"/>
  <c r="AM45" i="4"/>
  <c r="S44" i="4"/>
  <c r="AJ47" i="4"/>
  <c r="P46" i="4"/>
  <c r="C54" i="4"/>
  <c r="B55" i="4"/>
  <c r="I54" i="4"/>
  <c r="D54" i="4"/>
  <c r="AU43" i="4"/>
  <c r="AA42" i="4"/>
  <c r="AN43" i="4"/>
  <c r="T42" i="4"/>
  <c r="AQ42" i="4"/>
  <c r="W41" i="4"/>
  <c r="AF51" i="4"/>
  <c r="L50" i="4"/>
  <c r="CF53" i="4"/>
  <c r="BX53" i="4"/>
  <c r="BS53" i="4"/>
  <c r="CD53" i="4"/>
  <c r="BV53" i="4"/>
  <c r="CK53" i="4"/>
  <c r="AX53" i="4"/>
  <c r="BR53" i="4" s="1"/>
  <c r="AD53" i="4" s="1"/>
  <c r="AZ53" i="4"/>
  <c r="BT53" i="4" s="1"/>
  <c r="AY53" i="4"/>
  <c r="BA53" i="4"/>
  <c r="BU53" i="4" s="1"/>
  <c r="BB53" i="4"/>
  <c r="BC53" i="4"/>
  <c r="BW53" i="4" s="1"/>
  <c r="BD53" i="4"/>
  <c r="BE53" i="4"/>
  <c r="BY53" i="4" s="1"/>
  <c r="BF53" i="4"/>
  <c r="BZ53" i="4" s="1"/>
  <c r="BG53" i="4"/>
  <c r="CA53" i="4" s="1"/>
  <c r="BH53" i="4"/>
  <c r="CB53" i="4" s="1"/>
  <c r="BI53" i="4"/>
  <c r="CC53" i="4" s="1"/>
  <c r="BJ53" i="4"/>
  <c r="BK53" i="4"/>
  <c r="CE53" i="4" s="1"/>
  <c r="BL53" i="4"/>
  <c r="BM53" i="4"/>
  <c r="CG53" i="4" s="1"/>
  <c r="BN53" i="4"/>
  <c r="CH53" i="4" s="1"/>
  <c r="BO53" i="4"/>
  <c r="CI53" i="4" s="1"/>
  <c r="BQ53" i="4"/>
  <c r="BP53" i="4"/>
  <c r="CJ53" i="4" s="1"/>
  <c r="AR41" i="4"/>
  <c r="X40" i="4"/>
  <c r="E40" i="4" s="1"/>
  <c r="F40" i="4" s="1"/>
  <c r="G40" i="4" s="1"/>
  <c r="AK46" i="4"/>
  <c r="Q45" i="4"/>
  <c r="AG51" i="4"/>
  <c r="M50" i="4"/>
  <c r="AO43" i="4"/>
  <c r="U42" i="4"/>
  <c r="AL46" i="4"/>
  <c r="R45" i="4"/>
  <c r="AH49" i="4"/>
  <c r="N48" i="4"/>
  <c r="AI49" i="4"/>
  <c r="O48" i="4"/>
  <c r="AV43" i="4"/>
  <c r="AB42" i="4"/>
  <c r="AS42" i="4"/>
  <c r="Y41" i="4"/>
  <c r="AT42" i="4"/>
  <c r="Z41" i="4"/>
  <c r="AP42" i="4"/>
  <c r="V41" i="4"/>
  <c r="AW45" i="4"/>
  <c r="AC44" i="4"/>
  <c r="AE52" i="4"/>
  <c r="K51" i="4"/>
  <c r="K52" i="5" l="1"/>
  <c r="L52" i="5"/>
  <c r="J52" i="5"/>
  <c r="AO44" i="5"/>
  <c r="U43" i="5"/>
  <c r="AV44" i="5"/>
  <c r="AB43" i="5"/>
  <c r="AU43" i="5"/>
  <c r="AA42" i="5"/>
  <c r="AP42" i="5"/>
  <c r="V41" i="5"/>
  <c r="AI49" i="5"/>
  <c r="O48" i="5"/>
  <c r="AW46" i="5"/>
  <c r="AC45" i="5"/>
  <c r="AJ49" i="5"/>
  <c r="P48" i="5"/>
  <c r="AS42" i="5"/>
  <c r="Y41" i="5"/>
  <c r="C54" i="5"/>
  <c r="B55" i="5"/>
  <c r="I54" i="5"/>
  <c r="D54" i="5"/>
  <c r="AG52" i="5"/>
  <c r="M51" i="5"/>
  <c r="AR42" i="5"/>
  <c r="X41" i="5"/>
  <c r="AQ42" i="5"/>
  <c r="W41" i="5"/>
  <c r="AK47" i="5"/>
  <c r="Q46" i="5"/>
  <c r="AM46" i="5"/>
  <c r="S45" i="5"/>
  <c r="AL47" i="5"/>
  <c r="R46" i="5"/>
  <c r="AH51" i="5"/>
  <c r="N50" i="5"/>
  <c r="BR53" i="5"/>
  <c r="AD53" i="5" s="1"/>
  <c r="BY53" i="5"/>
  <c r="AX53" i="5"/>
  <c r="AZ53" i="5"/>
  <c r="BT53" i="5" s="1"/>
  <c r="AF53" i="5" s="1"/>
  <c r="AY53" i="5"/>
  <c r="BS53" i="5" s="1"/>
  <c r="AE53" i="5" s="1"/>
  <c r="BA53" i="5"/>
  <c r="BU53" i="5" s="1"/>
  <c r="BB53" i="5"/>
  <c r="BV53" i="5" s="1"/>
  <c r="BC53" i="5"/>
  <c r="BW53" i="5" s="1"/>
  <c r="BD53" i="5"/>
  <c r="BX53" i="5" s="1"/>
  <c r="BE53" i="5"/>
  <c r="BF53" i="5"/>
  <c r="BZ53" i="5" s="1"/>
  <c r="BG53" i="5"/>
  <c r="CA53" i="5" s="1"/>
  <c r="BH53" i="5"/>
  <c r="CB53" i="5" s="1"/>
  <c r="BI53" i="5"/>
  <c r="CC53" i="5" s="1"/>
  <c r="BJ53" i="5"/>
  <c r="CD53" i="5" s="1"/>
  <c r="BK53" i="5"/>
  <c r="CE53" i="5" s="1"/>
  <c r="BL53" i="5"/>
  <c r="CF53" i="5" s="1"/>
  <c r="BM53" i="5"/>
  <c r="CG53" i="5" s="1"/>
  <c r="BN53" i="5"/>
  <c r="CH53" i="5" s="1"/>
  <c r="BO53" i="5"/>
  <c r="CI53" i="5" s="1"/>
  <c r="BQ53" i="5"/>
  <c r="CK53" i="5" s="1"/>
  <c r="BP53" i="5"/>
  <c r="CJ53" i="5" s="1"/>
  <c r="AT43" i="5"/>
  <c r="Z42" i="5"/>
  <c r="AN45" i="5"/>
  <c r="T44" i="5"/>
  <c r="J53" i="4"/>
  <c r="AW46" i="4"/>
  <c r="AC45" i="4"/>
  <c r="AT43" i="4"/>
  <c r="Z42" i="4"/>
  <c r="AV44" i="4"/>
  <c r="AB43" i="4"/>
  <c r="AL47" i="4"/>
  <c r="R46" i="4"/>
  <c r="AG52" i="4"/>
  <c r="M51" i="4"/>
  <c r="AR42" i="4"/>
  <c r="X41" i="4"/>
  <c r="E41" i="4" s="1"/>
  <c r="F41" i="4" s="1"/>
  <c r="G41" i="4" s="1"/>
  <c r="AQ43" i="4"/>
  <c r="W42" i="4"/>
  <c r="AU44" i="4"/>
  <c r="AA43" i="4"/>
  <c r="C55" i="4"/>
  <c r="B56" i="4"/>
  <c r="I55" i="4"/>
  <c r="D55" i="4"/>
  <c r="AJ48" i="4"/>
  <c r="P47" i="4"/>
  <c r="BS54" i="4"/>
  <c r="BV54" i="4"/>
  <c r="CC54" i="4"/>
  <c r="AX54" i="4"/>
  <c r="BR54" i="4" s="1"/>
  <c r="AD54" i="4" s="1"/>
  <c r="AZ54" i="4"/>
  <c r="BT54" i="4" s="1"/>
  <c r="AY54" i="4"/>
  <c r="BA54" i="4"/>
  <c r="BU54" i="4" s="1"/>
  <c r="BB54" i="4"/>
  <c r="BC54" i="4"/>
  <c r="BW54" i="4" s="1"/>
  <c r="BD54" i="4"/>
  <c r="BX54" i="4" s="1"/>
  <c r="BE54" i="4"/>
  <c r="BY54" i="4" s="1"/>
  <c r="BF54" i="4"/>
  <c r="BZ54" i="4" s="1"/>
  <c r="BG54" i="4"/>
  <c r="CA54" i="4" s="1"/>
  <c r="BH54" i="4"/>
  <c r="CB54" i="4" s="1"/>
  <c r="BI54" i="4"/>
  <c r="BJ54" i="4"/>
  <c r="CD54" i="4" s="1"/>
  <c r="BK54" i="4"/>
  <c r="CE54" i="4" s="1"/>
  <c r="BL54" i="4"/>
  <c r="CF54" i="4" s="1"/>
  <c r="BM54" i="4"/>
  <c r="CG54" i="4" s="1"/>
  <c r="BN54" i="4"/>
  <c r="CH54" i="4" s="1"/>
  <c r="BO54" i="4"/>
  <c r="CI54" i="4" s="1"/>
  <c r="BP54" i="4"/>
  <c r="CJ54" i="4" s="1"/>
  <c r="BQ54" i="4"/>
  <c r="CK54" i="4" s="1"/>
  <c r="AE53" i="4"/>
  <c r="K52" i="4"/>
  <c r="AP43" i="4"/>
  <c r="V42" i="4"/>
  <c r="AS43" i="4"/>
  <c r="Y42" i="4"/>
  <c r="AI50" i="4"/>
  <c r="O49" i="4"/>
  <c r="AH50" i="4"/>
  <c r="N49" i="4"/>
  <c r="AO44" i="4"/>
  <c r="U43" i="4"/>
  <c r="AK47" i="4"/>
  <c r="Q46" i="4"/>
  <c r="AF52" i="4"/>
  <c r="L51" i="4"/>
  <c r="AN44" i="4"/>
  <c r="T43" i="4"/>
  <c r="AM46" i="4"/>
  <c r="S45" i="4"/>
  <c r="K53" i="5" l="1"/>
  <c r="J53" i="5"/>
  <c r="L53" i="5"/>
  <c r="C55" i="5"/>
  <c r="B56" i="5"/>
  <c r="I55" i="5"/>
  <c r="D55" i="5"/>
  <c r="AW47" i="5"/>
  <c r="AC46" i="5"/>
  <c r="AP43" i="5"/>
  <c r="V42" i="5"/>
  <c r="E42" i="5" s="1"/>
  <c r="F42" i="5" s="1"/>
  <c r="G42" i="5" s="1"/>
  <c r="AV45" i="5"/>
  <c r="AB44" i="5"/>
  <c r="AN46" i="5"/>
  <c r="T45" i="5"/>
  <c r="AH52" i="5"/>
  <c r="N51" i="5"/>
  <c r="AM47" i="5"/>
  <c r="S46" i="5"/>
  <c r="AQ43" i="5"/>
  <c r="W42" i="5"/>
  <c r="AG53" i="5"/>
  <c r="M52" i="5"/>
  <c r="BT54" i="5"/>
  <c r="AF54" i="5" s="1"/>
  <c r="BW54" i="5"/>
  <c r="CG54" i="5"/>
  <c r="AX54" i="5"/>
  <c r="BR54" i="5" s="1"/>
  <c r="AD54" i="5" s="1"/>
  <c r="AZ54" i="5"/>
  <c r="AY54" i="5"/>
  <c r="BS54" i="5" s="1"/>
  <c r="AE54" i="5" s="1"/>
  <c r="BA54" i="5"/>
  <c r="BU54" i="5" s="1"/>
  <c r="BB54" i="5"/>
  <c r="BV54" i="5" s="1"/>
  <c r="BC54" i="5"/>
  <c r="BD54" i="5"/>
  <c r="BX54" i="5" s="1"/>
  <c r="BE54" i="5"/>
  <c r="BY54" i="5" s="1"/>
  <c r="BF54" i="5"/>
  <c r="BZ54" i="5" s="1"/>
  <c r="BG54" i="5"/>
  <c r="CA54" i="5" s="1"/>
  <c r="BH54" i="5"/>
  <c r="CB54" i="5" s="1"/>
  <c r="BI54" i="5"/>
  <c r="CC54" i="5" s="1"/>
  <c r="BJ54" i="5"/>
  <c r="CD54" i="5" s="1"/>
  <c r="BK54" i="5"/>
  <c r="CE54" i="5" s="1"/>
  <c r="BL54" i="5"/>
  <c r="CF54" i="5" s="1"/>
  <c r="BM54" i="5"/>
  <c r="BN54" i="5"/>
  <c r="CH54" i="5" s="1"/>
  <c r="BO54" i="5"/>
  <c r="CI54" i="5" s="1"/>
  <c r="BP54" i="5"/>
  <c r="CJ54" i="5" s="1"/>
  <c r="BQ54" i="5"/>
  <c r="CK54" i="5" s="1"/>
  <c r="AJ50" i="5"/>
  <c r="P49" i="5"/>
  <c r="AI50" i="5"/>
  <c r="O49" i="5"/>
  <c r="AU44" i="5"/>
  <c r="AA43" i="5"/>
  <c r="AO45" i="5"/>
  <c r="U44" i="5"/>
  <c r="AT44" i="5"/>
  <c r="Z43" i="5"/>
  <c r="AL48" i="5"/>
  <c r="R47" i="5"/>
  <c r="AK48" i="5"/>
  <c r="Q47" i="5"/>
  <c r="AR43" i="5"/>
  <c r="X42" i="5"/>
  <c r="AS43" i="5"/>
  <c r="Y42" i="5"/>
  <c r="E41" i="5"/>
  <c r="F41" i="5" s="1"/>
  <c r="G41" i="5" s="1"/>
  <c r="J54" i="4"/>
  <c r="AN45" i="4"/>
  <c r="T44" i="4"/>
  <c r="AK48" i="4"/>
  <c r="Q47" i="4"/>
  <c r="AH51" i="4"/>
  <c r="N50" i="4"/>
  <c r="AS44" i="4"/>
  <c r="Y43" i="4"/>
  <c r="AE54" i="4"/>
  <c r="K53" i="4"/>
  <c r="AU45" i="4"/>
  <c r="AA44" i="4"/>
  <c r="AR43" i="4"/>
  <c r="X42" i="4"/>
  <c r="E42" i="4" s="1"/>
  <c r="F42" i="4" s="1"/>
  <c r="G42" i="4" s="1"/>
  <c r="AL48" i="4"/>
  <c r="R47" i="4"/>
  <c r="AT44" i="4"/>
  <c r="Z43" i="4"/>
  <c r="C56" i="4"/>
  <c r="B57" i="4"/>
  <c r="I56" i="4"/>
  <c r="D56" i="4"/>
  <c r="AM47" i="4"/>
  <c r="S46" i="4"/>
  <c r="AF53" i="4"/>
  <c r="L52" i="4"/>
  <c r="AO45" i="4"/>
  <c r="U44" i="4"/>
  <c r="AI51" i="4"/>
  <c r="O50" i="4"/>
  <c r="AP44" i="4"/>
  <c r="V43" i="4"/>
  <c r="AJ49" i="4"/>
  <c r="P48" i="4"/>
  <c r="CE55" i="4"/>
  <c r="CA55" i="4"/>
  <c r="BW55" i="4"/>
  <c r="CH55" i="4"/>
  <c r="CD55" i="4"/>
  <c r="BR55" i="4"/>
  <c r="AD55" i="4" s="1"/>
  <c r="BY55" i="4"/>
  <c r="AX55" i="4"/>
  <c r="AY55" i="4"/>
  <c r="BS55" i="4" s="1"/>
  <c r="AZ55" i="4"/>
  <c r="BT55" i="4" s="1"/>
  <c r="BA55" i="4"/>
  <c r="BU55" i="4" s="1"/>
  <c r="BB55" i="4"/>
  <c r="BV55" i="4" s="1"/>
  <c r="BC55" i="4"/>
  <c r="BD55" i="4"/>
  <c r="BX55" i="4" s="1"/>
  <c r="BE55" i="4"/>
  <c r="BF55" i="4"/>
  <c r="BZ55" i="4" s="1"/>
  <c r="BG55" i="4"/>
  <c r="BH55" i="4"/>
  <c r="CB55" i="4" s="1"/>
  <c r="BI55" i="4"/>
  <c r="CC55" i="4" s="1"/>
  <c r="BJ55" i="4"/>
  <c r="BK55" i="4"/>
  <c r="BL55" i="4"/>
  <c r="CF55" i="4" s="1"/>
  <c r="BM55" i="4"/>
  <c r="CG55" i="4" s="1"/>
  <c r="BN55" i="4"/>
  <c r="BO55" i="4"/>
  <c r="CI55" i="4" s="1"/>
  <c r="BQ55" i="4"/>
  <c r="CK55" i="4" s="1"/>
  <c r="BP55" i="4"/>
  <c r="CJ55" i="4" s="1"/>
  <c r="AQ44" i="4"/>
  <c r="W43" i="4"/>
  <c r="AG53" i="4"/>
  <c r="M52" i="4"/>
  <c r="AV45" i="4"/>
  <c r="AB44" i="4"/>
  <c r="AW47" i="4"/>
  <c r="AC46" i="4"/>
  <c r="L54" i="5" l="1"/>
  <c r="J54" i="5"/>
  <c r="K54" i="5"/>
  <c r="AJ51" i="5"/>
  <c r="P50" i="5"/>
  <c r="AQ44" i="5"/>
  <c r="W43" i="5"/>
  <c r="AH53" i="5"/>
  <c r="N52" i="5"/>
  <c r="B57" i="5"/>
  <c r="C56" i="5"/>
  <c r="I56" i="5"/>
  <c r="D56" i="5"/>
  <c r="AR44" i="5"/>
  <c r="X43" i="5"/>
  <c r="AL49" i="5"/>
  <c r="R48" i="5"/>
  <c r="AO46" i="5"/>
  <c r="U45" i="5"/>
  <c r="AI51" i="5"/>
  <c r="O50" i="5"/>
  <c r="AV46" i="5"/>
  <c r="AB45" i="5"/>
  <c r="AW48" i="5"/>
  <c r="AC47" i="5"/>
  <c r="CD55" i="5"/>
  <c r="BV55" i="5"/>
  <c r="BR55" i="5"/>
  <c r="AD55" i="5" s="1"/>
  <c r="CC55" i="5"/>
  <c r="AX55" i="5"/>
  <c r="AZ55" i="5"/>
  <c r="BT55" i="5" s="1"/>
  <c r="AF55" i="5" s="1"/>
  <c r="AY55" i="5"/>
  <c r="BS55" i="5" s="1"/>
  <c r="AE55" i="5" s="1"/>
  <c r="BA55" i="5"/>
  <c r="BU55" i="5" s="1"/>
  <c r="BB55" i="5"/>
  <c r="BC55" i="5"/>
  <c r="BW55" i="5" s="1"/>
  <c r="BD55" i="5"/>
  <c r="BX55" i="5" s="1"/>
  <c r="BE55" i="5"/>
  <c r="BY55" i="5" s="1"/>
  <c r="BF55" i="5"/>
  <c r="BZ55" i="5" s="1"/>
  <c r="BG55" i="5"/>
  <c r="CA55" i="5" s="1"/>
  <c r="BH55" i="5"/>
  <c r="CB55" i="5" s="1"/>
  <c r="BI55" i="5"/>
  <c r="BJ55" i="5"/>
  <c r="BK55" i="5"/>
  <c r="CE55" i="5" s="1"/>
  <c r="BL55" i="5"/>
  <c r="CF55" i="5" s="1"/>
  <c r="BM55" i="5"/>
  <c r="CG55" i="5" s="1"/>
  <c r="BN55" i="5"/>
  <c r="CH55" i="5" s="1"/>
  <c r="BO55" i="5"/>
  <c r="CI55" i="5" s="1"/>
  <c r="BQ55" i="5"/>
  <c r="CK55" i="5" s="1"/>
  <c r="BP55" i="5"/>
  <c r="CJ55" i="5" s="1"/>
  <c r="AG54" i="5"/>
  <c r="M53" i="5"/>
  <c r="AM48" i="5"/>
  <c r="S47" i="5"/>
  <c r="AN47" i="5"/>
  <c r="T46" i="5"/>
  <c r="AS44" i="5"/>
  <c r="Y43" i="5"/>
  <c r="AK49" i="5"/>
  <c r="Q48" i="5"/>
  <c r="AT45" i="5"/>
  <c r="Z44" i="5"/>
  <c r="AU45" i="5"/>
  <c r="AA44" i="5"/>
  <c r="AP44" i="5"/>
  <c r="V43" i="5"/>
  <c r="E43" i="5" s="1"/>
  <c r="F43" i="5" s="1"/>
  <c r="G43" i="5" s="1"/>
  <c r="J55" i="4"/>
  <c r="AV46" i="4"/>
  <c r="AB45" i="4"/>
  <c r="AQ45" i="4"/>
  <c r="W44" i="4"/>
  <c r="AP45" i="4"/>
  <c r="V44" i="4"/>
  <c r="AO46" i="4"/>
  <c r="U45" i="4"/>
  <c r="AM48" i="4"/>
  <c r="S47" i="4"/>
  <c r="C57" i="4"/>
  <c r="B58" i="4"/>
  <c r="I57" i="4"/>
  <c r="D57" i="4"/>
  <c r="BS56" i="4"/>
  <c r="BV56" i="4"/>
  <c r="CC56" i="4"/>
  <c r="AX56" i="4"/>
  <c r="BR56" i="4" s="1"/>
  <c r="AD56" i="4" s="1"/>
  <c r="AZ56" i="4"/>
  <c r="BT56" i="4" s="1"/>
  <c r="AY56" i="4"/>
  <c r="BA56" i="4"/>
  <c r="BU56" i="4" s="1"/>
  <c r="BB56" i="4"/>
  <c r="BC56" i="4"/>
  <c r="BW56" i="4" s="1"/>
  <c r="BD56" i="4"/>
  <c r="BX56" i="4" s="1"/>
  <c r="BE56" i="4"/>
  <c r="BY56" i="4" s="1"/>
  <c r="BF56" i="4"/>
  <c r="BZ56" i="4" s="1"/>
  <c r="BG56" i="4"/>
  <c r="CA56" i="4" s="1"/>
  <c r="BH56" i="4"/>
  <c r="CB56" i="4" s="1"/>
  <c r="BI56" i="4"/>
  <c r="BJ56" i="4"/>
  <c r="CD56" i="4" s="1"/>
  <c r="BK56" i="4"/>
  <c r="CE56" i="4" s="1"/>
  <c r="BL56" i="4"/>
  <c r="CF56" i="4" s="1"/>
  <c r="BM56" i="4"/>
  <c r="CG56" i="4" s="1"/>
  <c r="BN56" i="4"/>
  <c r="CH56" i="4" s="1"/>
  <c r="BO56" i="4"/>
  <c r="CI56" i="4" s="1"/>
  <c r="BQ56" i="4"/>
  <c r="CK56" i="4" s="1"/>
  <c r="BP56" i="4"/>
  <c r="CJ56" i="4" s="1"/>
  <c r="AL49" i="4"/>
  <c r="R48" i="4"/>
  <c r="AU46" i="4"/>
  <c r="AA45" i="4"/>
  <c r="AS45" i="4"/>
  <c r="Y44" i="4"/>
  <c r="AK49" i="4"/>
  <c r="Q48" i="4"/>
  <c r="AW48" i="4"/>
  <c r="AC47" i="4"/>
  <c r="AG54" i="4"/>
  <c r="M53" i="4"/>
  <c r="AJ50" i="4"/>
  <c r="P49" i="4"/>
  <c r="AI52" i="4"/>
  <c r="O51" i="4"/>
  <c r="AF54" i="4"/>
  <c r="L53" i="4"/>
  <c r="AT45" i="4"/>
  <c r="Z44" i="4"/>
  <c r="AR44" i="4"/>
  <c r="X43" i="4"/>
  <c r="E43" i="4" s="1"/>
  <c r="F43" i="4" s="1"/>
  <c r="G43" i="4" s="1"/>
  <c r="AE55" i="4"/>
  <c r="K54" i="4"/>
  <c r="AH52" i="4"/>
  <c r="N51" i="4"/>
  <c r="AN46" i="4"/>
  <c r="T45" i="4"/>
  <c r="K55" i="5" l="1"/>
  <c r="J55" i="5"/>
  <c r="L55" i="5"/>
  <c r="AQ45" i="5"/>
  <c r="W44" i="5"/>
  <c r="AP45" i="5"/>
  <c r="V44" i="5"/>
  <c r="E44" i="5" s="1"/>
  <c r="F44" i="5" s="1"/>
  <c r="G44" i="5" s="1"/>
  <c r="AT46" i="5"/>
  <c r="Z45" i="5"/>
  <c r="AS45" i="5"/>
  <c r="Y44" i="5"/>
  <c r="AM49" i="5"/>
  <c r="S48" i="5"/>
  <c r="AW49" i="5"/>
  <c r="AC48" i="5"/>
  <c r="AI52" i="5"/>
  <c r="O51" i="5"/>
  <c r="AL50" i="5"/>
  <c r="R49" i="5"/>
  <c r="CE56" i="5"/>
  <c r="CH56" i="5"/>
  <c r="BR56" i="5"/>
  <c r="AD56" i="5" s="1"/>
  <c r="BY56" i="5"/>
  <c r="AX56" i="5"/>
  <c r="AZ56" i="5"/>
  <c r="BT56" i="5" s="1"/>
  <c r="AF56" i="5" s="1"/>
  <c r="AY56" i="5"/>
  <c r="BS56" i="5" s="1"/>
  <c r="AE56" i="5" s="1"/>
  <c r="BA56" i="5"/>
  <c r="BU56" i="5" s="1"/>
  <c r="BB56" i="5"/>
  <c r="BV56" i="5" s="1"/>
  <c r="BC56" i="5"/>
  <c r="BW56" i="5" s="1"/>
  <c r="BD56" i="5"/>
  <c r="BX56" i="5" s="1"/>
  <c r="BE56" i="5"/>
  <c r="BF56" i="5"/>
  <c r="BZ56" i="5" s="1"/>
  <c r="BG56" i="5"/>
  <c r="CA56" i="5" s="1"/>
  <c r="BH56" i="5"/>
  <c r="CB56" i="5" s="1"/>
  <c r="BI56" i="5"/>
  <c r="CC56" i="5" s="1"/>
  <c r="BJ56" i="5"/>
  <c r="CD56" i="5" s="1"/>
  <c r="BK56" i="5"/>
  <c r="BL56" i="5"/>
  <c r="CF56" i="5" s="1"/>
  <c r="BM56" i="5"/>
  <c r="CG56" i="5" s="1"/>
  <c r="BN56" i="5"/>
  <c r="BO56" i="5"/>
  <c r="CI56" i="5" s="1"/>
  <c r="BQ56" i="5"/>
  <c r="CK56" i="5" s="1"/>
  <c r="BP56" i="5"/>
  <c r="CJ56" i="5" s="1"/>
  <c r="AH54" i="5"/>
  <c r="N53" i="5"/>
  <c r="AJ52" i="5"/>
  <c r="P51" i="5"/>
  <c r="AU46" i="5"/>
  <c r="AA45" i="5"/>
  <c r="AK50" i="5"/>
  <c r="Q49" i="5"/>
  <c r="AN48" i="5"/>
  <c r="T47" i="5"/>
  <c r="AG55" i="5"/>
  <c r="M54" i="5"/>
  <c r="AV47" i="5"/>
  <c r="AB46" i="5"/>
  <c r="AO47" i="5"/>
  <c r="U46" i="5"/>
  <c r="AR45" i="5"/>
  <c r="X44" i="5"/>
  <c r="B58" i="5"/>
  <c r="I57" i="5"/>
  <c r="D57" i="5"/>
  <c r="C57" i="5"/>
  <c r="J56" i="4"/>
  <c r="AN47" i="4"/>
  <c r="T46" i="4"/>
  <c r="AE56" i="4"/>
  <c r="K55" i="4"/>
  <c r="AT46" i="4"/>
  <c r="Z45" i="4"/>
  <c r="AF55" i="4"/>
  <c r="L54" i="4"/>
  <c r="AJ51" i="4"/>
  <c r="P50" i="4"/>
  <c r="AW49" i="4"/>
  <c r="AC48" i="4"/>
  <c r="AS46" i="4"/>
  <c r="Y45" i="4"/>
  <c r="AL50" i="4"/>
  <c r="R49" i="4"/>
  <c r="AM49" i="4"/>
  <c r="S48" i="4"/>
  <c r="AP46" i="4"/>
  <c r="V45" i="4"/>
  <c r="AV47" i="4"/>
  <c r="AB46" i="4"/>
  <c r="AH53" i="4"/>
  <c r="N52" i="4"/>
  <c r="AR45" i="4"/>
  <c r="X44" i="4"/>
  <c r="E44" i="4" s="1"/>
  <c r="F44" i="4" s="1"/>
  <c r="G44" i="4" s="1"/>
  <c r="B59" i="4"/>
  <c r="C58" i="4"/>
  <c r="I58" i="4"/>
  <c r="D58" i="4"/>
  <c r="AI53" i="4"/>
  <c r="O52" i="4"/>
  <c r="AG55" i="4"/>
  <c r="M54" i="4"/>
  <c r="AK50" i="4"/>
  <c r="Q49" i="4"/>
  <c r="AU47" i="4"/>
  <c r="AA46" i="4"/>
  <c r="BS57" i="4"/>
  <c r="BV57" i="4"/>
  <c r="CC57" i="4"/>
  <c r="AX57" i="4"/>
  <c r="BR57" i="4" s="1"/>
  <c r="AD57" i="4" s="1"/>
  <c r="AZ57" i="4"/>
  <c r="BT57" i="4" s="1"/>
  <c r="AY57" i="4"/>
  <c r="BA57" i="4"/>
  <c r="BU57" i="4" s="1"/>
  <c r="BB57" i="4"/>
  <c r="BC57" i="4"/>
  <c r="BW57" i="4" s="1"/>
  <c r="BD57" i="4"/>
  <c r="BX57" i="4" s="1"/>
  <c r="BE57" i="4"/>
  <c r="BY57" i="4" s="1"/>
  <c r="BF57" i="4"/>
  <c r="BZ57" i="4" s="1"/>
  <c r="BG57" i="4"/>
  <c r="CA57" i="4" s="1"/>
  <c r="BH57" i="4"/>
  <c r="CB57" i="4" s="1"/>
  <c r="BI57" i="4"/>
  <c r="BJ57" i="4"/>
  <c r="CD57" i="4" s="1"/>
  <c r="BK57" i="4"/>
  <c r="CE57" i="4" s="1"/>
  <c r="BL57" i="4"/>
  <c r="CF57" i="4" s="1"/>
  <c r="BM57" i="4"/>
  <c r="CG57" i="4" s="1"/>
  <c r="BN57" i="4"/>
  <c r="CH57" i="4" s="1"/>
  <c r="BO57" i="4"/>
  <c r="CI57" i="4" s="1"/>
  <c r="BQ57" i="4"/>
  <c r="CK57" i="4" s="1"/>
  <c r="BP57" i="4"/>
  <c r="CJ57" i="4" s="1"/>
  <c r="AO47" i="4"/>
  <c r="U46" i="4"/>
  <c r="AQ46" i="4"/>
  <c r="W45" i="4"/>
  <c r="K56" i="5" l="1"/>
  <c r="J56" i="5"/>
  <c r="L56" i="5"/>
  <c r="C58" i="5"/>
  <c r="B59" i="5"/>
  <c r="I58" i="5"/>
  <c r="D58" i="5"/>
  <c r="AO48" i="5"/>
  <c r="U47" i="5"/>
  <c r="AG56" i="5"/>
  <c r="M55" i="5"/>
  <c r="AK51" i="5"/>
  <c r="Q50" i="5"/>
  <c r="AJ53" i="5"/>
  <c r="P52" i="5"/>
  <c r="AQ46" i="5"/>
  <c r="W45" i="5"/>
  <c r="BX57" i="5"/>
  <c r="BS57" i="5"/>
  <c r="AE57" i="5" s="1"/>
  <c r="CD57" i="5"/>
  <c r="BV57" i="5"/>
  <c r="CK57" i="5"/>
  <c r="AX57" i="5"/>
  <c r="BR57" i="5" s="1"/>
  <c r="AD57" i="5" s="1"/>
  <c r="AZ57" i="5"/>
  <c r="BT57" i="5" s="1"/>
  <c r="AF57" i="5" s="1"/>
  <c r="AY57" i="5"/>
  <c r="BA57" i="5"/>
  <c r="BU57" i="5" s="1"/>
  <c r="BB57" i="5"/>
  <c r="BC57" i="5"/>
  <c r="BW57" i="5" s="1"/>
  <c r="BD57" i="5"/>
  <c r="BE57" i="5"/>
  <c r="BY57" i="5" s="1"/>
  <c r="BF57" i="5"/>
  <c r="BZ57" i="5" s="1"/>
  <c r="BG57" i="5"/>
  <c r="CA57" i="5" s="1"/>
  <c r="BH57" i="5"/>
  <c r="CB57" i="5" s="1"/>
  <c r="BI57" i="5"/>
  <c r="CC57" i="5" s="1"/>
  <c r="BJ57" i="5"/>
  <c r="BK57" i="5"/>
  <c r="CE57" i="5" s="1"/>
  <c r="BL57" i="5"/>
  <c r="CF57" i="5" s="1"/>
  <c r="BM57" i="5"/>
  <c r="CG57" i="5" s="1"/>
  <c r="BN57" i="5"/>
  <c r="CH57" i="5" s="1"/>
  <c r="BO57" i="5"/>
  <c r="CI57" i="5" s="1"/>
  <c r="BQ57" i="5"/>
  <c r="BP57" i="5"/>
  <c r="CJ57" i="5" s="1"/>
  <c r="AL51" i="5"/>
  <c r="R50" i="5"/>
  <c r="AW50" i="5"/>
  <c r="AC49" i="5"/>
  <c r="AS46" i="5"/>
  <c r="Y45" i="5"/>
  <c r="AP46" i="5"/>
  <c r="V45" i="5"/>
  <c r="E45" i="5" s="1"/>
  <c r="F45" i="5" s="1"/>
  <c r="G45" i="5" s="1"/>
  <c r="AR46" i="5"/>
  <c r="X45" i="5"/>
  <c r="AV48" i="5"/>
  <c r="AB47" i="5"/>
  <c r="AN49" i="5"/>
  <c r="T48" i="5"/>
  <c r="AU47" i="5"/>
  <c r="AA46" i="5"/>
  <c r="AH55" i="5"/>
  <c r="N54" i="5"/>
  <c r="AI53" i="5"/>
  <c r="O52" i="5"/>
  <c r="AM50" i="5"/>
  <c r="S49" i="5"/>
  <c r="AT47" i="5"/>
  <c r="Z46" i="5"/>
  <c r="J57" i="4"/>
  <c r="AQ47" i="4"/>
  <c r="W46" i="4"/>
  <c r="AU48" i="4"/>
  <c r="AA47" i="4"/>
  <c r="AG56" i="4"/>
  <c r="M55" i="4"/>
  <c r="I59" i="4"/>
  <c r="D59" i="4"/>
  <c r="C59" i="4"/>
  <c r="B60" i="4"/>
  <c r="AH54" i="4"/>
  <c r="N53" i="4"/>
  <c r="AP47" i="4"/>
  <c r="V46" i="4"/>
  <c r="AL51" i="4"/>
  <c r="R50" i="4"/>
  <c r="AW50" i="4"/>
  <c r="AC49" i="4"/>
  <c r="AF56" i="4"/>
  <c r="L55" i="4"/>
  <c r="AT47" i="4"/>
  <c r="Z46" i="4"/>
  <c r="AN48" i="4"/>
  <c r="T47" i="4"/>
  <c r="AO48" i="4"/>
  <c r="U47" i="4"/>
  <c r="AK51" i="4"/>
  <c r="Q50" i="4"/>
  <c r="AI54" i="4"/>
  <c r="O53" i="4"/>
  <c r="AR46" i="4"/>
  <c r="X45" i="4"/>
  <c r="E45" i="4" s="1"/>
  <c r="F45" i="4" s="1"/>
  <c r="G45" i="4" s="1"/>
  <c r="AV48" i="4"/>
  <c r="AB47" i="4"/>
  <c r="AM50" i="4"/>
  <c r="S49" i="4"/>
  <c r="AS47" i="4"/>
  <c r="Y46" i="4"/>
  <c r="AJ52" i="4"/>
  <c r="P51" i="4"/>
  <c r="AE57" i="4"/>
  <c r="K56" i="4"/>
  <c r="BT58" i="4"/>
  <c r="CI58" i="4"/>
  <c r="CE58" i="4"/>
  <c r="BW58" i="4"/>
  <c r="AX58" i="4"/>
  <c r="BR58" i="4" s="1"/>
  <c r="AD58" i="4" s="1"/>
  <c r="AZ58" i="4"/>
  <c r="AY58" i="4"/>
  <c r="BS58" i="4" s="1"/>
  <c r="BA58" i="4"/>
  <c r="BU58" i="4" s="1"/>
  <c r="BB58" i="4"/>
  <c r="BV58" i="4" s="1"/>
  <c r="BC58" i="4"/>
  <c r="BD58" i="4"/>
  <c r="BX58" i="4" s="1"/>
  <c r="BE58" i="4"/>
  <c r="BY58" i="4" s="1"/>
  <c r="BF58" i="4"/>
  <c r="BZ58" i="4" s="1"/>
  <c r="BG58" i="4"/>
  <c r="CA58" i="4" s="1"/>
  <c r="BH58" i="4"/>
  <c r="CB58" i="4" s="1"/>
  <c r="BI58" i="4"/>
  <c r="CC58" i="4" s="1"/>
  <c r="BJ58" i="4"/>
  <c r="CD58" i="4" s="1"/>
  <c r="BK58" i="4"/>
  <c r="BL58" i="4"/>
  <c r="CF58" i="4" s="1"/>
  <c r="BM58" i="4"/>
  <c r="CG58" i="4" s="1"/>
  <c r="BN58" i="4"/>
  <c r="CH58" i="4" s="1"/>
  <c r="BO58" i="4"/>
  <c r="BP58" i="4"/>
  <c r="CJ58" i="4" s="1"/>
  <c r="BQ58" i="4"/>
  <c r="CK58" i="4" s="1"/>
  <c r="L57" i="5" l="1"/>
  <c r="J57" i="5"/>
  <c r="K57" i="5"/>
  <c r="AQ47" i="5"/>
  <c r="W46" i="5"/>
  <c r="C59" i="5"/>
  <c r="B60" i="5"/>
  <c r="I59" i="5"/>
  <c r="D59" i="5"/>
  <c r="AM51" i="5"/>
  <c r="S50" i="5"/>
  <c r="AH56" i="5"/>
  <c r="N55" i="5"/>
  <c r="AN50" i="5"/>
  <c r="T49" i="5"/>
  <c r="AR47" i="5"/>
  <c r="X46" i="5"/>
  <c r="AS47" i="5"/>
  <c r="Y46" i="5"/>
  <c r="AL52" i="5"/>
  <c r="R51" i="5"/>
  <c r="AK52" i="5"/>
  <c r="Q51" i="5"/>
  <c r="AO49" i="5"/>
  <c r="U48" i="5"/>
  <c r="BX58" i="5"/>
  <c r="BS58" i="5"/>
  <c r="AE58" i="5" s="1"/>
  <c r="CD58" i="5"/>
  <c r="BV58" i="5"/>
  <c r="AX58" i="5"/>
  <c r="BR58" i="5" s="1"/>
  <c r="AD58" i="5" s="1"/>
  <c r="AZ58" i="5"/>
  <c r="BT58" i="5" s="1"/>
  <c r="AF58" i="5" s="1"/>
  <c r="AY58" i="5"/>
  <c r="BA58" i="5"/>
  <c r="BU58" i="5" s="1"/>
  <c r="BB58" i="5"/>
  <c r="BC58" i="5"/>
  <c r="BW58" i="5" s="1"/>
  <c r="BD58" i="5"/>
  <c r="BE58" i="5"/>
  <c r="BY58" i="5" s="1"/>
  <c r="BF58" i="5"/>
  <c r="BZ58" i="5" s="1"/>
  <c r="BG58" i="5"/>
  <c r="CA58" i="5" s="1"/>
  <c r="BH58" i="5"/>
  <c r="CB58" i="5" s="1"/>
  <c r="BI58" i="5"/>
  <c r="CC58" i="5" s="1"/>
  <c r="BJ58" i="5"/>
  <c r="BK58" i="5"/>
  <c r="CE58" i="5" s="1"/>
  <c r="BL58" i="5"/>
  <c r="CF58" i="5" s="1"/>
  <c r="BM58" i="5"/>
  <c r="CG58" i="5" s="1"/>
  <c r="BN58" i="5"/>
  <c r="CH58" i="5" s="1"/>
  <c r="BO58" i="5"/>
  <c r="CI58" i="5" s="1"/>
  <c r="BP58" i="5"/>
  <c r="CJ58" i="5" s="1"/>
  <c r="BQ58" i="5"/>
  <c r="CK58" i="5" s="1"/>
  <c r="AT48" i="5"/>
  <c r="Z47" i="5"/>
  <c r="AI54" i="5"/>
  <c r="O53" i="5"/>
  <c r="AU48" i="5"/>
  <c r="AA47" i="5"/>
  <c r="AV49" i="5"/>
  <c r="AB48" i="5"/>
  <c r="AP47" i="5"/>
  <c r="V46" i="5"/>
  <c r="E46" i="5" s="1"/>
  <c r="F46" i="5" s="1"/>
  <c r="G46" i="5" s="1"/>
  <c r="AW51" i="5"/>
  <c r="AC50" i="5"/>
  <c r="AJ54" i="5"/>
  <c r="P53" i="5"/>
  <c r="AG57" i="5"/>
  <c r="M56" i="5"/>
  <c r="J58" i="4"/>
  <c r="AJ53" i="4"/>
  <c r="P52" i="4"/>
  <c r="AM51" i="4"/>
  <c r="S50" i="4"/>
  <c r="AR47" i="4"/>
  <c r="X46" i="4"/>
  <c r="E46" i="4" s="1"/>
  <c r="F46" i="4" s="1"/>
  <c r="G46" i="4" s="1"/>
  <c r="AK52" i="4"/>
  <c r="Q51" i="4"/>
  <c r="AN49" i="4"/>
  <c r="T48" i="4"/>
  <c r="AF57" i="4"/>
  <c r="L56" i="4"/>
  <c r="AL52" i="4"/>
  <c r="R51" i="4"/>
  <c r="AH55" i="4"/>
  <c r="N54" i="4"/>
  <c r="AU49" i="4"/>
  <c r="AA48" i="4"/>
  <c r="I60" i="4"/>
  <c r="D60" i="4"/>
  <c r="C60" i="4"/>
  <c r="B61" i="4"/>
  <c r="AE58" i="4"/>
  <c r="K57" i="4"/>
  <c r="AS48" i="4"/>
  <c r="Y47" i="4"/>
  <c r="AV49" i="4"/>
  <c r="AB48" i="4"/>
  <c r="AI55" i="4"/>
  <c r="O54" i="4"/>
  <c r="AO49" i="4"/>
  <c r="U48" i="4"/>
  <c r="AT48" i="4"/>
  <c r="Z47" i="4"/>
  <c r="AW51" i="4"/>
  <c r="AC50" i="4"/>
  <c r="AP48" i="4"/>
  <c r="V47" i="4"/>
  <c r="CD59" i="4"/>
  <c r="BV59" i="4"/>
  <c r="CK59" i="4"/>
  <c r="BU59" i="4"/>
  <c r="CF59" i="4"/>
  <c r="BX59" i="4"/>
  <c r="AX59" i="4"/>
  <c r="BR59" i="4" s="1"/>
  <c r="AD59" i="4" s="1"/>
  <c r="AY59" i="4"/>
  <c r="BS59" i="4" s="1"/>
  <c r="AZ59" i="4"/>
  <c r="BT59" i="4" s="1"/>
  <c r="BA59" i="4"/>
  <c r="BB59" i="4"/>
  <c r="BC59" i="4"/>
  <c r="BW59" i="4" s="1"/>
  <c r="BD59" i="4"/>
  <c r="BE59" i="4"/>
  <c r="BY59" i="4" s="1"/>
  <c r="BF59" i="4"/>
  <c r="BZ59" i="4" s="1"/>
  <c r="BG59" i="4"/>
  <c r="CA59" i="4" s="1"/>
  <c r="BH59" i="4"/>
  <c r="CB59" i="4" s="1"/>
  <c r="BI59" i="4"/>
  <c r="CC59" i="4" s="1"/>
  <c r="BJ59" i="4"/>
  <c r="BK59" i="4"/>
  <c r="CE59" i="4" s="1"/>
  <c r="BL59" i="4"/>
  <c r="BM59" i="4"/>
  <c r="CG59" i="4" s="1"/>
  <c r="BN59" i="4"/>
  <c r="CH59" i="4" s="1"/>
  <c r="BO59" i="4"/>
  <c r="CI59" i="4" s="1"/>
  <c r="BQ59" i="4"/>
  <c r="BP59" i="4"/>
  <c r="CJ59" i="4" s="1"/>
  <c r="AG57" i="4"/>
  <c r="M56" i="4"/>
  <c r="AQ48" i="4"/>
  <c r="W47" i="4"/>
  <c r="L58" i="5" l="1"/>
  <c r="K58" i="5"/>
  <c r="J58" i="5"/>
  <c r="AJ55" i="5"/>
  <c r="P54" i="5"/>
  <c r="AP48" i="5"/>
  <c r="V47" i="5"/>
  <c r="E47" i="5" s="1"/>
  <c r="F47" i="5" s="1"/>
  <c r="G47" i="5" s="1"/>
  <c r="AU49" i="5"/>
  <c r="AA48" i="5"/>
  <c r="AT49" i="5"/>
  <c r="Z48" i="5"/>
  <c r="AO50" i="5"/>
  <c r="U49" i="5"/>
  <c r="AL53" i="5"/>
  <c r="R52" i="5"/>
  <c r="AR48" i="5"/>
  <c r="X47" i="5"/>
  <c r="AH57" i="5"/>
  <c r="N56" i="5"/>
  <c r="AQ48" i="5"/>
  <c r="W47" i="5"/>
  <c r="C60" i="5"/>
  <c r="B61" i="5"/>
  <c r="I60" i="5"/>
  <c r="D60" i="5"/>
  <c r="AG58" i="5"/>
  <c r="M57" i="5"/>
  <c r="AW52" i="5"/>
  <c r="AC51" i="5"/>
  <c r="AV50" i="5"/>
  <c r="AB49" i="5"/>
  <c r="AI55" i="5"/>
  <c r="O54" i="5"/>
  <c r="AK53" i="5"/>
  <c r="Q52" i="5"/>
  <c r="AS48" i="5"/>
  <c r="Y47" i="5"/>
  <c r="AN51" i="5"/>
  <c r="T50" i="5"/>
  <c r="AM52" i="5"/>
  <c r="S51" i="5"/>
  <c r="AX59" i="5"/>
  <c r="BR59" i="5" s="1"/>
  <c r="AD59" i="5" s="1"/>
  <c r="AZ59" i="5"/>
  <c r="BT59" i="5" s="1"/>
  <c r="AF59" i="5" s="1"/>
  <c r="AY59" i="5"/>
  <c r="BS59" i="5" s="1"/>
  <c r="AE59" i="5" s="1"/>
  <c r="BA59" i="5"/>
  <c r="BU59" i="5" s="1"/>
  <c r="BB59" i="5"/>
  <c r="BV59" i="5" s="1"/>
  <c r="BC59" i="5"/>
  <c r="BW59" i="5" s="1"/>
  <c r="BD59" i="5"/>
  <c r="BX59" i="5" s="1"/>
  <c r="BE59" i="5"/>
  <c r="BY59" i="5" s="1"/>
  <c r="BF59" i="5"/>
  <c r="BZ59" i="5" s="1"/>
  <c r="BG59" i="5"/>
  <c r="CA59" i="5" s="1"/>
  <c r="BH59" i="5"/>
  <c r="CB59" i="5" s="1"/>
  <c r="BI59" i="5"/>
  <c r="CC59" i="5" s="1"/>
  <c r="BJ59" i="5"/>
  <c r="CD59" i="5" s="1"/>
  <c r="BK59" i="5"/>
  <c r="CE59" i="5" s="1"/>
  <c r="BL59" i="5"/>
  <c r="CF59" i="5" s="1"/>
  <c r="BM59" i="5"/>
  <c r="CG59" i="5" s="1"/>
  <c r="BN59" i="5"/>
  <c r="CH59" i="5" s="1"/>
  <c r="BO59" i="5"/>
  <c r="CI59" i="5" s="1"/>
  <c r="BQ59" i="5"/>
  <c r="CK59" i="5" s="1"/>
  <c r="BP59" i="5"/>
  <c r="CJ59" i="5" s="1"/>
  <c r="J59" i="4"/>
  <c r="AX60" i="4"/>
  <c r="BR60" i="4" s="1"/>
  <c r="AD60" i="4" s="1"/>
  <c r="AZ60" i="4"/>
  <c r="BT60" i="4" s="1"/>
  <c r="AY60" i="4"/>
  <c r="BS60" i="4" s="1"/>
  <c r="BA60" i="4"/>
  <c r="BU60" i="4" s="1"/>
  <c r="BB60" i="4"/>
  <c r="BV60" i="4" s="1"/>
  <c r="BC60" i="4"/>
  <c r="BW60" i="4" s="1"/>
  <c r="BD60" i="4"/>
  <c r="BX60" i="4" s="1"/>
  <c r="BE60" i="4"/>
  <c r="BY60" i="4" s="1"/>
  <c r="BF60" i="4"/>
  <c r="BZ60" i="4" s="1"/>
  <c r="BG60" i="4"/>
  <c r="CA60" i="4" s="1"/>
  <c r="BH60" i="4"/>
  <c r="CB60" i="4" s="1"/>
  <c r="BI60" i="4"/>
  <c r="CC60" i="4" s="1"/>
  <c r="BJ60" i="4"/>
  <c r="CD60" i="4" s="1"/>
  <c r="BK60" i="4"/>
  <c r="CE60" i="4" s="1"/>
  <c r="BL60" i="4"/>
  <c r="CF60" i="4" s="1"/>
  <c r="BM60" i="4"/>
  <c r="CG60" i="4" s="1"/>
  <c r="BN60" i="4"/>
  <c r="CH60" i="4" s="1"/>
  <c r="BO60" i="4"/>
  <c r="CI60" i="4" s="1"/>
  <c r="BQ60" i="4"/>
  <c r="CK60" i="4" s="1"/>
  <c r="BP60" i="4"/>
  <c r="CJ60" i="4" s="1"/>
  <c r="AG58" i="4"/>
  <c r="M57" i="4"/>
  <c r="AW52" i="4"/>
  <c r="AC51" i="4"/>
  <c r="AO50" i="4"/>
  <c r="U49" i="4"/>
  <c r="AV50" i="4"/>
  <c r="AB49" i="4"/>
  <c r="AE59" i="4"/>
  <c r="K58" i="4"/>
  <c r="AU50" i="4"/>
  <c r="AA49" i="4"/>
  <c r="AL53" i="4"/>
  <c r="R52" i="4"/>
  <c r="AN50" i="4"/>
  <c r="T49" i="4"/>
  <c r="AR48" i="4"/>
  <c r="X47" i="4"/>
  <c r="E47" i="4" s="1"/>
  <c r="F47" i="4" s="1"/>
  <c r="G47" i="4" s="1"/>
  <c r="AJ54" i="4"/>
  <c r="P53" i="4"/>
  <c r="AQ49" i="4"/>
  <c r="W48" i="4"/>
  <c r="AP49" i="4"/>
  <c r="V48" i="4"/>
  <c r="AT49" i="4"/>
  <c r="Z48" i="4"/>
  <c r="AI56" i="4"/>
  <c r="O55" i="4"/>
  <c r="AS49" i="4"/>
  <c r="Y48" i="4"/>
  <c r="I61" i="4"/>
  <c r="D61" i="4"/>
  <c r="C61" i="4"/>
  <c r="B62" i="4"/>
  <c r="AH56" i="4"/>
  <c r="N55" i="4"/>
  <c r="AF58" i="4"/>
  <c r="L57" i="4"/>
  <c r="AK53" i="4"/>
  <c r="Q52" i="4"/>
  <c r="AM52" i="4"/>
  <c r="S51" i="4"/>
  <c r="K59" i="5" l="1"/>
  <c r="L59" i="5"/>
  <c r="J59" i="5"/>
  <c r="AN52" i="5"/>
  <c r="T51" i="5"/>
  <c r="AK54" i="5"/>
  <c r="Q53" i="5"/>
  <c r="AV51" i="5"/>
  <c r="AB50" i="5"/>
  <c r="AG59" i="5"/>
  <c r="M58" i="5"/>
  <c r="C61" i="5"/>
  <c r="B62" i="5"/>
  <c r="I61" i="5"/>
  <c r="D61" i="5"/>
  <c r="AQ49" i="5"/>
  <c r="W48" i="5"/>
  <c r="AR49" i="5"/>
  <c r="X48" i="5"/>
  <c r="AO51" i="5"/>
  <c r="U50" i="5"/>
  <c r="AU50" i="5"/>
  <c r="AA49" i="5"/>
  <c r="AJ56" i="5"/>
  <c r="P55" i="5"/>
  <c r="CD60" i="5"/>
  <c r="BV60" i="5"/>
  <c r="BR60" i="5"/>
  <c r="AD60" i="5" s="1"/>
  <c r="AX60" i="5"/>
  <c r="AZ60" i="5"/>
  <c r="BT60" i="5" s="1"/>
  <c r="AF60" i="5" s="1"/>
  <c r="AY60" i="5"/>
  <c r="BS60" i="5" s="1"/>
  <c r="AE60" i="5" s="1"/>
  <c r="BA60" i="5"/>
  <c r="BU60" i="5" s="1"/>
  <c r="BB60" i="5"/>
  <c r="BC60" i="5"/>
  <c r="BW60" i="5" s="1"/>
  <c r="BD60" i="5"/>
  <c r="BX60" i="5" s="1"/>
  <c r="BE60" i="5"/>
  <c r="BY60" i="5" s="1"/>
  <c r="BF60" i="5"/>
  <c r="BZ60" i="5" s="1"/>
  <c r="BG60" i="5"/>
  <c r="CA60" i="5" s="1"/>
  <c r="BH60" i="5"/>
  <c r="CB60" i="5" s="1"/>
  <c r="BI60" i="5"/>
  <c r="CC60" i="5" s="1"/>
  <c r="BJ60" i="5"/>
  <c r="BK60" i="5"/>
  <c r="CE60" i="5" s="1"/>
  <c r="BL60" i="5"/>
  <c r="CF60" i="5" s="1"/>
  <c r="BM60" i="5"/>
  <c r="CG60" i="5" s="1"/>
  <c r="BN60" i="5"/>
  <c r="CH60" i="5" s="1"/>
  <c r="BO60" i="5"/>
  <c r="CI60" i="5" s="1"/>
  <c r="BP60" i="5"/>
  <c r="CJ60" i="5" s="1"/>
  <c r="BQ60" i="5"/>
  <c r="CK60" i="5" s="1"/>
  <c r="AM53" i="5"/>
  <c r="S52" i="5"/>
  <c r="AS49" i="5"/>
  <c r="Y48" i="5"/>
  <c r="AI56" i="5"/>
  <c r="O55" i="5"/>
  <c r="AW53" i="5"/>
  <c r="AC52" i="5"/>
  <c r="AH58" i="5"/>
  <c r="N57" i="5"/>
  <c r="AL54" i="5"/>
  <c r="R53" i="5"/>
  <c r="AT50" i="5"/>
  <c r="Z49" i="5"/>
  <c r="AP49" i="5"/>
  <c r="V48" i="5"/>
  <c r="E48" i="5" s="1"/>
  <c r="F48" i="5" s="1"/>
  <c r="G48" i="5" s="1"/>
  <c r="J60" i="4"/>
  <c r="AR49" i="4"/>
  <c r="X48" i="4"/>
  <c r="E48" i="4" s="1"/>
  <c r="F48" i="4" s="1"/>
  <c r="G48" i="4" s="1"/>
  <c r="AL54" i="4"/>
  <c r="R53" i="4"/>
  <c r="AE60" i="4"/>
  <c r="K59" i="4"/>
  <c r="AO51" i="4"/>
  <c r="U50" i="4"/>
  <c r="AG59" i="4"/>
  <c r="M58" i="4"/>
  <c r="AK54" i="4"/>
  <c r="Q53" i="4"/>
  <c r="AH57" i="4"/>
  <c r="N56" i="4"/>
  <c r="AI57" i="4"/>
  <c r="O56" i="4"/>
  <c r="AP50" i="4"/>
  <c r="V49" i="4"/>
  <c r="I62" i="4"/>
  <c r="D62" i="4"/>
  <c r="C62" i="4"/>
  <c r="B63" i="4"/>
  <c r="AJ55" i="4"/>
  <c r="P54" i="4"/>
  <c r="AN51" i="4"/>
  <c r="T50" i="4"/>
  <c r="AU51" i="4"/>
  <c r="AA50" i="4"/>
  <c r="AV51" i="4"/>
  <c r="AB50" i="4"/>
  <c r="AW53" i="4"/>
  <c r="AC52" i="4"/>
  <c r="AM53" i="4"/>
  <c r="S52" i="4"/>
  <c r="AF59" i="4"/>
  <c r="L58" i="4"/>
  <c r="BV61" i="4"/>
  <c r="CF61" i="4"/>
  <c r="CI61" i="4"/>
  <c r="BS61" i="4"/>
  <c r="AX61" i="4"/>
  <c r="BR61" i="4" s="1"/>
  <c r="AD61" i="4" s="1"/>
  <c r="AZ61" i="4"/>
  <c r="BT61" i="4" s="1"/>
  <c r="AY61" i="4"/>
  <c r="BA61" i="4"/>
  <c r="BU61" i="4" s="1"/>
  <c r="BB61" i="4"/>
  <c r="BC61" i="4"/>
  <c r="BW61" i="4" s="1"/>
  <c r="BD61" i="4"/>
  <c r="BX61" i="4" s="1"/>
  <c r="BE61" i="4"/>
  <c r="BY61" i="4" s="1"/>
  <c r="BF61" i="4"/>
  <c r="BZ61" i="4" s="1"/>
  <c r="BG61" i="4"/>
  <c r="CA61" i="4" s="1"/>
  <c r="BH61" i="4"/>
  <c r="CB61" i="4" s="1"/>
  <c r="BI61" i="4"/>
  <c r="CC61" i="4" s="1"/>
  <c r="BJ61" i="4"/>
  <c r="CD61" i="4" s="1"/>
  <c r="BK61" i="4"/>
  <c r="CE61" i="4" s="1"/>
  <c r="BL61" i="4"/>
  <c r="BM61" i="4"/>
  <c r="CG61" i="4" s="1"/>
  <c r="BN61" i="4"/>
  <c r="CH61" i="4" s="1"/>
  <c r="BO61" i="4"/>
  <c r="BQ61" i="4"/>
  <c r="CK61" i="4" s="1"/>
  <c r="BP61" i="4"/>
  <c r="CJ61" i="4" s="1"/>
  <c r="AS50" i="4"/>
  <c r="Y49" i="4"/>
  <c r="AT50" i="4"/>
  <c r="Z49" i="4"/>
  <c r="AQ50" i="4"/>
  <c r="W49" i="4"/>
  <c r="J60" i="5" l="1"/>
  <c r="K60" i="5"/>
  <c r="L60" i="5"/>
  <c r="C62" i="5"/>
  <c r="B63" i="5"/>
  <c r="I62" i="5"/>
  <c r="D62" i="5"/>
  <c r="AT51" i="5"/>
  <c r="Z50" i="5"/>
  <c r="AH59" i="5"/>
  <c r="N58" i="5"/>
  <c r="AI57" i="5"/>
  <c r="O56" i="5"/>
  <c r="AM54" i="5"/>
  <c r="S53" i="5"/>
  <c r="AJ57" i="5"/>
  <c r="P56" i="5"/>
  <c r="AO52" i="5"/>
  <c r="U51" i="5"/>
  <c r="AQ50" i="5"/>
  <c r="W49" i="5"/>
  <c r="BR61" i="5"/>
  <c r="AD61" i="5" s="1"/>
  <c r="CC61" i="5"/>
  <c r="BY61" i="5"/>
  <c r="AX61" i="5"/>
  <c r="AZ61" i="5"/>
  <c r="BT61" i="5" s="1"/>
  <c r="AF61" i="5" s="1"/>
  <c r="AY61" i="5"/>
  <c r="BS61" i="5" s="1"/>
  <c r="AE61" i="5" s="1"/>
  <c r="BA61" i="5"/>
  <c r="BU61" i="5" s="1"/>
  <c r="BB61" i="5"/>
  <c r="BV61" i="5" s="1"/>
  <c r="BC61" i="5"/>
  <c r="BW61" i="5" s="1"/>
  <c r="BD61" i="5"/>
  <c r="BX61" i="5" s="1"/>
  <c r="BE61" i="5"/>
  <c r="BF61" i="5"/>
  <c r="BZ61" i="5" s="1"/>
  <c r="BG61" i="5"/>
  <c r="CA61" i="5" s="1"/>
  <c r="BH61" i="5"/>
  <c r="CB61" i="5" s="1"/>
  <c r="BI61" i="5"/>
  <c r="BJ61" i="5"/>
  <c r="CD61" i="5" s="1"/>
  <c r="BK61" i="5"/>
  <c r="CE61" i="5" s="1"/>
  <c r="BL61" i="5"/>
  <c r="CF61" i="5" s="1"/>
  <c r="BM61" i="5"/>
  <c r="CG61" i="5" s="1"/>
  <c r="BN61" i="5"/>
  <c r="CH61" i="5" s="1"/>
  <c r="BO61" i="5"/>
  <c r="CI61" i="5" s="1"/>
  <c r="BQ61" i="5"/>
  <c r="CK61" i="5" s="1"/>
  <c r="BP61" i="5"/>
  <c r="CJ61" i="5" s="1"/>
  <c r="AV52" i="5"/>
  <c r="AB51" i="5"/>
  <c r="AN53" i="5"/>
  <c r="T52" i="5"/>
  <c r="AP50" i="5"/>
  <c r="V49" i="5"/>
  <c r="E49" i="5" s="1"/>
  <c r="F49" i="5" s="1"/>
  <c r="G49" i="5" s="1"/>
  <c r="AL55" i="5"/>
  <c r="R54" i="5"/>
  <c r="AW54" i="5"/>
  <c r="AC53" i="5"/>
  <c r="AS50" i="5"/>
  <c r="Y49" i="5"/>
  <c r="AU51" i="5"/>
  <c r="AA50" i="5"/>
  <c r="AR50" i="5"/>
  <c r="X49" i="5"/>
  <c r="AG60" i="5"/>
  <c r="M59" i="5"/>
  <c r="AK55" i="5"/>
  <c r="Q54" i="5"/>
  <c r="J61" i="4"/>
  <c r="AI58" i="4"/>
  <c r="O57" i="4"/>
  <c r="AK55" i="4"/>
  <c r="Q54" i="4"/>
  <c r="AO52" i="4"/>
  <c r="U51" i="4"/>
  <c r="AL55" i="4"/>
  <c r="R54" i="4"/>
  <c r="AT51" i="4"/>
  <c r="Z50" i="4"/>
  <c r="AF60" i="4"/>
  <c r="L59" i="4"/>
  <c r="AW54" i="4"/>
  <c r="AC53" i="4"/>
  <c r="AU52" i="4"/>
  <c r="AA51" i="4"/>
  <c r="AJ56" i="4"/>
  <c r="P55" i="4"/>
  <c r="I63" i="4"/>
  <c r="D63" i="4"/>
  <c r="C63" i="4"/>
  <c r="B64" i="4"/>
  <c r="AP51" i="4"/>
  <c r="V50" i="4"/>
  <c r="AH58" i="4"/>
  <c r="N57" i="4"/>
  <c r="AG60" i="4"/>
  <c r="M59" i="4"/>
  <c r="AE61" i="4"/>
  <c r="K60" i="4"/>
  <c r="AR50" i="4"/>
  <c r="X49" i="4"/>
  <c r="E49" i="4" s="1"/>
  <c r="F49" i="4" s="1"/>
  <c r="G49" i="4" s="1"/>
  <c r="AQ51" i="4"/>
  <c r="W50" i="4"/>
  <c r="AS51" i="4"/>
  <c r="Y50" i="4"/>
  <c r="AM54" i="4"/>
  <c r="S53" i="4"/>
  <c r="AV52" i="4"/>
  <c r="AB51" i="4"/>
  <c r="AN52" i="4"/>
  <c r="T51" i="4"/>
  <c r="CD62" i="4"/>
  <c r="CK62" i="4"/>
  <c r="BU62" i="4"/>
  <c r="BX62" i="4"/>
  <c r="BS62" i="4"/>
  <c r="AX62" i="4"/>
  <c r="BR62" i="4" s="1"/>
  <c r="AD62" i="4" s="1"/>
  <c r="AZ62" i="4"/>
  <c r="BT62" i="4" s="1"/>
  <c r="AY62" i="4"/>
  <c r="BA62" i="4"/>
  <c r="BB62" i="4"/>
  <c r="BV62" i="4" s="1"/>
  <c r="BC62" i="4"/>
  <c r="BW62" i="4" s="1"/>
  <c r="BD62" i="4"/>
  <c r="BE62" i="4"/>
  <c r="BY62" i="4" s="1"/>
  <c r="BF62" i="4"/>
  <c r="BZ62" i="4" s="1"/>
  <c r="BG62" i="4"/>
  <c r="CA62" i="4" s="1"/>
  <c r="BH62" i="4"/>
  <c r="CB62" i="4" s="1"/>
  <c r="BI62" i="4"/>
  <c r="CC62" i="4" s="1"/>
  <c r="BJ62" i="4"/>
  <c r="BK62" i="4"/>
  <c r="CE62" i="4" s="1"/>
  <c r="BL62" i="4"/>
  <c r="CF62" i="4" s="1"/>
  <c r="BM62" i="4"/>
  <c r="CG62" i="4" s="1"/>
  <c r="BN62" i="4"/>
  <c r="CH62" i="4" s="1"/>
  <c r="BO62" i="4"/>
  <c r="CI62" i="4" s="1"/>
  <c r="BP62" i="4"/>
  <c r="CJ62" i="4" s="1"/>
  <c r="BQ62" i="4"/>
  <c r="K61" i="5" l="1"/>
  <c r="L61" i="5"/>
  <c r="J61" i="5"/>
  <c r="AN54" i="5"/>
  <c r="T53" i="5"/>
  <c r="AQ51" i="5"/>
  <c r="W50" i="5"/>
  <c r="AJ58" i="5"/>
  <c r="P57" i="5"/>
  <c r="AI58" i="5"/>
  <c r="O57" i="5"/>
  <c r="AT52" i="5"/>
  <c r="Z51" i="5"/>
  <c r="C63" i="5"/>
  <c r="B64" i="5"/>
  <c r="I63" i="5"/>
  <c r="D63" i="5"/>
  <c r="AG61" i="5"/>
  <c r="M60" i="5"/>
  <c r="AU52" i="5"/>
  <c r="AA51" i="5"/>
  <c r="AW55" i="5"/>
  <c r="AC54" i="5"/>
  <c r="AP51" i="5"/>
  <c r="V50" i="5"/>
  <c r="E50" i="5" s="1"/>
  <c r="F50" i="5" s="1"/>
  <c r="G50" i="5" s="1"/>
  <c r="AX62" i="5"/>
  <c r="BR62" i="5" s="1"/>
  <c r="AD62" i="5" s="1"/>
  <c r="AZ62" i="5"/>
  <c r="BT62" i="5" s="1"/>
  <c r="AF62" i="5" s="1"/>
  <c r="AY62" i="5"/>
  <c r="BS62" i="5" s="1"/>
  <c r="AE62" i="5" s="1"/>
  <c r="BA62" i="5"/>
  <c r="BU62" i="5" s="1"/>
  <c r="BB62" i="5"/>
  <c r="BV62" i="5" s="1"/>
  <c r="BC62" i="5"/>
  <c r="BW62" i="5" s="1"/>
  <c r="BD62" i="5"/>
  <c r="BX62" i="5" s="1"/>
  <c r="BE62" i="5"/>
  <c r="BY62" i="5" s="1"/>
  <c r="BF62" i="5"/>
  <c r="BZ62" i="5" s="1"/>
  <c r="BG62" i="5"/>
  <c r="CA62" i="5" s="1"/>
  <c r="BH62" i="5"/>
  <c r="CB62" i="5" s="1"/>
  <c r="BI62" i="5"/>
  <c r="CC62" i="5" s="1"/>
  <c r="BJ62" i="5"/>
  <c r="CD62" i="5" s="1"/>
  <c r="BK62" i="5"/>
  <c r="CE62" i="5" s="1"/>
  <c r="BL62" i="5"/>
  <c r="CF62" i="5" s="1"/>
  <c r="BM62" i="5"/>
  <c r="CG62" i="5" s="1"/>
  <c r="BN62" i="5"/>
  <c r="CH62" i="5" s="1"/>
  <c r="BO62" i="5"/>
  <c r="CI62" i="5" s="1"/>
  <c r="BP62" i="5"/>
  <c r="CJ62" i="5" s="1"/>
  <c r="BQ62" i="5"/>
  <c r="CK62" i="5" s="1"/>
  <c r="AV53" i="5"/>
  <c r="AB52" i="5"/>
  <c r="AO53" i="5"/>
  <c r="U52" i="5"/>
  <c r="AM55" i="5"/>
  <c r="S54" i="5"/>
  <c r="AH60" i="5"/>
  <c r="N59" i="5"/>
  <c r="AK56" i="5"/>
  <c r="Q55" i="5"/>
  <c r="AR51" i="5"/>
  <c r="X50" i="5"/>
  <c r="AS51" i="5"/>
  <c r="Y50" i="5"/>
  <c r="AL56" i="5"/>
  <c r="R55" i="5"/>
  <c r="J62" i="4"/>
  <c r="AN53" i="4"/>
  <c r="T52" i="4"/>
  <c r="AM55" i="4"/>
  <c r="S54" i="4"/>
  <c r="AQ52" i="4"/>
  <c r="W51" i="4"/>
  <c r="AE62" i="4"/>
  <c r="K61" i="4"/>
  <c r="AH59" i="4"/>
  <c r="N58" i="4"/>
  <c r="CK63" i="4"/>
  <c r="BY63" i="4"/>
  <c r="BU63" i="4"/>
  <c r="CB63" i="4"/>
  <c r="BX63" i="4"/>
  <c r="AX63" i="4"/>
  <c r="BR63" i="4" s="1"/>
  <c r="AD63" i="4" s="1"/>
  <c r="AY63" i="4"/>
  <c r="BS63" i="4" s="1"/>
  <c r="AZ63" i="4"/>
  <c r="BT63" i="4" s="1"/>
  <c r="BA63" i="4"/>
  <c r="BB63" i="4"/>
  <c r="BV63" i="4" s="1"/>
  <c r="BC63" i="4"/>
  <c r="BW63" i="4" s="1"/>
  <c r="BD63" i="4"/>
  <c r="BE63" i="4"/>
  <c r="BF63" i="4"/>
  <c r="BZ63" i="4" s="1"/>
  <c r="BG63" i="4"/>
  <c r="CA63" i="4" s="1"/>
  <c r="BH63" i="4"/>
  <c r="BI63" i="4"/>
  <c r="CC63" i="4" s="1"/>
  <c r="BJ63" i="4"/>
  <c r="CD63" i="4" s="1"/>
  <c r="BK63" i="4"/>
  <c r="CE63" i="4" s="1"/>
  <c r="BL63" i="4"/>
  <c r="CF63" i="4" s="1"/>
  <c r="BM63" i="4"/>
  <c r="CG63" i="4" s="1"/>
  <c r="BN63" i="4"/>
  <c r="CH63" i="4" s="1"/>
  <c r="BO63" i="4"/>
  <c r="CI63" i="4" s="1"/>
  <c r="BQ63" i="4"/>
  <c r="BP63" i="4"/>
  <c r="CJ63" i="4" s="1"/>
  <c r="AU53" i="4"/>
  <c r="AA52" i="4"/>
  <c r="AF61" i="4"/>
  <c r="L60" i="4"/>
  <c r="AL56" i="4"/>
  <c r="R55" i="4"/>
  <c r="AK56" i="4"/>
  <c r="Q55" i="4"/>
  <c r="AV53" i="4"/>
  <c r="AB52" i="4"/>
  <c r="AS52" i="4"/>
  <c r="Y51" i="4"/>
  <c r="AR51" i="4"/>
  <c r="X50" i="4"/>
  <c r="E50" i="4" s="1"/>
  <c r="F50" i="4" s="1"/>
  <c r="G50" i="4" s="1"/>
  <c r="AG61" i="4"/>
  <c r="M60" i="4"/>
  <c r="AP52" i="4"/>
  <c r="V51" i="4"/>
  <c r="AJ57" i="4"/>
  <c r="P56" i="4"/>
  <c r="AW55" i="4"/>
  <c r="AC54" i="4"/>
  <c r="AT52" i="4"/>
  <c r="Z51" i="4"/>
  <c r="AO53" i="4"/>
  <c r="U52" i="4"/>
  <c r="AI59" i="4"/>
  <c r="O58" i="4"/>
  <c r="I64" i="4"/>
  <c r="D64" i="4"/>
  <c r="C64" i="4"/>
  <c r="B65" i="4"/>
  <c r="K62" i="5" l="1"/>
  <c r="L62" i="5"/>
  <c r="J62" i="5"/>
  <c r="AH61" i="5"/>
  <c r="N60" i="5"/>
  <c r="AO54" i="5"/>
  <c r="U53" i="5"/>
  <c r="AS52" i="5"/>
  <c r="Y51" i="5"/>
  <c r="AK57" i="5"/>
  <c r="Q56" i="5"/>
  <c r="AP52" i="5"/>
  <c r="V51" i="5"/>
  <c r="AU53" i="5"/>
  <c r="AA52" i="5"/>
  <c r="AT53" i="5"/>
  <c r="Z52" i="5"/>
  <c r="AJ59" i="5"/>
  <c r="P58" i="5"/>
  <c r="AN55" i="5"/>
  <c r="T54" i="5"/>
  <c r="AM56" i="5"/>
  <c r="S55" i="5"/>
  <c r="AV54" i="5"/>
  <c r="AB53" i="5"/>
  <c r="B65" i="5"/>
  <c r="C64" i="5"/>
  <c r="I64" i="5"/>
  <c r="D64" i="5"/>
  <c r="AL57" i="5"/>
  <c r="R56" i="5"/>
  <c r="AR52" i="5"/>
  <c r="X51" i="5"/>
  <c r="AW56" i="5"/>
  <c r="AC55" i="5"/>
  <c r="AG62" i="5"/>
  <c r="M61" i="5"/>
  <c r="CJ63" i="5"/>
  <c r="CG63" i="5"/>
  <c r="CC63" i="5"/>
  <c r="BY63" i="5"/>
  <c r="AX63" i="5"/>
  <c r="BR63" i="5" s="1"/>
  <c r="AD63" i="5" s="1"/>
  <c r="AZ63" i="5"/>
  <c r="BT63" i="5" s="1"/>
  <c r="AF63" i="5" s="1"/>
  <c r="AY63" i="5"/>
  <c r="BS63" i="5" s="1"/>
  <c r="AE63" i="5" s="1"/>
  <c r="BA63" i="5"/>
  <c r="BU63" i="5" s="1"/>
  <c r="BB63" i="5"/>
  <c r="BV63" i="5" s="1"/>
  <c r="BC63" i="5"/>
  <c r="BW63" i="5" s="1"/>
  <c r="BD63" i="5"/>
  <c r="BX63" i="5" s="1"/>
  <c r="BE63" i="5"/>
  <c r="BF63" i="5"/>
  <c r="BZ63" i="5" s="1"/>
  <c r="BG63" i="5"/>
  <c r="CA63" i="5" s="1"/>
  <c r="BH63" i="5"/>
  <c r="CB63" i="5" s="1"/>
  <c r="BI63" i="5"/>
  <c r="BJ63" i="5"/>
  <c r="CD63" i="5" s="1"/>
  <c r="BK63" i="5"/>
  <c r="CE63" i="5" s="1"/>
  <c r="BL63" i="5"/>
  <c r="CF63" i="5" s="1"/>
  <c r="BM63" i="5"/>
  <c r="BN63" i="5"/>
  <c r="CH63" i="5" s="1"/>
  <c r="BO63" i="5"/>
  <c r="CI63" i="5" s="1"/>
  <c r="BQ63" i="5"/>
  <c r="CK63" i="5" s="1"/>
  <c r="BP63" i="5"/>
  <c r="AI59" i="5"/>
  <c r="O58" i="5"/>
  <c r="AQ52" i="5"/>
  <c r="W51" i="5"/>
  <c r="J63" i="4"/>
  <c r="BV64" i="4"/>
  <c r="CF64" i="4"/>
  <c r="CI64" i="4"/>
  <c r="BS64" i="4"/>
  <c r="AX64" i="4"/>
  <c r="BR64" i="4" s="1"/>
  <c r="AD64" i="4" s="1"/>
  <c r="AZ64" i="4"/>
  <c r="BT64" i="4" s="1"/>
  <c r="AY64" i="4"/>
  <c r="BA64" i="4"/>
  <c r="BU64" i="4" s="1"/>
  <c r="BB64" i="4"/>
  <c r="BC64" i="4"/>
  <c r="BW64" i="4" s="1"/>
  <c r="BD64" i="4"/>
  <c r="BX64" i="4" s="1"/>
  <c r="BE64" i="4"/>
  <c r="BY64" i="4" s="1"/>
  <c r="BF64" i="4"/>
  <c r="BZ64" i="4" s="1"/>
  <c r="BG64" i="4"/>
  <c r="CA64" i="4" s="1"/>
  <c r="BH64" i="4"/>
  <c r="CB64" i="4" s="1"/>
  <c r="BI64" i="4"/>
  <c r="CC64" i="4" s="1"/>
  <c r="BJ64" i="4"/>
  <c r="CD64" i="4" s="1"/>
  <c r="BK64" i="4"/>
  <c r="CE64" i="4" s="1"/>
  <c r="BL64" i="4"/>
  <c r="BM64" i="4"/>
  <c r="CG64" i="4" s="1"/>
  <c r="BN64" i="4"/>
  <c r="CH64" i="4" s="1"/>
  <c r="BO64" i="4"/>
  <c r="BQ64" i="4"/>
  <c r="CK64" i="4" s="1"/>
  <c r="BP64" i="4"/>
  <c r="CJ64" i="4" s="1"/>
  <c r="AI60" i="4"/>
  <c r="O59" i="4"/>
  <c r="AT53" i="4"/>
  <c r="Z52" i="4"/>
  <c r="AJ58" i="4"/>
  <c r="P57" i="4"/>
  <c r="AG62" i="4"/>
  <c r="M61" i="4"/>
  <c r="AS53" i="4"/>
  <c r="Y52" i="4"/>
  <c r="AL57" i="4"/>
  <c r="R56" i="4"/>
  <c r="AU54" i="4"/>
  <c r="AA53" i="4"/>
  <c r="AE63" i="4"/>
  <c r="K62" i="4"/>
  <c r="AM56" i="4"/>
  <c r="S55" i="4"/>
  <c r="B66" i="4"/>
  <c r="I65" i="4"/>
  <c r="D65" i="4"/>
  <c r="C65" i="4"/>
  <c r="AO54" i="4"/>
  <c r="U53" i="4"/>
  <c r="AW56" i="4"/>
  <c r="AC55" i="4"/>
  <c r="AP53" i="4"/>
  <c r="V52" i="4"/>
  <c r="AR52" i="4"/>
  <c r="X51" i="4"/>
  <c r="E51" i="4" s="1"/>
  <c r="F51" i="4" s="1"/>
  <c r="G51" i="4" s="1"/>
  <c r="AV54" i="4"/>
  <c r="AB53" i="4"/>
  <c r="AK57" i="4"/>
  <c r="Q56" i="4"/>
  <c r="AF62" i="4"/>
  <c r="L61" i="4"/>
  <c r="AH60" i="4"/>
  <c r="N59" i="4"/>
  <c r="AQ53" i="4"/>
  <c r="W52" i="4"/>
  <c r="AN54" i="4"/>
  <c r="T53" i="4"/>
  <c r="K63" i="5" l="1"/>
  <c r="L63" i="5"/>
  <c r="J63" i="5"/>
  <c r="AQ53" i="5"/>
  <c r="W52" i="5"/>
  <c r="AG63" i="5"/>
  <c r="M62" i="5"/>
  <c r="I65" i="5"/>
  <c r="D65" i="5"/>
  <c r="C65" i="5"/>
  <c r="B66" i="5"/>
  <c r="AR53" i="5"/>
  <c r="X52" i="5"/>
  <c r="AM57" i="5"/>
  <c r="S56" i="5"/>
  <c r="AJ60" i="5"/>
  <c r="P59" i="5"/>
  <c r="AU54" i="5"/>
  <c r="AA53" i="5"/>
  <c r="AK58" i="5"/>
  <c r="Q57" i="5"/>
  <c r="AO55" i="5"/>
  <c r="U54" i="5"/>
  <c r="AI60" i="5"/>
  <c r="O59" i="5"/>
  <c r="AW57" i="5"/>
  <c r="AC56" i="5"/>
  <c r="E51" i="5"/>
  <c r="F51" i="5" s="1"/>
  <c r="G51" i="5" s="1"/>
  <c r="AL58" i="5"/>
  <c r="R57" i="5"/>
  <c r="CD64" i="5"/>
  <c r="BZ64" i="5"/>
  <c r="CC64" i="5"/>
  <c r="CE64" i="5"/>
  <c r="BR64" i="5"/>
  <c r="AD64" i="5" s="1"/>
  <c r="AX64" i="5"/>
  <c r="AZ64" i="5"/>
  <c r="BT64" i="5" s="1"/>
  <c r="AF64" i="5" s="1"/>
  <c r="AY64" i="5"/>
  <c r="BS64" i="5" s="1"/>
  <c r="AE64" i="5" s="1"/>
  <c r="BA64" i="5"/>
  <c r="BU64" i="5" s="1"/>
  <c r="BB64" i="5"/>
  <c r="BV64" i="5" s="1"/>
  <c r="BC64" i="5"/>
  <c r="BW64" i="5" s="1"/>
  <c r="BD64" i="5"/>
  <c r="BX64" i="5" s="1"/>
  <c r="BE64" i="5"/>
  <c r="BY64" i="5" s="1"/>
  <c r="BF64" i="5"/>
  <c r="BG64" i="5"/>
  <c r="CA64" i="5" s="1"/>
  <c r="BH64" i="5"/>
  <c r="CB64" i="5" s="1"/>
  <c r="BI64" i="5"/>
  <c r="BJ64" i="5"/>
  <c r="BK64" i="5"/>
  <c r="BL64" i="5"/>
  <c r="CF64" i="5" s="1"/>
  <c r="BM64" i="5"/>
  <c r="CG64" i="5" s="1"/>
  <c r="BN64" i="5"/>
  <c r="CH64" i="5" s="1"/>
  <c r="BO64" i="5"/>
  <c r="CI64" i="5" s="1"/>
  <c r="BQ64" i="5"/>
  <c r="CK64" i="5" s="1"/>
  <c r="BP64" i="5"/>
  <c r="CJ64" i="5" s="1"/>
  <c r="AV55" i="5"/>
  <c r="AB54" i="5"/>
  <c r="AN56" i="5"/>
  <c r="T55" i="5"/>
  <c r="AT54" i="5"/>
  <c r="Z53" i="5"/>
  <c r="AP53" i="5"/>
  <c r="V52" i="5"/>
  <c r="AS53" i="5"/>
  <c r="Y52" i="5"/>
  <c r="AH62" i="5"/>
  <c r="N61" i="5"/>
  <c r="J64" i="4"/>
  <c r="AQ54" i="4"/>
  <c r="W53" i="4"/>
  <c r="AF63" i="4"/>
  <c r="L62" i="4"/>
  <c r="AV55" i="4"/>
  <c r="AB54" i="4"/>
  <c r="AP54" i="4"/>
  <c r="V53" i="4"/>
  <c r="AO55" i="4"/>
  <c r="U54" i="4"/>
  <c r="C66" i="4"/>
  <c r="B67" i="4"/>
  <c r="I66" i="4"/>
  <c r="D66" i="4"/>
  <c r="AE64" i="4"/>
  <c r="K63" i="4"/>
  <c r="AL58" i="4"/>
  <c r="R57" i="4"/>
  <c r="AG63" i="4"/>
  <c r="M62" i="4"/>
  <c r="AT54" i="4"/>
  <c r="Z53" i="4"/>
  <c r="BY65" i="4"/>
  <c r="BW65" i="4"/>
  <c r="AX65" i="4"/>
  <c r="BR65" i="4" s="1"/>
  <c r="AD65" i="4" s="1"/>
  <c r="AZ65" i="4"/>
  <c r="BT65" i="4" s="1"/>
  <c r="AY65" i="4"/>
  <c r="BS65" i="4" s="1"/>
  <c r="BA65" i="4"/>
  <c r="BU65" i="4" s="1"/>
  <c r="BB65" i="4"/>
  <c r="BV65" i="4" s="1"/>
  <c r="BC65" i="4"/>
  <c r="BD65" i="4"/>
  <c r="BX65" i="4" s="1"/>
  <c r="BE65" i="4"/>
  <c r="BF65" i="4"/>
  <c r="BZ65" i="4" s="1"/>
  <c r="BG65" i="4"/>
  <c r="CA65" i="4" s="1"/>
  <c r="BH65" i="4"/>
  <c r="CB65" i="4" s="1"/>
  <c r="BI65" i="4"/>
  <c r="CC65" i="4" s="1"/>
  <c r="BJ65" i="4"/>
  <c r="CD65" i="4" s="1"/>
  <c r="BK65" i="4"/>
  <c r="CE65" i="4" s="1"/>
  <c r="BL65" i="4"/>
  <c r="CF65" i="4" s="1"/>
  <c r="BM65" i="4"/>
  <c r="CG65" i="4" s="1"/>
  <c r="BN65" i="4"/>
  <c r="CH65" i="4" s="1"/>
  <c r="BO65" i="4"/>
  <c r="CI65" i="4" s="1"/>
  <c r="BQ65" i="4"/>
  <c r="CK65" i="4" s="1"/>
  <c r="BP65" i="4"/>
  <c r="CJ65" i="4" s="1"/>
  <c r="AN55" i="4"/>
  <c r="T54" i="4"/>
  <c r="AH61" i="4"/>
  <c r="N60" i="4"/>
  <c r="AK58" i="4"/>
  <c r="Q57" i="4"/>
  <c r="AR53" i="4"/>
  <c r="X52" i="4"/>
  <c r="E52" i="4" s="1"/>
  <c r="F52" i="4" s="1"/>
  <c r="G52" i="4" s="1"/>
  <c r="AW57" i="4"/>
  <c r="AC56" i="4"/>
  <c r="AM57" i="4"/>
  <c r="S56" i="4"/>
  <c r="AU55" i="4"/>
  <c r="AA54" i="4"/>
  <c r="AS54" i="4"/>
  <c r="Y53" i="4"/>
  <c r="AJ59" i="4"/>
  <c r="P58" i="4"/>
  <c r="AI61" i="4"/>
  <c r="O60" i="4"/>
  <c r="J64" i="5" l="1"/>
  <c r="K64" i="5"/>
  <c r="L64" i="5"/>
  <c r="AH63" i="5"/>
  <c r="N62" i="5"/>
  <c r="AP54" i="5"/>
  <c r="V53" i="5"/>
  <c r="E53" i="5" s="1"/>
  <c r="F53" i="5" s="1"/>
  <c r="G53" i="5" s="1"/>
  <c r="AN57" i="5"/>
  <c r="T56" i="5"/>
  <c r="AL59" i="5"/>
  <c r="R58" i="5"/>
  <c r="AQ54" i="5"/>
  <c r="W53" i="5"/>
  <c r="AW58" i="5"/>
  <c r="AC57" i="5"/>
  <c r="AO56" i="5"/>
  <c r="U55" i="5"/>
  <c r="AU55" i="5"/>
  <c r="AA54" i="5"/>
  <c r="AM58" i="5"/>
  <c r="S57" i="5"/>
  <c r="I66" i="5"/>
  <c r="D66" i="5"/>
  <c r="C66" i="5"/>
  <c r="B67" i="5"/>
  <c r="AS54" i="5"/>
  <c r="Y53" i="5"/>
  <c r="AT55" i="5"/>
  <c r="Z54" i="5"/>
  <c r="AV56" i="5"/>
  <c r="AB55" i="5"/>
  <c r="BS65" i="5"/>
  <c r="AE65" i="5" s="1"/>
  <c r="AX65" i="5"/>
  <c r="BR65" i="5" s="1"/>
  <c r="AD65" i="5" s="1"/>
  <c r="AZ65" i="5"/>
  <c r="BT65" i="5" s="1"/>
  <c r="AF65" i="5" s="1"/>
  <c r="AY65" i="5"/>
  <c r="BA65" i="5"/>
  <c r="BU65" i="5" s="1"/>
  <c r="BB65" i="5"/>
  <c r="BV65" i="5" s="1"/>
  <c r="BC65" i="5"/>
  <c r="BW65" i="5" s="1"/>
  <c r="BD65" i="5"/>
  <c r="BX65" i="5" s="1"/>
  <c r="BE65" i="5"/>
  <c r="BY65" i="5" s="1"/>
  <c r="BF65" i="5"/>
  <c r="BZ65" i="5" s="1"/>
  <c r="BG65" i="5"/>
  <c r="CA65" i="5" s="1"/>
  <c r="BH65" i="5"/>
  <c r="CB65" i="5" s="1"/>
  <c r="BI65" i="5"/>
  <c r="CC65" i="5" s="1"/>
  <c r="BJ65" i="5"/>
  <c r="CD65" i="5" s="1"/>
  <c r="BK65" i="5"/>
  <c r="CE65" i="5" s="1"/>
  <c r="BL65" i="5"/>
  <c r="CF65" i="5" s="1"/>
  <c r="BM65" i="5"/>
  <c r="CG65" i="5" s="1"/>
  <c r="BN65" i="5"/>
  <c r="CH65" i="5" s="1"/>
  <c r="BO65" i="5"/>
  <c r="CI65" i="5" s="1"/>
  <c r="BQ65" i="5"/>
  <c r="CK65" i="5" s="1"/>
  <c r="BP65" i="5"/>
  <c r="CJ65" i="5" s="1"/>
  <c r="AG64" i="5"/>
  <c r="M63" i="5"/>
  <c r="E52" i="5"/>
  <c r="F52" i="5" s="1"/>
  <c r="G52" i="5" s="1"/>
  <c r="AI61" i="5"/>
  <c r="O60" i="5"/>
  <c r="AK59" i="5"/>
  <c r="Q58" i="5"/>
  <c r="AJ61" i="5"/>
  <c r="P60" i="5"/>
  <c r="AR54" i="5"/>
  <c r="X53" i="5"/>
  <c r="J65" i="4"/>
  <c r="AJ60" i="4"/>
  <c r="P59" i="4"/>
  <c r="AU56" i="4"/>
  <c r="AA55" i="4"/>
  <c r="AW58" i="4"/>
  <c r="AC57" i="4"/>
  <c r="AK59" i="4"/>
  <c r="Q58" i="4"/>
  <c r="AN56" i="4"/>
  <c r="T55" i="4"/>
  <c r="AT55" i="4"/>
  <c r="Z54" i="4"/>
  <c r="AL59" i="4"/>
  <c r="R58" i="4"/>
  <c r="AO56" i="4"/>
  <c r="U55" i="4"/>
  <c r="AV56" i="4"/>
  <c r="AB55" i="4"/>
  <c r="AQ55" i="4"/>
  <c r="W54" i="4"/>
  <c r="AI62" i="4"/>
  <c r="O61" i="4"/>
  <c r="AS55" i="4"/>
  <c r="Y54" i="4"/>
  <c r="AM58" i="4"/>
  <c r="S57" i="4"/>
  <c r="AR54" i="4"/>
  <c r="X53" i="4"/>
  <c r="E53" i="4" s="1"/>
  <c r="F53" i="4" s="1"/>
  <c r="G53" i="4" s="1"/>
  <c r="AH62" i="4"/>
  <c r="N61" i="4"/>
  <c r="C67" i="4"/>
  <c r="B68" i="4"/>
  <c r="I67" i="4"/>
  <c r="D67" i="4"/>
  <c r="AG64" i="4"/>
  <c r="M63" i="4"/>
  <c r="AE65" i="4"/>
  <c r="K64" i="4"/>
  <c r="BT66" i="4"/>
  <c r="CE66" i="4"/>
  <c r="BW66" i="4"/>
  <c r="CG66" i="4"/>
  <c r="BY66" i="4"/>
  <c r="AX66" i="4"/>
  <c r="BR66" i="4" s="1"/>
  <c r="AD66" i="4" s="1"/>
  <c r="AZ66" i="4"/>
  <c r="AY66" i="4"/>
  <c r="BS66" i="4" s="1"/>
  <c r="BA66" i="4"/>
  <c r="BU66" i="4" s="1"/>
  <c r="BB66" i="4"/>
  <c r="BV66" i="4" s="1"/>
  <c r="BC66" i="4"/>
  <c r="BD66" i="4"/>
  <c r="BX66" i="4" s="1"/>
  <c r="BE66" i="4"/>
  <c r="BF66" i="4"/>
  <c r="BZ66" i="4" s="1"/>
  <c r="BG66" i="4"/>
  <c r="CA66" i="4" s="1"/>
  <c r="BH66" i="4"/>
  <c r="CB66" i="4" s="1"/>
  <c r="BI66" i="4"/>
  <c r="CC66" i="4" s="1"/>
  <c r="BJ66" i="4"/>
  <c r="CD66" i="4" s="1"/>
  <c r="BK66" i="4"/>
  <c r="BL66" i="4"/>
  <c r="CF66" i="4" s="1"/>
  <c r="BM66" i="4"/>
  <c r="BN66" i="4"/>
  <c r="CH66" i="4" s="1"/>
  <c r="BO66" i="4"/>
  <c r="CI66" i="4" s="1"/>
  <c r="BP66" i="4"/>
  <c r="CJ66" i="4" s="1"/>
  <c r="BQ66" i="4"/>
  <c r="CK66" i="4" s="1"/>
  <c r="AP55" i="4"/>
  <c r="V54" i="4"/>
  <c r="AF64" i="4"/>
  <c r="L63" i="4"/>
  <c r="K65" i="5" l="1"/>
  <c r="L65" i="5"/>
  <c r="J65" i="5"/>
  <c r="AJ62" i="5"/>
  <c r="P61" i="5"/>
  <c r="AI62" i="5"/>
  <c r="O61" i="5"/>
  <c r="AG65" i="5"/>
  <c r="M64" i="5"/>
  <c r="AT56" i="5"/>
  <c r="Z55" i="5"/>
  <c r="I67" i="5"/>
  <c r="D67" i="5"/>
  <c r="C67" i="5"/>
  <c r="B68" i="5"/>
  <c r="BZ66" i="5"/>
  <c r="BV66" i="5"/>
  <c r="BT66" i="5"/>
  <c r="AF66" i="5" s="1"/>
  <c r="CI66" i="5"/>
  <c r="BW66" i="5"/>
  <c r="AX66" i="5"/>
  <c r="BR66" i="5" s="1"/>
  <c r="AD66" i="5" s="1"/>
  <c r="AZ66" i="5"/>
  <c r="AY66" i="5"/>
  <c r="BS66" i="5" s="1"/>
  <c r="AE66" i="5" s="1"/>
  <c r="BA66" i="5"/>
  <c r="BU66" i="5" s="1"/>
  <c r="BB66" i="5"/>
  <c r="BC66" i="5"/>
  <c r="BD66" i="5"/>
  <c r="BX66" i="5" s="1"/>
  <c r="BE66" i="5"/>
  <c r="BY66" i="5" s="1"/>
  <c r="BF66" i="5"/>
  <c r="BG66" i="5"/>
  <c r="CA66" i="5" s="1"/>
  <c r="BH66" i="5"/>
  <c r="CB66" i="5" s="1"/>
  <c r="BI66" i="5"/>
  <c r="CC66" i="5" s="1"/>
  <c r="BJ66" i="5"/>
  <c r="CD66" i="5" s="1"/>
  <c r="BK66" i="5"/>
  <c r="CE66" i="5" s="1"/>
  <c r="BL66" i="5"/>
  <c r="CF66" i="5" s="1"/>
  <c r="BM66" i="5"/>
  <c r="CG66" i="5" s="1"/>
  <c r="BN66" i="5"/>
  <c r="CH66" i="5" s="1"/>
  <c r="BO66" i="5"/>
  <c r="BP66" i="5"/>
  <c r="CJ66" i="5" s="1"/>
  <c r="BQ66" i="5"/>
  <c r="CK66" i="5" s="1"/>
  <c r="AM59" i="5"/>
  <c r="S58" i="5"/>
  <c r="AO57" i="5"/>
  <c r="U56" i="5"/>
  <c r="AQ55" i="5"/>
  <c r="W54" i="5"/>
  <c r="AL60" i="5"/>
  <c r="R59" i="5"/>
  <c r="AP55" i="5"/>
  <c r="V54" i="5"/>
  <c r="AR55" i="5"/>
  <c r="X54" i="5"/>
  <c r="AK60" i="5"/>
  <c r="Q59" i="5"/>
  <c r="AV57" i="5"/>
  <c r="AB56" i="5"/>
  <c r="AS55" i="5"/>
  <c r="Y54" i="5"/>
  <c r="AU56" i="5"/>
  <c r="AA55" i="5"/>
  <c r="AW59" i="5"/>
  <c r="AC58" i="5"/>
  <c r="AN58" i="5"/>
  <c r="T57" i="5"/>
  <c r="AH64" i="5"/>
  <c r="N63" i="5"/>
  <c r="J66" i="4"/>
  <c r="AF65" i="4"/>
  <c r="L64" i="4"/>
  <c r="AE66" i="4"/>
  <c r="K65" i="4"/>
  <c r="C68" i="4"/>
  <c r="B69" i="4"/>
  <c r="I68" i="4"/>
  <c r="D68" i="4"/>
  <c r="CD67" i="4"/>
  <c r="BV67" i="4"/>
  <c r="BR67" i="4"/>
  <c r="AD67" i="4" s="1"/>
  <c r="CC67" i="4"/>
  <c r="AX67" i="4"/>
  <c r="AY67" i="4"/>
  <c r="BS67" i="4" s="1"/>
  <c r="AZ67" i="4"/>
  <c r="BT67" i="4" s="1"/>
  <c r="BA67" i="4"/>
  <c r="BU67" i="4" s="1"/>
  <c r="BB67" i="4"/>
  <c r="BC67" i="4"/>
  <c r="BW67" i="4" s="1"/>
  <c r="BD67" i="4"/>
  <c r="BX67" i="4" s="1"/>
  <c r="BE67" i="4"/>
  <c r="BY67" i="4" s="1"/>
  <c r="BF67" i="4"/>
  <c r="BZ67" i="4" s="1"/>
  <c r="BG67" i="4"/>
  <c r="CA67" i="4" s="1"/>
  <c r="BH67" i="4"/>
  <c r="CB67" i="4" s="1"/>
  <c r="BI67" i="4"/>
  <c r="BJ67" i="4"/>
  <c r="BK67" i="4"/>
  <c r="CE67" i="4" s="1"/>
  <c r="BL67" i="4"/>
  <c r="CF67" i="4" s="1"/>
  <c r="BM67" i="4"/>
  <c r="CG67" i="4" s="1"/>
  <c r="BN67" i="4"/>
  <c r="CH67" i="4" s="1"/>
  <c r="BO67" i="4"/>
  <c r="CI67" i="4" s="1"/>
  <c r="BQ67" i="4"/>
  <c r="CK67" i="4" s="1"/>
  <c r="BP67" i="4"/>
  <c r="CJ67" i="4" s="1"/>
  <c r="AR55" i="4"/>
  <c r="X54" i="4"/>
  <c r="E54" i="4" s="1"/>
  <c r="F54" i="4" s="1"/>
  <c r="G54" i="4" s="1"/>
  <c r="AS56" i="4"/>
  <c r="Y55" i="4"/>
  <c r="AQ56" i="4"/>
  <c r="W55" i="4"/>
  <c r="AO57" i="4"/>
  <c r="U56" i="4"/>
  <c r="AT56" i="4"/>
  <c r="Z55" i="4"/>
  <c r="AK60" i="4"/>
  <c r="Q59" i="4"/>
  <c r="AU57" i="4"/>
  <c r="AA56" i="4"/>
  <c r="AP56" i="4"/>
  <c r="V55" i="4"/>
  <c r="AG65" i="4"/>
  <c r="M64" i="4"/>
  <c r="AH63" i="4"/>
  <c r="N62" i="4"/>
  <c r="AM59" i="4"/>
  <c r="S58" i="4"/>
  <c r="AI63" i="4"/>
  <c r="O62" i="4"/>
  <c r="AV57" i="4"/>
  <c r="AB56" i="4"/>
  <c r="AL60" i="4"/>
  <c r="R59" i="4"/>
  <c r="AN57" i="4"/>
  <c r="T56" i="4"/>
  <c r="AW59" i="4"/>
  <c r="AC58" i="4"/>
  <c r="AJ61" i="4"/>
  <c r="P60" i="4"/>
  <c r="K66" i="5" l="1"/>
  <c r="L66" i="5"/>
  <c r="J66" i="5"/>
  <c r="AV58" i="5"/>
  <c r="AB57" i="5"/>
  <c r="AR56" i="5"/>
  <c r="X55" i="5"/>
  <c r="I68" i="5"/>
  <c r="D68" i="5"/>
  <c r="C68" i="5"/>
  <c r="B69" i="5"/>
  <c r="AN59" i="5"/>
  <c r="T58" i="5"/>
  <c r="AU57" i="5"/>
  <c r="AA56" i="5"/>
  <c r="AL61" i="5"/>
  <c r="R60" i="5"/>
  <c r="AO58" i="5"/>
  <c r="U57" i="5"/>
  <c r="CK67" i="5"/>
  <c r="CF67" i="5"/>
  <c r="CB67" i="5"/>
  <c r="BX67" i="5"/>
  <c r="BS67" i="5"/>
  <c r="AE67" i="5" s="1"/>
  <c r="AX67" i="5"/>
  <c r="BR67" i="5" s="1"/>
  <c r="AD67" i="5" s="1"/>
  <c r="AZ67" i="5"/>
  <c r="BT67" i="5" s="1"/>
  <c r="AF67" i="5" s="1"/>
  <c r="AY67" i="5"/>
  <c r="BA67" i="5"/>
  <c r="BU67" i="5" s="1"/>
  <c r="BB67" i="5"/>
  <c r="BV67" i="5" s="1"/>
  <c r="BC67" i="5"/>
  <c r="BW67" i="5" s="1"/>
  <c r="BD67" i="5"/>
  <c r="BE67" i="5"/>
  <c r="BY67" i="5" s="1"/>
  <c r="BF67" i="5"/>
  <c r="BZ67" i="5" s="1"/>
  <c r="BG67" i="5"/>
  <c r="CA67" i="5" s="1"/>
  <c r="BH67" i="5"/>
  <c r="BI67" i="5"/>
  <c r="CC67" i="5" s="1"/>
  <c r="BJ67" i="5"/>
  <c r="CD67" i="5" s="1"/>
  <c r="BK67" i="5"/>
  <c r="CE67" i="5" s="1"/>
  <c r="BL67" i="5"/>
  <c r="BM67" i="5"/>
  <c r="CG67" i="5" s="1"/>
  <c r="BN67" i="5"/>
  <c r="CH67" i="5" s="1"/>
  <c r="BO67" i="5"/>
  <c r="CI67" i="5" s="1"/>
  <c r="BQ67" i="5"/>
  <c r="BP67" i="5"/>
  <c r="CJ67" i="5" s="1"/>
  <c r="AT57" i="5"/>
  <c r="Z56" i="5"/>
  <c r="AI63" i="5"/>
  <c r="O62" i="5"/>
  <c r="AS56" i="5"/>
  <c r="Y55" i="5"/>
  <c r="AK61" i="5"/>
  <c r="Q60" i="5"/>
  <c r="E54" i="5"/>
  <c r="F54" i="5" s="1"/>
  <c r="G54" i="5" s="1"/>
  <c r="AH65" i="5"/>
  <c r="N64" i="5"/>
  <c r="AW60" i="5"/>
  <c r="AC59" i="5"/>
  <c r="AP56" i="5"/>
  <c r="V55" i="5"/>
  <c r="E55" i="5" s="1"/>
  <c r="F55" i="5" s="1"/>
  <c r="G55" i="5" s="1"/>
  <c r="AQ56" i="5"/>
  <c r="W55" i="5"/>
  <c r="AM60" i="5"/>
  <c r="S59" i="5"/>
  <c r="AG66" i="5"/>
  <c r="M65" i="5"/>
  <c r="AJ63" i="5"/>
  <c r="P62" i="5"/>
  <c r="J67" i="4"/>
  <c r="AW60" i="4"/>
  <c r="AC59" i="4"/>
  <c r="AL61" i="4"/>
  <c r="R60" i="4"/>
  <c r="AI64" i="4"/>
  <c r="O63" i="4"/>
  <c r="AH64" i="4"/>
  <c r="N63" i="4"/>
  <c r="AP57" i="4"/>
  <c r="V56" i="4"/>
  <c r="AK61" i="4"/>
  <c r="Q60" i="4"/>
  <c r="AO58" i="4"/>
  <c r="U57" i="4"/>
  <c r="AS57" i="4"/>
  <c r="Y56" i="4"/>
  <c r="AE67" i="4"/>
  <c r="K66" i="4"/>
  <c r="C69" i="4"/>
  <c r="B70" i="4"/>
  <c r="I69" i="4"/>
  <c r="D69" i="4"/>
  <c r="AJ62" i="4"/>
  <c r="P61" i="4"/>
  <c r="AN58" i="4"/>
  <c r="T57" i="4"/>
  <c r="AV58" i="4"/>
  <c r="AB57" i="4"/>
  <c r="AM60" i="4"/>
  <c r="S59" i="4"/>
  <c r="AG66" i="4"/>
  <c r="M65" i="4"/>
  <c r="AU58" i="4"/>
  <c r="AA57" i="4"/>
  <c r="AT57" i="4"/>
  <c r="Z56" i="4"/>
  <c r="AQ57" i="4"/>
  <c r="W56" i="4"/>
  <c r="AR56" i="4"/>
  <c r="X55" i="4"/>
  <c r="E55" i="4" s="1"/>
  <c r="F55" i="4" s="1"/>
  <c r="G55" i="4" s="1"/>
  <c r="CH68" i="4"/>
  <c r="BV68" i="4"/>
  <c r="BR68" i="4"/>
  <c r="AD68" i="4" s="1"/>
  <c r="CC68" i="4"/>
  <c r="BY68" i="4"/>
  <c r="AX68" i="4"/>
  <c r="AZ68" i="4"/>
  <c r="BT68" i="4" s="1"/>
  <c r="AY68" i="4"/>
  <c r="BS68" i="4" s="1"/>
  <c r="BA68" i="4"/>
  <c r="BU68" i="4" s="1"/>
  <c r="BB68" i="4"/>
  <c r="BC68" i="4"/>
  <c r="BW68" i="4" s="1"/>
  <c r="BD68" i="4"/>
  <c r="BX68" i="4" s="1"/>
  <c r="BE68" i="4"/>
  <c r="BF68" i="4"/>
  <c r="BZ68" i="4" s="1"/>
  <c r="BG68" i="4"/>
  <c r="CA68" i="4" s="1"/>
  <c r="BH68" i="4"/>
  <c r="CB68" i="4" s="1"/>
  <c r="BI68" i="4"/>
  <c r="BJ68" i="4"/>
  <c r="CD68" i="4" s="1"/>
  <c r="BK68" i="4"/>
  <c r="CE68" i="4" s="1"/>
  <c r="BL68" i="4"/>
  <c r="CF68" i="4" s="1"/>
  <c r="BM68" i="4"/>
  <c r="CG68" i="4" s="1"/>
  <c r="BN68" i="4"/>
  <c r="BO68" i="4"/>
  <c r="CI68" i="4" s="1"/>
  <c r="BQ68" i="4"/>
  <c r="CK68" i="4" s="1"/>
  <c r="BP68" i="4"/>
  <c r="CJ68" i="4" s="1"/>
  <c r="AF66" i="4"/>
  <c r="L65" i="4"/>
  <c r="K67" i="5" l="1"/>
  <c r="L67" i="5"/>
  <c r="J67" i="5"/>
  <c r="AK62" i="5"/>
  <c r="Q61" i="5"/>
  <c r="AT58" i="5"/>
  <c r="Z57" i="5"/>
  <c r="AL62" i="5"/>
  <c r="R61" i="5"/>
  <c r="AN60" i="5"/>
  <c r="T59" i="5"/>
  <c r="AR57" i="5"/>
  <c r="X56" i="5"/>
  <c r="AJ64" i="5"/>
  <c r="P63" i="5"/>
  <c r="AM61" i="5"/>
  <c r="S60" i="5"/>
  <c r="AP57" i="5"/>
  <c r="V56" i="5"/>
  <c r="AH66" i="5"/>
  <c r="N65" i="5"/>
  <c r="AS57" i="5"/>
  <c r="Y56" i="5"/>
  <c r="AI64" i="5"/>
  <c r="O63" i="5"/>
  <c r="AO59" i="5"/>
  <c r="U58" i="5"/>
  <c r="AU58" i="5"/>
  <c r="AA57" i="5"/>
  <c r="I69" i="5"/>
  <c r="D69" i="5"/>
  <c r="C69" i="5"/>
  <c r="B70" i="5"/>
  <c r="AV59" i="5"/>
  <c r="AB58" i="5"/>
  <c r="AG67" i="5"/>
  <c r="M66" i="5"/>
  <c r="AQ57" i="5"/>
  <c r="W56" i="5"/>
  <c r="AW61" i="5"/>
  <c r="AC60" i="5"/>
  <c r="CD68" i="5"/>
  <c r="BV68" i="5"/>
  <c r="CF68" i="5"/>
  <c r="BX68" i="5"/>
  <c r="BS68" i="5"/>
  <c r="AE68" i="5" s="1"/>
  <c r="AX68" i="5"/>
  <c r="BR68" i="5" s="1"/>
  <c r="AD68" i="5" s="1"/>
  <c r="AZ68" i="5"/>
  <c r="BT68" i="5" s="1"/>
  <c r="AF68" i="5" s="1"/>
  <c r="AY68" i="5"/>
  <c r="BA68" i="5"/>
  <c r="BU68" i="5" s="1"/>
  <c r="BB68" i="5"/>
  <c r="BC68" i="5"/>
  <c r="BW68" i="5" s="1"/>
  <c r="BD68" i="5"/>
  <c r="BE68" i="5"/>
  <c r="BY68" i="5" s="1"/>
  <c r="BF68" i="5"/>
  <c r="BZ68" i="5" s="1"/>
  <c r="BG68" i="5"/>
  <c r="CA68" i="5" s="1"/>
  <c r="BH68" i="5"/>
  <c r="CB68" i="5" s="1"/>
  <c r="BI68" i="5"/>
  <c r="CC68" i="5" s="1"/>
  <c r="BJ68" i="5"/>
  <c r="BK68" i="5"/>
  <c r="CE68" i="5" s="1"/>
  <c r="BL68" i="5"/>
  <c r="BM68" i="5"/>
  <c r="CG68" i="5" s="1"/>
  <c r="BN68" i="5"/>
  <c r="CH68" i="5" s="1"/>
  <c r="BO68" i="5"/>
  <c r="CI68" i="5" s="1"/>
  <c r="BP68" i="5"/>
  <c r="CJ68" i="5" s="1"/>
  <c r="BQ68" i="5"/>
  <c r="CK68" i="5" s="1"/>
  <c r="J68" i="4"/>
  <c r="AR57" i="4"/>
  <c r="X56" i="4"/>
  <c r="E56" i="4" s="1"/>
  <c r="F56" i="4" s="1"/>
  <c r="G56" i="4" s="1"/>
  <c r="AT58" i="4"/>
  <c r="Z57" i="4"/>
  <c r="AG67" i="4"/>
  <c r="M66" i="4"/>
  <c r="AV59" i="4"/>
  <c r="AB58" i="4"/>
  <c r="AJ63" i="4"/>
  <c r="P62" i="4"/>
  <c r="BS69" i="4"/>
  <c r="BV69" i="4"/>
  <c r="CC69" i="4"/>
  <c r="AX69" i="4"/>
  <c r="BR69" i="4" s="1"/>
  <c r="AD69" i="4" s="1"/>
  <c r="AZ69" i="4"/>
  <c r="BT69" i="4" s="1"/>
  <c r="AY69" i="4"/>
  <c r="BA69" i="4"/>
  <c r="BU69" i="4" s="1"/>
  <c r="BB69" i="4"/>
  <c r="BC69" i="4"/>
  <c r="BW69" i="4" s="1"/>
  <c r="BD69" i="4"/>
  <c r="BX69" i="4" s="1"/>
  <c r="BE69" i="4"/>
  <c r="BY69" i="4" s="1"/>
  <c r="BF69" i="4"/>
  <c r="BZ69" i="4" s="1"/>
  <c r="BG69" i="4"/>
  <c r="CA69" i="4" s="1"/>
  <c r="BH69" i="4"/>
  <c r="CB69" i="4" s="1"/>
  <c r="BI69" i="4"/>
  <c r="BJ69" i="4"/>
  <c r="CD69" i="4" s="1"/>
  <c r="BK69" i="4"/>
  <c r="CE69" i="4" s="1"/>
  <c r="BL69" i="4"/>
  <c r="CF69" i="4" s="1"/>
  <c r="BM69" i="4"/>
  <c r="CG69" i="4" s="1"/>
  <c r="BN69" i="4"/>
  <c r="CH69" i="4" s="1"/>
  <c r="BO69" i="4"/>
  <c r="CI69" i="4" s="1"/>
  <c r="BQ69" i="4"/>
  <c r="CK69" i="4" s="1"/>
  <c r="BP69" i="4"/>
  <c r="CJ69" i="4" s="1"/>
  <c r="AS58" i="4"/>
  <c r="Y57" i="4"/>
  <c r="AK62" i="4"/>
  <c r="Q61" i="4"/>
  <c r="AH65" i="4"/>
  <c r="N64" i="4"/>
  <c r="AL62" i="4"/>
  <c r="R61" i="4"/>
  <c r="AF67" i="4"/>
  <c r="L66" i="4"/>
  <c r="AQ58" i="4"/>
  <c r="W57" i="4"/>
  <c r="AU59" i="4"/>
  <c r="AA58" i="4"/>
  <c r="AM61" i="4"/>
  <c r="S60" i="4"/>
  <c r="AN59" i="4"/>
  <c r="T58" i="4"/>
  <c r="C70" i="4"/>
  <c r="B71" i="4"/>
  <c r="I70" i="4"/>
  <c r="D70" i="4"/>
  <c r="AE68" i="4"/>
  <c r="K67" i="4"/>
  <c r="AO59" i="4"/>
  <c r="U58" i="4"/>
  <c r="AP58" i="4"/>
  <c r="V57" i="4"/>
  <c r="AI65" i="4"/>
  <c r="O64" i="4"/>
  <c r="AW61" i="4"/>
  <c r="AC60" i="4"/>
  <c r="L68" i="5" l="1"/>
  <c r="J68" i="5"/>
  <c r="K68" i="5"/>
  <c r="AW62" i="5"/>
  <c r="AC61" i="5"/>
  <c r="AG68" i="5"/>
  <c r="M67" i="5"/>
  <c r="CD69" i="5"/>
  <c r="BZ69" i="5"/>
  <c r="BV69" i="5"/>
  <c r="BS69" i="5"/>
  <c r="AE69" i="5" s="1"/>
  <c r="AX69" i="5"/>
  <c r="BR69" i="5" s="1"/>
  <c r="AD69" i="5" s="1"/>
  <c r="AZ69" i="5"/>
  <c r="BT69" i="5" s="1"/>
  <c r="AF69" i="5" s="1"/>
  <c r="AY69" i="5"/>
  <c r="BA69" i="5"/>
  <c r="BU69" i="5" s="1"/>
  <c r="BB69" i="5"/>
  <c r="BC69" i="5"/>
  <c r="BW69" i="5" s="1"/>
  <c r="BD69" i="5"/>
  <c r="BX69" i="5" s="1"/>
  <c r="BE69" i="5"/>
  <c r="BY69" i="5" s="1"/>
  <c r="BF69" i="5"/>
  <c r="BG69" i="5"/>
  <c r="CA69" i="5" s="1"/>
  <c r="BH69" i="5"/>
  <c r="CB69" i="5" s="1"/>
  <c r="BI69" i="5"/>
  <c r="CC69" i="5" s="1"/>
  <c r="BJ69" i="5"/>
  <c r="BK69" i="5"/>
  <c r="CE69" i="5" s="1"/>
  <c r="BL69" i="5"/>
  <c r="CF69" i="5" s="1"/>
  <c r="BM69" i="5"/>
  <c r="CG69" i="5" s="1"/>
  <c r="BN69" i="5"/>
  <c r="CH69" i="5" s="1"/>
  <c r="BO69" i="5"/>
  <c r="CI69" i="5" s="1"/>
  <c r="BQ69" i="5"/>
  <c r="CK69" i="5" s="1"/>
  <c r="BP69" i="5"/>
  <c r="CJ69" i="5" s="1"/>
  <c r="AU59" i="5"/>
  <c r="AA58" i="5"/>
  <c r="AI65" i="5"/>
  <c r="O64" i="5"/>
  <c r="AP58" i="5"/>
  <c r="V57" i="5"/>
  <c r="E57" i="5" s="1"/>
  <c r="F57" i="5" s="1"/>
  <c r="G57" i="5" s="1"/>
  <c r="AJ65" i="5"/>
  <c r="P64" i="5"/>
  <c r="AN61" i="5"/>
  <c r="T60" i="5"/>
  <c r="AT59" i="5"/>
  <c r="Z58" i="5"/>
  <c r="AQ58" i="5"/>
  <c r="W57" i="5"/>
  <c r="AV60" i="5"/>
  <c r="AB59" i="5"/>
  <c r="AO60" i="5"/>
  <c r="U59" i="5"/>
  <c r="AS58" i="5"/>
  <c r="Y57" i="5"/>
  <c r="AH67" i="5"/>
  <c r="N66" i="5"/>
  <c r="AM62" i="5"/>
  <c r="S61" i="5"/>
  <c r="AR58" i="5"/>
  <c r="X57" i="5"/>
  <c r="AL63" i="5"/>
  <c r="R62" i="5"/>
  <c r="AK63" i="5"/>
  <c r="Q62" i="5"/>
  <c r="I70" i="5"/>
  <c r="D70" i="5"/>
  <c r="C70" i="5"/>
  <c r="B71" i="5"/>
  <c r="E56" i="5"/>
  <c r="F56" i="5" s="1"/>
  <c r="G56" i="5" s="1"/>
  <c r="J69" i="4"/>
  <c r="AW62" i="4"/>
  <c r="AC61" i="4"/>
  <c r="AP59" i="4"/>
  <c r="V58" i="4"/>
  <c r="AE69" i="4"/>
  <c r="K68" i="4"/>
  <c r="BS70" i="4"/>
  <c r="BV70" i="4"/>
  <c r="CC70" i="4"/>
  <c r="AX70" i="4"/>
  <c r="BR70" i="4" s="1"/>
  <c r="AD70" i="4" s="1"/>
  <c r="AZ70" i="4"/>
  <c r="BT70" i="4" s="1"/>
  <c r="AY70" i="4"/>
  <c r="BA70" i="4"/>
  <c r="BU70" i="4" s="1"/>
  <c r="BB70" i="4"/>
  <c r="BC70" i="4"/>
  <c r="BW70" i="4" s="1"/>
  <c r="BD70" i="4"/>
  <c r="BX70" i="4" s="1"/>
  <c r="BE70" i="4"/>
  <c r="BY70" i="4" s="1"/>
  <c r="BF70" i="4"/>
  <c r="BZ70" i="4" s="1"/>
  <c r="BG70" i="4"/>
  <c r="CA70" i="4" s="1"/>
  <c r="BH70" i="4"/>
  <c r="CB70" i="4" s="1"/>
  <c r="BI70" i="4"/>
  <c r="BJ70" i="4"/>
  <c r="CD70" i="4" s="1"/>
  <c r="BK70" i="4"/>
  <c r="CE70" i="4" s="1"/>
  <c r="BL70" i="4"/>
  <c r="CF70" i="4" s="1"/>
  <c r="BM70" i="4"/>
  <c r="CG70" i="4" s="1"/>
  <c r="BN70" i="4"/>
  <c r="CH70" i="4" s="1"/>
  <c r="BO70" i="4"/>
  <c r="CI70" i="4" s="1"/>
  <c r="BP70" i="4"/>
  <c r="CJ70" i="4" s="1"/>
  <c r="BQ70" i="4"/>
  <c r="CK70" i="4" s="1"/>
  <c r="AN60" i="4"/>
  <c r="T59" i="4"/>
  <c r="AU60" i="4"/>
  <c r="AA59" i="4"/>
  <c r="AF68" i="4"/>
  <c r="L67" i="4"/>
  <c r="AH66" i="4"/>
  <c r="N65" i="4"/>
  <c r="AS59" i="4"/>
  <c r="Y58" i="4"/>
  <c r="AJ64" i="4"/>
  <c r="P63" i="4"/>
  <c r="AG68" i="4"/>
  <c r="M67" i="4"/>
  <c r="AR58" i="4"/>
  <c r="X57" i="4"/>
  <c r="E57" i="4" s="1"/>
  <c r="F57" i="4" s="1"/>
  <c r="G57" i="4" s="1"/>
  <c r="AI66" i="4"/>
  <c r="O65" i="4"/>
  <c r="AO60" i="4"/>
  <c r="U59" i="4"/>
  <c r="AM62" i="4"/>
  <c r="S61" i="4"/>
  <c r="AQ59" i="4"/>
  <c r="W58" i="4"/>
  <c r="AL63" i="4"/>
  <c r="R62" i="4"/>
  <c r="AK63" i="4"/>
  <c r="Q62" i="4"/>
  <c r="AV60" i="4"/>
  <c r="AB59" i="4"/>
  <c r="AT59" i="4"/>
  <c r="Z58" i="4"/>
  <c r="C71" i="4"/>
  <c r="B72" i="4"/>
  <c r="I71" i="4"/>
  <c r="D71" i="4"/>
  <c r="K69" i="5" l="1"/>
  <c r="J69" i="5"/>
  <c r="L69" i="5"/>
  <c r="BY70" i="5"/>
  <c r="CF70" i="5"/>
  <c r="CB70" i="5"/>
  <c r="CI70" i="5"/>
  <c r="CE70" i="5"/>
  <c r="BS70" i="5"/>
  <c r="AE70" i="5" s="1"/>
  <c r="AX70" i="5"/>
  <c r="BR70" i="5" s="1"/>
  <c r="AD70" i="5" s="1"/>
  <c r="AZ70" i="5"/>
  <c r="BT70" i="5" s="1"/>
  <c r="AF70" i="5" s="1"/>
  <c r="AY70" i="5"/>
  <c r="BA70" i="5"/>
  <c r="BU70" i="5" s="1"/>
  <c r="BB70" i="5"/>
  <c r="BV70" i="5" s="1"/>
  <c r="BC70" i="5"/>
  <c r="BW70" i="5" s="1"/>
  <c r="BD70" i="5"/>
  <c r="BX70" i="5" s="1"/>
  <c r="BE70" i="5"/>
  <c r="BF70" i="5"/>
  <c r="BZ70" i="5" s="1"/>
  <c r="BG70" i="5"/>
  <c r="CA70" i="5" s="1"/>
  <c r="BH70" i="5"/>
  <c r="BI70" i="5"/>
  <c r="CC70" i="5" s="1"/>
  <c r="BJ70" i="5"/>
  <c r="CD70" i="5" s="1"/>
  <c r="BK70" i="5"/>
  <c r="BL70" i="5"/>
  <c r="BM70" i="5"/>
  <c r="CG70" i="5" s="1"/>
  <c r="BN70" i="5"/>
  <c r="CH70" i="5" s="1"/>
  <c r="BO70" i="5"/>
  <c r="BP70" i="5"/>
  <c r="CJ70" i="5" s="1"/>
  <c r="BQ70" i="5"/>
  <c r="CK70" i="5" s="1"/>
  <c r="AK64" i="5"/>
  <c r="Q63" i="5"/>
  <c r="AR59" i="5"/>
  <c r="X58" i="5"/>
  <c r="AH68" i="5"/>
  <c r="N67" i="5"/>
  <c r="AO61" i="5"/>
  <c r="U60" i="5"/>
  <c r="AQ59" i="5"/>
  <c r="W58" i="5"/>
  <c r="AT60" i="5"/>
  <c r="Z59" i="5"/>
  <c r="AJ66" i="5"/>
  <c r="P65" i="5"/>
  <c r="AI66" i="5"/>
  <c r="O65" i="5"/>
  <c r="AG69" i="5"/>
  <c r="M68" i="5"/>
  <c r="I71" i="5"/>
  <c r="D71" i="5"/>
  <c r="C71" i="5"/>
  <c r="B72" i="5"/>
  <c r="AL64" i="5"/>
  <c r="R63" i="5"/>
  <c r="AM63" i="5"/>
  <c r="S62" i="5"/>
  <c r="AS59" i="5"/>
  <c r="Y58" i="5"/>
  <c r="AV61" i="5"/>
  <c r="AB60" i="5"/>
  <c r="AN62" i="5"/>
  <c r="T61" i="5"/>
  <c r="AP59" i="5"/>
  <c r="V58" i="5"/>
  <c r="AU60" i="5"/>
  <c r="AA59" i="5"/>
  <c r="AW63" i="5"/>
  <c r="AC62" i="5"/>
  <c r="J70" i="4"/>
  <c r="AX71" i="4"/>
  <c r="BR71" i="4" s="1"/>
  <c r="AD71" i="4" s="1"/>
  <c r="AY71" i="4"/>
  <c r="BS71" i="4" s="1"/>
  <c r="AZ71" i="4"/>
  <c r="BT71" i="4" s="1"/>
  <c r="BA71" i="4"/>
  <c r="BU71" i="4" s="1"/>
  <c r="BB71" i="4"/>
  <c r="BV71" i="4" s="1"/>
  <c r="BC71" i="4"/>
  <c r="BW71" i="4" s="1"/>
  <c r="BD71" i="4"/>
  <c r="BX71" i="4" s="1"/>
  <c r="BE71" i="4"/>
  <c r="BY71" i="4" s="1"/>
  <c r="BF71" i="4"/>
  <c r="BZ71" i="4" s="1"/>
  <c r="BG71" i="4"/>
  <c r="CA71" i="4" s="1"/>
  <c r="BH71" i="4"/>
  <c r="CB71" i="4" s="1"/>
  <c r="BI71" i="4"/>
  <c r="CC71" i="4" s="1"/>
  <c r="BJ71" i="4"/>
  <c r="CD71" i="4" s="1"/>
  <c r="BK71" i="4"/>
  <c r="CE71" i="4" s="1"/>
  <c r="BL71" i="4"/>
  <c r="CF71" i="4" s="1"/>
  <c r="BM71" i="4"/>
  <c r="CG71" i="4" s="1"/>
  <c r="BN71" i="4"/>
  <c r="CH71" i="4" s="1"/>
  <c r="BO71" i="4"/>
  <c r="CI71" i="4" s="1"/>
  <c r="BQ71" i="4"/>
  <c r="CK71" i="4" s="1"/>
  <c r="BP71" i="4"/>
  <c r="CJ71" i="4" s="1"/>
  <c r="AT60" i="4"/>
  <c r="Z59" i="4"/>
  <c r="AK64" i="4"/>
  <c r="Q63" i="4"/>
  <c r="AQ60" i="4"/>
  <c r="W59" i="4"/>
  <c r="AO61" i="4"/>
  <c r="U60" i="4"/>
  <c r="AR59" i="4"/>
  <c r="X58" i="4"/>
  <c r="E58" i="4" s="1"/>
  <c r="F58" i="4" s="1"/>
  <c r="G58" i="4" s="1"/>
  <c r="AJ65" i="4"/>
  <c r="P64" i="4"/>
  <c r="AH67" i="4"/>
  <c r="N66" i="4"/>
  <c r="AU61" i="4"/>
  <c r="AA60" i="4"/>
  <c r="AE70" i="4"/>
  <c r="K69" i="4"/>
  <c r="AW63" i="4"/>
  <c r="AC62" i="4"/>
  <c r="AV61" i="4"/>
  <c r="AB60" i="4"/>
  <c r="AL64" i="4"/>
  <c r="R63" i="4"/>
  <c r="AM63" i="4"/>
  <c r="S62" i="4"/>
  <c r="AI67" i="4"/>
  <c r="O66" i="4"/>
  <c r="AG69" i="4"/>
  <c r="M68" i="4"/>
  <c r="AS60" i="4"/>
  <c r="Y59" i="4"/>
  <c r="AF69" i="4"/>
  <c r="L68" i="4"/>
  <c r="AN61" i="4"/>
  <c r="T60" i="4"/>
  <c r="AP60" i="4"/>
  <c r="V59" i="4"/>
  <c r="C72" i="4"/>
  <c r="B73" i="4"/>
  <c r="I72" i="4"/>
  <c r="D72" i="4"/>
  <c r="L70" i="5" l="1"/>
  <c r="J70" i="5"/>
  <c r="K70" i="5"/>
  <c r="AU61" i="5"/>
  <c r="AA60" i="5"/>
  <c r="AN63" i="5"/>
  <c r="T62" i="5"/>
  <c r="AS60" i="5"/>
  <c r="Y59" i="5"/>
  <c r="AL65" i="5"/>
  <c r="R64" i="5"/>
  <c r="AJ67" i="5"/>
  <c r="P66" i="5"/>
  <c r="AH69" i="5"/>
  <c r="N68" i="5"/>
  <c r="E58" i="5"/>
  <c r="F58" i="5" s="1"/>
  <c r="G58" i="5" s="1"/>
  <c r="B73" i="5"/>
  <c r="I72" i="5"/>
  <c r="D72" i="5"/>
  <c r="C72" i="5"/>
  <c r="AI67" i="5"/>
  <c r="O66" i="5"/>
  <c r="AT61" i="5"/>
  <c r="Z60" i="5"/>
  <c r="AO62" i="5"/>
  <c r="U61" i="5"/>
  <c r="AR60" i="5"/>
  <c r="X59" i="5"/>
  <c r="AG70" i="5"/>
  <c r="M69" i="5"/>
  <c r="AQ60" i="5"/>
  <c r="W59" i="5"/>
  <c r="AK65" i="5"/>
  <c r="Q64" i="5"/>
  <c r="AW64" i="5"/>
  <c r="AC63" i="5"/>
  <c r="AP60" i="5"/>
  <c r="V59" i="5"/>
  <c r="AV62" i="5"/>
  <c r="AB61" i="5"/>
  <c r="AM64" i="5"/>
  <c r="S63" i="5"/>
  <c r="CK71" i="5"/>
  <c r="BY71" i="5"/>
  <c r="BU71" i="5"/>
  <c r="CB71" i="5"/>
  <c r="BX71" i="5"/>
  <c r="AX71" i="5"/>
  <c r="BR71" i="5" s="1"/>
  <c r="AD71" i="5" s="1"/>
  <c r="AZ71" i="5"/>
  <c r="BT71" i="5" s="1"/>
  <c r="AF71" i="5" s="1"/>
  <c r="AY71" i="5"/>
  <c r="BS71" i="5" s="1"/>
  <c r="AE71" i="5" s="1"/>
  <c r="BA71" i="5"/>
  <c r="BB71" i="5"/>
  <c r="BV71" i="5" s="1"/>
  <c r="BC71" i="5"/>
  <c r="BW71" i="5" s="1"/>
  <c r="BD71" i="5"/>
  <c r="BE71" i="5"/>
  <c r="BF71" i="5"/>
  <c r="BZ71" i="5" s="1"/>
  <c r="BG71" i="5"/>
  <c r="CA71" i="5" s="1"/>
  <c r="BH71" i="5"/>
  <c r="BI71" i="5"/>
  <c r="CC71" i="5" s="1"/>
  <c r="BJ71" i="5"/>
  <c r="CD71" i="5" s="1"/>
  <c r="BK71" i="5"/>
  <c r="CE71" i="5" s="1"/>
  <c r="BL71" i="5"/>
  <c r="CF71" i="5" s="1"/>
  <c r="BM71" i="5"/>
  <c r="CG71" i="5" s="1"/>
  <c r="BN71" i="5"/>
  <c r="CH71" i="5" s="1"/>
  <c r="BO71" i="5"/>
  <c r="CI71" i="5" s="1"/>
  <c r="BQ71" i="5"/>
  <c r="BP71" i="5"/>
  <c r="CJ71" i="5" s="1"/>
  <c r="J71" i="4"/>
  <c r="BX72" i="4"/>
  <c r="CA72" i="4"/>
  <c r="CD72" i="4"/>
  <c r="CK72" i="4"/>
  <c r="AX72" i="4"/>
  <c r="BR72" i="4" s="1"/>
  <c r="AD72" i="4" s="1"/>
  <c r="AZ72" i="4"/>
  <c r="BT72" i="4" s="1"/>
  <c r="AY72" i="4"/>
  <c r="BS72" i="4" s="1"/>
  <c r="BA72" i="4"/>
  <c r="BU72" i="4" s="1"/>
  <c r="BB72" i="4"/>
  <c r="BV72" i="4" s="1"/>
  <c r="BC72" i="4"/>
  <c r="BW72" i="4" s="1"/>
  <c r="BD72" i="4"/>
  <c r="BE72" i="4"/>
  <c r="BY72" i="4" s="1"/>
  <c r="BF72" i="4"/>
  <c r="BZ72" i="4" s="1"/>
  <c r="BG72" i="4"/>
  <c r="BH72" i="4"/>
  <c r="CB72" i="4" s="1"/>
  <c r="BI72" i="4"/>
  <c r="CC72" i="4" s="1"/>
  <c r="BJ72" i="4"/>
  <c r="BK72" i="4"/>
  <c r="CE72" i="4" s="1"/>
  <c r="BL72" i="4"/>
  <c r="CF72" i="4" s="1"/>
  <c r="BM72" i="4"/>
  <c r="CG72" i="4" s="1"/>
  <c r="BN72" i="4"/>
  <c r="CH72" i="4" s="1"/>
  <c r="BO72" i="4"/>
  <c r="CI72" i="4" s="1"/>
  <c r="BQ72" i="4"/>
  <c r="BP72" i="4"/>
  <c r="CJ72" i="4" s="1"/>
  <c r="AN62" i="4"/>
  <c r="T61" i="4"/>
  <c r="AS61" i="4"/>
  <c r="Y60" i="4"/>
  <c r="AI68" i="4"/>
  <c r="O67" i="4"/>
  <c r="AL65" i="4"/>
  <c r="R64" i="4"/>
  <c r="AE71" i="4"/>
  <c r="K70" i="4"/>
  <c r="AH68" i="4"/>
  <c r="N67" i="4"/>
  <c r="AR60" i="4"/>
  <c r="X59" i="4"/>
  <c r="E59" i="4" s="1"/>
  <c r="F59" i="4" s="1"/>
  <c r="G59" i="4" s="1"/>
  <c r="AQ61" i="4"/>
  <c r="W60" i="4"/>
  <c r="AT61" i="4"/>
  <c r="Z60" i="4"/>
  <c r="B74" i="4"/>
  <c r="C73" i="4"/>
  <c r="I73" i="4"/>
  <c r="D73" i="4"/>
  <c r="AP61" i="4"/>
  <c r="V60" i="4"/>
  <c r="AF70" i="4"/>
  <c r="L69" i="4"/>
  <c r="AG70" i="4"/>
  <c r="M69" i="4"/>
  <c r="AM64" i="4"/>
  <c r="S63" i="4"/>
  <c r="AV62" i="4"/>
  <c r="AB61" i="4"/>
  <c r="AW64" i="4"/>
  <c r="AC63" i="4"/>
  <c r="AU62" i="4"/>
  <c r="AA61" i="4"/>
  <c r="AJ66" i="4"/>
  <c r="P65" i="4"/>
  <c r="AO62" i="4"/>
  <c r="U61" i="4"/>
  <c r="AK65" i="4"/>
  <c r="Q64" i="4"/>
  <c r="J71" i="5" l="1"/>
  <c r="K71" i="5"/>
  <c r="L71" i="5"/>
  <c r="AM65" i="5"/>
  <c r="S64" i="5"/>
  <c r="AP61" i="5"/>
  <c r="V60" i="5"/>
  <c r="E60" i="5" s="1"/>
  <c r="F60" i="5" s="1"/>
  <c r="G60" i="5" s="1"/>
  <c r="AK66" i="5"/>
  <c r="Q65" i="5"/>
  <c r="AG71" i="5"/>
  <c r="M70" i="5"/>
  <c r="AO63" i="5"/>
  <c r="U62" i="5"/>
  <c r="AI68" i="5"/>
  <c r="O67" i="5"/>
  <c r="I73" i="5"/>
  <c r="D73" i="5"/>
  <c r="C73" i="5"/>
  <c r="B74" i="5"/>
  <c r="CG72" i="5"/>
  <c r="BY72" i="5"/>
  <c r="BU72" i="5"/>
  <c r="CJ72" i="5"/>
  <c r="BT72" i="5"/>
  <c r="AF72" i="5" s="1"/>
  <c r="CE72" i="5"/>
  <c r="BW72" i="5"/>
  <c r="AX72" i="5"/>
  <c r="BR72" i="5" s="1"/>
  <c r="AD72" i="5" s="1"/>
  <c r="AZ72" i="5"/>
  <c r="AY72" i="5"/>
  <c r="BS72" i="5" s="1"/>
  <c r="AE72" i="5" s="1"/>
  <c r="BA72" i="5"/>
  <c r="BB72" i="5"/>
  <c r="BV72" i="5" s="1"/>
  <c r="BC72" i="5"/>
  <c r="BD72" i="5"/>
  <c r="BX72" i="5" s="1"/>
  <c r="BE72" i="5"/>
  <c r="BF72" i="5"/>
  <c r="BZ72" i="5" s="1"/>
  <c r="BG72" i="5"/>
  <c r="CA72" i="5" s="1"/>
  <c r="BH72" i="5"/>
  <c r="CB72" i="5" s="1"/>
  <c r="BI72" i="5"/>
  <c r="CC72" i="5" s="1"/>
  <c r="BJ72" i="5"/>
  <c r="CD72" i="5" s="1"/>
  <c r="BK72" i="5"/>
  <c r="BL72" i="5"/>
  <c r="CF72" i="5" s="1"/>
  <c r="BM72" i="5"/>
  <c r="BN72" i="5"/>
  <c r="CH72" i="5" s="1"/>
  <c r="BO72" i="5"/>
  <c r="CI72" i="5" s="1"/>
  <c r="BQ72" i="5"/>
  <c r="CK72" i="5" s="1"/>
  <c r="BP72" i="5"/>
  <c r="AH70" i="5"/>
  <c r="N69" i="5"/>
  <c r="AL66" i="5"/>
  <c r="R65" i="5"/>
  <c r="AN64" i="5"/>
  <c r="T63" i="5"/>
  <c r="AV63" i="5"/>
  <c r="AB62" i="5"/>
  <c r="AW65" i="5"/>
  <c r="AC64" i="5"/>
  <c r="AQ61" i="5"/>
  <c r="W60" i="5"/>
  <c r="AR61" i="5"/>
  <c r="X60" i="5"/>
  <c r="AT62" i="5"/>
  <c r="Z61" i="5"/>
  <c r="E59" i="5"/>
  <c r="F59" i="5" s="1"/>
  <c r="G59" i="5" s="1"/>
  <c r="AJ68" i="5"/>
  <c r="P67" i="5"/>
  <c r="AS61" i="5"/>
  <c r="Y60" i="5"/>
  <c r="AU62" i="5"/>
  <c r="AA61" i="5"/>
  <c r="J72" i="4"/>
  <c r="AO63" i="4"/>
  <c r="U62" i="4"/>
  <c r="AU63" i="4"/>
  <c r="AA62" i="4"/>
  <c r="AV63" i="4"/>
  <c r="AB62" i="4"/>
  <c r="AG71" i="4"/>
  <c r="M70" i="4"/>
  <c r="AP62" i="4"/>
  <c r="V61" i="4"/>
  <c r="C74" i="4"/>
  <c r="B75" i="4"/>
  <c r="I74" i="4"/>
  <c r="D74" i="4"/>
  <c r="AT62" i="4"/>
  <c r="Z61" i="4"/>
  <c r="AR61" i="4"/>
  <c r="X60" i="4"/>
  <c r="E60" i="4" s="1"/>
  <c r="F60" i="4" s="1"/>
  <c r="G60" i="4" s="1"/>
  <c r="AE72" i="4"/>
  <c r="K71" i="4"/>
  <c r="AI69" i="4"/>
  <c r="O68" i="4"/>
  <c r="AN63" i="4"/>
  <c r="T62" i="4"/>
  <c r="AK66" i="4"/>
  <c r="Q65" i="4"/>
  <c r="AJ67" i="4"/>
  <c r="P66" i="4"/>
  <c r="AW65" i="4"/>
  <c r="AC64" i="4"/>
  <c r="AM65" i="4"/>
  <c r="S64" i="4"/>
  <c r="AF71" i="4"/>
  <c r="L70" i="4"/>
  <c r="BX73" i="4"/>
  <c r="BT73" i="4"/>
  <c r="CA73" i="4"/>
  <c r="BW73" i="4"/>
  <c r="CK73" i="4"/>
  <c r="AX73" i="4"/>
  <c r="BR73" i="4" s="1"/>
  <c r="AD73" i="4" s="1"/>
  <c r="AZ73" i="4"/>
  <c r="AY73" i="4"/>
  <c r="BS73" i="4" s="1"/>
  <c r="BA73" i="4"/>
  <c r="BU73" i="4" s="1"/>
  <c r="BB73" i="4"/>
  <c r="BV73" i="4" s="1"/>
  <c r="BC73" i="4"/>
  <c r="BD73" i="4"/>
  <c r="BE73" i="4"/>
  <c r="BY73" i="4" s="1"/>
  <c r="BF73" i="4"/>
  <c r="BZ73" i="4" s="1"/>
  <c r="BG73" i="4"/>
  <c r="BH73" i="4"/>
  <c r="CB73" i="4" s="1"/>
  <c r="BI73" i="4"/>
  <c r="CC73" i="4" s="1"/>
  <c r="BJ73" i="4"/>
  <c r="CD73" i="4" s="1"/>
  <c r="BK73" i="4"/>
  <c r="CE73" i="4" s="1"/>
  <c r="BL73" i="4"/>
  <c r="CF73" i="4" s="1"/>
  <c r="BM73" i="4"/>
  <c r="CG73" i="4" s="1"/>
  <c r="BN73" i="4"/>
  <c r="CH73" i="4" s="1"/>
  <c r="BO73" i="4"/>
  <c r="CI73" i="4" s="1"/>
  <c r="BQ73" i="4"/>
  <c r="BP73" i="4"/>
  <c r="CJ73" i="4" s="1"/>
  <c r="AQ62" i="4"/>
  <c r="W61" i="4"/>
  <c r="AH69" i="4"/>
  <c r="N68" i="4"/>
  <c r="AL66" i="4"/>
  <c r="R65" i="4"/>
  <c r="AS62" i="4"/>
  <c r="Y61" i="4"/>
  <c r="L72" i="5" l="1"/>
  <c r="J72" i="5"/>
  <c r="K72" i="5"/>
  <c r="CK73" i="5"/>
  <c r="BY73" i="5"/>
  <c r="BU73" i="5"/>
  <c r="CB73" i="5"/>
  <c r="BX73" i="5"/>
  <c r="AX73" i="5"/>
  <c r="BR73" i="5" s="1"/>
  <c r="AD73" i="5" s="1"/>
  <c r="AZ73" i="5"/>
  <c r="BT73" i="5" s="1"/>
  <c r="AF73" i="5" s="1"/>
  <c r="AY73" i="5"/>
  <c r="BS73" i="5" s="1"/>
  <c r="AE73" i="5" s="1"/>
  <c r="BA73" i="5"/>
  <c r="BB73" i="5"/>
  <c r="BV73" i="5" s="1"/>
  <c r="BC73" i="5"/>
  <c r="BW73" i="5" s="1"/>
  <c r="BD73" i="5"/>
  <c r="BE73" i="5"/>
  <c r="BF73" i="5"/>
  <c r="BZ73" i="5" s="1"/>
  <c r="BG73" i="5"/>
  <c r="CA73" i="5" s="1"/>
  <c r="BH73" i="5"/>
  <c r="BI73" i="5"/>
  <c r="CC73" i="5" s="1"/>
  <c r="BJ73" i="5"/>
  <c r="CD73" i="5" s="1"/>
  <c r="BK73" i="5"/>
  <c r="CE73" i="5" s="1"/>
  <c r="BL73" i="5"/>
  <c r="CF73" i="5" s="1"/>
  <c r="BM73" i="5"/>
  <c r="CG73" i="5" s="1"/>
  <c r="BN73" i="5"/>
  <c r="CH73" i="5" s="1"/>
  <c r="BO73" i="5"/>
  <c r="CI73" i="5" s="1"/>
  <c r="BQ73" i="5"/>
  <c r="BP73" i="5"/>
  <c r="CJ73" i="5" s="1"/>
  <c r="AI69" i="5"/>
  <c r="O68" i="5"/>
  <c r="AG72" i="5"/>
  <c r="M71" i="5"/>
  <c r="AP62" i="5"/>
  <c r="V61" i="5"/>
  <c r="E61" i="5" s="1"/>
  <c r="F61" i="5" s="1"/>
  <c r="G61" i="5" s="1"/>
  <c r="AU63" i="5"/>
  <c r="AA62" i="5"/>
  <c r="AJ69" i="5"/>
  <c r="P68" i="5"/>
  <c r="AT63" i="5"/>
  <c r="Z62" i="5"/>
  <c r="AQ62" i="5"/>
  <c r="W61" i="5"/>
  <c r="AV64" i="5"/>
  <c r="AB63" i="5"/>
  <c r="AL67" i="5"/>
  <c r="R66" i="5"/>
  <c r="AO64" i="5"/>
  <c r="U63" i="5"/>
  <c r="AK67" i="5"/>
  <c r="Q66" i="5"/>
  <c r="AM66" i="5"/>
  <c r="S65" i="5"/>
  <c r="AS62" i="5"/>
  <c r="Y61" i="5"/>
  <c r="AR62" i="5"/>
  <c r="X61" i="5"/>
  <c r="AW66" i="5"/>
  <c r="AC65" i="5"/>
  <c r="AN65" i="5"/>
  <c r="T64" i="5"/>
  <c r="AH71" i="5"/>
  <c r="N70" i="5"/>
  <c r="I74" i="5"/>
  <c r="D74" i="5"/>
  <c r="C74" i="5"/>
  <c r="B75" i="5"/>
  <c r="J73" i="4"/>
  <c r="AL67" i="4"/>
  <c r="R66" i="4"/>
  <c r="AQ63" i="4"/>
  <c r="W62" i="4"/>
  <c r="AX74" i="4"/>
  <c r="BR74" i="4" s="1"/>
  <c r="AD74" i="4" s="1"/>
  <c r="AZ74" i="4"/>
  <c r="BT74" i="4" s="1"/>
  <c r="AY74" i="4"/>
  <c r="BS74" i="4" s="1"/>
  <c r="BA74" i="4"/>
  <c r="BU74" i="4" s="1"/>
  <c r="BB74" i="4"/>
  <c r="BV74" i="4" s="1"/>
  <c r="BC74" i="4"/>
  <c r="BW74" i="4" s="1"/>
  <c r="BD74" i="4"/>
  <c r="BX74" i="4" s="1"/>
  <c r="BE74" i="4"/>
  <c r="BY74" i="4" s="1"/>
  <c r="BF74" i="4"/>
  <c r="BZ74" i="4" s="1"/>
  <c r="BG74" i="4"/>
  <c r="CA74" i="4" s="1"/>
  <c r="BH74" i="4"/>
  <c r="CB74" i="4" s="1"/>
  <c r="BI74" i="4"/>
  <c r="CC74" i="4" s="1"/>
  <c r="BJ74" i="4"/>
  <c r="CD74" i="4" s="1"/>
  <c r="BK74" i="4"/>
  <c r="CE74" i="4" s="1"/>
  <c r="BL74" i="4"/>
  <c r="CF74" i="4" s="1"/>
  <c r="BM74" i="4"/>
  <c r="CG74" i="4" s="1"/>
  <c r="BN74" i="4"/>
  <c r="CH74" i="4" s="1"/>
  <c r="BO74" i="4"/>
  <c r="CI74" i="4" s="1"/>
  <c r="BP74" i="4"/>
  <c r="CJ74" i="4" s="1"/>
  <c r="BQ74" i="4"/>
  <c r="CK74" i="4" s="1"/>
  <c r="AG72" i="4"/>
  <c r="M71" i="4"/>
  <c r="AU64" i="4"/>
  <c r="AA63" i="4"/>
  <c r="AM66" i="4"/>
  <c r="S65" i="4"/>
  <c r="AJ68" i="4"/>
  <c r="P67" i="4"/>
  <c r="AN64" i="4"/>
  <c r="T63" i="4"/>
  <c r="AE73" i="4"/>
  <c r="K72" i="4"/>
  <c r="AT63" i="4"/>
  <c r="Z62" i="4"/>
  <c r="AS63" i="4"/>
  <c r="Y62" i="4"/>
  <c r="AH70" i="4"/>
  <c r="N69" i="4"/>
  <c r="AP63" i="4"/>
  <c r="V62" i="4"/>
  <c r="AV64" i="4"/>
  <c r="AB63" i="4"/>
  <c r="AO64" i="4"/>
  <c r="U63" i="4"/>
  <c r="AF72" i="4"/>
  <c r="L71" i="4"/>
  <c r="AW66" i="4"/>
  <c r="AC65" i="4"/>
  <c r="AK67" i="4"/>
  <c r="Q66" i="4"/>
  <c r="AI70" i="4"/>
  <c r="O69" i="4"/>
  <c r="AR62" i="4"/>
  <c r="X61" i="4"/>
  <c r="E61" i="4" s="1"/>
  <c r="F61" i="4" s="1"/>
  <c r="G61" i="4" s="1"/>
  <c r="C75" i="4"/>
  <c r="B76" i="4"/>
  <c r="I75" i="4"/>
  <c r="D75" i="4"/>
  <c r="K73" i="5" l="1"/>
  <c r="L73" i="5"/>
  <c r="J73" i="5"/>
  <c r="AK68" i="5"/>
  <c r="Q67" i="5"/>
  <c r="AV65" i="5"/>
  <c r="AB64" i="5"/>
  <c r="AT64" i="5"/>
  <c r="Z63" i="5"/>
  <c r="AU64" i="5"/>
  <c r="AA63" i="5"/>
  <c r="AG73" i="5"/>
  <c r="M72" i="5"/>
  <c r="AN66" i="5"/>
  <c r="T65" i="5"/>
  <c r="AR63" i="5"/>
  <c r="X62" i="5"/>
  <c r="I75" i="5"/>
  <c r="D75" i="5"/>
  <c r="C75" i="5"/>
  <c r="B76" i="5"/>
  <c r="AM67" i="5"/>
  <c r="S66" i="5"/>
  <c r="AO65" i="5"/>
  <c r="U64" i="5"/>
  <c r="AL68" i="5"/>
  <c r="R67" i="5"/>
  <c r="AQ63" i="5"/>
  <c r="W62" i="5"/>
  <c r="AJ70" i="5"/>
  <c r="P69" i="5"/>
  <c r="AP63" i="5"/>
  <c r="V62" i="5"/>
  <c r="AI70" i="5"/>
  <c r="O69" i="5"/>
  <c r="CD74" i="5"/>
  <c r="BZ74" i="5"/>
  <c r="CK74" i="5"/>
  <c r="CG74" i="5"/>
  <c r="BU74" i="5"/>
  <c r="BX74" i="5"/>
  <c r="AX74" i="5"/>
  <c r="BR74" i="5" s="1"/>
  <c r="AD74" i="5" s="1"/>
  <c r="AZ74" i="5"/>
  <c r="BT74" i="5" s="1"/>
  <c r="AF74" i="5" s="1"/>
  <c r="AY74" i="5"/>
  <c r="BS74" i="5" s="1"/>
  <c r="AE74" i="5" s="1"/>
  <c r="BA74" i="5"/>
  <c r="BB74" i="5"/>
  <c r="BV74" i="5" s="1"/>
  <c r="BC74" i="5"/>
  <c r="BW74" i="5" s="1"/>
  <c r="BD74" i="5"/>
  <c r="BE74" i="5"/>
  <c r="BY74" i="5" s="1"/>
  <c r="BF74" i="5"/>
  <c r="BG74" i="5"/>
  <c r="CA74" i="5" s="1"/>
  <c r="BH74" i="5"/>
  <c r="CB74" i="5" s="1"/>
  <c r="BI74" i="5"/>
  <c r="CC74" i="5" s="1"/>
  <c r="BJ74" i="5"/>
  <c r="BK74" i="5"/>
  <c r="CE74" i="5" s="1"/>
  <c r="BL74" i="5"/>
  <c r="CF74" i="5" s="1"/>
  <c r="BM74" i="5"/>
  <c r="BN74" i="5"/>
  <c r="CH74" i="5" s="1"/>
  <c r="BO74" i="5"/>
  <c r="CI74" i="5" s="1"/>
  <c r="BP74" i="5"/>
  <c r="CJ74" i="5" s="1"/>
  <c r="BQ74" i="5"/>
  <c r="AH72" i="5"/>
  <c r="N71" i="5"/>
  <c r="AW67" i="5"/>
  <c r="AC66" i="5"/>
  <c r="AS63" i="5"/>
  <c r="Y62" i="5"/>
  <c r="J74" i="4"/>
  <c r="BV75" i="4"/>
  <c r="BR75" i="4"/>
  <c r="AD75" i="4" s="1"/>
  <c r="CC75" i="4"/>
  <c r="BY75" i="4"/>
  <c r="AX75" i="4"/>
  <c r="AY75" i="4"/>
  <c r="BS75" i="4" s="1"/>
  <c r="AZ75" i="4"/>
  <c r="BT75" i="4" s="1"/>
  <c r="BA75" i="4"/>
  <c r="BU75" i="4" s="1"/>
  <c r="BB75" i="4"/>
  <c r="BC75" i="4"/>
  <c r="BW75" i="4" s="1"/>
  <c r="BD75" i="4"/>
  <c r="BX75" i="4" s="1"/>
  <c r="BE75" i="4"/>
  <c r="BF75" i="4"/>
  <c r="BZ75" i="4" s="1"/>
  <c r="BG75" i="4"/>
  <c r="CA75" i="4" s="1"/>
  <c r="BH75" i="4"/>
  <c r="CB75" i="4" s="1"/>
  <c r="BI75" i="4"/>
  <c r="BJ75" i="4"/>
  <c r="CD75" i="4" s="1"/>
  <c r="BK75" i="4"/>
  <c r="CE75" i="4" s="1"/>
  <c r="BL75" i="4"/>
  <c r="CF75" i="4" s="1"/>
  <c r="BM75" i="4"/>
  <c r="CG75" i="4" s="1"/>
  <c r="BN75" i="4"/>
  <c r="CH75" i="4" s="1"/>
  <c r="BO75" i="4"/>
  <c r="CI75" i="4" s="1"/>
  <c r="BQ75" i="4"/>
  <c r="CK75" i="4" s="1"/>
  <c r="BP75" i="4"/>
  <c r="CJ75" i="4" s="1"/>
  <c r="AI71" i="4"/>
  <c r="O70" i="4"/>
  <c r="AW67" i="4"/>
  <c r="AC66" i="4"/>
  <c r="AO65" i="4"/>
  <c r="U64" i="4"/>
  <c r="AP64" i="4"/>
  <c r="V63" i="4"/>
  <c r="AQ64" i="4"/>
  <c r="W63" i="4"/>
  <c r="AS64" i="4"/>
  <c r="Y63" i="4"/>
  <c r="AE74" i="4"/>
  <c r="K73" i="4"/>
  <c r="AJ69" i="4"/>
  <c r="P68" i="4"/>
  <c r="AG73" i="4"/>
  <c r="M72" i="4"/>
  <c r="AR63" i="4"/>
  <c r="X62" i="4"/>
  <c r="E62" i="4" s="1"/>
  <c r="F62" i="4" s="1"/>
  <c r="G62" i="4" s="1"/>
  <c r="AK68" i="4"/>
  <c r="Q67" i="4"/>
  <c r="AF73" i="4"/>
  <c r="L72" i="4"/>
  <c r="AV65" i="4"/>
  <c r="AB64" i="4"/>
  <c r="AL68" i="4"/>
  <c r="R67" i="4"/>
  <c r="C76" i="4"/>
  <c r="B77" i="4"/>
  <c r="I76" i="4"/>
  <c r="D76" i="4"/>
  <c r="AH71" i="4"/>
  <c r="N70" i="4"/>
  <c r="AT64" i="4"/>
  <c r="Z63" i="4"/>
  <c r="AN65" i="4"/>
  <c r="T64" i="4"/>
  <c r="AM67" i="4"/>
  <c r="S66" i="4"/>
  <c r="AU65" i="4"/>
  <c r="AA64" i="4"/>
  <c r="K74" i="5" l="1"/>
  <c r="L74" i="5"/>
  <c r="J74" i="5"/>
  <c r="AP64" i="5"/>
  <c r="V63" i="5"/>
  <c r="E63" i="5" s="1"/>
  <c r="F63" i="5" s="1"/>
  <c r="G63" i="5" s="1"/>
  <c r="AQ64" i="5"/>
  <c r="W63" i="5"/>
  <c r="AO66" i="5"/>
  <c r="U65" i="5"/>
  <c r="AW68" i="5"/>
  <c r="AC67" i="5"/>
  <c r="I76" i="5"/>
  <c r="D76" i="5"/>
  <c r="C76" i="5"/>
  <c r="B77" i="5"/>
  <c r="AN67" i="5"/>
  <c r="T66" i="5"/>
  <c r="AU65" i="5"/>
  <c r="AA64" i="5"/>
  <c r="AV66" i="5"/>
  <c r="AB65" i="5"/>
  <c r="AI71" i="5"/>
  <c r="O70" i="5"/>
  <c r="AJ71" i="5"/>
  <c r="P70" i="5"/>
  <c r="AL69" i="5"/>
  <c r="R68" i="5"/>
  <c r="AM68" i="5"/>
  <c r="S67" i="5"/>
  <c r="CK75" i="5"/>
  <c r="BY75" i="5"/>
  <c r="BU75" i="5"/>
  <c r="CB75" i="5"/>
  <c r="BX75" i="5"/>
  <c r="AX75" i="5"/>
  <c r="BR75" i="5" s="1"/>
  <c r="AD75" i="5" s="1"/>
  <c r="AZ75" i="5"/>
  <c r="BT75" i="5" s="1"/>
  <c r="AF75" i="5" s="1"/>
  <c r="AY75" i="5"/>
  <c r="BS75" i="5" s="1"/>
  <c r="AE75" i="5" s="1"/>
  <c r="BA75" i="5"/>
  <c r="BB75" i="5"/>
  <c r="BV75" i="5" s="1"/>
  <c r="BC75" i="5"/>
  <c r="BW75" i="5" s="1"/>
  <c r="BD75" i="5"/>
  <c r="BE75" i="5"/>
  <c r="BF75" i="5"/>
  <c r="BZ75" i="5" s="1"/>
  <c r="BG75" i="5"/>
  <c r="CA75" i="5" s="1"/>
  <c r="BH75" i="5"/>
  <c r="BI75" i="5"/>
  <c r="CC75" i="5" s="1"/>
  <c r="BJ75" i="5"/>
  <c r="CD75" i="5" s="1"/>
  <c r="BK75" i="5"/>
  <c r="CE75" i="5" s="1"/>
  <c r="BL75" i="5"/>
  <c r="CF75" i="5" s="1"/>
  <c r="BM75" i="5"/>
  <c r="CG75" i="5" s="1"/>
  <c r="BN75" i="5"/>
  <c r="CH75" i="5" s="1"/>
  <c r="BO75" i="5"/>
  <c r="CI75" i="5" s="1"/>
  <c r="BQ75" i="5"/>
  <c r="BP75" i="5"/>
  <c r="CJ75" i="5" s="1"/>
  <c r="AS64" i="5"/>
  <c r="Y63" i="5"/>
  <c r="AH73" i="5"/>
  <c r="N72" i="5"/>
  <c r="E62" i="5"/>
  <c r="F62" i="5" s="1"/>
  <c r="G62" i="5" s="1"/>
  <c r="AR64" i="5"/>
  <c r="X63" i="5"/>
  <c r="AG74" i="5"/>
  <c r="M73" i="5"/>
  <c r="AT65" i="5"/>
  <c r="Z64" i="5"/>
  <c r="AK69" i="5"/>
  <c r="Q68" i="5"/>
  <c r="J75" i="4"/>
  <c r="CG76" i="4"/>
  <c r="BY76" i="4"/>
  <c r="AX76" i="4"/>
  <c r="BR76" i="4" s="1"/>
  <c r="AD76" i="4" s="1"/>
  <c r="AZ76" i="4"/>
  <c r="BT76" i="4" s="1"/>
  <c r="AY76" i="4"/>
  <c r="BS76" i="4" s="1"/>
  <c r="BA76" i="4"/>
  <c r="BU76" i="4" s="1"/>
  <c r="BB76" i="4"/>
  <c r="BV76" i="4" s="1"/>
  <c r="BC76" i="4"/>
  <c r="BW76" i="4" s="1"/>
  <c r="BD76" i="4"/>
  <c r="BX76" i="4" s="1"/>
  <c r="BE76" i="4"/>
  <c r="BF76" i="4"/>
  <c r="BZ76" i="4" s="1"/>
  <c r="BG76" i="4"/>
  <c r="CA76" i="4" s="1"/>
  <c r="BH76" i="4"/>
  <c r="CB76" i="4" s="1"/>
  <c r="BI76" i="4"/>
  <c r="CC76" i="4" s="1"/>
  <c r="BJ76" i="4"/>
  <c r="CD76" i="4" s="1"/>
  <c r="BK76" i="4"/>
  <c r="CE76" i="4" s="1"/>
  <c r="BL76" i="4"/>
  <c r="CF76" i="4" s="1"/>
  <c r="BM76" i="4"/>
  <c r="BN76" i="4"/>
  <c r="CH76" i="4" s="1"/>
  <c r="BO76" i="4"/>
  <c r="CI76" i="4" s="1"/>
  <c r="BQ76" i="4"/>
  <c r="CK76" i="4" s="1"/>
  <c r="BP76" i="4"/>
  <c r="CJ76" i="4" s="1"/>
  <c r="AP65" i="4"/>
  <c r="V64" i="4"/>
  <c r="AW68" i="4"/>
  <c r="AC67" i="4"/>
  <c r="AM68" i="4"/>
  <c r="S67" i="4"/>
  <c r="AT65" i="4"/>
  <c r="Z64" i="4"/>
  <c r="AV66" i="4"/>
  <c r="AB65" i="4"/>
  <c r="AK69" i="4"/>
  <c r="Q68" i="4"/>
  <c r="AG74" i="4"/>
  <c r="M73" i="4"/>
  <c r="AE75" i="4"/>
  <c r="K74" i="4"/>
  <c r="AL69" i="4"/>
  <c r="R68" i="4"/>
  <c r="AQ65" i="4"/>
  <c r="W64" i="4"/>
  <c r="AO66" i="4"/>
  <c r="U65" i="4"/>
  <c r="AI72" i="4"/>
  <c r="O71" i="4"/>
  <c r="AU66" i="4"/>
  <c r="AA65" i="4"/>
  <c r="AN66" i="4"/>
  <c r="T65" i="4"/>
  <c r="AH72" i="4"/>
  <c r="N71" i="4"/>
  <c r="C77" i="4"/>
  <c r="B78" i="4"/>
  <c r="I77" i="4"/>
  <c r="D77" i="4"/>
  <c r="AF74" i="4"/>
  <c r="L73" i="4"/>
  <c r="AR64" i="4"/>
  <c r="X63" i="4"/>
  <c r="E63" i="4" s="1"/>
  <c r="F63" i="4" s="1"/>
  <c r="G63" i="4" s="1"/>
  <c r="AJ70" i="4"/>
  <c r="P69" i="4"/>
  <c r="AS65" i="4"/>
  <c r="Y64" i="4"/>
  <c r="L75" i="5" l="1"/>
  <c r="J75" i="5"/>
  <c r="K75" i="5"/>
  <c r="AT66" i="5"/>
  <c r="Z65" i="5"/>
  <c r="AR65" i="5"/>
  <c r="X64" i="5"/>
  <c r="AV67" i="5"/>
  <c r="AB66" i="5"/>
  <c r="AN68" i="5"/>
  <c r="T67" i="5"/>
  <c r="AS65" i="5"/>
  <c r="Y64" i="5"/>
  <c r="AL70" i="5"/>
  <c r="R69" i="5"/>
  <c r="AI72" i="5"/>
  <c r="O71" i="5"/>
  <c r="I77" i="5"/>
  <c r="D77" i="5"/>
  <c r="C77" i="5"/>
  <c r="B78" i="5"/>
  <c r="AO67" i="5"/>
  <c r="U66" i="5"/>
  <c r="AP65" i="5"/>
  <c r="V64" i="5"/>
  <c r="E64" i="5" s="1"/>
  <c r="F64" i="5" s="1"/>
  <c r="G64" i="5" s="1"/>
  <c r="AK70" i="5"/>
  <c r="Q69" i="5"/>
  <c r="AG75" i="5"/>
  <c r="M74" i="5"/>
  <c r="AU66" i="5"/>
  <c r="AA65" i="5"/>
  <c r="CF76" i="5"/>
  <c r="CB76" i="5"/>
  <c r="CI76" i="5"/>
  <c r="CE76" i="5"/>
  <c r="BS76" i="5"/>
  <c r="AE76" i="5" s="1"/>
  <c r="AX76" i="5"/>
  <c r="BR76" i="5" s="1"/>
  <c r="AD76" i="5" s="1"/>
  <c r="AZ76" i="5"/>
  <c r="BT76" i="5" s="1"/>
  <c r="AF76" i="5" s="1"/>
  <c r="AY76" i="5"/>
  <c r="BA76" i="5"/>
  <c r="BU76" i="5" s="1"/>
  <c r="BB76" i="5"/>
  <c r="BV76" i="5" s="1"/>
  <c r="BC76" i="5"/>
  <c r="BW76" i="5" s="1"/>
  <c r="BD76" i="5"/>
  <c r="BX76" i="5" s="1"/>
  <c r="BE76" i="5"/>
  <c r="BY76" i="5" s="1"/>
  <c r="BF76" i="5"/>
  <c r="BZ76" i="5" s="1"/>
  <c r="BG76" i="5"/>
  <c r="CA76" i="5" s="1"/>
  <c r="BH76" i="5"/>
  <c r="BI76" i="5"/>
  <c r="CC76" i="5" s="1"/>
  <c r="BJ76" i="5"/>
  <c r="CD76" i="5" s="1"/>
  <c r="BK76" i="5"/>
  <c r="BL76" i="5"/>
  <c r="BM76" i="5"/>
  <c r="CG76" i="5" s="1"/>
  <c r="BN76" i="5"/>
  <c r="CH76" i="5" s="1"/>
  <c r="BO76" i="5"/>
  <c r="BP76" i="5"/>
  <c r="CJ76" i="5" s="1"/>
  <c r="BQ76" i="5"/>
  <c r="CK76" i="5" s="1"/>
  <c r="AW69" i="5"/>
  <c r="AC68" i="5"/>
  <c r="AH74" i="5"/>
  <c r="N73" i="5"/>
  <c r="AM69" i="5"/>
  <c r="S68" i="5"/>
  <c r="AJ72" i="5"/>
  <c r="P71" i="5"/>
  <c r="AQ65" i="5"/>
  <c r="W64" i="5"/>
  <c r="J76" i="4"/>
  <c r="AS66" i="4"/>
  <c r="Y65" i="4"/>
  <c r="AR65" i="4"/>
  <c r="X64" i="4"/>
  <c r="E64" i="4" s="1"/>
  <c r="F64" i="4" s="1"/>
  <c r="G64" i="4" s="1"/>
  <c r="AH73" i="4"/>
  <c r="N72" i="4"/>
  <c r="AU67" i="4"/>
  <c r="AA66" i="4"/>
  <c r="AO67" i="4"/>
  <c r="U66" i="4"/>
  <c r="AL70" i="4"/>
  <c r="R69" i="4"/>
  <c r="AE76" i="4"/>
  <c r="K75" i="4"/>
  <c r="AK70" i="4"/>
  <c r="Q69" i="4"/>
  <c r="AT66" i="4"/>
  <c r="Z65" i="4"/>
  <c r="AW69" i="4"/>
  <c r="AC68" i="4"/>
  <c r="C78" i="4"/>
  <c r="B79" i="4"/>
  <c r="I78" i="4"/>
  <c r="D78" i="4"/>
  <c r="AJ71" i="4"/>
  <c r="P70" i="4"/>
  <c r="AF75" i="4"/>
  <c r="L74" i="4"/>
  <c r="CF77" i="4"/>
  <c r="BX77" i="4"/>
  <c r="BS77" i="4"/>
  <c r="CD77" i="4"/>
  <c r="BV77" i="4"/>
  <c r="CK77" i="4"/>
  <c r="CC77" i="4"/>
  <c r="AX77" i="4"/>
  <c r="BR77" i="4" s="1"/>
  <c r="AD77" i="4" s="1"/>
  <c r="AZ77" i="4"/>
  <c r="BT77" i="4" s="1"/>
  <c r="AY77" i="4"/>
  <c r="BA77" i="4"/>
  <c r="BU77" i="4" s="1"/>
  <c r="BB77" i="4"/>
  <c r="BC77" i="4"/>
  <c r="BW77" i="4" s="1"/>
  <c r="BD77" i="4"/>
  <c r="BE77" i="4"/>
  <c r="BY77" i="4" s="1"/>
  <c r="BF77" i="4"/>
  <c r="BZ77" i="4" s="1"/>
  <c r="BG77" i="4"/>
  <c r="CA77" i="4" s="1"/>
  <c r="BH77" i="4"/>
  <c r="CB77" i="4" s="1"/>
  <c r="BI77" i="4"/>
  <c r="BJ77" i="4"/>
  <c r="BK77" i="4"/>
  <c r="CE77" i="4" s="1"/>
  <c r="BL77" i="4"/>
  <c r="BM77" i="4"/>
  <c r="CG77" i="4" s="1"/>
  <c r="BN77" i="4"/>
  <c r="CH77" i="4" s="1"/>
  <c r="BO77" i="4"/>
  <c r="CI77" i="4" s="1"/>
  <c r="BQ77" i="4"/>
  <c r="BP77" i="4"/>
  <c r="CJ77" i="4" s="1"/>
  <c r="AN67" i="4"/>
  <c r="T66" i="4"/>
  <c r="AI73" i="4"/>
  <c r="O72" i="4"/>
  <c r="AQ66" i="4"/>
  <c r="W65" i="4"/>
  <c r="AG75" i="4"/>
  <c r="M74" i="4"/>
  <c r="AV67" i="4"/>
  <c r="AB66" i="4"/>
  <c r="AM69" i="4"/>
  <c r="S68" i="4"/>
  <c r="AP66" i="4"/>
  <c r="V65" i="4"/>
  <c r="K76" i="5" l="1"/>
  <c r="L76" i="5"/>
  <c r="J76" i="5"/>
  <c r="AK71" i="5"/>
  <c r="Q70" i="5"/>
  <c r="AO68" i="5"/>
  <c r="U67" i="5"/>
  <c r="AV68" i="5"/>
  <c r="AB67" i="5"/>
  <c r="AQ66" i="5"/>
  <c r="W65" i="5"/>
  <c r="AM70" i="5"/>
  <c r="S69" i="5"/>
  <c r="AW70" i="5"/>
  <c r="AC69" i="5"/>
  <c r="AL71" i="5"/>
  <c r="R70" i="5"/>
  <c r="AT67" i="5"/>
  <c r="Z66" i="5"/>
  <c r="AG76" i="5"/>
  <c r="M75" i="5"/>
  <c r="AP66" i="5"/>
  <c r="V65" i="5"/>
  <c r="E65" i="5" s="1"/>
  <c r="F65" i="5" s="1"/>
  <c r="G65" i="5" s="1"/>
  <c r="I78" i="5"/>
  <c r="D78" i="5"/>
  <c r="C78" i="5"/>
  <c r="B79" i="5"/>
  <c r="AN69" i="5"/>
  <c r="T68" i="5"/>
  <c r="AJ73" i="5"/>
  <c r="P72" i="5"/>
  <c r="AH75" i="5"/>
  <c r="N74" i="5"/>
  <c r="AU67" i="5"/>
  <c r="AA66" i="5"/>
  <c r="CG77" i="5"/>
  <c r="BY77" i="5"/>
  <c r="CJ77" i="5"/>
  <c r="BT77" i="5"/>
  <c r="AF77" i="5" s="1"/>
  <c r="CE77" i="5"/>
  <c r="BW77" i="5"/>
  <c r="AX77" i="5"/>
  <c r="BR77" i="5" s="1"/>
  <c r="AD77" i="5" s="1"/>
  <c r="AZ77" i="5"/>
  <c r="AY77" i="5"/>
  <c r="BS77" i="5" s="1"/>
  <c r="AE77" i="5" s="1"/>
  <c r="BA77" i="5"/>
  <c r="BU77" i="5" s="1"/>
  <c r="BB77" i="5"/>
  <c r="BV77" i="5" s="1"/>
  <c r="BC77" i="5"/>
  <c r="BD77" i="5"/>
  <c r="BX77" i="5" s="1"/>
  <c r="BE77" i="5"/>
  <c r="BF77" i="5"/>
  <c r="BZ77" i="5" s="1"/>
  <c r="BG77" i="5"/>
  <c r="CA77" i="5" s="1"/>
  <c r="BH77" i="5"/>
  <c r="CB77" i="5" s="1"/>
  <c r="BI77" i="5"/>
  <c r="CC77" i="5" s="1"/>
  <c r="BJ77" i="5"/>
  <c r="CD77" i="5" s="1"/>
  <c r="BK77" i="5"/>
  <c r="BL77" i="5"/>
  <c r="CF77" i="5" s="1"/>
  <c r="BM77" i="5"/>
  <c r="BN77" i="5"/>
  <c r="CH77" i="5" s="1"/>
  <c r="BO77" i="5"/>
  <c r="CI77" i="5" s="1"/>
  <c r="BQ77" i="5"/>
  <c r="CK77" i="5" s="1"/>
  <c r="BP77" i="5"/>
  <c r="AI73" i="5"/>
  <c r="O72" i="5"/>
  <c r="AS66" i="5"/>
  <c r="Y65" i="5"/>
  <c r="AR66" i="5"/>
  <c r="X65" i="5"/>
  <c r="J77" i="4"/>
  <c r="AP67" i="4"/>
  <c r="V66" i="4"/>
  <c r="AV68" i="4"/>
  <c r="AB67" i="4"/>
  <c r="AQ67" i="4"/>
  <c r="W66" i="4"/>
  <c r="AN68" i="4"/>
  <c r="T67" i="4"/>
  <c r="AJ72" i="4"/>
  <c r="P71" i="4"/>
  <c r="C79" i="4"/>
  <c r="B80" i="4"/>
  <c r="I79" i="4"/>
  <c r="D79" i="4"/>
  <c r="AW70" i="4"/>
  <c r="AC69" i="4"/>
  <c r="AK71" i="4"/>
  <c r="Q70" i="4"/>
  <c r="AL71" i="4"/>
  <c r="R70" i="4"/>
  <c r="AU68" i="4"/>
  <c r="AA67" i="4"/>
  <c r="AR66" i="4"/>
  <c r="X65" i="4"/>
  <c r="E65" i="4" s="1"/>
  <c r="F65" i="4" s="1"/>
  <c r="G65" i="4" s="1"/>
  <c r="BT78" i="4"/>
  <c r="CE78" i="4"/>
  <c r="CA78" i="4"/>
  <c r="BW78" i="4"/>
  <c r="CG78" i="4"/>
  <c r="AX78" i="4"/>
  <c r="BR78" i="4" s="1"/>
  <c r="AD78" i="4" s="1"/>
  <c r="AZ78" i="4"/>
  <c r="AY78" i="4"/>
  <c r="BS78" i="4" s="1"/>
  <c r="BA78" i="4"/>
  <c r="BU78" i="4" s="1"/>
  <c r="BB78" i="4"/>
  <c r="BV78" i="4" s="1"/>
  <c r="BC78" i="4"/>
  <c r="BD78" i="4"/>
  <c r="BX78" i="4" s="1"/>
  <c r="BE78" i="4"/>
  <c r="BY78" i="4" s="1"/>
  <c r="BF78" i="4"/>
  <c r="BZ78" i="4" s="1"/>
  <c r="BG78" i="4"/>
  <c r="BH78" i="4"/>
  <c r="CB78" i="4" s="1"/>
  <c r="BI78" i="4"/>
  <c r="CC78" i="4" s="1"/>
  <c r="BJ78" i="4"/>
  <c r="CD78" i="4" s="1"/>
  <c r="BK78" i="4"/>
  <c r="BL78" i="4"/>
  <c r="CF78" i="4" s="1"/>
  <c r="BM78" i="4"/>
  <c r="BN78" i="4"/>
  <c r="CH78" i="4" s="1"/>
  <c r="BO78" i="4"/>
  <c r="CI78" i="4" s="1"/>
  <c r="BP78" i="4"/>
  <c r="CJ78" i="4" s="1"/>
  <c r="BQ78" i="4"/>
  <c r="CK78" i="4" s="1"/>
  <c r="AM70" i="4"/>
  <c r="S69" i="4"/>
  <c r="AG76" i="4"/>
  <c r="M75" i="4"/>
  <c r="AI74" i="4"/>
  <c r="O73" i="4"/>
  <c r="AF76" i="4"/>
  <c r="L75" i="4"/>
  <c r="AT67" i="4"/>
  <c r="Z66" i="4"/>
  <c r="AE77" i="4"/>
  <c r="K76" i="4"/>
  <c r="AO68" i="4"/>
  <c r="U67" i="4"/>
  <c r="AH74" i="4"/>
  <c r="N73" i="4"/>
  <c r="AS67" i="4"/>
  <c r="Y66" i="4"/>
  <c r="K77" i="5" l="1"/>
  <c r="L77" i="5"/>
  <c r="J77" i="5"/>
  <c r="AG77" i="5"/>
  <c r="M76" i="5"/>
  <c r="AL72" i="5"/>
  <c r="R71" i="5"/>
  <c r="AM71" i="5"/>
  <c r="S70" i="5"/>
  <c r="AV69" i="5"/>
  <c r="AB68" i="5"/>
  <c r="AK72" i="5"/>
  <c r="Q71" i="5"/>
  <c r="AS67" i="5"/>
  <c r="Y66" i="5"/>
  <c r="AU68" i="5"/>
  <c r="AA67" i="5"/>
  <c r="AJ74" i="5"/>
  <c r="P73" i="5"/>
  <c r="I79" i="5"/>
  <c r="D79" i="5"/>
  <c r="C79" i="5"/>
  <c r="B80" i="5"/>
  <c r="BZ78" i="5"/>
  <c r="BV78" i="5"/>
  <c r="BT78" i="5"/>
  <c r="AF78" i="5" s="1"/>
  <c r="CI78" i="5"/>
  <c r="BW78" i="5"/>
  <c r="AX78" i="5"/>
  <c r="BR78" i="5" s="1"/>
  <c r="AD78" i="5" s="1"/>
  <c r="AZ78" i="5"/>
  <c r="AY78" i="5"/>
  <c r="BS78" i="5" s="1"/>
  <c r="AE78" i="5" s="1"/>
  <c r="BA78" i="5"/>
  <c r="BU78" i="5" s="1"/>
  <c r="BB78" i="5"/>
  <c r="BC78" i="5"/>
  <c r="BD78" i="5"/>
  <c r="BX78" i="5" s="1"/>
  <c r="BE78" i="5"/>
  <c r="BY78" i="5" s="1"/>
  <c r="BF78" i="5"/>
  <c r="BG78" i="5"/>
  <c r="CA78" i="5" s="1"/>
  <c r="BH78" i="5"/>
  <c r="CB78" i="5" s="1"/>
  <c r="BI78" i="5"/>
  <c r="CC78" i="5" s="1"/>
  <c r="BJ78" i="5"/>
  <c r="CD78" i="5" s="1"/>
  <c r="BK78" i="5"/>
  <c r="CE78" i="5" s="1"/>
  <c r="BL78" i="5"/>
  <c r="CF78" i="5" s="1"/>
  <c r="BM78" i="5"/>
  <c r="CG78" i="5" s="1"/>
  <c r="BN78" i="5"/>
  <c r="CH78" i="5" s="1"/>
  <c r="BO78" i="5"/>
  <c r="BP78" i="5"/>
  <c r="CJ78" i="5" s="1"/>
  <c r="BQ78" i="5"/>
  <c r="CK78" i="5" s="1"/>
  <c r="AP67" i="5"/>
  <c r="V66" i="5"/>
  <c r="E66" i="5" s="1"/>
  <c r="F66" i="5" s="1"/>
  <c r="G66" i="5" s="1"/>
  <c r="AT68" i="5"/>
  <c r="Z67" i="5"/>
  <c r="AW71" i="5"/>
  <c r="AC70" i="5"/>
  <c r="AQ67" i="5"/>
  <c r="W66" i="5"/>
  <c r="AO69" i="5"/>
  <c r="U68" i="5"/>
  <c r="AR67" i="5"/>
  <c r="X66" i="5"/>
  <c r="AI74" i="5"/>
  <c r="O73" i="5"/>
  <c r="AH76" i="5"/>
  <c r="N75" i="5"/>
  <c r="AN70" i="5"/>
  <c r="T69" i="5"/>
  <c r="J78" i="4"/>
  <c r="AH75" i="4"/>
  <c r="N74" i="4"/>
  <c r="AE78" i="4"/>
  <c r="K77" i="4"/>
  <c r="AF77" i="4"/>
  <c r="L76" i="4"/>
  <c r="AG77" i="4"/>
  <c r="M76" i="4"/>
  <c r="AU69" i="4"/>
  <c r="AA68" i="4"/>
  <c r="AK72" i="4"/>
  <c r="Q71" i="4"/>
  <c r="AJ73" i="4"/>
  <c r="P72" i="4"/>
  <c r="AQ68" i="4"/>
  <c r="W67" i="4"/>
  <c r="AP68" i="4"/>
  <c r="V67" i="4"/>
  <c r="C80" i="4"/>
  <c r="B81" i="4"/>
  <c r="I80" i="4"/>
  <c r="D80" i="4"/>
  <c r="AS68" i="4"/>
  <c r="Y67" i="4"/>
  <c r="AO69" i="4"/>
  <c r="U68" i="4"/>
  <c r="AT68" i="4"/>
  <c r="Z67" i="4"/>
  <c r="AI75" i="4"/>
  <c r="O74" i="4"/>
  <c r="AM71" i="4"/>
  <c r="S70" i="4"/>
  <c r="AR67" i="4"/>
  <c r="X66" i="4"/>
  <c r="E66" i="4" s="1"/>
  <c r="F66" i="4" s="1"/>
  <c r="G66" i="4" s="1"/>
  <c r="AL72" i="4"/>
  <c r="R71" i="4"/>
  <c r="AW71" i="4"/>
  <c r="AC70" i="4"/>
  <c r="CF79" i="4"/>
  <c r="BT79" i="4"/>
  <c r="CG79" i="4"/>
  <c r="CC79" i="4"/>
  <c r="AX79" i="4"/>
  <c r="BR79" i="4" s="1"/>
  <c r="AD79" i="4" s="1"/>
  <c r="AY79" i="4"/>
  <c r="BS79" i="4" s="1"/>
  <c r="AZ79" i="4"/>
  <c r="BA79" i="4"/>
  <c r="BU79" i="4" s="1"/>
  <c r="BB79" i="4"/>
  <c r="BV79" i="4" s="1"/>
  <c r="BC79" i="4"/>
  <c r="BW79" i="4" s="1"/>
  <c r="BD79" i="4"/>
  <c r="BX79" i="4" s="1"/>
  <c r="BE79" i="4"/>
  <c r="BY79" i="4" s="1"/>
  <c r="BF79" i="4"/>
  <c r="BZ79" i="4" s="1"/>
  <c r="BG79" i="4"/>
  <c r="CA79" i="4" s="1"/>
  <c r="BH79" i="4"/>
  <c r="CB79" i="4" s="1"/>
  <c r="BI79" i="4"/>
  <c r="BJ79" i="4"/>
  <c r="CD79" i="4" s="1"/>
  <c r="BK79" i="4"/>
  <c r="CE79" i="4" s="1"/>
  <c r="BL79" i="4"/>
  <c r="BM79" i="4"/>
  <c r="BN79" i="4"/>
  <c r="CH79" i="4" s="1"/>
  <c r="BO79" i="4"/>
  <c r="CI79" i="4" s="1"/>
  <c r="BQ79" i="4"/>
  <c r="CK79" i="4" s="1"/>
  <c r="BP79" i="4"/>
  <c r="CJ79" i="4" s="1"/>
  <c r="AN69" i="4"/>
  <c r="T68" i="4"/>
  <c r="AV69" i="4"/>
  <c r="AB68" i="4"/>
  <c r="K78" i="5" l="1"/>
  <c r="L78" i="5"/>
  <c r="J78" i="5"/>
  <c r="CG79" i="5"/>
  <c r="BY79" i="5"/>
  <c r="BU79" i="5"/>
  <c r="CJ79" i="5"/>
  <c r="BT79" i="5"/>
  <c r="AF79" i="5" s="1"/>
  <c r="BW79" i="5"/>
  <c r="AX79" i="5"/>
  <c r="BR79" i="5" s="1"/>
  <c r="AD79" i="5" s="1"/>
  <c r="AZ79" i="5"/>
  <c r="AY79" i="5"/>
  <c r="BS79" i="5" s="1"/>
  <c r="AE79" i="5" s="1"/>
  <c r="BA79" i="5"/>
  <c r="BB79" i="5"/>
  <c r="BV79" i="5" s="1"/>
  <c r="BC79" i="5"/>
  <c r="BD79" i="5"/>
  <c r="BX79" i="5" s="1"/>
  <c r="BE79" i="5"/>
  <c r="BF79" i="5"/>
  <c r="BZ79" i="5" s="1"/>
  <c r="BG79" i="5"/>
  <c r="CA79" i="5" s="1"/>
  <c r="BH79" i="5"/>
  <c r="CB79" i="5" s="1"/>
  <c r="BI79" i="5"/>
  <c r="CC79" i="5" s="1"/>
  <c r="BJ79" i="5"/>
  <c r="CD79" i="5" s="1"/>
  <c r="BK79" i="5"/>
  <c r="CE79" i="5" s="1"/>
  <c r="BL79" i="5"/>
  <c r="CF79" i="5" s="1"/>
  <c r="BM79" i="5"/>
  <c r="BN79" i="5"/>
  <c r="CH79" i="5" s="1"/>
  <c r="BO79" i="5"/>
  <c r="CI79" i="5" s="1"/>
  <c r="BQ79" i="5"/>
  <c r="CK79" i="5" s="1"/>
  <c r="BP79" i="5"/>
  <c r="AJ75" i="5"/>
  <c r="P74" i="5"/>
  <c r="AS68" i="5"/>
  <c r="Y67" i="5"/>
  <c r="AV70" i="5"/>
  <c r="AB69" i="5"/>
  <c r="AL73" i="5"/>
  <c r="R72" i="5"/>
  <c r="AH77" i="5"/>
  <c r="N76" i="5"/>
  <c r="AR68" i="5"/>
  <c r="X67" i="5"/>
  <c r="AQ68" i="5"/>
  <c r="W67" i="5"/>
  <c r="AT69" i="5"/>
  <c r="Z68" i="5"/>
  <c r="AU69" i="5"/>
  <c r="AA68" i="5"/>
  <c r="AK73" i="5"/>
  <c r="Q72" i="5"/>
  <c r="AM72" i="5"/>
  <c r="S71" i="5"/>
  <c r="AG78" i="5"/>
  <c r="M77" i="5"/>
  <c r="AN71" i="5"/>
  <c r="T70" i="5"/>
  <c r="AI75" i="5"/>
  <c r="O74" i="5"/>
  <c r="AO70" i="5"/>
  <c r="U69" i="5"/>
  <c r="AW72" i="5"/>
  <c r="AC71" i="5"/>
  <c r="AP68" i="5"/>
  <c r="V67" i="5"/>
  <c r="B81" i="5"/>
  <c r="I80" i="5"/>
  <c r="D80" i="5"/>
  <c r="C80" i="5"/>
  <c r="J79" i="4"/>
  <c r="AN70" i="4"/>
  <c r="T69" i="4"/>
  <c r="AL73" i="4"/>
  <c r="R72" i="4"/>
  <c r="AM72" i="4"/>
  <c r="S71" i="4"/>
  <c r="AT69" i="4"/>
  <c r="Z68" i="4"/>
  <c r="AS69" i="4"/>
  <c r="Y68" i="4"/>
  <c r="B82" i="4"/>
  <c r="C81" i="4"/>
  <c r="I81" i="4"/>
  <c r="D81" i="4"/>
  <c r="AP69" i="4"/>
  <c r="V68" i="4"/>
  <c r="AJ74" i="4"/>
  <c r="P73" i="4"/>
  <c r="AU70" i="4"/>
  <c r="AA69" i="4"/>
  <c r="AF78" i="4"/>
  <c r="L77" i="4"/>
  <c r="AH76" i="4"/>
  <c r="N75" i="4"/>
  <c r="BT80" i="4"/>
  <c r="BW80" i="4"/>
  <c r="CG80" i="4"/>
  <c r="BY80" i="4"/>
  <c r="AX80" i="4"/>
  <c r="BR80" i="4" s="1"/>
  <c r="AD80" i="4" s="1"/>
  <c r="AZ80" i="4"/>
  <c r="AY80" i="4"/>
  <c r="BS80" i="4" s="1"/>
  <c r="BA80" i="4"/>
  <c r="BU80" i="4" s="1"/>
  <c r="BB80" i="4"/>
  <c r="BV80" i="4" s="1"/>
  <c r="BC80" i="4"/>
  <c r="BD80" i="4"/>
  <c r="BX80" i="4" s="1"/>
  <c r="BE80" i="4"/>
  <c r="BF80" i="4"/>
  <c r="BZ80" i="4" s="1"/>
  <c r="BG80" i="4"/>
  <c r="CA80" i="4" s="1"/>
  <c r="BH80" i="4"/>
  <c r="CB80" i="4" s="1"/>
  <c r="BI80" i="4"/>
  <c r="CC80" i="4" s="1"/>
  <c r="BJ80" i="4"/>
  <c r="CD80" i="4" s="1"/>
  <c r="BK80" i="4"/>
  <c r="CE80" i="4" s="1"/>
  <c r="BL80" i="4"/>
  <c r="CF80" i="4" s="1"/>
  <c r="BM80" i="4"/>
  <c r="BN80" i="4"/>
  <c r="CH80" i="4" s="1"/>
  <c r="BO80" i="4"/>
  <c r="CI80" i="4" s="1"/>
  <c r="BQ80" i="4"/>
  <c r="CK80" i="4" s="1"/>
  <c r="BP80" i="4"/>
  <c r="CJ80" i="4" s="1"/>
  <c r="AV70" i="4"/>
  <c r="AB69" i="4"/>
  <c r="AW72" i="4"/>
  <c r="AC71" i="4"/>
  <c r="AR68" i="4"/>
  <c r="X67" i="4"/>
  <c r="E67" i="4" s="1"/>
  <c r="F67" i="4" s="1"/>
  <c r="G67" i="4" s="1"/>
  <c r="AI76" i="4"/>
  <c r="O75" i="4"/>
  <c r="AO70" i="4"/>
  <c r="U69" i="4"/>
  <c r="AQ69" i="4"/>
  <c r="W68" i="4"/>
  <c r="AK73" i="4"/>
  <c r="Q72" i="4"/>
  <c r="AG78" i="4"/>
  <c r="M77" i="4"/>
  <c r="AE79" i="4"/>
  <c r="K78" i="4"/>
  <c r="K79" i="5" l="1"/>
  <c r="L79" i="5"/>
  <c r="J79" i="5"/>
  <c r="AP69" i="5"/>
  <c r="V68" i="5"/>
  <c r="AO71" i="5"/>
  <c r="U70" i="5"/>
  <c r="AN72" i="5"/>
  <c r="T71" i="5"/>
  <c r="AM73" i="5"/>
  <c r="S72" i="5"/>
  <c r="AU70" i="5"/>
  <c r="AA69" i="5"/>
  <c r="AT70" i="5"/>
  <c r="Z69" i="5"/>
  <c r="AR69" i="5"/>
  <c r="X68" i="5"/>
  <c r="AL74" i="5"/>
  <c r="R73" i="5"/>
  <c r="AS69" i="5"/>
  <c r="Y68" i="5"/>
  <c r="I81" i="5"/>
  <c r="D81" i="5"/>
  <c r="C81" i="5"/>
  <c r="B82" i="5"/>
  <c r="AW73" i="5"/>
  <c r="AC72" i="5"/>
  <c r="AI76" i="5"/>
  <c r="O75" i="5"/>
  <c r="AG79" i="5"/>
  <c r="M78" i="5"/>
  <c r="AK74" i="5"/>
  <c r="Q73" i="5"/>
  <c r="AQ69" i="5"/>
  <c r="W68" i="5"/>
  <c r="E68" i="5" s="1"/>
  <c r="F68" i="5" s="1"/>
  <c r="G68" i="5" s="1"/>
  <c r="AH78" i="5"/>
  <c r="N77" i="5"/>
  <c r="AV71" i="5"/>
  <c r="AB70" i="5"/>
  <c r="AJ76" i="5"/>
  <c r="P75" i="5"/>
  <c r="CD80" i="5"/>
  <c r="CK80" i="5"/>
  <c r="BU80" i="5"/>
  <c r="BX80" i="5"/>
  <c r="AX80" i="5"/>
  <c r="BR80" i="5" s="1"/>
  <c r="AD80" i="5" s="1"/>
  <c r="AZ80" i="5"/>
  <c r="BT80" i="5" s="1"/>
  <c r="AF80" i="5" s="1"/>
  <c r="AY80" i="5"/>
  <c r="BS80" i="5" s="1"/>
  <c r="AE80" i="5" s="1"/>
  <c r="BA80" i="5"/>
  <c r="BB80" i="5"/>
  <c r="BV80" i="5" s="1"/>
  <c r="BC80" i="5"/>
  <c r="BW80" i="5" s="1"/>
  <c r="BD80" i="5"/>
  <c r="BE80" i="5"/>
  <c r="BY80" i="5" s="1"/>
  <c r="BF80" i="5"/>
  <c r="BZ80" i="5" s="1"/>
  <c r="BG80" i="5"/>
  <c r="CA80" i="5" s="1"/>
  <c r="BH80" i="5"/>
  <c r="CB80" i="5" s="1"/>
  <c r="BI80" i="5"/>
  <c r="CC80" i="5" s="1"/>
  <c r="BJ80" i="5"/>
  <c r="BK80" i="5"/>
  <c r="CE80" i="5" s="1"/>
  <c r="BL80" i="5"/>
  <c r="CF80" i="5" s="1"/>
  <c r="BM80" i="5"/>
  <c r="CG80" i="5" s="1"/>
  <c r="BN80" i="5"/>
  <c r="CH80" i="5" s="1"/>
  <c r="BO80" i="5"/>
  <c r="CI80" i="5" s="1"/>
  <c r="BQ80" i="5"/>
  <c r="BP80" i="5"/>
  <c r="CJ80" i="5" s="1"/>
  <c r="E67" i="5"/>
  <c r="F67" i="5" s="1"/>
  <c r="G67" i="5" s="1"/>
  <c r="J80" i="4"/>
  <c r="AG79" i="4"/>
  <c r="M78" i="4"/>
  <c r="AQ70" i="4"/>
  <c r="W69" i="4"/>
  <c r="AI77" i="4"/>
  <c r="O76" i="4"/>
  <c r="AW73" i="4"/>
  <c r="AC72" i="4"/>
  <c r="AF79" i="4"/>
  <c r="L78" i="4"/>
  <c r="AJ75" i="4"/>
  <c r="P74" i="4"/>
  <c r="AS70" i="4"/>
  <c r="Y69" i="4"/>
  <c r="AM73" i="4"/>
  <c r="S72" i="4"/>
  <c r="AN71" i="4"/>
  <c r="T70" i="4"/>
  <c r="CK81" i="4"/>
  <c r="CF81" i="4"/>
  <c r="CB81" i="4"/>
  <c r="BX81" i="4"/>
  <c r="BS81" i="4"/>
  <c r="AX81" i="4"/>
  <c r="BR81" i="4" s="1"/>
  <c r="AD81" i="4" s="1"/>
  <c r="AZ81" i="4"/>
  <c r="BT81" i="4" s="1"/>
  <c r="AY81" i="4"/>
  <c r="BA81" i="4"/>
  <c r="BU81" i="4" s="1"/>
  <c r="BB81" i="4"/>
  <c r="BV81" i="4" s="1"/>
  <c r="BC81" i="4"/>
  <c r="BW81" i="4" s="1"/>
  <c r="BD81" i="4"/>
  <c r="BE81" i="4"/>
  <c r="BY81" i="4" s="1"/>
  <c r="BF81" i="4"/>
  <c r="BZ81" i="4" s="1"/>
  <c r="BG81" i="4"/>
  <c r="CA81" i="4" s="1"/>
  <c r="BH81" i="4"/>
  <c r="BI81" i="4"/>
  <c r="CC81" i="4" s="1"/>
  <c r="BJ81" i="4"/>
  <c r="CD81" i="4" s="1"/>
  <c r="BK81" i="4"/>
  <c r="CE81" i="4" s="1"/>
  <c r="BL81" i="4"/>
  <c r="BM81" i="4"/>
  <c r="CG81" i="4" s="1"/>
  <c r="BN81" i="4"/>
  <c r="CH81" i="4" s="1"/>
  <c r="BO81" i="4"/>
  <c r="CI81" i="4" s="1"/>
  <c r="BQ81" i="4"/>
  <c r="BP81" i="4"/>
  <c r="CJ81" i="4" s="1"/>
  <c r="AE80" i="4"/>
  <c r="K79" i="4"/>
  <c r="AK74" i="4"/>
  <c r="Q73" i="4"/>
  <c r="AO71" i="4"/>
  <c r="U70" i="4"/>
  <c r="AR69" i="4"/>
  <c r="X68" i="4"/>
  <c r="E68" i="4" s="1"/>
  <c r="F68" i="4" s="1"/>
  <c r="G68" i="4" s="1"/>
  <c r="AV71" i="4"/>
  <c r="AB70" i="4"/>
  <c r="AH77" i="4"/>
  <c r="N76" i="4"/>
  <c r="AU71" i="4"/>
  <c r="AA70" i="4"/>
  <c r="AP70" i="4"/>
  <c r="V69" i="4"/>
  <c r="I82" i="4"/>
  <c r="D82" i="4"/>
  <c r="C82" i="4"/>
  <c r="B83" i="4"/>
  <c r="AT70" i="4"/>
  <c r="Z69" i="4"/>
  <c r="AL74" i="4"/>
  <c r="R73" i="4"/>
  <c r="K80" i="5" l="1"/>
  <c r="L80" i="5"/>
  <c r="J80" i="5"/>
  <c r="AL75" i="5"/>
  <c r="R74" i="5"/>
  <c r="AT71" i="5"/>
  <c r="Z70" i="5"/>
  <c r="AM74" i="5"/>
  <c r="S73" i="5"/>
  <c r="AO72" i="5"/>
  <c r="U71" i="5"/>
  <c r="AV72" i="5"/>
  <c r="AB71" i="5"/>
  <c r="AQ70" i="5"/>
  <c r="W69" i="5"/>
  <c r="AG80" i="5"/>
  <c r="M79" i="5"/>
  <c r="AW74" i="5"/>
  <c r="AC73" i="5"/>
  <c r="I82" i="5"/>
  <c r="D82" i="5"/>
  <c r="C82" i="5"/>
  <c r="B83" i="5"/>
  <c r="AS70" i="5"/>
  <c r="Y69" i="5"/>
  <c r="AR70" i="5"/>
  <c r="X69" i="5"/>
  <c r="AU71" i="5"/>
  <c r="AA70" i="5"/>
  <c r="AN73" i="5"/>
  <c r="T72" i="5"/>
  <c r="AP70" i="5"/>
  <c r="V69" i="5"/>
  <c r="E69" i="5" s="1"/>
  <c r="F69" i="5" s="1"/>
  <c r="G69" i="5" s="1"/>
  <c r="AJ77" i="5"/>
  <c r="P76" i="5"/>
  <c r="AH79" i="5"/>
  <c r="N78" i="5"/>
  <c r="AK75" i="5"/>
  <c r="Q74" i="5"/>
  <c r="AI77" i="5"/>
  <c r="O76" i="5"/>
  <c r="CK81" i="5"/>
  <c r="BY81" i="5"/>
  <c r="BU81" i="5"/>
  <c r="CB81" i="5"/>
  <c r="BX81" i="5"/>
  <c r="BS81" i="5"/>
  <c r="AE81" i="5" s="1"/>
  <c r="AX81" i="5"/>
  <c r="BR81" i="5" s="1"/>
  <c r="AD81" i="5" s="1"/>
  <c r="AZ81" i="5"/>
  <c r="BT81" i="5" s="1"/>
  <c r="AF81" i="5" s="1"/>
  <c r="AY81" i="5"/>
  <c r="BA81" i="5"/>
  <c r="BB81" i="5"/>
  <c r="BV81" i="5" s="1"/>
  <c r="BC81" i="5"/>
  <c r="BW81" i="5" s="1"/>
  <c r="BD81" i="5"/>
  <c r="BE81" i="5"/>
  <c r="BF81" i="5"/>
  <c r="BZ81" i="5" s="1"/>
  <c r="BG81" i="5"/>
  <c r="CA81" i="5" s="1"/>
  <c r="BH81" i="5"/>
  <c r="BI81" i="5"/>
  <c r="CC81" i="5" s="1"/>
  <c r="BJ81" i="5"/>
  <c r="CD81" i="5" s="1"/>
  <c r="BK81" i="5"/>
  <c r="CE81" i="5" s="1"/>
  <c r="BL81" i="5"/>
  <c r="CF81" i="5" s="1"/>
  <c r="BM81" i="5"/>
  <c r="CG81" i="5" s="1"/>
  <c r="BN81" i="5"/>
  <c r="CH81" i="5" s="1"/>
  <c r="BO81" i="5"/>
  <c r="CI81" i="5" s="1"/>
  <c r="BQ81" i="5"/>
  <c r="BP81" i="5"/>
  <c r="CJ81" i="5" s="1"/>
  <c r="J81" i="4"/>
  <c r="AT71" i="4"/>
  <c r="Z70" i="4"/>
  <c r="AU72" i="4"/>
  <c r="AA71" i="4"/>
  <c r="AV72" i="4"/>
  <c r="AB71" i="4"/>
  <c r="AO72" i="4"/>
  <c r="U71" i="4"/>
  <c r="AE81" i="4"/>
  <c r="K80" i="4"/>
  <c r="AM74" i="4"/>
  <c r="S73" i="4"/>
  <c r="AJ76" i="4"/>
  <c r="P75" i="4"/>
  <c r="AW74" i="4"/>
  <c r="AC73" i="4"/>
  <c r="AQ71" i="4"/>
  <c r="W70" i="4"/>
  <c r="I83" i="4"/>
  <c r="D83" i="4"/>
  <c r="C83" i="4"/>
  <c r="B84" i="4"/>
  <c r="AL75" i="4"/>
  <c r="R74" i="4"/>
  <c r="BV82" i="4"/>
  <c r="BT82" i="4"/>
  <c r="CI82" i="4"/>
  <c r="BW82" i="4"/>
  <c r="BS82" i="4"/>
  <c r="AX82" i="4"/>
  <c r="BR82" i="4" s="1"/>
  <c r="AD82" i="4" s="1"/>
  <c r="AZ82" i="4"/>
  <c r="AY82" i="4"/>
  <c r="BA82" i="4"/>
  <c r="BU82" i="4" s="1"/>
  <c r="BB82" i="4"/>
  <c r="BC82" i="4"/>
  <c r="BD82" i="4"/>
  <c r="BX82" i="4" s="1"/>
  <c r="BE82" i="4"/>
  <c r="BY82" i="4" s="1"/>
  <c r="BF82" i="4"/>
  <c r="BZ82" i="4" s="1"/>
  <c r="BG82" i="4"/>
  <c r="CA82" i="4" s="1"/>
  <c r="BH82" i="4"/>
  <c r="CB82" i="4" s="1"/>
  <c r="BI82" i="4"/>
  <c r="CC82" i="4" s="1"/>
  <c r="BJ82" i="4"/>
  <c r="CD82" i="4" s="1"/>
  <c r="BK82" i="4"/>
  <c r="CE82" i="4" s="1"/>
  <c r="BL82" i="4"/>
  <c r="CF82" i="4" s="1"/>
  <c r="BM82" i="4"/>
  <c r="CG82" i="4" s="1"/>
  <c r="BN82" i="4"/>
  <c r="CH82" i="4" s="1"/>
  <c r="BO82" i="4"/>
  <c r="BP82" i="4"/>
  <c r="CJ82" i="4" s="1"/>
  <c r="BQ82" i="4"/>
  <c r="CK82" i="4" s="1"/>
  <c r="AP71" i="4"/>
  <c r="V70" i="4"/>
  <c r="AH78" i="4"/>
  <c r="N77" i="4"/>
  <c r="AR70" i="4"/>
  <c r="X69" i="4"/>
  <c r="E69" i="4" s="1"/>
  <c r="F69" i="4" s="1"/>
  <c r="G69" i="4" s="1"/>
  <c r="AK75" i="4"/>
  <c r="Q74" i="4"/>
  <c r="AN72" i="4"/>
  <c r="T71" i="4"/>
  <c r="AS71" i="4"/>
  <c r="Y70" i="4"/>
  <c r="AF80" i="4"/>
  <c r="L79" i="4"/>
  <c r="AI78" i="4"/>
  <c r="O77" i="4"/>
  <c r="AG80" i="4"/>
  <c r="M79" i="4"/>
  <c r="J81" i="5" l="1"/>
  <c r="K81" i="5"/>
  <c r="L81" i="5"/>
  <c r="I83" i="5"/>
  <c r="D83" i="5"/>
  <c r="C83" i="5"/>
  <c r="B84" i="5"/>
  <c r="AG81" i="5"/>
  <c r="M80" i="5"/>
  <c r="AV73" i="5"/>
  <c r="AB72" i="5"/>
  <c r="AK76" i="5"/>
  <c r="Q75" i="5"/>
  <c r="AJ78" i="5"/>
  <c r="P77" i="5"/>
  <c r="AN74" i="5"/>
  <c r="T73" i="5"/>
  <c r="AR71" i="5"/>
  <c r="X70" i="5"/>
  <c r="BZ82" i="5"/>
  <c r="BV82" i="5"/>
  <c r="BT82" i="5"/>
  <c r="AF82" i="5" s="1"/>
  <c r="CI82" i="5"/>
  <c r="BW82" i="5"/>
  <c r="AX82" i="5"/>
  <c r="BR82" i="5" s="1"/>
  <c r="AD82" i="5" s="1"/>
  <c r="AZ82" i="5"/>
  <c r="AY82" i="5"/>
  <c r="BS82" i="5" s="1"/>
  <c r="AE82" i="5" s="1"/>
  <c r="BA82" i="5"/>
  <c r="BU82" i="5" s="1"/>
  <c r="BB82" i="5"/>
  <c r="BC82" i="5"/>
  <c r="BD82" i="5"/>
  <c r="BX82" i="5" s="1"/>
  <c r="BE82" i="5"/>
  <c r="BY82" i="5" s="1"/>
  <c r="BF82" i="5"/>
  <c r="BG82" i="5"/>
  <c r="CA82" i="5" s="1"/>
  <c r="BH82" i="5"/>
  <c r="CB82" i="5" s="1"/>
  <c r="BI82" i="5"/>
  <c r="CC82" i="5" s="1"/>
  <c r="BJ82" i="5"/>
  <c r="CD82" i="5" s="1"/>
  <c r="BK82" i="5"/>
  <c r="CE82" i="5" s="1"/>
  <c r="BL82" i="5"/>
  <c r="CF82" i="5" s="1"/>
  <c r="BM82" i="5"/>
  <c r="CG82" i="5" s="1"/>
  <c r="BN82" i="5"/>
  <c r="CH82" i="5" s="1"/>
  <c r="BO82" i="5"/>
  <c r="BP82" i="5"/>
  <c r="CJ82" i="5" s="1"/>
  <c r="BQ82" i="5"/>
  <c r="CK82" i="5" s="1"/>
  <c r="AM75" i="5"/>
  <c r="S74" i="5"/>
  <c r="AL76" i="5"/>
  <c r="R75" i="5"/>
  <c r="AW75" i="5"/>
  <c r="AC74" i="5"/>
  <c r="AQ71" i="5"/>
  <c r="W70" i="5"/>
  <c r="AI78" i="5"/>
  <c r="O77" i="5"/>
  <c r="AH80" i="5"/>
  <c r="N79" i="5"/>
  <c r="AP71" i="5"/>
  <c r="V70" i="5"/>
  <c r="AU72" i="5"/>
  <c r="AA71" i="5"/>
  <c r="AS71" i="5"/>
  <c r="Y70" i="5"/>
  <c r="AO73" i="5"/>
  <c r="U72" i="5"/>
  <c r="AT72" i="5"/>
  <c r="Z71" i="5"/>
  <c r="J82" i="4"/>
  <c r="I84" i="4"/>
  <c r="D84" i="4"/>
  <c r="C84" i="4"/>
  <c r="B85" i="4"/>
  <c r="AW75" i="4"/>
  <c r="AC74" i="4"/>
  <c r="AM75" i="4"/>
  <c r="S74" i="4"/>
  <c r="AO73" i="4"/>
  <c r="U72" i="4"/>
  <c r="AU73" i="4"/>
  <c r="AA72" i="4"/>
  <c r="AI79" i="4"/>
  <c r="O78" i="4"/>
  <c r="AS72" i="4"/>
  <c r="Y71" i="4"/>
  <c r="AK76" i="4"/>
  <c r="Q75" i="4"/>
  <c r="AH79" i="4"/>
  <c r="N78" i="4"/>
  <c r="AL76" i="4"/>
  <c r="R75" i="4"/>
  <c r="CI83" i="4"/>
  <c r="CE83" i="4"/>
  <c r="BW83" i="4"/>
  <c r="BS83" i="4"/>
  <c r="AX83" i="4"/>
  <c r="BR83" i="4" s="1"/>
  <c r="AD83" i="4" s="1"/>
  <c r="AY83" i="4"/>
  <c r="AZ83" i="4"/>
  <c r="BT83" i="4" s="1"/>
  <c r="BA83" i="4"/>
  <c r="BU83" i="4" s="1"/>
  <c r="BB83" i="4"/>
  <c r="BV83" i="4" s="1"/>
  <c r="BC83" i="4"/>
  <c r="BD83" i="4"/>
  <c r="BX83" i="4" s="1"/>
  <c r="BE83" i="4"/>
  <c r="BY83" i="4" s="1"/>
  <c r="BF83" i="4"/>
  <c r="BZ83" i="4" s="1"/>
  <c r="BG83" i="4"/>
  <c r="CA83" i="4" s="1"/>
  <c r="BH83" i="4"/>
  <c r="CB83" i="4" s="1"/>
  <c r="BI83" i="4"/>
  <c r="CC83" i="4" s="1"/>
  <c r="BJ83" i="4"/>
  <c r="CD83" i="4" s="1"/>
  <c r="BK83" i="4"/>
  <c r="BL83" i="4"/>
  <c r="CF83" i="4" s="1"/>
  <c r="BM83" i="4"/>
  <c r="CG83" i="4" s="1"/>
  <c r="BN83" i="4"/>
  <c r="CH83" i="4" s="1"/>
  <c r="BO83" i="4"/>
  <c r="BQ83" i="4"/>
  <c r="CK83" i="4" s="1"/>
  <c r="BP83" i="4"/>
  <c r="CJ83" i="4" s="1"/>
  <c r="AQ72" i="4"/>
  <c r="W71" i="4"/>
  <c r="AJ77" i="4"/>
  <c r="P76" i="4"/>
  <c r="AE82" i="4"/>
  <c r="K81" i="4"/>
  <c r="AV73" i="4"/>
  <c r="AB72" i="4"/>
  <c r="AT72" i="4"/>
  <c r="Z71" i="4"/>
  <c r="AG81" i="4"/>
  <c r="M80" i="4"/>
  <c r="L80" i="4"/>
  <c r="AF81" i="4"/>
  <c r="AN73" i="4"/>
  <c r="T72" i="4"/>
  <c r="AR71" i="4"/>
  <c r="X70" i="4"/>
  <c r="E70" i="4" s="1"/>
  <c r="F70" i="4" s="1"/>
  <c r="G70" i="4" s="1"/>
  <c r="AP72" i="4"/>
  <c r="V71" i="4"/>
  <c r="K82" i="5" l="1"/>
  <c r="L82" i="5"/>
  <c r="J82" i="5"/>
  <c r="AW76" i="5"/>
  <c r="AC75" i="5"/>
  <c r="AL77" i="5"/>
  <c r="R76" i="5"/>
  <c r="I84" i="5"/>
  <c r="D84" i="5"/>
  <c r="C84" i="5"/>
  <c r="B85" i="5"/>
  <c r="AO74" i="5"/>
  <c r="U73" i="5"/>
  <c r="AU73" i="5"/>
  <c r="AA72" i="5"/>
  <c r="AH81" i="5"/>
  <c r="N80" i="5"/>
  <c r="AR72" i="5"/>
  <c r="X71" i="5"/>
  <c r="AJ79" i="5"/>
  <c r="P78" i="5"/>
  <c r="AV74" i="5"/>
  <c r="AB73" i="5"/>
  <c r="BZ83" i="5"/>
  <c r="BV83" i="5"/>
  <c r="BT83" i="5"/>
  <c r="AF83" i="5" s="1"/>
  <c r="CI83" i="5"/>
  <c r="BW83" i="5"/>
  <c r="AX83" i="5"/>
  <c r="BR83" i="5" s="1"/>
  <c r="AD83" i="5" s="1"/>
  <c r="AZ83" i="5"/>
  <c r="AY83" i="5"/>
  <c r="BS83" i="5" s="1"/>
  <c r="AE83" i="5" s="1"/>
  <c r="BA83" i="5"/>
  <c r="BU83" i="5" s="1"/>
  <c r="BB83" i="5"/>
  <c r="BC83" i="5"/>
  <c r="BD83" i="5"/>
  <c r="BX83" i="5" s="1"/>
  <c r="BE83" i="5"/>
  <c r="BY83" i="5" s="1"/>
  <c r="BF83" i="5"/>
  <c r="BG83" i="5"/>
  <c r="CA83" i="5" s="1"/>
  <c r="BH83" i="5"/>
  <c r="CB83" i="5" s="1"/>
  <c r="BI83" i="5"/>
  <c r="CC83" i="5" s="1"/>
  <c r="BJ83" i="5"/>
  <c r="CD83" i="5" s="1"/>
  <c r="BK83" i="5"/>
  <c r="CE83" i="5" s="1"/>
  <c r="BL83" i="5"/>
  <c r="CF83" i="5" s="1"/>
  <c r="BM83" i="5"/>
  <c r="CG83" i="5" s="1"/>
  <c r="BN83" i="5"/>
  <c r="CH83" i="5" s="1"/>
  <c r="BO83" i="5"/>
  <c r="BQ83" i="5"/>
  <c r="CK83" i="5" s="1"/>
  <c r="BP83" i="5"/>
  <c r="CJ83" i="5" s="1"/>
  <c r="E70" i="5"/>
  <c r="F70" i="5" s="1"/>
  <c r="G70" i="5" s="1"/>
  <c r="AQ72" i="5"/>
  <c r="W71" i="5"/>
  <c r="AM76" i="5"/>
  <c r="S75" i="5"/>
  <c r="AT73" i="5"/>
  <c r="Z72" i="5"/>
  <c r="AS72" i="5"/>
  <c r="Y71" i="5"/>
  <c r="AP72" i="5"/>
  <c r="V71" i="5"/>
  <c r="E71" i="5" s="1"/>
  <c r="F71" i="5" s="1"/>
  <c r="G71" i="5" s="1"/>
  <c r="AI79" i="5"/>
  <c r="O78" i="5"/>
  <c r="AN75" i="5"/>
  <c r="T74" i="5"/>
  <c r="AK77" i="5"/>
  <c r="Q76" i="5"/>
  <c r="AG82" i="5"/>
  <c r="M81" i="5"/>
  <c r="J83" i="4"/>
  <c r="AH80" i="4"/>
  <c r="N79" i="4"/>
  <c r="AS73" i="4"/>
  <c r="Y72" i="4"/>
  <c r="I85" i="4"/>
  <c r="D85" i="4"/>
  <c r="C85" i="4"/>
  <c r="B86" i="4"/>
  <c r="AP73" i="4"/>
  <c r="V72" i="4"/>
  <c r="AN74" i="4"/>
  <c r="T73" i="4"/>
  <c r="AG82" i="4"/>
  <c r="M81" i="4"/>
  <c r="AV74" i="4"/>
  <c r="AB73" i="4"/>
  <c r="AJ78" i="4"/>
  <c r="P77" i="4"/>
  <c r="AU74" i="4"/>
  <c r="AA73" i="4"/>
  <c r="AM76" i="4"/>
  <c r="S75" i="4"/>
  <c r="BZ84" i="4"/>
  <c r="BV84" i="4"/>
  <c r="BT84" i="4"/>
  <c r="CI84" i="4"/>
  <c r="BW84" i="4"/>
  <c r="AX84" i="4"/>
  <c r="BR84" i="4" s="1"/>
  <c r="AD84" i="4" s="1"/>
  <c r="AZ84" i="4"/>
  <c r="AY84" i="4"/>
  <c r="BS84" i="4" s="1"/>
  <c r="BA84" i="4"/>
  <c r="BU84" i="4" s="1"/>
  <c r="BB84" i="4"/>
  <c r="BC84" i="4"/>
  <c r="BD84" i="4"/>
  <c r="BX84" i="4" s="1"/>
  <c r="BE84" i="4"/>
  <c r="BY84" i="4" s="1"/>
  <c r="BF84" i="4"/>
  <c r="BG84" i="4"/>
  <c r="CA84" i="4" s="1"/>
  <c r="BH84" i="4"/>
  <c r="CB84" i="4" s="1"/>
  <c r="BI84" i="4"/>
  <c r="CC84" i="4" s="1"/>
  <c r="BJ84" i="4"/>
  <c r="CD84" i="4" s="1"/>
  <c r="BK84" i="4"/>
  <c r="CE84" i="4" s="1"/>
  <c r="BL84" i="4"/>
  <c r="CF84" i="4" s="1"/>
  <c r="BM84" i="4"/>
  <c r="CG84" i="4" s="1"/>
  <c r="BN84" i="4"/>
  <c r="CH84" i="4" s="1"/>
  <c r="BO84" i="4"/>
  <c r="BQ84" i="4"/>
  <c r="CK84" i="4" s="1"/>
  <c r="BP84" i="4"/>
  <c r="CJ84" i="4" s="1"/>
  <c r="AF82" i="4"/>
  <c r="L81" i="4"/>
  <c r="AL77" i="4"/>
  <c r="R76" i="4"/>
  <c r="AK77" i="4"/>
  <c r="Q76" i="4"/>
  <c r="AI80" i="4"/>
  <c r="O79" i="4"/>
  <c r="AR72" i="4"/>
  <c r="X71" i="4"/>
  <c r="E71" i="4" s="1"/>
  <c r="F71" i="4" s="1"/>
  <c r="G71" i="4" s="1"/>
  <c r="AT73" i="4"/>
  <c r="Z72" i="4"/>
  <c r="AE83" i="4"/>
  <c r="K82" i="4"/>
  <c r="AQ73" i="4"/>
  <c r="W72" i="4"/>
  <c r="AO74" i="4"/>
  <c r="U73" i="4"/>
  <c r="AW76" i="4"/>
  <c r="AC75" i="4"/>
  <c r="K83" i="5" l="1"/>
  <c r="L83" i="5"/>
  <c r="J83" i="5"/>
  <c r="AG83" i="5"/>
  <c r="M82" i="5"/>
  <c r="AN76" i="5"/>
  <c r="T75" i="5"/>
  <c r="AM77" i="5"/>
  <c r="S76" i="5"/>
  <c r="I85" i="5"/>
  <c r="D85" i="5"/>
  <c r="C85" i="5"/>
  <c r="B86" i="5"/>
  <c r="AP73" i="5"/>
  <c r="V72" i="5"/>
  <c r="E72" i="5" s="1"/>
  <c r="F72" i="5" s="1"/>
  <c r="G72" i="5" s="1"/>
  <c r="AT74" i="5"/>
  <c r="Z73" i="5"/>
  <c r="AV75" i="5"/>
  <c r="AB74" i="5"/>
  <c r="AR73" i="5"/>
  <c r="X72" i="5"/>
  <c r="AU74" i="5"/>
  <c r="AA73" i="5"/>
  <c r="CD84" i="5"/>
  <c r="BZ84" i="5"/>
  <c r="BV84" i="5"/>
  <c r="AX84" i="5"/>
  <c r="BR84" i="5" s="1"/>
  <c r="AD84" i="5" s="1"/>
  <c r="AZ84" i="5"/>
  <c r="BT84" i="5" s="1"/>
  <c r="AF84" i="5" s="1"/>
  <c r="AY84" i="5"/>
  <c r="BS84" i="5" s="1"/>
  <c r="AE84" i="5" s="1"/>
  <c r="BA84" i="5"/>
  <c r="BU84" i="5" s="1"/>
  <c r="BB84" i="5"/>
  <c r="BC84" i="5"/>
  <c r="BW84" i="5" s="1"/>
  <c r="BD84" i="5"/>
  <c r="BX84" i="5" s="1"/>
  <c r="BE84" i="5"/>
  <c r="BY84" i="5" s="1"/>
  <c r="BF84" i="5"/>
  <c r="BG84" i="5"/>
  <c r="CA84" i="5" s="1"/>
  <c r="BH84" i="5"/>
  <c r="CB84" i="5" s="1"/>
  <c r="BI84" i="5"/>
  <c r="CC84" i="5" s="1"/>
  <c r="BJ84" i="5"/>
  <c r="BK84" i="5"/>
  <c r="CE84" i="5" s="1"/>
  <c r="BL84" i="5"/>
  <c r="CF84" i="5" s="1"/>
  <c r="BM84" i="5"/>
  <c r="CG84" i="5" s="1"/>
  <c r="BN84" i="5"/>
  <c r="CH84" i="5" s="1"/>
  <c r="BO84" i="5"/>
  <c r="CI84" i="5" s="1"/>
  <c r="BP84" i="5"/>
  <c r="CJ84" i="5" s="1"/>
  <c r="BQ84" i="5"/>
  <c r="CK84" i="5" s="1"/>
  <c r="AL78" i="5"/>
  <c r="R77" i="5"/>
  <c r="AK78" i="5"/>
  <c r="Q77" i="5"/>
  <c r="AQ73" i="5"/>
  <c r="W72" i="5"/>
  <c r="AI80" i="5"/>
  <c r="O79" i="5"/>
  <c r="AS73" i="5"/>
  <c r="Y72" i="5"/>
  <c r="AJ80" i="5"/>
  <c r="P79" i="5"/>
  <c r="AH82" i="5"/>
  <c r="N81" i="5"/>
  <c r="AO75" i="5"/>
  <c r="U74" i="5"/>
  <c r="AW77" i="5"/>
  <c r="AC76" i="5"/>
  <c r="J84" i="4"/>
  <c r="AO75" i="4"/>
  <c r="U74" i="4"/>
  <c r="CF85" i="4"/>
  <c r="BX85" i="4"/>
  <c r="BS85" i="4"/>
  <c r="AX85" i="4"/>
  <c r="BR85" i="4" s="1"/>
  <c r="AD85" i="4" s="1"/>
  <c r="AZ85" i="4"/>
  <c r="BT85" i="4" s="1"/>
  <c r="AY85" i="4"/>
  <c r="BA85" i="4"/>
  <c r="BU85" i="4" s="1"/>
  <c r="BB85" i="4"/>
  <c r="BV85" i="4" s="1"/>
  <c r="BC85" i="4"/>
  <c r="BW85" i="4" s="1"/>
  <c r="BD85" i="4"/>
  <c r="BE85" i="4"/>
  <c r="BY85" i="4" s="1"/>
  <c r="BF85" i="4"/>
  <c r="BZ85" i="4" s="1"/>
  <c r="BG85" i="4"/>
  <c r="CA85" i="4" s="1"/>
  <c r="BH85" i="4"/>
  <c r="CB85" i="4" s="1"/>
  <c r="BI85" i="4"/>
  <c r="CC85" i="4" s="1"/>
  <c r="BJ85" i="4"/>
  <c r="CD85" i="4" s="1"/>
  <c r="BK85" i="4"/>
  <c r="CE85" i="4" s="1"/>
  <c r="BL85" i="4"/>
  <c r="BM85" i="4"/>
  <c r="CG85" i="4" s="1"/>
  <c r="BN85" i="4"/>
  <c r="CH85" i="4" s="1"/>
  <c r="BO85" i="4"/>
  <c r="CI85" i="4" s="1"/>
  <c r="BQ85" i="4"/>
  <c r="CK85" i="4" s="1"/>
  <c r="BP85" i="4"/>
  <c r="CJ85" i="4" s="1"/>
  <c r="AS74" i="4"/>
  <c r="Y73" i="4"/>
  <c r="AE84" i="4"/>
  <c r="K83" i="4"/>
  <c r="AI81" i="4"/>
  <c r="O80" i="4"/>
  <c r="AL78" i="4"/>
  <c r="R77" i="4"/>
  <c r="AM77" i="4"/>
  <c r="S76" i="4"/>
  <c r="AJ79" i="4"/>
  <c r="P78" i="4"/>
  <c r="AG83" i="4"/>
  <c r="M82" i="4"/>
  <c r="AP74" i="4"/>
  <c r="V73" i="4"/>
  <c r="AW77" i="4"/>
  <c r="AC76" i="4"/>
  <c r="AR73" i="4"/>
  <c r="X72" i="4"/>
  <c r="E72" i="4" s="1"/>
  <c r="F72" i="4" s="1"/>
  <c r="G72" i="4" s="1"/>
  <c r="AH81" i="4"/>
  <c r="N80" i="4"/>
  <c r="AQ74" i="4"/>
  <c r="W73" i="4"/>
  <c r="AT74" i="4"/>
  <c r="Z73" i="4"/>
  <c r="AK78" i="4"/>
  <c r="Q77" i="4"/>
  <c r="AF83" i="4"/>
  <c r="L82" i="4"/>
  <c r="AU75" i="4"/>
  <c r="AA74" i="4"/>
  <c r="AV75" i="4"/>
  <c r="AB74" i="4"/>
  <c r="AN75" i="4"/>
  <c r="T74" i="4"/>
  <c r="I86" i="4"/>
  <c r="D86" i="4"/>
  <c r="C86" i="4"/>
  <c r="B87" i="4"/>
  <c r="L84" i="5" l="1"/>
  <c r="J84" i="5"/>
  <c r="K84" i="5"/>
  <c r="AK79" i="5"/>
  <c r="Q78" i="5"/>
  <c r="AO76" i="5"/>
  <c r="U75" i="5"/>
  <c r="AJ81" i="5"/>
  <c r="P80" i="5"/>
  <c r="AI81" i="5"/>
  <c r="O80" i="5"/>
  <c r="AU75" i="5"/>
  <c r="AA74" i="5"/>
  <c r="AV76" i="5"/>
  <c r="AB75" i="5"/>
  <c r="AP74" i="5"/>
  <c r="V73" i="5"/>
  <c r="AN77" i="5"/>
  <c r="T76" i="5"/>
  <c r="AQ74" i="5"/>
  <c r="W73" i="5"/>
  <c r="I86" i="5"/>
  <c r="D86" i="5"/>
  <c r="C86" i="5"/>
  <c r="B87" i="5"/>
  <c r="AW78" i="5"/>
  <c r="AC77" i="5"/>
  <c r="AH83" i="5"/>
  <c r="N82" i="5"/>
  <c r="AS74" i="5"/>
  <c r="Y73" i="5"/>
  <c r="AL79" i="5"/>
  <c r="R78" i="5"/>
  <c r="AR74" i="5"/>
  <c r="X73" i="5"/>
  <c r="AT75" i="5"/>
  <c r="Z74" i="5"/>
  <c r="CD85" i="5"/>
  <c r="BV85" i="5"/>
  <c r="CK85" i="5"/>
  <c r="CF85" i="5"/>
  <c r="BX85" i="5"/>
  <c r="BS85" i="5"/>
  <c r="AE85" i="5" s="1"/>
  <c r="AX85" i="5"/>
  <c r="BR85" i="5" s="1"/>
  <c r="AD85" i="5" s="1"/>
  <c r="AZ85" i="5"/>
  <c r="BT85" i="5" s="1"/>
  <c r="AF85" i="5" s="1"/>
  <c r="AY85" i="5"/>
  <c r="BA85" i="5"/>
  <c r="BU85" i="5" s="1"/>
  <c r="BB85" i="5"/>
  <c r="BC85" i="5"/>
  <c r="BW85" i="5" s="1"/>
  <c r="BD85" i="5"/>
  <c r="BE85" i="5"/>
  <c r="BY85" i="5" s="1"/>
  <c r="BF85" i="5"/>
  <c r="BZ85" i="5" s="1"/>
  <c r="BG85" i="5"/>
  <c r="CA85" i="5" s="1"/>
  <c r="BH85" i="5"/>
  <c r="CB85" i="5" s="1"/>
  <c r="BI85" i="5"/>
  <c r="CC85" i="5" s="1"/>
  <c r="BJ85" i="5"/>
  <c r="BK85" i="5"/>
  <c r="CE85" i="5" s="1"/>
  <c r="BL85" i="5"/>
  <c r="BM85" i="5"/>
  <c r="CG85" i="5" s="1"/>
  <c r="BN85" i="5"/>
  <c r="CH85" i="5" s="1"/>
  <c r="BO85" i="5"/>
  <c r="CI85" i="5" s="1"/>
  <c r="BQ85" i="5"/>
  <c r="BP85" i="5"/>
  <c r="CJ85" i="5" s="1"/>
  <c r="AM78" i="5"/>
  <c r="S77" i="5"/>
  <c r="AG84" i="5"/>
  <c r="M83" i="5"/>
  <c r="J85" i="4"/>
  <c r="AS75" i="4"/>
  <c r="Y74" i="4"/>
  <c r="AV76" i="4"/>
  <c r="AB75" i="4"/>
  <c r="AF84" i="4"/>
  <c r="L83" i="4"/>
  <c r="AT75" i="4"/>
  <c r="Z74" i="4"/>
  <c r="AR74" i="4"/>
  <c r="X73" i="4"/>
  <c r="E73" i="4" s="1"/>
  <c r="F73" i="4" s="1"/>
  <c r="G73" i="4" s="1"/>
  <c r="AP75" i="4"/>
  <c r="V74" i="4"/>
  <c r="AJ80" i="4"/>
  <c r="P79" i="4"/>
  <c r="AL79" i="4"/>
  <c r="R78" i="4"/>
  <c r="AE85" i="4"/>
  <c r="K84" i="4"/>
  <c r="I87" i="4"/>
  <c r="D87" i="4"/>
  <c r="C87" i="4"/>
  <c r="B88" i="4"/>
  <c r="AH82" i="4"/>
  <c r="N81" i="4"/>
  <c r="AO76" i="4"/>
  <c r="U75" i="4"/>
  <c r="BV86" i="4"/>
  <c r="CF86" i="4"/>
  <c r="CI86" i="4"/>
  <c r="BS86" i="4"/>
  <c r="AX86" i="4"/>
  <c r="BR86" i="4" s="1"/>
  <c r="AD86" i="4" s="1"/>
  <c r="AZ86" i="4"/>
  <c r="BT86" i="4" s="1"/>
  <c r="AY86" i="4"/>
  <c r="BA86" i="4"/>
  <c r="BU86" i="4" s="1"/>
  <c r="BB86" i="4"/>
  <c r="BC86" i="4"/>
  <c r="BW86" i="4" s="1"/>
  <c r="BD86" i="4"/>
  <c r="BX86" i="4" s="1"/>
  <c r="BE86" i="4"/>
  <c r="BY86" i="4" s="1"/>
  <c r="BF86" i="4"/>
  <c r="BZ86" i="4" s="1"/>
  <c r="BG86" i="4"/>
  <c r="CA86" i="4" s="1"/>
  <c r="BH86" i="4"/>
  <c r="CB86" i="4" s="1"/>
  <c r="BI86" i="4"/>
  <c r="CC86" i="4" s="1"/>
  <c r="BJ86" i="4"/>
  <c r="CD86" i="4" s="1"/>
  <c r="BK86" i="4"/>
  <c r="CE86" i="4" s="1"/>
  <c r="BL86" i="4"/>
  <c r="BM86" i="4"/>
  <c r="CG86" i="4" s="1"/>
  <c r="BN86" i="4"/>
  <c r="CH86" i="4" s="1"/>
  <c r="BO86" i="4"/>
  <c r="BP86" i="4"/>
  <c r="CJ86" i="4" s="1"/>
  <c r="BQ86" i="4"/>
  <c r="CK86" i="4" s="1"/>
  <c r="AN76" i="4"/>
  <c r="T75" i="4"/>
  <c r="AU76" i="4"/>
  <c r="AA75" i="4"/>
  <c r="AK79" i="4"/>
  <c r="Q78" i="4"/>
  <c r="AQ75" i="4"/>
  <c r="W74" i="4"/>
  <c r="AW78" i="4"/>
  <c r="AC77" i="4"/>
  <c r="AG84" i="4"/>
  <c r="M83" i="4"/>
  <c r="AM78" i="4"/>
  <c r="S77" i="4"/>
  <c r="AI82" i="4"/>
  <c r="O81" i="4"/>
  <c r="J85" i="5" l="1"/>
  <c r="K85" i="5"/>
  <c r="L85" i="5"/>
  <c r="AG85" i="5"/>
  <c r="M84" i="5"/>
  <c r="AT76" i="5"/>
  <c r="Z75" i="5"/>
  <c r="AL80" i="5"/>
  <c r="R79" i="5"/>
  <c r="AH84" i="5"/>
  <c r="N83" i="5"/>
  <c r="BT86" i="5"/>
  <c r="AF86" i="5" s="1"/>
  <c r="CI86" i="5"/>
  <c r="CE86" i="5"/>
  <c r="BW86" i="5"/>
  <c r="BS86" i="5"/>
  <c r="AE86" i="5" s="1"/>
  <c r="AX86" i="5"/>
  <c r="BR86" i="5" s="1"/>
  <c r="AD86" i="5" s="1"/>
  <c r="AZ86" i="5"/>
  <c r="AY86" i="5"/>
  <c r="BA86" i="5"/>
  <c r="BU86" i="5" s="1"/>
  <c r="BB86" i="5"/>
  <c r="BV86" i="5" s="1"/>
  <c r="BC86" i="5"/>
  <c r="BD86" i="5"/>
  <c r="BX86" i="5" s="1"/>
  <c r="BE86" i="5"/>
  <c r="BY86" i="5" s="1"/>
  <c r="BF86" i="5"/>
  <c r="BZ86" i="5" s="1"/>
  <c r="BG86" i="5"/>
  <c r="CA86" i="5" s="1"/>
  <c r="BH86" i="5"/>
  <c r="CB86" i="5" s="1"/>
  <c r="BI86" i="5"/>
  <c r="CC86" i="5" s="1"/>
  <c r="BJ86" i="5"/>
  <c r="CD86" i="5" s="1"/>
  <c r="BK86" i="5"/>
  <c r="BL86" i="5"/>
  <c r="CF86" i="5" s="1"/>
  <c r="BM86" i="5"/>
  <c r="CG86" i="5" s="1"/>
  <c r="BN86" i="5"/>
  <c r="CH86" i="5" s="1"/>
  <c r="BO86" i="5"/>
  <c r="BP86" i="5"/>
  <c r="CJ86" i="5" s="1"/>
  <c r="BQ86" i="5"/>
  <c r="CK86" i="5" s="1"/>
  <c r="AQ75" i="5"/>
  <c r="W74" i="5"/>
  <c r="E73" i="5"/>
  <c r="F73" i="5" s="1"/>
  <c r="G73" i="5" s="1"/>
  <c r="AP75" i="5"/>
  <c r="V74" i="5"/>
  <c r="AU76" i="5"/>
  <c r="AA75" i="5"/>
  <c r="AJ82" i="5"/>
  <c r="P81" i="5"/>
  <c r="AM79" i="5"/>
  <c r="S78" i="5"/>
  <c r="AR75" i="5"/>
  <c r="X74" i="5"/>
  <c r="AS75" i="5"/>
  <c r="Y74" i="5"/>
  <c r="AW79" i="5"/>
  <c r="AC78" i="5"/>
  <c r="AK80" i="5"/>
  <c r="Q79" i="5"/>
  <c r="I87" i="5"/>
  <c r="D87" i="5"/>
  <c r="B88" i="5"/>
  <c r="C87" i="5"/>
  <c r="AN78" i="5"/>
  <c r="T77" i="5"/>
  <c r="AV77" i="5"/>
  <c r="AB76" i="5"/>
  <c r="AI82" i="5"/>
  <c r="O81" i="5"/>
  <c r="AO77" i="5"/>
  <c r="U76" i="5"/>
  <c r="J86" i="4"/>
  <c r="AH83" i="4"/>
  <c r="N82" i="4"/>
  <c r="AF85" i="4"/>
  <c r="L84" i="4"/>
  <c r="AS76" i="4"/>
  <c r="Y75" i="4"/>
  <c r="AI83" i="4"/>
  <c r="O82" i="4"/>
  <c r="AG85" i="4"/>
  <c r="M84" i="4"/>
  <c r="AQ76" i="4"/>
  <c r="W75" i="4"/>
  <c r="AU77" i="4"/>
  <c r="AA76" i="4"/>
  <c r="AO77" i="4"/>
  <c r="U76" i="4"/>
  <c r="AL80" i="4"/>
  <c r="R79" i="4"/>
  <c r="AP76" i="4"/>
  <c r="V75" i="4"/>
  <c r="I88" i="4"/>
  <c r="D88" i="4"/>
  <c r="C88" i="4"/>
  <c r="B89" i="4"/>
  <c r="AT76" i="4"/>
  <c r="Z75" i="4"/>
  <c r="AV77" i="4"/>
  <c r="AB76" i="4"/>
  <c r="AM79" i="4"/>
  <c r="S78" i="4"/>
  <c r="AW79" i="4"/>
  <c r="AC78" i="4"/>
  <c r="AK80" i="4"/>
  <c r="Q79" i="4"/>
  <c r="AN77" i="4"/>
  <c r="T76" i="4"/>
  <c r="CK87" i="4"/>
  <c r="BU87" i="4"/>
  <c r="CF87" i="4"/>
  <c r="CB87" i="4"/>
  <c r="BX87" i="4"/>
  <c r="AX87" i="4"/>
  <c r="BR87" i="4" s="1"/>
  <c r="AD87" i="4" s="1"/>
  <c r="AY87" i="4"/>
  <c r="BS87" i="4" s="1"/>
  <c r="AZ87" i="4"/>
  <c r="BT87" i="4" s="1"/>
  <c r="BA87" i="4"/>
  <c r="BB87" i="4"/>
  <c r="BV87" i="4" s="1"/>
  <c r="BC87" i="4"/>
  <c r="BW87" i="4" s="1"/>
  <c r="BD87" i="4"/>
  <c r="BE87" i="4"/>
  <c r="BY87" i="4" s="1"/>
  <c r="BF87" i="4"/>
  <c r="BZ87" i="4" s="1"/>
  <c r="BG87" i="4"/>
  <c r="CA87" i="4" s="1"/>
  <c r="BH87" i="4"/>
  <c r="BI87" i="4"/>
  <c r="CC87" i="4" s="1"/>
  <c r="BJ87" i="4"/>
  <c r="CD87" i="4" s="1"/>
  <c r="BK87" i="4"/>
  <c r="CE87" i="4" s="1"/>
  <c r="BL87" i="4"/>
  <c r="BM87" i="4"/>
  <c r="CG87" i="4" s="1"/>
  <c r="BN87" i="4"/>
  <c r="CH87" i="4" s="1"/>
  <c r="BO87" i="4"/>
  <c r="CI87" i="4" s="1"/>
  <c r="BQ87" i="4"/>
  <c r="BP87" i="4"/>
  <c r="CJ87" i="4" s="1"/>
  <c r="AE86" i="4"/>
  <c r="K85" i="4"/>
  <c r="AJ81" i="4"/>
  <c r="P80" i="4"/>
  <c r="AR75" i="4"/>
  <c r="X74" i="4"/>
  <c r="E74" i="4" s="1"/>
  <c r="F74" i="4" s="1"/>
  <c r="G74" i="4" s="1"/>
  <c r="K86" i="5" l="1"/>
  <c r="L86" i="5"/>
  <c r="J86" i="5"/>
  <c r="AK81" i="5"/>
  <c r="Q80" i="5"/>
  <c r="AW80" i="5"/>
  <c r="AC79" i="5"/>
  <c r="AR76" i="5"/>
  <c r="X75" i="5"/>
  <c r="AJ83" i="5"/>
  <c r="P82" i="5"/>
  <c r="AP76" i="5"/>
  <c r="V75" i="5"/>
  <c r="AQ76" i="5"/>
  <c r="W75" i="5"/>
  <c r="AL81" i="5"/>
  <c r="R80" i="5"/>
  <c r="AG86" i="5"/>
  <c r="M85" i="5"/>
  <c r="AI83" i="5"/>
  <c r="O82" i="5"/>
  <c r="AN79" i="5"/>
  <c r="T78" i="5"/>
  <c r="BU87" i="5"/>
  <c r="CD87" i="5"/>
  <c r="AX87" i="5"/>
  <c r="BR87" i="5" s="1"/>
  <c r="AD87" i="5" s="1"/>
  <c r="AZ87" i="5"/>
  <c r="BT87" i="5" s="1"/>
  <c r="AF87" i="5" s="1"/>
  <c r="AY87" i="5"/>
  <c r="BS87" i="5" s="1"/>
  <c r="AE87" i="5" s="1"/>
  <c r="BA87" i="5"/>
  <c r="BB87" i="5"/>
  <c r="BV87" i="5" s="1"/>
  <c r="BC87" i="5"/>
  <c r="BW87" i="5" s="1"/>
  <c r="BD87" i="5"/>
  <c r="BX87" i="5" s="1"/>
  <c r="BE87" i="5"/>
  <c r="BY87" i="5" s="1"/>
  <c r="BF87" i="5"/>
  <c r="BZ87" i="5" s="1"/>
  <c r="BG87" i="5"/>
  <c r="CA87" i="5" s="1"/>
  <c r="BH87" i="5"/>
  <c r="CB87" i="5" s="1"/>
  <c r="BI87" i="5"/>
  <c r="CC87" i="5" s="1"/>
  <c r="BJ87" i="5"/>
  <c r="BK87" i="5"/>
  <c r="CE87" i="5" s="1"/>
  <c r="BL87" i="5"/>
  <c r="CF87" i="5" s="1"/>
  <c r="BM87" i="5"/>
  <c r="CG87" i="5" s="1"/>
  <c r="BN87" i="5"/>
  <c r="CH87" i="5" s="1"/>
  <c r="BO87" i="5"/>
  <c r="CI87" i="5" s="1"/>
  <c r="BQ87" i="5"/>
  <c r="CK87" i="5" s="1"/>
  <c r="BP87" i="5"/>
  <c r="CJ87" i="5" s="1"/>
  <c r="AS76" i="5"/>
  <c r="Y75" i="5"/>
  <c r="AM80" i="5"/>
  <c r="S79" i="5"/>
  <c r="AU77" i="5"/>
  <c r="AA76" i="5"/>
  <c r="AH85" i="5"/>
  <c r="N84" i="5"/>
  <c r="AT77" i="5"/>
  <c r="Z76" i="5"/>
  <c r="AO78" i="5"/>
  <c r="U77" i="5"/>
  <c r="AV78" i="5"/>
  <c r="AB77" i="5"/>
  <c r="C88" i="5"/>
  <c r="B89" i="5"/>
  <c r="I88" i="5"/>
  <c r="D88" i="5"/>
  <c r="E74" i="5"/>
  <c r="F74" i="5" s="1"/>
  <c r="G74" i="5" s="1"/>
  <c r="J87" i="4"/>
  <c r="AL81" i="4"/>
  <c r="R80" i="4"/>
  <c r="AU78" i="4"/>
  <c r="AA77" i="4"/>
  <c r="AG86" i="4"/>
  <c r="M85" i="4"/>
  <c r="AS77" i="4"/>
  <c r="Y76" i="4"/>
  <c r="AH84" i="4"/>
  <c r="N83" i="4"/>
  <c r="AR76" i="4"/>
  <c r="X75" i="4"/>
  <c r="E75" i="4" s="1"/>
  <c r="F75" i="4" s="1"/>
  <c r="G75" i="4" s="1"/>
  <c r="AE87" i="4"/>
  <c r="K86" i="4"/>
  <c r="AK81" i="4"/>
  <c r="Q80" i="4"/>
  <c r="AM80" i="4"/>
  <c r="S79" i="4"/>
  <c r="AT77" i="4"/>
  <c r="Z76" i="4"/>
  <c r="B90" i="4"/>
  <c r="I89" i="4"/>
  <c r="D89" i="4"/>
  <c r="C89" i="4"/>
  <c r="AP77" i="4"/>
  <c r="V76" i="4"/>
  <c r="AO78" i="4"/>
  <c r="U77" i="4"/>
  <c r="AQ77" i="4"/>
  <c r="W76" i="4"/>
  <c r="AI84" i="4"/>
  <c r="O83" i="4"/>
  <c r="AF86" i="4"/>
  <c r="L85" i="4"/>
  <c r="AJ82" i="4"/>
  <c r="P81" i="4"/>
  <c r="AN78" i="4"/>
  <c r="T77" i="4"/>
  <c r="AW80" i="4"/>
  <c r="AC79" i="4"/>
  <c r="AV78" i="4"/>
  <c r="AB77" i="4"/>
  <c r="CK88" i="4"/>
  <c r="BU88" i="4"/>
  <c r="BX88" i="4"/>
  <c r="BS88" i="4"/>
  <c r="AX88" i="4"/>
  <c r="BR88" i="4" s="1"/>
  <c r="AD88" i="4" s="1"/>
  <c r="AZ88" i="4"/>
  <c r="BT88" i="4" s="1"/>
  <c r="AY88" i="4"/>
  <c r="BA88" i="4"/>
  <c r="BB88" i="4"/>
  <c r="BV88" i="4" s="1"/>
  <c r="BC88" i="4"/>
  <c r="BW88" i="4" s="1"/>
  <c r="BD88" i="4"/>
  <c r="BE88" i="4"/>
  <c r="BY88" i="4" s="1"/>
  <c r="BF88" i="4"/>
  <c r="BZ88" i="4" s="1"/>
  <c r="BG88" i="4"/>
  <c r="CA88" i="4" s="1"/>
  <c r="BH88" i="4"/>
  <c r="CB88" i="4" s="1"/>
  <c r="BI88" i="4"/>
  <c r="CC88" i="4" s="1"/>
  <c r="BJ88" i="4"/>
  <c r="CD88" i="4" s="1"/>
  <c r="BK88" i="4"/>
  <c r="CE88" i="4" s="1"/>
  <c r="BL88" i="4"/>
  <c r="CF88" i="4" s="1"/>
  <c r="BM88" i="4"/>
  <c r="CG88" i="4" s="1"/>
  <c r="BN88" i="4"/>
  <c r="CH88" i="4" s="1"/>
  <c r="BO88" i="4"/>
  <c r="CI88" i="4" s="1"/>
  <c r="BQ88" i="4"/>
  <c r="BP88" i="4"/>
  <c r="CJ88" i="4" s="1"/>
  <c r="K87" i="5" l="1"/>
  <c r="L87" i="5"/>
  <c r="J87" i="5"/>
  <c r="AH86" i="5"/>
  <c r="N85" i="5"/>
  <c r="AM81" i="5"/>
  <c r="S80" i="5"/>
  <c r="AV79" i="5"/>
  <c r="AB78" i="5"/>
  <c r="AN80" i="5"/>
  <c r="T79" i="5"/>
  <c r="AG87" i="5"/>
  <c r="M86" i="5"/>
  <c r="AQ77" i="5"/>
  <c r="W76" i="5"/>
  <c r="AJ84" i="5"/>
  <c r="P83" i="5"/>
  <c r="AW81" i="5"/>
  <c r="AC80" i="5"/>
  <c r="C89" i="5"/>
  <c r="B90" i="5"/>
  <c r="I89" i="5"/>
  <c r="D89" i="5"/>
  <c r="AT78" i="5"/>
  <c r="Z77" i="5"/>
  <c r="AU78" i="5"/>
  <c r="AA77" i="5"/>
  <c r="AS77" i="5"/>
  <c r="Y76" i="5"/>
  <c r="E75" i="5"/>
  <c r="F75" i="5" s="1"/>
  <c r="G75" i="5" s="1"/>
  <c r="AX88" i="5"/>
  <c r="BR88" i="5" s="1"/>
  <c r="AD88" i="5" s="1"/>
  <c r="AZ88" i="5"/>
  <c r="BT88" i="5" s="1"/>
  <c r="AF88" i="5" s="1"/>
  <c r="AY88" i="5"/>
  <c r="BS88" i="5" s="1"/>
  <c r="AE88" i="5" s="1"/>
  <c r="BA88" i="5"/>
  <c r="BU88" i="5" s="1"/>
  <c r="BB88" i="5"/>
  <c r="BV88" i="5" s="1"/>
  <c r="BC88" i="5"/>
  <c r="BW88" i="5" s="1"/>
  <c r="BD88" i="5"/>
  <c r="BX88" i="5" s="1"/>
  <c r="BE88" i="5"/>
  <c r="BY88" i="5" s="1"/>
  <c r="BF88" i="5"/>
  <c r="BZ88" i="5" s="1"/>
  <c r="BG88" i="5"/>
  <c r="CA88" i="5" s="1"/>
  <c r="BH88" i="5"/>
  <c r="CB88" i="5" s="1"/>
  <c r="BI88" i="5"/>
  <c r="CC88" i="5" s="1"/>
  <c r="BJ88" i="5"/>
  <c r="CD88" i="5" s="1"/>
  <c r="BK88" i="5"/>
  <c r="CE88" i="5" s="1"/>
  <c r="BL88" i="5"/>
  <c r="CF88" i="5" s="1"/>
  <c r="BM88" i="5"/>
  <c r="CG88" i="5" s="1"/>
  <c r="BN88" i="5"/>
  <c r="CH88" i="5" s="1"/>
  <c r="BO88" i="5"/>
  <c r="CI88" i="5" s="1"/>
  <c r="BQ88" i="5"/>
  <c r="CK88" i="5" s="1"/>
  <c r="BP88" i="5"/>
  <c r="CJ88" i="5" s="1"/>
  <c r="AO79" i="5"/>
  <c r="U78" i="5"/>
  <c r="AI84" i="5"/>
  <c r="O83" i="5"/>
  <c r="AL82" i="5"/>
  <c r="R81" i="5"/>
  <c r="AP77" i="5"/>
  <c r="V76" i="5"/>
  <c r="E76" i="5" s="1"/>
  <c r="F76" i="5" s="1"/>
  <c r="G76" i="5" s="1"/>
  <c r="AR77" i="5"/>
  <c r="X76" i="5"/>
  <c r="AK82" i="5"/>
  <c r="Q81" i="5"/>
  <c r="J88" i="4"/>
  <c r="AF87" i="4"/>
  <c r="L86" i="4"/>
  <c r="AQ78" i="4"/>
  <c r="W77" i="4"/>
  <c r="AP78" i="4"/>
  <c r="V77" i="4"/>
  <c r="B91" i="4"/>
  <c r="I90" i="4"/>
  <c r="D90" i="4"/>
  <c r="C90" i="4"/>
  <c r="AW81" i="4"/>
  <c r="AC80" i="4"/>
  <c r="AJ83" i="4"/>
  <c r="P82" i="4"/>
  <c r="CI89" i="4"/>
  <c r="CA89" i="4"/>
  <c r="BW89" i="4"/>
  <c r="BT89" i="4"/>
  <c r="AX89" i="4"/>
  <c r="BR89" i="4" s="1"/>
  <c r="AD89" i="4" s="1"/>
  <c r="AZ89" i="4"/>
  <c r="AY89" i="4"/>
  <c r="BS89" i="4" s="1"/>
  <c r="BA89" i="4"/>
  <c r="BU89" i="4" s="1"/>
  <c r="BB89" i="4"/>
  <c r="BV89" i="4" s="1"/>
  <c r="BC89" i="4"/>
  <c r="BD89" i="4"/>
  <c r="BX89" i="4" s="1"/>
  <c r="BE89" i="4"/>
  <c r="BY89" i="4" s="1"/>
  <c r="BF89" i="4"/>
  <c r="BZ89" i="4" s="1"/>
  <c r="BG89" i="4"/>
  <c r="BH89" i="4"/>
  <c r="CB89" i="4" s="1"/>
  <c r="BI89" i="4"/>
  <c r="CC89" i="4" s="1"/>
  <c r="BJ89" i="4"/>
  <c r="CD89" i="4" s="1"/>
  <c r="BK89" i="4"/>
  <c r="CE89" i="4" s="1"/>
  <c r="BL89" i="4"/>
  <c r="CF89" i="4" s="1"/>
  <c r="BM89" i="4"/>
  <c r="CG89" i="4" s="1"/>
  <c r="BN89" i="4"/>
  <c r="CH89" i="4" s="1"/>
  <c r="BO89" i="4"/>
  <c r="BQ89" i="4"/>
  <c r="CK89" i="4" s="1"/>
  <c r="BP89" i="4"/>
  <c r="CJ89" i="4" s="1"/>
  <c r="AT78" i="4"/>
  <c r="Z77" i="4"/>
  <c r="AK82" i="4"/>
  <c r="Q81" i="4"/>
  <c r="AR77" i="4"/>
  <c r="X76" i="4"/>
  <c r="E76" i="4" s="1"/>
  <c r="F76" i="4" s="1"/>
  <c r="G76" i="4" s="1"/>
  <c r="AS78" i="4"/>
  <c r="Y77" i="4"/>
  <c r="AU79" i="4"/>
  <c r="AA78" i="4"/>
  <c r="AI85" i="4"/>
  <c r="O84" i="4"/>
  <c r="AO79" i="4"/>
  <c r="U78" i="4"/>
  <c r="AV79" i="4"/>
  <c r="AB78" i="4"/>
  <c r="AN79" i="4"/>
  <c r="T78" i="4"/>
  <c r="AM81" i="4"/>
  <c r="S80" i="4"/>
  <c r="AE88" i="4"/>
  <c r="K87" i="4"/>
  <c r="AH85" i="4"/>
  <c r="N84" i="4"/>
  <c r="AG87" i="4"/>
  <c r="M86" i="4"/>
  <c r="AL82" i="4"/>
  <c r="R81" i="4"/>
  <c r="L88" i="5" l="1"/>
  <c r="J88" i="5"/>
  <c r="K88" i="5"/>
  <c r="AU79" i="5"/>
  <c r="AA78" i="5"/>
  <c r="AW82" i="5"/>
  <c r="AC81" i="5"/>
  <c r="AQ78" i="5"/>
  <c r="W77" i="5"/>
  <c r="AN81" i="5"/>
  <c r="T80" i="5"/>
  <c r="AH87" i="5"/>
  <c r="N86" i="5"/>
  <c r="AR78" i="5"/>
  <c r="X77" i="5"/>
  <c r="AL83" i="5"/>
  <c r="R82" i="5"/>
  <c r="C90" i="5"/>
  <c r="B91" i="5"/>
  <c r="I90" i="5"/>
  <c r="D90" i="5"/>
  <c r="AO80" i="5"/>
  <c r="U79" i="5"/>
  <c r="AS78" i="5"/>
  <c r="Y77" i="5"/>
  <c r="AT79" i="5"/>
  <c r="Z78" i="5"/>
  <c r="CJ89" i="5"/>
  <c r="CF89" i="5"/>
  <c r="BS89" i="5"/>
  <c r="AE89" i="5" s="1"/>
  <c r="BV89" i="5"/>
  <c r="CG89" i="5"/>
  <c r="CC89" i="5"/>
  <c r="AX89" i="5"/>
  <c r="BR89" i="5" s="1"/>
  <c r="AD89" i="5" s="1"/>
  <c r="AZ89" i="5"/>
  <c r="BT89" i="5" s="1"/>
  <c r="AF89" i="5" s="1"/>
  <c r="AY89" i="5"/>
  <c r="BA89" i="5"/>
  <c r="BU89" i="5" s="1"/>
  <c r="BB89" i="5"/>
  <c r="BC89" i="5"/>
  <c r="BW89" i="5" s="1"/>
  <c r="BD89" i="5"/>
  <c r="BX89" i="5" s="1"/>
  <c r="BE89" i="5"/>
  <c r="BY89" i="5" s="1"/>
  <c r="BF89" i="5"/>
  <c r="BZ89" i="5" s="1"/>
  <c r="BG89" i="5"/>
  <c r="CA89" i="5" s="1"/>
  <c r="BH89" i="5"/>
  <c r="CB89" i="5" s="1"/>
  <c r="BI89" i="5"/>
  <c r="BJ89" i="5"/>
  <c r="CD89" i="5" s="1"/>
  <c r="BK89" i="5"/>
  <c r="CE89" i="5" s="1"/>
  <c r="BL89" i="5"/>
  <c r="BM89" i="5"/>
  <c r="BN89" i="5"/>
  <c r="CH89" i="5" s="1"/>
  <c r="BO89" i="5"/>
  <c r="CI89" i="5" s="1"/>
  <c r="BQ89" i="5"/>
  <c r="CK89" i="5" s="1"/>
  <c r="BP89" i="5"/>
  <c r="AJ85" i="5"/>
  <c r="P84" i="5"/>
  <c r="AG88" i="5"/>
  <c r="M87" i="5"/>
  <c r="AV80" i="5"/>
  <c r="AB79" i="5"/>
  <c r="AM82" i="5"/>
  <c r="S81" i="5"/>
  <c r="AK83" i="5"/>
  <c r="Q82" i="5"/>
  <c r="AP78" i="5"/>
  <c r="V77" i="5"/>
  <c r="E77" i="5" s="1"/>
  <c r="F77" i="5" s="1"/>
  <c r="G77" i="5" s="1"/>
  <c r="AI85" i="5"/>
  <c r="O84" i="5"/>
  <c r="J89" i="4"/>
  <c r="AI86" i="4"/>
  <c r="O85" i="4"/>
  <c r="AU80" i="4"/>
  <c r="AA79" i="4"/>
  <c r="AR78" i="4"/>
  <c r="X77" i="4"/>
  <c r="E77" i="4" s="1"/>
  <c r="F77" i="4" s="1"/>
  <c r="G77" i="4" s="1"/>
  <c r="AT79" i="4"/>
  <c r="Z78" i="4"/>
  <c r="AW82" i="4"/>
  <c r="AC81" i="4"/>
  <c r="B92" i="4"/>
  <c r="I91" i="4"/>
  <c r="D91" i="4"/>
  <c r="C91" i="4"/>
  <c r="AQ79" i="4"/>
  <c r="W78" i="4"/>
  <c r="AG88" i="4"/>
  <c r="M87" i="4"/>
  <c r="AE89" i="4"/>
  <c r="K88" i="4"/>
  <c r="AN80" i="4"/>
  <c r="T79" i="4"/>
  <c r="BS90" i="4"/>
  <c r="CJ90" i="4"/>
  <c r="CF90" i="4"/>
  <c r="CB90" i="4"/>
  <c r="BT90" i="4"/>
  <c r="AX90" i="4"/>
  <c r="BR90" i="4" s="1"/>
  <c r="AD90" i="4" s="1"/>
  <c r="AZ90" i="4"/>
  <c r="AY90" i="4"/>
  <c r="BA90" i="4"/>
  <c r="BU90" i="4" s="1"/>
  <c r="BB90" i="4"/>
  <c r="BV90" i="4" s="1"/>
  <c r="BC90" i="4"/>
  <c r="BW90" i="4" s="1"/>
  <c r="BD90" i="4"/>
  <c r="BX90" i="4" s="1"/>
  <c r="BE90" i="4"/>
  <c r="BY90" i="4" s="1"/>
  <c r="BF90" i="4"/>
  <c r="BZ90" i="4" s="1"/>
  <c r="BG90" i="4"/>
  <c r="CA90" i="4" s="1"/>
  <c r="BH90" i="4"/>
  <c r="BI90" i="4"/>
  <c r="CC90" i="4" s="1"/>
  <c r="BJ90" i="4"/>
  <c r="CD90" i="4" s="1"/>
  <c r="BK90" i="4"/>
  <c r="CE90" i="4" s="1"/>
  <c r="BL90" i="4"/>
  <c r="BM90" i="4"/>
  <c r="CG90" i="4" s="1"/>
  <c r="BN90" i="4"/>
  <c r="CH90" i="4" s="1"/>
  <c r="BO90" i="4"/>
  <c r="CI90" i="4" s="1"/>
  <c r="BP90" i="4"/>
  <c r="BQ90" i="4"/>
  <c r="CK90" i="4" s="1"/>
  <c r="AO80" i="4"/>
  <c r="U79" i="4"/>
  <c r="AS79" i="4"/>
  <c r="Y78" i="4"/>
  <c r="AK83" i="4"/>
  <c r="Q82" i="4"/>
  <c r="AJ84" i="4"/>
  <c r="P83" i="4"/>
  <c r="AP79" i="4"/>
  <c r="V78" i="4"/>
  <c r="AF88" i="4"/>
  <c r="L87" i="4"/>
  <c r="AL83" i="4"/>
  <c r="R82" i="4"/>
  <c r="AH86" i="4"/>
  <c r="N85" i="4"/>
  <c r="AM82" i="4"/>
  <c r="S81" i="4"/>
  <c r="AV80" i="4"/>
  <c r="AB79" i="4"/>
  <c r="L89" i="5" l="1"/>
  <c r="J89" i="5"/>
  <c r="K89" i="5"/>
  <c r="AI86" i="5"/>
  <c r="O85" i="5"/>
  <c r="AK84" i="5"/>
  <c r="Q83" i="5"/>
  <c r="AR79" i="5"/>
  <c r="X78" i="5"/>
  <c r="AN82" i="5"/>
  <c r="T81" i="5"/>
  <c r="AW83" i="5"/>
  <c r="AC82" i="5"/>
  <c r="AV81" i="5"/>
  <c r="AB80" i="5"/>
  <c r="AJ86" i="5"/>
  <c r="P85" i="5"/>
  <c r="AS79" i="5"/>
  <c r="Y78" i="5"/>
  <c r="AP79" i="5"/>
  <c r="V78" i="5"/>
  <c r="E78" i="5" s="1"/>
  <c r="F78" i="5" s="1"/>
  <c r="G78" i="5" s="1"/>
  <c r="B92" i="5"/>
  <c r="C91" i="5"/>
  <c r="I91" i="5"/>
  <c r="D91" i="5"/>
  <c r="AL84" i="5"/>
  <c r="R83" i="5"/>
  <c r="AH88" i="5"/>
  <c r="N87" i="5"/>
  <c r="AQ79" i="5"/>
  <c r="W78" i="5"/>
  <c r="AU80" i="5"/>
  <c r="AA79" i="5"/>
  <c r="AM83" i="5"/>
  <c r="S82" i="5"/>
  <c r="AG89" i="5"/>
  <c r="M88" i="5"/>
  <c r="AT80" i="5"/>
  <c r="Z79" i="5"/>
  <c r="AO81" i="5"/>
  <c r="U80" i="5"/>
  <c r="CH90" i="5"/>
  <c r="BV90" i="5"/>
  <c r="BR90" i="5"/>
  <c r="AD90" i="5" s="1"/>
  <c r="CC90" i="5"/>
  <c r="BY90" i="5"/>
  <c r="AX90" i="5"/>
  <c r="AZ90" i="5"/>
  <c r="BT90" i="5" s="1"/>
  <c r="AF90" i="5" s="1"/>
  <c r="AY90" i="5"/>
  <c r="BS90" i="5" s="1"/>
  <c r="AE90" i="5" s="1"/>
  <c r="BA90" i="5"/>
  <c r="BU90" i="5" s="1"/>
  <c r="BB90" i="5"/>
  <c r="BC90" i="5"/>
  <c r="BW90" i="5" s="1"/>
  <c r="BD90" i="5"/>
  <c r="BX90" i="5" s="1"/>
  <c r="BE90" i="5"/>
  <c r="BF90" i="5"/>
  <c r="BZ90" i="5" s="1"/>
  <c r="BG90" i="5"/>
  <c r="CA90" i="5" s="1"/>
  <c r="BH90" i="5"/>
  <c r="CB90" i="5" s="1"/>
  <c r="BI90" i="5"/>
  <c r="BJ90" i="5"/>
  <c r="CD90" i="5" s="1"/>
  <c r="BK90" i="5"/>
  <c r="CE90" i="5" s="1"/>
  <c r="BL90" i="5"/>
  <c r="CF90" i="5" s="1"/>
  <c r="BM90" i="5"/>
  <c r="CG90" i="5" s="1"/>
  <c r="BN90" i="5"/>
  <c r="BO90" i="5"/>
  <c r="CI90" i="5" s="1"/>
  <c r="BP90" i="5"/>
  <c r="CJ90" i="5" s="1"/>
  <c r="BQ90" i="5"/>
  <c r="CK90" i="5" s="1"/>
  <c r="J90" i="4"/>
  <c r="AV81" i="4"/>
  <c r="AB80" i="4"/>
  <c r="AH87" i="4"/>
  <c r="N86" i="4"/>
  <c r="AF89" i="4"/>
  <c r="L88" i="4"/>
  <c r="AJ85" i="4"/>
  <c r="P84" i="4"/>
  <c r="AS80" i="4"/>
  <c r="Y79" i="4"/>
  <c r="AE90" i="4"/>
  <c r="K89" i="4"/>
  <c r="AQ80" i="4"/>
  <c r="W79" i="4"/>
  <c r="B93" i="4"/>
  <c r="I92" i="4"/>
  <c r="D92" i="4"/>
  <c r="C92" i="4"/>
  <c r="AT80" i="4"/>
  <c r="Z79" i="4"/>
  <c r="AU81" i="4"/>
  <c r="AA80" i="4"/>
  <c r="AM83" i="4"/>
  <c r="S82" i="4"/>
  <c r="AL84" i="4"/>
  <c r="R83" i="4"/>
  <c r="CI91" i="4"/>
  <c r="CA91" i="4"/>
  <c r="BW91" i="4"/>
  <c r="BS91" i="4"/>
  <c r="CC91" i="4"/>
  <c r="CF91" i="4"/>
  <c r="BT91" i="4"/>
  <c r="AX91" i="4"/>
  <c r="BR91" i="4" s="1"/>
  <c r="AD91" i="4" s="1"/>
  <c r="AY91" i="4"/>
  <c r="AZ91" i="4"/>
  <c r="BA91" i="4"/>
  <c r="BU91" i="4" s="1"/>
  <c r="BB91" i="4"/>
  <c r="BV91" i="4" s="1"/>
  <c r="BC91" i="4"/>
  <c r="BD91" i="4"/>
  <c r="BX91" i="4" s="1"/>
  <c r="BE91" i="4"/>
  <c r="BY91" i="4" s="1"/>
  <c r="BF91" i="4"/>
  <c r="BZ91" i="4" s="1"/>
  <c r="BG91" i="4"/>
  <c r="BH91" i="4"/>
  <c r="CB91" i="4" s="1"/>
  <c r="BI91" i="4"/>
  <c r="BJ91" i="4"/>
  <c r="CD91" i="4" s="1"/>
  <c r="BK91" i="4"/>
  <c r="CE91" i="4" s="1"/>
  <c r="BL91" i="4"/>
  <c r="BM91" i="4"/>
  <c r="CG91" i="4" s="1"/>
  <c r="BN91" i="4"/>
  <c r="CH91" i="4" s="1"/>
  <c r="BO91" i="4"/>
  <c r="BQ91" i="4"/>
  <c r="CK91" i="4" s="1"/>
  <c r="BP91" i="4"/>
  <c r="CJ91" i="4" s="1"/>
  <c r="AP80" i="4"/>
  <c r="V79" i="4"/>
  <c r="AK84" i="4"/>
  <c r="Q83" i="4"/>
  <c r="AO81" i="4"/>
  <c r="U80" i="4"/>
  <c r="AN81" i="4"/>
  <c r="T80" i="4"/>
  <c r="AG89" i="4"/>
  <c r="M88" i="4"/>
  <c r="AW83" i="4"/>
  <c r="AC82" i="4"/>
  <c r="AR79" i="4"/>
  <c r="X78" i="4"/>
  <c r="E78" i="4" s="1"/>
  <c r="F78" i="4" s="1"/>
  <c r="G78" i="4" s="1"/>
  <c r="AI87" i="4"/>
  <c r="O86" i="4"/>
  <c r="L90" i="5" l="1"/>
  <c r="J90" i="5"/>
  <c r="K90" i="5"/>
  <c r="AQ80" i="5"/>
  <c r="W79" i="5"/>
  <c r="AL85" i="5"/>
  <c r="R84" i="5"/>
  <c r="C92" i="5"/>
  <c r="B93" i="5"/>
  <c r="I92" i="5"/>
  <c r="D92" i="5"/>
  <c r="AS80" i="5"/>
  <c r="Y79" i="5"/>
  <c r="AV82" i="5"/>
  <c r="AB81" i="5"/>
  <c r="AO82" i="5"/>
  <c r="U81" i="5"/>
  <c r="AG90" i="5"/>
  <c r="M89" i="5"/>
  <c r="AN83" i="5"/>
  <c r="T82" i="5"/>
  <c r="AK85" i="5"/>
  <c r="Q84" i="5"/>
  <c r="AU81" i="5"/>
  <c r="AA80" i="5"/>
  <c r="AH89" i="5"/>
  <c r="N88" i="5"/>
  <c r="AP80" i="5"/>
  <c r="V79" i="5"/>
  <c r="E79" i="5" s="1"/>
  <c r="F79" i="5" s="1"/>
  <c r="G79" i="5" s="1"/>
  <c r="AJ87" i="5"/>
  <c r="P86" i="5"/>
  <c r="AT81" i="5"/>
  <c r="Z80" i="5"/>
  <c r="AM84" i="5"/>
  <c r="S83" i="5"/>
  <c r="BT91" i="5"/>
  <c r="AF91" i="5" s="1"/>
  <c r="CE91" i="5"/>
  <c r="BW91" i="5"/>
  <c r="BU91" i="5"/>
  <c r="CG91" i="5"/>
  <c r="AX91" i="5"/>
  <c r="BR91" i="5" s="1"/>
  <c r="AD91" i="5" s="1"/>
  <c r="AZ91" i="5"/>
  <c r="AY91" i="5"/>
  <c r="BS91" i="5" s="1"/>
  <c r="AE91" i="5" s="1"/>
  <c r="BA91" i="5"/>
  <c r="BB91" i="5"/>
  <c r="BV91" i="5" s="1"/>
  <c r="BC91" i="5"/>
  <c r="BD91" i="5"/>
  <c r="BX91" i="5" s="1"/>
  <c r="BE91" i="5"/>
  <c r="BY91" i="5" s="1"/>
  <c r="BF91" i="5"/>
  <c r="BZ91" i="5" s="1"/>
  <c r="BG91" i="5"/>
  <c r="CA91" i="5" s="1"/>
  <c r="BH91" i="5"/>
  <c r="CB91" i="5" s="1"/>
  <c r="BI91" i="5"/>
  <c r="CC91" i="5" s="1"/>
  <c r="BJ91" i="5"/>
  <c r="CD91" i="5" s="1"/>
  <c r="BK91" i="5"/>
  <c r="BL91" i="5"/>
  <c r="CF91" i="5" s="1"/>
  <c r="BM91" i="5"/>
  <c r="BN91" i="5"/>
  <c r="CH91" i="5" s="1"/>
  <c r="BO91" i="5"/>
  <c r="CI91" i="5" s="1"/>
  <c r="BQ91" i="5"/>
  <c r="CK91" i="5" s="1"/>
  <c r="BP91" i="5"/>
  <c r="CJ91" i="5" s="1"/>
  <c r="AW84" i="5"/>
  <c r="AC83" i="5"/>
  <c r="AR80" i="5"/>
  <c r="X79" i="5"/>
  <c r="AI87" i="5"/>
  <c r="O86" i="5"/>
  <c r="J91" i="4"/>
  <c r="AW84" i="4"/>
  <c r="AC83" i="4"/>
  <c r="AK85" i="4"/>
  <c r="Q84" i="4"/>
  <c r="AH88" i="4"/>
  <c r="N87" i="4"/>
  <c r="AR80" i="4"/>
  <c r="X79" i="4"/>
  <c r="E79" i="4" s="1"/>
  <c r="F79" i="4" s="1"/>
  <c r="G79" i="4" s="1"/>
  <c r="AG90" i="4"/>
  <c r="M89" i="4"/>
  <c r="AO82" i="4"/>
  <c r="U81" i="4"/>
  <c r="AP81" i="4"/>
  <c r="V80" i="4"/>
  <c r="CI92" i="4"/>
  <c r="CJ92" i="4"/>
  <c r="CA92" i="4"/>
  <c r="BW92" i="4"/>
  <c r="BU92" i="4"/>
  <c r="BT92" i="4"/>
  <c r="AX92" i="4"/>
  <c r="BR92" i="4" s="1"/>
  <c r="AD92" i="4" s="1"/>
  <c r="AZ92" i="4"/>
  <c r="AY92" i="4"/>
  <c r="BS92" i="4" s="1"/>
  <c r="BA92" i="4"/>
  <c r="BB92" i="4"/>
  <c r="BV92" i="4" s="1"/>
  <c r="BC92" i="4"/>
  <c r="BD92" i="4"/>
  <c r="BX92" i="4" s="1"/>
  <c r="BE92" i="4"/>
  <c r="BY92" i="4" s="1"/>
  <c r="BF92" i="4"/>
  <c r="BZ92" i="4" s="1"/>
  <c r="BG92" i="4"/>
  <c r="BH92" i="4"/>
  <c r="CB92" i="4" s="1"/>
  <c r="BI92" i="4"/>
  <c r="CC92" i="4" s="1"/>
  <c r="BJ92" i="4"/>
  <c r="CD92" i="4" s="1"/>
  <c r="BK92" i="4"/>
  <c r="CE92" i="4" s="1"/>
  <c r="BL92" i="4"/>
  <c r="CF92" i="4" s="1"/>
  <c r="BM92" i="4"/>
  <c r="CG92" i="4" s="1"/>
  <c r="BN92" i="4"/>
  <c r="CH92" i="4" s="1"/>
  <c r="BO92" i="4"/>
  <c r="BQ92" i="4"/>
  <c r="CK92" i="4" s="1"/>
  <c r="BP92" i="4"/>
  <c r="AI88" i="4"/>
  <c r="O87" i="4"/>
  <c r="AN82" i="4"/>
  <c r="T81" i="4"/>
  <c r="AM84" i="4"/>
  <c r="S83" i="4"/>
  <c r="AT81" i="4"/>
  <c r="Z80" i="4"/>
  <c r="B94" i="4"/>
  <c r="I93" i="4"/>
  <c r="D93" i="4"/>
  <c r="C93" i="4"/>
  <c r="AE91" i="4"/>
  <c r="K90" i="4"/>
  <c r="AJ86" i="4"/>
  <c r="P85" i="4"/>
  <c r="AL85" i="4"/>
  <c r="R84" i="4"/>
  <c r="AU82" i="4"/>
  <c r="AA81" i="4"/>
  <c r="AQ81" i="4"/>
  <c r="W80" i="4"/>
  <c r="AS81" i="4"/>
  <c r="Y80" i="4"/>
  <c r="AF90" i="4"/>
  <c r="L89" i="4"/>
  <c r="AV82" i="4"/>
  <c r="AB81" i="4"/>
  <c r="L91" i="5" l="1"/>
  <c r="K91" i="5"/>
  <c r="J91" i="5"/>
  <c r="AG91" i="5"/>
  <c r="M90" i="5"/>
  <c r="AV83" i="5"/>
  <c r="AB82" i="5"/>
  <c r="AL86" i="5"/>
  <c r="R85" i="5"/>
  <c r="AR81" i="5"/>
  <c r="X80" i="5"/>
  <c r="AM85" i="5"/>
  <c r="S84" i="5"/>
  <c r="AP81" i="5"/>
  <c r="V80" i="5"/>
  <c r="AU82" i="5"/>
  <c r="AA81" i="5"/>
  <c r="AN84" i="5"/>
  <c r="T83" i="5"/>
  <c r="C93" i="5"/>
  <c r="B94" i="5"/>
  <c r="I93" i="5"/>
  <c r="D93" i="5"/>
  <c r="AO83" i="5"/>
  <c r="U82" i="5"/>
  <c r="AS81" i="5"/>
  <c r="Y80" i="5"/>
  <c r="CG92" i="5"/>
  <c r="CC92" i="5"/>
  <c r="BY92" i="5"/>
  <c r="AX92" i="5"/>
  <c r="BR92" i="5" s="1"/>
  <c r="AD92" i="5" s="1"/>
  <c r="AZ92" i="5"/>
  <c r="BT92" i="5" s="1"/>
  <c r="AF92" i="5" s="1"/>
  <c r="AY92" i="5"/>
  <c r="BS92" i="5" s="1"/>
  <c r="AE92" i="5" s="1"/>
  <c r="BA92" i="5"/>
  <c r="BU92" i="5" s="1"/>
  <c r="BB92" i="5"/>
  <c r="BV92" i="5" s="1"/>
  <c r="BC92" i="5"/>
  <c r="BW92" i="5" s="1"/>
  <c r="BD92" i="5"/>
  <c r="BX92" i="5" s="1"/>
  <c r="BE92" i="5"/>
  <c r="BF92" i="5"/>
  <c r="BZ92" i="5" s="1"/>
  <c r="BG92" i="5"/>
  <c r="CA92" i="5" s="1"/>
  <c r="BH92" i="5"/>
  <c r="CB92" i="5" s="1"/>
  <c r="BI92" i="5"/>
  <c r="BJ92" i="5"/>
  <c r="CD92" i="5" s="1"/>
  <c r="BK92" i="5"/>
  <c r="CE92" i="5" s="1"/>
  <c r="BL92" i="5"/>
  <c r="CF92" i="5" s="1"/>
  <c r="BM92" i="5"/>
  <c r="BN92" i="5"/>
  <c r="CH92" i="5" s="1"/>
  <c r="BO92" i="5"/>
  <c r="CI92" i="5" s="1"/>
  <c r="BP92" i="5"/>
  <c r="CJ92" i="5" s="1"/>
  <c r="BQ92" i="5"/>
  <c r="CK92" i="5" s="1"/>
  <c r="AQ81" i="5"/>
  <c r="W80" i="5"/>
  <c r="AI88" i="5"/>
  <c r="O87" i="5"/>
  <c r="AW85" i="5"/>
  <c r="AC84" i="5"/>
  <c r="AT82" i="5"/>
  <c r="Z81" i="5"/>
  <c r="AJ88" i="5"/>
  <c r="P87" i="5"/>
  <c r="AH90" i="5"/>
  <c r="N89" i="5"/>
  <c r="AK86" i="5"/>
  <c r="Q85" i="5"/>
  <c r="J92" i="4"/>
  <c r="AR81" i="4"/>
  <c r="X80" i="4"/>
  <c r="E80" i="4" s="1"/>
  <c r="F80" i="4" s="1"/>
  <c r="G80" i="4" s="1"/>
  <c r="AN83" i="4"/>
  <c r="T82" i="4"/>
  <c r="AK86" i="4"/>
  <c r="Q85" i="4"/>
  <c r="AV83" i="4"/>
  <c r="AB82" i="4"/>
  <c r="AS82" i="4"/>
  <c r="Y81" i="4"/>
  <c r="AU83" i="4"/>
  <c r="AA82" i="4"/>
  <c r="AE92" i="4"/>
  <c r="K91" i="4"/>
  <c r="B95" i="4"/>
  <c r="I94" i="4"/>
  <c r="D94" i="4"/>
  <c r="C94" i="4"/>
  <c r="AM85" i="4"/>
  <c r="S84" i="4"/>
  <c r="AP82" i="4"/>
  <c r="V81" i="4"/>
  <c r="AG91" i="4"/>
  <c r="M90" i="4"/>
  <c r="AH89" i="4"/>
  <c r="N88" i="4"/>
  <c r="AF91" i="4"/>
  <c r="L90" i="4"/>
  <c r="AQ82" i="4"/>
  <c r="W81" i="4"/>
  <c r="AL86" i="4"/>
  <c r="R85" i="4"/>
  <c r="AJ87" i="4"/>
  <c r="P86" i="4"/>
  <c r="AT82" i="4"/>
  <c r="Z81" i="4"/>
  <c r="AO83" i="4"/>
  <c r="U82" i="4"/>
  <c r="BW93" i="4"/>
  <c r="CH93" i="4"/>
  <c r="CD93" i="4"/>
  <c r="BZ93" i="4"/>
  <c r="BR93" i="4"/>
  <c r="AD93" i="4" s="1"/>
  <c r="BT93" i="4"/>
  <c r="AX93" i="4"/>
  <c r="AZ93" i="4"/>
  <c r="AY93" i="4"/>
  <c r="BS93" i="4" s="1"/>
  <c r="BA93" i="4"/>
  <c r="BU93" i="4" s="1"/>
  <c r="BB93" i="4"/>
  <c r="BV93" i="4" s="1"/>
  <c r="BC93" i="4"/>
  <c r="BD93" i="4"/>
  <c r="BX93" i="4" s="1"/>
  <c r="BE93" i="4"/>
  <c r="BY93" i="4" s="1"/>
  <c r="BF93" i="4"/>
  <c r="BG93" i="4"/>
  <c r="CA93" i="4" s="1"/>
  <c r="BH93" i="4"/>
  <c r="CB93" i="4" s="1"/>
  <c r="BI93" i="4"/>
  <c r="CC93" i="4" s="1"/>
  <c r="BJ93" i="4"/>
  <c r="BK93" i="4"/>
  <c r="CE93" i="4" s="1"/>
  <c r="BL93" i="4"/>
  <c r="CF93" i="4" s="1"/>
  <c r="BM93" i="4"/>
  <c r="CG93" i="4" s="1"/>
  <c r="BN93" i="4"/>
  <c r="BO93" i="4"/>
  <c r="CI93" i="4" s="1"/>
  <c r="BQ93" i="4"/>
  <c r="CK93" i="4" s="1"/>
  <c r="BP93" i="4"/>
  <c r="CJ93" i="4" s="1"/>
  <c r="AI89" i="4"/>
  <c r="O88" i="4"/>
  <c r="AW85" i="4"/>
  <c r="AC84" i="4"/>
  <c r="L92" i="5" l="1"/>
  <c r="J92" i="5"/>
  <c r="K92" i="5"/>
  <c r="AH91" i="5"/>
  <c r="N90" i="5"/>
  <c r="AT83" i="5"/>
  <c r="Z82" i="5"/>
  <c r="AI89" i="5"/>
  <c r="O88" i="5"/>
  <c r="AS82" i="5"/>
  <c r="Y81" i="5"/>
  <c r="AU83" i="5"/>
  <c r="AA82" i="5"/>
  <c r="AM86" i="5"/>
  <c r="S85" i="5"/>
  <c r="E80" i="5"/>
  <c r="F80" i="5" s="1"/>
  <c r="G80" i="5" s="1"/>
  <c r="AL87" i="5"/>
  <c r="R86" i="5"/>
  <c r="AG92" i="5"/>
  <c r="M91" i="5"/>
  <c r="AK87" i="5"/>
  <c r="Q86" i="5"/>
  <c r="AJ89" i="5"/>
  <c r="P88" i="5"/>
  <c r="AW86" i="5"/>
  <c r="AC85" i="5"/>
  <c r="AQ82" i="5"/>
  <c r="W81" i="5"/>
  <c r="AO84" i="5"/>
  <c r="U83" i="5"/>
  <c r="C94" i="5"/>
  <c r="B95" i="5"/>
  <c r="I94" i="5"/>
  <c r="D94" i="5"/>
  <c r="AN85" i="5"/>
  <c r="T84" i="5"/>
  <c r="AP82" i="5"/>
  <c r="V81" i="5"/>
  <c r="AR82" i="5"/>
  <c r="X81" i="5"/>
  <c r="BT93" i="5"/>
  <c r="AF93" i="5" s="1"/>
  <c r="CE93" i="5"/>
  <c r="BW93" i="5"/>
  <c r="CG93" i="5"/>
  <c r="BY93" i="5"/>
  <c r="AX93" i="5"/>
  <c r="BR93" i="5" s="1"/>
  <c r="AD93" i="5" s="1"/>
  <c r="AZ93" i="5"/>
  <c r="AY93" i="5"/>
  <c r="BS93" i="5" s="1"/>
  <c r="AE93" i="5" s="1"/>
  <c r="BA93" i="5"/>
  <c r="BU93" i="5" s="1"/>
  <c r="BB93" i="5"/>
  <c r="BV93" i="5" s="1"/>
  <c r="BC93" i="5"/>
  <c r="BD93" i="5"/>
  <c r="BX93" i="5" s="1"/>
  <c r="BE93" i="5"/>
  <c r="BF93" i="5"/>
  <c r="BZ93" i="5" s="1"/>
  <c r="BG93" i="5"/>
  <c r="CA93" i="5" s="1"/>
  <c r="BH93" i="5"/>
  <c r="CB93" i="5" s="1"/>
  <c r="BI93" i="5"/>
  <c r="CC93" i="5" s="1"/>
  <c r="BJ93" i="5"/>
  <c r="CD93" i="5" s="1"/>
  <c r="BK93" i="5"/>
  <c r="BL93" i="5"/>
  <c r="CF93" i="5" s="1"/>
  <c r="BM93" i="5"/>
  <c r="BN93" i="5"/>
  <c r="CH93" i="5" s="1"/>
  <c r="BO93" i="5"/>
  <c r="CI93" i="5" s="1"/>
  <c r="BQ93" i="5"/>
  <c r="CK93" i="5" s="1"/>
  <c r="BP93" i="5"/>
  <c r="CJ93" i="5" s="1"/>
  <c r="AV84" i="5"/>
  <c r="AB83" i="5"/>
  <c r="J93" i="4"/>
  <c r="AW86" i="4"/>
  <c r="AC85" i="4"/>
  <c r="AO84" i="4"/>
  <c r="U83" i="4"/>
  <c r="AJ88" i="4"/>
  <c r="P87" i="4"/>
  <c r="AQ83" i="4"/>
  <c r="W82" i="4"/>
  <c r="AG92" i="4"/>
  <c r="M91" i="4"/>
  <c r="AM86" i="4"/>
  <c r="S85" i="4"/>
  <c r="B96" i="4"/>
  <c r="I95" i="4"/>
  <c r="D95" i="4"/>
  <c r="C95" i="4"/>
  <c r="AU84" i="4"/>
  <c r="AA83" i="4"/>
  <c r="AV84" i="4"/>
  <c r="AB83" i="4"/>
  <c r="AN84" i="4"/>
  <c r="T83" i="4"/>
  <c r="CA94" i="4"/>
  <c r="BW94" i="4"/>
  <c r="CD94" i="4"/>
  <c r="BZ94" i="4"/>
  <c r="CJ94" i="4"/>
  <c r="BT94" i="4"/>
  <c r="AX94" i="4"/>
  <c r="BR94" i="4" s="1"/>
  <c r="AD94" i="4" s="1"/>
  <c r="AZ94" i="4"/>
  <c r="AY94" i="4"/>
  <c r="BS94" i="4" s="1"/>
  <c r="BA94" i="4"/>
  <c r="BU94" i="4" s="1"/>
  <c r="BB94" i="4"/>
  <c r="BV94" i="4" s="1"/>
  <c r="BC94" i="4"/>
  <c r="BD94" i="4"/>
  <c r="BX94" i="4" s="1"/>
  <c r="BE94" i="4"/>
  <c r="BY94" i="4" s="1"/>
  <c r="BF94" i="4"/>
  <c r="BG94" i="4"/>
  <c r="BH94" i="4"/>
  <c r="CB94" i="4" s="1"/>
  <c r="BI94" i="4"/>
  <c r="CC94" i="4" s="1"/>
  <c r="BJ94" i="4"/>
  <c r="BK94" i="4"/>
  <c r="CE94" i="4" s="1"/>
  <c r="BL94" i="4"/>
  <c r="CF94" i="4" s="1"/>
  <c r="BM94" i="4"/>
  <c r="CG94" i="4" s="1"/>
  <c r="BN94" i="4"/>
  <c r="CH94" i="4" s="1"/>
  <c r="BO94" i="4"/>
  <c r="CI94" i="4" s="1"/>
  <c r="BP94" i="4"/>
  <c r="BQ94" i="4"/>
  <c r="CK94" i="4" s="1"/>
  <c r="AI90" i="4"/>
  <c r="O89" i="4"/>
  <c r="AT83" i="4"/>
  <c r="Z82" i="4"/>
  <c r="AL87" i="4"/>
  <c r="R86" i="4"/>
  <c r="AF92" i="4"/>
  <c r="L91" i="4"/>
  <c r="AH90" i="4"/>
  <c r="N89" i="4"/>
  <c r="AP83" i="4"/>
  <c r="V82" i="4"/>
  <c r="AE93" i="4"/>
  <c r="K92" i="4"/>
  <c r="AS83" i="4"/>
  <c r="Y82" i="4"/>
  <c r="AK87" i="4"/>
  <c r="Q86" i="4"/>
  <c r="AR82" i="4"/>
  <c r="X81" i="4"/>
  <c r="E81" i="4" s="1"/>
  <c r="F81" i="4" s="1"/>
  <c r="G81" i="4" s="1"/>
  <c r="K93" i="5" l="1"/>
  <c r="J93" i="5"/>
  <c r="L93" i="5"/>
  <c r="AP83" i="5"/>
  <c r="V82" i="5"/>
  <c r="AO85" i="5"/>
  <c r="U84" i="5"/>
  <c r="AW87" i="5"/>
  <c r="AC86" i="5"/>
  <c r="AK88" i="5"/>
  <c r="Q87" i="5"/>
  <c r="AL88" i="5"/>
  <c r="R87" i="5"/>
  <c r="AV85" i="5"/>
  <c r="AB84" i="5"/>
  <c r="B96" i="5"/>
  <c r="C95" i="5"/>
  <c r="I95" i="5"/>
  <c r="D95" i="5"/>
  <c r="AM87" i="5"/>
  <c r="S86" i="5"/>
  <c r="AS83" i="5"/>
  <c r="Y82" i="5"/>
  <c r="AT84" i="5"/>
  <c r="Z83" i="5"/>
  <c r="AR83" i="5"/>
  <c r="X82" i="5"/>
  <c r="AN86" i="5"/>
  <c r="T85" i="5"/>
  <c r="BT94" i="5"/>
  <c r="AF94" i="5" s="1"/>
  <c r="CE94" i="5"/>
  <c r="BW94" i="5"/>
  <c r="CG94" i="5"/>
  <c r="BY94" i="5"/>
  <c r="AX94" i="5"/>
  <c r="BR94" i="5" s="1"/>
  <c r="AD94" i="5" s="1"/>
  <c r="AZ94" i="5"/>
  <c r="AY94" i="5"/>
  <c r="BS94" i="5" s="1"/>
  <c r="AE94" i="5" s="1"/>
  <c r="BA94" i="5"/>
  <c r="BU94" i="5" s="1"/>
  <c r="BB94" i="5"/>
  <c r="BV94" i="5" s="1"/>
  <c r="BC94" i="5"/>
  <c r="BD94" i="5"/>
  <c r="BX94" i="5" s="1"/>
  <c r="BE94" i="5"/>
  <c r="BF94" i="5"/>
  <c r="BZ94" i="5" s="1"/>
  <c r="BG94" i="5"/>
  <c r="CA94" i="5" s="1"/>
  <c r="BH94" i="5"/>
  <c r="CB94" i="5" s="1"/>
  <c r="BI94" i="5"/>
  <c r="CC94" i="5" s="1"/>
  <c r="BJ94" i="5"/>
  <c r="CD94" i="5" s="1"/>
  <c r="BK94" i="5"/>
  <c r="BL94" i="5"/>
  <c r="CF94" i="5" s="1"/>
  <c r="BM94" i="5"/>
  <c r="BN94" i="5"/>
  <c r="CH94" i="5" s="1"/>
  <c r="BO94" i="5"/>
  <c r="CI94" i="5" s="1"/>
  <c r="BP94" i="5"/>
  <c r="CJ94" i="5" s="1"/>
  <c r="BQ94" i="5"/>
  <c r="CK94" i="5" s="1"/>
  <c r="AQ83" i="5"/>
  <c r="W82" i="5"/>
  <c r="AJ90" i="5"/>
  <c r="P89" i="5"/>
  <c r="AG93" i="5"/>
  <c r="M92" i="5"/>
  <c r="E81" i="5"/>
  <c r="F81" i="5" s="1"/>
  <c r="G81" i="5" s="1"/>
  <c r="AU84" i="5"/>
  <c r="AA83" i="5"/>
  <c r="AI90" i="5"/>
  <c r="O89" i="5"/>
  <c r="AH92" i="5"/>
  <c r="N91" i="5"/>
  <c r="J94" i="4"/>
  <c r="E82" i="4"/>
  <c r="F82" i="4" s="1"/>
  <c r="G82" i="4" s="1"/>
  <c r="AK88" i="4"/>
  <c r="Q87" i="4"/>
  <c r="AE94" i="4"/>
  <c r="K93" i="4"/>
  <c r="AH91" i="4"/>
  <c r="N90" i="4"/>
  <c r="AL88" i="4"/>
  <c r="R87" i="4"/>
  <c r="AI91" i="4"/>
  <c r="O90" i="4"/>
  <c r="AV85" i="4"/>
  <c r="AB84" i="4"/>
  <c r="AM87" i="4"/>
  <c r="S86" i="4"/>
  <c r="AQ84" i="4"/>
  <c r="W83" i="4"/>
  <c r="AO85" i="4"/>
  <c r="U84" i="4"/>
  <c r="CI95" i="4"/>
  <c r="BW95" i="4"/>
  <c r="BS95" i="4"/>
  <c r="CC95" i="4"/>
  <c r="CF95" i="4"/>
  <c r="BT95" i="4"/>
  <c r="AX95" i="4"/>
  <c r="BR95" i="4" s="1"/>
  <c r="AD95" i="4" s="1"/>
  <c r="AY95" i="4"/>
  <c r="AZ95" i="4"/>
  <c r="BA95" i="4"/>
  <c r="BU95" i="4" s="1"/>
  <c r="BB95" i="4"/>
  <c r="BV95" i="4" s="1"/>
  <c r="BC95" i="4"/>
  <c r="BD95" i="4"/>
  <c r="BX95" i="4" s="1"/>
  <c r="BE95" i="4"/>
  <c r="BY95" i="4" s="1"/>
  <c r="BF95" i="4"/>
  <c r="BZ95" i="4" s="1"/>
  <c r="BG95" i="4"/>
  <c r="CA95" i="4" s="1"/>
  <c r="BH95" i="4"/>
  <c r="CB95" i="4" s="1"/>
  <c r="BI95" i="4"/>
  <c r="BJ95" i="4"/>
  <c r="CD95" i="4" s="1"/>
  <c r="BK95" i="4"/>
  <c r="CE95" i="4" s="1"/>
  <c r="BL95" i="4"/>
  <c r="BM95" i="4"/>
  <c r="CG95" i="4" s="1"/>
  <c r="BN95" i="4"/>
  <c r="CH95" i="4" s="1"/>
  <c r="BO95" i="4"/>
  <c r="BQ95" i="4"/>
  <c r="CK95" i="4" s="1"/>
  <c r="BP95" i="4"/>
  <c r="CJ95" i="4" s="1"/>
  <c r="AR83" i="4"/>
  <c r="X82" i="4"/>
  <c r="AS84" i="4"/>
  <c r="Y83" i="4"/>
  <c r="AP84" i="4"/>
  <c r="V83" i="4"/>
  <c r="AF93" i="4"/>
  <c r="L92" i="4"/>
  <c r="AT84" i="4"/>
  <c r="Z83" i="4"/>
  <c r="AN85" i="4"/>
  <c r="T84" i="4"/>
  <c r="AU85" i="4"/>
  <c r="AA84" i="4"/>
  <c r="B97" i="4"/>
  <c r="I96" i="4"/>
  <c r="D96" i="4"/>
  <c r="C96" i="4"/>
  <c r="AG93" i="4"/>
  <c r="M92" i="4"/>
  <c r="AJ89" i="4"/>
  <c r="P88" i="4"/>
  <c r="AW87" i="4"/>
  <c r="AC86" i="4"/>
  <c r="J94" i="5" l="1"/>
  <c r="L94" i="5"/>
  <c r="K94" i="5"/>
  <c r="AG94" i="5"/>
  <c r="M93" i="5"/>
  <c r="AQ84" i="5"/>
  <c r="W83" i="5"/>
  <c r="AR84" i="5"/>
  <c r="X83" i="5"/>
  <c r="AS84" i="5"/>
  <c r="Y83" i="5"/>
  <c r="AV86" i="5"/>
  <c r="AB85" i="5"/>
  <c r="AI91" i="5"/>
  <c r="O90" i="5"/>
  <c r="CF95" i="5"/>
  <c r="CB95" i="5"/>
  <c r="CI95" i="5"/>
  <c r="CE95" i="5"/>
  <c r="BS95" i="5"/>
  <c r="AE95" i="5" s="1"/>
  <c r="AX95" i="5"/>
  <c r="BR95" i="5" s="1"/>
  <c r="AD95" i="5" s="1"/>
  <c r="AZ95" i="5"/>
  <c r="BT95" i="5" s="1"/>
  <c r="AF95" i="5" s="1"/>
  <c r="AY95" i="5"/>
  <c r="BA95" i="5"/>
  <c r="BU95" i="5" s="1"/>
  <c r="BB95" i="5"/>
  <c r="BV95" i="5" s="1"/>
  <c r="BC95" i="5"/>
  <c r="BW95" i="5" s="1"/>
  <c r="BD95" i="5"/>
  <c r="BX95" i="5" s="1"/>
  <c r="BE95" i="5"/>
  <c r="BY95" i="5" s="1"/>
  <c r="BF95" i="5"/>
  <c r="BZ95" i="5" s="1"/>
  <c r="BG95" i="5"/>
  <c r="CA95" i="5" s="1"/>
  <c r="BH95" i="5"/>
  <c r="BI95" i="5"/>
  <c r="CC95" i="5" s="1"/>
  <c r="BJ95" i="5"/>
  <c r="CD95" i="5" s="1"/>
  <c r="BK95" i="5"/>
  <c r="BL95" i="5"/>
  <c r="BM95" i="5"/>
  <c r="CG95" i="5" s="1"/>
  <c r="BN95" i="5"/>
  <c r="CH95" i="5" s="1"/>
  <c r="BO95" i="5"/>
  <c r="BQ95" i="5"/>
  <c r="CK95" i="5" s="1"/>
  <c r="BP95" i="5"/>
  <c r="CJ95" i="5" s="1"/>
  <c r="AK89" i="5"/>
  <c r="Q88" i="5"/>
  <c r="AO86" i="5"/>
  <c r="U85" i="5"/>
  <c r="AJ91" i="5"/>
  <c r="P90" i="5"/>
  <c r="AN87" i="5"/>
  <c r="T86" i="5"/>
  <c r="AT85" i="5"/>
  <c r="Z84" i="5"/>
  <c r="AM88" i="5"/>
  <c r="S87" i="5"/>
  <c r="I96" i="5"/>
  <c r="D96" i="5"/>
  <c r="C96" i="5"/>
  <c r="B97" i="5"/>
  <c r="E82" i="5"/>
  <c r="F82" i="5" s="1"/>
  <c r="G82" i="5" s="1"/>
  <c r="AH93" i="5"/>
  <c r="N92" i="5"/>
  <c r="AU85" i="5"/>
  <c r="AA84" i="5"/>
  <c r="AL89" i="5"/>
  <c r="R88" i="5"/>
  <c r="AW88" i="5"/>
  <c r="AC87" i="5"/>
  <c r="AP84" i="5"/>
  <c r="V83" i="5"/>
  <c r="E83" i="5" s="1"/>
  <c r="F83" i="5" s="1"/>
  <c r="G83" i="5" s="1"/>
  <c r="J95" i="4"/>
  <c r="AJ90" i="4"/>
  <c r="P89" i="4"/>
  <c r="AT85" i="4"/>
  <c r="Z84" i="4"/>
  <c r="AQ85" i="4"/>
  <c r="W84" i="4"/>
  <c r="AV86" i="4"/>
  <c r="AB85" i="4"/>
  <c r="AL89" i="4"/>
  <c r="R88" i="4"/>
  <c r="AE95" i="4"/>
  <c r="K94" i="4"/>
  <c r="AU86" i="4"/>
  <c r="AA85" i="4"/>
  <c r="AR84" i="4"/>
  <c r="X83" i="4"/>
  <c r="E83" i="4" s="1"/>
  <c r="F83" i="4" s="1"/>
  <c r="G83" i="4" s="1"/>
  <c r="AW88" i="4"/>
  <c r="AC87" i="4"/>
  <c r="AG94" i="4"/>
  <c r="M93" i="4"/>
  <c r="C97" i="4"/>
  <c r="B98" i="4"/>
  <c r="D97" i="4"/>
  <c r="I97" i="4"/>
  <c r="AN86" i="4"/>
  <c r="T85" i="4"/>
  <c r="AF94" i="4"/>
  <c r="L93" i="4"/>
  <c r="AS85" i="4"/>
  <c r="Y84" i="4"/>
  <c r="AP85" i="4"/>
  <c r="V84" i="4"/>
  <c r="BX96" i="4"/>
  <c r="CE96" i="4"/>
  <c r="CA96" i="4"/>
  <c r="CH96" i="4"/>
  <c r="BZ96" i="4"/>
  <c r="CD96" i="4"/>
  <c r="AX96" i="4"/>
  <c r="BR96" i="4" s="1"/>
  <c r="AD96" i="4" s="1"/>
  <c r="AZ96" i="4"/>
  <c r="BT96" i="4" s="1"/>
  <c r="AY96" i="4"/>
  <c r="BS96" i="4" s="1"/>
  <c r="BA96" i="4"/>
  <c r="BU96" i="4" s="1"/>
  <c r="BB96" i="4"/>
  <c r="BV96" i="4" s="1"/>
  <c r="BC96" i="4"/>
  <c r="BW96" i="4" s="1"/>
  <c r="BD96" i="4"/>
  <c r="BE96" i="4"/>
  <c r="BY96" i="4" s="1"/>
  <c r="BF96" i="4"/>
  <c r="BG96" i="4"/>
  <c r="BH96" i="4"/>
  <c r="CB96" i="4" s="1"/>
  <c r="BI96" i="4"/>
  <c r="CC96" i="4" s="1"/>
  <c r="BJ96" i="4"/>
  <c r="BK96" i="4"/>
  <c r="BL96" i="4"/>
  <c r="CF96" i="4" s="1"/>
  <c r="BM96" i="4"/>
  <c r="CG96" i="4" s="1"/>
  <c r="BN96" i="4"/>
  <c r="BO96" i="4"/>
  <c r="CI96" i="4" s="1"/>
  <c r="BQ96" i="4"/>
  <c r="CK96" i="4" s="1"/>
  <c r="BP96" i="4"/>
  <c r="CJ96" i="4" s="1"/>
  <c r="AO86" i="4"/>
  <c r="U85" i="4"/>
  <c r="AM88" i="4"/>
  <c r="S87" i="4"/>
  <c r="AI92" i="4"/>
  <c r="O91" i="4"/>
  <c r="AH92" i="4"/>
  <c r="N91" i="4"/>
  <c r="AK89" i="4"/>
  <c r="Q88" i="4"/>
  <c r="K95" i="5" l="1"/>
  <c r="L95" i="5"/>
  <c r="J95" i="5"/>
  <c r="AW89" i="5"/>
  <c r="AC88" i="5"/>
  <c r="AU86" i="5"/>
  <c r="AA85" i="5"/>
  <c r="AT86" i="5"/>
  <c r="Z85" i="5"/>
  <c r="AJ92" i="5"/>
  <c r="P91" i="5"/>
  <c r="I97" i="5"/>
  <c r="D97" i="5"/>
  <c r="C97" i="5"/>
  <c r="B98" i="5"/>
  <c r="AK90" i="5"/>
  <c r="Q89" i="5"/>
  <c r="AV87" i="5"/>
  <c r="AB86" i="5"/>
  <c r="AR85" i="5"/>
  <c r="X84" i="5"/>
  <c r="AG95" i="5"/>
  <c r="M94" i="5"/>
  <c r="AP85" i="5"/>
  <c r="V84" i="5"/>
  <c r="E84" i="5" s="1"/>
  <c r="F84" i="5" s="1"/>
  <c r="G84" i="5" s="1"/>
  <c r="AL90" i="5"/>
  <c r="R89" i="5"/>
  <c r="AH94" i="5"/>
  <c r="N93" i="5"/>
  <c r="BZ96" i="5"/>
  <c r="BV96" i="5"/>
  <c r="BT96" i="5"/>
  <c r="AF96" i="5" s="1"/>
  <c r="CI96" i="5"/>
  <c r="BW96" i="5"/>
  <c r="AX96" i="5"/>
  <c r="BR96" i="5" s="1"/>
  <c r="AD96" i="5" s="1"/>
  <c r="AZ96" i="5"/>
  <c r="AY96" i="5"/>
  <c r="BS96" i="5" s="1"/>
  <c r="AE96" i="5" s="1"/>
  <c r="BA96" i="5"/>
  <c r="BU96" i="5" s="1"/>
  <c r="BB96" i="5"/>
  <c r="BC96" i="5"/>
  <c r="BD96" i="5"/>
  <c r="BX96" i="5" s="1"/>
  <c r="BE96" i="5"/>
  <c r="BY96" i="5" s="1"/>
  <c r="BF96" i="5"/>
  <c r="BG96" i="5"/>
  <c r="CA96" i="5" s="1"/>
  <c r="BH96" i="5"/>
  <c r="CB96" i="5" s="1"/>
  <c r="BI96" i="5"/>
  <c r="CC96" i="5" s="1"/>
  <c r="BJ96" i="5"/>
  <c r="CD96" i="5" s="1"/>
  <c r="BK96" i="5"/>
  <c r="CE96" i="5" s="1"/>
  <c r="BL96" i="5"/>
  <c r="CF96" i="5" s="1"/>
  <c r="BM96" i="5"/>
  <c r="CG96" i="5" s="1"/>
  <c r="BN96" i="5"/>
  <c r="CH96" i="5" s="1"/>
  <c r="BO96" i="5"/>
  <c r="BQ96" i="5"/>
  <c r="CK96" i="5" s="1"/>
  <c r="BP96" i="5"/>
  <c r="CJ96" i="5" s="1"/>
  <c r="AM89" i="5"/>
  <c r="S88" i="5"/>
  <c r="AN88" i="5"/>
  <c r="T87" i="5"/>
  <c r="AO87" i="5"/>
  <c r="U86" i="5"/>
  <c r="AI92" i="5"/>
  <c r="O91" i="5"/>
  <c r="AS85" i="5"/>
  <c r="Y84" i="5"/>
  <c r="AQ85" i="5"/>
  <c r="W84" i="5"/>
  <c r="J96" i="4"/>
  <c r="AH93" i="4"/>
  <c r="N92" i="4"/>
  <c r="AM89" i="4"/>
  <c r="S88" i="4"/>
  <c r="AP86" i="4"/>
  <c r="V85" i="4"/>
  <c r="AF95" i="4"/>
  <c r="L94" i="4"/>
  <c r="AG95" i="4"/>
  <c r="M94" i="4"/>
  <c r="AR85" i="4"/>
  <c r="X84" i="4"/>
  <c r="E84" i="4" s="1"/>
  <c r="F84" i="4" s="1"/>
  <c r="G84" i="4" s="1"/>
  <c r="AL90" i="4"/>
  <c r="R89" i="4"/>
  <c r="AQ86" i="4"/>
  <c r="W85" i="4"/>
  <c r="AT86" i="4"/>
  <c r="Z85" i="4"/>
  <c r="C98" i="4"/>
  <c r="B99" i="4"/>
  <c r="I98" i="4"/>
  <c r="D98" i="4"/>
  <c r="AE96" i="4"/>
  <c r="K95" i="4"/>
  <c r="AV87" i="4"/>
  <c r="AB86" i="4"/>
  <c r="AJ91" i="4"/>
  <c r="P90" i="4"/>
  <c r="AK90" i="4"/>
  <c r="Q89" i="4"/>
  <c r="AI93" i="4"/>
  <c r="O92" i="4"/>
  <c r="AO87" i="4"/>
  <c r="U86" i="4"/>
  <c r="AS86" i="4"/>
  <c r="Y85" i="4"/>
  <c r="AN87" i="4"/>
  <c r="T86" i="4"/>
  <c r="CJ97" i="4"/>
  <c r="CF97" i="4"/>
  <c r="BS97" i="4"/>
  <c r="BV97" i="4"/>
  <c r="BR97" i="4"/>
  <c r="AD97" i="4" s="1"/>
  <c r="CG97" i="4"/>
  <c r="CC97" i="4"/>
  <c r="BY97" i="4"/>
  <c r="AX97" i="4"/>
  <c r="AZ97" i="4"/>
  <c r="BT97" i="4" s="1"/>
  <c r="AY97" i="4"/>
  <c r="BA97" i="4"/>
  <c r="BU97" i="4" s="1"/>
  <c r="BB97" i="4"/>
  <c r="BC97" i="4"/>
  <c r="BW97" i="4" s="1"/>
  <c r="BD97" i="4"/>
  <c r="BX97" i="4" s="1"/>
  <c r="BE97" i="4"/>
  <c r="BF97" i="4"/>
  <c r="BZ97" i="4" s="1"/>
  <c r="BG97" i="4"/>
  <c r="CA97" i="4" s="1"/>
  <c r="BH97" i="4"/>
  <c r="CB97" i="4" s="1"/>
  <c r="BI97" i="4"/>
  <c r="BJ97" i="4"/>
  <c r="CD97" i="4" s="1"/>
  <c r="BK97" i="4"/>
  <c r="CE97" i="4" s="1"/>
  <c r="BL97" i="4"/>
  <c r="BM97" i="4"/>
  <c r="BN97" i="4"/>
  <c r="CH97" i="4" s="1"/>
  <c r="BO97" i="4"/>
  <c r="CI97" i="4" s="1"/>
  <c r="BQ97" i="4"/>
  <c r="CK97" i="4" s="1"/>
  <c r="BP97" i="4"/>
  <c r="AW89" i="4"/>
  <c r="AC88" i="4"/>
  <c r="AU87" i="4"/>
  <c r="AA86" i="4"/>
  <c r="L96" i="5" l="1"/>
  <c r="J96" i="5"/>
  <c r="K96" i="5"/>
  <c r="AS86" i="5"/>
  <c r="Y85" i="5"/>
  <c r="AO88" i="5"/>
  <c r="U87" i="5"/>
  <c r="AJ93" i="5"/>
  <c r="P92" i="5"/>
  <c r="AU87" i="5"/>
  <c r="AA86" i="5"/>
  <c r="AN89" i="5"/>
  <c r="T88" i="5"/>
  <c r="AH95" i="5"/>
  <c r="N94" i="5"/>
  <c r="AP86" i="5"/>
  <c r="V85" i="5"/>
  <c r="AR86" i="5"/>
  <c r="X85" i="5"/>
  <c r="AK91" i="5"/>
  <c r="Q90" i="5"/>
  <c r="AQ86" i="5"/>
  <c r="W85" i="5"/>
  <c r="AI93" i="5"/>
  <c r="O92" i="5"/>
  <c r="I98" i="5"/>
  <c r="D98" i="5"/>
  <c r="C98" i="5"/>
  <c r="B99" i="5"/>
  <c r="AT87" i="5"/>
  <c r="Z86" i="5"/>
  <c r="AW90" i="5"/>
  <c r="AC89" i="5"/>
  <c r="AM90" i="5"/>
  <c r="S89" i="5"/>
  <c r="AL91" i="5"/>
  <c r="R90" i="5"/>
  <c r="AG96" i="5"/>
  <c r="M95" i="5"/>
  <c r="AV88" i="5"/>
  <c r="AB87" i="5"/>
  <c r="AX97" i="5"/>
  <c r="BR97" i="5" s="1"/>
  <c r="AD97" i="5" s="1"/>
  <c r="AZ97" i="5"/>
  <c r="BT97" i="5" s="1"/>
  <c r="AF97" i="5" s="1"/>
  <c r="AY97" i="5"/>
  <c r="BS97" i="5" s="1"/>
  <c r="AE97" i="5" s="1"/>
  <c r="BA97" i="5"/>
  <c r="BU97" i="5" s="1"/>
  <c r="BB97" i="5"/>
  <c r="BV97" i="5" s="1"/>
  <c r="BC97" i="5"/>
  <c r="BW97" i="5" s="1"/>
  <c r="BD97" i="5"/>
  <c r="BX97" i="5" s="1"/>
  <c r="BE97" i="5"/>
  <c r="BY97" i="5" s="1"/>
  <c r="BF97" i="5"/>
  <c r="BZ97" i="5" s="1"/>
  <c r="BG97" i="5"/>
  <c r="CA97" i="5" s="1"/>
  <c r="BH97" i="5"/>
  <c r="CB97" i="5" s="1"/>
  <c r="BI97" i="5"/>
  <c r="CC97" i="5" s="1"/>
  <c r="BJ97" i="5"/>
  <c r="CD97" i="5" s="1"/>
  <c r="BK97" i="5"/>
  <c r="CE97" i="5" s="1"/>
  <c r="BL97" i="5"/>
  <c r="CF97" i="5" s="1"/>
  <c r="BM97" i="5"/>
  <c r="CG97" i="5" s="1"/>
  <c r="BN97" i="5"/>
  <c r="CH97" i="5" s="1"/>
  <c r="BO97" i="5"/>
  <c r="CI97" i="5" s="1"/>
  <c r="BQ97" i="5"/>
  <c r="CK97" i="5" s="1"/>
  <c r="BP97" i="5"/>
  <c r="CJ97" i="5" s="1"/>
  <c r="J97" i="4"/>
  <c r="AW90" i="4"/>
  <c r="AC89" i="4"/>
  <c r="AS87" i="4"/>
  <c r="Y86" i="4"/>
  <c r="AI94" i="4"/>
  <c r="O93" i="4"/>
  <c r="AV88" i="4"/>
  <c r="AB87" i="4"/>
  <c r="AQ87" i="4"/>
  <c r="W86" i="4"/>
  <c r="AR86" i="4"/>
  <c r="X85" i="4"/>
  <c r="E85" i="4" s="1"/>
  <c r="F85" i="4" s="1"/>
  <c r="G85" i="4" s="1"/>
  <c r="AF96" i="4"/>
  <c r="L95" i="4"/>
  <c r="AM90" i="4"/>
  <c r="S89" i="4"/>
  <c r="BX98" i="4"/>
  <c r="CA98" i="4"/>
  <c r="CH98" i="4"/>
  <c r="CD98" i="4"/>
  <c r="BV98" i="4"/>
  <c r="BR98" i="4"/>
  <c r="AD98" i="4" s="1"/>
  <c r="AX98" i="4"/>
  <c r="AZ98" i="4"/>
  <c r="BT98" i="4" s="1"/>
  <c r="AY98" i="4"/>
  <c r="BS98" i="4" s="1"/>
  <c r="BA98" i="4"/>
  <c r="BU98" i="4" s="1"/>
  <c r="BB98" i="4"/>
  <c r="BC98" i="4"/>
  <c r="BW98" i="4" s="1"/>
  <c r="BD98" i="4"/>
  <c r="BE98" i="4"/>
  <c r="BY98" i="4" s="1"/>
  <c r="BF98" i="4"/>
  <c r="BZ98" i="4" s="1"/>
  <c r="BG98" i="4"/>
  <c r="BH98" i="4"/>
  <c r="CB98" i="4" s="1"/>
  <c r="BI98" i="4"/>
  <c r="CC98" i="4" s="1"/>
  <c r="BJ98" i="4"/>
  <c r="BK98" i="4"/>
  <c r="CE98" i="4" s="1"/>
  <c r="BL98" i="4"/>
  <c r="CF98" i="4" s="1"/>
  <c r="BM98" i="4"/>
  <c r="CG98" i="4" s="1"/>
  <c r="BN98" i="4"/>
  <c r="BO98" i="4"/>
  <c r="CI98" i="4" s="1"/>
  <c r="BP98" i="4"/>
  <c r="CJ98" i="4" s="1"/>
  <c r="BQ98" i="4"/>
  <c r="CK98" i="4" s="1"/>
  <c r="AU88" i="4"/>
  <c r="AA87" i="4"/>
  <c r="AN88" i="4"/>
  <c r="T87" i="4"/>
  <c r="AO88" i="4"/>
  <c r="U87" i="4"/>
  <c r="AK91" i="4"/>
  <c r="Q90" i="4"/>
  <c r="AJ92" i="4"/>
  <c r="P91" i="4"/>
  <c r="AE97" i="4"/>
  <c r="K96" i="4"/>
  <c r="C99" i="4"/>
  <c r="B100" i="4"/>
  <c r="I99" i="4"/>
  <c r="D99" i="4"/>
  <c r="AT87" i="4"/>
  <c r="Z86" i="4"/>
  <c r="AL91" i="4"/>
  <c r="R90" i="4"/>
  <c r="AG96" i="4"/>
  <c r="M95" i="4"/>
  <c r="AP87" i="4"/>
  <c r="V86" i="4"/>
  <c r="AH94" i="4"/>
  <c r="N93" i="4"/>
  <c r="K97" i="5" l="1"/>
  <c r="L97" i="5"/>
  <c r="J97" i="5"/>
  <c r="AV89" i="5"/>
  <c r="AB88" i="5"/>
  <c r="AL92" i="5"/>
  <c r="R91" i="5"/>
  <c r="AW91" i="5"/>
  <c r="AC90" i="5"/>
  <c r="AX98" i="5"/>
  <c r="BR98" i="5" s="1"/>
  <c r="AD98" i="5" s="1"/>
  <c r="AZ98" i="5"/>
  <c r="BT98" i="5" s="1"/>
  <c r="AF98" i="5" s="1"/>
  <c r="AY98" i="5"/>
  <c r="BS98" i="5" s="1"/>
  <c r="AE98" i="5" s="1"/>
  <c r="BA98" i="5"/>
  <c r="BU98" i="5" s="1"/>
  <c r="BB98" i="5"/>
  <c r="BV98" i="5" s="1"/>
  <c r="BC98" i="5"/>
  <c r="BW98" i="5" s="1"/>
  <c r="BD98" i="5"/>
  <c r="BX98" i="5" s="1"/>
  <c r="BE98" i="5"/>
  <c r="BY98" i="5" s="1"/>
  <c r="BF98" i="5"/>
  <c r="BZ98" i="5" s="1"/>
  <c r="BG98" i="5"/>
  <c r="CA98" i="5" s="1"/>
  <c r="BH98" i="5"/>
  <c r="CB98" i="5" s="1"/>
  <c r="BI98" i="5"/>
  <c r="CC98" i="5" s="1"/>
  <c r="BJ98" i="5"/>
  <c r="CD98" i="5" s="1"/>
  <c r="BK98" i="5"/>
  <c r="CE98" i="5" s="1"/>
  <c r="BL98" i="5"/>
  <c r="CF98" i="5" s="1"/>
  <c r="BM98" i="5"/>
  <c r="CG98" i="5" s="1"/>
  <c r="BN98" i="5"/>
  <c r="CH98" i="5" s="1"/>
  <c r="BO98" i="5"/>
  <c r="CI98" i="5" s="1"/>
  <c r="BP98" i="5"/>
  <c r="CJ98" i="5" s="1"/>
  <c r="BQ98" i="5"/>
  <c r="CK98" i="5" s="1"/>
  <c r="AI94" i="5"/>
  <c r="O93" i="5"/>
  <c r="E85" i="5"/>
  <c r="F85" i="5" s="1"/>
  <c r="G85" i="5" s="1"/>
  <c r="AU88" i="5"/>
  <c r="AA87" i="5"/>
  <c r="AK92" i="5"/>
  <c r="Q91" i="5"/>
  <c r="AP87" i="5"/>
  <c r="V86" i="5"/>
  <c r="E86" i="5" s="1"/>
  <c r="F86" i="5" s="1"/>
  <c r="G86" i="5" s="1"/>
  <c r="AN90" i="5"/>
  <c r="T89" i="5"/>
  <c r="AO89" i="5"/>
  <c r="U88" i="5"/>
  <c r="AG97" i="5"/>
  <c r="M96" i="5"/>
  <c r="AM91" i="5"/>
  <c r="S90" i="5"/>
  <c r="AT88" i="5"/>
  <c r="Z87" i="5"/>
  <c r="AQ87" i="5"/>
  <c r="W86" i="5"/>
  <c r="AJ94" i="5"/>
  <c r="P93" i="5"/>
  <c r="B100" i="5"/>
  <c r="I99" i="5"/>
  <c r="D99" i="5"/>
  <c r="C99" i="5"/>
  <c r="AR87" i="5"/>
  <c r="X86" i="5"/>
  <c r="AH96" i="5"/>
  <c r="N95" i="5"/>
  <c r="AS87" i="5"/>
  <c r="Y86" i="5"/>
  <c r="J98" i="4"/>
  <c r="E86" i="4"/>
  <c r="F86" i="4" s="1"/>
  <c r="G86" i="4" s="1"/>
  <c r="AH95" i="4"/>
  <c r="N94" i="4"/>
  <c r="AT88" i="4"/>
  <c r="Z87" i="4"/>
  <c r="BX99" i="4"/>
  <c r="CE99" i="4"/>
  <c r="CA99" i="4"/>
  <c r="CH99" i="4"/>
  <c r="CD99" i="4"/>
  <c r="BV99" i="4"/>
  <c r="BR99" i="4"/>
  <c r="AD99" i="4" s="1"/>
  <c r="CK99" i="4"/>
  <c r="AX99" i="4"/>
  <c r="AY99" i="4"/>
  <c r="BS99" i="4" s="1"/>
  <c r="AZ99" i="4"/>
  <c r="BT99" i="4" s="1"/>
  <c r="BA99" i="4"/>
  <c r="BU99" i="4" s="1"/>
  <c r="BB99" i="4"/>
  <c r="BC99" i="4"/>
  <c r="BW99" i="4" s="1"/>
  <c r="BD99" i="4"/>
  <c r="BE99" i="4"/>
  <c r="BY99" i="4" s="1"/>
  <c r="BF99" i="4"/>
  <c r="BZ99" i="4" s="1"/>
  <c r="BG99" i="4"/>
  <c r="BH99" i="4"/>
  <c r="CB99" i="4" s="1"/>
  <c r="BI99" i="4"/>
  <c r="CC99" i="4" s="1"/>
  <c r="BJ99" i="4"/>
  <c r="BK99" i="4"/>
  <c r="BL99" i="4"/>
  <c r="CF99" i="4" s="1"/>
  <c r="BM99" i="4"/>
  <c r="CG99" i="4" s="1"/>
  <c r="BN99" i="4"/>
  <c r="BO99" i="4"/>
  <c r="CI99" i="4" s="1"/>
  <c r="BQ99" i="4"/>
  <c r="BP99" i="4"/>
  <c r="CJ99" i="4" s="1"/>
  <c r="AO89" i="4"/>
  <c r="U88" i="4"/>
  <c r="AW91" i="4"/>
  <c r="AC90" i="4"/>
  <c r="AQ88" i="4"/>
  <c r="W87" i="4"/>
  <c r="AP88" i="4"/>
  <c r="V87" i="4"/>
  <c r="AL92" i="4"/>
  <c r="R91" i="4"/>
  <c r="AE98" i="4"/>
  <c r="K97" i="4"/>
  <c r="AK92" i="4"/>
  <c r="Q91" i="4"/>
  <c r="AN89" i="4"/>
  <c r="T88" i="4"/>
  <c r="AM91" i="4"/>
  <c r="S90" i="4"/>
  <c r="AR87" i="4"/>
  <c r="X86" i="4"/>
  <c r="AV89" i="4"/>
  <c r="AB88" i="4"/>
  <c r="AS88" i="4"/>
  <c r="Y87" i="4"/>
  <c r="AG97" i="4"/>
  <c r="M96" i="4"/>
  <c r="AJ93" i="4"/>
  <c r="P92" i="4"/>
  <c r="AU89" i="4"/>
  <c r="AA88" i="4"/>
  <c r="AF97" i="4"/>
  <c r="L96" i="4"/>
  <c r="AI95" i="4"/>
  <c r="O94" i="4"/>
  <c r="B101" i="4"/>
  <c r="C100" i="4"/>
  <c r="I100" i="4"/>
  <c r="D100" i="4"/>
  <c r="K98" i="5" l="1"/>
  <c r="L98" i="5"/>
  <c r="J98" i="5"/>
  <c r="AS88" i="5"/>
  <c r="Y87" i="5"/>
  <c r="AR88" i="5"/>
  <c r="X87" i="5"/>
  <c r="I100" i="5"/>
  <c r="D100" i="5"/>
  <c r="C100" i="5"/>
  <c r="B101" i="5"/>
  <c r="CK99" i="5"/>
  <c r="CB99" i="5"/>
  <c r="BX99" i="5"/>
  <c r="CE99" i="5"/>
  <c r="CA99" i="5"/>
  <c r="AX99" i="5"/>
  <c r="BR99" i="5" s="1"/>
  <c r="AD99" i="5" s="1"/>
  <c r="AZ99" i="5"/>
  <c r="BT99" i="5" s="1"/>
  <c r="AF99" i="5" s="1"/>
  <c r="AY99" i="5"/>
  <c r="BS99" i="5" s="1"/>
  <c r="AE99" i="5" s="1"/>
  <c r="BA99" i="5"/>
  <c r="BU99" i="5" s="1"/>
  <c r="BB99" i="5"/>
  <c r="BV99" i="5" s="1"/>
  <c r="BC99" i="5"/>
  <c r="BW99" i="5" s="1"/>
  <c r="BD99" i="5"/>
  <c r="BE99" i="5"/>
  <c r="BY99" i="5" s="1"/>
  <c r="BF99" i="5"/>
  <c r="BZ99" i="5" s="1"/>
  <c r="BG99" i="5"/>
  <c r="BH99" i="5"/>
  <c r="BI99" i="5"/>
  <c r="CC99" i="5" s="1"/>
  <c r="BJ99" i="5"/>
  <c r="CD99" i="5" s="1"/>
  <c r="BK99" i="5"/>
  <c r="BL99" i="5"/>
  <c r="CF99" i="5" s="1"/>
  <c r="BM99" i="5"/>
  <c r="CG99" i="5" s="1"/>
  <c r="BN99" i="5"/>
  <c r="CH99" i="5" s="1"/>
  <c r="BO99" i="5"/>
  <c r="CI99" i="5" s="1"/>
  <c r="BQ99" i="5"/>
  <c r="BP99" i="5"/>
  <c r="CJ99" i="5" s="1"/>
  <c r="AQ88" i="5"/>
  <c r="W87" i="5"/>
  <c r="AM92" i="5"/>
  <c r="S91" i="5"/>
  <c r="AO90" i="5"/>
  <c r="U89" i="5"/>
  <c r="AP88" i="5"/>
  <c r="V87" i="5"/>
  <c r="E87" i="5" s="1"/>
  <c r="F87" i="5" s="1"/>
  <c r="G87" i="5" s="1"/>
  <c r="AI95" i="5"/>
  <c r="O94" i="5"/>
  <c r="AL93" i="5"/>
  <c r="R92" i="5"/>
  <c r="AH97" i="5"/>
  <c r="N96" i="5"/>
  <c r="AU89" i="5"/>
  <c r="AA88" i="5"/>
  <c r="P94" i="5"/>
  <c r="AJ95" i="5"/>
  <c r="AT89" i="5"/>
  <c r="Z88" i="5"/>
  <c r="AG98" i="5"/>
  <c r="M97" i="5"/>
  <c r="AN91" i="5"/>
  <c r="T90" i="5"/>
  <c r="AK93" i="5"/>
  <c r="Q92" i="5"/>
  <c r="AW92" i="5"/>
  <c r="AC91" i="5"/>
  <c r="AV90" i="5"/>
  <c r="AB89" i="5"/>
  <c r="J99" i="4"/>
  <c r="AN90" i="4"/>
  <c r="T89" i="4"/>
  <c r="AI96" i="4"/>
  <c r="O95" i="4"/>
  <c r="AU90" i="4"/>
  <c r="AA89" i="4"/>
  <c r="AG98" i="4"/>
  <c r="M97" i="4"/>
  <c r="AW92" i="4"/>
  <c r="AC91" i="4"/>
  <c r="AT89" i="4"/>
  <c r="Z88" i="4"/>
  <c r="CK100" i="4"/>
  <c r="CG100" i="4"/>
  <c r="BU100" i="4"/>
  <c r="CJ100" i="4"/>
  <c r="BX100" i="4"/>
  <c r="AX100" i="4"/>
  <c r="BR100" i="4" s="1"/>
  <c r="AD100" i="4" s="1"/>
  <c r="AZ100" i="4"/>
  <c r="BT100" i="4" s="1"/>
  <c r="AY100" i="4"/>
  <c r="BS100" i="4" s="1"/>
  <c r="BA100" i="4"/>
  <c r="BB100" i="4"/>
  <c r="BV100" i="4" s="1"/>
  <c r="BC100" i="4"/>
  <c r="BW100" i="4" s="1"/>
  <c r="BD100" i="4"/>
  <c r="BE100" i="4"/>
  <c r="BY100" i="4" s="1"/>
  <c r="BF100" i="4"/>
  <c r="BZ100" i="4" s="1"/>
  <c r="BG100" i="4"/>
  <c r="CA100" i="4" s="1"/>
  <c r="BH100" i="4"/>
  <c r="CB100" i="4" s="1"/>
  <c r="BI100" i="4"/>
  <c r="CC100" i="4" s="1"/>
  <c r="BJ100" i="4"/>
  <c r="CD100" i="4" s="1"/>
  <c r="BK100" i="4"/>
  <c r="CE100" i="4" s="1"/>
  <c r="BL100" i="4"/>
  <c r="CF100" i="4" s="1"/>
  <c r="BM100" i="4"/>
  <c r="BN100" i="4"/>
  <c r="CH100" i="4" s="1"/>
  <c r="BO100" i="4"/>
  <c r="CI100" i="4" s="1"/>
  <c r="BQ100" i="4"/>
  <c r="BP100" i="4"/>
  <c r="AV90" i="4"/>
  <c r="AB89" i="4"/>
  <c r="AM92" i="4"/>
  <c r="S91" i="4"/>
  <c r="AK93" i="4"/>
  <c r="Q92" i="4"/>
  <c r="AL93" i="4"/>
  <c r="R92" i="4"/>
  <c r="AQ89" i="4"/>
  <c r="W88" i="4"/>
  <c r="AS89" i="4"/>
  <c r="Y88" i="4"/>
  <c r="AR88" i="4"/>
  <c r="X87" i="4"/>
  <c r="E87" i="4" s="1"/>
  <c r="F87" i="4" s="1"/>
  <c r="G87" i="4" s="1"/>
  <c r="AE99" i="4"/>
  <c r="K98" i="4"/>
  <c r="AP89" i="4"/>
  <c r="V88" i="4"/>
  <c r="I101" i="4"/>
  <c r="D101" i="4"/>
  <c r="C101" i="4"/>
  <c r="B102" i="4"/>
  <c r="AF98" i="4"/>
  <c r="L97" i="4"/>
  <c r="AJ94" i="4"/>
  <c r="P93" i="4"/>
  <c r="AO90" i="4"/>
  <c r="U89" i="4"/>
  <c r="AH96" i="4"/>
  <c r="N95" i="4"/>
  <c r="K99" i="5" l="1"/>
  <c r="L99" i="5"/>
  <c r="J99" i="5"/>
  <c r="AV91" i="5"/>
  <c r="AB90" i="5"/>
  <c r="AK94" i="5"/>
  <c r="Q93" i="5"/>
  <c r="AG99" i="5"/>
  <c r="M98" i="5"/>
  <c r="AH98" i="5"/>
  <c r="N97" i="5"/>
  <c r="AI96" i="5"/>
  <c r="O95" i="5"/>
  <c r="AO91" i="5"/>
  <c r="U90" i="5"/>
  <c r="AQ89" i="5"/>
  <c r="W88" i="5"/>
  <c r="AS89" i="5"/>
  <c r="Y88" i="5"/>
  <c r="AW93" i="5"/>
  <c r="AC92" i="5"/>
  <c r="AN92" i="5"/>
  <c r="T91" i="5"/>
  <c r="AT90" i="5"/>
  <c r="Z89" i="5"/>
  <c r="I101" i="5"/>
  <c r="D101" i="5"/>
  <c r="C101" i="5"/>
  <c r="B102" i="5"/>
  <c r="AJ96" i="5"/>
  <c r="P95" i="5"/>
  <c r="AU90" i="5"/>
  <c r="AA89" i="5"/>
  <c r="AL94" i="5"/>
  <c r="R93" i="5"/>
  <c r="AP89" i="5"/>
  <c r="V88" i="5"/>
  <c r="AM93" i="5"/>
  <c r="S92" i="5"/>
  <c r="CH100" i="5"/>
  <c r="BZ100" i="5"/>
  <c r="BR100" i="5"/>
  <c r="AD100" i="5" s="1"/>
  <c r="AX100" i="5"/>
  <c r="AZ100" i="5"/>
  <c r="BT100" i="5" s="1"/>
  <c r="AF100" i="5" s="1"/>
  <c r="AY100" i="5"/>
  <c r="BS100" i="5" s="1"/>
  <c r="AE100" i="5" s="1"/>
  <c r="BA100" i="5"/>
  <c r="BU100" i="5" s="1"/>
  <c r="BB100" i="5"/>
  <c r="BV100" i="5" s="1"/>
  <c r="BC100" i="5"/>
  <c r="BW100" i="5" s="1"/>
  <c r="BD100" i="5"/>
  <c r="BX100" i="5" s="1"/>
  <c r="BE100" i="5"/>
  <c r="BY100" i="5" s="1"/>
  <c r="BF100" i="5"/>
  <c r="BG100" i="5"/>
  <c r="CA100" i="5" s="1"/>
  <c r="BH100" i="5"/>
  <c r="CB100" i="5" s="1"/>
  <c r="BI100" i="5"/>
  <c r="CC100" i="5" s="1"/>
  <c r="BJ100" i="5"/>
  <c r="CD100" i="5" s="1"/>
  <c r="BK100" i="5"/>
  <c r="CE100" i="5" s="1"/>
  <c r="BL100" i="5"/>
  <c r="CF100" i="5" s="1"/>
  <c r="BM100" i="5"/>
  <c r="CG100" i="5" s="1"/>
  <c r="BN100" i="5"/>
  <c r="BO100" i="5"/>
  <c r="CI100" i="5" s="1"/>
  <c r="BQ100" i="5"/>
  <c r="CK100" i="5" s="1"/>
  <c r="BP100" i="5"/>
  <c r="CJ100" i="5" s="1"/>
  <c r="AR89" i="5"/>
  <c r="X88" i="5"/>
  <c r="J100" i="4"/>
  <c r="AJ95" i="4"/>
  <c r="P94" i="4"/>
  <c r="BU101" i="4"/>
  <c r="BX101" i="4"/>
  <c r="CA101" i="4"/>
  <c r="AX101" i="4"/>
  <c r="BR101" i="4" s="1"/>
  <c r="AD101" i="4" s="1"/>
  <c r="AZ101" i="4"/>
  <c r="BT101" i="4" s="1"/>
  <c r="AY101" i="4"/>
  <c r="BS101" i="4" s="1"/>
  <c r="BA101" i="4"/>
  <c r="BB101" i="4"/>
  <c r="BV101" i="4" s="1"/>
  <c r="BC101" i="4"/>
  <c r="BW101" i="4" s="1"/>
  <c r="BD101" i="4"/>
  <c r="BE101" i="4"/>
  <c r="BY101" i="4" s="1"/>
  <c r="BF101" i="4"/>
  <c r="BZ101" i="4" s="1"/>
  <c r="BG101" i="4"/>
  <c r="BH101" i="4"/>
  <c r="CB101" i="4" s="1"/>
  <c r="BI101" i="4"/>
  <c r="CC101" i="4" s="1"/>
  <c r="BJ101" i="4"/>
  <c r="CD101" i="4" s="1"/>
  <c r="BK101" i="4"/>
  <c r="CE101" i="4" s="1"/>
  <c r="BL101" i="4"/>
  <c r="CF101" i="4" s="1"/>
  <c r="BM101" i="4"/>
  <c r="CG101" i="4" s="1"/>
  <c r="BN101" i="4"/>
  <c r="CH101" i="4" s="1"/>
  <c r="BO101" i="4"/>
  <c r="CI101" i="4" s="1"/>
  <c r="BQ101" i="4"/>
  <c r="CK101" i="4" s="1"/>
  <c r="BP101" i="4"/>
  <c r="CJ101" i="4" s="1"/>
  <c r="AP90" i="4"/>
  <c r="V89" i="4"/>
  <c r="AR89" i="4"/>
  <c r="X88" i="4"/>
  <c r="E88" i="4" s="1"/>
  <c r="F88" i="4" s="1"/>
  <c r="G88" i="4" s="1"/>
  <c r="AO91" i="4"/>
  <c r="U90" i="4"/>
  <c r="AQ90" i="4"/>
  <c r="W89" i="4"/>
  <c r="AK94" i="4"/>
  <c r="Q93" i="4"/>
  <c r="AV91" i="4"/>
  <c r="AB90" i="4"/>
  <c r="AT90" i="4"/>
  <c r="Z89" i="4"/>
  <c r="AG99" i="4"/>
  <c r="M98" i="4"/>
  <c r="AI97" i="4"/>
  <c r="O96" i="4"/>
  <c r="AF99" i="4"/>
  <c r="L98" i="4"/>
  <c r="AE100" i="4"/>
  <c r="K99" i="4"/>
  <c r="AS90" i="4"/>
  <c r="Y89" i="4"/>
  <c r="AH97" i="4"/>
  <c r="N96" i="4"/>
  <c r="I102" i="4"/>
  <c r="D102" i="4"/>
  <c r="C102" i="4"/>
  <c r="B103" i="4"/>
  <c r="AL94" i="4"/>
  <c r="R93" i="4"/>
  <c r="AM93" i="4"/>
  <c r="S92" i="4"/>
  <c r="AW93" i="4"/>
  <c r="AC92" i="4"/>
  <c r="AU91" i="4"/>
  <c r="AA90" i="4"/>
  <c r="AN91" i="4"/>
  <c r="T90" i="4"/>
  <c r="L100" i="5" l="1"/>
  <c r="J100" i="5"/>
  <c r="K100" i="5"/>
  <c r="CG101" i="5"/>
  <c r="CC101" i="5"/>
  <c r="CJ101" i="5"/>
  <c r="BZ101" i="5"/>
  <c r="BV101" i="5"/>
  <c r="AX101" i="5"/>
  <c r="BR101" i="5" s="1"/>
  <c r="AD101" i="5" s="1"/>
  <c r="AZ101" i="5"/>
  <c r="BT101" i="5" s="1"/>
  <c r="AF101" i="5" s="1"/>
  <c r="AY101" i="5"/>
  <c r="BS101" i="5" s="1"/>
  <c r="AE101" i="5" s="1"/>
  <c r="BA101" i="5"/>
  <c r="BU101" i="5" s="1"/>
  <c r="BB101" i="5"/>
  <c r="BC101" i="5"/>
  <c r="BW101" i="5" s="1"/>
  <c r="BD101" i="5"/>
  <c r="BX101" i="5" s="1"/>
  <c r="BE101" i="5"/>
  <c r="BY101" i="5" s="1"/>
  <c r="BF101" i="5"/>
  <c r="BG101" i="5"/>
  <c r="CA101" i="5" s="1"/>
  <c r="BH101" i="5"/>
  <c r="CB101" i="5" s="1"/>
  <c r="BI101" i="5"/>
  <c r="BJ101" i="5"/>
  <c r="CD101" i="5" s="1"/>
  <c r="BK101" i="5"/>
  <c r="CE101" i="5" s="1"/>
  <c r="BL101" i="5"/>
  <c r="CF101" i="5" s="1"/>
  <c r="BM101" i="5"/>
  <c r="BN101" i="5"/>
  <c r="CH101" i="5" s="1"/>
  <c r="BO101" i="5"/>
  <c r="CI101" i="5" s="1"/>
  <c r="BQ101" i="5"/>
  <c r="CK101" i="5" s="1"/>
  <c r="BP101" i="5"/>
  <c r="AT91" i="5"/>
  <c r="Z90" i="5"/>
  <c r="AW94" i="5"/>
  <c r="AC93" i="5"/>
  <c r="AQ90" i="5"/>
  <c r="W89" i="5"/>
  <c r="AI97" i="5"/>
  <c r="O96" i="5"/>
  <c r="AM94" i="5"/>
  <c r="S93" i="5"/>
  <c r="AL95" i="5"/>
  <c r="R94" i="5"/>
  <c r="AJ97" i="5"/>
  <c r="P96" i="5"/>
  <c r="AK95" i="5"/>
  <c r="Q94" i="5"/>
  <c r="E88" i="5"/>
  <c r="F88" i="5" s="1"/>
  <c r="G88" i="5" s="1"/>
  <c r="AN93" i="5"/>
  <c r="T92" i="5"/>
  <c r="AS90" i="5"/>
  <c r="Y89" i="5"/>
  <c r="AO92" i="5"/>
  <c r="U91" i="5"/>
  <c r="N98" i="5"/>
  <c r="AH99" i="5"/>
  <c r="AR90" i="5"/>
  <c r="X89" i="5"/>
  <c r="AP90" i="5"/>
  <c r="V89" i="5"/>
  <c r="E89" i="5" s="1"/>
  <c r="F89" i="5" s="1"/>
  <c r="G89" i="5" s="1"/>
  <c r="AU91" i="5"/>
  <c r="AA90" i="5"/>
  <c r="I102" i="5"/>
  <c r="D102" i="5"/>
  <c r="C102" i="5"/>
  <c r="AG100" i="5"/>
  <c r="M99" i="5"/>
  <c r="AV92" i="5"/>
  <c r="AB91" i="5"/>
  <c r="J101" i="4"/>
  <c r="AU92" i="4"/>
  <c r="AA91" i="4"/>
  <c r="AM94" i="4"/>
  <c r="S93" i="4"/>
  <c r="CI102" i="4"/>
  <c r="CE102" i="4"/>
  <c r="CH102" i="4"/>
  <c r="BV102" i="4"/>
  <c r="BR102" i="4"/>
  <c r="AD102" i="4" s="1"/>
  <c r="AX102" i="4"/>
  <c r="AZ102" i="4"/>
  <c r="BT102" i="4" s="1"/>
  <c r="AY102" i="4"/>
  <c r="BS102" i="4" s="1"/>
  <c r="BA102" i="4"/>
  <c r="BU102" i="4" s="1"/>
  <c r="BB102" i="4"/>
  <c r="BC102" i="4"/>
  <c r="BW102" i="4" s="1"/>
  <c r="BD102" i="4"/>
  <c r="BX102" i="4" s="1"/>
  <c r="BE102" i="4"/>
  <c r="BY102" i="4" s="1"/>
  <c r="BF102" i="4"/>
  <c r="BZ102" i="4" s="1"/>
  <c r="BG102" i="4"/>
  <c r="CA102" i="4" s="1"/>
  <c r="BH102" i="4"/>
  <c r="CB102" i="4" s="1"/>
  <c r="BI102" i="4"/>
  <c r="CC102" i="4" s="1"/>
  <c r="BJ102" i="4"/>
  <c r="CD102" i="4" s="1"/>
  <c r="BK102" i="4"/>
  <c r="BL102" i="4"/>
  <c r="CF102" i="4" s="1"/>
  <c r="BM102" i="4"/>
  <c r="CG102" i="4" s="1"/>
  <c r="BN102" i="4"/>
  <c r="BO102" i="4"/>
  <c r="BP102" i="4"/>
  <c r="CJ102" i="4" s="1"/>
  <c r="BQ102" i="4"/>
  <c r="CK102" i="4" s="1"/>
  <c r="AH98" i="4"/>
  <c r="N97" i="4"/>
  <c r="AS91" i="4"/>
  <c r="Y90" i="4"/>
  <c r="AF100" i="4"/>
  <c r="L99" i="4"/>
  <c r="AO92" i="4"/>
  <c r="U91" i="4"/>
  <c r="AG100" i="4"/>
  <c r="M99" i="4"/>
  <c r="AV92" i="4"/>
  <c r="AB91" i="4"/>
  <c r="AQ91" i="4"/>
  <c r="W90" i="4"/>
  <c r="AP91" i="4"/>
  <c r="V90" i="4"/>
  <c r="AN92" i="4"/>
  <c r="T91" i="4"/>
  <c r="AW94" i="4"/>
  <c r="AC93" i="4"/>
  <c r="AL95" i="4"/>
  <c r="R94" i="4"/>
  <c r="AE101" i="4"/>
  <c r="K100" i="4"/>
  <c r="I103" i="4"/>
  <c r="D103" i="4"/>
  <c r="C103" i="4"/>
  <c r="AI98" i="4"/>
  <c r="O97" i="4"/>
  <c r="AT91" i="4"/>
  <c r="Z90" i="4"/>
  <c r="AK95" i="4"/>
  <c r="Q94" i="4"/>
  <c r="AR90" i="4"/>
  <c r="X89" i="4"/>
  <c r="E89" i="4" s="1"/>
  <c r="F89" i="4" s="1"/>
  <c r="G89" i="4" s="1"/>
  <c r="AJ96" i="4"/>
  <c r="P95" i="4"/>
  <c r="K101" i="5" l="1"/>
  <c r="L101" i="5"/>
  <c r="J101" i="5"/>
  <c r="BZ102" i="5"/>
  <c r="BV102" i="5"/>
  <c r="BR102" i="5"/>
  <c r="AD102" i="5" s="1"/>
  <c r="J102" i="5" s="1"/>
  <c r="AX102" i="5"/>
  <c r="AZ102" i="5"/>
  <c r="BT102" i="5" s="1"/>
  <c r="AF102" i="5" s="1"/>
  <c r="L102" i="5" s="1"/>
  <c r="AY102" i="5"/>
  <c r="BS102" i="5" s="1"/>
  <c r="AE102" i="5" s="1"/>
  <c r="K102" i="5" s="1"/>
  <c r="BA102" i="5"/>
  <c r="BU102" i="5" s="1"/>
  <c r="BB102" i="5"/>
  <c r="BC102" i="5"/>
  <c r="BW102" i="5" s="1"/>
  <c r="BD102" i="5"/>
  <c r="BX102" i="5" s="1"/>
  <c r="BE102" i="5"/>
  <c r="BY102" i="5" s="1"/>
  <c r="BF102" i="5"/>
  <c r="BG102" i="5"/>
  <c r="CA102" i="5" s="1"/>
  <c r="BH102" i="5"/>
  <c r="CB102" i="5" s="1"/>
  <c r="BI102" i="5"/>
  <c r="CC102" i="5" s="1"/>
  <c r="BJ102" i="5"/>
  <c r="CD102" i="5" s="1"/>
  <c r="BK102" i="5"/>
  <c r="CE102" i="5" s="1"/>
  <c r="BL102" i="5"/>
  <c r="CF102" i="5" s="1"/>
  <c r="BM102" i="5"/>
  <c r="CG102" i="5" s="1"/>
  <c r="BN102" i="5"/>
  <c r="CH102" i="5" s="1"/>
  <c r="BO102" i="5"/>
  <c r="CI102" i="5" s="1"/>
  <c r="BP102" i="5"/>
  <c r="CJ102" i="5" s="1"/>
  <c r="BQ102" i="5"/>
  <c r="CK102" i="5" s="1"/>
  <c r="AU92" i="5"/>
  <c r="AA91" i="5"/>
  <c r="AR91" i="5"/>
  <c r="X90" i="5"/>
  <c r="AO93" i="5"/>
  <c r="U92" i="5"/>
  <c r="AN94" i="5"/>
  <c r="T93" i="5"/>
  <c r="AI98" i="5"/>
  <c r="O97" i="5"/>
  <c r="AW95" i="5"/>
  <c r="AC94" i="5"/>
  <c r="AG101" i="5"/>
  <c r="M100" i="5"/>
  <c r="AH100" i="5"/>
  <c r="N99" i="5"/>
  <c r="AJ98" i="5"/>
  <c r="P97" i="5"/>
  <c r="AM95" i="5"/>
  <c r="S94" i="5"/>
  <c r="AP91" i="5"/>
  <c r="V90" i="5"/>
  <c r="E90" i="5" s="1"/>
  <c r="F90" i="5" s="1"/>
  <c r="G90" i="5" s="1"/>
  <c r="AS91" i="5"/>
  <c r="Y90" i="5"/>
  <c r="AQ91" i="5"/>
  <c r="W90" i="5"/>
  <c r="AT92" i="5"/>
  <c r="Z91" i="5"/>
  <c r="AV93" i="5"/>
  <c r="AB92" i="5"/>
  <c r="AK96" i="5"/>
  <c r="Q95" i="5"/>
  <c r="AL96" i="5"/>
  <c r="R95" i="5"/>
  <c r="J102" i="4"/>
  <c r="AL96" i="4"/>
  <c r="R95" i="4"/>
  <c r="AN93" i="4"/>
  <c r="T92" i="4"/>
  <c r="AJ97" i="4"/>
  <c r="P96" i="4"/>
  <c r="AK96" i="4"/>
  <c r="Q95" i="4"/>
  <c r="AI99" i="4"/>
  <c r="O98" i="4"/>
  <c r="AQ92" i="4"/>
  <c r="W91" i="4"/>
  <c r="AG101" i="4"/>
  <c r="M100" i="4"/>
  <c r="AO93" i="4"/>
  <c r="U92" i="4"/>
  <c r="AS92" i="4"/>
  <c r="Y91" i="4"/>
  <c r="AM95" i="4"/>
  <c r="S94" i="4"/>
  <c r="CB103" i="4"/>
  <c r="BX103" i="4"/>
  <c r="CE103" i="4"/>
  <c r="CA103" i="4"/>
  <c r="AX103" i="4"/>
  <c r="BR103" i="4" s="1"/>
  <c r="AD103" i="4" s="1"/>
  <c r="J103" i="4" s="1"/>
  <c r="AY103" i="4"/>
  <c r="BS103" i="4" s="1"/>
  <c r="AZ103" i="4"/>
  <c r="BT103" i="4" s="1"/>
  <c r="BA103" i="4"/>
  <c r="BU103" i="4" s="1"/>
  <c r="BB103" i="4"/>
  <c r="BV103" i="4" s="1"/>
  <c r="BC103" i="4"/>
  <c r="BW103" i="4" s="1"/>
  <c r="BD103" i="4"/>
  <c r="BE103" i="4"/>
  <c r="BY103" i="4" s="1"/>
  <c r="BF103" i="4"/>
  <c r="BZ103" i="4" s="1"/>
  <c r="BG103" i="4"/>
  <c r="BH103" i="4"/>
  <c r="BI103" i="4"/>
  <c r="CC103" i="4" s="1"/>
  <c r="BJ103" i="4"/>
  <c r="CD103" i="4" s="1"/>
  <c r="BK103" i="4"/>
  <c r="BL103" i="4"/>
  <c r="CF103" i="4" s="1"/>
  <c r="BM103" i="4"/>
  <c r="CG103" i="4" s="1"/>
  <c r="BN103" i="4"/>
  <c r="CH103" i="4" s="1"/>
  <c r="BO103" i="4"/>
  <c r="CI103" i="4" s="1"/>
  <c r="BQ103" i="4"/>
  <c r="CK103" i="4" s="1"/>
  <c r="BP103" i="4"/>
  <c r="CJ103" i="4" s="1"/>
  <c r="AE102" i="4"/>
  <c r="K101" i="4"/>
  <c r="AW95" i="4"/>
  <c r="AC94" i="4"/>
  <c r="AR91" i="4"/>
  <c r="X90" i="4"/>
  <c r="E90" i="4" s="1"/>
  <c r="F90" i="4" s="1"/>
  <c r="G90" i="4" s="1"/>
  <c r="AT92" i="4"/>
  <c r="Z91" i="4"/>
  <c r="AP92" i="4"/>
  <c r="V91" i="4"/>
  <c r="AV93" i="4"/>
  <c r="AB92" i="4"/>
  <c r="AF101" i="4"/>
  <c r="L100" i="4"/>
  <c r="AH99" i="4"/>
  <c r="N98" i="4"/>
  <c r="AU93" i="4"/>
  <c r="AA92" i="4"/>
  <c r="AL97" i="5" l="1"/>
  <c r="R96" i="5"/>
  <c r="AV94" i="5"/>
  <c r="AB93" i="5"/>
  <c r="AQ92" i="5"/>
  <c r="W91" i="5"/>
  <c r="AM96" i="5"/>
  <c r="S95" i="5"/>
  <c r="AH101" i="5"/>
  <c r="N100" i="5"/>
  <c r="AW96" i="5"/>
  <c r="AC95" i="5"/>
  <c r="AN95" i="5"/>
  <c r="T94" i="5"/>
  <c r="AR92" i="5"/>
  <c r="X91" i="5"/>
  <c r="AP92" i="5"/>
  <c r="V91" i="5"/>
  <c r="E91" i="5" s="1"/>
  <c r="F91" i="5" s="1"/>
  <c r="G91" i="5" s="1"/>
  <c r="AK97" i="5"/>
  <c r="Q96" i="5"/>
  <c r="AT93" i="5"/>
  <c r="Z92" i="5"/>
  <c r="AS92" i="5"/>
  <c r="Y91" i="5"/>
  <c r="AJ99" i="5"/>
  <c r="P98" i="5"/>
  <c r="AG102" i="5"/>
  <c r="M102" i="5" s="1"/>
  <c r="M101" i="5"/>
  <c r="AI99" i="5"/>
  <c r="O98" i="5"/>
  <c r="AO94" i="5"/>
  <c r="U93" i="5"/>
  <c r="AU93" i="5"/>
  <c r="AA92" i="5"/>
  <c r="AH100" i="4"/>
  <c r="N99" i="4"/>
  <c r="AV94" i="4"/>
  <c r="AB93" i="4"/>
  <c r="AE103" i="4"/>
  <c r="K103" i="4" s="1"/>
  <c r="K102" i="4"/>
  <c r="AK97" i="4"/>
  <c r="Q96" i="4"/>
  <c r="AN94" i="4"/>
  <c r="T93" i="4"/>
  <c r="AT93" i="4"/>
  <c r="Z92" i="4"/>
  <c r="AS93" i="4"/>
  <c r="Y92" i="4"/>
  <c r="AG102" i="4"/>
  <c r="M101" i="4"/>
  <c r="AU94" i="4"/>
  <c r="AA93" i="4"/>
  <c r="AF102" i="4"/>
  <c r="L101" i="4"/>
  <c r="AP93" i="4"/>
  <c r="V92" i="4"/>
  <c r="AC95" i="4"/>
  <c r="AW96" i="4"/>
  <c r="AI100" i="4"/>
  <c r="O99" i="4"/>
  <c r="AJ98" i="4"/>
  <c r="P97" i="4"/>
  <c r="AL97" i="4"/>
  <c r="R96" i="4"/>
  <c r="AR92" i="4"/>
  <c r="X91" i="4"/>
  <c r="E91" i="4" s="1"/>
  <c r="F91" i="4" s="1"/>
  <c r="G91" i="4" s="1"/>
  <c r="AM96" i="4"/>
  <c r="S95" i="4"/>
  <c r="AO94" i="4"/>
  <c r="U93" i="4"/>
  <c r="AQ93" i="4"/>
  <c r="W92" i="4"/>
  <c r="AO95" i="5" l="1"/>
  <c r="U94" i="5"/>
  <c r="AS93" i="5"/>
  <c r="Y92" i="5"/>
  <c r="AK98" i="5"/>
  <c r="Q97" i="5"/>
  <c r="AR93" i="5"/>
  <c r="X92" i="5"/>
  <c r="AW97" i="5"/>
  <c r="AC96" i="5"/>
  <c r="AM97" i="5"/>
  <c r="S96" i="5"/>
  <c r="AV95" i="5"/>
  <c r="AB94" i="5"/>
  <c r="AU94" i="5"/>
  <c r="AA93" i="5"/>
  <c r="AI100" i="5"/>
  <c r="O99" i="5"/>
  <c r="AJ100" i="5"/>
  <c r="P99" i="5"/>
  <c r="AT94" i="5"/>
  <c r="Z93" i="5"/>
  <c r="AP93" i="5"/>
  <c r="V92" i="5"/>
  <c r="AN96" i="5"/>
  <c r="T95" i="5"/>
  <c r="AH102" i="5"/>
  <c r="N102" i="5" s="1"/>
  <c r="N101" i="5"/>
  <c r="AQ93" i="5"/>
  <c r="W92" i="5"/>
  <c r="AL98" i="5"/>
  <c r="R97" i="5"/>
  <c r="AO95" i="4"/>
  <c r="U94" i="4"/>
  <c r="AR93" i="4"/>
  <c r="X92" i="4"/>
  <c r="E92" i="4" s="1"/>
  <c r="F92" i="4" s="1"/>
  <c r="G92" i="4" s="1"/>
  <c r="AJ99" i="4"/>
  <c r="P98" i="4"/>
  <c r="AF103" i="4"/>
  <c r="L103" i="4" s="1"/>
  <c r="L102" i="4"/>
  <c r="AG103" i="4"/>
  <c r="M103" i="4" s="1"/>
  <c r="M102" i="4"/>
  <c r="AT94" i="4"/>
  <c r="Z93" i="4"/>
  <c r="AK98" i="4"/>
  <c r="Q97" i="4"/>
  <c r="AV95" i="4"/>
  <c r="AB94" i="4"/>
  <c r="AQ94" i="4"/>
  <c r="W93" i="4"/>
  <c r="AM97" i="4"/>
  <c r="S96" i="4"/>
  <c r="AL98" i="4"/>
  <c r="R97" i="4"/>
  <c r="AI101" i="4"/>
  <c r="O100" i="4"/>
  <c r="AP94" i="4"/>
  <c r="V93" i="4"/>
  <c r="AU95" i="4"/>
  <c r="AA94" i="4"/>
  <c r="AS94" i="4"/>
  <c r="Y93" i="4"/>
  <c r="AW97" i="4"/>
  <c r="AC96" i="4"/>
  <c r="AN95" i="4"/>
  <c r="T94" i="4"/>
  <c r="AH101" i="4"/>
  <c r="N100" i="4"/>
  <c r="R98" i="5" l="1"/>
  <c r="AL99" i="5"/>
  <c r="AP94" i="5"/>
  <c r="V93" i="5"/>
  <c r="AJ101" i="5"/>
  <c r="P100" i="5"/>
  <c r="AU95" i="5"/>
  <c r="AA94" i="5"/>
  <c r="AM98" i="5"/>
  <c r="S97" i="5"/>
  <c r="AR94" i="5"/>
  <c r="X93" i="5"/>
  <c r="AK99" i="5"/>
  <c r="Q98" i="5"/>
  <c r="AO96" i="5"/>
  <c r="U95" i="5"/>
  <c r="AQ94" i="5"/>
  <c r="W93" i="5"/>
  <c r="AN97" i="5"/>
  <c r="T96" i="5"/>
  <c r="E92" i="5"/>
  <c r="F92" i="5" s="1"/>
  <c r="G92" i="5" s="1"/>
  <c r="AT95" i="5"/>
  <c r="Z94" i="5"/>
  <c r="AI101" i="5"/>
  <c r="O100" i="5"/>
  <c r="AV96" i="5"/>
  <c r="AB95" i="5"/>
  <c r="AW98" i="5"/>
  <c r="AC97" i="5"/>
  <c r="AS94" i="5"/>
  <c r="Y93" i="5"/>
  <c r="AS95" i="4"/>
  <c r="Y94" i="4"/>
  <c r="AP95" i="4"/>
  <c r="V94" i="4"/>
  <c r="AL99" i="4"/>
  <c r="R98" i="4"/>
  <c r="AQ95" i="4"/>
  <c r="W94" i="4"/>
  <c r="AK99" i="4"/>
  <c r="Q98" i="4"/>
  <c r="AH102" i="4"/>
  <c r="N101" i="4"/>
  <c r="AW98" i="4"/>
  <c r="AC97" i="4"/>
  <c r="AJ100" i="4"/>
  <c r="P99" i="4"/>
  <c r="U95" i="4"/>
  <c r="AO96" i="4"/>
  <c r="AU96" i="4"/>
  <c r="AA95" i="4"/>
  <c r="AI102" i="4"/>
  <c r="O101" i="4"/>
  <c r="AM98" i="4"/>
  <c r="S97" i="4"/>
  <c r="AV96" i="4"/>
  <c r="AB95" i="4"/>
  <c r="AT95" i="4"/>
  <c r="Z94" i="4"/>
  <c r="AN96" i="4"/>
  <c r="T95" i="4"/>
  <c r="AR94" i="4"/>
  <c r="X93" i="4"/>
  <c r="E93" i="4" s="1"/>
  <c r="F93" i="4" s="1"/>
  <c r="G93" i="4" s="1"/>
  <c r="AQ95" i="5" l="1"/>
  <c r="W94" i="5"/>
  <c r="AK100" i="5"/>
  <c r="Q99" i="5"/>
  <c r="AM99" i="5"/>
  <c r="S98" i="5"/>
  <c r="AJ102" i="5"/>
  <c r="P102" i="5" s="1"/>
  <c r="P101" i="5"/>
  <c r="AL100" i="5"/>
  <c r="R99" i="5"/>
  <c r="AS95" i="5"/>
  <c r="Y94" i="5"/>
  <c r="AV97" i="5"/>
  <c r="AB96" i="5"/>
  <c r="AT96" i="5"/>
  <c r="Z95" i="5"/>
  <c r="AN98" i="5"/>
  <c r="T97" i="5"/>
  <c r="AO97" i="5"/>
  <c r="U96" i="5"/>
  <c r="AR95" i="5"/>
  <c r="X94" i="5"/>
  <c r="AU96" i="5"/>
  <c r="AA95" i="5"/>
  <c r="E93" i="5"/>
  <c r="F93" i="5" s="1"/>
  <c r="G93" i="5" s="1"/>
  <c r="AW99" i="5"/>
  <c r="AC98" i="5"/>
  <c r="AI102" i="5"/>
  <c r="O102" i="5" s="1"/>
  <c r="O101" i="5"/>
  <c r="AP95" i="5"/>
  <c r="V94" i="5"/>
  <c r="E94" i="5" s="1"/>
  <c r="F94" i="5" s="1"/>
  <c r="G94" i="5" s="1"/>
  <c r="AR95" i="4"/>
  <c r="X94" i="4"/>
  <c r="E94" i="4" s="1"/>
  <c r="F94" i="4" s="1"/>
  <c r="G94" i="4" s="1"/>
  <c r="AT96" i="4"/>
  <c r="Z95" i="4"/>
  <c r="AM99" i="4"/>
  <c r="S98" i="4"/>
  <c r="AU97" i="4"/>
  <c r="AA96" i="4"/>
  <c r="AW99" i="4"/>
  <c r="AC98" i="4"/>
  <c r="AK100" i="4"/>
  <c r="Q99" i="4"/>
  <c r="AL100" i="4"/>
  <c r="R99" i="4"/>
  <c r="AS96" i="4"/>
  <c r="Y95" i="4"/>
  <c r="AJ101" i="4"/>
  <c r="P100" i="4"/>
  <c r="AN97" i="4"/>
  <c r="T96" i="4"/>
  <c r="AV97" i="4"/>
  <c r="AB96" i="4"/>
  <c r="AI103" i="4"/>
  <c r="O103" i="4" s="1"/>
  <c r="O102" i="4"/>
  <c r="AO97" i="4"/>
  <c r="U96" i="4"/>
  <c r="AH103" i="4"/>
  <c r="N103" i="4" s="1"/>
  <c r="N102" i="4"/>
  <c r="AQ96" i="4"/>
  <c r="W95" i="4"/>
  <c r="V95" i="4"/>
  <c r="AP96" i="4"/>
  <c r="AU97" i="5" l="1"/>
  <c r="AA96" i="5"/>
  <c r="AO98" i="5"/>
  <c r="U97" i="5"/>
  <c r="AP96" i="5"/>
  <c r="V95" i="5"/>
  <c r="AW100" i="5"/>
  <c r="AC99" i="5"/>
  <c r="AT97" i="5"/>
  <c r="Z96" i="5"/>
  <c r="AS96" i="5"/>
  <c r="Y95" i="5"/>
  <c r="AK101" i="5"/>
  <c r="Q100" i="5"/>
  <c r="AR96" i="5"/>
  <c r="X95" i="5"/>
  <c r="AN99" i="5"/>
  <c r="T98" i="5"/>
  <c r="AV98" i="5"/>
  <c r="AB97" i="5"/>
  <c r="AL101" i="5"/>
  <c r="R100" i="5"/>
  <c r="AM100" i="5"/>
  <c r="S99" i="5"/>
  <c r="AQ96" i="5"/>
  <c r="W95" i="5"/>
  <c r="AS97" i="4"/>
  <c r="Y96" i="4"/>
  <c r="AK101" i="4"/>
  <c r="Q100" i="4"/>
  <c r="AU98" i="4"/>
  <c r="AA97" i="4"/>
  <c r="AT97" i="4"/>
  <c r="Z96" i="4"/>
  <c r="AQ97" i="4"/>
  <c r="W96" i="4"/>
  <c r="AO98" i="4"/>
  <c r="U97" i="4"/>
  <c r="AV98" i="4"/>
  <c r="AB97" i="4"/>
  <c r="AJ102" i="4"/>
  <c r="P101" i="4"/>
  <c r="AP97" i="4"/>
  <c r="V96" i="4"/>
  <c r="AL101" i="4"/>
  <c r="R100" i="4"/>
  <c r="AW100" i="4"/>
  <c r="AC99" i="4"/>
  <c r="AM100" i="4"/>
  <c r="S99" i="4"/>
  <c r="AR96" i="4"/>
  <c r="X95" i="4"/>
  <c r="E95" i="4" s="1"/>
  <c r="F95" i="4" s="1"/>
  <c r="G95" i="4" s="1"/>
  <c r="AN98" i="4"/>
  <c r="T97" i="4"/>
  <c r="AN100" i="5" l="1"/>
  <c r="T99" i="5"/>
  <c r="E95" i="5"/>
  <c r="F95" i="5" s="1"/>
  <c r="G95" i="5" s="1"/>
  <c r="AM101" i="5"/>
  <c r="S100" i="5"/>
  <c r="AV99" i="5"/>
  <c r="AB98" i="5"/>
  <c r="AK102" i="5"/>
  <c r="Q102" i="5" s="1"/>
  <c r="Q101" i="5"/>
  <c r="AT98" i="5"/>
  <c r="Z97" i="5"/>
  <c r="AP97" i="5"/>
  <c r="V96" i="5"/>
  <c r="AU98" i="5"/>
  <c r="AA97" i="5"/>
  <c r="AR97" i="5"/>
  <c r="X96" i="5"/>
  <c r="AQ97" i="5"/>
  <c r="W96" i="5"/>
  <c r="AL102" i="5"/>
  <c r="R102" i="5" s="1"/>
  <c r="R101" i="5"/>
  <c r="AS97" i="5"/>
  <c r="Y96" i="5"/>
  <c r="AW101" i="5"/>
  <c r="AC100" i="5"/>
  <c r="AO99" i="5"/>
  <c r="U98" i="5"/>
  <c r="AJ103" i="4"/>
  <c r="P103" i="4" s="1"/>
  <c r="P102" i="4"/>
  <c r="AO99" i="4"/>
  <c r="U98" i="4"/>
  <c r="AT98" i="4"/>
  <c r="Z97" i="4"/>
  <c r="AK102" i="4"/>
  <c r="Q101" i="4"/>
  <c r="AN99" i="4"/>
  <c r="T98" i="4"/>
  <c r="AM101" i="4"/>
  <c r="S100" i="4"/>
  <c r="AL102" i="4"/>
  <c r="R101" i="4"/>
  <c r="AP98" i="4"/>
  <c r="V97" i="4"/>
  <c r="AV99" i="4"/>
  <c r="AB98" i="4"/>
  <c r="AQ98" i="4"/>
  <c r="W97" i="4"/>
  <c r="AU99" i="4"/>
  <c r="AA98" i="4"/>
  <c r="AS98" i="4"/>
  <c r="Y97" i="4"/>
  <c r="AR97" i="4"/>
  <c r="X96" i="4"/>
  <c r="E96" i="4" s="1"/>
  <c r="F96" i="4" s="1"/>
  <c r="G96" i="4" s="1"/>
  <c r="AW101" i="4"/>
  <c r="AC100" i="4"/>
  <c r="AU99" i="5" l="1"/>
  <c r="AA98" i="5"/>
  <c r="AT99" i="5"/>
  <c r="Z98" i="5"/>
  <c r="AV100" i="5"/>
  <c r="AB99" i="5"/>
  <c r="AW102" i="5"/>
  <c r="AC102" i="5" s="1"/>
  <c r="AC101" i="5"/>
  <c r="E96" i="5"/>
  <c r="F96" i="5" s="1"/>
  <c r="G96" i="5" s="1"/>
  <c r="AN101" i="5"/>
  <c r="T100" i="5"/>
  <c r="AR98" i="5"/>
  <c r="X97" i="5"/>
  <c r="AP98" i="5"/>
  <c r="V97" i="5"/>
  <c r="E97" i="5" s="1"/>
  <c r="F97" i="5" s="1"/>
  <c r="G97" i="5" s="1"/>
  <c r="AM102" i="5"/>
  <c r="S102" i="5" s="1"/>
  <c r="S101" i="5"/>
  <c r="AO100" i="5"/>
  <c r="U99" i="5"/>
  <c r="AS98" i="5"/>
  <c r="Y97" i="5"/>
  <c r="AQ98" i="5"/>
  <c r="W97" i="5"/>
  <c r="AR98" i="4"/>
  <c r="X97" i="4"/>
  <c r="E97" i="4" s="1"/>
  <c r="F97" i="4" s="1"/>
  <c r="G97" i="4" s="1"/>
  <c r="AU100" i="4"/>
  <c r="AA99" i="4"/>
  <c r="AV100" i="4"/>
  <c r="AB99" i="4"/>
  <c r="AL103" i="4"/>
  <c r="R103" i="4" s="1"/>
  <c r="R102" i="4"/>
  <c r="AN100" i="4"/>
  <c r="T99" i="4"/>
  <c r="AT99" i="4"/>
  <c r="Z98" i="4"/>
  <c r="AW102" i="4"/>
  <c r="AC101" i="4"/>
  <c r="AS99" i="4"/>
  <c r="Y98" i="4"/>
  <c r="AQ99" i="4"/>
  <c r="W98" i="4"/>
  <c r="AP99" i="4"/>
  <c r="V98" i="4"/>
  <c r="AM102" i="4"/>
  <c r="S101" i="4"/>
  <c r="AK103" i="4"/>
  <c r="Q103" i="4" s="1"/>
  <c r="Q102" i="4"/>
  <c r="AO100" i="4"/>
  <c r="U99" i="4"/>
  <c r="AV101" i="5" l="1"/>
  <c r="AB100" i="5"/>
  <c r="AU100" i="5"/>
  <c r="AA99" i="5"/>
  <c r="AS99" i="5"/>
  <c r="Y98" i="5"/>
  <c r="AR99" i="5"/>
  <c r="X98" i="5"/>
  <c r="AT100" i="5"/>
  <c r="Z99" i="5"/>
  <c r="AQ99" i="5"/>
  <c r="W98" i="5"/>
  <c r="AO101" i="5"/>
  <c r="U100" i="5"/>
  <c r="V98" i="5"/>
  <c r="E98" i="5" s="1"/>
  <c r="F98" i="5" s="1"/>
  <c r="G98" i="5" s="1"/>
  <c r="AP99" i="5"/>
  <c r="AN102" i="5"/>
  <c r="T102" i="5" s="1"/>
  <c r="T101" i="5"/>
  <c r="AO101" i="4"/>
  <c r="U100" i="4"/>
  <c r="AM103" i="4"/>
  <c r="S103" i="4" s="1"/>
  <c r="S102" i="4"/>
  <c r="AQ100" i="4"/>
  <c r="W99" i="4"/>
  <c r="AW103" i="4"/>
  <c r="AC103" i="4" s="1"/>
  <c r="AC102" i="4"/>
  <c r="AN101" i="4"/>
  <c r="T100" i="4"/>
  <c r="AU101" i="4"/>
  <c r="AA100" i="4"/>
  <c r="V99" i="4"/>
  <c r="AP100" i="4"/>
  <c r="AS100" i="4"/>
  <c r="Y99" i="4"/>
  <c r="AT100" i="4"/>
  <c r="Z99" i="4"/>
  <c r="AV101" i="4"/>
  <c r="AB100" i="4"/>
  <c r="AR99" i="4"/>
  <c r="X98" i="4"/>
  <c r="E98" i="4" s="1"/>
  <c r="F98" i="4" s="1"/>
  <c r="G98" i="4" s="1"/>
  <c r="AQ100" i="5" l="1"/>
  <c r="W99" i="5"/>
  <c r="AS100" i="5"/>
  <c r="Y99" i="5"/>
  <c r="AV102" i="5"/>
  <c r="AB102" i="5" s="1"/>
  <c r="AB101" i="5"/>
  <c r="AO102" i="5"/>
  <c r="U102" i="5" s="1"/>
  <c r="U101" i="5"/>
  <c r="AT101" i="5"/>
  <c r="Z100" i="5"/>
  <c r="AP100" i="5"/>
  <c r="V99" i="5"/>
  <c r="E99" i="5" s="1"/>
  <c r="F99" i="5" s="1"/>
  <c r="G99" i="5" s="1"/>
  <c r="AR100" i="5"/>
  <c r="X99" i="5"/>
  <c r="AU101" i="5"/>
  <c r="AA100" i="5"/>
  <c r="AV102" i="4"/>
  <c r="AB101" i="4"/>
  <c r="AS101" i="4"/>
  <c r="Y100" i="4"/>
  <c r="AU102" i="4"/>
  <c r="AA101" i="4"/>
  <c r="AP101" i="4"/>
  <c r="V100" i="4"/>
  <c r="AR100" i="4"/>
  <c r="X99" i="4"/>
  <c r="E99" i="4" s="1"/>
  <c r="F99" i="4" s="1"/>
  <c r="G99" i="4" s="1"/>
  <c r="AT101" i="4"/>
  <c r="Z100" i="4"/>
  <c r="AN102" i="4"/>
  <c r="T101" i="4"/>
  <c r="AQ101" i="4"/>
  <c r="W100" i="4"/>
  <c r="AO102" i="4"/>
  <c r="U101" i="4"/>
  <c r="AR101" i="5" l="1"/>
  <c r="X100" i="5"/>
  <c r="AT102" i="5"/>
  <c r="Z102" i="5" s="1"/>
  <c r="Z101" i="5"/>
  <c r="AQ101" i="5"/>
  <c r="W100" i="5"/>
  <c r="AU102" i="5"/>
  <c r="AA102" i="5" s="1"/>
  <c r="AA101" i="5"/>
  <c r="AP101" i="5"/>
  <c r="V100" i="5"/>
  <c r="E100" i="5" s="1"/>
  <c r="F100" i="5" s="1"/>
  <c r="G100" i="5" s="1"/>
  <c r="AS101" i="5"/>
  <c r="Y100" i="5"/>
  <c r="AP102" i="4"/>
  <c r="V101" i="4"/>
  <c r="AO103" i="4"/>
  <c r="U103" i="4" s="1"/>
  <c r="U102" i="4"/>
  <c r="AN103" i="4"/>
  <c r="T103" i="4" s="1"/>
  <c r="T102" i="4"/>
  <c r="AR101" i="4"/>
  <c r="X100" i="4"/>
  <c r="E100" i="4" s="1"/>
  <c r="F100" i="4" s="1"/>
  <c r="G100" i="4" s="1"/>
  <c r="AS102" i="4"/>
  <c r="Y101" i="4"/>
  <c r="AQ102" i="4"/>
  <c r="W101" i="4"/>
  <c r="AT102" i="4"/>
  <c r="Z101" i="4"/>
  <c r="AU103" i="4"/>
  <c r="AA103" i="4" s="1"/>
  <c r="AA102" i="4"/>
  <c r="AV103" i="4"/>
  <c r="AB103" i="4" s="1"/>
  <c r="AB102" i="4"/>
  <c r="AP102" i="5" l="1"/>
  <c r="V102" i="5" s="1"/>
  <c r="E102" i="5" s="1"/>
  <c r="F102" i="5" s="1"/>
  <c r="G102" i="5" s="1"/>
  <c r="V101" i="5"/>
  <c r="E101" i="5" s="1"/>
  <c r="F101" i="5" s="1"/>
  <c r="G101" i="5" s="1"/>
  <c r="AQ102" i="5"/>
  <c r="W102" i="5" s="1"/>
  <c r="W101" i="5"/>
  <c r="AR102" i="5"/>
  <c r="X102" i="5" s="1"/>
  <c r="X101" i="5"/>
  <c r="AS102" i="5"/>
  <c r="Y102" i="5" s="1"/>
  <c r="Y101" i="5"/>
  <c r="AT103" i="4"/>
  <c r="Z103" i="4" s="1"/>
  <c r="Z102" i="4"/>
  <c r="AS103" i="4"/>
  <c r="Y103" i="4" s="1"/>
  <c r="Y102" i="4"/>
  <c r="AP103" i="4"/>
  <c r="V103" i="4" s="1"/>
  <c r="V102" i="4"/>
  <c r="AQ103" i="4"/>
  <c r="W103" i="4" s="1"/>
  <c r="W102" i="4"/>
  <c r="AR102" i="4"/>
  <c r="X101" i="4"/>
  <c r="E101" i="4" s="1"/>
  <c r="F101" i="4" s="1"/>
  <c r="G101" i="4" s="1"/>
  <c r="AR103" i="4" l="1"/>
  <c r="X103" i="4" s="1"/>
  <c r="E103" i="4" s="1"/>
  <c r="F103" i="4" s="1"/>
  <c r="G103" i="4" s="1"/>
  <c r="X102" i="4"/>
  <c r="E102" i="4" s="1"/>
  <c r="F102" i="4" s="1"/>
  <c r="G102" i="4" s="1"/>
</calcChain>
</file>

<file path=xl/sharedStrings.xml><?xml version="1.0" encoding="utf-8"?>
<sst xmlns="http://schemas.openxmlformats.org/spreadsheetml/2006/main" count="546" uniqueCount="88">
  <si>
    <t>Rate constants for vitrinite maturation</t>
  </si>
  <si>
    <t xml:space="preserve">       A SIMPLIFIED ARRHENIUS CALCULATION OF VITRINITE REFLECTANCE</t>
  </si>
  <si>
    <t>Preexponential factor:</t>
  </si>
  <si>
    <t>s^-1</t>
  </si>
  <si>
    <t>weights</t>
  </si>
  <si>
    <t>E(kcal)</t>
  </si>
  <si>
    <t>energies</t>
  </si>
  <si>
    <t xml:space="preserve"> Heating</t>
  </si>
  <si>
    <t>Cum rxn,</t>
  </si>
  <si>
    <t>Calculation of Cumulative Reacted</t>
  </si>
  <si>
    <t xml:space="preserve">   Time</t>
  </si>
  <si>
    <t xml:space="preserve"> Temperature</t>
  </si>
  <si>
    <t xml:space="preserve">   Rate</t>
  </si>
  <si>
    <t>weighted</t>
  </si>
  <si>
    <t xml:space="preserve">   calcd</t>
  </si>
  <si>
    <t xml:space="preserve">    my</t>
  </si>
  <si>
    <t xml:space="preserve">   C</t>
  </si>
  <si>
    <t xml:space="preserve">    K</t>
  </si>
  <si>
    <t xml:space="preserve">   C/s</t>
  </si>
  <si>
    <t xml:space="preserve">   sum</t>
  </si>
  <si>
    <t xml:space="preserve">    %Ro</t>
  </si>
  <si>
    <t>log(%Ro)</t>
  </si>
  <si>
    <t xml:space="preserve"> Temp, C</t>
  </si>
  <si>
    <t>delta I's</t>
  </si>
  <si>
    <t>E/RT</t>
  </si>
  <si>
    <t>TAexp(-E/RT){1-[(E/RT)^4+a1(E/RT)^3+a2(E/RT)^2+a3(E/RT)+a4]/[(E/RT)^4+b1(E/RT)^3+b2(E/RT)^2+b3(E/RT)+b4]}</t>
  </si>
  <si>
    <t xml:space="preserve">  VITRIMAT.WK1:</t>
  </si>
  <si>
    <t xml:space="preserve">  A CHEMICAL KINETIC MODEL OF VITRINITE MATURATION AND REFLECTION</t>
  </si>
  <si>
    <t>initial H/C =</t>
  </si>
  <si>
    <t>Reaction #1:  Elimination of H2O</t>
  </si>
  <si>
    <t>Reaction #2:  elimination CO2</t>
  </si>
  <si>
    <t>Reaction #3:  elimination of hydrocarbons</t>
  </si>
  <si>
    <t>Reaction #4:  elimination of CH4</t>
  </si>
  <si>
    <t>initial O/C =</t>
  </si>
  <si>
    <t>water (% of O)=</t>
  </si>
  <si>
    <t>y*alpha=</t>
  </si>
  <si>
    <t xml:space="preserve">  residual composition after </t>
  </si>
  <si>
    <t>CO2 (% of O) =</t>
  </si>
  <si>
    <t xml:space="preserve"> y*beta=</t>
  </si>
  <si>
    <t xml:space="preserve">  elimination of H2O and CO2</t>
  </si>
  <si>
    <t>H/C =</t>
  </si>
  <si>
    <t>These columns are in</t>
  </si>
  <si>
    <t>oil yield(% of C)</t>
  </si>
  <si>
    <t xml:space="preserve"> gamma=</t>
  </si>
  <si>
    <t>O/C =</t>
  </si>
  <si>
    <t>units convenient to the</t>
  </si>
  <si>
    <t>oil H/C ratio (n)</t>
  </si>
  <si>
    <t>n*gamma=</t>
  </si>
  <si>
    <t xml:space="preserve">user.  They can be </t>
  </si>
  <si>
    <t>residual H/C (chi)=</t>
  </si>
  <si>
    <t xml:space="preserve"> delta=</t>
  </si>
  <si>
    <t xml:space="preserve">  elimination of CHn and CH4</t>
  </si>
  <si>
    <t xml:space="preserve">converted to My and C </t>
  </si>
  <si>
    <t xml:space="preserve"> Rxn #1</t>
  </si>
  <si>
    <t xml:space="preserve"> Rxn #2</t>
  </si>
  <si>
    <t xml:space="preserve"> Rxn #3</t>
  </si>
  <si>
    <t xml:space="preserve"> Rxn #4</t>
  </si>
  <si>
    <t>Calculation of cumulative reacted</t>
  </si>
  <si>
    <t>needed by the program</t>
  </si>
  <si>
    <t xml:space="preserve">   H2O</t>
  </si>
  <si>
    <t xml:space="preserve">   CO2</t>
  </si>
  <si>
    <t xml:space="preserve">    HC</t>
  </si>
  <si>
    <t xml:space="preserve">   CH4</t>
  </si>
  <si>
    <t>in columns C and D.</t>
  </si>
  <si>
    <t>Time</t>
  </si>
  <si>
    <t>Temp</t>
  </si>
  <si>
    <t>H/C corr</t>
  </si>
  <si>
    <t>C corr</t>
  </si>
  <si>
    <t>grain</t>
  </si>
  <si>
    <t xml:space="preserve">   Temp</t>
  </si>
  <si>
    <t>My</t>
  </si>
  <si>
    <t>C</t>
  </si>
  <si>
    <t xml:space="preserve">H/C </t>
  </si>
  <si>
    <t xml:space="preserve">O/C </t>
  </si>
  <si>
    <t xml:space="preserve">wt% C </t>
  </si>
  <si>
    <t xml:space="preserve">%Ro </t>
  </si>
  <si>
    <t>density</t>
  </si>
  <si>
    <t xml:space="preserve">     C</t>
  </si>
  <si>
    <t>VR</t>
  </si>
  <si>
    <t>type III</t>
  </si>
  <si>
    <t>type II</t>
  </si>
  <si>
    <t>type I</t>
  </si>
  <si>
    <t xml:space="preserve">  Alan K. Burnham, LLNL, January 1989; modified December 2016 and December 2018</t>
  </si>
  <si>
    <t xml:space="preserve">       A SIMPLIFIED ARRHENIUS CALCULATION OF BITUMEN REFLECTANCE</t>
  </si>
  <si>
    <t>Modified December 2018</t>
  </si>
  <si>
    <t>Alan K. Burnham, Lawrence Livermore National Laboratory, January 1989</t>
  </si>
  <si>
    <t>EASY%RoV.XLSX</t>
  </si>
  <si>
    <t>EASY%RoB.XLSX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</si>
</sst>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_-* #,##0.00_-;\-* #,##0.00_-;_-* \-??_-;_-@_-"/>
    <numFmt numFmtId="166" formatCode="0.0.E+00"/>
    <numFmt numFmtId="167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sz val="11"/>
      <color rgb="FF000000"/>
      <name val="Calibri"/>
      <family val="2"/>
      <charset val="1"/>
    </font>
    <font>
      <sz val="10"/>
      <name val="Courier"/>
      <family val="3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2" fillId="0" borderId="0"/>
    <xf numFmtId="0" fontId="5" fillId="0" borderId="0"/>
    <xf numFmtId="0" fontId="1" fillId="0" borderId="0"/>
    <xf numFmtId="0" fontId="6" fillId="0" borderId="0"/>
    <xf numFmtId="9" fontId="5" fillId="0" borderId="0" applyBorder="0" applyProtection="0"/>
    <xf numFmtId="165" fontId="5" fillId="0" borderId="0" applyBorder="0" applyProtection="0"/>
  </cellStyleXfs>
  <cellXfs count="34">
    <xf numFmtId="0" fontId="0" fillId="0" borderId="0" xfId="0"/>
    <xf numFmtId="0" fontId="2" fillId="0" borderId="0" xfId="1"/>
    <xf numFmtId="2" fontId="2" fillId="0" borderId="0" xfId="1" applyNumberFormat="1" applyProtection="1"/>
    <xf numFmtId="49" fontId="2" fillId="0" borderId="0" xfId="1" applyNumberFormat="1" applyFont="1" applyAlignment="1" applyProtection="1">
      <alignment horizontal="left"/>
    </xf>
    <xf numFmtId="11" fontId="2" fillId="0" borderId="0" xfId="1" applyNumberFormat="1" applyProtection="1">
      <protection locked="0"/>
    </xf>
    <xf numFmtId="0" fontId="2" fillId="0" borderId="0" xfId="1" applyNumberFormat="1" applyProtection="1">
      <protection locked="0"/>
    </xf>
    <xf numFmtId="0" fontId="2" fillId="0" borderId="0" xfId="1" applyNumberFormat="1" applyProtection="1"/>
    <xf numFmtId="164" fontId="2" fillId="0" borderId="0" xfId="1" applyNumberFormat="1" applyProtection="1"/>
    <xf numFmtId="1" fontId="2" fillId="0" borderId="0" xfId="1" applyNumberFormat="1" applyProtection="1"/>
    <xf numFmtId="49" fontId="3" fillId="0" borderId="0" xfId="1" applyNumberFormat="1" applyFont="1" applyAlignment="1" applyProtection="1">
      <alignment horizontal="left"/>
    </xf>
    <xf numFmtId="2" fontId="3" fillId="0" borderId="0" xfId="1" applyNumberFormat="1" applyFont="1" applyFill="1" applyBorder="1" applyProtection="1"/>
    <xf numFmtId="2" fontId="2" fillId="0" borderId="0" xfId="1" applyNumberFormat="1" applyFont="1" applyFill="1" applyBorder="1" applyProtection="1"/>
    <xf numFmtId="2" fontId="4" fillId="0" borderId="0" xfId="1" applyNumberFormat="1" applyFont="1" applyProtection="1"/>
    <xf numFmtId="166" fontId="2" fillId="0" borderId="0" xfId="1" applyNumberFormat="1" applyProtection="1">
      <protection locked="0"/>
    </xf>
    <xf numFmtId="164" fontId="2" fillId="0" borderId="0" xfId="1" applyNumberFormat="1" applyProtection="1">
      <protection locked="0"/>
    </xf>
    <xf numFmtId="0" fontId="2" fillId="2" borderId="0" xfId="1" applyFill="1"/>
    <xf numFmtId="49" fontId="2" fillId="0" borderId="0" xfId="1" applyNumberFormat="1" applyFont="1" applyAlignment="1" applyProtection="1">
      <alignment horizontal="center"/>
    </xf>
    <xf numFmtId="0" fontId="3" fillId="0" borderId="0" xfId="1" applyFont="1"/>
    <xf numFmtId="49" fontId="2" fillId="0" borderId="0" xfId="1" applyNumberFormat="1" applyFont="1" applyAlignment="1" applyProtection="1">
      <alignment horizontal="right"/>
    </xf>
    <xf numFmtId="11" fontId="2" fillId="0" borderId="0" xfId="1" applyNumberFormat="1"/>
    <xf numFmtId="167" fontId="2" fillId="0" borderId="0" xfId="1" applyNumberFormat="1" applyProtection="1">
      <protection locked="0"/>
    </xf>
    <xf numFmtId="11" fontId="2" fillId="0" borderId="0" xfId="1" applyNumberFormat="1" applyProtection="1"/>
    <xf numFmtId="2" fontId="2" fillId="0" borderId="0" xfId="1" applyNumberFormat="1" applyProtection="1">
      <protection locked="0"/>
    </xf>
    <xf numFmtId="11" fontId="2" fillId="2" borderId="0" xfId="1" applyNumberFormat="1" applyFill="1"/>
    <xf numFmtId="2" fontId="2" fillId="2" borderId="0" xfId="1" applyNumberFormat="1" applyFill="1" applyProtection="1">
      <protection locked="0"/>
    </xf>
    <xf numFmtId="167" fontId="2" fillId="2" borderId="0" xfId="1" applyNumberFormat="1" applyFill="1" applyProtection="1">
      <protection locked="0"/>
    </xf>
    <xf numFmtId="1" fontId="2" fillId="2" borderId="0" xfId="1" applyNumberFormat="1" applyFill="1" applyProtection="1"/>
    <xf numFmtId="11" fontId="2" fillId="2" borderId="0" xfId="1" applyNumberFormat="1" applyFill="1" applyProtection="1"/>
    <xf numFmtId="164" fontId="2" fillId="2" borderId="0" xfId="1" applyNumberFormat="1" applyFill="1" applyProtection="1"/>
    <xf numFmtId="2" fontId="2" fillId="2" borderId="0" xfId="1" applyNumberFormat="1" applyFill="1" applyProtection="1"/>
    <xf numFmtId="0" fontId="2" fillId="2" borderId="0" xfId="1" applyNumberFormat="1" applyFill="1" applyProtection="1"/>
    <xf numFmtId="0" fontId="7" fillId="0" borderId="0" xfId="1" applyFont="1"/>
    <xf numFmtId="167" fontId="2" fillId="0" borderId="0" xfId="1" applyNumberFormat="1" applyProtection="1"/>
    <xf numFmtId="17" fontId="2" fillId="0" borderId="0" xfId="1" quotePrefix="1" applyNumberFormat="1"/>
  </cellXfs>
  <cellStyles count="7">
    <cellStyle name="Normal" xfId="0" builtinId="0"/>
    <cellStyle name="Normal 2" xfId="1"/>
    <cellStyle name="Normal 2 2" xfId="2"/>
    <cellStyle name="Normal 3" xfId="3"/>
    <cellStyle name="Normal 4" xfId="4"/>
    <cellStyle name="Porcentagem 2" xfId="5"/>
    <cellStyle name="Vírgula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02405949256338E-2"/>
          <c:y val="5.1400554097404488E-2"/>
          <c:w val="0.88674059492563428"/>
          <c:h val="0.8326195683872849"/>
        </c:manualLayout>
      </c:layout>
      <c:scatterChart>
        <c:scatterStyle val="smoothMarker"/>
        <c:varyColors val="0"/>
        <c:ser>
          <c:idx val="0"/>
          <c:order val="0"/>
          <c:tx>
            <c:v>New parameters</c:v>
          </c:tx>
          <c:spPr>
            <a:ln>
              <a:prstDash val="lgDash"/>
            </a:ln>
          </c:spPr>
          <c:marker>
            <c:symbol val="none"/>
          </c:marker>
          <c:xVal>
            <c:numRef>
              <c:f>'Type III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III OM'!$J$18:$J$143</c:f>
              <c:numCache>
                <c:formatCode>0.00</c:formatCode>
                <c:ptCount val="126"/>
                <c:pt idx="0">
                  <c:v>0.25361715400960444</c:v>
                </c:pt>
                <c:pt idx="1">
                  <c:v>0.25416579010745388</c:v>
                </c:pt>
                <c:pt idx="2">
                  <c:v>0.25502967668688242</c:v>
                </c:pt>
                <c:pt idx="3">
                  <c:v>0.25636902483331425</c:v>
                </c:pt>
                <c:pt idx="4">
                  <c:v>0.25840308924264122</c:v>
                </c:pt>
                <c:pt idx="5">
                  <c:v>0.26140517777674738</c:v>
                </c:pt>
                <c:pt idx="6">
                  <c:v>0.2656593465545396</c:v>
                </c:pt>
                <c:pt idx="7">
                  <c:v>0.27134357622914068</c:v>
                </c:pt>
                <c:pt idx="8">
                  <c:v>0.27831928761280633</c:v>
                </c:pt>
                <c:pt idx="9">
                  <c:v>0.28590806159988374</c:v>
                </c:pt>
                <c:pt idx="10">
                  <c:v>0.29295031355790657</c:v>
                </c:pt>
                <c:pt idx="11">
                  <c:v>0.29849634600182667</c:v>
                </c:pt>
                <c:pt idx="12">
                  <c:v>0.30275973571673526</c:v>
                </c:pt>
                <c:pt idx="13">
                  <c:v>0.30701344129786884</c:v>
                </c:pt>
                <c:pt idx="14">
                  <c:v>0.31234494716829636</c:v>
                </c:pt>
                <c:pt idx="15">
                  <c:v>0.31903678212494385</c:v>
                </c:pt>
                <c:pt idx="16">
                  <c:v>0.32674350984316902</c:v>
                </c:pt>
                <c:pt idx="17">
                  <c:v>0.33463957041493569</c:v>
                </c:pt>
                <c:pt idx="18">
                  <c:v>0.34179720810408909</c:v>
                </c:pt>
                <c:pt idx="19">
                  <c:v>0.34797620688226749</c:v>
                </c:pt>
                <c:pt idx="20">
                  <c:v>0.35406001952265531</c:v>
                </c:pt>
                <c:pt idx="21">
                  <c:v>0.36132969669291637</c:v>
                </c:pt>
                <c:pt idx="22">
                  <c:v>0.3704259328964995</c:v>
                </c:pt>
                <c:pt idx="23">
                  <c:v>0.38111781273771211</c:v>
                </c:pt>
                <c:pt idx="24">
                  <c:v>0.39243491089096055</c:v>
                </c:pt>
                <c:pt idx="25">
                  <c:v>0.40296374217021741</c:v>
                </c:pt>
                <c:pt idx="26">
                  <c:v>0.4116876802433953</c:v>
                </c:pt>
                <c:pt idx="27">
                  <c:v>0.41894642804027438</c:v>
                </c:pt>
                <c:pt idx="28">
                  <c:v>0.42626519899089504</c:v>
                </c:pt>
                <c:pt idx="29">
                  <c:v>0.43498376915682113</c:v>
                </c:pt>
                <c:pt idx="30">
                  <c:v>0.44539479619763461</c:v>
                </c:pt>
                <c:pt idx="31">
                  <c:v>0.45688573204287392</c:v>
                </c:pt>
                <c:pt idx="32">
                  <c:v>0.46826930370234127</c:v>
                </c:pt>
                <c:pt idx="33">
                  <c:v>0.47834867373790185</c:v>
                </c:pt>
                <c:pt idx="34">
                  <c:v>0.48681661637121526</c:v>
                </c:pt>
                <c:pt idx="35">
                  <c:v>0.49467810325065242</c:v>
                </c:pt>
                <c:pt idx="36">
                  <c:v>0.50343783178606827</c:v>
                </c:pt>
                <c:pt idx="37">
                  <c:v>0.51390896979924383</c:v>
                </c:pt>
                <c:pt idx="38">
                  <c:v>0.52591811811726485</c:v>
                </c:pt>
                <c:pt idx="39">
                  <c:v>0.53861152135395074</c:v>
                </c:pt>
                <c:pt idx="40">
                  <c:v>0.55088823652838481</c:v>
                </c:pt>
                <c:pt idx="41">
                  <c:v>0.56211047554501059</c:v>
                </c:pt>
                <c:pt idx="42">
                  <c:v>0.57276768507793352</c:v>
                </c:pt>
                <c:pt idx="43">
                  <c:v>0.58426228912468448</c:v>
                </c:pt>
                <c:pt idx="44">
                  <c:v>0.59779929342850102</c:v>
                </c:pt>
                <c:pt idx="45">
                  <c:v>0.61356557299936798</c:v>
                </c:pt>
                <c:pt idx="46">
                  <c:v>0.63075846122211954</c:v>
                </c:pt>
                <c:pt idx="47">
                  <c:v>0.64799918103252241</c:v>
                </c:pt>
                <c:pt idx="48">
                  <c:v>0.66404941248651106</c:v>
                </c:pt>
                <c:pt idx="49">
                  <c:v>0.67876243239230138</c:v>
                </c:pt>
                <c:pt idx="50">
                  <c:v>0.6934452319220803</c:v>
                </c:pt>
                <c:pt idx="51">
                  <c:v>0.70994438976312479</c:v>
                </c:pt>
                <c:pt idx="52">
                  <c:v>0.7292719709272022</c:v>
                </c:pt>
                <c:pt idx="53">
                  <c:v>0.75111829914736838</c:v>
                </c:pt>
                <c:pt idx="54">
                  <c:v>0.77421245003151884</c:v>
                </c:pt>
                <c:pt idx="55">
                  <c:v>0.79701537946434542</c:v>
                </c:pt>
                <c:pt idx="56">
                  <c:v>0.81873344175308849</c:v>
                </c:pt>
                <c:pt idx="57">
                  <c:v>0.84016755793109432</c:v>
                </c:pt>
                <c:pt idx="58">
                  <c:v>0.8633772850409247</c:v>
                </c:pt>
                <c:pt idx="59">
                  <c:v>0.89013394991970651</c:v>
                </c:pt>
                <c:pt idx="60">
                  <c:v>0.92062838275777648</c:v>
                </c:pt>
                <c:pt idx="61">
                  <c:v>0.95337923490332821</c:v>
                </c:pt>
                <c:pt idx="62">
                  <c:v>0.98593803522826795</c:v>
                </c:pt>
                <c:pt idx="63">
                  <c:v>1.0161372614735955</c:v>
                </c:pt>
                <c:pt idx="64">
                  <c:v>1.0436213869724054</c:v>
                </c:pt>
                <c:pt idx="65">
                  <c:v>1.0704238530243055</c:v>
                </c:pt>
                <c:pt idx="66">
                  <c:v>1.0995950262613798</c:v>
                </c:pt>
                <c:pt idx="67">
                  <c:v>1.1330152671699762</c:v>
                </c:pt>
                <c:pt idx="68">
                  <c:v>1.1704494339587928</c:v>
                </c:pt>
                <c:pt idx="69">
                  <c:v>1.2100836888872781</c:v>
                </c:pt>
                <c:pt idx="70">
                  <c:v>1.249695472794768</c:v>
                </c:pt>
                <c:pt idx="71">
                  <c:v>1.288165919268617</c:v>
                </c:pt>
                <c:pt idx="72">
                  <c:v>1.326670373088731</c:v>
                </c:pt>
                <c:pt idx="73">
                  <c:v>1.3682609008076365</c:v>
                </c:pt>
                <c:pt idx="74">
                  <c:v>1.4157841726594185</c:v>
                </c:pt>
                <c:pt idx="75">
                  <c:v>1.4699830743133955</c:v>
                </c:pt>
                <c:pt idx="76">
                  <c:v>1.5292384931485352</c:v>
                </c:pt>
                <c:pt idx="77">
                  <c:v>1.5906287929543572</c:v>
                </c:pt>
                <c:pt idx="78">
                  <c:v>1.6517178144826643</c:v>
                </c:pt>
                <c:pt idx="79">
                  <c:v>1.7125124252187489</c:v>
                </c:pt>
                <c:pt idx="80">
                  <c:v>1.7760763252353546</c:v>
                </c:pt>
                <c:pt idx="81">
                  <c:v>1.8466115640579177</c:v>
                </c:pt>
                <c:pt idx="82">
                  <c:v>1.9262917726329614</c:v>
                </c:pt>
                <c:pt idx="83">
                  <c:v>2.0135180308501615</c:v>
                </c:pt>
                <c:pt idx="84">
                  <c:v>2.1035584578609976</c:v>
                </c:pt>
                <c:pt idx="85">
                  <c:v>2.1908615693018136</c:v>
                </c:pt>
                <c:pt idx="86">
                  <c:v>2.2722549541354304</c:v>
                </c:pt>
                <c:pt idx="87">
                  <c:v>2.3493224746896333</c:v>
                </c:pt>
                <c:pt idx="88">
                  <c:v>2.4275174475613217</c:v>
                </c:pt>
                <c:pt idx="89">
                  <c:v>2.5120807734333774</c:v>
                </c:pt>
                <c:pt idx="90">
                  <c:v>2.6043135252783749</c:v>
                </c:pt>
                <c:pt idx="91">
                  <c:v>2.7011149991708119</c:v>
                </c:pt>
                <c:pt idx="92">
                  <c:v>2.7972033090435788</c:v>
                </c:pt>
                <c:pt idx="93">
                  <c:v>2.8882848706664292</c:v>
                </c:pt>
                <c:pt idx="94">
                  <c:v>2.9738504083420754</c:v>
                </c:pt>
                <c:pt idx="95">
                  <c:v>3.0577407417322577</c:v>
                </c:pt>
                <c:pt idx="96">
                  <c:v>3.1454128502722405</c:v>
                </c:pt>
                <c:pt idx="97">
                  <c:v>3.2398860619138805</c:v>
                </c:pt>
                <c:pt idx="98">
                  <c:v>3.3397936799705183</c:v>
                </c:pt>
                <c:pt idx="99">
                  <c:v>3.4405871088033497</c:v>
                </c:pt>
                <c:pt idx="100">
                  <c:v>3.5373945918852012</c:v>
                </c:pt>
                <c:pt idx="101">
                  <c:v>3.6279411181232213</c:v>
                </c:pt>
                <c:pt idx="102">
                  <c:v>3.7140754479503166</c:v>
                </c:pt>
                <c:pt idx="103">
                  <c:v>3.8005210834636909</c:v>
                </c:pt>
                <c:pt idx="104">
                  <c:v>3.891380123129605</c:v>
                </c:pt>
                <c:pt idx="105">
                  <c:v>3.9872098641842739</c:v>
                </c:pt>
                <c:pt idx="106">
                  <c:v>4.0849011915414728</c:v>
                </c:pt>
                <c:pt idx="107">
                  <c:v>4.1798707368553343</c:v>
                </c:pt>
                <c:pt idx="108">
                  <c:v>4.2688398643563783</c:v>
                </c:pt>
                <c:pt idx="109">
                  <c:v>4.3518217770694942</c:v>
                </c:pt>
                <c:pt idx="110">
                  <c:v>4.4321200542112926</c:v>
                </c:pt>
                <c:pt idx="111">
                  <c:v>4.5140114130239164</c:v>
                </c:pt>
                <c:pt idx="112">
                  <c:v>4.5997515728522851</c:v>
                </c:pt>
                <c:pt idx="113">
                  <c:v>4.6883012257789876</c:v>
                </c:pt>
                <c:pt idx="114">
                  <c:v>4.7764420308846605</c:v>
                </c:pt>
                <c:pt idx="115">
                  <c:v>4.8610236665285136</c:v>
                </c:pt>
                <c:pt idx="116">
                  <c:v>4.9409146187957571</c:v>
                </c:pt>
                <c:pt idx="117">
                  <c:v>5.0176937929180943</c:v>
                </c:pt>
                <c:pt idx="118">
                  <c:v>5.0945447168904332</c:v>
                </c:pt>
                <c:pt idx="119">
                  <c:v>5.173951993200558</c:v>
                </c:pt>
                <c:pt idx="120">
                  <c:v>5.2559494879951085</c:v>
                </c:pt>
                <c:pt idx="121">
                  <c:v>5.3382197421357951</c:v>
                </c:pt>
                <c:pt idx="122">
                  <c:v>5.4176902699812981</c:v>
                </c:pt>
                <c:pt idx="123">
                  <c:v>5.492387323363662</c:v>
                </c:pt>
                <c:pt idx="124">
                  <c:v>5.5625349563742894</c:v>
                </c:pt>
                <c:pt idx="125">
                  <c:v>5.6302797382894267</c:v>
                </c:pt>
              </c:numCache>
            </c:numRef>
          </c:yVal>
          <c:smooth val="1"/>
        </c:ser>
        <c:ser>
          <c:idx val="1"/>
          <c:order val="1"/>
          <c:tx>
            <c:v>Original prameters</c:v>
          </c:tx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v>Easy%Ro</c:v>
          </c:tx>
          <c:spPr>
            <a:ln>
              <a:prstDash val="lgDash"/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3"/>
          <c:order val="3"/>
          <c:tx>
            <c:v>Easy%RoDL</c:v>
          </c:tx>
          <c:spPr>
            <a:ln>
              <a:solidFill>
                <a:srgbClr val="7030A0"/>
              </a:solidFill>
              <a:prstDash val="lgDashDot"/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98240"/>
        <c:axId val="68098816"/>
      </c:scatterChart>
      <c:valAx>
        <c:axId val="68098240"/>
        <c:scaling>
          <c:orientation val="minMax"/>
          <c:max val="275"/>
          <c:min val="25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8098816"/>
        <c:crosses val="autoZero"/>
        <c:crossBetween val="midCat"/>
        <c:majorUnit val="25"/>
        <c:minorUnit val="10"/>
      </c:valAx>
      <c:valAx>
        <c:axId val="68098816"/>
        <c:scaling>
          <c:orientation val="minMax"/>
          <c:max val="4"/>
          <c:min val="0"/>
        </c:scaling>
        <c:delete val="0"/>
        <c:axPos val="l"/>
        <c:majorGridlines/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8098240"/>
        <c:crosses val="autoZero"/>
        <c:crossBetween val="midCat"/>
        <c:majorUnit val="1"/>
        <c:minorUnit val="0.5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9.5002843394575681E-2"/>
          <c:y val="0.18158516369664318"/>
          <c:w val="0.28308420822397207"/>
          <c:h val="0.28441773725652714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7845691950376"/>
          <c:y val="4.7014435695538058E-2"/>
          <c:w val="0.82686842651862758"/>
          <c:h val="0.79753177234424644"/>
        </c:manualLayout>
      </c:layout>
      <c:scatterChart>
        <c:scatterStyle val="smoothMarker"/>
        <c:varyColors val="0"/>
        <c:ser>
          <c:idx val="0"/>
          <c:order val="0"/>
          <c:tx>
            <c:v>Type I OM</c:v>
          </c:tx>
          <c:spPr>
            <a:ln>
              <a:prstDash val="solid"/>
            </a:ln>
          </c:spPr>
          <c:marker>
            <c:symbol val="none"/>
          </c:marker>
          <c:xVal>
            <c:numRef>
              <c:f>'Type 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 OM'!$J$18:$J$143</c:f>
              <c:numCache>
                <c:formatCode>0.00</c:formatCode>
                <c:ptCount val="126"/>
                <c:pt idx="0">
                  <c:v>3.8756964588240281E-2</c:v>
                </c:pt>
                <c:pt idx="1">
                  <c:v>3.8781272777196646E-2</c:v>
                </c:pt>
                <c:pt idx="2">
                  <c:v>3.8818563146315037E-2</c:v>
                </c:pt>
                <c:pt idx="3">
                  <c:v>3.8874772355049846E-2</c:v>
                </c:pt>
                <c:pt idx="4">
                  <c:v>3.8957535866143762E-2</c:v>
                </c:pt>
                <c:pt idx="5">
                  <c:v>3.907556074820303E-2</c:v>
                </c:pt>
                <c:pt idx="6">
                  <c:v>3.9236615780519513E-2</c:v>
                </c:pt>
                <c:pt idx="7">
                  <c:v>3.944359433141445E-2</c:v>
                </c:pt>
                <c:pt idx="8">
                  <c:v>3.9689605935373809E-2</c:v>
                </c:pt>
                <c:pt idx="9">
                  <c:v>3.9956799023250042E-2</c:v>
                </c:pt>
                <c:pt idx="10">
                  <c:v>4.0226852545659643E-2</c:v>
                </c:pt>
                <c:pt idx="11">
                  <c:v>4.0503322498955198E-2</c:v>
                </c:pt>
                <c:pt idx="12">
                  <c:v>4.0823548470291952E-2</c:v>
                </c:pt>
                <c:pt idx="13">
                  <c:v>4.1237204463858333E-2</c:v>
                </c:pt>
                <c:pt idx="14">
                  <c:v>4.177426785706892E-2</c:v>
                </c:pt>
                <c:pt idx="15">
                  <c:v>4.2432745895903956E-2</c:v>
                </c:pt>
                <c:pt idx="16">
                  <c:v>4.3175053832070612E-2</c:v>
                </c:pt>
                <c:pt idx="17">
                  <c:v>4.3933916221698899E-2</c:v>
                </c:pt>
                <c:pt idx="18">
                  <c:v>4.46498153786173E-2</c:v>
                </c:pt>
                <c:pt idx="19">
                  <c:v>4.5331113207547236E-2</c:v>
                </c:pt>
                <c:pt idx="20">
                  <c:v>4.6071956018374959E-2</c:v>
                </c:pt>
                <c:pt idx="21">
                  <c:v>4.6984760575855627E-2</c:v>
                </c:pt>
                <c:pt idx="22">
                  <c:v>4.8121496097968286E-2</c:v>
                </c:pt>
                <c:pt idx="23">
                  <c:v>4.9454473797210782E-2</c:v>
                </c:pt>
                <c:pt idx="24">
                  <c:v>5.0883042937272374E-2</c:v>
                </c:pt>
                <c:pt idx="25">
                  <c:v>5.2260348251164761E-2</c:v>
                </c:pt>
                <c:pt idx="26">
                  <c:v>5.3473262131851641E-2</c:v>
                </c:pt>
                <c:pt idx="27">
                  <c:v>5.4542625929552647E-2</c:v>
                </c:pt>
                <c:pt idx="28">
                  <c:v>5.5629713478400261E-2</c:v>
                </c:pt>
                <c:pt idx="29">
                  <c:v>5.6907335953678452E-2</c:v>
                </c:pt>
                <c:pt idx="30">
                  <c:v>5.8439255905166326E-2</c:v>
                </c:pt>
                <c:pt idx="31">
                  <c:v>6.0168786812294123E-2</c:v>
                </c:pt>
                <c:pt idx="32">
                  <c:v>6.195006888298115E-2</c:v>
                </c:pt>
                <c:pt idx="33">
                  <c:v>6.3599940650333434E-2</c:v>
                </c:pt>
                <c:pt idx="34">
                  <c:v>6.4999975383004144E-2</c:v>
                </c:pt>
                <c:pt idx="35">
                  <c:v>6.6196512051576256E-2</c:v>
                </c:pt>
                <c:pt idx="36">
                  <c:v>6.7379215798097497E-2</c:v>
                </c:pt>
                <c:pt idx="37">
                  <c:v>6.8728583159189269E-2</c:v>
                </c:pt>
                <c:pt idx="38">
                  <c:v>7.0298515261121075E-2</c:v>
                </c:pt>
                <c:pt idx="39">
                  <c:v>7.2020321552190625E-2</c:v>
                </c:pt>
                <c:pt idx="40">
                  <c:v>7.3749973055994594E-2</c:v>
                </c:pt>
                <c:pt idx="41">
                  <c:v>7.5330175428272264E-2</c:v>
                </c:pt>
                <c:pt idx="42">
                  <c:v>7.6683462965955934E-2</c:v>
                </c:pt>
                <c:pt idx="43">
                  <c:v>7.7882268173897012E-2</c:v>
                </c:pt>
                <c:pt idx="44">
                  <c:v>7.9107548768095087E-2</c:v>
                </c:pt>
                <c:pt idx="45">
                  <c:v>8.0515982228304139E-2</c:v>
                </c:pt>
                <c:pt idx="46">
                  <c:v>8.2154554285307518E-2</c:v>
                </c:pt>
                <c:pt idx="47">
                  <c:v>8.3975207133686128E-2</c:v>
                </c:pt>
                <c:pt idx="48">
                  <c:v>8.5883546612537304E-2</c:v>
                </c:pt>
                <c:pt idx="49">
                  <c:v>8.7797850659943735E-2</c:v>
                </c:pt>
                <c:pt idx="50">
                  <c:v>8.9722226338652733E-2</c:v>
                </c:pt>
                <c:pt idx="51">
                  <c:v>9.1788018912898395E-2</c:v>
                </c:pt>
                <c:pt idx="52">
                  <c:v>9.4209045798293839E-2</c:v>
                </c:pt>
                <c:pt idx="53">
                  <c:v>9.7185775257294743E-2</c:v>
                </c:pt>
                <c:pt idx="54">
                  <c:v>0.10086639732892036</c:v>
                </c:pt>
                <c:pt idx="55">
                  <c:v>0.10540221695288267</c:v>
                </c:pt>
                <c:pt idx="56">
                  <c:v>0.11105622255559901</c:v>
                </c:pt>
                <c:pt idx="57">
                  <c:v>0.11835412517159136</c:v>
                </c:pt>
                <c:pt idx="58">
                  <c:v>0.12830267457009525</c:v>
                </c:pt>
                <c:pt idx="59">
                  <c:v>0.14272117084961614</c:v>
                </c:pt>
                <c:pt idx="60">
                  <c:v>0.16480377004408137</c:v>
                </c:pt>
                <c:pt idx="61">
                  <c:v>0.20016986544930082</c:v>
                </c:pt>
                <c:pt idx="62">
                  <c:v>0.25866765335535336</c:v>
                </c:pt>
                <c:pt idx="63">
                  <c:v>0.35598640964432915</c:v>
                </c:pt>
                <c:pt idx="64">
                  <c:v>0.50888631150474384</c:v>
                </c:pt>
                <c:pt idx="65">
                  <c:v>0.71167588638171908</c:v>
                </c:pt>
                <c:pt idx="66">
                  <c:v>0.91147432521529115</c:v>
                </c:pt>
                <c:pt idx="67">
                  <c:v>1.0511654211761194</c:v>
                </c:pt>
                <c:pt idx="68">
                  <c:v>1.1327270208435745</c:v>
                </c:pt>
                <c:pt idx="69">
                  <c:v>1.1887548672380537</c:v>
                </c:pt>
                <c:pt idx="70">
                  <c:v>1.2373559993718586</c:v>
                </c:pt>
                <c:pt idx="71">
                  <c:v>1.2823461354040577</c:v>
                </c:pt>
                <c:pt idx="72">
                  <c:v>1.3255720578546641</c:v>
                </c:pt>
                <c:pt idx="73">
                  <c:v>1.3705977961940488</c:v>
                </c:pt>
                <c:pt idx="74">
                  <c:v>1.4207974041481666</c:v>
                </c:pt>
                <c:pt idx="75">
                  <c:v>1.4771164504742589</c:v>
                </c:pt>
                <c:pt idx="76">
                  <c:v>1.5376981777243881</c:v>
                </c:pt>
                <c:pt idx="77">
                  <c:v>1.5989859107104174</c:v>
                </c:pt>
                <c:pt idx="78">
                  <c:v>1.6575589700205733</c:v>
                </c:pt>
                <c:pt idx="79">
                  <c:v>1.7122515469952688</c:v>
                </c:pt>
                <c:pt idx="80">
                  <c:v>1.7652381757560198</c:v>
                </c:pt>
                <c:pt idx="81">
                  <c:v>1.8207197336343104</c:v>
                </c:pt>
                <c:pt idx="82">
                  <c:v>1.8819816944194965</c:v>
                </c:pt>
                <c:pt idx="83">
                  <c:v>1.949355060072536</c:v>
                </c:pt>
                <c:pt idx="84">
                  <c:v>2.0203691701718509</c:v>
                </c:pt>
                <c:pt idx="85">
                  <c:v>2.0913217935673045</c:v>
                </c:pt>
                <c:pt idx="86">
                  <c:v>2.1593705314631237</c:v>
                </c:pt>
                <c:pt idx="87">
                  <c:v>2.2244333908703302</c:v>
                </c:pt>
                <c:pt idx="88">
                  <c:v>2.2895619731227104</c:v>
                </c:pt>
                <c:pt idx="89">
                  <c:v>2.3589964291002263</c:v>
                </c:pt>
                <c:pt idx="90">
                  <c:v>2.4352487964694176</c:v>
                </c:pt>
                <c:pt idx="91">
                  <c:v>2.5175849857547514</c:v>
                </c:pt>
                <c:pt idx="92">
                  <c:v>2.6026904393688883</c:v>
                </c:pt>
                <c:pt idx="93">
                  <c:v>2.6866076724937842</c:v>
                </c:pt>
                <c:pt idx="94">
                  <c:v>2.7670022925934838</c:v>
                </c:pt>
                <c:pt idx="95">
                  <c:v>2.8447825983833375</c:v>
                </c:pt>
                <c:pt idx="96">
                  <c:v>2.9237594906697648</c:v>
                </c:pt>
                <c:pt idx="97">
                  <c:v>3.0081284915904898</c:v>
                </c:pt>
                <c:pt idx="98">
                  <c:v>3.0996215500131417</c:v>
                </c:pt>
                <c:pt idx="99">
                  <c:v>3.1965301980101786</c:v>
                </c:pt>
                <c:pt idx="100">
                  <c:v>3.2949182923043412</c:v>
                </c:pt>
                <c:pt idx="101">
                  <c:v>3.3909014680673644</c:v>
                </c:pt>
                <c:pt idx="102">
                  <c:v>3.4829117535921847</c:v>
                </c:pt>
                <c:pt idx="103">
                  <c:v>3.5728222910466685</c:v>
                </c:pt>
                <c:pt idx="104">
                  <c:v>3.6648729112045113</c:v>
                </c:pt>
                <c:pt idx="105">
                  <c:v>3.7628000397059935</c:v>
                </c:pt>
                <c:pt idx="106">
                  <c:v>3.867311702293061</c:v>
                </c:pt>
                <c:pt idx="107">
                  <c:v>3.975749431014119</c:v>
                </c:pt>
                <c:pt idx="108">
                  <c:v>4.0837872132457305</c:v>
                </c:pt>
                <c:pt idx="109">
                  <c:v>4.1878770208957095</c:v>
                </c:pt>
                <c:pt idx="110">
                  <c:v>4.2872653216390439</c:v>
                </c:pt>
                <c:pt idx="111">
                  <c:v>4.3844669061054926</c:v>
                </c:pt>
                <c:pt idx="112">
                  <c:v>4.4835578412080173</c:v>
                </c:pt>
                <c:pt idx="113">
                  <c:v>4.5872465857644737</c:v>
                </c:pt>
                <c:pt idx="114">
                  <c:v>4.6949071641159223</c:v>
                </c:pt>
                <c:pt idx="115">
                  <c:v>4.8029149936826814</c:v>
                </c:pt>
                <c:pt idx="116">
                  <c:v>4.906713735770003</c:v>
                </c:pt>
                <c:pt idx="117">
                  <c:v>5.0032277309536948</c:v>
                </c:pt>
                <c:pt idx="118">
                  <c:v>5.0924467122644819</c:v>
                </c:pt>
                <c:pt idx="119">
                  <c:v>5.1772619621979672</c:v>
                </c:pt>
                <c:pt idx="120">
                  <c:v>5.2614258872479285</c:v>
                </c:pt>
                <c:pt idx="121">
                  <c:v>5.3469636776356051</c:v>
                </c:pt>
                <c:pt idx="122">
                  <c:v>5.4329441802503906</c:v>
                </c:pt>
                <c:pt idx="123">
                  <c:v>5.5162944204557682</c:v>
                </c:pt>
                <c:pt idx="124">
                  <c:v>5.5937409304276198</c:v>
                </c:pt>
                <c:pt idx="125">
                  <c:v>5.6636071499292377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115904"/>
        <c:axId val="208116480"/>
      </c:scatterChart>
      <c:valAx>
        <c:axId val="208115904"/>
        <c:scaling>
          <c:orientation val="minMax"/>
          <c:max val="275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Temperature, 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116480"/>
        <c:crosses val="autoZero"/>
        <c:crossBetween val="midCat"/>
        <c:majorUnit val="25"/>
        <c:minorUnit val="10"/>
      </c:valAx>
      <c:valAx>
        <c:axId val="208116480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Vitrinite reflectance, %Ro</a:t>
                </a:r>
              </a:p>
            </c:rich>
          </c:tx>
          <c:layout>
            <c:manualLayout>
              <c:xMode val="edge"/>
              <c:yMode val="edge"/>
              <c:x val="4.0073082182092511E-2"/>
              <c:y val="0.4552655361035524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115904"/>
        <c:crosses val="autoZero"/>
        <c:crossBetween val="midCat"/>
        <c:majorUnit val="1"/>
        <c:minorUnit val="0.5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4310434249611015"/>
          <c:y val="8.0663895450567125E-2"/>
          <c:w val="0.31292470177754728"/>
          <c:h val="0.1306643583485792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3674591108387"/>
          <c:y val="6.3610638413788015E-2"/>
          <c:w val="0.74160294084276934"/>
          <c:h val="0.76317512394284048"/>
        </c:manualLayout>
      </c:layout>
      <c:scatterChart>
        <c:scatterStyle val="lineMarker"/>
        <c:varyColors val="0"/>
        <c:ser>
          <c:idx val="0"/>
          <c:order val="0"/>
          <c:tx>
            <c:v>Type III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'density vs VR'!$A$4:$A$134</c:f>
              <c:numCache>
                <c:formatCode>0.00</c:formatCode>
                <c:ptCount val="131"/>
                <c:pt idx="0">
                  <c:v>0.25361715400960444</c:v>
                </c:pt>
                <c:pt idx="1">
                  <c:v>0.25416579010745388</c:v>
                </c:pt>
                <c:pt idx="2">
                  <c:v>0.25502967668688242</c:v>
                </c:pt>
                <c:pt idx="3">
                  <c:v>0.25636902483331425</c:v>
                </c:pt>
                <c:pt idx="4">
                  <c:v>0.25840308924264122</c:v>
                </c:pt>
                <c:pt idx="5">
                  <c:v>0.26140517777674738</c:v>
                </c:pt>
                <c:pt idx="6">
                  <c:v>0.2656593465545396</c:v>
                </c:pt>
                <c:pt idx="7">
                  <c:v>0.27134357622914068</c:v>
                </c:pt>
                <c:pt idx="8">
                  <c:v>0.27831928761280633</c:v>
                </c:pt>
                <c:pt idx="9">
                  <c:v>0.28590806159988374</c:v>
                </c:pt>
                <c:pt idx="10">
                  <c:v>0.29295031355790657</c:v>
                </c:pt>
                <c:pt idx="11">
                  <c:v>0.29849634600182667</c:v>
                </c:pt>
                <c:pt idx="12">
                  <c:v>0.30275973571673526</c:v>
                </c:pt>
                <c:pt idx="13">
                  <c:v>0.30701344129786884</c:v>
                </c:pt>
                <c:pt idx="14">
                  <c:v>0.31234494716829636</c:v>
                </c:pt>
                <c:pt idx="15">
                  <c:v>0.31903678212494385</c:v>
                </c:pt>
                <c:pt idx="16">
                  <c:v>0.32674350984316902</c:v>
                </c:pt>
                <c:pt idx="17">
                  <c:v>0.33463957041493569</c:v>
                </c:pt>
                <c:pt idx="18">
                  <c:v>0.34179720810408909</c:v>
                </c:pt>
                <c:pt idx="19">
                  <c:v>0.34797620688226749</c:v>
                </c:pt>
                <c:pt idx="20">
                  <c:v>0.35406001952265531</c:v>
                </c:pt>
                <c:pt idx="21">
                  <c:v>0.36132969669291637</c:v>
                </c:pt>
                <c:pt idx="22">
                  <c:v>0.3704259328964995</c:v>
                </c:pt>
                <c:pt idx="23">
                  <c:v>0.38111781273771211</c:v>
                </c:pt>
                <c:pt idx="24">
                  <c:v>0.39243491089096055</c:v>
                </c:pt>
                <c:pt idx="25">
                  <c:v>0.40296374217021741</c:v>
                </c:pt>
                <c:pt idx="26">
                  <c:v>0.4116876802433953</c:v>
                </c:pt>
                <c:pt idx="27">
                  <c:v>0.41894642804027438</c:v>
                </c:pt>
                <c:pt idx="28">
                  <c:v>0.42626519899089504</c:v>
                </c:pt>
                <c:pt idx="29">
                  <c:v>0.43498376915682113</c:v>
                </c:pt>
                <c:pt idx="30">
                  <c:v>0.44539479619763461</c:v>
                </c:pt>
                <c:pt idx="31">
                  <c:v>0.45688573204287392</c:v>
                </c:pt>
                <c:pt idx="32">
                  <c:v>0.46826930370234127</c:v>
                </c:pt>
                <c:pt idx="33">
                  <c:v>0.47834867373790185</c:v>
                </c:pt>
                <c:pt idx="34">
                  <c:v>0.48681661637121526</c:v>
                </c:pt>
                <c:pt idx="35">
                  <c:v>0.49467810325065242</c:v>
                </c:pt>
                <c:pt idx="36">
                  <c:v>0.50343783178606827</c:v>
                </c:pt>
                <c:pt idx="37">
                  <c:v>0.51390896979924383</c:v>
                </c:pt>
                <c:pt idx="38">
                  <c:v>0.52591811811726485</c:v>
                </c:pt>
                <c:pt idx="39">
                  <c:v>0.53861152135395074</c:v>
                </c:pt>
                <c:pt idx="40">
                  <c:v>0.55088823652838481</c:v>
                </c:pt>
                <c:pt idx="41">
                  <c:v>0.56211047554501059</c:v>
                </c:pt>
                <c:pt idx="42">
                  <c:v>0.57276768507793352</c:v>
                </c:pt>
                <c:pt idx="43">
                  <c:v>0.58426228912468448</c:v>
                </c:pt>
                <c:pt idx="44">
                  <c:v>0.59779929342850102</c:v>
                </c:pt>
                <c:pt idx="45">
                  <c:v>0.61356557299936798</c:v>
                </c:pt>
                <c:pt idx="46">
                  <c:v>0.63075846122211954</c:v>
                </c:pt>
                <c:pt idx="47">
                  <c:v>0.64799918103252241</c:v>
                </c:pt>
                <c:pt idx="48">
                  <c:v>0.66404941248651106</c:v>
                </c:pt>
                <c:pt idx="49">
                  <c:v>0.67876243239230138</c:v>
                </c:pt>
                <c:pt idx="50">
                  <c:v>0.6934452319220803</c:v>
                </c:pt>
                <c:pt idx="51">
                  <c:v>0.70994438976312479</c:v>
                </c:pt>
                <c:pt idx="52">
                  <c:v>0.7292719709272022</c:v>
                </c:pt>
                <c:pt idx="53">
                  <c:v>0.75111829914736838</c:v>
                </c:pt>
                <c:pt idx="54">
                  <c:v>0.77421245003151884</c:v>
                </c:pt>
                <c:pt idx="55">
                  <c:v>0.79701537946434542</c:v>
                </c:pt>
                <c:pt idx="56">
                  <c:v>0.81873344175308849</c:v>
                </c:pt>
                <c:pt idx="57">
                  <c:v>0.84016755793109432</c:v>
                </c:pt>
                <c:pt idx="58">
                  <c:v>0.8633772850409247</c:v>
                </c:pt>
                <c:pt idx="59">
                  <c:v>0.89013394991970651</c:v>
                </c:pt>
                <c:pt idx="60">
                  <c:v>0.92062838275777648</c:v>
                </c:pt>
                <c:pt idx="61">
                  <c:v>0.95337923490332821</c:v>
                </c:pt>
                <c:pt idx="62">
                  <c:v>0.98593803522826795</c:v>
                </c:pt>
                <c:pt idx="63">
                  <c:v>1.0161372614735955</c:v>
                </c:pt>
                <c:pt idx="64">
                  <c:v>1.0436213869724054</c:v>
                </c:pt>
                <c:pt idx="65">
                  <c:v>1.0704238530243055</c:v>
                </c:pt>
                <c:pt idx="66">
                  <c:v>1.0995950262613798</c:v>
                </c:pt>
                <c:pt idx="67">
                  <c:v>1.1330152671699762</c:v>
                </c:pt>
                <c:pt idx="68">
                  <c:v>1.1704494339587928</c:v>
                </c:pt>
                <c:pt idx="69">
                  <c:v>1.2100836888872781</c:v>
                </c:pt>
                <c:pt idx="70">
                  <c:v>1.249695472794768</c:v>
                </c:pt>
                <c:pt idx="71">
                  <c:v>1.288165919268617</c:v>
                </c:pt>
                <c:pt idx="72">
                  <c:v>1.326670373088731</c:v>
                </c:pt>
                <c:pt idx="73">
                  <c:v>1.3682609008076365</c:v>
                </c:pt>
                <c:pt idx="74">
                  <c:v>1.4157841726594185</c:v>
                </c:pt>
                <c:pt idx="75">
                  <c:v>1.4699830743133955</c:v>
                </c:pt>
                <c:pt idx="76">
                  <c:v>1.5292384931485352</c:v>
                </c:pt>
                <c:pt idx="77">
                  <c:v>1.5906287929543572</c:v>
                </c:pt>
                <c:pt idx="78">
                  <c:v>1.6517178144826643</c:v>
                </c:pt>
                <c:pt idx="79">
                  <c:v>1.7125124252187489</c:v>
                </c:pt>
                <c:pt idx="80">
                  <c:v>1.7760763252353546</c:v>
                </c:pt>
                <c:pt idx="81">
                  <c:v>1.8466115640579177</c:v>
                </c:pt>
                <c:pt idx="82">
                  <c:v>1.9262917726329614</c:v>
                </c:pt>
                <c:pt idx="83">
                  <c:v>2.0135180308501615</c:v>
                </c:pt>
                <c:pt idx="84">
                  <c:v>2.1035584578609976</c:v>
                </c:pt>
                <c:pt idx="85">
                  <c:v>2.1908615693018136</c:v>
                </c:pt>
                <c:pt idx="86">
                  <c:v>2.2722549541354304</c:v>
                </c:pt>
                <c:pt idx="87">
                  <c:v>2.3493224746896333</c:v>
                </c:pt>
                <c:pt idx="88">
                  <c:v>2.4275174475613217</c:v>
                </c:pt>
                <c:pt idx="89">
                  <c:v>2.5120807734333774</c:v>
                </c:pt>
                <c:pt idx="90">
                  <c:v>2.6043135252783749</c:v>
                </c:pt>
                <c:pt idx="91">
                  <c:v>2.7011149991708119</c:v>
                </c:pt>
                <c:pt idx="92">
                  <c:v>2.7972033090435788</c:v>
                </c:pt>
                <c:pt idx="93">
                  <c:v>2.8882848706664292</c:v>
                </c:pt>
                <c:pt idx="94">
                  <c:v>2.9738504083420754</c:v>
                </c:pt>
                <c:pt idx="95">
                  <c:v>3.0577407417322577</c:v>
                </c:pt>
                <c:pt idx="96">
                  <c:v>3.1454128502722405</c:v>
                </c:pt>
                <c:pt idx="97">
                  <c:v>3.2398860619138805</c:v>
                </c:pt>
                <c:pt idx="98">
                  <c:v>3.3397936799705183</c:v>
                </c:pt>
                <c:pt idx="99">
                  <c:v>3.4405871088033497</c:v>
                </c:pt>
                <c:pt idx="100">
                  <c:v>3.5373945918852012</c:v>
                </c:pt>
                <c:pt idx="101">
                  <c:v>3.6279411181232213</c:v>
                </c:pt>
                <c:pt idx="102">
                  <c:v>3.7140754479503166</c:v>
                </c:pt>
                <c:pt idx="103">
                  <c:v>3.8005210834636909</c:v>
                </c:pt>
                <c:pt idx="104">
                  <c:v>3.891380123129605</c:v>
                </c:pt>
                <c:pt idx="105">
                  <c:v>3.9872098641842739</c:v>
                </c:pt>
                <c:pt idx="106">
                  <c:v>4.0849011915414728</c:v>
                </c:pt>
                <c:pt idx="107">
                  <c:v>4.1798707368553343</c:v>
                </c:pt>
                <c:pt idx="108">
                  <c:v>4.2688398643563783</c:v>
                </c:pt>
                <c:pt idx="109">
                  <c:v>4.3518217770694942</c:v>
                </c:pt>
                <c:pt idx="110">
                  <c:v>4.4321200542112926</c:v>
                </c:pt>
                <c:pt idx="111">
                  <c:v>4.5140114130239164</c:v>
                </c:pt>
                <c:pt idx="112">
                  <c:v>4.5997515728522851</c:v>
                </c:pt>
                <c:pt idx="113">
                  <c:v>4.6883012257789876</c:v>
                </c:pt>
                <c:pt idx="114">
                  <c:v>4.7764420308846605</c:v>
                </c:pt>
                <c:pt idx="115">
                  <c:v>4.8610236665285136</c:v>
                </c:pt>
                <c:pt idx="116">
                  <c:v>4.9409146187957571</c:v>
                </c:pt>
                <c:pt idx="117">
                  <c:v>5.0176937929180943</c:v>
                </c:pt>
                <c:pt idx="118">
                  <c:v>5.0945447168904332</c:v>
                </c:pt>
                <c:pt idx="119">
                  <c:v>5.173951993200558</c:v>
                </c:pt>
                <c:pt idx="120">
                  <c:v>5.2559494879951085</c:v>
                </c:pt>
                <c:pt idx="121">
                  <c:v>5.3382197421357951</c:v>
                </c:pt>
                <c:pt idx="122">
                  <c:v>5.4176902699812981</c:v>
                </c:pt>
                <c:pt idx="123">
                  <c:v>5.492387323363662</c:v>
                </c:pt>
                <c:pt idx="124">
                  <c:v>5.5625349563742894</c:v>
                </c:pt>
                <c:pt idx="125">
                  <c:v>5.6302797382894267</c:v>
                </c:pt>
                <c:pt idx="126">
                  <c:v>5.698089036369554</c:v>
                </c:pt>
                <c:pt idx="127">
                  <c:v>5.7669137018034435</c:v>
                </c:pt>
                <c:pt idx="128">
                  <c:v>5.8355130110588131</c:v>
                </c:pt>
                <c:pt idx="129">
                  <c:v>5.9013055655930016</c:v>
                </c:pt>
                <c:pt idx="130">
                  <c:v>5.9619179403377842</c:v>
                </c:pt>
              </c:numCache>
            </c:numRef>
          </c:xVal>
          <c:yVal>
            <c:numRef>
              <c:f>'density vs VR'!$B$4:$B$134</c:f>
              <c:numCache>
                <c:formatCode>0.00</c:formatCode>
                <c:ptCount val="131"/>
                <c:pt idx="0">
                  <c:v>1.2544444444444445</c:v>
                </c:pt>
                <c:pt idx="1">
                  <c:v>1.2545313476435833</c:v>
                </c:pt>
                <c:pt idx="2">
                  <c:v>1.2546679540682273</c:v>
                </c:pt>
                <c:pt idx="3">
                  <c:v>1.2548792518963494</c:v>
                </c:pt>
                <c:pt idx="4">
                  <c:v>1.2551990825151398</c:v>
                </c:pt>
                <c:pt idx="5">
                  <c:v>1.2556688167474575</c:v>
                </c:pt>
                <c:pt idx="6">
                  <c:v>1.2563295707097109</c:v>
                </c:pt>
                <c:pt idx="7">
                  <c:v>1.2572024148068395</c:v>
                </c:pt>
                <c:pt idx="8">
                  <c:v>1.2582539221423283</c:v>
                </c:pt>
                <c:pt idx="9">
                  <c:v>1.2593609460500907</c:v>
                </c:pt>
                <c:pt idx="10">
                  <c:v>1.2603213989550992</c:v>
                </c:pt>
                <c:pt idx="11">
                  <c:v>1.2609636011140546</c:v>
                </c:pt>
                <c:pt idx="12">
                  <c:v>1.2612940498834107</c:v>
                </c:pt>
                <c:pt idx="13">
                  <c:v>1.2614815024795156</c:v>
                </c:pt>
                <c:pt idx="14">
                  <c:v>1.2616706525805543</c:v>
                </c:pt>
                <c:pt idx="15">
                  <c:v>1.261903770547911</c:v>
                </c:pt>
                <c:pt idx="16">
                  <c:v>1.2621721025099255</c:v>
                </c:pt>
                <c:pt idx="17">
                  <c:v>1.2624469805935057</c:v>
                </c:pt>
                <c:pt idx="18">
                  <c:v>1.2626961175122489</c:v>
                </c:pt>
                <c:pt idx="19">
                  <c:v>1.2629111721634796</c:v>
                </c:pt>
                <c:pt idx="20">
                  <c:v>1.2631229033343447</c:v>
                </c:pt>
                <c:pt idx="21">
                  <c:v>1.2633758860812174</c:v>
                </c:pt>
                <c:pt idx="22">
                  <c:v>1.2636923987138571</c:v>
                </c:pt>
                <c:pt idx="23">
                  <c:v>1.2640643983891284</c:v>
                </c:pt>
                <c:pt idx="24">
                  <c:v>1.2644581526369645</c:v>
                </c:pt>
                <c:pt idx="25">
                  <c:v>1.2648245868636465</c:v>
                </c:pt>
                <c:pt idx="26">
                  <c:v>1.2651284944719798</c:v>
                </c:pt>
                <c:pt idx="27">
                  <c:v>1.2653818571982636</c:v>
                </c:pt>
                <c:pt idx="28">
                  <c:v>1.2656378908452655</c:v>
                </c:pt>
                <c:pt idx="29">
                  <c:v>1.2659434416499631</c:v>
                </c:pt>
                <c:pt idx="30">
                  <c:v>1.2663091210871855</c:v>
                </c:pt>
                <c:pt idx="31">
                  <c:v>1.2667143377565044</c:v>
                </c:pt>
                <c:pt idx="32">
                  <c:v>1.267118907789003</c:v>
                </c:pt>
                <c:pt idx="33">
                  <c:v>1.2674828294892977</c:v>
                </c:pt>
                <c:pt idx="34">
                  <c:v>1.2677976658684833</c:v>
                </c:pt>
                <c:pt idx="35">
                  <c:v>1.2681014523170788</c:v>
                </c:pt>
                <c:pt idx="36">
                  <c:v>1.2684508784992734</c:v>
                </c:pt>
                <c:pt idx="37">
                  <c:v>1.2688804478393514</c:v>
                </c:pt>
                <c:pt idx="38">
                  <c:v>1.2693927941771481</c:v>
                </c:pt>
                <c:pt idx="39">
                  <c:v>1.2699698225247802</c:v>
                </c:pt>
                <c:pt idx="40">
                  <c:v>1.2705880036071537</c:v>
                </c:pt>
                <c:pt idx="41">
                  <c:v>1.2712426919809314</c:v>
                </c:pt>
                <c:pt idx="42">
                  <c:v>1.2719697649156121</c:v>
                </c:pt>
                <c:pt idx="43">
                  <c:v>1.2728349199499633</c:v>
                </c:pt>
                <c:pt idx="44">
                  <c:v>1.2738890807214616</c:v>
                </c:pt>
                <c:pt idx="45">
                  <c:v>1.2751316678946683</c:v>
                </c:pt>
                <c:pt idx="46">
                  <c:v>1.2765057851485297</c:v>
                </c:pt>
                <c:pt idx="47">
                  <c:v>1.2779183393426703</c:v>
                </c:pt>
                <c:pt idx="48">
                  <c:v>1.2792902175607135</c:v>
                </c:pt>
                <c:pt idx="49">
                  <c:v>1.2806251088574032</c:v>
                </c:pt>
                <c:pt idx="50">
                  <c:v>1.282033363574409</c:v>
                </c:pt>
                <c:pt idx="51">
                  <c:v>1.2836607446013293</c:v>
                </c:pt>
                <c:pt idx="52">
                  <c:v>1.2855830939081236</c:v>
                </c:pt>
                <c:pt idx="53">
                  <c:v>1.2877676352734186</c:v>
                </c:pt>
                <c:pt idx="54">
                  <c:v>1.2901015517488619</c:v>
                </c:pt>
                <c:pt idx="55">
                  <c:v>1.292454049022703</c:v>
                </c:pt>
                <c:pt idx="56">
                  <c:v>1.2947690738171198</c:v>
                </c:pt>
                <c:pt idx="57">
                  <c:v>1.2971388604528433</c:v>
                </c:pt>
                <c:pt idx="58">
                  <c:v>1.2997654570023063</c:v>
                </c:pt>
                <c:pt idx="59">
                  <c:v>1.3028124673593</c:v>
                </c:pt>
                <c:pt idx="60">
                  <c:v>1.3062852662484494</c:v>
                </c:pt>
                <c:pt idx="61">
                  <c:v>1.3100279750156023</c:v>
                </c:pt>
                <c:pt idx="62">
                  <c:v>1.3138003705533086</c:v>
                </c:pt>
                <c:pt idx="63">
                  <c:v>1.3174072198215898</c:v>
                </c:pt>
                <c:pt idx="64">
                  <c:v>1.3208442116677492</c:v>
                </c:pt>
                <c:pt idx="65">
                  <c:v>1.3243361853957833</c:v>
                </c:pt>
                <c:pt idx="66">
                  <c:v>1.3281804972595863</c:v>
                </c:pt>
                <c:pt idx="67">
                  <c:v>1.3325211221276569</c:v>
                </c:pt>
                <c:pt idx="68">
                  <c:v>1.3372625595181482</c:v>
                </c:pt>
                <c:pt idx="69">
                  <c:v>1.3421452933661375</c:v>
                </c:pt>
                <c:pt idx="70">
                  <c:v>1.3468925672279304</c:v>
                </c:pt>
                <c:pt idx="71">
                  <c:v>1.3513839876856779</c:v>
                </c:pt>
                <c:pt idx="72">
                  <c:v>1.3557689838390126</c:v>
                </c:pt>
                <c:pt idx="73">
                  <c:v>1.3603888296898998</c:v>
                </c:pt>
                <c:pt idx="74">
                  <c:v>1.3655287908920217</c:v>
                </c:pt>
                <c:pt idx="75">
                  <c:v>1.3712222832461549</c:v>
                </c:pt>
                <c:pt idx="76">
                  <c:v>1.3772566686451657</c:v>
                </c:pt>
                <c:pt idx="77">
                  <c:v>1.383315065536072</c:v>
                </c:pt>
                <c:pt idx="78">
                  <c:v>1.389163592426214</c:v>
                </c:pt>
                <c:pt idx="79">
                  <c:v>1.3948191594818566</c:v>
                </c:pt>
                <c:pt idx="80">
                  <c:v>1.4005697858339483</c:v>
                </c:pt>
                <c:pt idx="81">
                  <c:v>1.4067715287366445</c:v>
                </c:pt>
                <c:pt idx="82">
                  <c:v>1.4135686279767268</c:v>
                </c:pt>
                <c:pt idx="83">
                  <c:v>1.4207778429644584</c:v>
                </c:pt>
                <c:pt idx="84">
                  <c:v>1.4279891204196939</c:v>
                </c:pt>
                <c:pt idx="85">
                  <c:v>1.4347782262258089</c:v>
                </c:pt>
                <c:pt idx="86">
                  <c:v>1.440943737273513</c:v>
                </c:pt>
                <c:pt idx="87">
                  <c:v>1.4466477781103908</c:v>
                </c:pt>
                <c:pt idx="88">
                  <c:v>1.4523127530169244</c:v>
                </c:pt>
                <c:pt idx="89">
                  <c:v>1.4583111843904952</c:v>
                </c:pt>
                <c:pt idx="90">
                  <c:v>1.4647146879394621</c:v>
                </c:pt>
                <c:pt idx="91">
                  <c:v>1.4712932488058599</c:v>
                </c:pt>
                <c:pt idx="92">
                  <c:v>1.4776926223172522</c:v>
                </c:pt>
                <c:pt idx="93">
                  <c:v>1.4836493959997272</c:v>
                </c:pt>
                <c:pt idx="94">
                  <c:v>1.4891573088059316</c:v>
                </c:pt>
                <c:pt idx="95">
                  <c:v>1.4944817356636892</c:v>
                </c:pt>
                <c:pt idx="96">
                  <c:v>1.4999731695523086</c:v>
                </c:pt>
                <c:pt idx="97">
                  <c:v>1.5058148333369361</c:v>
                </c:pt>
                <c:pt idx="98">
                  <c:v>1.5119157183982768</c:v>
                </c:pt>
                <c:pt idx="99">
                  <c:v>1.5179995638728698</c:v>
                </c:pt>
                <c:pt idx="100">
                  <c:v>1.52378351195201</c:v>
                </c:pt>
                <c:pt idx="101">
                  <c:v>1.5291472517202453</c:v>
                </c:pt>
                <c:pt idx="102">
                  <c:v>1.5342134704684973</c:v>
                </c:pt>
                <c:pt idx="103">
                  <c:v>1.539267282018429</c:v>
                </c:pt>
                <c:pt idx="104">
                  <c:v>1.5445508552580649</c:v>
                </c:pt>
                <c:pt idx="105">
                  <c:v>1.5500975628013589</c:v>
                </c:pt>
                <c:pt idx="106">
                  <c:v>1.5557304487846917</c:v>
                </c:pt>
                <c:pt idx="107">
                  <c:v>1.5611910694133821</c:v>
                </c:pt>
                <c:pt idx="108">
                  <c:v>1.5662976960345216</c:v>
                </c:pt>
                <c:pt idx="109">
                  <c:v>1.5710566771466048</c:v>
                </c:pt>
                <c:pt idx="110">
                  <c:v>1.5756613663564452</c:v>
                </c:pt>
                <c:pt idx="111">
                  <c:v>1.5803602174321632</c:v>
                </c:pt>
                <c:pt idx="112">
                  <c:v>1.5852864219809959</c:v>
                </c:pt>
                <c:pt idx="113">
                  <c:v>1.590384880561247</c:v>
                </c:pt>
                <c:pt idx="114">
                  <c:v>1.5954746999690042</c:v>
                </c:pt>
                <c:pt idx="115">
                  <c:v>1.6003766845519687</c:v>
                </c:pt>
                <c:pt idx="116">
                  <c:v>1.6050259833934675</c:v>
                </c:pt>
                <c:pt idx="117">
                  <c:v>1.6095146031151291</c:v>
                </c:pt>
                <c:pt idx="118">
                  <c:v>1.6140302067772188</c:v>
                </c:pt>
                <c:pt idx="119">
                  <c:v>1.6187228942993244</c:v>
                </c:pt>
                <c:pt idx="120">
                  <c:v>1.6236005673283698</c:v>
                </c:pt>
                <c:pt idx="121">
                  <c:v>1.6285305047033185</c:v>
                </c:pt>
                <c:pt idx="122">
                  <c:v>1.6333303043237084</c:v>
                </c:pt>
                <c:pt idx="123">
                  <c:v>1.6378784995362954</c:v>
                </c:pt>
                <c:pt idx="124">
                  <c:v>1.642184628426365</c:v>
                </c:pt>
                <c:pt idx="125">
                  <c:v>1.6463776671363637</c:v>
                </c:pt>
                <c:pt idx="126">
                  <c:v>1.6506107962401022</c:v>
                </c:pt>
                <c:pt idx="127">
                  <c:v>1.6549465758268744</c:v>
                </c:pt>
                <c:pt idx="128">
                  <c:v>1.6593099379804825</c:v>
                </c:pt>
                <c:pt idx="129">
                  <c:v>1.6635362704997279</c:v>
                </c:pt>
                <c:pt idx="130">
                  <c:v>1.6674677824690058</c:v>
                </c:pt>
              </c:numCache>
            </c:numRef>
          </c:yVal>
          <c:smooth val="0"/>
        </c:ser>
        <c:ser>
          <c:idx val="1"/>
          <c:order val="1"/>
          <c:tx>
            <c:v>Type II</c:v>
          </c:tx>
          <c:spPr>
            <a:ln>
              <a:solidFill>
                <a:srgbClr val="0000FF"/>
              </a:solidFill>
              <a:prstDash val="lgDash"/>
            </a:ln>
          </c:spPr>
          <c:marker>
            <c:symbol val="none"/>
          </c:marker>
          <c:xVal>
            <c:numRef>
              <c:f>'density vs VR'!$A$4:$A$134</c:f>
              <c:numCache>
                <c:formatCode>0.00</c:formatCode>
                <c:ptCount val="131"/>
                <c:pt idx="0">
                  <c:v>0.25361715400960444</c:v>
                </c:pt>
                <c:pt idx="1">
                  <c:v>0.25416579010745388</c:v>
                </c:pt>
                <c:pt idx="2">
                  <c:v>0.25502967668688242</c:v>
                </c:pt>
                <c:pt idx="3">
                  <c:v>0.25636902483331425</c:v>
                </c:pt>
                <c:pt idx="4">
                  <c:v>0.25840308924264122</c:v>
                </c:pt>
                <c:pt idx="5">
                  <c:v>0.26140517777674738</c:v>
                </c:pt>
                <c:pt idx="6">
                  <c:v>0.2656593465545396</c:v>
                </c:pt>
                <c:pt idx="7">
                  <c:v>0.27134357622914068</c:v>
                </c:pt>
                <c:pt idx="8">
                  <c:v>0.27831928761280633</c:v>
                </c:pt>
                <c:pt idx="9">
                  <c:v>0.28590806159988374</c:v>
                </c:pt>
                <c:pt idx="10">
                  <c:v>0.29295031355790657</c:v>
                </c:pt>
                <c:pt idx="11">
                  <c:v>0.29849634600182667</c:v>
                </c:pt>
                <c:pt idx="12">
                  <c:v>0.30275973571673526</c:v>
                </c:pt>
                <c:pt idx="13">
                  <c:v>0.30701344129786884</c:v>
                </c:pt>
                <c:pt idx="14">
                  <c:v>0.31234494716829636</c:v>
                </c:pt>
                <c:pt idx="15">
                  <c:v>0.31903678212494385</c:v>
                </c:pt>
                <c:pt idx="16">
                  <c:v>0.32674350984316902</c:v>
                </c:pt>
                <c:pt idx="17">
                  <c:v>0.33463957041493569</c:v>
                </c:pt>
                <c:pt idx="18">
                  <c:v>0.34179720810408909</c:v>
                </c:pt>
                <c:pt idx="19">
                  <c:v>0.34797620688226749</c:v>
                </c:pt>
                <c:pt idx="20">
                  <c:v>0.35406001952265531</c:v>
                </c:pt>
                <c:pt idx="21">
                  <c:v>0.36132969669291637</c:v>
                </c:pt>
                <c:pt idx="22">
                  <c:v>0.3704259328964995</c:v>
                </c:pt>
                <c:pt idx="23">
                  <c:v>0.38111781273771211</c:v>
                </c:pt>
                <c:pt idx="24">
                  <c:v>0.39243491089096055</c:v>
                </c:pt>
                <c:pt idx="25">
                  <c:v>0.40296374217021741</c:v>
                </c:pt>
                <c:pt idx="26">
                  <c:v>0.4116876802433953</c:v>
                </c:pt>
                <c:pt idx="27">
                  <c:v>0.41894642804027438</c:v>
                </c:pt>
                <c:pt idx="28">
                  <c:v>0.42626519899089504</c:v>
                </c:pt>
                <c:pt idx="29">
                  <c:v>0.43498376915682113</c:v>
                </c:pt>
                <c:pt idx="30">
                  <c:v>0.44539479619763461</c:v>
                </c:pt>
                <c:pt idx="31">
                  <c:v>0.45688573204287392</c:v>
                </c:pt>
                <c:pt idx="32">
                  <c:v>0.46826930370234127</c:v>
                </c:pt>
                <c:pt idx="33">
                  <c:v>0.47834867373790185</c:v>
                </c:pt>
                <c:pt idx="34">
                  <c:v>0.48681661637121526</c:v>
                </c:pt>
                <c:pt idx="35">
                  <c:v>0.49467810325065242</c:v>
                </c:pt>
                <c:pt idx="36">
                  <c:v>0.50343783178606827</c:v>
                </c:pt>
                <c:pt idx="37">
                  <c:v>0.51390896979924383</c:v>
                </c:pt>
                <c:pt idx="38">
                  <c:v>0.52591811811726485</c:v>
                </c:pt>
                <c:pt idx="39">
                  <c:v>0.53861152135395074</c:v>
                </c:pt>
                <c:pt idx="40">
                  <c:v>0.55088823652838481</c:v>
                </c:pt>
                <c:pt idx="41">
                  <c:v>0.56211047554501059</c:v>
                </c:pt>
                <c:pt idx="42">
                  <c:v>0.57276768507793352</c:v>
                </c:pt>
                <c:pt idx="43">
                  <c:v>0.58426228912468448</c:v>
                </c:pt>
                <c:pt idx="44">
                  <c:v>0.59779929342850102</c:v>
                </c:pt>
                <c:pt idx="45">
                  <c:v>0.61356557299936798</c:v>
                </c:pt>
                <c:pt idx="46">
                  <c:v>0.63075846122211954</c:v>
                </c:pt>
                <c:pt idx="47">
                  <c:v>0.64799918103252241</c:v>
                </c:pt>
                <c:pt idx="48">
                  <c:v>0.66404941248651106</c:v>
                </c:pt>
                <c:pt idx="49">
                  <c:v>0.67876243239230138</c:v>
                </c:pt>
                <c:pt idx="50">
                  <c:v>0.6934452319220803</c:v>
                </c:pt>
                <c:pt idx="51">
                  <c:v>0.70994438976312479</c:v>
                </c:pt>
                <c:pt idx="52">
                  <c:v>0.7292719709272022</c:v>
                </c:pt>
                <c:pt idx="53">
                  <c:v>0.75111829914736838</c:v>
                </c:pt>
                <c:pt idx="54">
                  <c:v>0.77421245003151884</c:v>
                </c:pt>
                <c:pt idx="55">
                  <c:v>0.79701537946434542</c:v>
                </c:pt>
                <c:pt idx="56">
                  <c:v>0.81873344175308849</c:v>
                </c:pt>
                <c:pt idx="57">
                  <c:v>0.84016755793109432</c:v>
                </c:pt>
                <c:pt idx="58">
                  <c:v>0.8633772850409247</c:v>
                </c:pt>
                <c:pt idx="59">
                  <c:v>0.89013394991970651</c:v>
                </c:pt>
                <c:pt idx="60">
                  <c:v>0.92062838275777648</c:v>
                </c:pt>
                <c:pt idx="61">
                  <c:v>0.95337923490332821</c:v>
                </c:pt>
                <c:pt idx="62">
                  <c:v>0.98593803522826795</c:v>
                </c:pt>
                <c:pt idx="63">
                  <c:v>1.0161372614735955</c:v>
                </c:pt>
                <c:pt idx="64">
                  <c:v>1.0436213869724054</c:v>
                </c:pt>
                <c:pt idx="65">
                  <c:v>1.0704238530243055</c:v>
                </c:pt>
                <c:pt idx="66">
                  <c:v>1.0995950262613798</c:v>
                </c:pt>
                <c:pt idx="67">
                  <c:v>1.1330152671699762</c:v>
                </c:pt>
                <c:pt idx="68">
                  <c:v>1.1704494339587928</c:v>
                </c:pt>
                <c:pt idx="69">
                  <c:v>1.2100836888872781</c:v>
                </c:pt>
                <c:pt idx="70">
                  <c:v>1.249695472794768</c:v>
                </c:pt>
                <c:pt idx="71">
                  <c:v>1.288165919268617</c:v>
                </c:pt>
                <c:pt idx="72">
                  <c:v>1.326670373088731</c:v>
                </c:pt>
                <c:pt idx="73">
                  <c:v>1.3682609008076365</c:v>
                </c:pt>
                <c:pt idx="74">
                  <c:v>1.4157841726594185</c:v>
                </c:pt>
                <c:pt idx="75">
                  <c:v>1.4699830743133955</c:v>
                </c:pt>
                <c:pt idx="76">
                  <c:v>1.5292384931485352</c:v>
                </c:pt>
                <c:pt idx="77">
                  <c:v>1.5906287929543572</c:v>
                </c:pt>
                <c:pt idx="78">
                  <c:v>1.6517178144826643</c:v>
                </c:pt>
                <c:pt idx="79">
                  <c:v>1.7125124252187489</c:v>
                </c:pt>
                <c:pt idx="80">
                  <c:v>1.7760763252353546</c:v>
                </c:pt>
                <c:pt idx="81">
                  <c:v>1.8466115640579177</c:v>
                </c:pt>
                <c:pt idx="82">
                  <c:v>1.9262917726329614</c:v>
                </c:pt>
                <c:pt idx="83">
                  <c:v>2.0135180308501615</c:v>
                </c:pt>
                <c:pt idx="84">
                  <c:v>2.1035584578609976</c:v>
                </c:pt>
                <c:pt idx="85">
                  <c:v>2.1908615693018136</c:v>
                </c:pt>
                <c:pt idx="86">
                  <c:v>2.2722549541354304</c:v>
                </c:pt>
                <c:pt idx="87">
                  <c:v>2.3493224746896333</c:v>
                </c:pt>
                <c:pt idx="88">
                  <c:v>2.4275174475613217</c:v>
                </c:pt>
                <c:pt idx="89">
                  <c:v>2.5120807734333774</c:v>
                </c:pt>
                <c:pt idx="90">
                  <c:v>2.6043135252783749</c:v>
                </c:pt>
                <c:pt idx="91">
                  <c:v>2.7011149991708119</c:v>
                </c:pt>
                <c:pt idx="92">
                  <c:v>2.7972033090435788</c:v>
                </c:pt>
                <c:pt idx="93">
                  <c:v>2.8882848706664292</c:v>
                </c:pt>
                <c:pt idx="94">
                  <c:v>2.9738504083420754</c:v>
                </c:pt>
                <c:pt idx="95">
                  <c:v>3.0577407417322577</c:v>
                </c:pt>
                <c:pt idx="96">
                  <c:v>3.1454128502722405</c:v>
                </c:pt>
                <c:pt idx="97">
                  <c:v>3.2398860619138805</c:v>
                </c:pt>
                <c:pt idx="98">
                  <c:v>3.3397936799705183</c:v>
                </c:pt>
                <c:pt idx="99">
                  <c:v>3.4405871088033497</c:v>
                </c:pt>
                <c:pt idx="100">
                  <c:v>3.5373945918852012</c:v>
                </c:pt>
                <c:pt idx="101">
                  <c:v>3.6279411181232213</c:v>
                </c:pt>
                <c:pt idx="102">
                  <c:v>3.7140754479503166</c:v>
                </c:pt>
                <c:pt idx="103">
                  <c:v>3.8005210834636909</c:v>
                </c:pt>
                <c:pt idx="104">
                  <c:v>3.891380123129605</c:v>
                </c:pt>
                <c:pt idx="105">
                  <c:v>3.9872098641842739</c:v>
                </c:pt>
                <c:pt idx="106">
                  <c:v>4.0849011915414728</c:v>
                </c:pt>
                <c:pt idx="107">
                  <c:v>4.1798707368553343</c:v>
                </c:pt>
                <c:pt idx="108">
                  <c:v>4.2688398643563783</c:v>
                </c:pt>
                <c:pt idx="109">
                  <c:v>4.3518217770694942</c:v>
                </c:pt>
                <c:pt idx="110">
                  <c:v>4.4321200542112926</c:v>
                </c:pt>
                <c:pt idx="111">
                  <c:v>4.5140114130239164</c:v>
                </c:pt>
                <c:pt idx="112">
                  <c:v>4.5997515728522851</c:v>
                </c:pt>
                <c:pt idx="113">
                  <c:v>4.6883012257789876</c:v>
                </c:pt>
                <c:pt idx="114">
                  <c:v>4.7764420308846605</c:v>
                </c:pt>
                <c:pt idx="115">
                  <c:v>4.8610236665285136</c:v>
                </c:pt>
                <c:pt idx="116">
                  <c:v>4.9409146187957571</c:v>
                </c:pt>
                <c:pt idx="117">
                  <c:v>5.0176937929180943</c:v>
                </c:pt>
                <c:pt idx="118">
                  <c:v>5.0945447168904332</c:v>
                </c:pt>
                <c:pt idx="119">
                  <c:v>5.173951993200558</c:v>
                </c:pt>
                <c:pt idx="120">
                  <c:v>5.2559494879951085</c:v>
                </c:pt>
                <c:pt idx="121">
                  <c:v>5.3382197421357951</c:v>
                </c:pt>
                <c:pt idx="122">
                  <c:v>5.4176902699812981</c:v>
                </c:pt>
                <c:pt idx="123">
                  <c:v>5.492387323363662</c:v>
                </c:pt>
                <c:pt idx="124">
                  <c:v>5.5625349563742894</c:v>
                </c:pt>
                <c:pt idx="125">
                  <c:v>5.6302797382894267</c:v>
                </c:pt>
                <c:pt idx="126">
                  <c:v>5.698089036369554</c:v>
                </c:pt>
                <c:pt idx="127">
                  <c:v>5.7669137018034435</c:v>
                </c:pt>
                <c:pt idx="128">
                  <c:v>5.8355130110588131</c:v>
                </c:pt>
                <c:pt idx="129">
                  <c:v>5.9013055655930016</c:v>
                </c:pt>
                <c:pt idx="130">
                  <c:v>5.9619179403377842</c:v>
                </c:pt>
              </c:numCache>
            </c:numRef>
          </c:xVal>
          <c:yVal>
            <c:numRef>
              <c:f>'density vs VR'!$C$4:$C$134</c:f>
              <c:numCache>
                <c:formatCode>0.00</c:formatCode>
                <c:ptCount val="131"/>
                <c:pt idx="0">
                  <c:v>1.1233333333333335</c:v>
                </c:pt>
                <c:pt idx="1">
                  <c:v>1.1233748412898084</c:v>
                </c:pt>
                <c:pt idx="2">
                  <c:v>1.1234368244367376</c:v>
                </c:pt>
                <c:pt idx="3">
                  <c:v>1.1235265124306733</c:v>
                </c:pt>
                <c:pt idx="4">
                  <c:v>1.1236506296754611</c:v>
                </c:pt>
                <c:pt idx="5">
                  <c:v>1.1238117952025186</c:v>
                </c:pt>
                <c:pt idx="6">
                  <c:v>1.1240029606420088</c:v>
                </c:pt>
                <c:pt idx="7">
                  <c:v>1.1242030814909332</c:v>
                </c:pt>
                <c:pt idx="8">
                  <c:v>1.1243820106906326</c:v>
                </c:pt>
                <c:pt idx="9">
                  <c:v>1.124520454664949</c:v>
                </c:pt>
                <c:pt idx="10">
                  <c:v>1.1246302682981311</c:v>
                </c:pt>
                <c:pt idx="11">
                  <c:v>1.124744911443424</c:v>
                </c:pt>
                <c:pt idx="12">
                  <c:v>1.1248885680227216</c:v>
                </c:pt>
                <c:pt idx="13">
                  <c:v>1.1250648293082957</c:v>
                </c:pt>
                <c:pt idx="14">
                  <c:v>1.1252610550766353</c:v>
                </c:pt>
                <c:pt idx="15">
                  <c:v>1.1254510334560808</c:v>
                </c:pt>
                <c:pt idx="16">
                  <c:v>1.1256043473167989</c:v>
                </c:pt>
                <c:pt idx="17">
                  <c:v>1.1257067254480484</c:v>
                </c:pt>
                <c:pt idx="18">
                  <c:v>1.1257732178189457</c:v>
                </c:pt>
                <c:pt idx="19">
                  <c:v>1.125832932174351</c:v>
                </c:pt>
                <c:pt idx="20">
                  <c:v>1.1259037073121307</c:v>
                </c:pt>
                <c:pt idx="21">
                  <c:v>1.1259881321203096</c:v>
                </c:pt>
                <c:pt idx="22">
                  <c:v>1.1260807440471241</c:v>
                </c:pt>
                <c:pt idx="23">
                  <c:v>1.1261721077932705</c:v>
                </c:pt>
                <c:pt idx="24">
                  <c:v>1.1262540354506385</c:v>
                </c:pt>
                <c:pt idx="25">
                  <c:v>1.1263268913831661</c:v>
                </c:pt>
                <c:pt idx="26">
                  <c:v>1.1264014511516767</c:v>
                </c:pt>
                <c:pt idx="27">
                  <c:v>1.1264907992492803</c:v>
                </c:pt>
                <c:pt idx="28">
                  <c:v>1.1266015044410382</c:v>
                </c:pt>
                <c:pt idx="29">
                  <c:v>1.1267324284213818</c:v>
                </c:pt>
                <c:pt idx="30">
                  <c:v>1.1268768420318092</c:v>
                </c:pt>
                <c:pt idx="31">
                  <c:v>1.1270258215776479</c:v>
                </c:pt>
                <c:pt idx="32">
                  <c:v>1.1271752746338914</c:v>
                </c:pt>
                <c:pt idx="33">
                  <c:v>1.1273332724743068</c:v>
                </c:pt>
                <c:pt idx="34">
                  <c:v>1.1275187996566975</c:v>
                </c:pt>
                <c:pt idx="35">
                  <c:v>1.1277504019481723</c:v>
                </c:pt>
                <c:pt idx="36">
                  <c:v>1.1280365859771653</c:v>
                </c:pt>
                <c:pt idx="37">
                  <c:v>1.1283748876331732</c:v>
                </c:pt>
                <c:pt idx="38">
                  <c:v>1.1287555304334207</c:v>
                </c:pt>
                <c:pt idx="39">
                  <c:v>1.1291700322139904</c:v>
                </c:pt>
                <c:pt idx="40">
                  <c:v>1.1296260940165881</c:v>
                </c:pt>
                <c:pt idx="41">
                  <c:v>1.1301590114852449</c:v>
                </c:pt>
                <c:pt idx="42">
                  <c:v>1.1308247201522472</c:v>
                </c:pt>
                <c:pt idx="43">
                  <c:v>1.1316775523350355</c:v>
                </c:pt>
                <c:pt idx="44">
                  <c:v>1.1327552704775647</c:v>
                </c:pt>
                <c:pt idx="45">
                  <c:v>1.1340805287046412</c:v>
                </c:pt>
                <c:pt idx="46">
                  <c:v>1.1356723630950705</c:v>
                </c:pt>
                <c:pt idx="47">
                  <c:v>1.1375690848337485</c:v>
                </c:pt>
                <c:pt idx="48">
                  <c:v>1.1398587140679757</c:v>
                </c:pt>
                <c:pt idx="49">
                  <c:v>1.1426889452151763</c:v>
                </c:pt>
                <c:pt idx="50">
                  <c:v>1.1462262675258572</c:v>
                </c:pt>
                <c:pt idx="51">
                  <c:v>1.1505784222048501</c:v>
                </c:pt>
                <c:pt idx="52">
                  <c:v>1.1557316641335553</c:v>
                </c:pt>
                <c:pt idx="53">
                  <c:v>1.1615346707270744</c:v>
                </c:pt>
                <c:pt idx="54">
                  <c:v>1.1677529563133904</c:v>
                </c:pt>
                <c:pt idx="55">
                  <c:v>1.1742269253202915</c:v>
                </c:pt>
                <c:pt idx="56">
                  <c:v>1.1810793214671207</c:v>
                </c:pt>
                <c:pt idx="57">
                  <c:v>1.1887734439714004</c:v>
                </c:pt>
                <c:pt idx="58">
                  <c:v>1.1978718072848937</c:v>
                </c:pt>
                <c:pt idx="59">
                  <c:v>1.2086486242074987</c:v>
                </c:pt>
                <c:pt idx="60">
                  <c:v>1.220845060140447</c:v>
                </c:pt>
                <c:pt idx="61">
                  <c:v>1.2336443567330846</c:v>
                </c:pt>
                <c:pt idx="62">
                  <c:v>1.2458811795890632</c:v>
                </c:pt>
                <c:pt idx="63">
                  <c:v>1.2565853084990164</c:v>
                </c:pt>
                <c:pt idx="64">
                  <c:v>1.2656408411152922</c:v>
                </c:pt>
                <c:pt idx="65">
                  <c:v>1.2739011604169044</c:v>
                </c:pt>
                <c:pt idx="66">
                  <c:v>1.2824851463274005</c:v>
                </c:pt>
                <c:pt idx="67">
                  <c:v>1.2919530015479814</c:v>
                </c:pt>
                <c:pt idx="68">
                  <c:v>1.302094396785282</c:v>
                </c:pt>
                <c:pt idx="69">
                  <c:v>1.3122000135827008</c:v>
                </c:pt>
                <c:pt idx="70">
                  <c:v>1.3214565392265865</c:v>
                </c:pt>
                <c:pt idx="71">
                  <c:v>1.3293934779086685</c:v>
                </c:pt>
                <c:pt idx="72">
                  <c:v>1.3362033221936225</c:v>
                </c:pt>
                <c:pt idx="73">
                  <c:v>1.342607443115355</c:v>
                </c:pt>
                <c:pt idx="74">
                  <c:v>1.349310293055384</c:v>
                </c:pt>
                <c:pt idx="75">
                  <c:v>1.3565543443987529</c:v>
                </c:pt>
                <c:pt idx="76">
                  <c:v>1.3641066347866639</c:v>
                </c:pt>
                <c:pt idx="77">
                  <c:v>1.3715030957981058</c:v>
                </c:pt>
                <c:pt idx="78">
                  <c:v>1.3783279211147532</c:v>
                </c:pt>
                <c:pt idx="79">
                  <c:v>1.3844613123154237</c:v>
                </c:pt>
                <c:pt idx="80">
                  <c:v>1.3901743028822908</c:v>
                </c:pt>
                <c:pt idx="81">
                  <c:v>1.3959474473196467</c:v>
                </c:pt>
                <c:pt idx="82">
                  <c:v>1.4021291675965164</c:v>
                </c:pt>
                <c:pt idx="83">
                  <c:v>1.4087280515259222</c:v>
                </c:pt>
                <c:pt idx="84">
                  <c:v>1.4154634183588266</c:v>
                </c:pt>
                <c:pt idx="85">
                  <c:v>1.4219544183089456</c:v>
                </c:pt>
                <c:pt idx="86">
                  <c:v>1.427930302297862</c:v>
                </c:pt>
                <c:pt idx="87">
                  <c:v>1.4333947184260485</c:v>
                </c:pt>
                <c:pt idx="88">
                  <c:v>1.4386372915462613</c:v>
                </c:pt>
                <c:pt idx="89">
                  <c:v>1.4440423997593057</c:v>
                </c:pt>
                <c:pt idx="90">
                  <c:v>1.4498324631352641</c:v>
                </c:pt>
                <c:pt idx="91">
                  <c:v>1.4559555547174585</c:v>
                </c:pt>
                <c:pt idx="92">
                  <c:v>1.4621642089330313</c:v>
                </c:pt>
                <c:pt idx="93">
                  <c:v>1.468179833286013</c:v>
                </c:pt>
                <c:pt idx="94">
                  <c:v>1.4738551172193628</c:v>
                </c:pt>
                <c:pt idx="95">
                  <c:v>1.4792727435898279</c:v>
                </c:pt>
                <c:pt idx="96">
                  <c:v>1.4847054300084301</c:v>
                </c:pt>
                <c:pt idx="97">
                  <c:v>1.4904361906534145</c:v>
                </c:pt>
                <c:pt idx="98">
                  <c:v>1.496570468432302</c:v>
                </c:pt>
                <c:pt idx="99">
                  <c:v>1.5029841211119626</c:v>
                </c:pt>
                <c:pt idx="100">
                  <c:v>1.5094160089576361</c:v>
                </c:pt>
                <c:pt idx="101">
                  <c:v>1.5156203364250576</c:v>
                </c:pt>
                <c:pt idx="102">
                  <c:v>1.521507018806346</c:v>
                </c:pt>
                <c:pt idx="103">
                  <c:v>1.5272039346064128</c:v>
                </c:pt>
                <c:pt idx="104">
                  <c:v>1.5329812681525194</c:v>
                </c:pt>
                <c:pt idx="105">
                  <c:v>1.5390684409597373</c:v>
                </c:pt>
                <c:pt idx="106">
                  <c:v>1.5454991264305831</c:v>
                </c:pt>
                <c:pt idx="107">
                  <c:v>1.5520960747380805</c:v>
                </c:pt>
                <c:pt idx="108">
                  <c:v>1.5585810503477859</c:v>
                </c:pt>
                <c:pt idx="109">
                  <c:v>1.5647278527318109</c:v>
                </c:pt>
                <c:pt idx="110">
                  <c:v>1.570487763432854</c:v>
                </c:pt>
                <c:pt idx="111">
                  <c:v>1.5760203951153766</c:v>
                </c:pt>
                <c:pt idx="112">
                  <c:v>1.5815901494482503</c:v>
                </c:pt>
                <c:pt idx="113">
                  <c:v>1.5873867096518355</c:v>
                </c:pt>
                <c:pt idx="114">
                  <c:v>1.5934034177162024</c:v>
                </c:pt>
                <c:pt idx="115">
                  <c:v>1.5994539586112733</c:v>
                </c:pt>
                <c:pt idx="116">
                  <c:v>1.6052907369484914</c:v>
                </c:pt>
                <c:pt idx="117">
                  <c:v>1.610742863419971</c:v>
                </c:pt>
                <c:pt idx="118">
                  <c:v>1.6158086450982982</c:v>
                </c:pt>
                <c:pt idx="119">
                  <c:v>1.6206509617489795</c:v>
                </c:pt>
                <c:pt idx="120">
                  <c:v>1.6254850814906872</c:v>
                </c:pt>
                <c:pt idx="121">
                  <c:v>1.6304311562223426</c:v>
                </c:pt>
                <c:pt idx="122">
                  <c:v>1.6354399913520654</c:v>
                </c:pt>
                <c:pt idx="123">
                  <c:v>1.6403346593867225</c:v>
                </c:pt>
                <c:pt idx="124">
                  <c:v>1.6449201532918027</c:v>
                </c:pt>
                <c:pt idx="125">
                  <c:v>1.6490902499612243</c:v>
                </c:pt>
                <c:pt idx="126">
                  <c:v>1.6528810104249325</c:v>
                </c:pt>
                <c:pt idx="127">
                  <c:v>1.6564413508321554</c:v>
                </c:pt>
                <c:pt idx="128">
                  <c:v>1.6599336146634194</c:v>
                </c:pt>
                <c:pt idx="129">
                  <c:v>1.6634319342673332</c:v>
                </c:pt>
                <c:pt idx="130">
                  <c:v>1.6668899196098517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652544"/>
        <c:axId val="211653120"/>
      </c:scatterChart>
      <c:scatterChart>
        <c:scatterStyle val="lineMarker"/>
        <c:varyColors val="0"/>
        <c:ser>
          <c:idx val="2"/>
          <c:order val="2"/>
          <c:tx>
            <c:v>Type I</c:v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'density vs VR'!$A$4:$A$134</c:f>
              <c:numCache>
                <c:formatCode>0.00</c:formatCode>
                <c:ptCount val="131"/>
                <c:pt idx="0">
                  <c:v>0.25361715400960444</c:v>
                </c:pt>
                <c:pt idx="1">
                  <c:v>0.25416579010745388</c:v>
                </c:pt>
                <c:pt idx="2">
                  <c:v>0.25502967668688242</c:v>
                </c:pt>
                <c:pt idx="3">
                  <c:v>0.25636902483331425</c:v>
                </c:pt>
                <c:pt idx="4">
                  <c:v>0.25840308924264122</c:v>
                </c:pt>
                <c:pt idx="5">
                  <c:v>0.26140517777674738</c:v>
                </c:pt>
                <c:pt idx="6">
                  <c:v>0.2656593465545396</c:v>
                </c:pt>
                <c:pt idx="7">
                  <c:v>0.27134357622914068</c:v>
                </c:pt>
                <c:pt idx="8">
                  <c:v>0.27831928761280633</c:v>
                </c:pt>
                <c:pt idx="9">
                  <c:v>0.28590806159988374</c:v>
                </c:pt>
                <c:pt idx="10">
                  <c:v>0.29295031355790657</c:v>
                </c:pt>
                <c:pt idx="11">
                  <c:v>0.29849634600182667</c:v>
                </c:pt>
                <c:pt idx="12">
                  <c:v>0.30275973571673526</c:v>
                </c:pt>
                <c:pt idx="13">
                  <c:v>0.30701344129786884</c:v>
                </c:pt>
                <c:pt idx="14">
                  <c:v>0.31234494716829636</c:v>
                </c:pt>
                <c:pt idx="15">
                  <c:v>0.31903678212494385</c:v>
                </c:pt>
                <c:pt idx="16">
                  <c:v>0.32674350984316902</c:v>
                </c:pt>
                <c:pt idx="17">
                  <c:v>0.33463957041493569</c:v>
                </c:pt>
                <c:pt idx="18">
                  <c:v>0.34179720810408909</c:v>
                </c:pt>
                <c:pt idx="19">
                  <c:v>0.34797620688226749</c:v>
                </c:pt>
                <c:pt idx="20">
                  <c:v>0.35406001952265531</c:v>
                </c:pt>
                <c:pt idx="21">
                  <c:v>0.36132969669291637</c:v>
                </c:pt>
                <c:pt idx="22">
                  <c:v>0.3704259328964995</c:v>
                </c:pt>
                <c:pt idx="23">
                  <c:v>0.38111781273771211</c:v>
                </c:pt>
                <c:pt idx="24">
                  <c:v>0.39243491089096055</c:v>
                </c:pt>
                <c:pt idx="25">
                  <c:v>0.40296374217021741</c:v>
                </c:pt>
                <c:pt idx="26">
                  <c:v>0.4116876802433953</c:v>
                </c:pt>
                <c:pt idx="27">
                  <c:v>0.41894642804027438</c:v>
                </c:pt>
                <c:pt idx="28">
                  <c:v>0.42626519899089504</c:v>
                </c:pt>
                <c:pt idx="29">
                  <c:v>0.43498376915682113</c:v>
                </c:pt>
                <c:pt idx="30">
                  <c:v>0.44539479619763461</c:v>
                </c:pt>
                <c:pt idx="31">
                  <c:v>0.45688573204287392</c:v>
                </c:pt>
                <c:pt idx="32">
                  <c:v>0.46826930370234127</c:v>
                </c:pt>
                <c:pt idx="33">
                  <c:v>0.47834867373790185</c:v>
                </c:pt>
                <c:pt idx="34">
                  <c:v>0.48681661637121526</c:v>
                </c:pt>
                <c:pt idx="35">
                  <c:v>0.49467810325065242</c:v>
                </c:pt>
                <c:pt idx="36">
                  <c:v>0.50343783178606827</c:v>
                </c:pt>
                <c:pt idx="37">
                  <c:v>0.51390896979924383</c:v>
                </c:pt>
                <c:pt idx="38">
                  <c:v>0.52591811811726485</c:v>
                </c:pt>
                <c:pt idx="39">
                  <c:v>0.53861152135395074</c:v>
                </c:pt>
                <c:pt idx="40">
                  <c:v>0.55088823652838481</c:v>
                </c:pt>
                <c:pt idx="41">
                  <c:v>0.56211047554501059</c:v>
                </c:pt>
                <c:pt idx="42">
                  <c:v>0.57276768507793352</c:v>
                </c:pt>
                <c:pt idx="43">
                  <c:v>0.58426228912468448</c:v>
                </c:pt>
                <c:pt idx="44">
                  <c:v>0.59779929342850102</c:v>
                </c:pt>
                <c:pt idx="45">
                  <c:v>0.61356557299936798</c:v>
                </c:pt>
                <c:pt idx="46">
                  <c:v>0.63075846122211954</c:v>
                </c:pt>
                <c:pt idx="47">
                  <c:v>0.64799918103252241</c:v>
                </c:pt>
                <c:pt idx="48">
                  <c:v>0.66404941248651106</c:v>
                </c:pt>
                <c:pt idx="49">
                  <c:v>0.67876243239230138</c:v>
                </c:pt>
                <c:pt idx="50">
                  <c:v>0.6934452319220803</c:v>
                </c:pt>
                <c:pt idx="51">
                  <c:v>0.70994438976312479</c:v>
                </c:pt>
                <c:pt idx="52">
                  <c:v>0.7292719709272022</c:v>
                </c:pt>
                <c:pt idx="53">
                  <c:v>0.75111829914736838</c:v>
                </c:pt>
                <c:pt idx="54">
                  <c:v>0.77421245003151884</c:v>
                </c:pt>
                <c:pt idx="55">
                  <c:v>0.79701537946434542</c:v>
                </c:pt>
                <c:pt idx="56">
                  <c:v>0.81873344175308849</c:v>
                </c:pt>
                <c:pt idx="57">
                  <c:v>0.84016755793109432</c:v>
                </c:pt>
                <c:pt idx="58">
                  <c:v>0.8633772850409247</c:v>
                </c:pt>
                <c:pt idx="59">
                  <c:v>0.89013394991970651</c:v>
                </c:pt>
                <c:pt idx="60">
                  <c:v>0.92062838275777648</c:v>
                </c:pt>
                <c:pt idx="61">
                  <c:v>0.95337923490332821</c:v>
                </c:pt>
                <c:pt idx="62">
                  <c:v>0.98593803522826795</c:v>
                </c:pt>
                <c:pt idx="63">
                  <c:v>1.0161372614735955</c:v>
                </c:pt>
                <c:pt idx="64">
                  <c:v>1.0436213869724054</c:v>
                </c:pt>
                <c:pt idx="65">
                  <c:v>1.0704238530243055</c:v>
                </c:pt>
                <c:pt idx="66">
                  <c:v>1.0995950262613798</c:v>
                </c:pt>
                <c:pt idx="67">
                  <c:v>1.1330152671699762</c:v>
                </c:pt>
                <c:pt idx="68">
                  <c:v>1.1704494339587928</c:v>
                </c:pt>
                <c:pt idx="69">
                  <c:v>1.2100836888872781</c:v>
                </c:pt>
                <c:pt idx="70">
                  <c:v>1.249695472794768</c:v>
                </c:pt>
                <c:pt idx="71">
                  <c:v>1.288165919268617</c:v>
                </c:pt>
                <c:pt idx="72">
                  <c:v>1.326670373088731</c:v>
                </c:pt>
                <c:pt idx="73">
                  <c:v>1.3682609008076365</c:v>
                </c:pt>
                <c:pt idx="74">
                  <c:v>1.4157841726594185</c:v>
                </c:pt>
                <c:pt idx="75">
                  <c:v>1.4699830743133955</c:v>
                </c:pt>
                <c:pt idx="76">
                  <c:v>1.5292384931485352</c:v>
                </c:pt>
                <c:pt idx="77">
                  <c:v>1.5906287929543572</c:v>
                </c:pt>
                <c:pt idx="78">
                  <c:v>1.6517178144826643</c:v>
                </c:pt>
                <c:pt idx="79">
                  <c:v>1.7125124252187489</c:v>
                </c:pt>
                <c:pt idx="80">
                  <c:v>1.7760763252353546</c:v>
                </c:pt>
                <c:pt idx="81">
                  <c:v>1.8466115640579177</c:v>
                </c:pt>
                <c:pt idx="82">
                  <c:v>1.9262917726329614</c:v>
                </c:pt>
                <c:pt idx="83">
                  <c:v>2.0135180308501615</c:v>
                </c:pt>
                <c:pt idx="84">
                  <c:v>2.1035584578609976</c:v>
                </c:pt>
                <c:pt idx="85">
                  <c:v>2.1908615693018136</c:v>
                </c:pt>
                <c:pt idx="86">
                  <c:v>2.2722549541354304</c:v>
                </c:pt>
                <c:pt idx="87">
                  <c:v>2.3493224746896333</c:v>
                </c:pt>
                <c:pt idx="88">
                  <c:v>2.4275174475613217</c:v>
                </c:pt>
                <c:pt idx="89">
                  <c:v>2.5120807734333774</c:v>
                </c:pt>
                <c:pt idx="90">
                  <c:v>2.6043135252783749</c:v>
                </c:pt>
                <c:pt idx="91">
                  <c:v>2.7011149991708119</c:v>
                </c:pt>
                <c:pt idx="92">
                  <c:v>2.7972033090435788</c:v>
                </c:pt>
                <c:pt idx="93">
                  <c:v>2.8882848706664292</c:v>
                </c:pt>
                <c:pt idx="94">
                  <c:v>2.9738504083420754</c:v>
                </c:pt>
                <c:pt idx="95">
                  <c:v>3.0577407417322577</c:v>
                </c:pt>
                <c:pt idx="96">
                  <c:v>3.1454128502722405</c:v>
                </c:pt>
                <c:pt idx="97">
                  <c:v>3.2398860619138805</c:v>
                </c:pt>
                <c:pt idx="98">
                  <c:v>3.3397936799705183</c:v>
                </c:pt>
                <c:pt idx="99">
                  <c:v>3.4405871088033497</c:v>
                </c:pt>
                <c:pt idx="100">
                  <c:v>3.5373945918852012</c:v>
                </c:pt>
                <c:pt idx="101">
                  <c:v>3.6279411181232213</c:v>
                </c:pt>
                <c:pt idx="102">
                  <c:v>3.7140754479503166</c:v>
                </c:pt>
                <c:pt idx="103">
                  <c:v>3.8005210834636909</c:v>
                </c:pt>
                <c:pt idx="104">
                  <c:v>3.891380123129605</c:v>
                </c:pt>
                <c:pt idx="105">
                  <c:v>3.9872098641842739</c:v>
                </c:pt>
                <c:pt idx="106">
                  <c:v>4.0849011915414728</c:v>
                </c:pt>
                <c:pt idx="107">
                  <c:v>4.1798707368553343</c:v>
                </c:pt>
                <c:pt idx="108">
                  <c:v>4.2688398643563783</c:v>
                </c:pt>
                <c:pt idx="109">
                  <c:v>4.3518217770694942</c:v>
                </c:pt>
                <c:pt idx="110">
                  <c:v>4.4321200542112926</c:v>
                </c:pt>
                <c:pt idx="111">
                  <c:v>4.5140114130239164</c:v>
                </c:pt>
                <c:pt idx="112">
                  <c:v>4.5997515728522851</c:v>
                </c:pt>
                <c:pt idx="113">
                  <c:v>4.6883012257789876</c:v>
                </c:pt>
                <c:pt idx="114">
                  <c:v>4.7764420308846605</c:v>
                </c:pt>
                <c:pt idx="115">
                  <c:v>4.8610236665285136</c:v>
                </c:pt>
                <c:pt idx="116">
                  <c:v>4.9409146187957571</c:v>
                </c:pt>
                <c:pt idx="117">
                  <c:v>5.0176937929180943</c:v>
                </c:pt>
                <c:pt idx="118">
                  <c:v>5.0945447168904332</c:v>
                </c:pt>
                <c:pt idx="119">
                  <c:v>5.173951993200558</c:v>
                </c:pt>
                <c:pt idx="120">
                  <c:v>5.2559494879951085</c:v>
                </c:pt>
                <c:pt idx="121">
                  <c:v>5.3382197421357951</c:v>
                </c:pt>
                <c:pt idx="122">
                  <c:v>5.4176902699812981</c:v>
                </c:pt>
                <c:pt idx="123">
                  <c:v>5.492387323363662</c:v>
                </c:pt>
                <c:pt idx="124">
                  <c:v>5.5625349563742894</c:v>
                </c:pt>
                <c:pt idx="125">
                  <c:v>5.6302797382894267</c:v>
                </c:pt>
                <c:pt idx="126">
                  <c:v>5.698089036369554</c:v>
                </c:pt>
                <c:pt idx="127">
                  <c:v>5.7669137018034435</c:v>
                </c:pt>
                <c:pt idx="128">
                  <c:v>5.8355130110588131</c:v>
                </c:pt>
                <c:pt idx="129">
                  <c:v>5.9013055655930016</c:v>
                </c:pt>
                <c:pt idx="130">
                  <c:v>5.9619179403377842</c:v>
                </c:pt>
              </c:numCache>
            </c:numRef>
          </c:xVal>
          <c:yVal>
            <c:numRef>
              <c:f>'density vs VR'!$D$4:$D$134</c:f>
              <c:numCache>
                <c:formatCode>0.00</c:formatCode>
                <c:ptCount val="131"/>
                <c:pt idx="0">
                  <c:v>0.99666666666666659</c:v>
                </c:pt>
                <c:pt idx="1">
                  <c:v>0.99667681384318696</c:v>
                </c:pt>
                <c:pt idx="2">
                  <c:v>0.99669231704977634</c:v>
                </c:pt>
                <c:pt idx="3">
                  <c:v>0.99671555975573745</c:v>
                </c:pt>
                <c:pt idx="4">
                  <c:v>0.99674952402361983</c:v>
                </c:pt>
                <c:pt idx="5">
                  <c:v>0.996797415613355</c:v>
                </c:pt>
                <c:pt idx="6">
                  <c:v>0.99686161989498356</c:v>
                </c:pt>
                <c:pt idx="7">
                  <c:v>0.99694173008508113</c:v>
                </c:pt>
                <c:pt idx="8">
                  <c:v>0.99703207765425861</c:v>
                </c:pt>
                <c:pt idx="9">
                  <c:v>0.99712091461870822</c:v>
                </c:pt>
                <c:pt idx="10">
                  <c:v>0.99719490135087541</c:v>
                </c:pt>
                <c:pt idx="11">
                  <c:v>0.9972490972667224</c:v>
                </c:pt>
                <c:pt idx="12">
                  <c:v>0.99729256959607859</c:v>
                </c:pt>
                <c:pt idx="13">
                  <c:v>0.99733966523249784</c:v>
                </c:pt>
                <c:pt idx="14">
                  <c:v>0.99739789634272535</c:v>
                </c:pt>
                <c:pt idx="15">
                  <c:v>0.99746638096670948</c:v>
                </c:pt>
                <c:pt idx="16">
                  <c:v>0.99753809550842254</c:v>
                </c:pt>
                <c:pt idx="17">
                  <c:v>0.99760135364541092</c:v>
                </c:pt>
                <c:pt idx="18">
                  <c:v>0.99764452538984716</c:v>
                </c:pt>
                <c:pt idx="19">
                  <c:v>0.99766368618732293</c:v>
                </c:pt>
                <c:pt idx="20">
                  <c:v>0.99766525305035414</c:v>
                </c:pt>
                <c:pt idx="21">
                  <c:v>0.99765863373468955</c:v>
                </c:pt>
                <c:pt idx="22">
                  <c:v>0.99764873601900672</c:v>
                </c:pt>
                <c:pt idx="23">
                  <c:v>0.9976368895427592</c:v>
                </c:pt>
                <c:pt idx="24">
                  <c:v>0.99762400961797071</c:v>
                </c:pt>
                <c:pt idx="25">
                  <c:v>0.99761140917005608</c:v>
                </c:pt>
                <c:pt idx="26">
                  <c:v>0.99760023847456414</c:v>
                </c:pt>
                <c:pt idx="27">
                  <c:v>0.99759054391511948</c:v>
                </c:pt>
                <c:pt idx="28">
                  <c:v>0.99758101472261662</c:v>
                </c:pt>
                <c:pt idx="29">
                  <c:v>0.99757003206025507</c:v>
                </c:pt>
                <c:pt idx="30">
                  <c:v>0.99755689047225315</c:v>
                </c:pt>
                <c:pt idx="31">
                  <c:v>0.99754203145013531</c:v>
                </c:pt>
                <c:pt idx="32">
                  <c:v>0.99752678955546847</c:v>
                </c:pt>
                <c:pt idx="33">
                  <c:v>0.99751299935703563</c:v>
                </c:pt>
                <c:pt idx="34">
                  <c:v>0.99750216356463839</c:v>
                </c:pt>
                <c:pt idx="35">
                  <c:v>0.99749450596991029</c:v>
                </c:pt>
                <c:pt idx="36">
                  <c:v>0.99748899834829186</c:v>
                </c:pt>
                <c:pt idx="37">
                  <c:v>0.99748473834248519</c:v>
                </c:pt>
                <c:pt idx="38">
                  <c:v>0.99748231224718542</c:v>
                </c:pt>
                <c:pt idx="39">
                  <c:v>0.99748409821574724</c:v>
                </c:pt>
                <c:pt idx="40">
                  <c:v>0.99749416718705564</c:v>
                </c:pt>
                <c:pt idx="41">
                  <c:v>0.99751823937371309</c:v>
                </c:pt>
                <c:pt idx="42">
                  <c:v>0.99756359358907454</c:v>
                </c:pt>
                <c:pt idx="43">
                  <c:v>0.99763941082114338</c:v>
                </c:pt>
                <c:pt idx="44">
                  <c:v>0.99775851538109839</c:v>
                </c:pt>
                <c:pt idx="45">
                  <c:v>0.99794062174898035</c:v>
                </c:pt>
                <c:pt idx="46">
                  <c:v>0.99821572677328629</c:v>
                </c:pt>
                <c:pt idx="47">
                  <c:v>0.99862635529258703</c:v>
                </c:pt>
                <c:pt idx="48">
                  <c:v>0.99922808076797687</c:v>
                </c:pt>
                <c:pt idx="49">
                  <c:v>1.0000874359706504</c:v>
                </c:pt>
                <c:pt idx="50">
                  <c:v>1.0012773009934852</c:v>
                </c:pt>
                <c:pt idx="51">
                  <c:v>1.0028730070669947</c:v>
                </c:pt>
                <c:pt idx="52">
                  <c:v>1.0049540275257183</c:v>
                </c:pt>
                <c:pt idx="53">
                  <c:v>1.0076136863397545</c:v>
                </c:pt>
                <c:pt idx="54">
                  <c:v>1.010978747454313</c:v>
                </c:pt>
                <c:pt idx="55">
                  <c:v>1.0152457410082598</c:v>
                </c:pt>
                <c:pt idx="56">
                  <c:v>1.020737451749838</c:v>
                </c:pt>
                <c:pt idx="57">
                  <c:v>1.0279673167093013</c:v>
                </c:pt>
                <c:pt idx="58">
                  <c:v>1.0376974848346303</c:v>
                </c:pt>
                <c:pt idx="59">
                  <c:v>1.0509938663571148</c:v>
                </c:pt>
                <c:pt idx="60">
                  <c:v>1.0692702154311671</c:v>
                </c:pt>
                <c:pt idx="61">
                  <c:v>1.0942386020963595</c:v>
                </c:pt>
                <c:pt idx="62">
                  <c:v>1.1275455621029866</c:v>
                </c:pt>
                <c:pt idx="63">
                  <c:v>1.1696597097684043</c:v>
                </c:pt>
                <c:pt idx="64">
                  <c:v>1.2177210658691331</c:v>
                </c:pt>
                <c:pt idx="65">
                  <c:v>1.2639406037007388</c:v>
                </c:pt>
                <c:pt idx="66">
                  <c:v>1.2989211408230705</c:v>
                </c:pt>
                <c:pt idx="67">
                  <c:v>1.3195056974626906</c:v>
                </c:pt>
                <c:pt idx="68">
                  <c:v>1.3304394355775504</c:v>
                </c:pt>
                <c:pt idx="69">
                  <c:v>1.3375619334149242</c:v>
                </c:pt>
                <c:pt idx="70">
                  <c:v>1.3435112974789492</c:v>
                </c:pt>
                <c:pt idx="71">
                  <c:v>1.3488445364779733</c:v>
                </c:pt>
                <c:pt idx="72">
                  <c:v>1.3538222957097548</c:v>
                </c:pt>
                <c:pt idx="73">
                  <c:v>1.3588651289934406</c:v>
                </c:pt>
                <c:pt idx="74">
                  <c:v>1.3643280192382896</c:v>
                </c:pt>
                <c:pt idx="75">
                  <c:v>1.3702712030682027</c:v>
                </c:pt>
                <c:pt idx="76">
                  <c:v>1.3764618708762235</c:v>
                </c:pt>
                <c:pt idx="77">
                  <c:v>1.3825281661331996</c:v>
                </c:pt>
                <c:pt idx="78">
                  <c:v>1.3881553991537483</c:v>
                </c:pt>
                <c:pt idx="79">
                  <c:v>1.3932705012381565</c:v>
                </c:pt>
                <c:pt idx="80">
                  <c:v>1.3981064560597514</c:v>
                </c:pt>
                <c:pt idx="81">
                  <c:v>1.4030521826926716</c:v>
                </c:pt>
                <c:pt idx="82">
                  <c:v>1.4083822880467172</c:v>
                </c:pt>
                <c:pt idx="83">
                  <c:v>1.4140965766511886</c:v>
                </c:pt>
                <c:pt idx="84">
                  <c:v>1.4199647079900548</c:v>
                </c:pt>
                <c:pt idx="85">
                  <c:v>1.4256809583278633</c:v>
                </c:pt>
                <c:pt idx="86">
                  <c:v>1.4310356675510265</c:v>
                </c:pt>
                <c:pt idx="87">
                  <c:v>1.4360469046073434</c:v>
                </c:pt>
                <c:pt idx="88">
                  <c:v>1.4409641941130982</c:v>
                </c:pt>
                <c:pt idx="89">
                  <c:v>1.4461048555640037</c:v>
                </c:pt>
                <c:pt idx="90">
                  <c:v>1.4516378496940896</c:v>
                </c:pt>
                <c:pt idx="91">
                  <c:v>1.4574900644389683</c:v>
                </c:pt>
                <c:pt idx="92">
                  <c:v>1.463416322590565</c:v>
                </c:pt>
                <c:pt idx="93">
                  <c:v>1.4691475945063881</c:v>
                </c:pt>
                <c:pt idx="94">
                  <c:v>1.4745422077756032</c:v>
                </c:pt>
                <c:pt idx="95">
                  <c:v>1.4796789740501533</c:v>
                </c:pt>
                <c:pt idx="96">
                  <c:v>1.4848182781376047</c:v>
                </c:pt>
                <c:pt idx="97">
                  <c:v>1.4902301200574704</c:v>
                </c:pt>
                <c:pt idx="98">
                  <c:v>1.4960152801010504</c:v>
                </c:pt>
                <c:pt idx="99">
                  <c:v>1.5020567952100132</c:v>
                </c:pt>
                <c:pt idx="100">
                  <c:v>1.5081090809145634</c:v>
                </c:pt>
                <c:pt idx="101">
                  <c:v>1.5139427456609811</c:v>
                </c:pt>
                <c:pt idx="102">
                  <c:v>1.5194766074416037</c:v>
                </c:pt>
                <c:pt idx="103">
                  <c:v>1.5248352498427917</c:v>
                </c:pt>
                <c:pt idx="104">
                  <c:v>1.5302773052800893</c:v>
                </c:pt>
                <c:pt idx="105">
                  <c:v>1.536024218892506</c:v>
                </c:pt>
                <c:pt idx="106">
                  <c:v>1.5421165340209981</c:v>
                </c:pt>
                <c:pt idx="107">
                  <c:v>1.548401105410306</c:v>
                </c:pt>
                <c:pt idx="108">
                  <c:v>1.5546336320494909</c:v>
                </c:pt>
                <c:pt idx="109">
                  <c:v>1.5606186388389434</c:v>
                </c:pt>
                <c:pt idx="110">
                  <c:v>1.5663216902845301</c:v>
                </c:pt>
                <c:pt idx="111">
                  <c:v>1.5718940612127426</c:v>
                </c:pt>
                <c:pt idx="112">
                  <c:v>1.5775751414717463</c:v>
                </c:pt>
                <c:pt idx="113">
                  <c:v>1.5835264241620863</c:v>
                </c:pt>
                <c:pt idx="114">
                  <c:v>1.5897196808738925</c:v>
                </c:pt>
                <c:pt idx="115">
                  <c:v>1.5959544682249907</c:v>
                </c:pt>
                <c:pt idx="116">
                  <c:v>1.6019734595431099</c:v>
                </c:pt>
                <c:pt idx="117">
                  <c:v>1.6075997675072382</c:v>
                </c:pt>
                <c:pt idx="118">
                  <c:v>1.6128310569575428</c:v>
                </c:pt>
                <c:pt idx="119">
                  <c:v>1.6178350966124306</c:v>
                </c:pt>
                <c:pt idx="120">
                  <c:v>1.6228342962665649</c:v>
                </c:pt>
                <c:pt idx="121">
                  <c:v>1.6279532389182918</c:v>
                </c:pt>
                <c:pt idx="122">
                  <c:v>1.6331414438350313</c:v>
                </c:pt>
                <c:pt idx="123">
                  <c:v>1.6382157995803417</c:v>
                </c:pt>
                <c:pt idx="124">
                  <c:v>1.6429737744766524</c:v>
                </c:pt>
                <c:pt idx="125">
                  <c:v>1.6473043595592469</c:v>
                </c:pt>
                <c:pt idx="126">
                  <c:v>1.6512441277097829</c:v>
                </c:pt>
                <c:pt idx="127">
                  <c:v>1.6549472152343141</c:v>
                </c:pt>
                <c:pt idx="128">
                  <c:v>1.6585822105207704</c:v>
                </c:pt>
                <c:pt idx="129">
                  <c:v>1.6622262826251295</c:v>
                </c:pt>
                <c:pt idx="130">
                  <c:v>1.6658311448731205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654272"/>
        <c:axId val="211653696"/>
      </c:scatterChart>
      <c:valAx>
        <c:axId val="211652544"/>
        <c:scaling>
          <c:orientation val="minMax"/>
          <c:max val="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Calculated vitrinite reflectance, %Ro</a:t>
                </a:r>
              </a:p>
            </c:rich>
          </c:tx>
          <c:layout>
            <c:manualLayout>
              <c:xMode val="edge"/>
              <c:yMode val="edge"/>
              <c:x val="0.22347984599907719"/>
              <c:y val="0.9182871371847749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crossAx val="211653120"/>
        <c:crosses val="autoZero"/>
        <c:crossBetween val="midCat"/>
        <c:majorUnit val="1"/>
        <c:minorUnit val="0.5"/>
      </c:valAx>
      <c:valAx>
        <c:axId val="211653120"/>
        <c:scaling>
          <c:orientation val="minMax"/>
          <c:max val="1.6"/>
          <c:min val="0.8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Grain density, g/cm</a:t>
                </a:r>
                <a:r>
                  <a:rPr lang="en-US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1.4436956187393003E-3"/>
              <c:y val="0.2297036588375171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crossAx val="211652544"/>
        <c:crosses val="autoZero"/>
        <c:crossBetween val="midCat"/>
        <c:majorUnit val="0.2"/>
        <c:minorUnit val="0.1"/>
      </c:valAx>
      <c:valAx>
        <c:axId val="211653696"/>
        <c:scaling>
          <c:orientation val="minMax"/>
          <c:max val="1.6"/>
          <c:min val="0.8"/>
        </c:scaling>
        <c:delete val="0"/>
        <c:axPos val="r"/>
        <c:numFmt formatCode="0.00" sourceLinked="1"/>
        <c:majorTickMark val="out"/>
        <c:minorTickMark val="out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211654272"/>
        <c:crosses val="max"/>
        <c:crossBetween val="midCat"/>
        <c:majorUnit val="0.2"/>
        <c:minorUnit val="0.1"/>
      </c:valAx>
      <c:valAx>
        <c:axId val="2116542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21165369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62420980760194289"/>
          <c:y val="0.44147750761923993"/>
          <c:w val="0.2229727482411806"/>
          <c:h val="0.2409347039610647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7845691950376"/>
          <c:y val="4.7014435695538058E-2"/>
          <c:w val="0.82686842651862758"/>
          <c:h val="0.79753177234424644"/>
        </c:manualLayout>
      </c:layout>
      <c:scatterChart>
        <c:scatterStyle val="smoothMarker"/>
        <c:varyColors val="0"/>
        <c:ser>
          <c:idx val="0"/>
          <c:order val="0"/>
          <c:tx>
            <c:v>Type I OM</c:v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126"/>
              <c:pt idx="0">
                <c:v>25</c:v>
              </c:pt>
              <c:pt idx="1">
                <c:v>27</c:v>
              </c:pt>
              <c:pt idx="2">
                <c:v>29</c:v>
              </c:pt>
              <c:pt idx="3">
                <c:v>31</c:v>
              </c:pt>
              <c:pt idx="4">
                <c:v>33</c:v>
              </c:pt>
              <c:pt idx="5">
                <c:v>35</c:v>
              </c:pt>
              <c:pt idx="6">
                <c:v>37</c:v>
              </c:pt>
              <c:pt idx="7">
                <c:v>39</c:v>
              </c:pt>
              <c:pt idx="8">
                <c:v>41</c:v>
              </c:pt>
              <c:pt idx="9">
                <c:v>43</c:v>
              </c:pt>
              <c:pt idx="10">
                <c:v>45</c:v>
              </c:pt>
              <c:pt idx="11">
                <c:v>47</c:v>
              </c:pt>
              <c:pt idx="12">
                <c:v>49</c:v>
              </c:pt>
              <c:pt idx="13">
                <c:v>51</c:v>
              </c:pt>
              <c:pt idx="14">
                <c:v>53</c:v>
              </c:pt>
              <c:pt idx="15">
                <c:v>55</c:v>
              </c:pt>
              <c:pt idx="16">
                <c:v>57</c:v>
              </c:pt>
              <c:pt idx="17">
                <c:v>59</c:v>
              </c:pt>
              <c:pt idx="18">
                <c:v>61</c:v>
              </c:pt>
              <c:pt idx="19">
                <c:v>63</c:v>
              </c:pt>
              <c:pt idx="20">
                <c:v>65</c:v>
              </c:pt>
              <c:pt idx="21">
                <c:v>67</c:v>
              </c:pt>
              <c:pt idx="22">
                <c:v>69</c:v>
              </c:pt>
              <c:pt idx="23">
                <c:v>71</c:v>
              </c:pt>
              <c:pt idx="24">
                <c:v>73</c:v>
              </c:pt>
              <c:pt idx="25">
                <c:v>75</c:v>
              </c:pt>
              <c:pt idx="26">
                <c:v>77</c:v>
              </c:pt>
              <c:pt idx="27">
                <c:v>79</c:v>
              </c:pt>
              <c:pt idx="28">
                <c:v>81</c:v>
              </c:pt>
              <c:pt idx="29">
                <c:v>83</c:v>
              </c:pt>
              <c:pt idx="30">
                <c:v>85</c:v>
              </c:pt>
              <c:pt idx="31">
                <c:v>87</c:v>
              </c:pt>
              <c:pt idx="32">
                <c:v>89</c:v>
              </c:pt>
              <c:pt idx="33">
                <c:v>91</c:v>
              </c:pt>
              <c:pt idx="34">
                <c:v>93</c:v>
              </c:pt>
              <c:pt idx="35">
                <c:v>95</c:v>
              </c:pt>
              <c:pt idx="36">
                <c:v>97</c:v>
              </c:pt>
              <c:pt idx="37">
                <c:v>99</c:v>
              </c:pt>
              <c:pt idx="38">
                <c:v>101</c:v>
              </c:pt>
              <c:pt idx="39">
                <c:v>103</c:v>
              </c:pt>
              <c:pt idx="40">
                <c:v>105</c:v>
              </c:pt>
              <c:pt idx="41">
                <c:v>107</c:v>
              </c:pt>
              <c:pt idx="42">
                <c:v>109</c:v>
              </c:pt>
              <c:pt idx="43">
                <c:v>111</c:v>
              </c:pt>
              <c:pt idx="44">
                <c:v>113</c:v>
              </c:pt>
              <c:pt idx="45">
                <c:v>115</c:v>
              </c:pt>
              <c:pt idx="46">
                <c:v>117</c:v>
              </c:pt>
              <c:pt idx="47">
                <c:v>119</c:v>
              </c:pt>
              <c:pt idx="48">
                <c:v>121</c:v>
              </c:pt>
              <c:pt idx="49">
                <c:v>123</c:v>
              </c:pt>
              <c:pt idx="50">
                <c:v>125</c:v>
              </c:pt>
              <c:pt idx="51">
                <c:v>127</c:v>
              </c:pt>
              <c:pt idx="52">
                <c:v>129</c:v>
              </c:pt>
              <c:pt idx="53">
                <c:v>131</c:v>
              </c:pt>
              <c:pt idx="54">
                <c:v>133</c:v>
              </c:pt>
              <c:pt idx="55">
                <c:v>135</c:v>
              </c:pt>
              <c:pt idx="56">
                <c:v>137</c:v>
              </c:pt>
              <c:pt idx="57">
                <c:v>139</c:v>
              </c:pt>
              <c:pt idx="58">
                <c:v>141</c:v>
              </c:pt>
              <c:pt idx="59">
                <c:v>143</c:v>
              </c:pt>
              <c:pt idx="60">
                <c:v>145</c:v>
              </c:pt>
              <c:pt idx="61">
                <c:v>147</c:v>
              </c:pt>
              <c:pt idx="62">
                <c:v>149</c:v>
              </c:pt>
              <c:pt idx="63">
                <c:v>151</c:v>
              </c:pt>
              <c:pt idx="64">
                <c:v>153</c:v>
              </c:pt>
              <c:pt idx="65">
                <c:v>155</c:v>
              </c:pt>
              <c:pt idx="66">
                <c:v>157</c:v>
              </c:pt>
              <c:pt idx="67">
                <c:v>159</c:v>
              </c:pt>
              <c:pt idx="68">
                <c:v>161</c:v>
              </c:pt>
              <c:pt idx="69">
                <c:v>163</c:v>
              </c:pt>
              <c:pt idx="70">
                <c:v>165</c:v>
              </c:pt>
              <c:pt idx="71">
                <c:v>167</c:v>
              </c:pt>
              <c:pt idx="72">
                <c:v>169</c:v>
              </c:pt>
              <c:pt idx="73">
                <c:v>171</c:v>
              </c:pt>
              <c:pt idx="74">
                <c:v>173</c:v>
              </c:pt>
              <c:pt idx="75">
                <c:v>175</c:v>
              </c:pt>
              <c:pt idx="76">
                <c:v>177</c:v>
              </c:pt>
              <c:pt idx="77">
                <c:v>179</c:v>
              </c:pt>
              <c:pt idx="78">
                <c:v>181</c:v>
              </c:pt>
              <c:pt idx="79">
                <c:v>183</c:v>
              </c:pt>
              <c:pt idx="80">
                <c:v>185</c:v>
              </c:pt>
              <c:pt idx="81">
                <c:v>187</c:v>
              </c:pt>
              <c:pt idx="82">
                <c:v>189</c:v>
              </c:pt>
              <c:pt idx="83">
                <c:v>191</c:v>
              </c:pt>
              <c:pt idx="84">
                <c:v>193</c:v>
              </c:pt>
              <c:pt idx="85">
                <c:v>195</c:v>
              </c:pt>
              <c:pt idx="86">
                <c:v>197</c:v>
              </c:pt>
              <c:pt idx="87">
                <c:v>199</c:v>
              </c:pt>
              <c:pt idx="88">
                <c:v>201</c:v>
              </c:pt>
              <c:pt idx="89">
                <c:v>203</c:v>
              </c:pt>
              <c:pt idx="90">
                <c:v>205</c:v>
              </c:pt>
              <c:pt idx="91">
                <c:v>207</c:v>
              </c:pt>
              <c:pt idx="92">
                <c:v>209</c:v>
              </c:pt>
              <c:pt idx="93">
                <c:v>211</c:v>
              </c:pt>
              <c:pt idx="94">
                <c:v>213</c:v>
              </c:pt>
              <c:pt idx="95">
                <c:v>215</c:v>
              </c:pt>
              <c:pt idx="96">
                <c:v>217</c:v>
              </c:pt>
              <c:pt idx="97">
                <c:v>219</c:v>
              </c:pt>
              <c:pt idx="98">
                <c:v>221</c:v>
              </c:pt>
              <c:pt idx="99">
                <c:v>223</c:v>
              </c:pt>
              <c:pt idx="100">
                <c:v>225</c:v>
              </c:pt>
              <c:pt idx="101">
                <c:v>227</c:v>
              </c:pt>
              <c:pt idx="102">
                <c:v>229</c:v>
              </c:pt>
              <c:pt idx="103">
                <c:v>231</c:v>
              </c:pt>
              <c:pt idx="104">
                <c:v>233</c:v>
              </c:pt>
              <c:pt idx="105">
                <c:v>235</c:v>
              </c:pt>
              <c:pt idx="106">
                <c:v>237</c:v>
              </c:pt>
              <c:pt idx="107">
                <c:v>239</c:v>
              </c:pt>
              <c:pt idx="108">
                <c:v>241</c:v>
              </c:pt>
              <c:pt idx="109">
                <c:v>243</c:v>
              </c:pt>
              <c:pt idx="110">
                <c:v>245</c:v>
              </c:pt>
              <c:pt idx="111">
                <c:v>247</c:v>
              </c:pt>
              <c:pt idx="112">
                <c:v>249</c:v>
              </c:pt>
              <c:pt idx="113">
                <c:v>251</c:v>
              </c:pt>
              <c:pt idx="114">
                <c:v>253</c:v>
              </c:pt>
              <c:pt idx="115">
                <c:v>255</c:v>
              </c:pt>
              <c:pt idx="116">
                <c:v>257</c:v>
              </c:pt>
              <c:pt idx="117">
                <c:v>259</c:v>
              </c:pt>
              <c:pt idx="118">
                <c:v>261</c:v>
              </c:pt>
              <c:pt idx="119">
                <c:v>263</c:v>
              </c:pt>
              <c:pt idx="120">
                <c:v>265</c:v>
              </c:pt>
              <c:pt idx="121">
                <c:v>267</c:v>
              </c:pt>
              <c:pt idx="122">
                <c:v>269</c:v>
              </c:pt>
              <c:pt idx="123">
                <c:v>271</c:v>
              </c:pt>
              <c:pt idx="124">
                <c:v>273</c:v>
              </c:pt>
              <c:pt idx="125">
                <c:v>275</c:v>
              </c:pt>
            </c:numLit>
          </c:xVal>
          <c:yVal>
            <c:numLit>
              <c:formatCode>General</c:formatCode>
              <c:ptCount val="126"/>
              <c:pt idx="0">
                <c:v>3.8756964588240281E-2</c:v>
              </c:pt>
              <c:pt idx="1">
                <c:v>3.8781272777196646E-2</c:v>
              </c:pt>
              <c:pt idx="2">
                <c:v>3.8818563146315037E-2</c:v>
              </c:pt>
              <c:pt idx="3">
                <c:v>3.8874772355049846E-2</c:v>
              </c:pt>
              <c:pt idx="4">
                <c:v>3.8957535866143762E-2</c:v>
              </c:pt>
              <c:pt idx="5">
                <c:v>3.907556074820303E-2</c:v>
              </c:pt>
              <c:pt idx="6">
                <c:v>3.9236615780519513E-2</c:v>
              </c:pt>
              <c:pt idx="7">
                <c:v>3.944359433141445E-2</c:v>
              </c:pt>
              <c:pt idx="8">
                <c:v>3.9689605935373809E-2</c:v>
              </c:pt>
              <c:pt idx="9">
                <c:v>3.9956799023250042E-2</c:v>
              </c:pt>
              <c:pt idx="10">
                <c:v>4.0226852545659643E-2</c:v>
              </c:pt>
              <c:pt idx="11">
                <c:v>4.0503322498955198E-2</c:v>
              </c:pt>
              <c:pt idx="12">
                <c:v>4.0823548470291952E-2</c:v>
              </c:pt>
              <c:pt idx="13">
                <c:v>4.1237204463858333E-2</c:v>
              </c:pt>
              <c:pt idx="14">
                <c:v>4.177426785706892E-2</c:v>
              </c:pt>
              <c:pt idx="15">
                <c:v>4.2432745895903956E-2</c:v>
              </c:pt>
              <c:pt idx="16">
                <c:v>4.3175053832070612E-2</c:v>
              </c:pt>
              <c:pt idx="17">
                <c:v>4.3933916221698899E-2</c:v>
              </c:pt>
              <c:pt idx="18">
                <c:v>4.46498153786173E-2</c:v>
              </c:pt>
              <c:pt idx="19">
                <c:v>4.5331113207547236E-2</c:v>
              </c:pt>
              <c:pt idx="20">
                <c:v>4.6071956018374959E-2</c:v>
              </c:pt>
              <c:pt idx="21">
                <c:v>4.6984760575855627E-2</c:v>
              </c:pt>
              <c:pt idx="22">
                <c:v>4.8121496097968286E-2</c:v>
              </c:pt>
              <c:pt idx="23">
                <c:v>4.9454473797210782E-2</c:v>
              </c:pt>
              <c:pt idx="24">
                <c:v>5.0883042937272374E-2</c:v>
              </c:pt>
              <c:pt idx="25">
                <c:v>5.2260348251164761E-2</c:v>
              </c:pt>
              <c:pt idx="26">
                <c:v>5.3473262131851641E-2</c:v>
              </c:pt>
              <c:pt idx="27">
                <c:v>5.4542625929552647E-2</c:v>
              </c:pt>
              <c:pt idx="28">
                <c:v>5.5629713478400261E-2</c:v>
              </c:pt>
              <c:pt idx="29">
                <c:v>5.6907335953678452E-2</c:v>
              </c:pt>
              <c:pt idx="30">
                <c:v>5.8439255905166326E-2</c:v>
              </c:pt>
              <c:pt idx="31">
                <c:v>6.0168786812294123E-2</c:v>
              </c:pt>
              <c:pt idx="32">
                <c:v>6.195006888298115E-2</c:v>
              </c:pt>
              <c:pt idx="33">
                <c:v>6.3599940650333434E-2</c:v>
              </c:pt>
              <c:pt idx="34">
                <c:v>6.4999975383004144E-2</c:v>
              </c:pt>
              <c:pt idx="35">
                <c:v>6.6196512051576256E-2</c:v>
              </c:pt>
              <c:pt idx="36">
                <c:v>6.7379215798097497E-2</c:v>
              </c:pt>
              <c:pt idx="37">
                <c:v>6.8728583159189269E-2</c:v>
              </c:pt>
              <c:pt idx="38">
                <c:v>7.0298515261121075E-2</c:v>
              </c:pt>
              <c:pt idx="39">
                <c:v>7.2020321552190625E-2</c:v>
              </c:pt>
              <c:pt idx="40">
                <c:v>7.3749973055994594E-2</c:v>
              </c:pt>
              <c:pt idx="41">
                <c:v>7.5330175428272264E-2</c:v>
              </c:pt>
              <c:pt idx="42">
                <c:v>7.6683462965955934E-2</c:v>
              </c:pt>
              <c:pt idx="43">
                <c:v>7.7882268173897012E-2</c:v>
              </c:pt>
              <c:pt idx="44">
                <c:v>7.9107548768095087E-2</c:v>
              </c:pt>
              <c:pt idx="45">
                <c:v>8.0515982228304139E-2</c:v>
              </c:pt>
              <c:pt idx="46">
                <c:v>8.2154554285307518E-2</c:v>
              </c:pt>
              <c:pt idx="47">
                <c:v>8.3975207133686128E-2</c:v>
              </c:pt>
              <c:pt idx="48">
                <c:v>8.5883546612537304E-2</c:v>
              </c:pt>
              <c:pt idx="49">
                <c:v>8.7797850659943735E-2</c:v>
              </c:pt>
              <c:pt idx="50">
                <c:v>8.9722226338652733E-2</c:v>
              </c:pt>
              <c:pt idx="51">
                <c:v>9.1788018912898395E-2</c:v>
              </c:pt>
              <c:pt idx="52">
                <c:v>9.4209045798293839E-2</c:v>
              </c:pt>
              <c:pt idx="53">
                <c:v>9.7185775257294743E-2</c:v>
              </c:pt>
              <c:pt idx="54">
                <c:v>0.10086639732892036</c:v>
              </c:pt>
              <c:pt idx="55">
                <c:v>0.10540221695288267</c:v>
              </c:pt>
              <c:pt idx="56">
                <c:v>0.11105622255559901</c:v>
              </c:pt>
              <c:pt idx="57">
                <c:v>0.11835412517159136</c:v>
              </c:pt>
              <c:pt idx="58">
                <c:v>0.12830267457009525</c:v>
              </c:pt>
              <c:pt idx="59">
                <c:v>0.14272117084961614</c:v>
              </c:pt>
              <c:pt idx="60">
                <c:v>0.16480377004408137</c:v>
              </c:pt>
              <c:pt idx="61">
                <c:v>0.20016986544930082</c:v>
              </c:pt>
              <c:pt idx="62">
                <c:v>0.25866765335535336</c:v>
              </c:pt>
              <c:pt idx="63">
                <c:v>0.35598640964432915</c:v>
              </c:pt>
              <c:pt idx="64">
                <c:v>0.50888631150474384</c:v>
              </c:pt>
              <c:pt idx="65">
                <c:v>0.71167588638171908</c:v>
              </c:pt>
              <c:pt idx="66">
                <c:v>0.91147432521529115</c:v>
              </c:pt>
              <c:pt idx="67">
                <c:v>1.0511654211761194</c:v>
              </c:pt>
              <c:pt idx="68">
                <c:v>1.1327270208435745</c:v>
              </c:pt>
              <c:pt idx="69">
                <c:v>1.1887548672380537</c:v>
              </c:pt>
              <c:pt idx="70">
                <c:v>1.2373559993718586</c:v>
              </c:pt>
              <c:pt idx="71">
                <c:v>1.2823461354040577</c:v>
              </c:pt>
              <c:pt idx="72">
                <c:v>1.3255720578546641</c:v>
              </c:pt>
              <c:pt idx="73">
                <c:v>1.3705977961940488</c:v>
              </c:pt>
              <c:pt idx="74">
                <c:v>1.4207974041481666</c:v>
              </c:pt>
              <c:pt idx="75">
                <c:v>1.4771164504742589</c:v>
              </c:pt>
              <c:pt idx="76">
                <c:v>1.5376981777243881</c:v>
              </c:pt>
              <c:pt idx="77">
                <c:v>1.5989859107104174</c:v>
              </c:pt>
              <c:pt idx="78">
                <c:v>1.6575589700205733</c:v>
              </c:pt>
              <c:pt idx="79">
                <c:v>1.7122515469952688</c:v>
              </c:pt>
              <c:pt idx="80">
                <c:v>1.7652381757560198</c:v>
              </c:pt>
              <c:pt idx="81">
                <c:v>1.8207197336343104</c:v>
              </c:pt>
              <c:pt idx="82">
                <c:v>1.8819816944194965</c:v>
              </c:pt>
              <c:pt idx="83">
                <c:v>1.949355060072536</c:v>
              </c:pt>
              <c:pt idx="84">
                <c:v>2.0203691701718509</c:v>
              </c:pt>
              <c:pt idx="85">
                <c:v>2.0913217935673045</c:v>
              </c:pt>
              <c:pt idx="86">
                <c:v>2.1593705314631237</c:v>
              </c:pt>
              <c:pt idx="87">
                <c:v>2.2244333908703302</c:v>
              </c:pt>
              <c:pt idx="88">
                <c:v>2.2895619731227104</c:v>
              </c:pt>
              <c:pt idx="89">
                <c:v>2.3589964291002263</c:v>
              </c:pt>
              <c:pt idx="90">
                <c:v>2.4352487964694176</c:v>
              </c:pt>
              <c:pt idx="91">
                <c:v>2.5175849857547514</c:v>
              </c:pt>
              <c:pt idx="92">
                <c:v>2.6026904393688883</c:v>
              </c:pt>
              <c:pt idx="93">
                <c:v>2.6866076724937842</c:v>
              </c:pt>
              <c:pt idx="94">
                <c:v>2.7670022925934838</c:v>
              </c:pt>
              <c:pt idx="95">
                <c:v>2.8447825983833375</c:v>
              </c:pt>
              <c:pt idx="96">
                <c:v>2.9237594906697648</c:v>
              </c:pt>
              <c:pt idx="97">
                <c:v>3.0081284915904898</c:v>
              </c:pt>
              <c:pt idx="98">
                <c:v>3.0996215500131417</c:v>
              </c:pt>
              <c:pt idx="99">
                <c:v>3.1965301980101786</c:v>
              </c:pt>
              <c:pt idx="100">
                <c:v>3.2949182923043412</c:v>
              </c:pt>
              <c:pt idx="101">
                <c:v>3.3909014680673644</c:v>
              </c:pt>
              <c:pt idx="102">
                <c:v>3.4829117535921847</c:v>
              </c:pt>
              <c:pt idx="103">
                <c:v>3.5728222910466685</c:v>
              </c:pt>
              <c:pt idx="104">
                <c:v>3.6648729112045113</c:v>
              </c:pt>
              <c:pt idx="105">
                <c:v>3.7628000397059935</c:v>
              </c:pt>
              <c:pt idx="106">
                <c:v>3.867311702293061</c:v>
              </c:pt>
              <c:pt idx="107">
                <c:v>3.975749431014119</c:v>
              </c:pt>
              <c:pt idx="108">
                <c:v>4.0837872132457305</c:v>
              </c:pt>
              <c:pt idx="109">
                <c:v>4.1878770208957095</c:v>
              </c:pt>
              <c:pt idx="110">
                <c:v>4.2872653216390439</c:v>
              </c:pt>
              <c:pt idx="111">
                <c:v>4.3844669061054926</c:v>
              </c:pt>
              <c:pt idx="112">
                <c:v>4.4835578412080173</c:v>
              </c:pt>
              <c:pt idx="113">
                <c:v>4.5872465857644737</c:v>
              </c:pt>
              <c:pt idx="114">
                <c:v>4.6949071641159223</c:v>
              </c:pt>
              <c:pt idx="115">
                <c:v>4.8029149936826814</c:v>
              </c:pt>
              <c:pt idx="116">
                <c:v>4.906713735770003</c:v>
              </c:pt>
              <c:pt idx="117">
                <c:v>5.0032277309536948</c:v>
              </c:pt>
              <c:pt idx="118">
                <c:v>5.0924467122644819</c:v>
              </c:pt>
              <c:pt idx="119">
                <c:v>5.1772619621979672</c:v>
              </c:pt>
              <c:pt idx="120">
                <c:v>5.2614258872479285</c:v>
              </c:pt>
              <c:pt idx="121">
                <c:v>5.3469636776356051</c:v>
              </c:pt>
              <c:pt idx="122">
                <c:v>5.4329441802503906</c:v>
              </c:pt>
              <c:pt idx="123">
                <c:v>5.5162944204557682</c:v>
              </c:pt>
              <c:pt idx="124">
                <c:v>5.5937409304276198</c:v>
              </c:pt>
              <c:pt idx="125">
                <c:v>5.6636071499292377</c:v>
              </c:pt>
            </c:numLit>
          </c:yVal>
          <c:smooth val="1"/>
        </c:ser>
        <c:ser>
          <c:idx val="1"/>
          <c:order val="1"/>
          <c:tx>
            <c:v>Type II OM</c:v>
          </c:tx>
          <c:spPr>
            <a:ln>
              <a:solidFill>
                <a:srgbClr val="0000FF"/>
              </a:solidFill>
              <a:prstDash val="lgDash"/>
            </a:ln>
          </c:spPr>
          <c:marker>
            <c:symbol val="none"/>
          </c:marker>
          <c:xVal>
            <c:numLit>
              <c:formatCode>General</c:formatCode>
              <c:ptCount val="126"/>
              <c:pt idx="0">
                <c:v>25</c:v>
              </c:pt>
              <c:pt idx="1">
                <c:v>27</c:v>
              </c:pt>
              <c:pt idx="2">
                <c:v>29</c:v>
              </c:pt>
              <c:pt idx="3">
                <c:v>31</c:v>
              </c:pt>
              <c:pt idx="4">
                <c:v>33</c:v>
              </c:pt>
              <c:pt idx="5">
                <c:v>35</c:v>
              </c:pt>
              <c:pt idx="6">
                <c:v>37</c:v>
              </c:pt>
              <c:pt idx="7">
                <c:v>39</c:v>
              </c:pt>
              <c:pt idx="8">
                <c:v>41</c:v>
              </c:pt>
              <c:pt idx="9">
                <c:v>43</c:v>
              </c:pt>
              <c:pt idx="10">
                <c:v>45</c:v>
              </c:pt>
              <c:pt idx="11">
                <c:v>47</c:v>
              </c:pt>
              <c:pt idx="12">
                <c:v>49</c:v>
              </c:pt>
              <c:pt idx="13">
                <c:v>51</c:v>
              </c:pt>
              <c:pt idx="14">
                <c:v>53</c:v>
              </c:pt>
              <c:pt idx="15">
                <c:v>55</c:v>
              </c:pt>
              <c:pt idx="16">
                <c:v>57</c:v>
              </c:pt>
              <c:pt idx="17">
                <c:v>59</c:v>
              </c:pt>
              <c:pt idx="18">
                <c:v>61</c:v>
              </c:pt>
              <c:pt idx="19">
                <c:v>63</c:v>
              </c:pt>
              <c:pt idx="20">
                <c:v>65</c:v>
              </c:pt>
              <c:pt idx="21">
                <c:v>67</c:v>
              </c:pt>
              <c:pt idx="22">
                <c:v>69</c:v>
              </c:pt>
              <c:pt idx="23">
                <c:v>71</c:v>
              </c:pt>
              <c:pt idx="24">
                <c:v>73</c:v>
              </c:pt>
              <c:pt idx="25">
                <c:v>75</c:v>
              </c:pt>
              <c:pt idx="26">
                <c:v>77</c:v>
              </c:pt>
              <c:pt idx="27">
                <c:v>79</c:v>
              </c:pt>
              <c:pt idx="28">
                <c:v>81</c:v>
              </c:pt>
              <c:pt idx="29">
                <c:v>83</c:v>
              </c:pt>
              <c:pt idx="30">
                <c:v>85</c:v>
              </c:pt>
              <c:pt idx="31">
                <c:v>87</c:v>
              </c:pt>
              <c:pt idx="32">
                <c:v>89</c:v>
              </c:pt>
              <c:pt idx="33">
                <c:v>91</c:v>
              </c:pt>
              <c:pt idx="34">
                <c:v>93</c:v>
              </c:pt>
              <c:pt idx="35">
                <c:v>95</c:v>
              </c:pt>
              <c:pt idx="36">
                <c:v>97</c:v>
              </c:pt>
              <c:pt idx="37">
                <c:v>99</c:v>
              </c:pt>
              <c:pt idx="38">
                <c:v>101</c:v>
              </c:pt>
              <c:pt idx="39">
                <c:v>103</c:v>
              </c:pt>
              <c:pt idx="40">
                <c:v>105</c:v>
              </c:pt>
              <c:pt idx="41">
                <c:v>107</c:v>
              </c:pt>
              <c:pt idx="42">
                <c:v>109</c:v>
              </c:pt>
              <c:pt idx="43">
                <c:v>111</c:v>
              </c:pt>
              <c:pt idx="44">
                <c:v>113</c:v>
              </c:pt>
              <c:pt idx="45">
                <c:v>115</c:v>
              </c:pt>
              <c:pt idx="46">
                <c:v>117</c:v>
              </c:pt>
              <c:pt idx="47">
                <c:v>119</c:v>
              </c:pt>
              <c:pt idx="48">
                <c:v>121</c:v>
              </c:pt>
              <c:pt idx="49">
                <c:v>123</c:v>
              </c:pt>
              <c:pt idx="50">
                <c:v>125</c:v>
              </c:pt>
              <c:pt idx="51">
                <c:v>127</c:v>
              </c:pt>
              <c:pt idx="52">
                <c:v>129</c:v>
              </c:pt>
              <c:pt idx="53">
                <c:v>131</c:v>
              </c:pt>
              <c:pt idx="54">
                <c:v>133</c:v>
              </c:pt>
              <c:pt idx="55">
                <c:v>135</c:v>
              </c:pt>
              <c:pt idx="56">
                <c:v>137</c:v>
              </c:pt>
              <c:pt idx="57">
                <c:v>139</c:v>
              </c:pt>
              <c:pt idx="58">
                <c:v>141</c:v>
              </c:pt>
              <c:pt idx="59">
                <c:v>143</c:v>
              </c:pt>
              <c:pt idx="60">
                <c:v>145</c:v>
              </c:pt>
              <c:pt idx="61">
                <c:v>147</c:v>
              </c:pt>
              <c:pt idx="62">
                <c:v>149</c:v>
              </c:pt>
              <c:pt idx="63">
                <c:v>151</c:v>
              </c:pt>
              <c:pt idx="64">
                <c:v>153</c:v>
              </c:pt>
              <c:pt idx="65">
                <c:v>155</c:v>
              </c:pt>
              <c:pt idx="66">
                <c:v>157</c:v>
              </c:pt>
              <c:pt idx="67">
                <c:v>159</c:v>
              </c:pt>
              <c:pt idx="68">
                <c:v>161</c:v>
              </c:pt>
              <c:pt idx="69">
                <c:v>163</c:v>
              </c:pt>
              <c:pt idx="70">
                <c:v>165</c:v>
              </c:pt>
              <c:pt idx="71">
                <c:v>167</c:v>
              </c:pt>
              <c:pt idx="72">
                <c:v>169</c:v>
              </c:pt>
              <c:pt idx="73">
                <c:v>171</c:v>
              </c:pt>
              <c:pt idx="74">
                <c:v>173</c:v>
              </c:pt>
              <c:pt idx="75">
                <c:v>175</c:v>
              </c:pt>
              <c:pt idx="76">
                <c:v>177</c:v>
              </c:pt>
              <c:pt idx="77">
                <c:v>179</c:v>
              </c:pt>
              <c:pt idx="78">
                <c:v>181</c:v>
              </c:pt>
              <c:pt idx="79">
                <c:v>183</c:v>
              </c:pt>
              <c:pt idx="80">
                <c:v>185</c:v>
              </c:pt>
              <c:pt idx="81">
                <c:v>187</c:v>
              </c:pt>
              <c:pt idx="82">
                <c:v>189</c:v>
              </c:pt>
              <c:pt idx="83">
                <c:v>191</c:v>
              </c:pt>
              <c:pt idx="84">
                <c:v>193</c:v>
              </c:pt>
              <c:pt idx="85">
                <c:v>195</c:v>
              </c:pt>
              <c:pt idx="86">
                <c:v>197</c:v>
              </c:pt>
              <c:pt idx="87">
                <c:v>199</c:v>
              </c:pt>
              <c:pt idx="88">
                <c:v>201</c:v>
              </c:pt>
              <c:pt idx="89">
                <c:v>203</c:v>
              </c:pt>
              <c:pt idx="90">
                <c:v>205</c:v>
              </c:pt>
              <c:pt idx="91">
                <c:v>207</c:v>
              </c:pt>
              <c:pt idx="92">
                <c:v>209</c:v>
              </c:pt>
              <c:pt idx="93">
                <c:v>211</c:v>
              </c:pt>
              <c:pt idx="94">
                <c:v>213</c:v>
              </c:pt>
              <c:pt idx="95">
                <c:v>215</c:v>
              </c:pt>
              <c:pt idx="96">
                <c:v>217</c:v>
              </c:pt>
              <c:pt idx="97">
                <c:v>219</c:v>
              </c:pt>
              <c:pt idx="98">
                <c:v>221</c:v>
              </c:pt>
              <c:pt idx="99">
                <c:v>223</c:v>
              </c:pt>
              <c:pt idx="100">
                <c:v>225</c:v>
              </c:pt>
              <c:pt idx="101">
                <c:v>227</c:v>
              </c:pt>
              <c:pt idx="102">
                <c:v>229</c:v>
              </c:pt>
              <c:pt idx="103">
                <c:v>231</c:v>
              </c:pt>
              <c:pt idx="104">
                <c:v>233</c:v>
              </c:pt>
              <c:pt idx="105">
                <c:v>235</c:v>
              </c:pt>
              <c:pt idx="106">
                <c:v>237</c:v>
              </c:pt>
              <c:pt idx="107">
                <c:v>239</c:v>
              </c:pt>
              <c:pt idx="108">
                <c:v>241</c:v>
              </c:pt>
              <c:pt idx="109">
                <c:v>243</c:v>
              </c:pt>
              <c:pt idx="110">
                <c:v>245</c:v>
              </c:pt>
              <c:pt idx="111">
                <c:v>247</c:v>
              </c:pt>
              <c:pt idx="112">
                <c:v>249</c:v>
              </c:pt>
              <c:pt idx="113">
                <c:v>251</c:v>
              </c:pt>
              <c:pt idx="114">
                <c:v>253</c:v>
              </c:pt>
              <c:pt idx="115">
                <c:v>255</c:v>
              </c:pt>
              <c:pt idx="116">
                <c:v>257</c:v>
              </c:pt>
              <c:pt idx="117">
                <c:v>259</c:v>
              </c:pt>
              <c:pt idx="118">
                <c:v>261</c:v>
              </c:pt>
              <c:pt idx="119">
                <c:v>263</c:v>
              </c:pt>
              <c:pt idx="120">
                <c:v>265</c:v>
              </c:pt>
              <c:pt idx="121">
                <c:v>267</c:v>
              </c:pt>
              <c:pt idx="122">
                <c:v>269</c:v>
              </c:pt>
              <c:pt idx="123">
                <c:v>271</c:v>
              </c:pt>
              <c:pt idx="124">
                <c:v>273</c:v>
              </c:pt>
              <c:pt idx="125">
                <c:v>275</c:v>
              </c:pt>
            </c:numLit>
          </c:xVal>
          <c:yVal>
            <c:numLit>
              <c:formatCode>General</c:formatCode>
              <c:ptCount val="126"/>
              <c:pt idx="0">
                <c:v>0.13792321614107905</c:v>
              </c:pt>
              <c:pt idx="1">
                <c:v>0.13806915633949934</c:v>
              </c:pt>
              <c:pt idx="2">
                <c:v>0.13828794094706992</c:v>
              </c:pt>
              <c:pt idx="3">
                <c:v>0.13860633376300885</c:v>
              </c:pt>
              <c:pt idx="4">
                <c:v>0.1390508647598967</c:v>
              </c:pt>
              <c:pt idx="5">
                <c:v>0.13963650466443334</c:v>
              </c:pt>
              <c:pt idx="6">
                <c:v>0.14034897870046775</c:v>
              </c:pt>
              <c:pt idx="7">
                <c:v>0.14113134370278912</c:v>
              </c:pt>
              <c:pt idx="8">
                <c:v>0.14190149656004333</c:v>
              </c:pt>
              <c:pt idx="9">
                <c:v>0.14262005285005158</c:v>
              </c:pt>
              <c:pt idx="10">
                <c:v>0.14335854637086412</c:v>
              </c:pt>
              <c:pt idx="11">
                <c:v>0.14426481450081774</c:v>
              </c:pt>
              <c:pt idx="12">
                <c:v>0.14545114759819494</c:v>
              </c:pt>
              <c:pt idx="13">
                <c:v>0.14694036548155026</c:v>
              </c:pt>
              <c:pt idx="14">
                <c:v>0.14866081598334435</c:v>
              </c:pt>
              <c:pt idx="15">
                <c:v>0.15044996474494071</c:v>
              </c:pt>
              <c:pt idx="16">
                <c:v>0.15212482808291511</c:v>
              </c:pt>
              <c:pt idx="17">
                <c:v>0.15363661862210984</c:v>
              </c:pt>
              <c:pt idx="18">
                <c:v>0.15516809485525845</c:v>
              </c:pt>
              <c:pt idx="19">
                <c:v>0.15700630893099676</c:v>
              </c:pt>
              <c:pt idx="20">
                <c:v>0.15932260008160548</c:v>
              </c:pt>
              <c:pt idx="21">
                <c:v>0.16209940121472191</c:v>
              </c:pt>
              <c:pt idx="22">
                <c:v>0.16514646013127737</c:v>
              </c:pt>
              <c:pt idx="23">
                <c:v>0.16814507362598924</c:v>
              </c:pt>
              <c:pt idx="24">
                <c:v>0.17080664579695948</c:v>
              </c:pt>
              <c:pt idx="25">
                <c:v>0.17311510595321228</c:v>
              </c:pt>
              <c:pt idx="26">
                <c:v>0.1753988386763633</c:v>
              </c:pt>
              <c:pt idx="27">
                <c:v>0.1780678117253609</c:v>
              </c:pt>
              <c:pt idx="28">
                <c:v>0.18130899970619285</c:v>
              </c:pt>
              <c:pt idx="29">
                <c:v>0.18503316928339525</c:v>
              </c:pt>
              <c:pt idx="30">
                <c:v>0.18893897227972445</c:v>
              </c:pt>
              <c:pt idx="31">
                <c:v>0.19261754792105978</c:v>
              </c:pt>
              <c:pt idx="32">
                <c:v>0.19577832753352764</c:v>
              </c:pt>
              <c:pt idx="33">
                <c:v>0.19849855488957796</c:v>
              </c:pt>
              <c:pt idx="34">
                <c:v>0.20120657764681715</c:v>
              </c:pt>
              <c:pt idx="35">
                <c:v>0.20433588306174322</c:v>
              </c:pt>
              <c:pt idx="36">
                <c:v>0.2080351798939272</c:v>
              </c:pt>
              <c:pt idx="37">
                <c:v>0.21216500843206923</c:v>
              </c:pt>
              <c:pt idx="38">
                <c:v>0.21640121637449439</c:v>
              </c:pt>
              <c:pt idx="39">
                <c:v>0.22038020430188529</c:v>
              </c:pt>
              <c:pt idx="40">
                <c:v>0.2239325921615159</c:v>
              </c:pt>
              <c:pt idx="41">
                <c:v>0.22726693719451396</c:v>
              </c:pt>
              <c:pt idx="42">
                <c:v>0.23086684105068239</c:v>
              </c:pt>
              <c:pt idx="43">
                <c:v>0.23515038817604084</c:v>
              </c:pt>
              <c:pt idx="44">
                <c:v>0.24025356947946835</c:v>
              </c:pt>
              <c:pt idx="45">
                <c:v>0.24606408927217016</c:v>
              </c:pt>
              <c:pt idx="46">
                <c:v>0.25234379140800056</c:v>
              </c:pt>
              <c:pt idx="47">
                <c:v>0.25890792625426429</c:v>
              </c:pt>
              <c:pt idx="48">
                <c:v>0.26586632693703749</c:v>
              </c:pt>
              <c:pt idx="49">
                <c:v>0.27374901852991318</c:v>
              </c:pt>
              <c:pt idx="50">
                <c:v>0.28331536031801474</c:v>
              </c:pt>
              <c:pt idx="51">
                <c:v>0.29515951706321025</c:v>
              </c:pt>
              <c:pt idx="52">
                <c:v>0.30944608597520845</c:v>
              </c:pt>
              <c:pt idx="53">
                <c:v>0.32587202297519247</c:v>
              </c:pt>
              <c:pt idx="54">
                <c:v>0.34381532133082471</c:v>
              </c:pt>
              <c:pt idx="55">
                <c:v>0.36280526849757022</c:v>
              </c:pt>
              <c:pt idx="56">
                <c:v>0.3832681672930815</c:v>
              </c:pt>
              <c:pt idx="57">
                <c:v>0.40694146693176214</c:v>
              </c:pt>
              <c:pt idx="58">
                <c:v>0.43632940595070679</c:v>
              </c:pt>
              <c:pt idx="59">
                <c:v>0.47348458455012393</c:v>
              </c:pt>
              <c:pt idx="60">
                <c:v>0.51889592921218841</c:v>
              </c:pt>
              <c:pt idx="61">
                <c:v>0.57067679180337461</c:v>
              </c:pt>
              <c:pt idx="62">
                <c:v>0.62440508563288344</c:v>
              </c:pt>
              <c:pt idx="63">
                <c:v>0.67498230722444585</c:v>
              </c:pt>
              <c:pt idx="64">
                <c:v>0.72048403436425934</c:v>
              </c:pt>
              <c:pt idx="65">
                <c:v>0.76425575821691916</c:v>
              </c:pt>
              <c:pt idx="66">
                <c:v>0.81219771550724718</c:v>
              </c:pt>
              <c:pt idx="67">
                <c:v>0.86818007311676271</c:v>
              </c:pt>
              <c:pt idx="68">
                <c:v>0.93195147403820988</c:v>
              </c:pt>
              <c:pt idx="69">
                <c:v>0.99960358233089919</c:v>
              </c:pt>
              <c:pt idx="70">
                <c:v>1.0653293554970829</c:v>
              </c:pt>
              <c:pt idx="71">
                <c:v>1.124659993402054</c:v>
              </c:pt>
              <c:pt idx="72">
                <c:v>1.1778267481733491</c:v>
              </c:pt>
              <c:pt idx="73">
                <c:v>1.2297820525517071</c:v>
              </c:pt>
              <c:pt idx="74">
                <c:v>1.2862362917819168</c:v>
              </c:pt>
              <c:pt idx="75">
                <c:v>1.3496862234684255</c:v>
              </c:pt>
              <c:pt idx="76">
                <c:v>1.4185900006275758</c:v>
              </c:pt>
              <c:pt idx="77">
                <c:v>1.4888528155999841</c:v>
              </c:pt>
              <c:pt idx="78">
                <c:v>1.5561703340259405</c:v>
              </c:pt>
              <c:pt idx="79">
                <c:v>1.6187328511122152</c:v>
              </c:pt>
              <c:pt idx="80">
                <c:v>1.6787858153415047</c:v>
              </c:pt>
              <c:pt idx="81">
                <c:v>1.7412285093434394</c:v>
              </c:pt>
              <c:pt idx="82">
                <c:v>1.8100613347365346</c:v>
              </c:pt>
              <c:pt idx="83">
                <c:v>1.8857993279353178</c:v>
              </c:pt>
              <c:pt idx="84">
                <c:v>1.9655173145452201</c:v>
              </c:pt>
              <c:pt idx="85">
                <c:v>2.0446505086693327</c:v>
              </c:pt>
              <c:pt idx="86">
                <c:v>2.1195007801398815</c:v>
              </c:pt>
              <c:pt idx="87">
                <c:v>2.1896116050449108</c:v>
              </c:pt>
              <c:pt idx="88">
                <c:v>2.2583615069193455</c:v>
              </c:pt>
              <c:pt idx="89">
                <c:v>2.3307506707512675</c:v>
              </c:pt>
              <c:pt idx="90">
                <c:v>2.4099718008283628</c:v>
              </c:pt>
              <c:pt idx="91">
                <c:v>2.4956046386944273</c:v>
              </c:pt>
              <c:pt idx="92">
                <c:v>2.5843403488609673</c:v>
              </c:pt>
              <c:pt idx="93">
                <c:v>2.6721016880367374</c:v>
              </c:pt>
              <c:pt idx="94">
                <c:v>2.7564610593090366</c:v>
              </c:pt>
              <c:pt idx="95">
                <c:v>2.8383608694947218</c:v>
              </c:pt>
              <c:pt idx="96">
                <c:v>2.9217846697512639</c:v>
              </c:pt>
              <c:pt idx="97">
                <c:v>3.0111356441264929</c:v>
              </c:pt>
              <c:pt idx="98">
                <c:v>3.1082404867606903</c:v>
              </c:pt>
              <c:pt idx="99">
                <c:v>3.2112921834574113</c:v>
              </c:pt>
              <c:pt idx="100">
                <c:v>3.316095719067957</c:v>
              </c:pt>
              <c:pt idx="101">
                <c:v>3.4184677899212605</c:v>
              </c:pt>
              <c:pt idx="102">
                <c:v>3.5166569334764519</c:v>
              </c:pt>
              <c:pt idx="103">
                <c:v>3.6125680604624129</c:v>
              </c:pt>
              <c:pt idx="104">
                <c:v>3.7106286656017189</c:v>
              </c:pt>
              <c:pt idx="105">
                <c:v>3.8147061173030439</c:v>
              </c:pt>
              <c:pt idx="106">
                <c:v>3.925371679478447</c:v>
              </c:pt>
              <c:pt idx="107">
                <c:v>4.0395136078265788</c:v>
              </c:pt>
              <c:pt idx="108">
                <c:v>4.1521740729335601</c:v>
              </c:pt>
              <c:pt idx="109">
                <c:v>4.2592393427610613</c:v>
              </c:pt>
              <c:pt idx="110">
                <c:v>4.3596964901557511</c:v>
              </c:pt>
              <c:pt idx="111">
                <c:v>4.4562089146096735</c:v>
              </c:pt>
              <c:pt idx="112">
                <c:v>4.5532932885332835</c:v>
              </c:pt>
              <c:pt idx="113">
                <c:v>4.6541510318833357</c:v>
              </c:pt>
              <c:pt idx="114">
                <c:v>4.7585371199369275</c:v>
              </c:pt>
              <c:pt idx="115">
                <c:v>4.8630890144223367</c:v>
              </c:pt>
              <c:pt idx="116">
                <c:v>4.9634449453776845</c:v>
              </c:pt>
              <c:pt idx="117">
                <c:v>5.0566576205952165</c:v>
              </c:pt>
              <c:pt idx="118">
                <c:v>5.1427408378350226</c:v>
              </c:pt>
              <c:pt idx="119">
                <c:v>5.2245015223152009</c:v>
              </c:pt>
              <c:pt idx="120">
                <c:v>5.3055645236179014</c:v>
              </c:pt>
              <c:pt idx="121">
                <c:v>5.3878805638755036</c:v>
              </c:pt>
              <c:pt idx="122">
                <c:v>5.4705523550335107</c:v>
              </c:pt>
              <c:pt idx="123">
                <c:v>5.5506287972281214</c:v>
              </c:pt>
              <c:pt idx="124">
                <c:v>5.6249756895987062</c:v>
              </c:pt>
              <c:pt idx="125">
                <c:v>5.6919985853048152</c:v>
              </c:pt>
            </c:numLit>
          </c:yVal>
          <c:smooth val="1"/>
        </c:ser>
        <c:ser>
          <c:idx val="2"/>
          <c:order val="2"/>
          <c:tx>
            <c:v>Vitrinite</c:v>
          </c:tx>
          <c:spPr>
            <a:ln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6"/>
              <c:pt idx="0">
                <c:v>25</c:v>
              </c:pt>
              <c:pt idx="1">
                <c:v>27</c:v>
              </c:pt>
              <c:pt idx="2">
                <c:v>29</c:v>
              </c:pt>
              <c:pt idx="3">
                <c:v>31</c:v>
              </c:pt>
              <c:pt idx="4">
                <c:v>33</c:v>
              </c:pt>
              <c:pt idx="5">
                <c:v>35</c:v>
              </c:pt>
              <c:pt idx="6">
                <c:v>37</c:v>
              </c:pt>
              <c:pt idx="7">
                <c:v>39</c:v>
              </c:pt>
              <c:pt idx="8">
                <c:v>41</c:v>
              </c:pt>
              <c:pt idx="9">
                <c:v>43</c:v>
              </c:pt>
              <c:pt idx="10">
                <c:v>45</c:v>
              </c:pt>
              <c:pt idx="11">
                <c:v>47</c:v>
              </c:pt>
              <c:pt idx="12">
                <c:v>49</c:v>
              </c:pt>
              <c:pt idx="13">
                <c:v>51</c:v>
              </c:pt>
              <c:pt idx="14">
                <c:v>53</c:v>
              </c:pt>
              <c:pt idx="15">
                <c:v>55</c:v>
              </c:pt>
              <c:pt idx="16">
                <c:v>57</c:v>
              </c:pt>
              <c:pt idx="17">
                <c:v>59</c:v>
              </c:pt>
              <c:pt idx="18">
                <c:v>61</c:v>
              </c:pt>
              <c:pt idx="19">
                <c:v>63</c:v>
              </c:pt>
              <c:pt idx="20">
                <c:v>65</c:v>
              </c:pt>
              <c:pt idx="21">
                <c:v>67</c:v>
              </c:pt>
              <c:pt idx="22">
                <c:v>69</c:v>
              </c:pt>
              <c:pt idx="23">
                <c:v>71</c:v>
              </c:pt>
              <c:pt idx="24">
                <c:v>73</c:v>
              </c:pt>
              <c:pt idx="25">
                <c:v>75</c:v>
              </c:pt>
              <c:pt idx="26">
                <c:v>77</c:v>
              </c:pt>
              <c:pt idx="27">
                <c:v>79</c:v>
              </c:pt>
              <c:pt idx="28">
                <c:v>81</c:v>
              </c:pt>
              <c:pt idx="29">
                <c:v>83</c:v>
              </c:pt>
              <c:pt idx="30">
                <c:v>85</c:v>
              </c:pt>
              <c:pt idx="31">
                <c:v>87</c:v>
              </c:pt>
              <c:pt idx="32">
                <c:v>89</c:v>
              </c:pt>
              <c:pt idx="33">
                <c:v>91</c:v>
              </c:pt>
              <c:pt idx="34">
                <c:v>93</c:v>
              </c:pt>
              <c:pt idx="35">
                <c:v>95</c:v>
              </c:pt>
              <c:pt idx="36">
                <c:v>97</c:v>
              </c:pt>
              <c:pt idx="37">
                <c:v>99</c:v>
              </c:pt>
              <c:pt idx="38">
                <c:v>101</c:v>
              </c:pt>
              <c:pt idx="39">
                <c:v>103</c:v>
              </c:pt>
              <c:pt idx="40">
                <c:v>105</c:v>
              </c:pt>
              <c:pt idx="41">
                <c:v>107</c:v>
              </c:pt>
              <c:pt idx="42">
                <c:v>109</c:v>
              </c:pt>
              <c:pt idx="43">
                <c:v>111</c:v>
              </c:pt>
              <c:pt idx="44">
                <c:v>113</c:v>
              </c:pt>
              <c:pt idx="45">
                <c:v>115</c:v>
              </c:pt>
              <c:pt idx="46">
                <c:v>117</c:v>
              </c:pt>
              <c:pt idx="47">
                <c:v>119</c:v>
              </c:pt>
              <c:pt idx="48">
                <c:v>121</c:v>
              </c:pt>
              <c:pt idx="49">
                <c:v>123</c:v>
              </c:pt>
              <c:pt idx="50">
                <c:v>125</c:v>
              </c:pt>
              <c:pt idx="51">
                <c:v>127</c:v>
              </c:pt>
              <c:pt idx="52">
                <c:v>129</c:v>
              </c:pt>
              <c:pt idx="53">
                <c:v>131</c:v>
              </c:pt>
              <c:pt idx="54">
                <c:v>133</c:v>
              </c:pt>
              <c:pt idx="55">
                <c:v>135</c:v>
              </c:pt>
              <c:pt idx="56">
                <c:v>137</c:v>
              </c:pt>
              <c:pt idx="57">
                <c:v>139</c:v>
              </c:pt>
              <c:pt idx="58">
                <c:v>141</c:v>
              </c:pt>
              <c:pt idx="59">
                <c:v>143</c:v>
              </c:pt>
              <c:pt idx="60">
                <c:v>145</c:v>
              </c:pt>
              <c:pt idx="61">
                <c:v>147</c:v>
              </c:pt>
              <c:pt idx="62">
                <c:v>149</c:v>
              </c:pt>
              <c:pt idx="63">
                <c:v>151</c:v>
              </c:pt>
              <c:pt idx="64">
                <c:v>153</c:v>
              </c:pt>
              <c:pt idx="65">
                <c:v>155</c:v>
              </c:pt>
              <c:pt idx="66">
                <c:v>157</c:v>
              </c:pt>
              <c:pt idx="67">
                <c:v>159</c:v>
              </c:pt>
              <c:pt idx="68">
                <c:v>161</c:v>
              </c:pt>
              <c:pt idx="69">
                <c:v>163</c:v>
              </c:pt>
              <c:pt idx="70">
                <c:v>165</c:v>
              </c:pt>
              <c:pt idx="71">
                <c:v>167</c:v>
              </c:pt>
              <c:pt idx="72">
                <c:v>169</c:v>
              </c:pt>
              <c:pt idx="73">
                <c:v>171</c:v>
              </c:pt>
              <c:pt idx="74">
                <c:v>173</c:v>
              </c:pt>
              <c:pt idx="75">
                <c:v>175</c:v>
              </c:pt>
              <c:pt idx="76">
                <c:v>177</c:v>
              </c:pt>
              <c:pt idx="77">
                <c:v>179</c:v>
              </c:pt>
              <c:pt idx="78">
                <c:v>181</c:v>
              </c:pt>
              <c:pt idx="79">
                <c:v>183</c:v>
              </c:pt>
              <c:pt idx="80">
                <c:v>185</c:v>
              </c:pt>
              <c:pt idx="81">
                <c:v>187</c:v>
              </c:pt>
              <c:pt idx="82">
                <c:v>189</c:v>
              </c:pt>
              <c:pt idx="83">
                <c:v>191</c:v>
              </c:pt>
              <c:pt idx="84">
                <c:v>193</c:v>
              </c:pt>
              <c:pt idx="85">
                <c:v>195</c:v>
              </c:pt>
              <c:pt idx="86">
                <c:v>197</c:v>
              </c:pt>
              <c:pt idx="87">
                <c:v>199</c:v>
              </c:pt>
              <c:pt idx="88">
                <c:v>201</c:v>
              </c:pt>
              <c:pt idx="89">
                <c:v>203</c:v>
              </c:pt>
              <c:pt idx="90">
                <c:v>205</c:v>
              </c:pt>
              <c:pt idx="91">
                <c:v>207</c:v>
              </c:pt>
              <c:pt idx="92">
                <c:v>209</c:v>
              </c:pt>
              <c:pt idx="93">
                <c:v>211</c:v>
              </c:pt>
              <c:pt idx="94">
                <c:v>213</c:v>
              </c:pt>
              <c:pt idx="95">
                <c:v>215</c:v>
              </c:pt>
              <c:pt idx="96">
                <c:v>217</c:v>
              </c:pt>
              <c:pt idx="97">
                <c:v>219</c:v>
              </c:pt>
              <c:pt idx="98">
                <c:v>221</c:v>
              </c:pt>
              <c:pt idx="99">
                <c:v>223</c:v>
              </c:pt>
              <c:pt idx="100">
                <c:v>225</c:v>
              </c:pt>
              <c:pt idx="101">
                <c:v>227</c:v>
              </c:pt>
              <c:pt idx="102">
                <c:v>229</c:v>
              </c:pt>
              <c:pt idx="103">
                <c:v>231</c:v>
              </c:pt>
              <c:pt idx="104">
                <c:v>233</c:v>
              </c:pt>
              <c:pt idx="105">
                <c:v>235</c:v>
              </c:pt>
              <c:pt idx="106">
                <c:v>237</c:v>
              </c:pt>
              <c:pt idx="107">
                <c:v>239</c:v>
              </c:pt>
              <c:pt idx="108">
                <c:v>241</c:v>
              </c:pt>
              <c:pt idx="109">
                <c:v>243</c:v>
              </c:pt>
              <c:pt idx="110">
                <c:v>245</c:v>
              </c:pt>
              <c:pt idx="111">
                <c:v>247</c:v>
              </c:pt>
              <c:pt idx="112">
                <c:v>249</c:v>
              </c:pt>
              <c:pt idx="113">
                <c:v>251</c:v>
              </c:pt>
              <c:pt idx="114">
                <c:v>253</c:v>
              </c:pt>
              <c:pt idx="115">
                <c:v>255</c:v>
              </c:pt>
              <c:pt idx="116">
                <c:v>257</c:v>
              </c:pt>
              <c:pt idx="117">
                <c:v>259</c:v>
              </c:pt>
              <c:pt idx="118">
                <c:v>261</c:v>
              </c:pt>
              <c:pt idx="119">
                <c:v>263</c:v>
              </c:pt>
              <c:pt idx="120">
                <c:v>265</c:v>
              </c:pt>
              <c:pt idx="121">
                <c:v>267</c:v>
              </c:pt>
              <c:pt idx="122">
                <c:v>269</c:v>
              </c:pt>
              <c:pt idx="123">
                <c:v>271</c:v>
              </c:pt>
              <c:pt idx="124">
                <c:v>273</c:v>
              </c:pt>
              <c:pt idx="125">
                <c:v>275</c:v>
              </c:pt>
            </c:numLit>
          </c:xVal>
          <c:yVal>
            <c:numLit>
              <c:formatCode>General</c:formatCode>
              <c:ptCount val="126"/>
              <c:pt idx="0">
                <c:v>0.25361715400960444</c:v>
              </c:pt>
              <c:pt idx="1">
                <c:v>0.25416579010745388</c:v>
              </c:pt>
              <c:pt idx="2">
                <c:v>0.25502967668688242</c:v>
              </c:pt>
              <c:pt idx="3">
                <c:v>0.25636902483331425</c:v>
              </c:pt>
              <c:pt idx="4">
                <c:v>0.25840308924264122</c:v>
              </c:pt>
              <c:pt idx="5">
                <c:v>0.26140517777674738</c:v>
              </c:pt>
              <c:pt idx="6">
                <c:v>0.2656593465545396</c:v>
              </c:pt>
              <c:pt idx="7">
                <c:v>0.27134357622914068</c:v>
              </c:pt>
              <c:pt idx="8">
                <c:v>0.27831928761280633</c:v>
              </c:pt>
              <c:pt idx="9">
                <c:v>0.28590806159988374</c:v>
              </c:pt>
              <c:pt idx="10">
                <c:v>0.29295031355790657</c:v>
              </c:pt>
              <c:pt idx="11">
                <c:v>0.29849634600182667</c:v>
              </c:pt>
              <c:pt idx="12">
                <c:v>0.30275973571673526</c:v>
              </c:pt>
              <c:pt idx="13">
                <c:v>0.30701344129786884</c:v>
              </c:pt>
              <c:pt idx="14">
                <c:v>0.31234494716829636</c:v>
              </c:pt>
              <c:pt idx="15">
                <c:v>0.31903678212494385</c:v>
              </c:pt>
              <c:pt idx="16">
                <c:v>0.32674350984316902</c:v>
              </c:pt>
              <c:pt idx="17">
                <c:v>0.33463957041493569</c:v>
              </c:pt>
              <c:pt idx="18">
                <c:v>0.34179720810408909</c:v>
              </c:pt>
              <c:pt idx="19">
                <c:v>0.34797620688226749</c:v>
              </c:pt>
              <c:pt idx="20">
                <c:v>0.35406001952265531</c:v>
              </c:pt>
              <c:pt idx="21">
                <c:v>0.36132969669291637</c:v>
              </c:pt>
              <c:pt idx="22">
                <c:v>0.3704259328964995</c:v>
              </c:pt>
              <c:pt idx="23">
                <c:v>0.38111781273771211</c:v>
              </c:pt>
              <c:pt idx="24">
                <c:v>0.39243491089096055</c:v>
              </c:pt>
              <c:pt idx="25">
                <c:v>0.40296374217021741</c:v>
              </c:pt>
              <c:pt idx="26">
                <c:v>0.4116876802433953</c:v>
              </c:pt>
              <c:pt idx="27">
                <c:v>0.41894642804027438</c:v>
              </c:pt>
              <c:pt idx="28">
                <c:v>0.42626519899089504</c:v>
              </c:pt>
              <c:pt idx="29">
                <c:v>0.43498376915682113</c:v>
              </c:pt>
              <c:pt idx="30">
                <c:v>0.44539479619763461</c:v>
              </c:pt>
              <c:pt idx="31">
                <c:v>0.45688573204287392</c:v>
              </c:pt>
              <c:pt idx="32">
                <c:v>0.46826930370234127</c:v>
              </c:pt>
              <c:pt idx="33">
                <c:v>0.47834867373790185</c:v>
              </c:pt>
              <c:pt idx="34">
                <c:v>0.48681661637121526</c:v>
              </c:pt>
              <c:pt idx="35">
                <c:v>0.49467810325065242</c:v>
              </c:pt>
              <c:pt idx="36">
                <c:v>0.50343783178606827</c:v>
              </c:pt>
              <c:pt idx="37">
                <c:v>0.51390896979924383</c:v>
              </c:pt>
              <c:pt idx="38">
                <c:v>0.52591811811726485</c:v>
              </c:pt>
              <c:pt idx="39">
                <c:v>0.53861152135395074</c:v>
              </c:pt>
              <c:pt idx="40">
                <c:v>0.55088823652838481</c:v>
              </c:pt>
              <c:pt idx="41">
                <c:v>0.56211047554501059</c:v>
              </c:pt>
              <c:pt idx="42">
                <c:v>0.57276768507793352</c:v>
              </c:pt>
              <c:pt idx="43">
                <c:v>0.58426228912468448</c:v>
              </c:pt>
              <c:pt idx="44">
                <c:v>0.59779929342850102</c:v>
              </c:pt>
              <c:pt idx="45">
                <c:v>0.61356557299936798</c:v>
              </c:pt>
              <c:pt idx="46">
                <c:v>0.63075846122211954</c:v>
              </c:pt>
              <c:pt idx="47">
                <c:v>0.64799918103252241</c:v>
              </c:pt>
              <c:pt idx="48">
                <c:v>0.66404941248651106</c:v>
              </c:pt>
              <c:pt idx="49">
                <c:v>0.67876243239230138</c:v>
              </c:pt>
              <c:pt idx="50">
                <c:v>0.6934452319220803</c:v>
              </c:pt>
              <c:pt idx="51">
                <c:v>0.70994438976312479</c:v>
              </c:pt>
              <c:pt idx="52">
                <c:v>0.7292719709272022</c:v>
              </c:pt>
              <c:pt idx="53">
                <c:v>0.75111829914736838</c:v>
              </c:pt>
              <c:pt idx="54">
                <c:v>0.77421245003151884</c:v>
              </c:pt>
              <c:pt idx="55">
                <c:v>0.79701537946434542</c:v>
              </c:pt>
              <c:pt idx="56">
                <c:v>0.81873344175308849</c:v>
              </c:pt>
              <c:pt idx="57">
                <c:v>0.84016755793109432</c:v>
              </c:pt>
              <c:pt idx="58">
                <c:v>0.8633772850409247</c:v>
              </c:pt>
              <c:pt idx="59">
                <c:v>0.89013394991970651</c:v>
              </c:pt>
              <c:pt idx="60">
                <c:v>0.92062838275777648</c:v>
              </c:pt>
              <c:pt idx="61">
                <c:v>0.95337923490332821</c:v>
              </c:pt>
              <c:pt idx="62">
                <c:v>0.98593803522826795</c:v>
              </c:pt>
              <c:pt idx="63">
                <c:v>1.0161372614735955</c:v>
              </c:pt>
              <c:pt idx="64">
                <c:v>1.0436213869724054</c:v>
              </c:pt>
              <c:pt idx="65">
                <c:v>1.0704238530243055</c:v>
              </c:pt>
              <c:pt idx="66">
                <c:v>1.0995950262613798</c:v>
              </c:pt>
              <c:pt idx="67">
                <c:v>1.1330152671699762</c:v>
              </c:pt>
              <c:pt idx="68">
                <c:v>1.1704494339587928</c:v>
              </c:pt>
              <c:pt idx="69">
                <c:v>1.2100836888872781</c:v>
              </c:pt>
              <c:pt idx="70">
                <c:v>1.249695472794768</c:v>
              </c:pt>
              <c:pt idx="71">
                <c:v>1.288165919268617</c:v>
              </c:pt>
              <c:pt idx="72">
                <c:v>1.326670373088731</c:v>
              </c:pt>
              <c:pt idx="73">
                <c:v>1.3682609008076365</c:v>
              </c:pt>
              <c:pt idx="74">
                <c:v>1.4157841726594185</c:v>
              </c:pt>
              <c:pt idx="75">
                <c:v>1.4699830743133955</c:v>
              </c:pt>
              <c:pt idx="76">
                <c:v>1.5292384931485352</c:v>
              </c:pt>
              <c:pt idx="77">
                <c:v>1.5906287929543572</c:v>
              </c:pt>
              <c:pt idx="78">
                <c:v>1.6517178144826643</c:v>
              </c:pt>
              <c:pt idx="79">
                <c:v>1.7125124252187489</c:v>
              </c:pt>
              <c:pt idx="80">
                <c:v>1.7760763252353546</c:v>
              </c:pt>
              <c:pt idx="81">
                <c:v>1.8466115640579177</c:v>
              </c:pt>
              <c:pt idx="82">
                <c:v>1.9262917726329614</c:v>
              </c:pt>
              <c:pt idx="83">
                <c:v>2.0135180308501615</c:v>
              </c:pt>
              <c:pt idx="84">
                <c:v>2.1035584578609976</c:v>
              </c:pt>
              <c:pt idx="85">
                <c:v>2.1908615693018136</c:v>
              </c:pt>
              <c:pt idx="86">
                <c:v>2.2722549541354304</c:v>
              </c:pt>
              <c:pt idx="87">
                <c:v>2.3493224746896333</c:v>
              </c:pt>
              <c:pt idx="88">
                <c:v>2.4275174475613217</c:v>
              </c:pt>
              <c:pt idx="89">
                <c:v>2.5120807734333774</c:v>
              </c:pt>
              <c:pt idx="90">
                <c:v>2.6043135252783749</c:v>
              </c:pt>
              <c:pt idx="91">
                <c:v>2.7011149991708119</c:v>
              </c:pt>
              <c:pt idx="92">
                <c:v>2.7972033090435788</c:v>
              </c:pt>
              <c:pt idx="93">
                <c:v>2.8882848706664292</c:v>
              </c:pt>
              <c:pt idx="94">
                <c:v>2.9738504083420754</c:v>
              </c:pt>
              <c:pt idx="95">
                <c:v>3.0577407417322577</c:v>
              </c:pt>
              <c:pt idx="96">
                <c:v>3.1454128502722405</c:v>
              </c:pt>
              <c:pt idx="97">
                <c:v>3.2398860619138805</c:v>
              </c:pt>
              <c:pt idx="98">
                <c:v>3.3397936799705183</c:v>
              </c:pt>
              <c:pt idx="99">
                <c:v>3.4405871088033497</c:v>
              </c:pt>
              <c:pt idx="100">
                <c:v>3.5373945918852012</c:v>
              </c:pt>
              <c:pt idx="101">
                <c:v>3.6279411181232213</c:v>
              </c:pt>
              <c:pt idx="102">
                <c:v>3.7140754479503166</c:v>
              </c:pt>
              <c:pt idx="103">
                <c:v>3.8005210834636909</c:v>
              </c:pt>
              <c:pt idx="104">
                <c:v>3.891380123129605</c:v>
              </c:pt>
              <c:pt idx="105">
                <c:v>3.9872098641842739</c:v>
              </c:pt>
              <c:pt idx="106">
                <c:v>4.0849011915414728</c:v>
              </c:pt>
              <c:pt idx="107">
                <c:v>4.1798707368553343</c:v>
              </c:pt>
              <c:pt idx="108">
                <c:v>4.2688398643563783</c:v>
              </c:pt>
              <c:pt idx="109">
                <c:v>4.3518217770694942</c:v>
              </c:pt>
              <c:pt idx="110">
                <c:v>4.4321200542112926</c:v>
              </c:pt>
              <c:pt idx="111">
                <c:v>4.5140114130239164</c:v>
              </c:pt>
              <c:pt idx="112">
                <c:v>4.5997515728522851</c:v>
              </c:pt>
              <c:pt idx="113">
                <c:v>4.6883012257789876</c:v>
              </c:pt>
              <c:pt idx="114">
                <c:v>4.7764420308846605</c:v>
              </c:pt>
              <c:pt idx="115">
                <c:v>4.8610236665285136</c:v>
              </c:pt>
              <c:pt idx="116">
                <c:v>4.9409146187957571</c:v>
              </c:pt>
              <c:pt idx="117">
                <c:v>5.0176937929180943</c:v>
              </c:pt>
              <c:pt idx="118">
                <c:v>5.0945447168904332</c:v>
              </c:pt>
              <c:pt idx="119">
                <c:v>5.173951993200558</c:v>
              </c:pt>
              <c:pt idx="120">
                <c:v>5.2559494879951085</c:v>
              </c:pt>
              <c:pt idx="121">
                <c:v>5.3382197421357951</c:v>
              </c:pt>
              <c:pt idx="122">
                <c:v>5.4176902699812981</c:v>
              </c:pt>
              <c:pt idx="123">
                <c:v>5.492387323363662</c:v>
              </c:pt>
              <c:pt idx="124">
                <c:v>5.5625349563742894</c:v>
              </c:pt>
              <c:pt idx="125">
                <c:v>5.6302797382894267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985536"/>
        <c:axId val="209986112"/>
      </c:scatterChart>
      <c:valAx>
        <c:axId val="209985536"/>
        <c:scaling>
          <c:orientation val="minMax"/>
          <c:max val="250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Temperature, 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86112"/>
        <c:crosses val="autoZero"/>
        <c:crossBetween val="midCat"/>
        <c:majorUnit val="25"/>
        <c:minorUnit val="10"/>
      </c:valAx>
      <c:valAx>
        <c:axId val="209986112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Vitrinite reflectance, %Ro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85536"/>
        <c:crosses val="autoZero"/>
        <c:crossBetween val="midCat"/>
        <c:majorUnit val="1"/>
        <c:minorUnit val="0.5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4310434249611015"/>
          <c:y val="8.0663895450567125E-2"/>
          <c:w val="0.31292470177754728"/>
          <c:h val="0.2075410359087791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7845691950376"/>
          <c:y val="4.7014435695538058E-2"/>
          <c:w val="0.82686842651862758"/>
          <c:h val="0.79753177234424644"/>
        </c:manualLayout>
      </c:layout>
      <c:scatterChart>
        <c:scatterStyle val="smoothMarker"/>
        <c:varyColors val="0"/>
        <c:ser>
          <c:idx val="0"/>
          <c:order val="0"/>
          <c:tx>
            <c:v>Type I OM</c:v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126"/>
              <c:pt idx="0">
                <c:v>3.8756964588240281E-2</c:v>
              </c:pt>
              <c:pt idx="1">
                <c:v>3.8781272777196646E-2</c:v>
              </c:pt>
              <c:pt idx="2">
                <c:v>3.8818563146315037E-2</c:v>
              </c:pt>
              <c:pt idx="3">
                <c:v>3.8874772355049846E-2</c:v>
              </c:pt>
              <c:pt idx="4">
                <c:v>3.8957535866143762E-2</c:v>
              </c:pt>
              <c:pt idx="5">
                <c:v>3.907556074820303E-2</c:v>
              </c:pt>
              <c:pt idx="6">
                <c:v>3.9236615780519513E-2</c:v>
              </c:pt>
              <c:pt idx="7">
                <c:v>3.944359433141445E-2</c:v>
              </c:pt>
              <c:pt idx="8">
                <c:v>3.9689605935373809E-2</c:v>
              </c:pt>
              <c:pt idx="9">
                <c:v>3.9956799023250042E-2</c:v>
              </c:pt>
              <c:pt idx="10">
                <c:v>4.0226852545659643E-2</c:v>
              </c:pt>
              <c:pt idx="11">
                <c:v>4.0503322498955198E-2</c:v>
              </c:pt>
              <c:pt idx="12">
                <c:v>4.0823548470291952E-2</c:v>
              </c:pt>
              <c:pt idx="13">
                <c:v>4.1237204463858333E-2</c:v>
              </c:pt>
              <c:pt idx="14">
                <c:v>4.177426785706892E-2</c:v>
              </c:pt>
              <c:pt idx="15">
                <c:v>4.2432745895903956E-2</c:v>
              </c:pt>
              <c:pt idx="16">
                <c:v>4.3175053832070612E-2</c:v>
              </c:pt>
              <c:pt idx="17">
                <c:v>4.3933916221698899E-2</c:v>
              </c:pt>
              <c:pt idx="18">
                <c:v>4.46498153786173E-2</c:v>
              </c:pt>
              <c:pt idx="19">
                <c:v>4.5331113207547236E-2</c:v>
              </c:pt>
              <c:pt idx="20">
                <c:v>4.6071956018374959E-2</c:v>
              </c:pt>
              <c:pt idx="21">
                <c:v>4.6984760575855627E-2</c:v>
              </c:pt>
              <c:pt idx="22">
                <c:v>4.8121496097968286E-2</c:v>
              </c:pt>
              <c:pt idx="23">
                <c:v>4.9454473797210782E-2</c:v>
              </c:pt>
              <c:pt idx="24">
                <c:v>5.0883042937272374E-2</c:v>
              </c:pt>
              <c:pt idx="25">
                <c:v>5.2260348251164761E-2</c:v>
              </c:pt>
              <c:pt idx="26">
                <c:v>5.3473262131851641E-2</c:v>
              </c:pt>
              <c:pt idx="27">
                <c:v>5.4542625929552647E-2</c:v>
              </c:pt>
              <c:pt idx="28">
                <c:v>5.5629713478400261E-2</c:v>
              </c:pt>
              <c:pt idx="29">
                <c:v>5.6907335953678452E-2</c:v>
              </c:pt>
              <c:pt idx="30">
                <c:v>5.8439255905166326E-2</c:v>
              </c:pt>
              <c:pt idx="31">
                <c:v>6.0168786812294123E-2</c:v>
              </c:pt>
              <c:pt idx="32">
                <c:v>6.195006888298115E-2</c:v>
              </c:pt>
              <c:pt idx="33">
                <c:v>6.3599940650333434E-2</c:v>
              </c:pt>
              <c:pt idx="34">
                <c:v>6.4999975383004144E-2</c:v>
              </c:pt>
              <c:pt idx="35">
                <c:v>6.6196512051576256E-2</c:v>
              </c:pt>
              <c:pt idx="36">
                <c:v>6.7379215798097497E-2</c:v>
              </c:pt>
              <c:pt idx="37">
                <c:v>6.8728583159189269E-2</c:v>
              </c:pt>
              <c:pt idx="38">
                <c:v>7.0298515261121075E-2</c:v>
              </c:pt>
              <c:pt idx="39">
                <c:v>7.2020321552190625E-2</c:v>
              </c:pt>
              <c:pt idx="40">
                <c:v>7.3749973055994594E-2</c:v>
              </c:pt>
              <c:pt idx="41">
                <c:v>7.5330175428272264E-2</c:v>
              </c:pt>
              <c:pt idx="42">
                <c:v>7.6683462965955934E-2</c:v>
              </c:pt>
              <c:pt idx="43">
                <c:v>7.7882268173897012E-2</c:v>
              </c:pt>
              <c:pt idx="44">
                <c:v>7.9107548768095087E-2</c:v>
              </c:pt>
              <c:pt idx="45">
                <c:v>8.0515982228304139E-2</c:v>
              </c:pt>
              <c:pt idx="46">
                <c:v>8.2154554285307518E-2</c:v>
              </c:pt>
              <c:pt idx="47">
                <c:v>8.3975207133686128E-2</c:v>
              </c:pt>
              <c:pt idx="48">
                <c:v>8.5883546612537304E-2</c:v>
              </c:pt>
              <c:pt idx="49">
                <c:v>8.7797850659943735E-2</c:v>
              </c:pt>
              <c:pt idx="50">
                <c:v>8.9722226338652733E-2</c:v>
              </c:pt>
              <c:pt idx="51">
                <c:v>9.1788018912898395E-2</c:v>
              </c:pt>
              <c:pt idx="52">
                <c:v>9.4209045798293839E-2</c:v>
              </c:pt>
              <c:pt idx="53">
                <c:v>9.7185775257294743E-2</c:v>
              </c:pt>
              <c:pt idx="54">
                <c:v>0.10086639732892036</c:v>
              </c:pt>
              <c:pt idx="55">
                <c:v>0.10540221695288267</c:v>
              </c:pt>
              <c:pt idx="56">
                <c:v>0.11105622255559901</c:v>
              </c:pt>
              <c:pt idx="57">
                <c:v>0.11835412517159136</c:v>
              </c:pt>
              <c:pt idx="58">
                <c:v>0.12830267457009525</c:v>
              </c:pt>
              <c:pt idx="59">
                <c:v>0.14272117084961614</c:v>
              </c:pt>
              <c:pt idx="60">
                <c:v>0.16480377004408137</c:v>
              </c:pt>
              <c:pt idx="61">
                <c:v>0.20016986544930082</c:v>
              </c:pt>
              <c:pt idx="62">
                <c:v>0.25866765335535336</c:v>
              </c:pt>
              <c:pt idx="63">
                <c:v>0.35598640964432915</c:v>
              </c:pt>
              <c:pt idx="64">
                <c:v>0.50888631150474384</c:v>
              </c:pt>
              <c:pt idx="65">
                <c:v>0.71167588638171908</c:v>
              </c:pt>
              <c:pt idx="66">
                <c:v>0.91147432521529115</c:v>
              </c:pt>
              <c:pt idx="67">
                <c:v>1.0511654211761194</c:v>
              </c:pt>
              <c:pt idx="68">
                <c:v>1.1327270208435745</c:v>
              </c:pt>
              <c:pt idx="69">
                <c:v>1.1887548672380537</c:v>
              </c:pt>
              <c:pt idx="70">
                <c:v>1.2373559993718586</c:v>
              </c:pt>
              <c:pt idx="71">
                <c:v>1.2823461354040577</c:v>
              </c:pt>
              <c:pt idx="72">
                <c:v>1.3255720578546641</c:v>
              </c:pt>
              <c:pt idx="73">
                <c:v>1.3705977961940488</c:v>
              </c:pt>
              <c:pt idx="74">
                <c:v>1.4207974041481666</c:v>
              </c:pt>
              <c:pt idx="75">
                <c:v>1.4771164504742589</c:v>
              </c:pt>
              <c:pt idx="76">
                <c:v>1.5376981777243881</c:v>
              </c:pt>
              <c:pt idx="77">
                <c:v>1.5989859107104174</c:v>
              </c:pt>
              <c:pt idx="78">
                <c:v>1.6575589700205733</c:v>
              </c:pt>
              <c:pt idx="79">
                <c:v>1.7122515469952688</c:v>
              </c:pt>
              <c:pt idx="80">
                <c:v>1.7652381757560198</c:v>
              </c:pt>
              <c:pt idx="81">
                <c:v>1.8207197336343104</c:v>
              </c:pt>
              <c:pt idx="82">
                <c:v>1.8819816944194965</c:v>
              </c:pt>
              <c:pt idx="83">
                <c:v>1.949355060072536</c:v>
              </c:pt>
              <c:pt idx="84">
                <c:v>2.0203691701718509</c:v>
              </c:pt>
              <c:pt idx="85">
                <c:v>2.0913217935673045</c:v>
              </c:pt>
              <c:pt idx="86">
                <c:v>2.1593705314631237</c:v>
              </c:pt>
              <c:pt idx="87">
                <c:v>2.2244333908703302</c:v>
              </c:pt>
              <c:pt idx="88">
                <c:v>2.2895619731227104</c:v>
              </c:pt>
              <c:pt idx="89">
                <c:v>2.3589964291002263</c:v>
              </c:pt>
              <c:pt idx="90">
                <c:v>2.4352487964694176</c:v>
              </c:pt>
              <c:pt idx="91">
                <c:v>2.5175849857547514</c:v>
              </c:pt>
              <c:pt idx="92">
                <c:v>2.6026904393688883</c:v>
              </c:pt>
              <c:pt idx="93">
                <c:v>2.6866076724937842</c:v>
              </c:pt>
              <c:pt idx="94">
                <c:v>2.7670022925934838</c:v>
              </c:pt>
              <c:pt idx="95">
                <c:v>2.8447825983833375</c:v>
              </c:pt>
              <c:pt idx="96">
                <c:v>2.9237594906697648</c:v>
              </c:pt>
              <c:pt idx="97">
                <c:v>3.0081284915904898</c:v>
              </c:pt>
              <c:pt idx="98">
                <c:v>3.0996215500131417</c:v>
              </c:pt>
              <c:pt idx="99">
                <c:v>3.1965301980101786</c:v>
              </c:pt>
              <c:pt idx="100">
                <c:v>3.2949182923043412</c:v>
              </c:pt>
              <c:pt idx="101">
                <c:v>3.3909014680673644</c:v>
              </c:pt>
              <c:pt idx="102">
                <c:v>3.4829117535921847</c:v>
              </c:pt>
              <c:pt idx="103">
                <c:v>3.5728222910466685</c:v>
              </c:pt>
              <c:pt idx="104">
                <c:v>3.6648729112045113</c:v>
              </c:pt>
              <c:pt idx="105">
                <c:v>3.7628000397059935</c:v>
              </c:pt>
              <c:pt idx="106">
                <c:v>3.867311702293061</c:v>
              </c:pt>
              <c:pt idx="107">
                <c:v>3.975749431014119</c:v>
              </c:pt>
              <c:pt idx="108">
                <c:v>4.0837872132457305</c:v>
              </c:pt>
              <c:pt idx="109">
                <c:v>4.1878770208957095</c:v>
              </c:pt>
              <c:pt idx="110">
                <c:v>4.2872653216390439</c:v>
              </c:pt>
              <c:pt idx="111">
                <c:v>4.3844669061054926</c:v>
              </c:pt>
              <c:pt idx="112">
                <c:v>4.4835578412080173</c:v>
              </c:pt>
              <c:pt idx="113">
                <c:v>4.5872465857644737</c:v>
              </c:pt>
              <c:pt idx="114">
                <c:v>4.6949071641159223</c:v>
              </c:pt>
              <c:pt idx="115">
                <c:v>4.8029149936826814</c:v>
              </c:pt>
              <c:pt idx="116">
                <c:v>4.906713735770003</c:v>
              </c:pt>
              <c:pt idx="117">
                <c:v>5.0032277309536948</c:v>
              </c:pt>
              <c:pt idx="118">
                <c:v>5.0924467122644819</c:v>
              </c:pt>
              <c:pt idx="119">
                <c:v>5.1772619621979672</c:v>
              </c:pt>
              <c:pt idx="120">
                <c:v>5.2614258872479285</c:v>
              </c:pt>
              <c:pt idx="121">
                <c:v>5.3469636776356051</c:v>
              </c:pt>
              <c:pt idx="122">
                <c:v>5.4329441802503906</c:v>
              </c:pt>
              <c:pt idx="123">
                <c:v>5.5162944204557682</c:v>
              </c:pt>
              <c:pt idx="124">
                <c:v>5.5937409304276198</c:v>
              </c:pt>
              <c:pt idx="125">
                <c:v>5.6636071499292377</c:v>
              </c:pt>
            </c:numLit>
          </c:xVal>
          <c:yVal>
            <c:numLit>
              <c:formatCode>General</c:formatCode>
              <c:ptCount val="126"/>
              <c:pt idx="0">
                <c:v>1.5</c:v>
              </c:pt>
              <c:pt idx="1">
                <c:v>1.4999757115622989</c:v>
              </c:pt>
              <c:pt idx="2">
                <c:v>1.4999386029133299</c:v>
              </c:pt>
              <c:pt idx="3">
                <c:v>1.4998829690583535</c:v>
              </c:pt>
              <c:pt idx="4">
                <c:v>1.4998016723360608</c:v>
              </c:pt>
              <c:pt idx="5">
                <c:v>1.499687039874827</c:v>
              </c:pt>
              <c:pt idx="6">
                <c:v>1.4995333628135825</c:v>
              </c:pt>
              <c:pt idx="7">
                <c:v>1.4993416158221662</c:v>
              </c:pt>
              <c:pt idx="8">
                <c:v>1.4991253677546044</c:v>
              </c:pt>
              <c:pt idx="9">
                <c:v>1.4989127379302918</c:v>
              </c:pt>
              <c:pt idx="10">
                <c:v>1.4987356538564434</c:v>
              </c:pt>
              <c:pt idx="11">
                <c:v>1.498605939385337</c:v>
              </c:pt>
              <c:pt idx="12">
                <c:v>1.4985018918270274</c:v>
              </c:pt>
              <c:pt idx="13">
                <c:v>1.4983891728669938</c:v>
              </c:pt>
              <c:pt idx="14">
                <c:v>1.4982498032014093</c:v>
              </c:pt>
              <c:pt idx="15">
                <c:v>1.4980858943096662</c:v>
              </c:pt>
              <c:pt idx="16">
                <c:v>1.497914256676868</c:v>
              </c:pt>
              <c:pt idx="17">
                <c:v>1.4977628595302519</c:v>
              </c:pt>
              <c:pt idx="18">
                <c:v>1.4976595363563714</c:v>
              </c:pt>
              <c:pt idx="19">
                <c:v>1.497613678909127</c:v>
              </c:pt>
              <c:pt idx="20">
                <c:v>1.497609928948443</c:v>
              </c:pt>
              <c:pt idx="21">
                <c:v>1.4976257709088168</c:v>
              </c:pt>
              <c:pt idx="22">
                <c:v>1.4976494590669636</c:v>
              </c:pt>
              <c:pt idx="23">
                <c:v>1.4976778112269986</c:v>
              </c:pt>
              <c:pt idx="24">
                <c:v>1.4977086367904016</c:v>
              </c:pt>
              <c:pt idx="25">
                <c:v>1.497738793533351</c:v>
              </c:pt>
              <c:pt idx="26">
                <c:v>1.4977655284828459</c:v>
              </c:pt>
              <c:pt idx="27">
                <c:v>1.497788730612569</c:v>
              </c:pt>
              <c:pt idx="28">
                <c:v>1.4978115369970872</c:v>
              </c:pt>
              <c:pt idx="29">
                <c:v>1.4978378220334205</c:v>
              </c:pt>
              <c:pt idx="30">
                <c:v>1.4978692741235338</c:v>
              </c:pt>
              <c:pt idx="31">
                <c:v>1.4979048366594121</c:v>
              </c:pt>
              <c:pt idx="32">
                <c:v>1.4979413156103116</c:v>
              </c:pt>
              <c:pt idx="33">
                <c:v>1.4979743202319875</c:v>
              </c:pt>
              <c:pt idx="34">
                <c:v>1.4980002540015918</c:v>
              </c:pt>
              <c:pt idx="35">
                <c:v>1.4980185812766498</c:v>
              </c:pt>
              <c:pt idx="36">
                <c:v>1.4980317629336155</c:v>
              </c:pt>
              <c:pt idx="37">
                <c:v>1.4980419586181577</c:v>
              </c:pt>
              <c:pt idx="38">
                <c:v>1.4980477651157875</c:v>
              </c:pt>
              <c:pt idx="39">
                <c:v>1.4980434906659446</c:v>
              </c:pt>
              <c:pt idx="40">
                <c:v>1.4980193921017413</c:v>
              </c:pt>
              <c:pt idx="41">
                <c:v>1.4979617790876627</c:v>
              </c:pt>
              <c:pt idx="42">
                <c:v>1.4978532313799306</c:v>
              </c:pt>
              <c:pt idx="43">
                <c:v>1.497671777050066</c:v>
              </c:pt>
              <c:pt idx="44">
                <c:v>1.4973867264067284</c:v>
              </c:pt>
              <c:pt idx="45">
                <c:v>1.4969509037121909</c:v>
              </c:pt>
              <c:pt idx="46">
                <c:v>1.4962925342656401</c:v>
              </c:pt>
              <c:pt idx="47">
                <c:v>1.4953098819401642</c:v>
              </c:pt>
              <c:pt idx="48">
                <c:v>1.4938700259851296</c:v>
              </c:pt>
              <c:pt idx="49">
                <c:v>1.4918138998562074</c:v>
              </c:pt>
              <c:pt idx="50">
                <c:v>1.4889673857910295</c:v>
              </c:pt>
              <c:pt idx="51">
                <c:v>1.4851507158764157</c:v>
              </c:pt>
              <c:pt idx="52">
                <c:v>1.4801745316657005</c:v>
              </c:pt>
              <c:pt idx="53">
                <c:v>1.4738168213691354</c:v>
              </c:pt>
              <c:pt idx="54">
                <c:v>1.465776362778876</c:v>
              </c:pt>
              <c:pt idx="55">
                <c:v>1.4555864780438064</c:v>
              </c:pt>
              <c:pt idx="56">
                <c:v>1.4424813567224297</c:v>
              </c:pt>
              <c:pt idx="57">
                <c:v>1.4252450797217886</c:v>
              </c:pt>
              <c:pt idx="58">
                <c:v>1.4020789478488214</c:v>
              </c:pt>
              <c:pt idx="59">
                <c:v>1.3704823448642234</c:v>
              </c:pt>
              <c:pt idx="60">
                <c:v>1.3271726107081372</c:v>
              </c:pt>
              <c:pt idx="61">
                <c:v>1.2682521674197218</c:v>
              </c:pt>
              <c:pt idx="62">
                <c:v>1.1901585158473424</c:v>
              </c:pt>
              <c:pt idx="63">
                <c:v>1.0923928819347579</c:v>
              </c:pt>
              <c:pt idx="64">
                <c:v>0.98248052350042059</c:v>
              </c:pt>
              <c:pt idx="65">
                <c:v>0.87892397411737344</c:v>
              </c:pt>
              <c:pt idx="66">
                <c:v>0.80233358568382762</c:v>
              </c:pt>
              <c:pt idx="67">
                <c:v>0.75813788404857263</c:v>
              </c:pt>
              <c:pt idx="68">
                <c:v>0.73496273181580285</c:v>
              </c:pt>
              <c:pt idx="69">
                <c:v>0.71998663376305339</c:v>
              </c:pt>
              <c:pt idx="70">
                <c:v>0.70755377104458395</c:v>
              </c:pt>
              <c:pt idx="71">
                <c:v>0.69646988488554984</c:v>
              </c:pt>
              <c:pt idx="72">
                <c:v>0.68617885856637095</c:v>
              </c:pt>
              <c:pt idx="73">
                <c:v>0.67580816314934544</c:v>
              </c:pt>
              <c:pt idx="74">
                <c:v>0.66463783293959799</c:v>
              </c:pt>
              <c:pt idx="75">
                <c:v>0.65256373009189883</c:v>
              </c:pt>
              <c:pt idx="76">
                <c:v>0.64007661919133263</c:v>
              </c:pt>
              <c:pt idx="77">
                <c:v>0.62793239677482915</c:v>
              </c:pt>
              <c:pt idx="78">
                <c:v>0.61675138842451727</c:v>
              </c:pt>
              <c:pt idx="79">
                <c:v>0.60666056863118234</c:v>
              </c:pt>
              <c:pt idx="80">
                <c:v>0.59718590352658052</c:v>
              </c:pt>
              <c:pt idx="81">
                <c:v>0.58756382082004721</c:v>
              </c:pt>
              <c:pt idx="82">
                <c:v>0.57727264963690694</c:v>
              </c:pt>
              <c:pt idx="83">
                <c:v>0.56633308984900954</c:v>
              </c:pt>
              <c:pt idx="84">
                <c:v>0.5552026455483029</c:v>
              </c:pt>
              <c:pt idx="85">
                <c:v>0.54446435634595136</c:v>
              </c:pt>
              <c:pt idx="86">
                <c:v>0.53450116303517914</c:v>
              </c:pt>
              <c:pt idx="87">
                <c:v>0.52526340899416113</c:v>
              </c:pt>
              <c:pt idx="88">
                <c:v>0.51628207931728332</c:v>
              </c:pt>
              <c:pt idx="89">
                <c:v>0.50698309619038751</c:v>
              </c:pt>
              <c:pt idx="90">
                <c:v>0.49708016868506472</c:v>
              </c:pt>
              <c:pt idx="91">
                <c:v>0.48672827999215668</c:v>
              </c:pt>
              <c:pt idx="92">
                <c:v>0.4763769782953125</c:v>
              </c:pt>
              <c:pt idx="93">
                <c:v>0.46649539982830807</c:v>
              </c:pt>
              <c:pt idx="94">
                <c:v>0.45731306415824036</c:v>
              </c:pt>
              <c:pt idx="95">
                <c:v>0.44867903568488265</c:v>
              </c:pt>
              <c:pt idx="96">
                <c:v>0.44014972232420896</c:v>
              </c:pt>
              <c:pt idx="97">
                <c:v>0.43128821263260597</c:v>
              </c:pt>
              <c:pt idx="98">
                <c:v>0.42195429309603316</c:v>
              </c:pt>
              <c:pt idx="99">
                <c:v>0.41236287115420994</c:v>
              </c:pt>
              <c:pt idx="100">
                <c:v>0.40291722995280776</c:v>
              </c:pt>
              <c:pt idx="101">
                <c:v>0.39396973808114916</c:v>
              </c:pt>
              <c:pt idx="102">
                <c:v>0.38562665520525263</c:v>
              </c:pt>
              <c:pt idx="103">
                <c:v>0.37768369630586879</c:v>
              </c:pt>
              <c:pt idx="104">
                <c:v>0.36975562861286332</c:v>
              </c:pt>
              <c:pt idx="105">
                <c:v>0.3615366122549683</c:v>
              </c:pt>
              <c:pt idx="106">
                <c:v>0.35299710622822733</c:v>
              </c:pt>
              <c:pt idx="107">
                <c:v>0.34437682383213569</c:v>
              </c:pt>
              <c:pt idx="108">
                <c:v>0.33601854329195219</c:v>
              </c:pt>
              <c:pt idx="109">
                <c:v>0.3281718239084831</c:v>
              </c:pt>
              <c:pt idx="110">
                <c:v>0.32085907756483784</c:v>
              </c:pt>
              <c:pt idx="111">
                <c:v>0.31386905232165419</c:v>
              </c:pt>
              <c:pt idx="112">
                <c:v>0.30690057323182418</c:v>
              </c:pt>
              <c:pt idx="113">
                <c:v>0.29977143153328117</c:v>
              </c:pt>
              <c:pt idx="114">
                <c:v>0.29253741445841769</c:v>
              </c:pt>
              <c:pt idx="115">
                <c:v>0.28544455804980678</c:v>
              </c:pt>
              <c:pt idx="116">
                <c:v>0.27877656303966786</c:v>
              </c:pt>
              <c:pt idx="117">
                <c:v>0.27270167109809051</c:v>
              </c:pt>
              <c:pt idx="118">
                <c:v>0.26718910925995693</c:v>
              </c:pt>
              <c:pt idx="119">
                <c:v>0.26203730699871425</c:v>
              </c:pt>
              <c:pt idx="120">
                <c:v>0.25700768410347741</c:v>
              </c:pt>
              <c:pt idx="121">
                <c:v>0.25197759069274345</c:v>
              </c:pt>
              <c:pt idx="122">
                <c:v>0.24700177713016069</c:v>
              </c:pt>
              <c:pt idx="123">
                <c:v>0.24225266223956107</c:v>
              </c:pt>
              <c:pt idx="124">
                <c:v>0.23790370326461649</c:v>
              </c:pt>
              <c:pt idx="125">
                <c:v>0.23403167986230825</c:v>
              </c:pt>
            </c:numLit>
          </c:yVal>
          <c:smooth val="1"/>
        </c:ser>
        <c:ser>
          <c:idx val="1"/>
          <c:order val="1"/>
          <c:tx>
            <c:v>Type II OM</c:v>
          </c:tx>
          <c:spPr>
            <a:ln>
              <a:solidFill>
                <a:srgbClr val="0000FF"/>
              </a:solidFill>
              <a:prstDash val="lgDash"/>
            </a:ln>
          </c:spPr>
          <c:marker>
            <c:symbol val="none"/>
          </c:marker>
          <c:xVal>
            <c:numLit>
              <c:formatCode>General</c:formatCode>
              <c:ptCount val="126"/>
              <c:pt idx="0">
                <c:v>0.13792321614107905</c:v>
              </c:pt>
              <c:pt idx="1">
                <c:v>0.13806915633949934</c:v>
              </c:pt>
              <c:pt idx="2">
                <c:v>0.13828794094706992</c:v>
              </c:pt>
              <c:pt idx="3">
                <c:v>0.13860633376300885</c:v>
              </c:pt>
              <c:pt idx="4">
                <c:v>0.1390508647598967</c:v>
              </c:pt>
              <c:pt idx="5">
                <c:v>0.13963650466443334</c:v>
              </c:pt>
              <c:pt idx="6">
                <c:v>0.14034897870046775</c:v>
              </c:pt>
              <c:pt idx="7">
                <c:v>0.14113134370278912</c:v>
              </c:pt>
              <c:pt idx="8">
                <c:v>0.14190149656004333</c:v>
              </c:pt>
              <c:pt idx="9">
                <c:v>0.14262005285005158</c:v>
              </c:pt>
              <c:pt idx="10">
                <c:v>0.14335854637086412</c:v>
              </c:pt>
              <c:pt idx="11">
                <c:v>0.14426481450081774</c:v>
              </c:pt>
              <c:pt idx="12">
                <c:v>0.14545114759819494</c:v>
              </c:pt>
              <c:pt idx="13">
                <c:v>0.14694036548155026</c:v>
              </c:pt>
              <c:pt idx="14">
                <c:v>0.14866081598334435</c:v>
              </c:pt>
              <c:pt idx="15">
                <c:v>0.15044996474494071</c:v>
              </c:pt>
              <c:pt idx="16">
                <c:v>0.15212482808291511</c:v>
              </c:pt>
              <c:pt idx="17">
                <c:v>0.15363661862210984</c:v>
              </c:pt>
              <c:pt idx="18">
                <c:v>0.15516809485525845</c:v>
              </c:pt>
              <c:pt idx="19">
                <c:v>0.15700630893099676</c:v>
              </c:pt>
              <c:pt idx="20">
                <c:v>0.15932260008160548</c:v>
              </c:pt>
              <c:pt idx="21">
                <c:v>0.16209940121472191</c:v>
              </c:pt>
              <c:pt idx="22">
                <c:v>0.16514646013127737</c:v>
              </c:pt>
              <c:pt idx="23">
                <c:v>0.16814507362598924</c:v>
              </c:pt>
              <c:pt idx="24">
                <c:v>0.17080664579695948</c:v>
              </c:pt>
              <c:pt idx="25">
                <c:v>0.17311510595321228</c:v>
              </c:pt>
              <c:pt idx="26">
                <c:v>0.1753988386763633</c:v>
              </c:pt>
              <c:pt idx="27">
                <c:v>0.1780678117253609</c:v>
              </c:pt>
              <c:pt idx="28">
                <c:v>0.18130899970619285</c:v>
              </c:pt>
              <c:pt idx="29">
                <c:v>0.18503316928339525</c:v>
              </c:pt>
              <c:pt idx="30">
                <c:v>0.18893897227972445</c:v>
              </c:pt>
              <c:pt idx="31">
                <c:v>0.19261754792105978</c:v>
              </c:pt>
              <c:pt idx="32">
                <c:v>0.19577832753352764</c:v>
              </c:pt>
              <c:pt idx="33">
                <c:v>0.19849855488957796</c:v>
              </c:pt>
              <c:pt idx="34">
                <c:v>0.20120657764681715</c:v>
              </c:pt>
              <c:pt idx="35">
                <c:v>0.20433588306174322</c:v>
              </c:pt>
              <c:pt idx="36">
                <c:v>0.2080351798939272</c:v>
              </c:pt>
              <c:pt idx="37">
                <c:v>0.21216500843206923</c:v>
              </c:pt>
              <c:pt idx="38">
                <c:v>0.21640121637449439</c:v>
              </c:pt>
              <c:pt idx="39">
                <c:v>0.22038020430188529</c:v>
              </c:pt>
              <c:pt idx="40">
                <c:v>0.2239325921615159</c:v>
              </c:pt>
              <c:pt idx="41">
                <c:v>0.22726693719451396</c:v>
              </c:pt>
              <c:pt idx="42">
                <c:v>0.23086684105068239</c:v>
              </c:pt>
              <c:pt idx="43">
                <c:v>0.23515038817604084</c:v>
              </c:pt>
              <c:pt idx="44">
                <c:v>0.24025356947946835</c:v>
              </c:pt>
              <c:pt idx="45">
                <c:v>0.24606408927217016</c:v>
              </c:pt>
              <c:pt idx="46">
                <c:v>0.25234379140800056</c:v>
              </c:pt>
              <c:pt idx="47">
                <c:v>0.25890792625426429</c:v>
              </c:pt>
              <c:pt idx="48">
                <c:v>0.26586632693703749</c:v>
              </c:pt>
              <c:pt idx="49">
                <c:v>0.27374901852991318</c:v>
              </c:pt>
              <c:pt idx="50">
                <c:v>0.28331536031801474</c:v>
              </c:pt>
              <c:pt idx="51">
                <c:v>0.29515951706321025</c:v>
              </c:pt>
              <c:pt idx="52">
                <c:v>0.30944608597520845</c:v>
              </c:pt>
              <c:pt idx="53">
                <c:v>0.32587202297519247</c:v>
              </c:pt>
              <c:pt idx="54">
                <c:v>0.34381532133082471</c:v>
              </c:pt>
              <c:pt idx="55">
                <c:v>0.36280526849757022</c:v>
              </c:pt>
              <c:pt idx="56">
                <c:v>0.3832681672930815</c:v>
              </c:pt>
              <c:pt idx="57">
                <c:v>0.40694146693176214</c:v>
              </c:pt>
              <c:pt idx="58">
                <c:v>0.43632940595070679</c:v>
              </c:pt>
              <c:pt idx="59">
                <c:v>0.47348458455012393</c:v>
              </c:pt>
              <c:pt idx="60">
                <c:v>0.51889592921218841</c:v>
              </c:pt>
              <c:pt idx="61">
                <c:v>0.57067679180337461</c:v>
              </c:pt>
              <c:pt idx="62">
                <c:v>0.62440508563288344</c:v>
              </c:pt>
              <c:pt idx="63">
                <c:v>0.67498230722444585</c:v>
              </c:pt>
              <c:pt idx="64">
                <c:v>0.72048403436425934</c:v>
              </c:pt>
              <c:pt idx="65">
                <c:v>0.76425575821691916</c:v>
              </c:pt>
              <c:pt idx="66">
                <c:v>0.81219771550724718</c:v>
              </c:pt>
              <c:pt idx="67">
                <c:v>0.86818007311676271</c:v>
              </c:pt>
              <c:pt idx="68">
                <c:v>0.93195147403820988</c:v>
              </c:pt>
              <c:pt idx="69">
                <c:v>0.99960358233089919</c:v>
              </c:pt>
              <c:pt idx="70">
                <c:v>1.0653293554970829</c:v>
              </c:pt>
              <c:pt idx="71">
                <c:v>1.124659993402054</c:v>
              </c:pt>
              <c:pt idx="72">
                <c:v>1.1778267481733491</c:v>
              </c:pt>
              <c:pt idx="73">
                <c:v>1.2297820525517071</c:v>
              </c:pt>
              <c:pt idx="74">
                <c:v>1.2862362917819168</c:v>
              </c:pt>
              <c:pt idx="75">
                <c:v>1.3496862234684255</c:v>
              </c:pt>
              <c:pt idx="76">
                <c:v>1.4185900006275758</c:v>
              </c:pt>
              <c:pt idx="77">
                <c:v>1.4888528155999841</c:v>
              </c:pt>
              <c:pt idx="78">
                <c:v>1.5561703340259405</c:v>
              </c:pt>
              <c:pt idx="79">
                <c:v>1.6187328511122152</c:v>
              </c:pt>
              <c:pt idx="80">
                <c:v>1.6787858153415047</c:v>
              </c:pt>
              <c:pt idx="81">
                <c:v>1.7412285093434394</c:v>
              </c:pt>
              <c:pt idx="82">
                <c:v>1.8100613347365346</c:v>
              </c:pt>
              <c:pt idx="83">
                <c:v>1.8857993279353178</c:v>
              </c:pt>
              <c:pt idx="84">
                <c:v>1.9655173145452201</c:v>
              </c:pt>
              <c:pt idx="85">
                <c:v>2.0446505086693327</c:v>
              </c:pt>
              <c:pt idx="86">
                <c:v>2.1195007801398815</c:v>
              </c:pt>
              <c:pt idx="87">
                <c:v>2.1896116050449108</c:v>
              </c:pt>
              <c:pt idx="88">
                <c:v>2.2583615069193455</c:v>
              </c:pt>
              <c:pt idx="89">
                <c:v>2.3307506707512675</c:v>
              </c:pt>
              <c:pt idx="90">
                <c:v>2.4099718008283628</c:v>
              </c:pt>
              <c:pt idx="91">
                <c:v>2.4956046386944273</c:v>
              </c:pt>
              <c:pt idx="92">
                <c:v>2.5843403488609673</c:v>
              </c:pt>
              <c:pt idx="93">
                <c:v>2.6721016880367374</c:v>
              </c:pt>
              <c:pt idx="94">
                <c:v>2.7564610593090366</c:v>
              </c:pt>
              <c:pt idx="95">
                <c:v>2.8383608694947218</c:v>
              </c:pt>
              <c:pt idx="96">
                <c:v>2.9217846697512639</c:v>
              </c:pt>
              <c:pt idx="97">
                <c:v>3.0111356441264929</c:v>
              </c:pt>
              <c:pt idx="98">
                <c:v>3.1082404867606903</c:v>
              </c:pt>
              <c:pt idx="99">
                <c:v>3.2112921834574113</c:v>
              </c:pt>
              <c:pt idx="100">
                <c:v>3.316095719067957</c:v>
              </c:pt>
              <c:pt idx="101">
                <c:v>3.4184677899212605</c:v>
              </c:pt>
              <c:pt idx="102">
                <c:v>3.5166569334764519</c:v>
              </c:pt>
              <c:pt idx="103">
                <c:v>3.6125680604624129</c:v>
              </c:pt>
              <c:pt idx="104">
                <c:v>3.7106286656017189</c:v>
              </c:pt>
              <c:pt idx="105">
                <c:v>3.8147061173030439</c:v>
              </c:pt>
              <c:pt idx="106">
                <c:v>3.925371679478447</c:v>
              </c:pt>
              <c:pt idx="107">
                <c:v>4.0395136078265788</c:v>
              </c:pt>
              <c:pt idx="108">
                <c:v>4.1521740729335601</c:v>
              </c:pt>
              <c:pt idx="109">
                <c:v>4.2592393427610613</c:v>
              </c:pt>
              <c:pt idx="110">
                <c:v>4.3596964901557511</c:v>
              </c:pt>
              <c:pt idx="111">
                <c:v>4.4562089146096735</c:v>
              </c:pt>
              <c:pt idx="112">
                <c:v>4.5532932885332835</c:v>
              </c:pt>
              <c:pt idx="113">
                <c:v>4.6541510318833357</c:v>
              </c:pt>
              <c:pt idx="114">
                <c:v>4.7585371199369275</c:v>
              </c:pt>
              <c:pt idx="115">
                <c:v>4.8630890144223367</c:v>
              </c:pt>
              <c:pt idx="116">
                <c:v>4.9634449453776845</c:v>
              </c:pt>
              <c:pt idx="117">
                <c:v>5.0566576205952165</c:v>
              </c:pt>
              <c:pt idx="118">
                <c:v>5.1427408378350226</c:v>
              </c:pt>
              <c:pt idx="119">
                <c:v>5.2245015223152009</c:v>
              </c:pt>
              <c:pt idx="120">
                <c:v>5.3055645236179014</c:v>
              </c:pt>
              <c:pt idx="121">
                <c:v>5.3878805638755036</c:v>
              </c:pt>
              <c:pt idx="122">
                <c:v>5.4705523550335107</c:v>
              </c:pt>
              <c:pt idx="123">
                <c:v>5.5506287972281214</c:v>
              </c:pt>
              <c:pt idx="124">
                <c:v>5.6249756895987062</c:v>
              </c:pt>
              <c:pt idx="125">
                <c:v>5.6919985853048152</c:v>
              </c:pt>
            </c:numLit>
          </c:xVal>
          <c:yVal>
            <c:numLit>
              <c:formatCode>General</c:formatCode>
              <c:ptCount val="126"/>
              <c:pt idx="0">
                <c:v>1.2</c:v>
              </c:pt>
              <c:pt idx="1">
                <c:v>1.1999029689229477</c:v>
              </c:pt>
              <c:pt idx="2">
                <c:v>1.1997580759129869</c:v>
              </c:pt>
              <c:pt idx="3">
                <c:v>1.1995484235385818</c:v>
              </c:pt>
              <c:pt idx="4">
                <c:v>1.1992582980780329</c:v>
              </c:pt>
              <c:pt idx="5">
                <c:v>1.1988815854582888</c:v>
              </c:pt>
              <c:pt idx="6">
                <c:v>1.1984347702061315</c:v>
              </c:pt>
              <c:pt idx="7">
                <c:v>1.1979670465100176</c:v>
              </c:pt>
              <c:pt idx="8">
                <c:v>1.1975488722126222</c:v>
              </c:pt>
              <c:pt idx="9">
                <c:v>1.1972253287401207</c:v>
              </c:pt>
              <c:pt idx="10">
                <c:v>1.1969687024651428</c:v>
              </c:pt>
              <c:pt idx="11">
                <c:v>1.1967007976400748</c:v>
              </c:pt>
              <c:pt idx="12">
                <c:v>1.1963651035732519</c:v>
              </c:pt>
              <c:pt idx="13">
                <c:v>1.1959532362332963</c:v>
              </c:pt>
              <c:pt idx="14">
                <c:v>1.195494739964752</c:v>
              </c:pt>
              <c:pt idx="15">
                <c:v>1.1950508631001986</c:v>
              </c:pt>
              <c:pt idx="16">
                <c:v>1.1946926671444582</c:v>
              </c:pt>
              <c:pt idx="17">
                <c:v>1.1944534830816034</c:v>
              </c:pt>
              <c:pt idx="18">
                <c:v>1.1942981415923626</c:v>
              </c:pt>
              <c:pt idx="19">
                <c:v>1.1941586373644351</c:v>
              </c:pt>
              <c:pt idx="20">
                <c:v>1.1939932957859358</c:v>
              </c:pt>
              <c:pt idx="21">
                <c:v>1.1937960704092871</c:v>
              </c:pt>
              <c:pt idx="22">
                <c:v>1.1935797239627208</c:v>
              </c:pt>
              <c:pt idx="23">
                <c:v>1.1933662983738715</c:v>
              </c:pt>
              <c:pt idx="24">
                <c:v>1.1931749197351276</c:v>
              </c:pt>
              <c:pt idx="25">
                <c:v>1.1930047355464406</c:v>
              </c:pt>
              <c:pt idx="26">
                <c:v>1.1928305746670602</c:v>
              </c:pt>
              <c:pt idx="27">
                <c:v>1.1926218747799961</c:v>
              </c:pt>
              <c:pt idx="28">
                <c:v>1.1923632955042653</c:v>
              </c:pt>
              <c:pt idx="29">
                <c:v>1.1920574997738513</c:v>
              </c:pt>
              <c:pt idx="30">
                <c:v>1.1917202086295779</c:v>
              </c:pt>
              <c:pt idx="31">
                <c:v>1.1913722664879918</c:v>
              </c:pt>
              <c:pt idx="32">
                <c:v>1.191023231901106</c:v>
              </c:pt>
              <c:pt idx="33">
                <c:v>1.1906542563642075</c:v>
              </c:pt>
              <c:pt idx="34">
                <c:v>1.1902210102363169</c:v>
              </c:pt>
              <c:pt idx="35">
                <c:v>1.1896801979418856</c:v>
              </c:pt>
              <c:pt idx="36">
                <c:v>1.1890119771751233</c:v>
              </c:pt>
              <c:pt idx="37">
                <c:v>1.1882221291930595</c:v>
              </c:pt>
              <c:pt idx="38">
                <c:v>1.1873335084880861</c:v>
              </c:pt>
              <c:pt idx="39">
                <c:v>1.186365943297085</c:v>
              </c:pt>
              <c:pt idx="40">
                <c:v>1.1853014861422404</c:v>
              </c:pt>
              <c:pt idx="41">
                <c:v>1.1840578073201258</c:v>
              </c:pt>
              <c:pt idx="42">
                <c:v>1.1825044757326642</c:v>
              </c:pt>
              <c:pt idx="43">
                <c:v>1.1805149174359619</c:v>
              </c:pt>
              <c:pt idx="44">
                <c:v>1.1780013686419204</c:v>
              </c:pt>
              <c:pt idx="45">
                <c:v>1.1749114737424446</c:v>
              </c:pt>
              <c:pt idx="46">
                <c:v>1.1712014968040509</c:v>
              </c:pt>
              <c:pt idx="47">
                <c:v>1.1667830256585632</c:v>
              </c:pt>
              <c:pt idx="48">
                <c:v>1.1614523156318033</c:v>
              </c:pt>
              <c:pt idx="49">
                <c:v>1.154867646076712</c:v>
              </c:pt>
              <c:pt idx="50">
                <c:v>1.1466452615030054</c:v>
              </c:pt>
              <c:pt idx="51">
                <c:v>1.1365402682410684</c:v>
              </c:pt>
              <c:pt idx="52">
                <c:v>1.1245919789518488</c:v>
              </c:pt>
              <c:pt idx="53">
                <c:v>1.1111594110567748</c:v>
              </c:pt>
              <c:pt idx="54">
                <c:v>1.0967925535371277</c:v>
              </c:pt>
              <c:pt idx="55">
                <c:v>1.0818656091903027</c:v>
              </c:pt>
              <c:pt idx="56">
                <c:v>1.0661014039660033</c:v>
              </c:pt>
              <c:pt idx="57">
                <c:v>1.0484456760771932</c:v>
              </c:pt>
              <c:pt idx="58">
                <c:v>1.0276316176842535</c:v>
              </c:pt>
              <c:pt idx="59">
                <c:v>1.0030721640088511</c:v>
              </c:pt>
              <c:pt idx="60">
                <c:v>0.97540849862490309</c:v>
              </c:pt>
              <c:pt idx="61">
                <c:v>0.94653734348356988</c:v>
              </c:pt>
              <c:pt idx="62">
                <c:v>0.91909923105448632</c:v>
              </c:pt>
              <c:pt idx="63">
                <c:v>0.89523877197336565</c:v>
              </c:pt>
              <c:pt idx="64">
                <c:v>0.87516240354250074</c:v>
              </c:pt>
              <c:pt idx="65">
                <c:v>0.85694121748079932</c:v>
              </c:pt>
              <c:pt idx="66">
                <c:v>0.83810406004678784</c:v>
              </c:pt>
              <c:pt idx="67">
                <c:v>0.81744924951884734</c:v>
              </c:pt>
              <c:pt idx="68">
                <c:v>0.79547505283196573</c:v>
              </c:pt>
              <c:pt idx="69">
                <c:v>0.77374201125405817</c:v>
              </c:pt>
              <c:pt idx="70">
                <c:v>0.75398694329717619</c:v>
              </c:pt>
              <c:pt idx="71">
                <c:v>0.73717018998697259</c:v>
              </c:pt>
              <c:pt idx="72">
                <c:v>0.72283571620466469</c:v>
              </c:pt>
              <c:pt idx="73">
                <c:v>0.70943803067260891</c:v>
              </c:pt>
              <c:pt idx="74">
                <c:v>0.69550473971465099</c:v>
              </c:pt>
              <c:pt idx="75">
                <c:v>0.68055338348636052</c:v>
              </c:pt>
              <c:pt idx="76">
                <c:v>0.66508918765210834</c:v>
              </c:pt>
              <c:pt idx="77">
                <c:v>0.65007149444888412</c:v>
              </c:pt>
              <c:pt idx="78">
                <c:v>0.63633109138434119</c:v>
              </c:pt>
              <c:pt idx="79">
                <c:v>0.62408205800574901</c:v>
              </c:pt>
              <c:pt idx="80">
                <c:v>0.61276021626822219</c:v>
              </c:pt>
              <c:pt idx="81">
                <c:v>0.60140788477293106</c:v>
              </c:pt>
              <c:pt idx="82">
                <c:v>0.58935430181210013</c:v>
              </c:pt>
              <c:pt idx="83">
                <c:v>0.57660793800345167</c:v>
              </c:pt>
              <c:pt idx="84">
                <c:v>0.56373101875794795</c:v>
              </c:pt>
              <c:pt idx="85">
                <c:v>0.55145305348269003</c:v>
              </c:pt>
              <c:pt idx="86">
                <c:v>0.54026767846560042</c:v>
              </c:pt>
              <c:pt idx="87">
                <c:v>0.53014193432738232</c:v>
              </c:pt>
              <c:pt idx="88">
                <c:v>0.5205217149185023</c:v>
              </c:pt>
              <c:pt idx="89">
                <c:v>0.51070265546259574</c:v>
              </c:pt>
              <c:pt idx="90">
                <c:v>0.50029922410503691</c:v>
              </c:pt>
              <c:pt idx="91">
                <c:v>0.48943029871975319</c:v>
              </c:pt>
              <c:pt idx="92">
                <c:v>0.47855282472733512</c:v>
              </c:pt>
              <c:pt idx="93">
                <c:v>0.4681549212991778</c:v>
              </c:pt>
              <c:pt idx="94">
                <c:v>0.45847608959391839</c:v>
              </c:pt>
              <c:pt idx="95">
                <c:v>0.44935790184653307</c:v>
              </c:pt>
              <c:pt idx="96">
                <c:v>0.44033582250494835</c:v>
              </c:pt>
              <c:pt idx="97">
                <c:v>0.43095325281323482</c:v>
              </c:pt>
              <c:pt idx="98">
                <c:v>0.42106618448131389</c:v>
              </c:pt>
              <c:pt idx="99">
                <c:v>0.41090496983085101</c:v>
              </c:pt>
              <c:pt idx="100">
                <c:v>0.40089922351635116</c:v>
              </c:pt>
              <c:pt idx="101">
                <c:v>0.3914255702755447</c:v>
              </c:pt>
              <c:pt idx="102">
                <c:v>0.38260120582206308</c:v>
              </c:pt>
              <c:pt idx="103">
                <c:v>0.37421571371096346</c:v>
              </c:pt>
              <c:pt idx="104">
                <c:v>0.36586882922907982</c:v>
              </c:pt>
              <c:pt idx="105">
                <c:v>0.35724715329169465</c:v>
              </c:pt>
              <c:pt idx="106">
                <c:v>0.34833343765722569</c:v>
              </c:pt>
              <c:pt idx="107">
                <c:v>0.33939861299456514</c:v>
              </c:pt>
              <c:pt idx="108">
                <c:v>0.33082342745757504</c:v>
              </c:pt>
              <c:pt idx="109">
                <c:v>0.32288661233929888</c:v>
              </c:pt>
              <c:pt idx="110">
                <c:v>0.31561864949670188</c:v>
              </c:pt>
              <c:pt idx="111">
                <c:v>0.308791804175853</c:v>
              </c:pt>
              <c:pt idx="112">
                <c:v>0.30207177532770901</c:v>
              </c:pt>
              <c:pt idx="113">
                <c:v>0.29524033442218978</c:v>
              </c:pt>
              <c:pt idx="114">
                <c:v>0.28832376934809179</c:v>
              </c:pt>
              <c:pt idx="115">
                <c:v>0.28154637583764136</c:v>
              </c:pt>
              <c:pt idx="116">
                <c:v>0.27517640628889112</c:v>
              </c:pt>
              <c:pt idx="117">
                <c:v>0.26937396549632964</c:v>
              </c:pt>
              <c:pt idx="118">
                <c:v>0.26410938506757736</c:v>
              </c:pt>
              <c:pt idx="119">
                <c:v>0.25918997978427027</c:v>
              </c:pt>
              <c:pt idx="120">
                <c:v>0.25438784274682097</c:v>
              </c:pt>
              <c:pt idx="121">
                <c:v>0.2495858496142821</c:v>
              </c:pt>
              <c:pt idx="122">
                <c:v>0.24483625838739934</c:v>
              </c:pt>
              <c:pt idx="123">
                <c:v>0.24030360028720202</c:v>
              </c:pt>
              <c:pt idx="124">
                <c:v>0.23615332320805746</c:v>
              </c:pt>
              <c:pt idx="125">
                <c:v>0.23245856579899318</c:v>
              </c:pt>
            </c:numLit>
          </c:yVal>
          <c:smooth val="1"/>
        </c:ser>
        <c:ser>
          <c:idx val="2"/>
          <c:order val="2"/>
          <c:tx>
            <c:v>Vitrinite</c:v>
          </c:tx>
          <c:spPr>
            <a:ln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6"/>
              <c:pt idx="0">
                <c:v>0.25361715400960444</c:v>
              </c:pt>
              <c:pt idx="1">
                <c:v>0.25416579010745388</c:v>
              </c:pt>
              <c:pt idx="2">
                <c:v>0.25502967668688242</c:v>
              </c:pt>
              <c:pt idx="3">
                <c:v>0.25636902483331425</c:v>
              </c:pt>
              <c:pt idx="4">
                <c:v>0.25840308924264122</c:v>
              </c:pt>
              <c:pt idx="5">
                <c:v>0.26140517777674738</c:v>
              </c:pt>
              <c:pt idx="6">
                <c:v>0.2656593465545396</c:v>
              </c:pt>
              <c:pt idx="7">
                <c:v>0.27134357622914068</c:v>
              </c:pt>
              <c:pt idx="8">
                <c:v>0.27831928761280633</c:v>
              </c:pt>
              <c:pt idx="9">
                <c:v>0.28590806159988374</c:v>
              </c:pt>
              <c:pt idx="10">
                <c:v>0.29295031355790657</c:v>
              </c:pt>
              <c:pt idx="11">
                <c:v>0.29849634600182667</c:v>
              </c:pt>
              <c:pt idx="12">
                <c:v>0.30275973571673526</c:v>
              </c:pt>
              <c:pt idx="13">
                <c:v>0.30701344129786884</c:v>
              </c:pt>
              <c:pt idx="14">
                <c:v>0.31234494716829636</c:v>
              </c:pt>
              <c:pt idx="15">
                <c:v>0.31903678212494385</c:v>
              </c:pt>
              <c:pt idx="16">
                <c:v>0.32674350984316902</c:v>
              </c:pt>
              <c:pt idx="17">
                <c:v>0.33463957041493569</c:v>
              </c:pt>
              <c:pt idx="18">
                <c:v>0.34179720810408909</c:v>
              </c:pt>
              <c:pt idx="19">
                <c:v>0.34797620688226749</c:v>
              </c:pt>
              <c:pt idx="20">
                <c:v>0.35406001952265531</c:v>
              </c:pt>
              <c:pt idx="21">
                <c:v>0.36132969669291637</c:v>
              </c:pt>
              <c:pt idx="22">
                <c:v>0.3704259328964995</c:v>
              </c:pt>
              <c:pt idx="23">
                <c:v>0.38111781273771211</c:v>
              </c:pt>
              <c:pt idx="24">
                <c:v>0.39243491089096055</c:v>
              </c:pt>
              <c:pt idx="25">
                <c:v>0.40296374217021741</c:v>
              </c:pt>
              <c:pt idx="26">
                <c:v>0.4116876802433953</c:v>
              </c:pt>
              <c:pt idx="27">
                <c:v>0.41894642804027438</c:v>
              </c:pt>
              <c:pt idx="28">
                <c:v>0.42626519899089504</c:v>
              </c:pt>
              <c:pt idx="29">
                <c:v>0.43498376915682113</c:v>
              </c:pt>
              <c:pt idx="30">
                <c:v>0.44539479619763461</c:v>
              </c:pt>
              <c:pt idx="31">
                <c:v>0.45688573204287392</c:v>
              </c:pt>
              <c:pt idx="32">
                <c:v>0.46826930370234127</c:v>
              </c:pt>
              <c:pt idx="33">
                <c:v>0.47834867373790185</c:v>
              </c:pt>
              <c:pt idx="34">
                <c:v>0.48681661637121526</c:v>
              </c:pt>
              <c:pt idx="35">
                <c:v>0.49467810325065242</c:v>
              </c:pt>
              <c:pt idx="36">
                <c:v>0.50343783178606827</c:v>
              </c:pt>
              <c:pt idx="37">
                <c:v>0.51390896979924383</c:v>
              </c:pt>
              <c:pt idx="38">
                <c:v>0.52591811811726485</c:v>
              </c:pt>
              <c:pt idx="39">
                <c:v>0.53861152135395074</c:v>
              </c:pt>
              <c:pt idx="40">
                <c:v>0.55088823652838481</c:v>
              </c:pt>
              <c:pt idx="41">
                <c:v>0.56211047554501059</c:v>
              </c:pt>
              <c:pt idx="42">
                <c:v>0.57276768507793352</c:v>
              </c:pt>
              <c:pt idx="43">
                <c:v>0.58426228912468448</c:v>
              </c:pt>
              <c:pt idx="44">
                <c:v>0.59779929342850102</c:v>
              </c:pt>
              <c:pt idx="45">
                <c:v>0.61356557299936798</c:v>
              </c:pt>
              <c:pt idx="46">
                <c:v>0.63075846122211954</c:v>
              </c:pt>
              <c:pt idx="47">
                <c:v>0.64799918103252241</c:v>
              </c:pt>
              <c:pt idx="48">
                <c:v>0.66404941248651106</c:v>
              </c:pt>
              <c:pt idx="49">
                <c:v>0.67876243239230138</c:v>
              </c:pt>
              <c:pt idx="50">
                <c:v>0.6934452319220803</c:v>
              </c:pt>
              <c:pt idx="51">
                <c:v>0.70994438976312479</c:v>
              </c:pt>
              <c:pt idx="52">
                <c:v>0.7292719709272022</c:v>
              </c:pt>
              <c:pt idx="53">
                <c:v>0.75111829914736838</c:v>
              </c:pt>
              <c:pt idx="54">
                <c:v>0.77421245003151884</c:v>
              </c:pt>
              <c:pt idx="55">
                <c:v>0.79701537946434542</c:v>
              </c:pt>
              <c:pt idx="56">
                <c:v>0.81873344175308849</c:v>
              </c:pt>
              <c:pt idx="57">
                <c:v>0.84016755793109432</c:v>
              </c:pt>
              <c:pt idx="58">
                <c:v>0.8633772850409247</c:v>
              </c:pt>
              <c:pt idx="59">
                <c:v>0.89013394991970651</c:v>
              </c:pt>
              <c:pt idx="60">
                <c:v>0.92062838275777648</c:v>
              </c:pt>
              <c:pt idx="61">
                <c:v>0.95337923490332821</c:v>
              </c:pt>
              <c:pt idx="62">
                <c:v>0.98593803522826795</c:v>
              </c:pt>
              <c:pt idx="63">
                <c:v>1.0161372614735955</c:v>
              </c:pt>
              <c:pt idx="64">
                <c:v>1.0436213869724054</c:v>
              </c:pt>
              <c:pt idx="65">
                <c:v>1.0704238530243055</c:v>
              </c:pt>
              <c:pt idx="66">
                <c:v>1.0995950262613798</c:v>
              </c:pt>
              <c:pt idx="67">
                <c:v>1.1330152671699762</c:v>
              </c:pt>
              <c:pt idx="68">
                <c:v>1.1704494339587928</c:v>
              </c:pt>
              <c:pt idx="69">
                <c:v>1.2100836888872781</c:v>
              </c:pt>
              <c:pt idx="70">
                <c:v>1.249695472794768</c:v>
              </c:pt>
              <c:pt idx="71">
                <c:v>1.288165919268617</c:v>
              </c:pt>
              <c:pt idx="72">
                <c:v>1.326670373088731</c:v>
              </c:pt>
              <c:pt idx="73">
                <c:v>1.3682609008076365</c:v>
              </c:pt>
              <c:pt idx="74">
                <c:v>1.4157841726594185</c:v>
              </c:pt>
              <c:pt idx="75">
                <c:v>1.4699830743133955</c:v>
              </c:pt>
              <c:pt idx="76">
                <c:v>1.5292384931485352</c:v>
              </c:pt>
              <c:pt idx="77">
                <c:v>1.5906287929543572</c:v>
              </c:pt>
              <c:pt idx="78">
                <c:v>1.6517178144826643</c:v>
              </c:pt>
              <c:pt idx="79">
                <c:v>1.7125124252187489</c:v>
              </c:pt>
              <c:pt idx="80">
                <c:v>1.7760763252353546</c:v>
              </c:pt>
              <c:pt idx="81">
                <c:v>1.8466115640579177</c:v>
              </c:pt>
              <c:pt idx="82">
                <c:v>1.9262917726329614</c:v>
              </c:pt>
              <c:pt idx="83">
                <c:v>2.0135180308501615</c:v>
              </c:pt>
              <c:pt idx="84">
                <c:v>2.1035584578609976</c:v>
              </c:pt>
              <c:pt idx="85">
                <c:v>2.1908615693018136</c:v>
              </c:pt>
              <c:pt idx="86">
                <c:v>2.2722549541354304</c:v>
              </c:pt>
              <c:pt idx="87">
                <c:v>2.3493224746896333</c:v>
              </c:pt>
              <c:pt idx="88">
                <c:v>2.4275174475613217</c:v>
              </c:pt>
              <c:pt idx="89">
                <c:v>2.5120807734333774</c:v>
              </c:pt>
              <c:pt idx="90">
                <c:v>2.6043135252783749</c:v>
              </c:pt>
              <c:pt idx="91">
                <c:v>2.7011149991708119</c:v>
              </c:pt>
              <c:pt idx="92">
                <c:v>2.7972033090435788</c:v>
              </c:pt>
              <c:pt idx="93">
                <c:v>2.8882848706664292</c:v>
              </c:pt>
              <c:pt idx="94">
                <c:v>2.9738504083420754</c:v>
              </c:pt>
              <c:pt idx="95">
                <c:v>3.0577407417322577</c:v>
              </c:pt>
              <c:pt idx="96">
                <c:v>3.1454128502722405</c:v>
              </c:pt>
              <c:pt idx="97">
                <c:v>3.2398860619138805</c:v>
              </c:pt>
              <c:pt idx="98">
                <c:v>3.3397936799705183</c:v>
              </c:pt>
              <c:pt idx="99">
                <c:v>3.4405871088033497</c:v>
              </c:pt>
              <c:pt idx="100">
                <c:v>3.5373945918852012</c:v>
              </c:pt>
              <c:pt idx="101">
                <c:v>3.6279411181232213</c:v>
              </c:pt>
              <c:pt idx="102">
                <c:v>3.7140754479503166</c:v>
              </c:pt>
              <c:pt idx="103">
                <c:v>3.8005210834636909</c:v>
              </c:pt>
              <c:pt idx="104">
                <c:v>3.891380123129605</c:v>
              </c:pt>
              <c:pt idx="105">
                <c:v>3.9872098641842739</c:v>
              </c:pt>
              <c:pt idx="106">
                <c:v>4.0849011915414728</c:v>
              </c:pt>
              <c:pt idx="107">
                <c:v>4.1798707368553343</c:v>
              </c:pt>
              <c:pt idx="108">
                <c:v>4.2688398643563783</c:v>
              </c:pt>
              <c:pt idx="109">
                <c:v>4.3518217770694942</c:v>
              </c:pt>
              <c:pt idx="110">
                <c:v>4.4321200542112926</c:v>
              </c:pt>
              <c:pt idx="111">
                <c:v>4.5140114130239164</c:v>
              </c:pt>
              <c:pt idx="112">
                <c:v>4.5997515728522851</c:v>
              </c:pt>
              <c:pt idx="113">
                <c:v>4.6883012257789876</c:v>
              </c:pt>
              <c:pt idx="114">
                <c:v>4.7764420308846605</c:v>
              </c:pt>
              <c:pt idx="115">
                <c:v>4.8610236665285136</c:v>
              </c:pt>
              <c:pt idx="116">
                <c:v>4.9409146187957571</c:v>
              </c:pt>
              <c:pt idx="117">
                <c:v>5.0176937929180943</c:v>
              </c:pt>
              <c:pt idx="118">
                <c:v>5.0945447168904332</c:v>
              </c:pt>
              <c:pt idx="119">
                <c:v>5.173951993200558</c:v>
              </c:pt>
              <c:pt idx="120">
                <c:v>5.2559494879951085</c:v>
              </c:pt>
              <c:pt idx="121">
                <c:v>5.3382197421357951</c:v>
              </c:pt>
              <c:pt idx="122">
                <c:v>5.4176902699812981</c:v>
              </c:pt>
              <c:pt idx="123">
                <c:v>5.492387323363662</c:v>
              </c:pt>
              <c:pt idx="124">
                <c:v>5.5625349563742894</c:v>
              </c:pt>
              <c:pt idx="125">
                <c:v>5.6302797382894267</c:v>
              </c:pt>
            </c:numLit>
          </c:xVal>
          <c:yVal>
            <c:numLit>
              <c:formatCode>General</c:formatCode>
              <c:ptCount val="126"/>
              <c:pt idx="0">
                <c:v>0.9</c:v>
              </c:pt>
              <c:pt idx="1">
                <c:v>0.89980662107437603</c:v>
              </c:pt>
              <c:pt idx="2">
                <c:v>0.89950265990115907</c:v>
              </c:pt>
              <c:pt idx="3">
                <c:v>0.89903254837104774</c:v>
              </c:pt>
              <c:pt idx="4">
                <c:v>0.89832106779526177</c:v>
              </c:pt>
              <c:pt idx="5">
                <c:v>0.89727634378495857</c:v>
              </c:pt>
              <c:pt idx="6">
                <c:v>0.89580723264863782</c:v>
              </c:pt>
              <c:pt idx="7">
                <c:v>0.89386738182878001</c:v>
              </c:pt>
              <c:pt idx="8">
                <c:v>0.89153170477939081</c:v>
              </c:pt>
              <c:pt idx="9">
                <c:v>0.88907418786136505</c:v>
              </c:pt>
              <c:pt idx="10">
                <c:v>0.88694328345535167</c:v>
              </c:pt>
              <c:pt idx="11">
                <c:v>0.88551910806952916</c:v>
              </c:pt>
              <c:pt idx="12">
                <c:v>0.8847864922328047</c:v>
              </c:pt>
              <c:pt idx="13">
                <c:v>0.88437096469554344</c:v>
              </c:pt>
              <c:pt idx="14">
                <c:v>0.88395171915130522</c:v>
              </c:pt>
              <c:pt idx="15">
                <c:v>0.88343508221712763</c:v>
              </c:pt>
              <c:pt idx="16">
                <c:v>0.88284048885161237</c:v>
              </c:pt>
              <c:pt idx="17">
                <c:v>0.88223148444028432</c:v>
              </c:pt>
              <c:pt idx="18">
                <c:v>0.88167959338705182</c:v>
              </c:pt>
              <c:pt idx="19">
                <c:v>0.88120326509023139</c:v>
              </c:pt>
              <c:pt idx="20">
                <c:v>0.88073435541535783</c:v>
              </c:pt>
              <c:pt idx="21">
                <c:v>0.88017416284649852</c:v>
              </c:pt>
              <c:pt idx="22">
                <c:v>0.87947340761682502</c:v>
              </c:pt>
              <c:pt idx="23">
                <c:v>0.87864996814835028</c:v>
              </c:pt>
              <c:pt idx="24">
                <c:v>0.87777856665470644</c:v>
              </c:pt>
              <c:pt idx="25">
                <c:v>0.87696780448422862</c:v>
              </c:pt>
              <c:pt idx="26">
                <c:v>0.87629551778130577</c:v>
              </c:pt>
              <c:pt idx="27">
                <c:v>0.87573513434475003</c:v>
              </c:pt>
              <c:pt idx="28">
                <c:v>0.87516892743932573</c:v>
              </c:pt>
              <c:pt idx="29">
                <c:v>0.87449332629382748</c:v>
              </c:pt>
              <c:pt idx="30">
                <c:v>0.87368493384797408</c:v>
              </c:pt>
              <c:pt idx="31">
                <c:v>0.87278934044033685</c:v>
              </c:pt>
              <c:pt idx="32">
                <c:v>0.87189538892465812</c:v>
              </c:pt>
              <c:pt idx="33">
                <c:v>0.8710914373333325</c:v>
              </c:pt>
              <c:pt idx="34">
                <c:v>0.87039606113029633</c:v>
              </c:pt>
              <c:pt idx="35">
                <c:v>0.86972521360109767</c:v>
              </c:pt>
              <c:pt idx="36">
                <c:v>0.86895372988291675</c:v>
              </c:pt>
              <c:pt idx="37">
                <c:v>0.86800552090311844</c:v>
              </c:pt>
              <c:pt idx="38">
                <c:v>0.86687491167484121</c:v>
              </c:pt>
              <c:pt idx="39">
                <c:v>0.86560198145325884</c:v>
              </c:pt>
              <c:pt idx="40">
                <c:v>0.86423875688029939</c:v>
              </c:pt>
              <c:pt idx="41">
                <c:v>0.8627955792452634</c:v>
              </c:pt>
              <c:pt idx="42">
                <c:v>0.86119350890516244</c:v>
              </c:pt>
              <c:pt idx="43">
                <c:v>0.85928810384840659</c:v>
              </c:pt>
              <c:pt idx="44">
                <c:v>0.85696779731777228</c:v>
              </c:pt>
              <c:pt idx="45">
                <c:v>0.8542346797741448</c:v>
              </c:pt>
              <c:pt idx="46">
                <c:v>0.85121470993114012</c:v>
              </c:pt>
              <c:pt idx="47">
                <c:v>0.84811297194025592</c:v>
              </c:pt>
              <c:pt idx="48">
                <c:v>0.84510319987193938</c:v>
              </c:pt>
              <c:pt idx="49">
                <c:v>0.84217709877597058</c:v>
              </c:pt>
              <c:pt idx="50">
                <c:v>0.8390929055554085</c:v>
              </c:pt>
              <c:pt idx="51">
                <c:v>0.83553231807501993</c:v>
              </c:pt>
              <c:pt idx="52">
                <c:v>0.83133125833280741</c:v>
              </c:pt>
              <c:pt idx="53">
                <c:v>0.82656372001241285</c:v>
              </c:pt>
              <c:pt idx="54">
                <c:v>0.82147793553621051</c:v>
              </c:pt>
              <c:pt idx="55">
                <c:v>0.81635987404824528</c:v>
              </c:pt>
              <c:pt idx="56">
                <c:v>0.81133149740378396</c:v>
              </c:pt>
              <c:pt idx="57">
                <c:v>0.80619267582132204</c:v>
              </c:pt>
              <c:pt idx="58">
                <c:v>0.8005071634159211</c:v>
              </c:pt>
              <c:pt idx="59">
                <c:v>0.79392527069186192</c:v>
              </c:pt>
              <c:pt idx="60">
                <c:v>0.7864418218455077</c:v>
              </c:pt>
              <c:pt idx="61">
                <c:v>0.77839889798797446</c:v>
              </c:pt>
              <c:pt idx="62">
                <c:v>0.77031593838258972</c:v>
              </c:pt>
              <c:pt idx="63">
                <c:v>0.7626104902212717</c:v>
              </c:pt>
              <c:pt idx="64">
                <c:v>0.7552891036548065</c:v>
              </c:pt>
              <c:pt idx="65">
                <c:v>0.74787221836270057</c:v>
              </c:pt>
              <c:pt idx="66">
                <c:v>0.73973271913070127</c:v>
              </c:pt>
              <c:pt idx="67">
                <c:v>0.73057557337832757</c:v>
              </c:pt>
              <c:pt idx="68">
                <c:v>0.72061412548803228</c:v>
              </c:pt>
              <c:pt idx="69">
                <c:v>0.71040211355143434</c:v>
              </c:pt>
              <c:pt idx="70">
                <c:v>0.70051973509555765</c:v>
              </c:pt>
              <c:pt idx="71">
                <c:v>0.69121319491954247</c:v>
              </c:pt>
              <c:pt idx="72">
                <c:v>0.68216881972810206</c:v>
              </c:pt>
              <c:pt idx="73">
                <c:v>0.67268575002192288</c:v>
              </c:pt>
              <c:pt idx="74">
                <c:v>0.6621916955137771</c:v>
              </c:pt>
              <c:pt idx="75">
                <c:v>0.65063928446704322</c:v>
              </c:pt>
              <c:pt idx="76">
                <c:v>0.63848024538814752</c:v>
              </c:pt>
              <c:pt idx="77">
                <c:v>0.62636393031996984</c:v>
              </c:pt>
              <c:pt idx="78">
                <c:v>0.61475693501361495</c:v>
              </c:pt>
              <c:pt idx="79">
                <c:v>0.60361940592273788</c:v>
              </c:pt>
              <c:pt idx="80">
                <c:v>0.59238474424646614</c:v>
              </c:pt>
              <c:pt idx="81">
                <c:v>0.58037389647148463</c:v>
              </c:pt>
              <c:pt idx="82">
                <c:v>0.56733967846908429</c:v>
              </c:pt>
              <c:pt idx="83">
                <c:v>0.55366878836245714</c:v>
              </c:pt>
              <c:pt idx="84">
                <c:v>0.54015816099355363</c:v>
              </c:pt>
              <c:pt idx="85">
                <c:v>0.52759408707658784</c:v>
              </c:pt>
              <c:pt idx="86">
                <c:v>0.51631926975540343</c:v>
              </c:pt>
              <c:pt idx="87">
                <c:v>0.50600648169742024</c:v>
              </c:pt>
              <c:pt idx="88">
                <c:v>0.49587986478933854</c:v>
              </c:pt>
              <c:pt idx="89">
                <c:v>0.48528606456018486</c:v>
              </c:pt>
              <c:pt idx="90">
                <c:v>0.47412716166818591</c:v>
              </c:pt>
              <c:pt idx="91">
                <c:v>0.46282927122170603</c:v>
              </c:pt>
              <c:pt idx="92">
                <c:v>0.4520049563287864</c:v>
              </c:pt>
              <c:pt idx="93">
                <c:v>0.44207994185266797</c:v>
              </c:pt>
              <c:pt idx="94">
                <c:v>0.43303496344384745</c:v>
              </c:pt>
              <c:pt idx="95">
                <c:v>0.42441442150040759</c:v>
              </c:pt>
              <c:pt idx="96">
                <c:v>0.4156526022500906</c:v>
              </c:pt>
              <c:pt idx="97">
                <c:v>0.40647843058385447</c:v>
              </c:pt>
              <c:pt idx="98">
                <c:v>0.39706110728992328</c:v>
              </c:pt>
              <c:pt idx="99">
                <c:v>0.38783962406813616</c:v>
              </c:pt>
              <c:pt idx="100">
                <c:v>0.37923202825306251</c:v>
              </c:pt>
              <c:pt idx="101">
                <c:v>0.37139034864524445</c:v>
              </c:pt>
              <c:pt idx="102">
                <c:v>0.36410920324318236</c:v>
              </c:pt>
              <c:pt idx="103">
                <c:v>0.35696853234122072</c:v>
              </c:pt>
              <c:pt idx="104">
                <c:v>0.3496352298123514</c:v>
              </c:pt>
              <c:pt idx="105">
                <c:v>0.34208289702485256</c:v>
              </c:pt>
              <c:pt idx="106">
                <c:v>0.33456735497815321</c:v>
              </c:pt>
              <c:pt idx="107">
                <c:v>0.32743057748554261</c:v>
              </c:pt>
              <c:pt idx="108">
                <c:v>0.32088950784251952</c:v>
              </c:pt>
              <c:pt idx="109">
                <c:v>0.31490967808216813</c:v>
              </c:pt>
              <c:pt idx="110">
                <c:v>0.30923023126910376</c:v>
              </c:pt>
              <c:pt idx="111">
                <c:v>0.30354255520503814</c:v>
              </c:pt>
              <c:pt idx="112">
                <c:v>0.29769651275958092</c:v>
              </c:pt>
              <c:pt idx="113">
                <c:v>0.29177161637579424</c:v>
              </c:pt>
              <c:pt idx="114">
                <c:v>0.28598362283616802</c:v>
              </c:pt>
              <c:pt idx="115">
                <c:v>0.28052841570924952</c:v>
              </c:pt>
              <c:pt idx="116">
                <c:v>0.27546179320257719</c:v>
              </c:pt>
              <c:pt idx="117">
                <c:v>0.27066876123788858</c:v>
              </c:pt>
              <c:pt idx="118">
                <c:v>0.26594379062058521</c:v>
              </c:pt>
              <c:pt idx="119">
                <c:v>0.26113558885409549</c:v>
              </c:pt>
              <c:pt idx="120">
                <c:v>0.25624702095995933</c:v>
              </c:pt>
              <c:pt idx="121">
                <c:v>0.25141789709389822</c:v>
              </c:pt>
              <c:pt idx="122">
                <c:v>0.24682295001435481</c:v>
              </c:pt>
              <c:pt idx="123">
                <c:v>0.24256477119868614</c:v>
              </c:pt>
              <c:pt idx="124">
                <c:v>0.23861810781761339</c:v>
              </c:pt>
              <c:pt idx="125">
                <c:v>0.23485339013220508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987840"/>
        <c:axId val="209988416"/>
      </c:scatterChart>
      <c:valAx>
        <c:axId val="209987840"/>
        <c:scaling>
          <c:orientation val="minMax"/>
          <c:max val="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Vitrinite</a:t>
                </a:r>
                <a:r>
                  <a:rPr lang="en-US" baseline="0"/>
                  <a:t> reflectance, %Ro</a:t>
                </a:r>
                <a:endParaRPr lang="en-US"/>
              </a:p>
            </c:rich>
          </c:tx>
          <c:layout/>
          <c:overlay val="0"/>
        </c:title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88416"/>
        <c:crosses val="autoZero"/>
        <c:crossBetween val="midCat"/>
        <c:majorUnit val="1"/>
        <c:minorUnit val="0.5"/>
      </c:valAx>
      <c:valAx>
        <c:axId val="209988416"/>
        <c:scaling>
          <c:orientation val="minMax"/>
          <c:max val="1.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H/C ratio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87840"/>
        <c:crosses val="autoZero"/>
        <c:crossBetween val="midCat"/>
        <c:majorUnit val="0.4"/>
        <c:minorUnit val="0.1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3580680661670554"/>
          <c:y val="0.10779684047181413"/>
          <c:w val="0.31292470177754728"/>
          <c:h val="0.2075410359087791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085739282589675E-2"/>
          <c:y val="5.1400554097404488E-2"/>
          <c:w val="0.87616426071741027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v>Easy%RoV</c:v>
          </c:tx>
          <c:spPr>
            <a:ln w="28575">
              <a:noFill/>
            </a:ln>
          </c:spPr>
          <c:invertIfNegative val="0"/>
          <c:cat>
            <c:numRef>
              <c:f>'Easy%RoV'!$J$7:$AD$7</c:f>
              <c:numCache>
                <c:formatCode>General</c:formatCode>
                <c:ptCount val="2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</c:numCache>
            </c:numRef>
          </c:cat>
          <c:val>
            <c:numRef>
              <c:f>'Easy%RoV'!$J$6:$AD$6</c:f>
              <c:numCache>
                <c:formatCode>General</c:formatCode>
                <c:ptCount val="21"/>
                <c:pt idx="0">
                  <c:v>0.03</c:v>
                </c:pt>
                <c:pt idx="1">
                  <c:v>0.04</c:v>
                </c:pt>
                <c:pt idx="2">
                  <c:v>4.4999999999999998E-2</c:v>
                </c:pt>
                <c:pt idx="3">
                  <c:v>4.4999999999999998E-2</c:v>
                </c:pt>
                <c:pt idx="4">
                  <c:v>4.4999999999999998E-2</c:v>
                </c:pt>
                <c:pt idx="5">
                  <c:v>0.04</c:v>
                </c:pt>
                <c:pt idx="6">
                  <c:v>4.4999999999999998E-2</c:v>
                </c:pt>
                <c:pt idx="7">
                  <c:v>0.05</c:v>
                </c:pt>
                <c:pt idx="8">
                  <c:v>5.5E-2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0.08</c:v>
                </c:pt>
                <c:pt idx="12">
                  <c:v>7.0000000000000007E-2</c:v>
                </c:pt>
                <c:pt idx="13">
                  <c:v>0.06</c:v>
                </c:pt>
                <c:pt idx="14">
                  <c:v>0.05</c:v>
                </c:pt>
                <c:pt idx="15">
                  <c:v>0.04</c:v>
                </c:pt>
                <c:pt idx="16">
                  <c:v>0.03</c:v>
                </c:pt>
                <c:pt idx="17">
                  <c:v>0.03</c:v>
                </c:pt>
                <c:pt idx="18">
                  <c:v>2.5000000000000001E-2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614208"/>
        <c:axId val="209990144"/>
      </c:barChart>
      <c:catAx>
        <c:axId val="211614208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901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09990144"/>
        <c:scaling>
          <c:orientation val="minMax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161420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3682511257999105"/>
          <c:y val="7.5092635479388603E-2"/>
          <c:w val="0.23743194072571913"/>
          <c:h val="9.2394157252082609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085739282589675E-2"/>
          <c:y val="5.1400554097404488E-2"/>
          <c:w val="0.87616426071741027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v>Easy%RoB</c:v>
          </c:tx>
          <c:spPr>
            <a:ln w="28575">
              <a:noFill/>
            </a:ln>
          </c:spPr>
          <c:invertIfNegative val="0"/>
          <c:cat>
            <c:numRef>
              <c:f>'Easy%RoB'!$J$7:$AD$7</c:f>
              <c:numCache>
                <c:formatCode>General</c:formatCode>
                <c:ptCount val="21"/>
                <c:pt idx="0">
                  <c:v>38</c:v>
                </c:pt>
                <c:pt idx="1">
                  <c:v>40</c:v>
                </c:pt>
                <c:pt idx="2">
                  <c:v>42</c:v>
                </c:pt>
                <c:pt idx="3">
                  <c:v>44</c:v>
                </c:pt>
                <c:pt idx="4">
                  <c:v>46</c:v>
                </c:pt>
                <c:pt idx="5">
                  <c:v>48</c:v>
                </c:pt>
                <c:pt idx="6">
                  <c:v>50</c:v>
                </c:pt>
                <c:pt idx="7">
                  <c:v>52</c:v>
                </c:pt>
                <c:pt idx="8">
                  <c:v>54</c:v>
                </c:pt>
                <c:pt idx="9">
                  <c:v>56</c:v>
                </c:pt>
                <c:pt idx="10">
                  <c:v>58</c:v>
                </c:pt>
                <c:pt idx="11">
                  <c:v>60</c:v>
                </c:pt>
                <c:pt idx="12">
                  <c:v>62</c:v>
                </c:pt>
                <c:pt idx="13">
                  <c:v>64</c:v>
                </c:pt>
                <c:pt idx="14">
                  <c:v>66</c:v>
                </c:pt>
                <c:pt idx="15">
                  <c:v>68</c:v>
                </c:pt>
                <c:pt idx="16">
                  <c:v>70</c:v>
                </c:pt>
                <c:pt idx="17">
                  <c:v>72</c:v>
                </c:pt>
                <c:pt idx="18">
                  <c:v>74</c:v>
                </c:pt>
                <c:pt idx="19">
                  <c:v>76</c:v>
                </c:pt>
              </c:numCache>
            </c:numRef>
          </c:cat>
          <c:val>
            <c:numRef>
              <c:f>'Easy%RoB'!$J$6:$AD$6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0.02</c:v>
                </c:pt>
                <c:pt idx="4">
                  <c:v>0.02</c:v>
                </c:pt>
                <c:pt idx="5">
                  <c:v>0.03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0.15</c:v>
                </c:pt>
                <c:pt idx="9">
                  <c:v>0.13</c:v>
                </c:pt>
                <c:pt idx="10">
                  <c:v>0.11</c:v>
                </c:pt>
                <c:pt idx="11">
                  <c:v>0.08</c:v>
                </c:pt>
                <c:pt idx="12">
                  <c:v>7.0000000000000007E-2</c:v>
                </c:pt>
                <c:pt idx="13">
                  <c:v>0.06</c:v>
                </c:pt>
                <c:pt idx="14">
                  <c:v>0.06</c:v>
                </c:pt>
                <c:pt idx="15">
                  <c:v>0.05</c:v>
                </c:pt>
                <c:pt idx="16">
                  <c:v>3.5000000000000003E-2</c:v>
                </c:pt>
                <c:pt idx="17">
                  <c:v>2.5000000000000001E-2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139008"/>
        <c:axId val="209991872"/>
      </c:barChart>
      <c:catAx>
        <c:axId val="212139008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918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09991872"/>
        <c:scaling>
          <c:orientation val="minMax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213900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3682511257999105"/>
          <c:y val="7.5092635479388603E-2"/>
          <c:w val="0.23743194072571913"/>
          <c:h val="9.2394157252082609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7845691950376"/>
          <c:y val="4.7014435695538058E-2"/>
          <c:w val="0.82686842651862758"/>
          <c:h val="0.79753177234424644"/>
        </c:manualLayout>
      </c:layout>
      <c:scatterChart>
        <c:scatterStyle val="smoothMarker"/>
        <c:varyColors val="0"/>
        <c:ser>
          <c:idx val="0"/>
          <c:order val="0"/>
          <c:tx>
            <c:v>Vitrinite</c:v>
          </c:tx>
          <c:spPr>
            <a:ln>
              <a:prstDash val="solid"/>
            </a:ln>
          </c:spPr>
          <c:marker>
            <c:symbol val="none"/>
          </c:marker>
          <c:xVal>
            <c:numRef>
              <c:f>'Type III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III OM'!$J$18:$J$143</c:f>
              <c:numCache>
                <c:formatCode>0.00</c:formatCode>
                <c:ptCount val="126"/>
                <c:pt idx="0">
                  <c:v>0.25361715400960444</c:v>
                </c:pt>
                <c:pt idx="1">
                  <c:v>0.25416579010745388</c:v>
                </c:pt>
                <c:pt idx="2">
                  <c:v>0.25502967668688242</c:v>
                </c:pt>
                <c:pt idx="3">
                  <c:v>0.25636902483331425</c:v>
                </c:pt>
                <c:pt idx="4">
                  <c:v>0.25840308924264122</c:v>
                </c:pt>
                <c:pt idx="5">
                  <c:v>0.26140517777674738</c:v>
                </c:pt>
                <c:pt idx="6">
                  <c:v>0.2656593465545396</c:v>
                </c:pt>
                <c:pt idx="7">
                  <c:v>0.27134357622914068</c:v>
                </c:pt>
                <c:pt idx="8">
                  <c:v>0.27831928761280633</c:v>
                </c:pt>
                <c:pt idx="9">
                  <c:v>0.28590806159988374</c:v>
                </c:pt>
                <c:pt idx="10">
                  <c:v>0.29295031355790657</c:v>
                </c:pt>
                <c:pt idx="11">
                  <c:v>0.29849634600182667</c:v>
                </c:pt>
                <c:pt idx="12">
                  <c:v>0.30275973571673526</c:v>
                </c:pt>
                <c:pt idx="13">
                  <c:v>0.30701344129786884</c:v>
                </c:pt>
                <c:pt idx="14">
                  <c:v>0.31234494716829636</c:v>
                </c:pt>
                <c:pt idx="15">
                  <c:v>0.31903678212494385</c:v>
                </c:pt>
                <c:pt idx="16">
                  <c:v>0.32674350984316902</c:v>
                </c:pt>
                <c:pt idx="17">
                  <c:v>0.33463957041493569</c:v>
                </c:pt>
                <c:pt idx="18">
                  <c:v>0.34179720810408909</c:v>
                </c:pt>
                <c:pt idx="19">
                  <c:v>0.34797620688226749</c:v>
                </c:pt>
                <c:pt idx="20">
                  <c:v>0.35406001952265531</c:v>
                </c:pt>
                <c:pt idx="21">
                  <c:v>0.36132969669291637</c:v>
                </c:pt>
                <c:pt idx="22">
                  <c:v>0.3704259328964995</c:v>
                </c:pt>
                <c:pt idx="23">
                  <c:v>0.38111781273771211</c:v>
                </c:pt>
                <c:pt idx="24">
                  <c:v>0.39243491089096055</c:v>
                </c:pt>
                <c:pt idx="25">
                  <c:v>0.40296374217021741</c:v>
                </c:pt>
                <c:pt idx="26">
                  <c:v>0.4116876802433953</c:v>
                </c:pt>
                <c:pt idx="27">
                  <c:v>0.41894642804027438</c:v>
                </c:pt>
                <c:pt idx="28">
                  <c:v>0.42626519899089504</c:v>
                </c:pt>
                <c:pt idx="29">
                  <c:v>0.43498376915682113</c:v>
                </c:pt>
                <c:pt idx="30">
                  <c:v>0.44539479619763461</c:v>
                </c:pt>
                <c:pt idx="31">
                  <c:v>0.45688573204287392</c:v>
                </c:pt>
                <c:pt idx="32">
                  <c:v>0.46826930370234127</c:v>
                </c:pt>
                <c:pt idx="33">
                  <c:v>0.47834867373790185</c:v>
                </c:pt>
                <c:pt idx="34">
                  <c:v>0.48681661637121526</c:v>
                </c:pt>
                <c:pt idx="35">
                  <c:v>0.49467810325065242</c:v>
                </c:pt>
                <c:pt idx="36">
                  <c:v>0.50343783178606827</c:v>
                </c:pt>
                <c:pt idx="37">
                  <c:v>0.51390896979924383</c:v>
                </c:pt>
                <c:pt idx="38">
                  <c:v>0.52591811811726485</c:v>
                </c:pt>
                <c:pt idx="39">
                  <c:v>0.53861152135395074</c:v>
                </c:pt>
                <c:pt idx="40">
                  <c:v>0.55088823652838481</c:v>
                </c:pt>
                <c:pt idx="41">
                  <c:v>0.56211047554501059</c:v>
                </c:pt>
                <c:pt idx="42">
                  <c:v>0.57276768507793352</c:v>
                </c:pt>
                <c:pt idx="43">
                  <c:v>0.58426228912468448</c:v>
                </c:pt>
                <c:pt idx="44">
                  <c:v>0.59779929342850102</c:v>
                </c:pt>
                <c:pt idx="45">
                  <c:v>0.61356557299936798</c:v>
                </c:pt>
                <c:pt idx="46">
                  <c:v>0.63075846122211954</c:v>
                </c:pt>
                <c:pt idx="47">
                  <c:v>0.64799918103252241</c:v>
                </c:pt>
                <c:pt idx="48">
                  <c:v>0.66404941248651106</c:v>
                </c:pt>
                <c:pt idx="49">
                  <c:v>0.67876243239230138</c:v>
                </c:pt>
                <c:pt idx="50">
                  <c:v>0.6934452319220803</c:v>
                </c:pt>
                <c:pt idx="51">
                  <c:v>0.70994438976312479</c:v>
                </c:pt>
                <c:pt idx="52">
                  <c:v>0.7292719709272022</c:v>
                </c:pt>
                <c:pt idx="53">
                  <c:v>0.75111829914736838</c:v>
                </c:pt>
                <c:pt idx="54">
                  <c:v>0.77421245003151884</c:v>
                </c:pt>
                <c:pt idx="55">
                  <c:v>0.79701537946434542</c:v>
                </c:pt>
                <c:pt idx="56">
                  <c:v>0.81873344175308849</c:v>
                </c:pt>
                <c:pt idx="57">
                  <c:v>0.84016755793109432</c:v>
                </c:pt>
                <c:pt idx="58">
                  <c:v>0.8633772850409247</c:v>
                </c:pt>
                <c:pt idx="59">
                  <c:v>0.89013394991970651</c:v>
                </c:pt>
                <c:pt idx="60">
                  <c:v>0.92062838275777648</c:v>
                </c:pt>
                <c:pt idx="61">
                  <c:v>0.95337923490332821</c:v>
                </c:pt>
                <c:pt idx="62">
                  <c:v>0.98593803522826795</c:v>
                </c:pt>
                <c:pt idx="63">
                  <c:v>1.0161372614735955</c:v>
                </c:pt>
                <c:pt idx="64">
                  <c:v>1.0436213869724054</c:v>
                </c:pt>
                <c:pt idx="65">
                  <c:v>1.0704238530243055</c:v>
                </c:pt>
                <c:pt idx="66">
                  <c:v>1.0995950262613798</c:v>
                </c:pt>
                <c:pt idx="67">
                  <c:v>1.1330152671699762</c:v>
                </c:pt>
                <c:pt idx="68">
                  <c:v>1.1704494339587928</c:v>
                </c:pt>
                <c:pt idx="69">
                  <c:v>1.2100836888872781</c:v>
                </c:pt>
                <c:pt idx="70">
                  <c:v>1.249695472794768</c:v>
                </c:pt>
                <c:pt idx="71">
                  <c:v>1.288165919268617</c:v>
                </c:pt>
                <c:pt idx="72">
                  <c:v>1.326670373088731</c:v>
                </c:pt>
                <c:pt idx="73">
                  <c:v>1.3682609008076365</c:v>
                </c:pt>
                <c:pt idx="74">
                  <c:v>1.4157841726594185</c:v>
                </c:pt>
                <c:pt idx="75">
                  <c:v>1.4699830743133955</c:v>
                </c:pt>
                <c:pt idx="76">
                  <c:v>1.5292384931485352</c:v>
                </c:pt>
                <c:pt idx="77">
                  <c:v>1.5906287929543572</c:v>
                </c:pt>
                <c:pt idx="78">
                  <c:v>1.6517178144826643</c:v>
                </c:pt>
                <c:pt idx="79">
                  <c:v>1.7125124252187489</c:v>
                </c:pt>
                <c:pt idx="80">
                  <c:v>1.7760763252353546</c:v>
                </c:pt>
                <c:pt idx="81">
                  <c:v>1.8466115640579177</c:v>
                </c:pt>
                <c:pt idx="82">
                  <c:v>1.9262917726329614</c:v>
                </c:pt>
                <c:pt idx="83">
                  <c:v>2.0135180308501615</c:v>
                </c:pt>
                <c:pt idx="84">
                  <c:v>2.1035584578609976</c:v>
                </c:pt>
                <c:pt idx="85">
                  <c:v>2.1908615693018136</c:v>
                </c:pt>
                <c:pt idx="86">
                  <c:v>2.2722549541354304</c:v>
                </c:pt>
                <c:pt idx="87">
                  <c:v>2.3493224746896333</c:v>
                </c:pt>
                <c:pt idx="88">
                  <c:v>2.4275174475613217</c:v>
                </c:pt>
                <c:pt idx="89">
                  <c:v>2.5120807734333774</c:v>
                </c:pt>
                <c:pt idx="90">
                  <c:v>2.6043135252783749</c:v>
                </c:pt>
                <c:pt idx="91">
                  <c:v>2.7011149991708119</c:v>
                </c:pt>
                <c:pt idx="92">
                  <c:v>2.7972033090435788</c:v>
                </c:pt>
                <c:pt idx="93">
                  <c:v>2.8882848706664292</c:v>
                </c:pt>
                <c:pt idx="94">
                  <c:v>2.9738504083420754</c:v>
                </c:pt>
                <c:pt idx="95">
                  <c:v>3.0577407417322577</c:v>
                </c:pt>
                <c:pt idx="96">
                  <c:v>3.1454128502722405</c:v>
                </c:pt>
                <c:pt idx="97">
                  <c:v>3.2398860619138805</c:v>
                </c:pt>
                <c:pt idx="98">
                  <c:v>3.3397936799705183</c:v>
                </c:pt>
                <c:pt idx="99">
                  <c:v>3.4405871088033497</c:v>
                </c:pt>
                <c:pt idx="100">
                  <c:v>3.5373945918852012</c:v>
                </c:pt>
                <c:pt idx="101">
                  <c:v>3.6279411181232213</c:v>
                </c:pt>
                <c:pt idx="102">
                  <c:v>3.7140754479503166</c:v>
                </c:pt>
                <c:pt idx="103">
                  <c:v>3.8005210834636909</c:v>
                </c:pt>
                <c:pt idx="104">
                  <c:v>3.891380123129605</c:v>
                </c:pt>
                <c:pt idx="105">
                  <c:v>3.9872098641842739</c:v>
                </c:pt>
                <c:pt idx="106">
                  <c:v>4.0849011915414728</c:v>
                </c:pt>
                <c:pt idx="107">
                  <c:v>4.1798707368553343</c:v>
                </c:pt>
                <c:pt idx="108">
                  <c:v>4.2688398643563783</c:v>
                </c:pt>
                <c:pt idx="109">
                  <c:v>4.3518217770694942</c:v>
                </c:pt>
                <c:pt idx="110">
                  <c:v>4.4321200542112926</c:v>
                </c:pt>
                <c:pt idx="111">
                  <c:v>4.5140114130239164</c:v>
                </c:pt>
                <c:pt idx="112">
                  <c:v>4.5997515728522851</c:v>
                </c:pt>
                <c:pt idx="113">
                  <c:v>4.6883012257789876</c:v>
                </c:pt>
                <c:pt idx="114">
                  <c:v>4.7764420308846605</c:v>
                </c:pt>
                <c:pt idx="115">
                  <c:v>4.8610236665285136</c:v>
                </c:pt>
                <c:pt idx="116">
                  <c:v>4.9409146187957571</c:v>
                </c:pt>
                <c:pt idx="117">
                  <c:v>5.0176937929180943</c:v>
                </c:pt>
                <c:pt idx="118">
                  <c:v>5.0945447168904332</c:v>
                </c:pt>
                <c:pt idx="119">
                  <c:v>5.173951993200558</c:v>
                </c:pt>
                <c:pt idx="120">
                  <c:v>5.2559494879951085</c:v>
                </c:pt>
                <c:pt idx="121">
                  <c:v>5.3382197421357951</c:v>
                </c:pt>
                <c:pt idx="122">
                  <c:v>5.4176902699812981</c:v>
                </c:pt>
                <c:pt idx="123">
                  <c:v>5.492387323363662</c:v>
                </c:pt>
                <c:pt idx="124">
                  <c:v>5.5625349563742894</c:v>
                </c:pt>
                <c:pt idx="125">
                  <c:v>5.6302797382894267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58336"/>
        <c:axId val="99358912"/>
      </c:scatterChart>
      <c:valAx>
        <c:axId val="99358336"/>
        <c:scaling>
          <c:orientation val="minMax"/>
          <c:max val="275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Temperature, 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358912"/>
        <c:crosses val="autoZero"/>
        <c:crossBetween val="midCat"/>
        <c:majorUnit val="25"/>
        <c:minorUnit val="10"/>
      </c:valAx>
      <c:valAx>
        <c:axId val="9935891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Vitrinite reflectance, %Ro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358336"/>
        <c:crosses val="autoZero"/>
        <c:crossBetween val="midCat"/>
        <c:majorUnit val="1"/>
        <c:minorUnit val="0.5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4310434249611015"/>
          <c:y val="8.0663895450567125E-2"/>
          <c:w val="0.31292470177754728"/>
          <c:h val="0.1306643583485792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85739282589675E-2"/>
          <c:y val="5.1400554097404488E-2"/>
          <c:w val="0.8656157042869641"/>
          <c:h val="0.8326195683872849"/>
        </c:manualLayout>
      </c:layout>
      <c:scatterChart>
        <c:scatterStyle val="smoothMarker"/>
        <c:varyColors val="0"/>
        <c:ser>
          <c:idx val="1"/>
          <c:order val="0"/>
          <c:marker>
            <c:symbol val="none"/>
          </c:marker>
          <c:xVal>
            <c:numRef>
              <c:f>'Type III OM'!$J$18:$J$143</c:f>
              <c:numCache>
                <c:formatCode>0.00</c:formatCode>
                <c:ptCount val="126"/>
                <c:pt idx="0">
                  <c:v>0.25361715400960444</c:v>
                </c:pt>
                <c:pt idx="1">
                  <c:v>0.25416579010745388</c:v>
                </c:pt>
                <c:pt idx="2">
                  <c:v>0.25502967668688242</c:v>
                </c:pt>
                <c:pt idx="3">
                  <c:v>0.25636902483331425</c:v>
                </c:pt>
                <c:pt idx="4">
                  <c:v>0.25840308924264122</c:v>
                </c:pt>
                <c:pt idx="5">
                  <c:v>0.26140517777674738</c:v>
                </c:pt>
                <c:pt idx="6">
                  <c:v>0.2656593465545396</c:v>
                </c:pt>
                <c:pt idx="7">
                  <c:v>0.27134357622914068</c:v>
                </c:pt>
                <c:pt idx="8">
                  <c:v>0.27831928761280633</c:v>
                </c:pt>
                <c:pt idx="9">
                  <c:v>0.28590806159988374</c:v>
                </c:pt>
                <c:pt idx="10">
                  <c:v>0.29295031355790657</c:v>
                </c:pt>
                <c:pt idx="11">
                  <c:v>0.29849634600182667</c:v>
                </c:pt>
                <c:pt idx="12">
                  <c:v>0.30275973571673526</c:v>
                </c:pt>
                <c:pt idx="13">
                  <c:v>0.30701344129786884</c:v>
                </c:pt>
                <c:pt idx="14">
                  <c:v>0.31234494716829636</c:v>
                </c:pt>
                <c:pt idx="15">
                  <c:v>0.31903678212494385</c:v>
                </c:pt>
                <c:pt idx="16">
                  <c:v>0.32674350984316902</c:v>
                </c:pt>
                <c:pt idx="17">
                  <c:v>0.33463957041493569</c:v>
                </c:pt>
                <c:pt idx="18">
                  <c:v>0.34179720810408909</c:v>
                </c:pt>
                <c:pt idx="19">
                  <c:v>0.34797620688226749</c:v>
                </c:pt>
                <c:pt idx="20">
                  <c:v>0.35406001952265531</c:v>
                </c:pt>
                <c:pt idx="21">
                  <c:v>0.36132969669291637</c:v>
                </c:pt>
                <c:pt idx="22">
                  <c:v>0.3704259328964995</c:v>
                </c:pt>
                <c:pt idx="23">
                  <c:v>0.38111781273771211</c:v>
                </c:pt>
                <c:pt idx="24">
                  <c:v>0.39243491089096055</c:v>
                </c:pt>
                <c:pt idx="25">
                  <c:v>0.40296374217021741</c:v>
                </c:pt>
                <c:pt idx="26">
                  <c:v>0.4116876802433953</c:v>
                </c:pt>
                <c:pt idx="27">
                  <c:v>0.41894642804027438</c:v>
                </c:pt>
                <c:pt idx="28">
                  <c:v>0.42626519899089504</c:v>
                </c:pt>
                <c:pt idx="29">
                  <c:v>0.43498376915682113</c:v>
                </c:pt>
                <c:pt idx="30">
                  <c:v>0.44539479619763461</c:v>
                </c:pt>
                <c:pt idx="31">
                  <c:v>0.45688573204287392</c:v>
                </c:pt>
                <c:pt idx="32">
                  <c:v>0.46826930370234127</c:v>
                </c:pt>
                <c:pt idx="33">
                  <c:v>0.47834867373790185</c:v>
                </c:pt>
                <c:pt idx="34">
                  <c:v>0.48681661637121526</c:v>
                </c:pt>
                <c:pt idx="35">
                  <c:v>0.49467810325065242</c:v>
                </c:pt>
                <c:pt idx="36">
                  <c:v>0.50343783178606827</c:v>
                </c:pt>
                <c:pt idx="37">
                  <c:v>0.51390896979924383</c:v>
                </c:pt>
                <c:pt idx="38">
                  <c:v>0.52591811811726485</c:v>
                </c:pt>
                <c:pt idx="39">
                  <c:v>0.53861152135395074</c:v>
                </c:pt>
                <c:pt idx="40">
                  <c:v>0.55088823652838481</c:v>
                </c:pt>
                <c:pt idx="41">
                  <c:v>0.56211047554501059</c:v>
                </c:pt>
                <c:pt idx="42">
                  <c:v>0.57276768507793352</c:v>
                </c:pt>
                <c:pt idx="43">
                  <c:v>0.58426228912468448</c:v>
                </c:pt>
                <c:pt idx="44">
                  <c:v>0.59779929342850102</c:v>
                </c:pt>
                <c:pt idx="45">
                  <c:v>0.61356557299936798</c:v>
                </c:pt>
                <c:pt idx="46">
                  <c:v>0.63075846122211954</c:v>
                </c:pt>
                <c:pt idx="47">
                  <c:v>0.64799918103252241</c:v>
                </c:pt>
                <c:pt idx="48">
                  <c:v>0.66404941248651106</c:v>
                </c:pt>
                <c:pt idx="49">
                  <c:v>0.67876243239230138</c:v>
                </c:pt>
                <c:pt idx="50">
                  <c:v>0.6934452319220803</c:v>
                </c:pt>
                <c:pt idx="51">
                  <c:v>0.70994438976312479</c:v>
                </c:pt>
                <c:pt idx="52">
                  <c:v>0.7292719709272022</c:v>
                </c:pt>
                <c:pt idx="53">
                  <c:v>0.75111829914736838</c:v>
                </c:pt>
                <c:pt idx="54">
                  <c:v>0.77421245003151884</c:v>
                </c:pt>
                <c:pt idx="55">
                  <c:v>0.79701537946434542</c:v>
                </c:pt>
                <c:pt idx="56">
                  <c:v>0.81873344175308849</c:v>
                </c:pt>
                <c:pt idx="57">
                  <c:v>0.84016755793109432</c:v>
                </c:pt>
                <c:pt idx="58">
                  <c:v>0.8633772850409247</c:v>
                </c:pt>
                <c:pt idx="59">
                  <c:v>0.89013394991970651</c:v>
                </c:pt>
                <c:pt idx="60">
                  <c:v>0.92062838275777648</c:v>
                </c:pt>
                <c:pt idx="61">
                  <c:v>0.95337923490332821</c:v>
                </c:pt>
                <c:pt idx="62">
                  <c:v>0.98593803522826795</c:v>
                </c:pt>
                <c:pt idx="63">
                  <c:v>1.0161372614735955</c:v>
                </c:pt>
                <c:pt idx="64">
                  <c:v>1.0436213869724054</c:v>
                </c:pt>
                <c:pt idx="65">
                  <c:v>1.0704238530243055</c:v>
                </c:pt>
                <c:pt idx="66">
                  <c:v>1.0995950262613798</c:v>
                </c:pt>
                <c:pt idx="67">
                  <c:v>1.1330152671699762</c:v>
                </c:pt>
                <c:pt idx="68">
                  <c:v>1.1704494339587928</c:v>
                </c:pt>
                <c:pt idx="69">
                  <c:v>1.2100836888872781</c:v>
                </c:pt>
                <c:pt idx="70">
                  <c:v>1.249695472794768</c:v>
                </c:pt>
                <c:pt idx="71">
                  <c:v>1.288165919268617</c:v>
                </c:pt>
                <c:pt idx="72">
                  <c:v>1.326670373088731</c:v>
                </c:pt>
                <c:pt idx="73">
                  <c:v>1.3682609008076365</c:v>
                </c:pt>
                <c:pt idx="74">
                  <c:v>1.4157841726594185</c:v>
                </c:pt>
                <c:pt idx="75">
                  <c:v>1.4699830743133955</c:v>
                </c:pt>
                <c:pt idx="76">
                  <c:v>1.5292384931485352</c:v>
                </c:pt>
                <c:pt idx="77">
                  <c:v>1.5906287929543572</c:v>
                </c:pt>
                <c:pt idx="78">
                  <c:v>1.6517178144826643</c:v>
                </c:pt>
                <c:pt idx="79">
                  <c:v>1.7125124252187489</c:v>
                </c:pt>
                <c:pt idx="80">
                  <c:v>1.7760763252353546</c:v>
                </c:pt>
                <c:pt idx="81">
                  <c:v>1.8466115640579177</c:v>
                </c:pt>
                <c:pt idx="82">
                  <c:v>1.9262917726329614</c:v>
                </c:pt>
                <c:pt idx="83">
                  <c:v>2.0135180308501615</c:v>
                </c:pt>
                <c:pt idx="84">
                  <c:v>2.1035584578609976</c:v>
                </c:pt>
                <c:pt idx="85">
                  <c:v>2.1908615693018136</c:v>
                </c:pt>
                <c:pt idx="86">
                  <c:v>2.2722549541354304</c:v>
                </c:pt>
                <c:pt idx="87">
                  <c:v>2.3493224746896333</c:v>
                </c:pt>
                <c:pt idx="88">
                  <c:v>2.4275174475613217</c:v>
                </c:pt>
                <c:pt idx="89">
                  <c:v>2.5120807734333774</c:v>
                </c:pt>
                <c:pt idx="90">
                  <c:v>2.6043135252783749</c:v>
                </c:pt>
                <c:pt idx="91">
                  <c:v>2.7011149991708119</c:v>
                </c:pt>
                <c:pt idx="92">
                  <c:v>2.7972033090435788</c:v>
                </c:pt>
                <c:pt idx="93">
                  <c:v>2.8882848706664292</c:v>
                </c:pt>
                <c:pt idx="94">
                  <c:v>2.9738504083420754</c:v>
                </c:pt>
                <c:pt idx="95">
                  <c:v>3.0577407417322577</c:v>
                </c:pt>
                <c:pt idx="96">
                  <c:v>3.1454128502722405</c:v>
                </c:pt>
                <c:pt idx="97">
                  <c:v>3.2398860619138805</c:v>
                </c:pt>
                <c:pt idx="98">
                  <c:v>3.3397936799705183</c:v>
                </c:pt>
                <c:pt idx="99">
                  <c:v>3.4405871088033497</c:v>
                </c:pt>
                <c:pt idx="100">
                  <c:v>3.5373945918852012</c:v>
                </c:pt>
                <c:pt idx="101">
                  <c:v>3.6279411181232213</c:v>
                </c:pt>
                <c:pt idx="102">
                  <c:v>3.7140754479503166</c:v>
                </c:pt>
                <c:pt idx="103">
                  <c:v>3.8005210834636909</c:v>
                </c:pt>
                <c:pt idx="104">
                  <c:v>3.891380123129605</c:v>
                </c:pt>
                <c:pt idx="105">
                  <c:v>3.9872098641842739</c:v>
                </c:pt>
                <c:pt idx="106">
                  <c:v>4.0849011915414728</c:v>
                </c:pt>
                <c:pt idx="107">
                  <c:v>4.1798707368553343</c:v>
                </c:pt>
                <c:pt idx="108">
                  <c:v>4.2688398643563783</c:v>
                </c:pt>
                <c:pt idx="109">
                  <c:v>4.3518217770694942</c:v>
                </c:pt>
                <c:pt idx="110">
                  <c:v>4.4321200542112926</c:v>
                </c:pt>
                <c:pt idx="111">
                  <c:v>4.5140114130239164</c:v>
                </c:pt>
                <c:pt idx="112">
                  <c:v>4.5997515728522851</c:v>
                </c:pt>
                <c:pt idx="113">
                  <c:v>4.6883012257789876</c:v>
                </c:pt>
                <c:pt idx="114">
                  <c:v>4.7764420308846605</c:v>
                </c:pt>
                <c:pt idx="115">
                  <c:v>4.8610236665285136</c:v>
                </c:pt>
                <c:pt idx="116">
                  <c:v>4.9409146187957571</c:v>
                </c:pt>
                <c:pt idx="117">
                  <c:v>5.0176937929180943</c:v>
                </c:pt>
                <c:pt idx="118">
                  <c:v>5.0945447168904332</c:v>
                </c:pt>
                <c:pt idx="119">
                  <c:v>5.173951993200558</c:v>
                </c:pt>
                <c:pt idx="120">
                  <c:v>5.2559494879951085</c:v>
                </c:pt>
                <c:pt idx="121">
                  <c:v>5.3382197421357951</c:v>
                </c:pt>
                <c:pt idx="122">
                  <c:v>5.4176902699812981</c:v>
                </c:pt>
                <c:pt idx="123">
                  <c:v>5.492387323363662</c:v>
                </c:pt>
                <c:pt idx="124">
                  <c:v>5.5625349563742894</c:v>
                </c:pt>
                <c:pt idx="125">
                  <c:v>5.6302797382894267</c:v>
                </c:pt>
              </c:numCache>
            </c:numRef>
          </c:xVal>
          <c:yVal>
            <c:numRef>
              <c:f>'Type III OM'!$M$18:$M$143</c:f>
              <c:numCache>
                <c:formatCode>0.00</c:formatCode>
                <c:ptCount val="126"/>
                <c:pt idx="0">
                  <c:v>0</c:v>
                </c:pt>
                <c:pt idx="1">
                  <c:v>1.3534851940114837E-3</c:v>
                </c:pt>
                <c:pt idx="2">
                  <c:v>3.4833334413108879E-3</c:v>
                </c:pt>
                <c:pt idx="3">
                  <c:v>6.7821351219620801E-3</c:v>
                </c:pt>
                <c:pt idx="4">
                  <c:v>1.1784485504233678E-2</c:v>
                </c:pt>
                <c:pt idx="5">
                  <c:v>1.9151016195514552E-2</c:v>
                </c:pt>
                <c:pt idx="6">
                  <c:v>2.9556582144095001E-2</c:v>
                </c:pt>
                <c:pt idx="7">
                  <c:v>4.3399805088952768E-2</c:v>
                </c:pt>
                <c:pt idx="8">
                  <c:v>6.0295803387455528E-2</c:v>
                </c:pt>
                <c:pt idx="9">
                  <c:v>7.8564273709417737E-2</c:v>
                </c:pt>
                <c:pt idx="10">
                  <c:v>9.5417821868911082E-2</c:v>
                </c:pt>
                <c:pt idx="11">
                  <c:v>0.10863147245908526</c:v>
                </c:pt>
                <c:pt idx="12">
                  <c:v>0.11876271699325514</c:v>
                </c:pt>
                <c:pt idx="13">
                  <c:v>0.12884973311593978</c:v>
                </c:pt>
                <c:pt idx="14">
                  <c:v>0.14145474815721856</c:v>
                </c:pt>
                <c:pt idx="15">
                  <c:v>0.15721361166965708</c:v>
                </c:pt>
                <c:pt idx="16">
                  <c:v>0.17527690203986329</c:v>
                </c:pt>
                <c:pt idx="17">
                  <c:v>0.19368959007396477</c:v>
                </c:pt>
                <c:pt idx="18">
                  <c:v>0.21029836918819664</c:v>
                </c:pt>
                <c:pt idx="19">
                  <c:v>0.22457389398555203</c:v>
                </c:pt>
                <c:pt idx="20">
                  <c:v>0.23857328696951349</c:v>
                </c:pt>
                <c:pt idx="21">
                  <c:v>0.25522883559660908</c:v>
                </c:pt>
                <c:pt idx="22">
                  <c:v>0.27595869248584609</c:v>
                </c:pt>
                <c:pt idx="23">
                  <c:v>0.30016903918066112</c:v>
                </c:pt>
                <c:pt idx="24">
                  <c:v>0.32561279910822344</c:v>
                </c:pt>
                <c:pt idx="25">
                  <c:v>0.34911628607612438</c:v>
                </c:pt>
                <c:pt idx="26">
                  <c:v>0.36846632498558274</c:v>
                </c:pt>
                <c:pt idx="27">
                  <c:v>0.38447729850890128</c:v>
                </c:pt>
                <c:pt idx="28">
                  <c:v>0.40053758833878855</c:v>
                </c:pt>
                <c:pt idx="29">
                  <c:v>0.41956423482529787</c:v>
                </c:pt>
                <c:pt idx="30">
                  <c:v>0.44213499893687719</c:v>
                </c:pt>
                <c:pt idx="31">
                  <c:v>0.46685222016062827</c:v>
                </c:pt>
                <c:pt idx="32">
                  <c:v>0.49111915648425819</c:v>
                </c:pt>
                <c:pt idx="33">
                  <c:v>0.51238387601218904</c:v>
                </c:pt>
                <c:pt idx="34">
                  <c:v>0.53002266055488767</c:v>
                </c:pt>
                <c:pt idx="35">
                  <c:v>0.54615985308680903</c:v>
                </c:pt>
                <c:pt idx="36">
                  <c:v>0.56389971197302768</c:v>
                </c:pt>
                <c:pt idx="37">
                  <c:v>0.58481655803304589</c:v>
                </c:pt>
                <c:pt idx="38">
                  <c:v>0.60836997847452601</c:v>
                </c:pt>
                <c:pt idx="39">
                  <c:v>0.63259255123433578</c:v>
                </c:pt>
                <c:pt idx="40">
                  <c:v>0.65502298212935262</c:v>
                </c:pt>
                <c:pt idx="41">
                  <c:v>0.67415728030258504</c:v>
                </c:pt>
                <c:pt idx="42">
                  <c:v>0.69075320837333165</c:v>
                </c:pt>
                <c:pt idx="43">
                  <c:v>0.70736840604550255</c:v>
                </c:pt>
                <c:pt idx="44">
                  <c:v>0.72617883331825095</c:v>
                </c:pt>
                <c:pt idx="45">
                  <c:v>0.74747305262067876</c:v>
                </c:pt>
                <c:pt idx="46">
                  <c:v>0.76985712210661517</c:v>
                </c:pt>
                <c:pt idx="47">
                  <c:v>0.79107467655180252</c:v>
                </c:pt>
                <c:pt idx="48">
                  <c:v>0.80910757229339847</c:v>
                </c:pt>
                <c:pt idx="49">
                  <c:v>0.82349232394023375</c:v>
                </c:pt>
                <c:pt idx="50">
                  <c:v>0.83577072293306798</c:v>
                </c:pt>
                <c:pt idx="51">
                  <c:v>0.84823264866231085</c:v>
                </c:pt>
                <c:pt idx="52">
                  <c:v>0.8621516122090227</c:v>
                </c:pt>
                <c:pt idx="53">
                  <c:v>0.87731434606175818</c:v>
                </c:pt>
                <c:pt idx="54">
                  <c:v>0.89260971604431205</c:v>
                </c:pt>
                <c:pt idx="55">
                  <c:v>0.90674873486478791</c:v>
                </c:pt>
                <c:pt idx="56">
                  <c:v>0.91902391230697411</c:v>
                </c:pt>
                <c:pt idx="57">
                  <c:v>0.92984956327357093</c:v>
                </c:pt>
                <c:pt idx="58">
                  <c:v>0.94045818253182056</c:v>
                </c:pt>
                <c:pt idx="59">
                  <c:v>0.95183603881332079</c:v>
                </c:pt>
                <c:pt idx="60">
                  <c:v>0.96394658585178916</c:v>
                </c:pt>
                <c:pt idx="61">
                  <c:v>0.97581358163524989</c:v>
                </c:pt>
                <c:pt idx="62">
                  <c:v>0.98603592905125348</c:v>
                </c:pt>
                <c:pt idx="63">
                  <c:v>0.9934274906685393</c:v>
                </c:pt>
                <c:pt idx="64">
                  <c:v>0.99765541419378256</c:v>
                </c:pt>
                <c:pt idx="65">
                  <c:v>0.99942518455128915</c:v>
                </c:pt>
                <c:pt idx="66">
                  <c:v>0.99991503021779082</c:v>
                </c:pt>
                <c:pt idx="67">
                  <c:v>0.99999364066943697</c:v>
                </c:pt>
                <c:pt idx="68">
                  <c:v>0.99999980900585761</c:v>
                </c:pt>
                <c:pt idx="69">
                  <c:v>0.99999999830907216</c:v>
                </c:pt>
                <c:pt idx="70">
                  <c:v>0.99999999999706624</c:v>
                </c:pt>
                <c:pt idx="71">
                  <c:v>0.99999999999999944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1"/>
        </c:ser>
        <c:ser>
          <c:idx val="2"/>
          <c:order val="1"/>
          <c:marker>
            <c:symbol val="none"/>
          </c:marker>
          <c:xVal>
            <c:numRef>
              <c:f>'Type III OM'!$J$18:$J$143</c:f>
              <c:numCache>
                <c:formatCode>0.00</c:formatCode>
                <c:ptCount val="126"/>
                <c:pt idx="0">
                  <c:v>0.25361715400960444</c:v>
                </c:pt>
                <c:pt idx="1">
                  <c:v>0.25416579010745388</c:v>
                </c:pt>
                <c:pt idx="2">
                  <c:v>0.25502967668688242</c:v>
                </c:pt>
                <c:pt idx="3">
                  <c:v>0.25636902483331425</c:v>
                </c:pt>
                <c:pt idx="4">
                  <c:v>0.25840308924264122</c:v>
                </c:pt>
                <c:pt idx="5">
                  <c:v>0.26140517777674738</c:v>
                </c:pt>
                <c:pt idx="6">
                  <c:v>0.2656593465545396</c:v>
                </c:pt>
                <c:pt idx="7">
                  <c:v>0.27134357622914068</c:v>
                </c:pt>
                <c:pt idx="8">
                  <c:v>0.27831928761280633</c:v>
                </c:pt>
                <c:pt idx="9">
                  <c:v>0.28590806159988374</c:v>
                </c:pt>
                <c:pt idx="10">
                  <c:v>0.29295031355790657</c:v>
                </c:pt>
                <c:pt idx="11">
                  <c:v>0.29849634600182667</c:v>
                </c:pt>
                <c:pt idx="12">
                  <c:v>0.30275973571673526</c:v>
                </c:pt>
                <c:pt idx="13">
                  <c:v>0.30701344129786884</c:v>
                </c:pt>
                <c:pt idx="14">
                  <c:v>0.31234494716829636</c:v>
                </c:pt>
                <c:pt idx="15">
                  <c:v>0.31903678212494385</c:v>
                </c:pt>
                <c:pt idx="16">
                  <c:v>0.32674350984316902</c:v>
                </c:pt>
                <c:pt idx="17">
                  <c:v>0.33463957041493569</c:v>
                </c:pt>
                <c:pt idx="18">
                  <c:v>0.34179720810408909</c:v>
                </c:pt>
                <c:pt idx="19">
                  <c:v>0.34797620688226749</c:v>
                </c:pt>
                <c:pt idx="20">
                  <c:v>0.35406001952265531</c:v>
                </c:pt>
                <c:pt idx="21">
                  <c:v>0.36132969669291637</c:v>
                </c:pt>
                <c:pt idx="22">
                  <c:v>0.3704259328964995</c:v>
                </c:pt>
                <c:pt idx="23">
                  <c:v>0.38111781273771211</c:v>
                </c:pt>
                <c:pt idx="24">
                  <c:v>0.39243491089096055</c:v>
                </c:pt>
                <c:pt idx="25">
                  <c:v>0.40296374217021741</c:v>
                </c:pt>
                <c:pt idx="26">
                  <c:v>0.4116876802433953</c:v>
                </c:pt>
                <c:pt idx="27">
                  <c:v>0.41894642804027438</c:v>
                </c:pt>
                <c:pt idx="28">
                  <c:v>0.42626519899089504</c:v>
                </c:pt>
                <c:pt idx="29">
                  <c:v>0.43498376915682113</c:v>
                </c:pt>
                <c:pt idx="30">
                  <c:v>0.44539479619763461</c:v>
                </c:pt>
                <c:pt idx="31">
                  <c:v>0.45688573204287392</c:v>
                </c:pt>
                <c:pt idx="32">
                  <c:v>0.46826930370234127</c:v>
                </c:pt>
                <c:pt idx="33">
                  <c:v>0.47834867373790185</c:v>
                </c:pt>
                <c:pt idx="34">
                  <c:v>0.48681661637121526</c:v>
                </c:pt>
                <c:pt idx="35">
                  <c:v>0.49467810325065242</c:v>
                </c:pt>
                <c:pt idx="36">
                  <c:v>0.50343783178606827</c:v>
                </c:pt>
                <c:pt idx="37">
                  <c:v>0.51390896979924383</c:v>
                </c:pt>
                <c:pt idx="38">
                  <c:v>0.52591811811726485</c:v>
                </c:pt>
                <c:pt idx="39">
                  <c:v>0.53861152135395074</c:v>
                </c:pt>
                <c:pt idx="40">
                  <c:v>0.55088823652838481</c:v>
                </c:pt>
                <c:pt idx="41">
                  <c:v>0.56211047554501059</c:v>
                </c:pt>
                <c:pt idx="42">
                  <c:v>0.57276768507793352</c:v>
                </c:pt>
                <c:pt idx="43">
                  <c:v>0.58426228912468448</c:v>
                </c:pt>
                <c:pt idx="44">
                  <c:v>0.59779929342850102</c:v>
                </c:pt>
                <c:pt idx="45">
                  <c:v>0.61356557299936798</c:v>
                </c:pt>
                <c:pt idx="46">
                  <c:v>0.63075846122211954</c:v>
                </c:pt>
                <c:pt idx="47">
                  <c:v>0.64799918103252241</c:v>
                </c:pt>
                <c:pt idx="48">
                  <c:v>0.66404941248651106</c:v>
                </c:pt>
                <c:pt idx="49">
                  <c:v>0.67876243239230138</c:v>
                </c:pt>
                <c:pt idx="50">
                  <c:v>0.6934452319220803</c:v>
                </c:pt>
                <c:pt idx="51">
                  <c:v>0.70994438976312479</c:v>
                </c:pt>
                <c:pt idx="52">
                  <c:v>0.7292719709272022</c:v>
                </c:pt>
                <c:pt idx="53">
                  <c:v>0.75111829914736838</c:v>
                </c:pt>
                <c:pt idx="54">
                  <c:v>0.77421245003151884</c:v>
                </c:pt>
                <c:pt idx="55">
                  <c:v>0.79701537946434542</c:v>
                </c:pt>
                <c:pt idx="56">
                  <c:v>0.81873344175308849</c:v>
                </c:pt>
                <c:pt idx="57">
                  <c:v>0.84016755793109432</c:v>
                </c:pt>
                <c:pt idx="58">
                  <c:v>0.8633772850409247</c:v>
                </c:pt>
                <c:pt idx="59">
                  <c:v>0.89013394991970651</c:v>
                </c:pt>
                <c:pt idx="60">
                  <c:v>0.92062838275777648</c:v>
                </c:pt>
                <c:pt idx="61">
                  <c:v>0.95337923490332821</c:v>
                </c:pt>
                <c:pt idx="62">
                  <c:v>0.98593803522826795</c:v>
                </c:pt>
                <c:pt idx="63">
                  <c:v>1.0161372614735955</c:v>
                </c:pt>
                <c:pt idx="64">
                  <c:v>1.0436213869724054</c:v>
                </c:pt>
                <c:pt idx="65">
                  <c:v>1.0704238530243055</c:v>
                </c:pt>
                <c:pt idx="66">
                  <c:v>1.0995950262613798</c:v>
                </c:pt>
                <c:pt idx="67">
                  <c:v>1.1330152671699762</c:v>
                </c:pt>
                <c:pt idx="68">
                  <c:v>1.1704494339587928</c:v>
                </c:pt>
                <c:pt idx="69">
                  <c:v>1.2100836888872781</c:v>
                </c:pt>
                <c:pt idx="70">
                  <c:v>1.249695472794768</c:v>
                </c:pt>
                <c:pt idx="71">
                  <c:v>1.288165919268617</c:v>
                </c:pt>
                <c:pt idx="72">
                  <c:v>1.326670373088731</c:v>
                </c:pt>
                <c:pt idx="73">
                  <c:v>1.3682609008076365</c:v>
                </c:pt>
                <c:pt idx="74">
                  <c:v>1.4157841726594185</c:v>
                </c:pt>
                <c:pt idx="75">
                  <c:v>1.4699830743133955</c:v>
                </c:pt>
                <c:pt idx="76">
                  <c:v>1.5292384931485352</c:v>
                </c:pt>
                <c:pt idx="77">
                  <c:v>1.5906287929543572</c:v>
                </c:pt>
                <c:pt idx="78">
                  <c:v>1.6517178144826643</c:v>
                </c:pt>
                <c:pt idx="79">
                  <c:v>1.7125124252187489</c:v>
                </c:pt>
                <c:pt idx="80">
                  <c:v>1.7760763252353546</c:v>
                </c:pt>
                <c:pt idx="81">
                  <c:v>1.8466115640579177</c:v>
                </c:pt>
                <c:pt idx="82">
                  <c:v>1.9262917726329614</c:v>
                </c:pt>
                <c:pt idx="83">
                  <c:v>2.0135180308501615</c:v>
                </c:pt>
                <c:pt idx="84">
                  <c:v>2.1035584578609976</c:v>
                </c:pt>
                <c:pt idx="85">
                  <c:v>2.1908615693018136</c:v>
                </c:pt>
                <c:pt idx="86">
                  <c:v>2.2722549541354304</c:v>
                </c:pt>
                <c:pt idx="87">
                  <c:v>2.3493224746896333</c:v>
                </c:pt>
                <c:pt idx="88">
                  <c:v>2.4275174475613217</c:v>
                </c:pt>
                <c:pt idx="89">
                  <c:v>2.5120807734333774</c:v>
                </c:pt>
                <c:pt idx="90">
                  <c:v>2.6043135252783749</c:v>
                </c:pt>
                <c:pt idx="91">
                  <c:v>2.7011149991708119</c:v>
                </c:pt>
                <c:pt idx="92">
                  <c:v>2.7972033090435788</c:v>
                </c:pt>
                <c:pt idx="93">
                  <c:v>2.8882848706664292</c:v>
                </c:pt>
                <c:pt idx="94">
                  <c:v>2.9738504083420754</c:v>
                </c:pt>
                <c:pt idx="95">
                  <c:v>3.0577407417322577</c:v>
                </c:pt>
                <c:pt idx="96">
                  <c:v>3.1454128502722405</c:v>
                </c:pt>
                <c:pt idx="97">
                  <c:v>3.2398860619138805</c:v>
                </c:pt>
                <c:pt idx="98">
                  <c:v>3.3397936799705183</c:v>
                </c:pt>
                <c:pt idx="99">
                  <c:v>3.4405871088033497</c:v>
                </c:pt>
                <c:pt idx="100">
                  <c:v>3.5373945918852012</c:v>
                </c:pt>
                <c:pt idx="101">
                  <c:v>3.6279411181232213</c:v>
                </c:pt>
                <c:pt idx="102">
                  <c:v>3.7140754479503166</c:v>
                </c:pt>
                <c:pt idx="103">
                  <c:v>3.8005210834636909</c:v>
                </c:pt>
                <c:pt idx="104">
                  <c:v>3.891380123129605</c:v>
                </c:pt>
                <c:pt idx="105">
                  <c:v>3.9872098641842739</c:v>
                </c:pt>
                <c:pt idx="106">
                  <c:v>4.0849011915414728</c:v>
                </c:pt>
                <c:pt idx="107">
                  <c:v>4.1798707368553343</c:v>
                </c:pt>
                <c:pt idx="108">
                  <c:v>4.2688398643563783</c:v>
                </c:pt>
                <c:pt idx="109">
                  <c:v>4.3518217770694942</c:v>
                </c:pt>
                <c:pt idx="110">
                  <c:v>4.4321200542112926</c:v>
                </c:pt>
                <c:pt idx="111">
                  <c:v>4.5140114130239164</c:v>
                </c:pt>
                <c:pt idx="112">
                  <c:v>4.5997515728522851</c:v>
                </c:pt>
                <c:pt idx="113">
                  <c:v>4.6883012257789876</c:v>
                </c:pt>
                <c:pt idx="114">
                  <c:v>4.7764420308846605</c:v>
                </c:pt>
                <c:pt idx="115">
                  <c:v>4.8610236665285136</c:v>
                </c:pt>
                <c:pt idx="116">
                  <c:v>4.9409146187957571</c:v>
                </c:pt>
                <c:pt idx="117">
                  <c:v>5.0176937929180943</c:v>
                </c:pt>
                <c:pt idx="118">
                  <c:v>5.0945447168904332</c:v>
                </c:pt>
                <c:pt idx="119">
                  <c:v>5.173951993200558</c:v>
                </c:pt>
                <c:pt idx="120">
                  <c:v>5.2559494879951085</c:v>
                </c:pt>
                <c:pt idx="121">
                  <c:v>5.3382197421357951</c:v>
                </c:pt>
                <c:pt idx="122">
                  <c:v>5.4176902699812981</c:v>
                </c:pt>
                <c:pt idx="123">
                  <c:v>5.492387323363662</c:v>
                </c:pt>
                <c:pt idx="124">
                  <c:v>5.5625349563742894</c:v>
                </c:pt>
                <c:pt idx="125">
                  <c:v>5.6302797382894267</c:v>
                </c:pt>
              </c:numCache>
            </c:numRef>
          </c:xVal>
          <c:yVal>
            <c:numRef>
              <c:f>'Type III OM'!$N$18:$N$143</c:f>
              <c:numCache>
                <c:formatCode>0.00</c:formatCode>
                <c:ptCount val="126"/>
                <c:pt idx="0">
                  <c:v>0</c:v>
                </c:pt>
                <c:pt idx="1">
                  <c:v>4.7915957480848545E-5</c:v>
                </c:pt>
                <c:pt idx="2">
                  <c:v>1.2628116519460832E-4</c:v>
                </c:pt>
                <c:pt idx="3">
                  <c:v>2.5357395854332386E-4</c:v>
                </c:pt>
                <c:pt idx="4">
                  <c:v>4.5891913028373596E-4</c:v>
                </c:pt>
                <c:pt idx="5">
                  <c:v>7.8782662401591938E-4</c:v>
                </c:pt>
                <c:pt idx="6">
                  <c:v>1.3107006138631363E-3</c:v>
                </c:pt>
                <c:pt idx="7">
                  <c:v>2.1351292910084196E-3</c:v>
                </c:pt>
                <c:pt idx="8">
                  <c:v>3.4229296189863538E-3</c:v>
                </c:pt>
                <c:pt idx="9">
                  <c:v>5.4122287426309592E-3</c:v>
                </c:pt>
                <c:pt idx="10">
                  <c:v>8.4425637281900605E-3</c:v>
                </c:pt>
                <c:pt idx="11">
                  <c:v>1.2975297923138254E-2</c:v>
                </c:pt>
                <c:pt idx="12">
                  <c:v>1.958999502367911E-2</c:v>
                </c:pt>
                <c:pt idx="13">
                  <c:v>2.8918203418677554E-2</c:v>
                </c:pt>
                <c:pt idx="14">
                  <c:v>4.1456402725619033E-2</c:v>
                </c:pt>
                <c:pt idx="15">
                  <c:v>5.7213625032750869E-2</c:v>
                </c:pt>
                <c:pt idx="16">
                  <c:v>7.5276913578980642E-2</c:v>
                </c:pt>
                <c:pt idx="17">
                  <c:v>9.3689609256716516E-2</c:v>
                </c:pt>
                <c:pt idx="18">
                  <c:v>0.11029840089126604</c:v>
                </c:pt>
                <c:pt idx="19">
                  <c:v>0.12457394607227058</c:v>
                </c:pt>
                <c:pt idx="20">
                  <c:v>0.13857337205101508</c:v>
                </c:pt>
                <c:pt idx="21">
                  <c:v>0.15522897378483844</c:v>
                </c:pt>
                <c:pt idx="22">
                  <c:v>0.17595891567777802</c:v>
                </c:pt>
                <c:pt idx="23">
                  <c:v>0.20016939768955511</c:v>
                </c:pt>
                <c:pt idx="24">
                  <c:v>0.2256133718734922</c:v>
                </c:pt>
                <c:pt idx="25">
                  <c:v>0.24911719630143236</c:v>
                </c:pt>
                <c:pt idx="26">
                  <c:v>0.26846776396887373</c:v>
                </c:pt>
                <c:pt idx="27">
                  <c:v>0.28447956177316908</c:v>
                </c:pt>
                <c:pt idx="28">
                  <c:v>0.30054113014188849</c:v>
                </c:pt>
                <c:pt idx="29">
                  <c:v>0.31956974999628535</c:v>
                </c:pt>
                <c:pt idx="30">
                  <c:v>0.34214354514497664</c:v>
                </c:pt>
                <c:pt idx="31">
                  <c:v>0.3668653997189219</c:v>
                </c:pt>
                <c:pt idx="32">
                  <c:v>0.39113938538780624</c:v>
                </c:pt>
                <c:pt idx="33">
                  <c:v>0.41241478016513938</c:v>
                </c:pt>
                <c:pt idx="34">
                  <c:v>0.43006965649260748</c:v>
                </c:pt>
                <c:pt idx="35">
                  <c:v>0.44623099487543288</c:v>
                </c:pt>
                <c:pt idx="36">
                  <c:v>0.4640069198867367</c:v>
                </c:pt>
                <c:pt idx="37">
                  <c:v>0.4849773912211659</c:v>
                </c:pt>
                <c:pt idx="38">
                  <c:v>0.50861017681259912</c:v>
                </c:pt>
                <c:pt idx="39">
                  <c:v>0.53294965461098087</c:v>
                </c:pt>
                <c:pt idx="40">
                  <c:v>0.55555144095670428</c:v>
                </c:pt>
                <c:pt idx="41">
                  <c:v>0.57493559711661435</c:v>
                </c:pt>
                <c:pt idx="42">
                  <c:v>0.59189378441125184</c:v>
                </c:pt>
                <c:pt idx="43">
                  <c:v>0.60903087307103176</c:v>
                </c:pt>
                <c:pt idx="44">
                  <c:v>0.62858764874495809</c:v>
                </c:pt>
                <c:pt idx="45">
                  <c:v>0.65093986143554494</c:v>
                </c:pt>
                <c:pt idx="46">
                  <c:v>0.6748075417227315</c:v>
                </c:pt>
                <c:pt idx="47">
                  <c:v>0.69807724721268161</c:v>
                </c:pt>
                <c:pt idx="48">
                  <c:v>0.71889895660234782</c:v>
                </c:pt>
                <c:pt idx="49">
                  <c:v>0.73698682194595788</c:v>
                </c:pt>
                <c:pt idx="50">
                  <c:v>0.75403413915563677</c:v>
                </c:pt>
                <c:pt idx="51">
                  <c:v>0.772393888737954</c:v>
                </c:pt>
                <c:pt idx="52">
                  <c:v>0.79322976077751861</c:v>
                </c:pt>
                <c:pt idx="53">
                  <c:v>0.81597155862318971</c:v>
                </c:pt>
                <c:pt idx="54">
                  <c:v>0.83891457420929094</c:v>
                </c:pt>
                <c:pt idx="55">
                  <c:v>0.86012310229724509</c:v>
                </c:pt>
                <c:pt idx="56">
                  <c:v>0.87853586846046139</c:v>
                </c:pt>
                <c:pt idx="57">
                  <c:v>0.89477434491035646</c:v>
                </c:pt>
                <c:pt idx="58">
                  <c:v>0.91068727379773085</c:v>
                </c:pt>
                <c:pt idx="59">
                  <c:v>0.92775405821998114</c:v>
                </c:pt>
                <c:pt idx="60">
                  <c:v>0.9459198787776838</c:v>
                </c:pt>
                <c:pt idx="61">
                  <c:v>0.96372037245287501</c:v>
                </c:pt>
                <c:pt idx="62">
                  <c:v>0.97905389357688022</c:v>
                </c:pt>
                <c:pt idx="63">
                  <c:v>0.99014123600280901</c:v>
                </c:pt>
                <c:pt idx="64">
                  <c:v>0.99648312129067396</c:v>
                </c:pt>
                <c:pt idx="65">
                  <c:v>0.99913777682693383</c:v>
                </c:pt>
                <c:pt idx="66">
                  <c:v>0.99987254532668635</c:v>
                </c:pt>
                <c:pt idx="67">
                  <c:v>0.99999046100415556</c:v>
                </c:pt>
                <c:pt idx="68">
                  <c:v>0.99999971350878647</c:v>
                </c:pt>
                <c:pt idx="69">
                  <c:v>0.99999999746360824</c:v>
                </c:pt>
                <c:pt idx="70">
                  <c:v>0.99999999999559952</c:v>
                </c:pt>
                <c:pt idx="71">
                  <c:v>0.99999999999999922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1"/>
        </c:ser>
        <c:ser>
          <c:idx val="3"/>
          <c:order val="2"/>
          <c:marker>
            <c:symbol val="none"/>
          </c:marker>
          <c:xVal>
            <c:numRef>
              <c:f>'Type III OM'!$J$18:$J$143</c:f>
              <c:numCache>
                <c:formatCode>0.00</c:formatCode>
                <c:ptCount val="126"/>
                <c:pt idx="0">
                  <c:v>0.25361715400960444</c:v>
                </c:pt>
                <c:pt idx="1">
                  <c:v>0.25416579010745388</c:v>
                </c:pt>
                <c:pt idx="2">
                  <c:v>0.25502967668688242</c:v>
                </c:pt>
                <c:pt idx="3">
                  <c:v>0.25636902483331425</c:v>
                </c:pt>
                <c:pt idx="4">
                  <c:v>0.25840308924264122</c:v>
                </c:pt>
                <c:pt idx="5">
                  <c:v>0.26140517777674738</c:v>
                </c:pt>
                <c:pt idx="6">
                  <c:v>0.2656593465545396</c:v>
                </c:pt>
                <c:pt idx="7">
                  <c:v>0.27134357622914068</c:v>
                </c:pt>
                <c:pt idx="8">
                  <c:v>0.27831928761280633</c:v>
                </c:pt>
                <c:pt idx="9">
                  <c:v>0.28590806159988374</c:v>
                </c:pt>
                <c:pt idx="10">
                  <c:v>0.29295031355790657</c:v>
                </c:pt>
                <c:pt idx="11">
                  <c:v>0.29849634600182667</c:v>
                </c:pt>
                <c:pt idx="12">
                  <c:v>0.30275973571673526</c:v>
                </c:pt>
                <c:pt idx="13">
                  <c:v>0.30701344129786884</c:v>
                </c:pt>
                <c:pt idx="14">
                  <c:v>0.31234494716829636</c:v>
                </c:pt>
                <c:pt idx="15">
                  <c:v>0.31903678212494385</c:v>
                </c:pt>
                <c:pt idx="16">
                  <c:v>0.32674350984316902</c:v>
                </c:pt>
                <c:pt idx="17">
                  <c:v>0.33463957041493569</c:v>
                </c:pt>
                <c:pt idx="18">
                  <c:v>0.34179720810408909</c:v>
                </c:pt>
                <c:pt idx="19">
                  <c:v>0.34797620688226749</c:v>
                </c:pt>
                <c:pt idx="20">
                  <c:v>0.35406001952265531</c:v>
                </c:pt>
                <c:pt idx="21">
                  <c:v>0.36132969669291637</c:v>
                </c:pt>
                <c:pt idx="22">
                  <c:v>0.3704259328964995</c:v>
                </c:pt>
                <c:pt idx="23">
                  <c:v>0.38111781273771211</c:v>
                </c:pt>
                <c:pt idx="24">
                  <c:v>0.39243491089096055</c:v>
                </c:pt>
                <c:pt idx="25">
                  <c:v>0.40296374217021741</c:v>
                </c:pt>
                <c:pt idx="26">
                  <c:v>0.4116876802433953</c:v>
                </c:pt>
                <c:pt idx="27">
                  <c:v>0.41894642804027438</c:v>
                </c:pt>
                <c:pt idx="28">
                  <c:v>0.42626519899089504</c:v>
                </c:pt>
                <c:pt idx="29">
                  <c:v>0.43498376915682113</c:v>
                </c:pt>
                <c:pt idx="30">
                  <c:v>0.44539479619763461</c:v>
                </c:pt>
                <c:pt idx="31">
                  <c:v>0.45688573204287392</c:v>
                </c:pt>
                <c:pt idx="32">
                  <c:v>0.46826930370234127</c:v>
                </c:pt>
                <c:pt idx="33">
                  <c:v>0.47834867373790185</c:v>
                </c:pt>
                <c:pt idx="34">
                  <c:v>0.48681661637121526</c:v>
                </c:pt>
                <c:pt idx="35">
                  <c:v>0.49467810325065242</c:v>
                </c:pt>
                <c:pt idx="36">
                  <c:v>0.50343783178606827</c:v>
                </c:pt>
                <c:pt idx="37">
                  <c:v>0.51390896979924383</c:v>
                </c:pt>
                <c:pt idx="38">
                  <c:v>0.52591811811726485</c:v>
                </c:pt>
                <c:pt idx="39">
                  <c:v>0.53861152135395074</c:v>
                </c:pt>
                <c:pt idx="40">
                  <c:v>0.55088823652838481</c:v>
                </c:pt>
                <c:pt idx="41">
                  <c:v>0.56211047554501059</c:v>
                </c:pt>
                <c:pt idx="42">
                  <c:v>0.57276768507793352</c:v>
                </c:pt>
                <c:pt idx="43">
                  <c:v>0.58426228912468448</c:v>
                </c:pt>
                <c:pt idx="44">
                  <c:v>0.59779929342850102</c:v>
                </c:pt>
                <c:pt idx="45">
                  <c:v>0.61356557299936798</c:v>
                </c:pt>
                <c:pt idx="46">
                  <c:v>0.63075846122211954</c:v>
                </c:pt>
                <c:pt idx="47">
                  <c:v>0.64799918103252241</c:v>
                </c:pt>
                <c:pt idx="48">
                  <c:v>0.66404941248651106</c:v>
                </c:pt>
                <c:pt idx="49">
                  <c:v>0.67876243239230138</c:v>
                </c:pt>
                <c:pt idx="50">
                  <c:v>0.6934452319220803</c:v>
                </c:pt>
                <c:pt idx="51">
                  <c:v>0.70994438976312479</c:v>
                </c:pt>
                <c:pt idx="52">
                  <c:v>0.7292719709272022</c:v>
                </c:pt>
                <c:pt idx="53">
                  <c:v>0.75111829914736838</c:v>
                </c:pt>
                <c:pt idx="54">
                  <c:v>0.77421245003151884</c:v>
                </c:pt>
                <c:pt idx="55">
                  <c:v>0.79701537946434542</c:v>
                </c:pt>
                <c:pt idx="56">
                  <c:v>0.81873344175308849</c:v>
                </c:pt>
                <c:pt idx="57">
                  <c:v>0.84016755793109432</c:v>
                </c:pt>
                <c:pt idx="58">
                  <c:v>0.8633772850409247</c:v>
                </c:pt>
                <c:pt idx="59">
                  <c:v>0.89013394991970651</c:v>
                </c:pt>
                <c:pt idx="60">
                  <c:v>0.92062838275777648</c:v>
                </c:pt>
                <c:pt idx="61">
                  <c:v>0.95337923490332821</c:v>
                </c:pt>
                <c:pt idx="62">
                  <c:v>0.98593803522826795</c:v>
                </c:pt>
                <c:pt idx="63">
                  <c:v>1.0161372614735955</c:v>
                </c:pt>
                <c:pt idx="64">
                  <c:v>1.0436213869724054</c:v>
                </c:pt>
                <c:pt idx="65">
                  <c:v>1.0704238530243055</c:v>
                </c:pt>
                <c:pt idx="66">
                  <c:v>1.0995950262613798</c:v>
                </c:pt>
                <c:pt idx="67">
                  <c:v>1.1330152671699762</c:v>
                </c:pt>
                <c:pt idx="68">
                  <c:v>1.1704494339587928</c:v>
                </c:pt>
                <c:pt idx="69">
                  <c:v>1.2100836888872781</c:v>
                </c:pt>
                <c:pt idx="70">
                  <c:v>1.249695472794768</c:v>
                </c:pt>
                <c:pt idx="71">
                  <c:v>1.288165919268617</c:v>
                </c:pt>
                <c:pt idx="72">
                  <c:v>1.326670373088731</c:v>
                </c:pt>
                <c:pt idx="73">
                  <c:v>1.3682609008076365</c:v>
                </c:pt>
                <c:pt idx="74">
                  <c:v>1.4157841726594185</c:v>
                </c:pt>
                <c:pt idx="75">
                  <c:v>1.4699830743133955</c:v>
                </c:pt>
                <c:pt idx="76">
                  <c:v>1.5292384931485352</c:v>
                </c:pt>
                <c:pt idx="77">
                  <c:v>1.5906287929543572</c:v>
                </c:pt>
                <c:pt idx="78">
                  <c:v>1.6517178144826643</c:v>
                </c:pt>
                <c:pt idx="79">
                  <c:v>1.7125124252187489</c:v>
                </c:pt>
                <c:pt idx="80">
                  <c:v>1.7760763252353546</c:v>
                </c:pt>
                <c:pt idx="81">
                  <c:v>1.8466115640579177</c:v>
                </c:pt>
                <c:pt idx="82">
                  <c:v>1.9262917726329614</c:v>
                </c:pt>
                <c:pt idx="83">
                  <c:v>2.0135180308501615</c:v>
                </c:pt>
                <c:pt idx="84">
                  <c:v>2.1035584578609976</c:v>
                </c:pt>
                <c:pt idx="85">
                  <c:v>2.1908615693018136</c:v>
                </c:pt>
                <c:pt idx="86">
                  <c:v>2.2722549541354304</c:v>
                </c:pt>
                <c:pt idx="87">
                  <c:v>2.3493224746896333</c:v>
                </c:pt>
                <c:pt idx="88">
                  <c:v>2.4275174475613217</c:v>
                </c:pt>
                <c:pt idx="89">
                  <c:v>2.5120807734333774</c:v>
                </c:pt>
                <c:pt idx="90">
                  <c:v>2.6043135252783749</c:v>
                </c:pt>
                <c:pt idx="91">
                  <c:v>2.7011149991708119</c:v>
                </c:pt>
                <c:pt idx="92">
                  <c:v>2.7972033090435788</c:v>
                </c:pt>
                <c:pt idx="93">
                  <c:v>2.8882848706664292</c:v>
                </c:pt>
                <c:pt idx="94">
                  <c:v>2.9738504083420754</c:v>
                </c:pt>
                <c:pt idx="95">
                  <c:v>3.0577407417322577</c:v>
                </c:pt>
                <c:pt idx="96">
                  <c:v>3.1454128502722405</c:v>
                </c:pt>
                <c:pt idx="97">
                  <c:v>3.2398860619138805</c:v>
                </c:pt>
                <c:pt idx="98">
                  <c:v>3.3397936799705183</c:v>
                </c:pt>
                <c:pt idx="99">
                  <c:v>3.4405871088033497</c:v>
                </c:pt>
                <c:pt idx="100">
                  <c:v>3.5373945918852012</c:v>
                </c:pt>
                <c:pt idx="101">
                  <c:v>3.6279411181232213</c:v>
                </c:pt>
                <c:pt idx="102">
                  <c:v>3.7140754479503166</c:v>
                </c:pt>
                <c:pt idx="103">
                  <c:v>3.8005210834636909</c:v>
                </c:pt>
                <c:pt idx="104">
                  <c:v>3.891380123129605</c:v>
                </c:pt>
                <c:pt idx="105">
                  <c:v>3.9872098641842739</c:v>
                </c:pt>
                <c:pt idx="106">
                  <c:v>4.0849011915414728</c:v>
                </c:pt>
                <c:pt idx="107">
                  <c:v>4.1798707368553343</c:v>
                </c:pt>
                <c:pt idx="108">
                  <c:v>4.2688398643563783</c:v>
                </c:pt>
                <c:pt idx="109">
                  <c:v>4.3518217770694942</c:v>
                </c:pt>
                <c:pt idx="110">
                  <c:v>4.4321200542112926</c:v>
                </c:pt>
                <c:pt idx="111">
                  <c:v>4.5140114130239164</c:v>
                </c:pt>
                <c:pt idx="112">
                  <c:v>4.5997515728522851</c:v>
                </c:pt>
                <c:pt idx="113">
                  <c:v>4.6883012257789876</c:v>
                </c:pt>
                <c:pt idx="114">
                  <c:v>4.7764420308846605</c:v>
                </c:pt>
                <c:pt idx="115">
                  <c:v>4.8610236665285136</c:v>
                </c:pt>
                <c:pt idx="116">
                  <c:v>4.9409146187957571</c:v>
                </c:pt>
                <c:pt idx="117">
                  <c:v>5.0176937929180943</c:v>
                </c:pt>
                <c:pt idx="118">
                  <c:v>5.0945447168904332</c:v>
                </c:pt>
                <c:pt idx="119">
                  <c:v>5.173951993200558</c:v>
                </c:pt>
                <c:pt idx="120">
                  <c:v>5.2559494879951085</c:v>
                </c:pt>
                <c:pt idx="121">
                  <c:v>5.3382197421357951</c:v>
                </c:pt>
                <c:pt idx="122">
                  <c:v>5.4176902699812981</c:v>
                </c:pt>
                <c:pt idx="123">
                  <c:v>5.492387323363662</c:v>
                </c:pt>
                <c:pt idx="124">
                  <c:v>5.5625349563742894</c:v>
                </c:pt>
                <c:pt idx="125">
                  <c:v>5.6302797382894267</c:v>
                </c:pt>
              </c:numCache>
            </c:numRef>
          </c:xVal>
          <c:yVal>
            <c:numRef>
              <c:f>'Type III OM'!$O$18:$O$143</c:f>
              <c:numCache>
                <c:formatCode>0.00</c:formatCode>
                <c:ptCount val="126"/>
                <c:pt idx="0">
                  <c:v>0</c:v>
                </c:pt>
                <c:pt idx="1">
                  <c:v>3.6226027733121674E-11</c:v>
                </c:pt>
                <c:pt idx="2">
                  <c:v>1.0111808057544636E-10</c:v>
                </c:pt>
                <c:pt idx="3">
                  <c:v>2.1647598713592232E-10</c:v>
                </c:pt>
                <c:pt idx="4">
                  <c:v>4.200180259150699E-10</c:v>
                </c:pt>
                <c:pt idx="5">
                  <c:v>7.7653091734575254E-10</c:v>
                </c:pt>
                <c:pt idx="6">
                  <c:v>1.3965031131490949E-9</c:v>
                </c:pt>
                <c:pt idx="7">
                  <c:v>2.46704932593822E-9</c:v>
                </c:pt>
                <c:pt idx="8">
                  <c:v>4.3028837048986181E-9</c:v>
                </c:pt>
                <c:pt idx="9">
                  <c:v>7.429780840562118E-9</c:v>
                </c:pt>
                <c:pt idx="10">
                  <c:v>1.2720338404825783E-8</c:v>
                </c:pt>
                <c:pt idx="11">
                  <c:v>2.1613401407494238E-8</c:v>
                </c:pt>
                <c:pt idx="12">
                  <c:v>3.6466475356045084E-8</c:v>
                </c:pt>
                <c:pt idx="13">
                  <c:v>6.1118239685908909E-8</c:v>
                </c:pt>
                <c:pt idx="14">
                  <c:v>1.0178098802660075E-7</c:v>
                </c:pt>
                <c:pt idx="15">
                  <c:v>1.684480960384427E-7</c:v>
                </c:pt>
                <c:pt idx="16">
                  <c:v>2.7710080408582807E-7</c:v>
                </c:pt>
                <c:pt idx="17">
                  <c:v>4.5314844964727822E-7</c:v>
                </c:pt>
                <c:pt idx="18">
                  <c:v>7.3676142092193862E-7</c:v>
                </c:pt>
                <c:pt idx="19">
                  <c:v>1.1910924789693135E-6</c:v>
                </c:pt>
                <c:pt idx="20">
                  <c:v>1.9148819384307014E-6</c:v>
                </c:pt>
                <c:pt idx="21">
                  <c:v>3.0616808957162351E-6</c:v>
                </c:pt>
                <c:pt idx="22">
                  <c:v>4.8690124098305089E-6</c:v>
                </c:pt>
                <c:pt idx="23">
                  <c:v>7.7023773820683594E-6</c:v>
                </c:pt>
                <c:pt idx="24">
                  <c:v>1.212131768086322E-5</c:v>
                </c:pt>
                <c:pt idx="25">
                  <c:v>1.8978078783804533E-5</c:v>
                </c:pt>
                <c:pt idx="26">
                  <c:v>2.9564189532033101E-5</c:v>
                </c:pt>
                <c:pt idx="27">
                  <c:v>4.5827070669562934E-5</c:v>
                </c:pt>
                <c:pt idx="28">
                  <c:v>7.0688356411729988E-5</c:v>
                </c:pt>
                <c:pt idx="29">
                  <c:v>1.0850893225187175E-4</c:v>
                </c:pt>
                <c:pt idx="30">
                  <c:v>1.6576390836145485E-4</c:v>
                </c:pt>
                <c:pt idx="31">
                  <c:v>2.5201504930930096E-4</c:v>
                </c:pt>
                <c:pt idx="32">
                  <c:v>3.8129937265919401E-4</c:v>
                </c:pt>
                <c:pt idx="33">
                  <c:v>5.7409013137295079E-4</c:v>
                </c:pt>
                <c:pt idx="34">
                  <c:v>8.6002607041129058E-4</c:v>
                </c:pt>
                <c:pt idx="35">
                  <c:v>1.2816346049092655E-3</c:v>
                </c:pt>
                <c:pt idx="36">
                  <c:v>1.8992660210584047E-3</c:v>
                </c:pt>
                <c:pt idx="37">
                  <c:v>2.7973496828539893E-3</c:v>
                </c:pt>
                <c:pt idx="38">
                  <c:v>4.0917669359129107E-3</c:v>
                </c:pt>
                <c:pt idx="39">
                  <c:v>5.9374169276926849E-3</c:v>
                </c:pt>
                <c:pt idx="40">
                  <c:v>8.5336549349153343E-3</c:v>
                </c:pt>
                <c:pt idx="41">
                  <c:v>1.2122946128199539E-2</c:v>
                </c:pt>
                <c:pt idx="42">
                  <c:v>1.6974950635519327E-2</c:v>
                </c:pt>
                <c:pt idx="43">
                  <c:v>2.3345935726630431E-2</c:v>
                </c:pt>
                <c:pt idx="44">
                  <c:v>3.1406807145325177E-2</c:v>
                </c:pt>
                <c:pt idx="45">
                  <c:v>4.1151710279858839E-2</c:v>
                </c:pt>
                <c:pt idx="46">
                  <c:v>5.2341839139465302E-2</c:v>
                </c:pt>
                <c:pt idx="47">
                  <c:v>6.4589524398699485E-2</c:v>
                </c:pt>
                <c:pt idx="48">
                  <c:v>7.7665147179828489E-2</c:v>
                </c:pt>
                <c:pt idx="49">
                  <c:v>9.1899822019671173E-2</c:v>
                </c:pt>
                <c:pt idx="50">
                  <c:v>0.10825930993780687</c:v>
                </c:pt>
                <c:pt idx="51">
                  <c:v>0.127788340773176</c:v>
                </c:pt>
                <c:pt idx="52">
                  <c:v>0.15083530573953541</c:v>
                </c:pt>
                <c:pt idx="53">
                  <c:v>0.17673265150175338</c:v>
                </c:pt>
                <c:pt idx="54">
                  <c:v>0.20402546509157835</c:v>
                </c:pt>
                <c:pt idx="55">
                  <c:v>0.23113985965182501</c:v>
                </c:pt>
                <c:pt idx="56">
                  <c:v>0.25742741238348343</c:v>
                </c:pt>
                <c:pt idx="57">
                  <c:v>0.28392584203069998</c:v>
                </c:pt>
                <c:pt idx="58">
                  <c:v>0.31281830012331346</c:v>
                </c:pt>
                <c:pt idx="59">
                  <c:v>0.3457114635218364</c:v>
                </c:pt>
                <c:pt idx="60">
                  <c:v>0.38234043551448677</c:v>
                </c:pt>
                <c:pt idx="61">
                  <c:v>0.42065295161521021</c:v>
                </c:pt>
                <c:pt idx="62">
                  <c:v>0.45776991731817168</c:v>
                </c:pt>
                <c:pt idx="63">
                  <c:v>0.49142101333251065</c:v>
                </c:pt>
                <c:pt idx="64">
                  <c:v>0.52142297146804417</c:v>
                </c:pt>
                <c:pt idx="65">
                  <c:v>0.54995722324189455</c:v>
                </c:pt>
                <c:pt idx="66">
                  <c:v>0.5798818608421934</c:v>
                </c:pt>
                <c:pt idx="67">
                  <c:v>0.61246263589841143</c:v>
                </c:pt>
                <c:pt idx="68">
                  <c:v>0.64662887278572179</c:v>
                </c:pt>
                <c:pt idx="69">
                  <c:v>0.67982104853694214</c:v>
                </c:pt>
                <c:pt idx="70">
                  <c:v>0.70936187174372622</c:v>
                </c:pt>
                <c:pt idx="71">
                  <c:v>0.73389695909730757</c:v>
                </c:pt>
                <c:pt idx="72">
                  <c:v>0.75427653128813776</c:v>
                </c:pt>
                <c:pt idx="73">
                  <c:v>0.77294122242079821</c:v>
                </c:pt>
                <c:pt idx="74">
                  <c:v>0.79207031961573537</c:v>
                </c:pt>
                <c:pt idx="75">
                  <c:v>0.81222248717158152</c:v>
                </c:pt>
                <c:pt idx="76">
                  <c:v>0.83248324960782749</c:v>
                </c:pt>
                <c:pt idx="77">
                  <c:v>0.85138641081825794</c:v>
                </c:pt>
                <c:pt idx="78">
                  <c:v>0.8678207177747892</c:v>
                </c:pt>
                <c:pt idx="79">
                  <c:v>0.88169226091687969</c:v>
                </c:pt>
                <c:pt idx="80">
                  <c:v>0.89398270474401076</c:v>
                </c:pt>
                <c:pt idx="81">
                  <c:v>0.90600582739067581</c:v>
                </c:pt>
                <c:pt idx="82">
                  <c:v>0.91844943202838725</c:v>
                </c:pt>
                <c:pt idx="83">
                  <c:v>0.93105030555532486</c:v>
                </c:pt>
                <c:pt idx="84">
                  <c:v>0.94296376558830286</c:v>
                </c:pt>
                <c:pt idx="85">
                  <c:v>0.95332708117646792</c:v>
                </c:pt>
                <c:pt idx="86">
                  <c:v>0.96173430928387327</c:v>
                </c:pt>
                <c:pt idx="87">
                  <c:v>0.96846005633374155</c:v>
                </c:pt>
                <c:pt idx="88">
                  <c:v>0.97424186609408603</c:v>
                </c:pt>
                <c:pt idx="89">
                  <c:v>0.9797340412038128</c:v>
                </c:pt>
                <c:pt idx="90">
                  <c:v>0.98510529113976797</c:v>
                </c:pt>
                <c:pt idx="91">
                  <c:v>0.99007346683005026</c:v>
                </c:pt>
                <c:pt idx="92">
                  <c:v>0.99419383334901101</c:v>
                </c:pt>
                <c:pt idx="93">
                  <c:v>0.99713820687566346</c:v>
                </c:pt>
                <c:pt idx="94">
                  <c:v>0.99887220767975127</c:v>
                </c:pt>
                <c:pt idx="95">
                  <c:v>0.99966799986234656</c:v>
                </c:pt>
                <c:pt idx="96">
                  <c:v>0.99993312952607483</c:v>
                </c:pt>
                <c:pt idx="97">
                  <c:v>0.99999177045813081</c:v>
                </c:pt>
                <c:pt idx="98">
                  <c:v>0.99999946498622594</c:v>
                </c:pt>
                <c:pt idx="99">
                  <c:v>0.99999998475592577</c:v>
                </c:pt>
                <c:pt idx="100">
                  <c:v>0.99999999985012733</c:v>
                </c:pt>
                <c:pt idx="101">
                  <c:v>0.99999999999962541</c:v>
                </c:pt>
                <c:pt idx="102">
                  <c:v>0.99999999999999978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1"/>
        </c:ser>
        <c:ser>
          <c:idx val="4"/>
          <c:order val="3"/>
          <c:marker>
            <c:symbol val="none"/>
          </c:marker>
          <c:xVal>
            <c:numRef>
              <c:f>'Type III OM'!$J$18:$J$143</c:f>
              <c:numCache>
                <c:formatCode>0.00</c:formatCode>
                <c:ptCount val="126"/>
                <c:pt idx="0">
                  <c:v>0.25361715400960444</c:v>
                </c:pt>
                <c:pt idx="1">
                  <c:v>0.25416579010745388</c:v>
                </c:pt>
                <c:pt idx="2">
                  <c:v>0.25502967668688242</c:v>
                </c:pt>
                <c:pt idx="3">
                  <c:v>0.25636902483331425</c:v>
                </c:pt>
                <c:pt idx="4">
                  <c:v>0.25840308924264122</c:v>
                </c:pt>
                <c:pt idx="5">
                  <c:v>0.26140517777674738</c:v>
                </c:pt>
                <c:pt idx="6">
                  <c:v>0.2656593465545396</c:v>
                </c:pt>
                <c:pt idx="7">
                  <c:v>0.27134357622914068</c:v>
                </c:pt>
                <c:pt idx="8">
                  <c:v>0.27831928761280633</c:v>
                </c:pt>
                <c:pt idx="9">
                  <c:v>0.28590806159988374</c:v>
                </c:pt>
                <c:pt idx="10">
                  <c:v>0.29295031355790657</c:v>
                </c:pt>
                <c:pt idx="11">
                  <c:v>0.29849634600182667</c:v>
                </c:pt>
                <c:pt idx="12">
                  <c:v>0.30275973571673526</c:v>
                </c:pt>
                <c:pt idx="13">
                  <c:v>0.30701344129786884</c:v>
                </c:pt>
                <c:pt idx="14">
                  <c:v>0.31234494716829636</c:v>
                </c:pt>
                <c:pt idx="15">
                  <c:v>0.31903678212494385</c:v>
                </c:pt>
                <c:pt idx="16">
                  <c:v>0.32674350984316902</c:v>
                </c:pt>
                <c:pt idx="17">
                  <c:v>0.33463957041493569</c:v>
                </c:pt>
                <c:pt idx="18">
                  <c:v>0.34179720810408909</c:v>
                </c:pt>
                <c:pt idx="19">
                  <c:v>0.34797620688226749</c:v>
                </c:pt>
                <c:pt idx="20">
                  <c:v>0.35406001952265531</c:v>
                </c:pt>
                <c:pt idx="21">
                  <c:v>0.36132969669291637</c:v>
                </c:pt>
                <c:pt idx="22">
                  <c:v>0.3704259328964995</c:v>
                </c:pt>
                <c:pt idx="23">
                  <c:v>0.38111781273771211</c:v>
                </c:pt>
                <c:pt idx="24">
                  <c:v>0.39243491089096055</c:v>
                </c:pt>
                <c:pt idx="25">
                  <c:v>0.40296374217021741</c:v>
                </c:pt>
                <c:pt idx="26">
                  <c:v>0.4116876802433953</c:v>
                </c:pt>
                <c:pt idx="27">
                  <c:v>0.41894642804027438</c:v>
                </c:pt>
                <c:pt idx="28">
                  <c:v>0.42626519899089504</c:v>
                </c:pt>
                <c:pt idx="29">
                  <c:v>0.43498376915682113</c:v>
                </c:pt>
                <c:pt idx="30">
                  <c:v>0.44539479619763461</c:v>
                </c:pt>
                <c:pt idx="31">
                  <c:v>0.45688573204287392</c:v>
                </c:pt>
                <c:pt idx="32">
                  <c:v>0.46826930370234127</c:v>
                </c:pt>
                <c:pt idx="33">
                  <c:v>0.47834867373790185</c:v>
                </c:pt>
                <c:pt idx="34">
                  <c:v>0.48681661637121526</c:v>
                </c:pt>
                <c:pt idx="35">
                  <c:v>0.49467810325065242</c:v>
                </c:pt>
                <c:pt idx="36">
                  <c:v>0.50343783178606827</c:v>
                </c:pt>
                <c:pt idx="37">
                  <c:v>0.51390896979924383</c:v>
                </c:pt>
                <c:pt idx="38">
                  <c:v>0.52591811811726485</c:v>
                </c:pt>
                <c:pt idx="39">
                  <c:v>0.53861152135395074</c:v>
                </c:pt>
                <c:pt idx="40">
                  <c:v>0.55088823652838481</c:v>
                </c:pt>
                <c:pt idx="41">
                  <c:v>0.56211047554501059</c:v>
                </c:pt>
                <c:pt idx="42">
                  <c:v>0.57276768507793352</c:v>
                </c:pt>
                <c:pt idx="43">
                  <c:v>0.58426228912468448</c:v>
                </c:pt>
                <c:pt idx="44">
                  <c:v>0.59779929342850102</c:v>
                </c:pt>
                <c:pt idx="45">
                  <c:v>0.61356557299936798</c:v>
                </c:pt>
                <c:pt idx="46">
                  <c:v>0.63075846122211954</c:v>
                </c:pt>
                <c:pt idx="47">
                  <c:v>0.64799918103252241</c:v>
                </c:pt>
                <c:pt idx="48">
                  <c:v>0.66404941248651106</c:v>
                </c:pt>
                <c:pt idx="49">
                  <c:v>0.67876243239230138</c:v>
                </c:pt>
                <c:pt idx="50">
                  <c:v>0.6934452319220803</c:v>
                </c:pt>
                <c:pt idx="51">
                  <c:v>0.70994438976312479</c:v>
                </c:pt>
                <c:pt idx="52">
                  <c:v>0.7292719709272022</c:v>
                </c:pt>
                <c:pt idx="53">
                  <c:v>0.75111829914736838</c:v>
                </c:pt>
                <c:pt idx="54">
                  <c:v>0.77421245003151884</c:v>
                </c:pt>
                <c:pt idx="55">
                  <c:v>0.79701537946434542</c:v>
                </c:pt>
                <c:pt idx="56">
                  <c:v>0.81873344175308849</c:v>
                </c:pt>
                <c:pt idx="57">
                  <c:v>0.84016755793109432</c:v>
                </c:pt>
                <c:pt idx="58">
                  <c:v>0.8633772850409247</c:v>
                </c:pt>
                <c:pt idx="59">
                  <c:v>0.89013394991970651</c:v>
                </c:pt>
                <c:pt idx="60">
                  <c:v>0.92062838275777648</c:v>
                </c:pt>
                <c:pt idx="61">
                  <c:v>0.95337923490332821</c:v>
                </c:pt>
                <c:pt idx="62">
                  <c:v>0.98593803522826795</c:v>
                </c:pt>
                <c:pt idx="63">
                  <c:v>1.0161372614735955</c:v>
                </c:pt>
                <c:pt idx="64">
                  <c:v>1.0436213869724054</c:v>
                </c:pt>
                <c:pt idx="65">
                  <c:v>1.0704238530243055</c:v>
                </c:pt>
                <c:pt idx="66">
                  <c:v>1.0995950262613798</c:v>
                </c:pt>
                <c:pt idx="67">
                  <c:v>1.1330152671699762</c:v>
                </c:pt>
                <c:pt idx="68">
                  <c:v>1.1704494339587928</c:v>
                </c:pt>
                <c:pt idx="69">
                  <c:v>1.2100836888872781</c:v>
                </c:pt>
                <c:pt idx="70">
                  <c:v>1.249695472794768</c:v>
                </c:pt>
                <c:pt idx="71">
                  <c:v>1.288165919268617</c:v>
                </c:pt>
                <c:pt idx="72">
                  <c:v>1.326670373088731</c:v>
                </c:pt>
                <c:pt idx="73">
                  <c:v>1.3682609008076365</c:v>
                </c:pt>
                <c:pt idx="74">
                  <c:v>1.4157841726594185</c:v>
                </c:pt>
                <c:pt idx="75">
                  <c:v>1.4699830743133955</c:v>
                </c:pt>
                <c:pt idx="76">
                  <c:v>1.5292384931485352</c:v>
                </c:pt>
                <c:pt idx="77">
                  <c:v>1.5906287929543572</c:v>
                </c:pt>
                <c:pt idx="78">
                  <c:v>1.6517178144826643</c:v>
                </c:pt>
                <c:pt idx="79">
                  <c:v>1.7125124252187489</c:v>
                </c:pt>
                <c:pt idx="80">
                  <c:v>1.7760763252353546</c:v>
                </c:pt>
                <c:pt idx="81">
                  <c:v>1.8466115640579177</c:v>
                </c:pt>
                <c:pt idx="82">
                  <c:v>1.9262917726329614</c:v>
                </c:pt>
                <c:pt idx="83">
                  <c:v>2.0135180308501615</c:v>
                </c:pt>
                <c:pt idx="84">
                  <c:v>2.1035584578609976</c:v>
                </c:pt>
                <c:pt idx="85">
                  <c:v>2.1908615693018136</c:v>
                </c:pt>
                <c:pt idx="86">
                  <c:v>2.2722549541354304</c:v>
                </c:pt>
                <c:pt idx="87">
                  <c:v>2.3493224746896333</c:v>
                </c:pt>
                <c:pt idx="88">
                  <c:v>2.4275174475613217</c:v>
                </c:pt>
                <c:pt idx="89">
                  <c:v>2.5120807734333774</c:v>
                </c:pt>
                <c:pt idx="90">
                  <c:v>2.6043135252783749</c:v>
                </c:pt>
                <c:pt idx="91">
                  <c:v>2.7011149991708119</c:v>
                </c:pt>
                <c:pt idx="92">
                  <c:v>2.7972033090435788</c:v>
                </c:pt>
                <c:pt idx="93">
                  <c:v>2.8882848706664292</c:v>
                </c:pt>
                <c:pt idx="94">
                  <c:v>2.9738504083420754</c:v>
                </c:pt>
                <c:pt idx="95">
                  <c:v>3.0577407417322577</c:v>
                </c:pt>
                <c:pt idx="96">
                  <c:v>3.1454128502722405</c:v>
                </c:pt>
                <c:pt idx="97">
                  <c:v>3.2398860619138805</c:v>
                </c:pt>
                <c:pt idx="98">
                  <c:v>3.3397936799705183</c:v>
                </c:pt>
                <c:pt idx="99">
                  <c:v>3.4405871088033497</c:v>
                </c:pt>
                <c:pt idx="100">
                  <c:v>3.5373945918852012</c:v>
                </c:pt>
                <c:pt idx="101">
                  <c:v>3.6279411181232213</c:v>
                </c:pt>
                <c:pt idx="102">
                  <c:v>3.7140754479503166</c:v>
                </c:pt>
                <c:pt idx="103">
                  <c:v>3.8005210834636909</c:v>
                </c:pt>
                <c:pt idx="104">
                  <c:v>3.891380123129605</c:v>
                </c:pt>
                <c:pt idx="105">
                  <c:v>3.9872098641842739</c:v>
                </c:pt>
                <c:pt idx="106">
                  <c:v>4.0849011915414728</c:v>
                </c:pt>
                <c:pt idx="107">
                  <c:v>4.1798707368553343</c:v>
                </c:pt>
                <c:pt idx="108">
                  <c:v>4.2688398643563783</c:v>
                </c:pt>
                <c:pt idx="109">
                  <c:v>4.3518217770694942</c:v>
                </c:pt>
                <c:pt idx="110">
                  <c:v>4.4321200542112926</c:v>
                </c:pt>
                <c:pt idx="111">
                  <c:v>4.5140114130239164</c:v>
                </c:pt>
                <c:pt idx="112">
                  <c:v>4.5997515728522851</c:v>
                </c:pt>
                <c:pt idx="113">
                  <c:v>4.6883012257789876</c:v>
                </c:pt>
                <c:pt idx="114">
                  <c:v>4.7764420308846605</c:v>
                </c:pt>
                <c:pt idx="115">
                  <c:v>4.8610236665285136</c:v>
                </c:pt>
                <c:pt idx="116">
                  <c:v>4.9409146187957571</c:v>
                </c:pt>
                <c:pt idx="117">
                  <c:v>5.0176937929180943</c:v>
                </c:pt>
                <c:pt idx="118">
                  <c:v>5.0945447168904332</c:v>
                </c:pt>
                <c:pt idx="119">
                  <c:v>5.173951993200558</c:v>
                </c:pt>
                <c:pt idx="120">
                  <c:v>5.2559494879951085</c:v>
                </c:pt>
                <c:pt idx="121">
                  <c:v>5.3382197421357951</c:v>
                </c:pt>
                <c:pt idx="122">
                  <c:v>5.4176902699812981</c:v>
                </c:pt>
                <c:pt idx="123">
                  <c:v>5.492387323363662</c:v>
                </c:pt>
                <c:pt idx="124">
                  <c:v>5.5625349563742894</c:v>
                </c:pt>
                <c:pt idx="125">
                  <c:v>5.6302797382894267</c:v>
                </c:pt>
              </c:numCache>
            </c:numRef>
          </c:xVal>
          <c:yVal>
            <c:numRef>
              <c:f>'Type III OM'!$P$18:$P$143</c:f>
              <c:numCache>
                <c:formatCode>0.00</c:formatCode>
                <c:ptCount val="126"/>
                <c:pt idx="0">
                  <c:v>0</c:v>
                </c:pt>
                <c:pt idx="1">
                  <c:v>1.4248893176471712E-11</c:v>
                </c:pt>
                <c:pt idx="2">
                  <c:v>3.9763744519305536E-11</c:v>
                </c:pt>
                <c:pt idx="3">
                  <c:v>8.5104465696872467E-11</c:v>
                </c:pt>
                <c:pt idx="4">
                  <c:v>1.650756820126276E-10</c:v>
                </c:pt>
                <c:pt idx="5">
                  <c:v>3.0509640702725003E-10</c:v>
                </c:pt>
                <c:pt idx="6">
                  <c:v>5.4849926378608407E-10</c:v>
                </c:pt>
                <c:pt idx="7">
                  <c:v>9.686394275565391E-10</c:v>
                </c:pt>
                <c:pt idx="8">
                  <c:v>1.6888452802898967E-9</c:v>
                </c:pt>
                <c:pt idx="9">
                  <c:v>2.9150700697755384E-9</c:v>
                </c:pt>
                <c:pt idx="10">
                  <c:v>4.9889822395510208E-9</c:v>
                </c:pt>
                <c:pt idx="11">
                  <c:v>8.4737334460349698E-9</c:v>
                </c:pt>
                <c:pt idx="12">
                  <c:v>1.429164819377604E-8</c:v>
                </c:pt>
                <c:pt idx="13">
                  <c:v>2.3943902501821772E-8</c:v>
                </c:pt>
                <c:pt idx="14">
                  <c:v>3.985889287849709E-8</c:v>
                </c:pt>
                <c:pt idx="15">
                  <c:v>6.5941401724556331E-8</c:v>
                </c:pt>
                <c:pt idx="16">
                  <c:v>1.0843324948384136E-7</c:v>
                </c:pt>
                <c:pt idx="17">
                  <c:v>1.7725438613447334E-7</c:v>
                </c:pt>
                <c:pt idx="18">
                  <c:v>2.8808086504739095E-7</c:v>
                </c:pt>
                <c:pt idx="19">
                  <c:v>4.6554679324573029E-7</c:v>
                </c:pt>
                <c:pt idx="20">
                  <c:v>7.481513944174179E-7</c:v>
                </c:pt>
                <c:pt idx="21">
                  <c:v>1.1957389358607794E-6</c:v>
                </c:pt>
                <c:pt idx="22">
                  <c:v>1.9008402978637485E-6</c:v>
                </c:pt>
                <c:pt idx="23">
                  <c:v>3.0057799766258776E-6</c:v>
                </c:pt>
                <c:pt idx="24">
                  <c:v>4.7283454395474775E-6</c:v>
                </c:pt>
                <c:pt idx="25">
                  <c:v>7.4001046631888572E-6</c:v>
                </c:pt>
                <c:pt idx="26">
                  <c:v>1.1523304857269379E-5</c:v>
                </c:pt>
                <c:pt idx="27">
                  <c:v>1.7854911262075169E-5</c:v>
                </c:pt>
                <c:pt idx="28">
                  <c:v>2.7530040910068717E-5</c:v>
                </c:pt>
                <c:pt idx="29">
                  <c:v>4.2242181960765459E-5</c:v>
                </c:pt>
                <c:pt idx="30">
                  <c:v>6.450460041617868E-5</c:v>
                </c:pt>
                <c:pt idx="31">
                  <c:v>9.8026663918707716E-5</c:v>
                </c:pt>
                <c:pt idx="32">
                  <c:v>1.4825073242262903E-4</c:v>
                </c:pt>
                <c:pt idx="33">
                  <c:v>2.2310948290112819E-4</c:v>
                </c:pt>
                <c:pt idx="34">
                  <c:v>3.3407831164548814E-4</c:v>
                </c:pt>
                <c:pt idx="35">
                  <c:v>4.9760784967862982E-4</c:v>
                </c:pt>
                <c:pt idx="36">
                  <c:v>7.3701615030360784E-4</c:v>
                </c:pt>
                <c:pt idx="37">
                  <c:v>1.0848749112836564E-3</c:v>
                </c:pt>
                <c:pt idx="38">
                  <c:v>1.5857940088611355E-3</c:v>
                </c:pt>
                <c:pt idx="39">
                  <c:v>2.2992168079230941E-3</c:v>
                </c:pt>
                <c:pt idx="40">
                  <c:v>3.3012750017812243E-3</c:v>
                </c:pt>
                <c:pt idx="41">
                  <c:v>4.6838121927220214E-3</c:v>
                </c:pt>
                <c:pt idx="42">
                  <c:v>6.5474319716820563E-3</c:v>
                </c:pt>
                <c:pt idx="43">
                  <c:v>8.9845023940212047E-3</c:v>
                </c:pt>
                <c:pt idx="44">
                  <c:v>1.2049427179038865E-2</c:v>
                </c:pt>
                <c:pt idx="45">
                  <c:v>1.572100969442853E-2</c:v>
                </c:pt>
                <c:pt idx="46">
                  <c:v>1.9878922717703376E-2</c:v>
                </c:pt>
                <c:pt idx="47">
                  <c:v>2.4336680936340047E-2</c:v>
                </c:pt>
                <c:pt idx="48">
                  <c:v>2.8964850643154866E-2</c:v>
                </c:pt>
                <c:pt idx="49">
                  <c:v>3.3854862261725245E-2</c:v>
                </c:pt>
                <c:pt idx="50">
                  <c:v>3.9355208081275281E-2</c:v>
                </c:pt>
                <c:pt idx="51">
                  <c:v>4.5861041099188843E-2</c:v>
                </c:pt>
                <c:pt idx="52">
                  <c:v>5.3520343148591366E-2</c:v>
                </c:pt>
                <c:pt idx="53">
                  <c:v>6.2120428680932469E-2</c:v>
                </c:pt>
                <c:pt idx="54">
                  <c:v>7.1177230951943476E-2</c:v>
                </c:pt>
                <c:pt idx="55">
                  <c:v>8.0166915395918623E-2</c:v>
                </c:pt>
                <c:pt idx="56">
                  <c:v>8.8877350180567555E-2</c:v>
                </c:pt>
                <c:pt idx="57">
                  <c:v>9.7664913740149253E-2</c:v>
                </c:pt>
                <c:pt idx="58">
                  <c:v>0.10727915949556155</c:v>
                </c:pt>
                <c:pt idx="59">
                  <c:v>0.11829544087693045</c:v>
                </c:pt>
                <c:pt idx="60">
                  <c:v>0.13069013186772854</c:v>
                </c:pt>
                <c:pt idx="61">
                  <c:v>0.14387230544834589</c:v>
                </c:pt>
                <c:pt idx="62">
                  <c:v>0.15699862772543774</c:v>
                </c:pt>
                <c:pt idx="63">
                  <c:v>0.16943413772585952</c:v>
                </c:pt>
                <c:pt idx="64">
                  <c:v>0.18122056279495799</c:v>
                </c:pt>
                <c:pt idx="65">
                  <c:v>0.19315412323921438</c:v>
                </c:pt>
                <c:pt idx="66">
                  <c:v>0.20622762687064258</c:v>
                </c:pt>
                <c:pt idx="67">
                  <c:v>0.22088359211795625</c:v>
                </c:pt>
                <c:pt idx="68">
                  <c:v>0.23676405749619905</c:v>
                </c:pt>
                <c:pt idx="69">
                  <c:v>0.25299874072532924</c:v>
                </c:pt>
                <c:pt idx="70">
                  <c:v>0.26870599208214263</c:v>
                </c:pt>
                <c:pt idx="71">
                  <c:v>0.28354273771514032</c:v>
                </c:pt>
                <c:pt idx="72">
                  <c:v>0.29802565552009913</c:v>
                </c:pt>
                <c:pt idx="73">
                  <c:v>0.31323725268562275</c:v>
                </c:pt>
                <c:pt idx="74">
                  <c:v>0.33002488310541594</c:v>
                </c:pt>
                <c:pt idx="75">
                  <c:v>0.34840790008499589</c:v>
                </c:pt>
                <c:pt idx="76">
                  <c:v>0.36764455441932892</c:v>
                </c:pt>
                <c:pt idx="77">
                  <c:v>0.38671768429105624</c:v>
                </c:pt>
                <c:pt idx="78">
                  <c:v>0.40492483999925116</c:v>
                </c:pt>
                <c:pt idx="79">
                  <c:v>0.42235681317256957</c:v>
                </c:pt>
                <c:pt idx="80">
                  <c:v>0.43989642562285364</c:v>
                </c:pt>
                <c:pt idx="81">
                  <c:v>0.45856327988589313</c:v>
                </c:pt>
                <c:pt idx="82">
                  <c:v>0.47868973041797125</c:v>
                </c:pt>
                <c:pt idx="83">
                  <c:v>0.49964429564001384</c:v>
                </c:pt>
                <c:pt idx="84">
                  <c:v>0.52020423070731869</c:v>
                </c:pt>
                <c:pt idx="85">
                  <c:v>0.53920504071355158</c:v>
                </c:pt>
                <c:pt idx="86">
                  <c:v>0.55617627710208539</c:v>
                </c:pt>
                <c:pt idx="87">
                  <c:v>0.57164654172498897</c:v>
                </c:pt>
                <c:pt idx="88">
                  <c:v>0.58678610766664674</c:v>
                </c:pt>
                <c:pt idx="89">
                  <c:v>0.60255472064697579</c:v>
                </c:pt>
                <c:pt idx="90">
                  <c:v>0.61907867086487811</c:v>
                </c:pt>
                <c:pt idx="91">
                  <c:v>0.63572210958019604</c:v>
                </c:pt>
                <c:pt idx="92">
                  <c:v>0.65159812096973246</c:v>
                </c:pt>
                <c:pt idx="93">
                  <c:v>0.66611138862535624</c:v>
                </c:pt>
                <c:pt idx="94">
                  <c:v>0.67931601780213036</c:v>
                </c:pt>
                <c:pt idx="95">
                  <c:v>0.69188351496905476</c:v>
                </c:pt>
                <c:pt idx="96">
                  <c:v>0.70462366491727579</c:v>
                </c:pt>
                <c:pt idx="97">
                  <c:v>0.71790842315906778</c:v>
                </c:pt>
                <c:pt idx="98">
                  <c:v>0.7314777100177694</c:v>
                </c:pt>
                <c:pt idx="99">
                  <c:v>0.74469662773032497</c:v>
                </c:pt>
                <c:pt idx="100">
                  <c:v>0.75697481012891932</c:v>
                </c:pt>
                <c:pt idx="101">
                  <c:v>0.76810975601304654</c:v>
                </c:pt>
                <c:pt idx="102">
                  <c:v>0.77840575722372185</c:v>
                </c:pt>
                <c:pt idx="103">
                  <c:v>0.78846314575181664</c:v>
                </c:pt>
                <c:pt idx="104">
                  <c:v>0.79875089518476394</c:v>
                </c:pt>
                <c:pt idx="105">
                  <c:v>0.8093028022686336</c:v>
                </c:pt>
                <c:pt idx="106">
                  <c:v>0.81976014085035265</c:v>
                </c:pt>
                <c:pt idx="107">
                  <c:v>0.82965083705409293</c:v>
                </c:pt>
                <c:pt idx="108">
                  <c:v>0.83868225398006813</c:v>
                </c:pt>
                <c:pt idx="109">
                  <c:v>0.8469106998346142</c:v>
                </c:pt>
                <c:pt idx="110">
                  <c:v>0.85470112048741154</c:v>
                </c:pt>
                <c:pt idx="111">
                  <c:v>0.86247883774938205</c:v>
                </c:pt>
                <c:pt idx="112">
                  <c:v>0.8704482116035398</c:v>
                </c:pt>
                <c:pt idx="113">
                  <c:v>0.8784994415990125</c:v>
                </c:pt>
                <c:pt idx="114">
                  <c:v>0.88633983244159043</c:v>
                </c:pt>
                <c:pt idx="115">
                  <c:v>0.89370709501228029</c:v>
                </c:pt>
                <c:pt idx="116">
                  <c:v>0.90053024365342138</c:v>
                </c:pt>
                <c:pt idx="117">
                  <c:v>0.90696788675215922</c:v>
                </c:pt>
                <c:pt idx="118">
                  <c:v>0.91329793857042862</c:v>
                </c:pt>
                <c:pt idx="119">
                  <c:v>0.91972307094798766</c:v>
                </c:pt>
                <c:pt idx="120">
                  <c:v>0.92623867542860361</c:v>
                </c:pt>
                <c:pt idx="121">
                  <c:v>0.93265836600125573</c:v>
                </c:pt>
                <c:pt idx="122">
                  <c:v>0.93875141117256289</c:v>
                </c:pt>
                <c:pt idx="123">
                  <c:v>0.94438458695274941</c:v>
                </c:pt>
                <c:pt idx="124">
                  <c:v>0.94959426778123346</c:v>
                </c:pt>
                <c:pt idx="125">
                  <c:v>0.95455359833541265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82464"/>
        <c:axId val="207783040"/>
      </c:scatterChart>
      <c:valAx>
        <c:axId val="207782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7783040"/>
        <c:crosses val="autoZero"/>
        <c:crossBetween val="midCat"/>
      </c:valAx>
      <c:valAx>
        <c:axId val="20778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77824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0470778652668409"/>
          <c:y val="0.42515820939049287"/>
          <c:w val="0.16473665791776027"/>
          <c:h val="0.33486876640419938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85739282589675E-2"/>
          <c:y val="5.1400554097404488E-2"/>
          <c:w val="0.8656157042869641"/>
          <c:h val="0.8326195683872849"/>
        </c:manualLayout>
      </c:layout>
      <c:scatterChart>
        <c:scatterStyle val="smoothMarker"/>
        <c:varyColors val="0"/>
        <c:ser>
          <c:idx val="1"/>
          <c:order val="0"/>
          <c:marker>
            <c:symbol val="none"/>
          </c:marker>
          <c:xVal>
            <c:numRef>
              <c:f>'Type III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III OM'!$M$18:$M$143</c:f>
              <c:numCache>
                <c:formatCode>0.00</c:formatCode>
                <c:ptCount val="126"/>
                <c:pt idx="0">
                  <c:v>0</c:v>
                </c:pt>
                <c:pt idx="1">
                  <c:v>1.3534851940114837E-3</c:v>
                </c:pt>
                <c:pt idx="2">
                  <c:v>3.4833334413108879E-3</c:v>
                </c:pt>
                <c:pt idx="3">
                  <c:v>6.7821351219620801E-3</c:v>
                </c:pt>
                <c:pt idx="4">
                  <c:v>1.1784485504233678E-2</c:v>
                </c:pt>
                <c:pt idx="5">
                  <c:v>1.9151016195514552E-2</c:v>
                </c:pt>
                <c:pt idx="6">
                  <c:v>2.9556582144095001E-2</c:v>
                </c:pt>
                <c:pt idx="7">
                  <c:v>4.3399805088952768E-2</c:v>
                </c:pt>
                <c:pt idx="8">
                  <c:v>6.0295803387455528E-2</c:v>
                </c:pt>
                <c:pt idx="9">
                  <c:v>7.8564273709417737E-2</c:v>
                </c:pt>
                <c:pt idx="10">
                  <c:v>9.5417821868911082E-2</c:v>
                </c:pt>
                <c:pt idx="11">
                  <c:v>0.10863147245908526</c:v>
                </c:pt>
                <c:pt idx="12">
                  <c:v>0.11876271699325514</c:v>
                </c:pt>
                <c:pt idx="13">
                  <c:v>0.12884973311593978</c:v>
                </c:pt>
                <c:pt idx="14">
                  <c:v>0.14145474815721856</c:v>
                </c:pt>
                <c:pt idx="15">
                  <c:v>0.15721361166965708</c:v>
                </c:pt>
                <c:pt idx="16">
                  <c:v>0.17527690203986329</c:v>
                </c:pt>
                <c:pt idx="17">
                  <c:v>0.19368959007396477</c:v>
                </c:pt>
                <c:pt idx="18">
                  <c:v>0.21029836918819664</c:v>
                </c:pt>
                <c:pt idx="19">
                  <c:v>0.22457389398555203</c:v>
                </c:pt>
                <c:pt idx="20">
                  <c:v>0.23857328696951349</c:v>
                </c:pt>
                <c:pt idx="21">
                  <c:v>0.25522883559660908</c:v>
                </c:pt>
                <c:pt idx="22">
                  <c:v>0.27595869248584609</c:v>
                </c:pt>
                <c:pt idx="23">
                  <c:v>0.30016903918066112</c:v>
                </c:pt>
                <c:pt idx="24">
                  <c:v>0.32561279910822344</c:v>
                </c:pt>
                <c:pt idx="25">
                  <c:v>0.34911628607612438</c:v>
                </c:pt>
                <c:pt idx="26">
                  <c:v>0.36846632498558274</c:v>
                </c:pt>
                <c:pt idx="27">
                  <c:v>0.38447729850890128</c:v>
                </c:pt>
                <c:pt idx="28">
                  <c:v>0.40053758833878855</c:v>
                </c:pt>
                <c:pt idx="29">
                  <c:v>0.41956423482529787</c:v>
                </c:pt>
                <c:pt idx="30">
                  <c:v>0.44213499893687719</c:v>
                </c:pt>
                <c:pt idx="31">
                  <c:v>0.46685222016062827</c:v>
                </c:pt>
                <c:pt idx="32">
                  <c:v>0.49111915648425819</c:v>
                </c:pt>
                <c:pt idx="33">
                  <c:v>0.51238387601218904</c:v>
                </c:pt>
                <c:pt idx="34">
                  <c:v>0.53002266055488767</c:v>
                </c:pt>
                <c:pt idx="35">
                  <c:v>0.54615985308680903</c:v>
                </c:pt>
                <c:pt idx="36">
                  <c:v>0.56389971197302768</c:v>
                </c:pt>
                <c:pt idx="37">
                  <c:v>0.58481655803304589</c:v>
                </c:pt>
                <c:pt idx="38">
                  <c:v>0.60836997847452601</c:v>
                </c:pt>
                <c:pt idx="39">
                  <c:v>0.63259255123433578</c:v>
                </c:pt>
                <c:pt idx="40">
                  <c:v>0.65502298212935262</c:v>
                </c:pt>
                <c:pt idx="41">
                  <c:v>0.67415728030258504</c:v>
                </c:pt>
                <c:pt idx="42">
                  <c:v>0.69075320837333165</c:v>
                </c:pt>
                <c:pt idx="43">
                  <c:v>0.70736840604550255</c:v>
                </c:pt>
                <c:pt idx="44">
                  <c:v>0.72617883331825095</c:v>
                </c:pt>
                <c:pt idx="45">
                  <c:v>0.74747305262067876</c:v>
                </c:pt>
                <c:pt idx="46">
                  <c:v>0.76985712210661517</c:v>
                </c:pt>
                <c:pt idx="47">
                  <c:v>0.79107467655180252</c:v>
                </c:pt>
                <c:pt idx="48">
                  <c:v>0.80910757229339847</c:v>
                </c:pt>
                <c:pt idx="49">
                  <c:v>0.82349232394023375</c:v>
                </c:pt>
                <c:pt idx="50">
                  <c:v>0.83577072293306798</c:v>
                </c:pt>
                <c:pt idx="51">
                  <c:v>0.84823264866231085</c:v>
                </c:pt>
                <c:pt idx="52">
                  <c:v>0.8621516122090227</c:v>
                </c:pt>
                <c:pt idx="53">
                  <c:v>0.87731434606175818</c:v>
                </c:pt>
                <c:pt idx="54">
                  <c:v>0.89260971604431205</c:v>
                </c:pt>
                <c:pt idx="55">
                  <c:v>0.90674873486478791</c:v>
                </c:pt>
                <c:pt idx="56">
                  <c:v>0.91902391230697411</c:v>
                </c:pt>
                <c:pt idx="57">
                  <c:v>0.92984956327357093</c:v>
                </c:pt>
                <c:pt idx="58">
                  <c:v>0.94045818253182056</c:v>
                </c:pt>
                <c:pt idx="59">
                  <c:v>0.95183603881332079</c:v>
                </c:pt>
                <c:pt idx="60">
                  <c:v>0.96394658585178916</c:v>
                </c:pt>
                <c:pt idx="61">
                  <c:v>0.97581358163524989</c:v>
                </c:pt>
                <c:pt idx="62">
                  <c:v>0.98603592905125348</c:v>
                </c:pt>
                <c:pt idx="63">
                  <c:v>0.9934274906685393</c:v>
                </c:pt>
                <c:pt idx="64">
                  <c:v>0.99765541419378256</c:v>
                </c:pt>
                <c:pt idx="65">
                  <c:v>0.99942518455128915</c:v>
                </c:pt>
                <c:pt idx="66">
                  <c:v>0.99991503021779082</c:v>
                </c:pt>
                <c:pt idx="67">
                  <c:v>0.99999364066943697</c:v>
                </c:pt>
                <c:pt idx="68">
                  <c:v>0.99999980900585761</c:v>
                </c:pt>
                <c:pt idx="69">
                  <c:v>0.99999999830907216</c:v>
                </c:pt>
                <c:pt idx="70">
                  <c:v>0.99999999999706624</c:v>
                </c:pt>
                <c:pt idx="71">
                  <c:v>0.99999999999999944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1"/>
        </c:ser>
        <c:ser>
          <c:idx val="2"/>
          <c:order val="1"/>
          <c:marker>
            <c:symbol val="none"/>
          </c:marker>
          <c:xVal>
            <c:numRef>
              <c:f>'Type III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III OM'!$N$18:$N$143</c:f>
              <c:numCache>
                <c:formatCode>0.00</c:formatCode>
                <c:ptCount val="126"/>
                <c:pt idx="0">
                  <c:v>0</c:v>
                </c:pt>
                <c:pt idx="1">
                  <c:v>4.7915957480848545E-5</c:v>
                </c:pt>
                <c:pt idx="2">
                  <c:v>1.2628116519460832E-4</c:v>
                </c:pt>
                <c:pt idx="3">
                  <c:v>2.5357395854332386E-4</c:v>
                </c:pt>
                <c:pt idx="4">
                  <c:v>4.5891913028373596E-4</c:v>
                </c:pt>
                <c:pt idx="5">
                  <c:v>7.8782662401591938E-4</c:v>
                </c:pt>
                <c:pt idx="6">
                  <c:v>1.3107006138631363E-3</c:v>
                </c:pt>
                <c:pt idx="7">
                  <c:v>2.1351292910084196E-3</c:v>
                </c:pt>
                <c:pt idx="8">
                  <c:v>3.4229296189863538E-3</c:v>
                </c:pt>
                <c:pt idx="9">
                  <c:v>5.4122287426309592E-3</c:v>
                </c:pt>
                <c:pt idx="10">
                  <c:v>8.4425637281900605E-3</c:v>
                </c:pt>
                <c:pt idx="11">
                  <c:v>1.2975297923138254E-2</c:v>
                </c:pt>
                <c:pt idx="12">
                  <c:v>1.958999502367911E-2</c:v>
                </c:pt>
                <c:pt idx="13">
                  <c:v>2.8918203418677554E-2</c:v>
                </c:pt>
                <c:pt idx="14">
                  <c:v>4.1456402725619033E-2</c:v>
                </c:pt>
                <c:pt idx="15">
                  <c:v>5.7213625032750869E-2</c:v>
                </c:pt>
                <c:pt idx="16">
                  <c:v>7.5276913578980642E-2</c:v>
                </c:pt>
                <c:pt idx="17">
                  <c:v>9.3689609256716516E-2</c:v>
                </c:pt>
                <c:pt idx="18">
                  <c:v>0.11029840089126604</c:v>
                </c:pt>
                <c:pt idx="19">
                  <c:v>0.12457394607227058</c:v>
                </c:pt>
                <c:pt idx="20">
                  <c:v>0.13857337205101508</c:v>
                </c:pt>
                <c:pt idx="21">
                  <c:v>0.15522897378483844</c:v>
                </c:pt>
                <c:pt idx="22">
                  <c:v>0.17595891567777802</c:v>
                </c:pt>
                <c:pt idx="23">
                  <c:v>0.20016939768955511</c:v>
                </c:pt>
                <c:pt idx="24">
                  <c:v>0.2256133718734922</c:v>
                </c:pt>
                <c:pt idx="25">
                  <c:v>0.24911719630143236</c:v>
                </c:pt>
                <c:pt idx="26">
                  <c:v>0.26846776396887373</c:v>
                </c:pt>
                <c:pt idx="27">
                  <c:v>0.28447956177316908</c:v>
                </c:pt>
                <c:pt idx="28">
                  <c:v>0.30054113014188849</c:v>
                </c:pt>
                <c:pt idx="29">
                  <c:v>0.31956974999628535</c:v>
                </c:pt>
                <c:pt idx="30">
                  <c:v>0.34214354514497664</c:v>
                </c:pt>
                <c:pt idx="31">
                  <c:v>0.3668653997189219</c:v>
                </c:pt>
                <c:pt idx="32">
                  <c:v>0.39113938538780624</c:v>
                </c:pt>
                <c:pt idx="33">
                  <c:v>0.41241478016513938</c:v>
                </c:pt>
                <c:pt idx="34">
                  <c:v>0.43006965649260748</c:v>
                </c:pt>
                <c:pt idx="35">
                  <c:v>0.44623099487543288</c:v>
                </c:pt>
                <c:pt idx="36">
                  <c:v>0.4640069198867367</c:v>
                </c:pt>
                <c:pt idx="37">
                  <c:v>0.4849773912211659</c:v>
                </c:pt>
                <c:pt idx="38">
                  <c:v>0.50861017681259912</c:v>
                </c:pt>
                <c:pt idx="39">
                  <c:v>0.53294965461098087</c:v>
                </c:pt>
                <c:pt idx="40">
                  <c:v>0.55555144095670428</c:v>
                </c:pt>
                <c:pt idx="41">
                  <c:v>0.57493559711661435</c:v>
                </c:pt>
                <c:pt idx="42">
                  <c:v>0.59189378441125184</c:v>
                </c:pt>
                <c:pt idx="43">
                  <c:v>0.60903087307103176</c:v>
                </c:pt>
                <c:pt idx="44">
                  <c:v>0.62858764874495809</c:v>
                </c:pt>
                <c:pt idx="45">
                  <c:v>0.65093986143554494</c:v>
                </c:pt>
                <c:pt idx="46">
                  <c:v>0.6748075417227315</c:v>
                </c:pt>
                <c:pt idx="47">
                  <c:v>0.69807724721268161</c:v>
                </c:pt>
                <c:pt idx="48">
                  <c:v>0.71889895660234782</c:v>
                </c:pt>
                <c:pt idx="49">
                  <c:v>0.73698682194595788</c:v>
                </c:pt>
                <c:pt idx="50">
                  <c:v>0.75403413915563677</c:v>
                </c:pt>
                <c:pt idx="51">
                  <c:v>0.772393888737954</c:v>
                </c:pt>
                <c:pt idx="52">
                  <c:v>0.79322976077751861</c:v>
                </c:pt>
                <c:pt idx="53">
                  <c:v>0.81597155862318971</c:v>
                </c:pt>
                <c:pt idx="54">
                  <c:v>0.83891457420929094</c:v>
                </c:pt>
                <c:pt idx="55">
                  <c:v>0.86012310229724509</c:v>
                </c:pt>
                <c:pt idx="56">
                  <c:v>0.87853586846046139</c:v>
                </c:pt>
                <c:pt idx="57">
                  <c:v>0.89477434491035646</c:v>
                </c:pt>
                <c:pt idx="58">
                  <c:v>0.91068727379773085</c:v>
                </c:pt>
                <c:pt idx="59">
                  <c:v>0.92775405821998114</c:v>
                </c:pt>
                <c:pt idx="60">
                  <c:v>0.9459198787776838</c:v>
                </c:pt>
                <c:pt idx="61">
                  <c:v>0.96372037245287501</c:v>
                </c:pt>
                <c:pt idx="62">
                  <c:v>0.97905389357688022</c:v>
                </c:pt>
                <c:pt idx="63">
                  <c:v>0.99014123600280901</c:v>
                </c:pt>
                <c:pt idx="64">
                  <c:v>0.99648312129067396</c:v>
                </c:pt>
                <c:pt idx="65">
                  <c:v>0.99913777682693383</c:v>
                </c:pt>
                <c:pt idx="66">
                  <c:v>0.99987254532668635</c:v>
                </c:pt>
                <c:pt idx="67">
                  <c:v>0.99999046100415556</c:v>
                </c:pt>
                <c:pt idx="68">
                  <c:v>0.99999971350878647</c:v>
                </c:pt>
                <c:pt idx="69">
                  <c:v>0.99999999746360824</c:v>
                </c:pt>
                <c:pt idx="70">
                  <c:v>0.99999999999559952</c:v>
                </c:pt>
                <c:pt idx="71">
                  <c:v>0.99999999999999922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1"/>
        </c:ser>
        <c:ser>
          <c:idx val="3"/>
          <c:order val="2"/>
          <c:marker>
            <c:symbol val="none"/>
          </c:marker>
          <c:xVal>
            <c:numRef>
              <c:f>'Type III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III OM'!$O$18:$O$143</c:f>
              <c:numCache>
                <c:formatCode>0.00</c:formatCode>
                <c:ptCount val="126"/>
                <c:pt idx="0">
                  <c:v>0</c:v>
                </c:pt>
                <c:pt idx="1">
                  <c:v>3.6226027733121674E-11</c:v>
                </c:pt>
                <c:pt idx="2">
                  <c:v>1.0111808057544636E-10</c:v>
                </c:pt>
                <c:pt idx="3">
                  <c:v>2.1647598713592232E-10</c:v>
                </c:pt>
                <c:pt idx="4">
                  <c:v>4.200180259150699E-10</c:v>
                </c:pt>
                <c:pt idx="5">
                  <c:v>7.7653091734575254E-10</c:v>
                </c:pt>
                <c:pt idx="6">
                  <c:v>1.3965031131490949E-9</c:v>
                </c:pt>
                <c:pt idx="7">
                  <c:v>2.46704932593822E-9</c:v>
                </c:pt>
                <c:pt idx="8">
                  <c:v>4.3028837048986181E-9</c:v>
                </c:pt>
                <c:pt idx="9">
                  <c:v>7.429780840562118E-9</c:v>
                </c:pt>
                <c:pt idx="10">
                  <c:v>1.2720338404825783E-8</c:v>
                </c:pt>
                <c:pt idx="11">
                  <c:v>2.1613401407494238E-8</c:v>
                </c:pt>
                <c:pt idx="12">
                  <c:v>3.6466475356045084E-8</c:v>
                </c:pt>
                <c:pt idx="13">
                  <c:v>6.1118239685908909E-8</c:v>
                </c:pt>
                <c:pt idx="14">
                  <c:v>1.0178098802660075E-7</c:v>
                </c:pt>
                <c:pt idx="15">
                  <c:v>1.684480960384427E-7</c:v>
                </c:pt>
                <c:pt idx="16">
                  <c:v>2.7710080408582807E-7</c:v>
                </c:pt>
                <c:pt idx="17">
                  <c:v>4.5314844964727822E-7</c:v>
                </c:pt>
                <c:pt idx="18">
                  <c:v>7.3676142092193862E-7</c:v>
                </c:pt>
                <c:pt idx="19">
                  <c:v>1.1910924789693135E-6</c:v>
                </c:pt>
                <c:pt idx="20">
                  <c:v>1.9148819384307014E-6</c:v>
                </c:pt>
                <c:pt idx="21">
                  <c:v>3.0616808957162351E-6</c:v>
                </c:pt>
                <c:pt idx="22">
                  <c:v>4.8690124098305089E-6</c:v>
                </c:pt>
                <c:pt idx="23">
                  <c:v>7.7023773820683594E-6</c:v>
                </c:pt>
                <c:pt idx="24">
                  <c:v>1.212131768086322E-5</c:v>
                </c:pt>
                <c:pt idx="25">
                  <c:v>1.8978078783804533E-5</c:v>
                </c:pt>
                <c:pt idx="26">
                  <c:v>2.9564189532033101E-5</c:v>
                </c:pt>
                <c:pt idx="27">
                  <c:v>4.5827070669562934E-5</c:v>
                </c:pt>
                <c:pt idx="28">
                  <c:v>7.0688356411729988E-5</c:v>
                </c:pt>
                <c:pt idx="29">
                  <c:v>1.0850893225187175E-4</c:v>
                </c:pt>
                <c:pt idx="30">
                  <c:v>1.6576390836145485E-4</c:v>
                </c:pt>
                <c:pt idx="31">
                  <c:v>2.5201504930930096E-4</c:v>
                </c:pt>
                <c:pt idx="32">
                  <c:v>3.8129937265919401E-4</c:v>
                </c:pt>
                <c:pt idx="33">
                  <c:v>5.7409013137295079E-4</c:v>
                </c:pt>
                <c:pt idx="34">
                  <c:v>8.6002607041129058E-4</c:v>
                </c:pt>
                <c:pt idx="35">
                  <c:v>1.2816346049092655E-3</c:v>
                </c:pt>
                <c:pt idx="36">
                  <c:v>1.8992660210584047E-3</c:v>
                </c:pt>
                <c:pt idx="37">
                  <c:v>2.7973496828539893E-3</c:v>
                </c:pt>
                <c:pt idx="38">
                  <c:v>4.0917669359129107E-3</c:v>
                </c:pt>
                <c:pt idx="39">
                  <c:v>5.9374169276926849E-3</c:v>
                </c:pt>
                <c:pt idx="40">
                  <c:v>8.5336549349153343E-3</c:v>
                </c:pt>
                <c:pt idx="41">
                  <c:v>1.2122946128199539E-2</c:v>
                </c:pt>
                <c:pt idx="42">
                  <c:v>1.6974950635519327E-2</c:v>
                </c:pt>
                <c:pt idx="43">
                  <c:v>2.3345935726630431E-2</c:v>
                </c:pt>
                <c:pt idx="44">
                  <c:v>3.1406807145325177E-2</c:v>
                </c:pt>
                <c:pt idx="45">
                  <c:v>4.1151710279858839E-2</c:v>
                </c:pt>
                <c:pt idx="46">
                  <c:v>5.2341839139465302E-2</c:v>
                </c:pt>
                <c:pt idx="47">
                  <c:v>6.4589524398699485E-2</c:v>
                </c:pt>
                <c:pt idx="48">
                  <c:v>7.7665147179828489E-2</c:v>
                </c:pt>
                <c:pt idx="49">
                  <c:v>9.1899822019671173E-2</c:v>
                </c:pt>
                <c:pt idx="50">
                  <c:v>0.10825930993780687</c:v>
                </c:pt>
                <c:pt idx="51">
                  <c:v>0.127788340773176</c:v>
                </c:pt>
                <c:pt idx="52">
                  <c:v>0.15083530573953541</c:v>
                </c:pt>
                <c:pt idx="53">
                  <c:v>0.17673265150175338</c:v>
                </c:pt>
                <c:pt idx="54">
                  <c:v>0.20402546509157835</c:v>
                </c:pt>
                <c:pt idx="55">
                  <c:v>0.23113985965182501</c:v>
                </c:pt>
                <c:pt idx="56">
                  <c:v>0.25742741238348343</c:v>
                </c:pt>
                <c:pt idx="57">
                  <c:v>0.28392584203069998</c:v>
                </c:pt>
                <c:pt idx="58">
                  <c:v>0.31281830012331346</c:v>
                </c:pt>
                <c:pt idx="59">
                  <c:v>0.3457114635218364</c:v>
                </c:pt>
                <c:pt idx="60">
                  <c:v>0.38234043551448677</c:v>
                </c:pt>
                <c:pt idx="61">
                  <c:v>0.42065295161521021</c:v>
                </c:pt>
                <c:pt idx="62">
                  <c:v>0.45776991731817168</c:v>
                </c:pt>
                <c:pt idx="63">
                  <c:v>0.49142101333251065</c:v>
                </c:pt>
                <c:pt idx="64">
                  <c:v>0.52142297146804417</c:v>
                </c:pt>
                <c:pt idx="65">
                  <c:v>0.54995722324189455</c:v>
                </c:pt>
                <c:pt idx="66">
                  <c:v>0.5798818608421934</c:v>
                </c:pt>
                <c:pt idx="67">
                  <c:v>0.61246263589841143</c:v>
                </c:pt>
                <c:pt idx="68">
                  <c:v>0.64662887278572179</c:v>
                </c:pt>
                <c:pt idx="69">
                  <c:v>0.67982104853694214</c:v>
                </c:pt>
                <c:pt idx="70">
                  <c:v>0.70936187174372622</c:v>
                </c:pt>
                <c:pt idx="71">
                  <c:v>0.73389695909730757</c:v>
                </c:pt>
                <c:pt idx="72">
                  <c:v>0.75427653128813776</c:v>
                </c:pt>
                <c:pt idx="73">
                  <c:v>0.77294122242079821</c:v>
                </c:pt>
                <c:pt idx="74">
                  <c:v>0.79207031961573537</c:v>
                </c:pt>
                <c:pt idx="75">
                  <c:v>0.81222248717158152</c:v>
                </c:pt>
                <c:pt idx="76">
                  <c:v>0.83248324960782749</c:v>
                </c:pt>
                <c:pt idx="77">
                  <c:v>0.85138641081825794</c:v>
                </c:pt>
                <c:pt idx="78">
                  <c:v>0.8678207177747892</c:v>
                </c:pt>
                <c:pt idx="79">
                  <c:v>0.88169226091687969</c:v>
                </c:pt>
                <c:pt idx="80">
                  <c:v>0.89398270474401076</c:v>
                </c:pt>
                <c:pt idx="81">
                  <c:v>0.90600582739067581</c:v>
                </c:pt>
                <c:pt idx="82">
                  <c:v>0.91844943202838725</c:v>
                </c:pt>
                <c:pt idx="83">
                  <c:v>0.93105030555532486</c:v>
                </c:pt>
                <c:pt idx="84">
                  <c:v>0.94296376558830286</c:v>
                </c:pt>
                <c:pt idx="85">
                  <c:v>0.95332708117646792</c:v>
                </c:pt>
                <c:pt idx="86">
                  <c:v>0.96173430928387327</c:v>
                </c:pt>
                <c:pt idx="87">
                  <c:v>0.96846005633374155</c:v>
                </c:pt>
                <c:pt idx="88">
                  <c:v>0.97424186609408603</c:v>
                </c:pt>
                <c:pt idx="89">
                  <c:v>0.9797340412038128</c:v>
                </c:pt>
                <c:pt idx="90">
                  <c:v>0.98510529113976797</c:v>
                </c:pt>
                <c:pt idx="91">
                  <c:v>0.99007346683005026</c:v>
                </c:pt>
                <c:pt idx="92">
                  <c:v>0.99419383334901101</c:v>
                </c:pt>
                <c:pt idx="93">
                  <c:v>0.99713820687566346</c:v>
                </c:pt>
                <c:pt idx="94">
                  <c:v>0.99887220767975127</c:v>
                </c:pt>
                <c:pt idx="95">
                  <c:v>0.99966799986234656</c:v>
                </c:pt>
                <c:pt idx="96">
                  <c:v>0.99993312952607483</c:v>
                </c:pt>
                <c:pt idx="97">
                  <c:v>0.99999177045813081</c:v>
                </c:pt>
                <c:pt idx="98">
                  <c:v>0.99999946498622594</c:v>
                </c:pt>
                <c:pt idx="99">
                  <c:v>0.99999998475592577</c:v>
                </c:pt>
                <c:pt idx="100">
                  <c:v>0.99999999985012733</c:v>
                </c:pt>
                <c:pt idx="101">
                  <c:v>0.99999999999962541</c:v>
                </c:pt>
                <c:pt idx="102">
                  <c:v>0.99999999999999978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1"/>
        </c:ser>
        <c:ser>
          <c:idx val="4"/>
          <c:order val="3"/>
          <c:marker>
            <c:symbol val="none"/>
          </c:marker>
          <c:xVal>
            <c:numRef>
              <c:f>'Type III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III OM'!$P$18:$P$143</c:f>
              <c:numCache>
                <c:formatCode>0.00</c:formatCode>
                <c:ptCount val="126"/>
                <c:pt idx="0">
                  <c:v>0</c:v>
                </c:pt>
                <c:pt idx="1">
                  <c:v>1.4248893176471712E-11</c:v>
                </c:pt>
                <c:pt idx="2">
                  <c:v>3.9763744519305536E-11</c:v>
                </c:pt>
                <c:pt idx="3">
                  <c:v>8.5104465696872467E-11</c:v>
                </c:pt>
                <c:pt idx="4">
                  <c:v>1.650756820126276E-10</c:v>
                </c:pt>
                <c:pt idx="5">
                  <c:v>3.0509640702725003E-10</c:v>
                </c:pt>
                <c:pt idx="6">
                  <c:v>5.4849926378608407E-10</c:v>
                </c:pt>
                <c:pt idx="7">
                  <c:v>9.686394275565391E-10</c:v>
                </c:pt>
                <c:pt idx="8">
                  <c:v>1.6888452802898967E-9</c:v>
                </c:pt>
                <c:pt idx="9">
                  <c:v>2.9150700697755384E-9</c:v>
                </c:pt>
                <c:pt idx="10">
                  <c:v>4.9889822395510208E-9</c:v>
                </c:pt>
                <c:pt idx="11">
                  <c:v>8.4737334460349698E-9</c:v>
                </c:pt>
                <c:pt idx="12">
                  <c:v>1.429164819377604E-8</c:v>
                </c:pt>
                <c:pt idx="13">
                  <c:v>2.3943902501821772E-8</c:v>
                </c:pt>
                <c:pt idx="14">
                  <c:v>3.985889287849709E-8</c:v>
                </c:pt>
                <c:pt idx="15">
                  <c:v>6.5941401724556331E-8</c:v>
                </c:pt>
                <c:pt idx="16">
                  <c:v>1.0843324948384136E-7</c:v>
                </c:pt>
                <c:pt idx="17">
                  <c:v>1.7725438613447334E-7</c:v>
                </c:pt>
                <c:pt idx="18">
                  <c:v>2.8808086504739095E-7</c:v>
                </c:pt>
                <c:pt idx="19">
                  <c:v>4.6554679324573029E-7</c:v>
                </c:pt>
                <c:pt idx="20">
                  <c:v>7.481513944174179E-7</c:v>
                </c:pt>
                <c:pt idx="21">
                  <c:v>1.1957389358607794E-6</c:v>
                </c:pt>
                <c:pt idx="22">
                  <c:v>1.9008402978637485E-6</c:v>
                </c:pt>
                <c:pt idx="23">
                  <c:v>3.0057799766258776E-6</c:v>
                </c:pt>
                <c:pt idx="24">
                  <c:v>4.7283454395474775E-6</c:v>
                </c:pt>
                <c:pt idx="25">
                  <c:v>7.4001046631888572E-6</c:v>
                </c:pt>
                <c:pt idx="26">
                  <c:v>1.1523304857269379E-5</c:v>
                </c:pt>
                <c:pt idx="27">
                  <c:v>1.7854911262075169E-5</c:v>
                </c:pt>
                <c:pt idx="28">
                  <c:v>2.7530040910068717E-5</c:v>
                </c:pt>
                <c:pt idx="29">
                  <c:v>4.2242181960765459E-5</c:v>
                </c:pt>
                <c:pt idx="30">
                  <c:v>6.450460041617868E-5</c:v>
                </c:pt>
                <c:pt idx="31">
                  <c:v>9.8026663918707716E-5</c:v>
                </c:pt>
                <c:pt idx="32">
                  <c:v>1.4825073242262903E-4</c:v>
                </c:pt>
                <c:pt idx="33">
                  <c:v>2.2310948290112819E-4</c:v>
                </c:pt>
                <c:pt idx="34">
                  <c:v>3.3407831164548814E-4</c:v>
                </c:pt>
                <c:pt idx="35">
                  <c:v>4.9760784967862982E-4</c:v>
                </c:pt>
                <c:pt idx="36">
                  <c:v>7.3701615030360784E-4</c:v>
                </c:pt>
                <c:pt idx="37">
                  <c:v>1.0848749112836564E-3</c:v>
                </c:pt>
                <c:pt idx="38">
                  <c:v>1.5857940088611355E-3</c:v>
                </c:pt>
                <c:pt idx="39">
                  <c:v>2.2992168079230941E-3</c:v>
                </c:pt>
                <c:pt idx="40">
                  <c:v>3.3012750017812243E-3</c:v>
                </c:pt>
                <c:pt idx="41">
                  <c:v>4.6838121927220214E-3</c:v>
                </c:pt>
                <c:pt idx="42">
                  <c:v>6.5474319716820563E-3</c:v>
                </c:pt>
                <c:pt idx="43">
                  <c:v>8.9845023940212047E-3</c:v>
                </c:pt>
                <c:pt idx="44">
                  <c:v>1.2049427179038865E-2</c:v>
                </c:pt>
                <c:pt idx="45">
                  <c:v>1.572100969442853E-2</c:v>
                </c:pt>
                <c:pt idx="46">
                  <c:v>1.9878922717703376E-2</c:v>
                </c:pt>
                <c:pt idx="47">
                  <c:v>2.4336680936340047E-2</c:v>
                </c:pt>
                <c:pt idx="48">
                  <c:v>2.8964850643154866E-2</c:v>
                </c:pt>
                <c:pt idx="49">
                  <c:v>3.3854862261725245E-2</c:v>
                </c:pt>
                <c:pt idx="50">
                  <c:v>3.9355208081275281E-2</c:v>
                </c:pt>
                <c:pt idx="51">
                  <c:v>4.5861041099188843E-2</c:v>
                </c:pt>
                <c:pt idx="52">
                  <c:v>5.3520343148591366E-2</c:v>
                </c:pt>
                <c:pt idx="53">
                  <c:v>6.2120428680932469E-2</c:v>
                </c:pt>
                <c:pt idx="54">
                  <c:v>7.1177230951943476E-2</c:v>
                </c:pt>
                <c:pt idx="55">
                  <c:v>8.0166915395918623E-2</c:v>
                </c:pt>
                <c:pt idx="56">
                  <c:v>8.8877350180567555E-2</c:v>
                </c:pt>
                <c:pt idx="57">
                  <c:v>9.7664913740149253E-2</c:v>
                </c:pt>
                <c:pt idx="58">
                  <c:v>0.10727915949556155</c:v>
                </c:pt>
                <c:pt idx="59">
                  <c:v>0.11829544087693045</c:v>
                </c:pt>
                <c:pt idx="60">
                  <c:v>0.13069013186772854</c:v>
                </c:pt>
                <c:pt idx="61">
                  <c:v>0.14387230544834589</c:v>
                </c:pt>
                <c:pt idx="62">
                  <c:v>0.15699862772543774</c:v>
                </c:pt>
                <c:pt idx="63">
                  <c:v>0.16943413772585952</c:v>
                </c:pt>
                <c:pt idx="64">
                  <c:v>0.18122056279495799</c:v>
                </c:pt>
                <c:pt idx="65">
                  <c:v>0.19315412323921438</c:v>
                </c:pt>
                <c:pt idx="66">
                  <c:v>0.20622762687064258</c:v>
                </c:pt>
                <c:pt idx="67">
                  <c:v>0.22088359211795625</c:v>
                </c:pt>
                <c:pt idx="68">
                  <c:v>0.23676405749619905</c:v>
                </c:pt>
                <c:pt idx="69">
                  <c:v>0.25299874072532924</c:v>
                </c:pt>
                <c:pt idx="70">
                  <c:v>0.26870599208214263</c:v>
                </c:pt>
                <c:pt idx="71">
                  <c:v>0.28354273771514032</c:v>
                </c:pt>
                <c:pt idx="72">
                  <c:v>0.29802565552009913</c:v>
                </c:pt>
                <c:pt idx="73">
                  <c:v>0.31323725268562275</c:v>
                </c:pt>
                <c:pt idx="74">
                  <c:v>0.33002488310541594</c:v>
                </c:pt>
                <c:pt idx="75">
                  <c:v>0.34840790008499589</c:v>
                </c:pt>
                <c:pt idx="76">
                  <c:v>0.36764455441932892</c:v>
                </c:pt>
                <c:pt idx="77">
                  <c:v>0.38671768429105624</c:v>
                </c:pt>
                <c:pt idx="78">
                  <c:v>0.40492483999925116</c:v>
                </c:pt>
                <c:pt idx="79">
                  <c:v>0.42235681317256957</c:v>
                </c:pt>
                <c:pt idx="80">
                  <c:v>0.43989642562285364</c:v>
                </c:pt>
                <c:pt idx="81">
                  <c:v>0.45856327988589313</c:v>
                </c:pt>
                <c:pt idx="82">
                  <c:v>0.47868973041797125</c:v>
                </c:pt>
                <c:pt idx="83">
                  <c:v>0.49964429564001384</c:v>
                </c:pt>
                <c:pt idx="84">
                  <c:v>0.52020423070731869</c:v>
                </c:pt>
                <c:pt idx="85">
                  <c:v>0.53920504071355158</c:v>
                </c:pt>
                <c:pt idx="86">
                  <c:v>0.55617627710208539</c:v>
                </c:pt>
                <c:pt idx="87">
                  <c:v>0.57164654172498897</c:v>
                </c:pt>
                <c:pt idx="88">
                  <c:v>0.58678610766664674</c:v>
                </c:pt>
                <c:pt idx="89">
                  <c:v>0.60255472064697579</c:v>
                </c:pt>
                <c:pt idx="90">
                  <c:v>0.61907867086487811</c:v>
                </c:pt>
                <c:pt idx="91">
                  <c:v>0.63572210958019604</c:v>
                </c:pt>
                <c:pt idx="92">
                  <c:v>0.65159812096973246</c:v>
                </c:pt>
                <c:pt idx="93">
                  <c:v>0.66611138862535624</c:v>
                </c:pt>
                <c:pt idx="94">
                  <c:v>0.67931601780213036</c:v>
                </c:pt>
                <c:pt idx="95">
                  <c:v>0.69188351496905476</c:v>
                </c:pt>
                <c:pt idx="96">
                  <c:v>0.70462366491727579</c:v>
                </c:pt>
                <c:pt idx="97">
                  <c:v>0.71790842315906778</c:v>
                </c:pt>
                <c:pt idx="98">
                  <c:v>0.7314777100177694</c:v>
                </c:pt>
                <c:pt idx="99">
                  <c:v>0.74469662773032497</c:v>
                </c:pt>
                <c:pt idx="100">
                  <c:v>0.75697481012891932</c:v>
                </c:pt>
                <c:pt idx="101">
                  <c:v>0.76810975601304654</c:v>
                </c:pt>
                <c:pt idx="102">
                  <c:v>0.77840575722372185</c:v>
                </c:pt>
                <c:pt idx="103">
                  <c:v>0.78846314575181664</c:v>
                </c:pt>
                <c:pt idx="104">
                  <c:v>0.79875089518476394</c:v>
                </c:pt>
                <c:pt idx="105">
                  <c:v>0.8093028022686336</c:v>
                </c:pt>
                <c:pt idx="106">
                  <c:v>0.81976014085035265</c:v>
                </c:pt>
                <c:pt idx="107">
                  <c:v>0.82965083705409293</c:v>
                </c:pt>
                <c:pt idx="108">
                  <c:v>0.83868225398006813</c:v>
                </c:pt>
                <c:pt idx="109">
                  <c:v>0.8469106998346142</c:v>
                </c:pt>
                <c:pt idx="110">
                  <c:v>0.85470112048741154</c:v>
                </c:pt>
                <c:pt idx="111">
                  <c:v>0.86247883774938205</c:v>
                </c:pt>
                <c:pt idx="112">
                  <c:v>0.8704482116035398</c:v>
                </c:pt>
                <c:pt idx="113">
                  <c:v>0.8784994415990125</c:v>
                </c:pt>
                <c:pt idx="114">
                  <c:v>0.88633983244159043</c:v>
                </c:pt>
                <c:pt idx="115">
                  <c:v>0.89370709501228029</c:v>
                </c:pt>
                <c:pt idx="116">
                  <c:v>0.90053024365342138</c:v>
                </c:pt>
                <c:pt idx="117">
                  <c:v>0.90696788675215922</c:v>
                </c:pt>
                <c:pt idx="118">
                  <c:v>0.91329793857042862</c:v>
                </c:pt>
                <c:pt idx="119">
                  <c:v>0.91972307094798766</c:v>
                </c:pt>
                <c:pt idx="120">
                  <c:v>0.92623867542860361</c:v>
                </c:pt>
                <c:pt idx="121">
                  <c:v>0.93265836600125573</c:v>
                </c:pt>
                <c:pt idx="122">
                  <c:v>0.93875141117256289</c:v>
                </c:pt>
                <c:pt idx="123">
                  <c:v>0.94438458695274941</c:v>
                </c:pt>
                <c:pt idx="124">
                  <c:v>0.94959426778123346</c:v>
                </c:pt>
                <c:pt idx="125">
                  <c:v>0.95455359833541265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85344"/>
        <c:axId val="207785920"/>
      </c:scatterChart>
      <c:valAx>
        <c:axId val="20778534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7785920"/>
        <c:crosses val="autoZero"/>
        <c:crossBetween val="midCat"/>
      </c:valAx>
      <c:valAx>
        <c:axId val="207785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778534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0470778652668409"/>
          <c:y val="0.42515820939049287"/>
          <c:w val="0.16473665791776027"/>
          <c:h val="0.33486876640419938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5196177400901"/>
          <c:y val="5.1400554097404488E-2"/>
          <c:w val="0.81877111514906786"/>
          <c:h val="0.75391586468358129"/>
        </c:manualLayout>
      </c:layout>
      <c:scatterChart>
        <c:scatterStyle val="lineMarker"/>
        <c:varyColors val="0"/>
        <c:ser>
          <c:idx val="0"/>
          <c:order val="0"/>
          <c:tx>
            <c:v>H/C</c:v>
          </c:tx>
          <c:marker>
            <c:symbol val="none"/>
          </c:marker>
          <c:xVal>
            <c:numRef>
              <c:f>'Type 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 OM'!$G$18:$G$143</c:f>
              <c:numCache>
                <c:formatCode>0.000</c:formatCode>
                <c:ptCount val="126"/>
                <c:pt idx="0">
                  <c:v>1.2</c:v>
                </c:pt>
                <c:pt idx="1">
                  <c:v>1.1999029689229477</c:v>
                </c:pt>
                <c:pt idx="2">
                  <c:v>1.1997580759129869</c:v>
                </c:pt>
                <c:pt idx="3">
                  <c:v>1.1995484235385818</c:v>
                </c:pt>
                <c:pt idx="4">
                  <c:v>1.1992582980780329</c:v>
                </c:pt>
                <c:pt idx="5">
                  <c:v>1.1988815854582888</c:v>
                </c:pt>
                <c:pt idx="6">
                  <c:v>1.1984347702061315</c:v>
                </c:pt>
                <c:pt idx="7">
                  <c:v>1.1979670465100176</c:v>
                </c:pt>
                <c:pt idx="8">
                  <c:v>1.1975488722126222</c:v>
                </c:pt>
                <c:pt idx="9">
                  <c:v>1.1972253287401207</c:v>
                </c:pt>
                <c:pt idx="10">
                  <c:v>1.1969687024651428</c:v>
                </c:pt>
                <c:pt idx="11">
                  <c:v>1.1967007976400748</c:v>
                </c:pt>
                <c:pt idx="12">
                  <c:v>1.1963651035732519</c:v>
                </c:pt>
                <c:pt idx="13">
                  <c:v>1.1959532362332963</c:v>
                </c:pt>
                <c:pt idx="14">
                  <c:v>1.195494739964752</c:v>
                </c:pt>
                <c:pt idx="15">
                  <c:v>1.1950508631001986</c:v>
                </c:pt>
                <c:pt idx="16">
                  <c:v>1.1946926671444582</c:v>
                </c:pt>
                <c:pt idx="17">
                  <c:v>1.1944534830816034</c:v>
                </c:pt>
                <c:pt idx="18">
                  <c:v>1.1942981415923626</c:v>
                </c:pt>
                <c:pt idx="19">
                  <c:v>1.1941586373644351</c:v>
                </c:pt>
                <c:pt idx="20">
                  <c:v>1.1939932957859358</c:v>
                </c:pt>
                <c:pt idx="21">
                  <c:v>1.1937960704092871</c:v>
                </c:pt>
                <c:pt idx="22">
                  <c:v>1.1935797239627208</c:v>
                </c:pt>
                <c:pt idx="23">
                  <c:v>1.1933662983738715</c:v>
                </c:pt>
                <c:pt idx="24">
                  <c:v>1.1931749197351276</c:v>
                </c:pt>
                <c:pt idx="25">
                  <c:v>1.1930047355464406</c:v>
                </c:pt>
                <c:pt idx="26">
                  <c:v>1.1928305746670602</c:v>
                </c:pt>
                <c:pt idx="27">
                  <c:v>1.1926218747799961</c:v>
                </c:pt>
                <c:pt idx="28">
                  <c:v>1.1923632955042653</c:v>
                </c:pt>
                <c:pt idx="29">
                  <c:v>1.1920574997738513</c:v>
                </c:pt>
                <c:pt idx="30">
                  <c:v>1.1917202086295779</c:v>
                </c:pt>
                <c:pt idx="31">
                  <c:v>1.1913722664879918</c:v>
                </c:pt>
                <c:pt idx="32">
                  <c:v>1.191023231901106</c:v>
                </c:pt>
                <c:pt idx="33">
                  <c:v>1.1906542563642075</c:v>
                </c:pt>
                <c:pt idx="34">
                  <c:v>1.1902210102363169</c:v>
                </c:pt>
                <c:pt idx="35">
                  <c:v>1.1896801979418856</c:v>
                </c:pt>
                <c:pt idx="36">
                  <c:v>1.1890119771751233</c:v>
                </c:pt>
                <c:pt idx="37">
                  <c:v>1.1882221291930595</c:v>
                </c:pt>
                <c:pt idx="38">
                  <c:v>1.1873335084880861</c:v>
                </c:pt>
                <c:pt idx="39">
                  <c:v>1.186365943297085</c:v>
                </c:pt>
                <c:pt idx="40">
                  <c:v>1.1853014861422404</c:v>
                </c:pt>
                <c:pt idx="41">
                  <c:v>1.1840578073201258</c:v>
                </c:pt>
                <c:pt idx="42">
                  <c:v>1.1825044757326642</c:v>
                </c:pt>
                <c:pt idx="43">
                  <c:v>1.1805149174359619</c:v>
                </c:pt>
                <c:pt idx="44">
                  <c:v>1.1780013686419204</c:v>
                </c:pt>
                <c:pt idx="45">
                  <c:v>1.1749114737424446</c:v>
                </c:pt>
                <c:pt idx="46">
                  <c:v>1.1712014968040509</c:v>
                </c:pt>
                <c:pt idx="47">
                  <c:v>1.1667830256585632</c:v>
                </c:pt>
                <c:pt idx="48">
                  <c:v>1.1614523156318033</c:v>
                </c:pt>
                <c:pt idx="49">
                  <c:v>1.154867646076712</c:v>
                </c:pt>
                <c:pt idx="50">
                  <c:v>1.1466452615030054</c:v>
                </c:pt>
                <c:pt idx="51">
                  <c:v>1.1365402682410684</c:v>
                </c:pt>
                <c:pt idx="52">
                  <c:v>1.1245919789518488</c:v>
                </c:pt>
                <c:pt idx="53">
                  <c:v>1.1111594110567748</c:v>
                </c:pt>
                <c:pt idx="54">
                  <c:v>1.0967925535371277</c:v>
                </c:pt>
                <c:pt idx="55">
                  <c:v>1.0818656091903027</c:v>
                </c:pt>
                <c:pt idx="56">
                  <c:v>1.0661014039660033</c:v>
                </c:pt>
                <c:pt idx="57">
                  <c:v>1.0484456760771932</c:v>
                </c:pt>
                <c:pt idx="58">
                  <c:v>1.0276316176842535</c:v>
                </c:pt>
                <c:pt idx="59">
                  <c:v>1.0030721640088511</c:v>
                </c:pt>
                <c:pt idx="60">
                  <c:v>0.97540849862490309</c:v>
                </c:pt>
                <c:pt idx="61">
                  <c:v>0.94653734348356988</c:v>
                </c:pt>
                <c:pt idx="62">
                  <c:v>0.91909923105448632</c:v>
                </c:pt>
                <c:pt idx="63">
                  <c:v>0.89523877197336565</c:v>
                </c:pt>
                <c:pt idx="64">
                  <c:v>0.87516240354250074</c:v>
                </c:pt>
                <c:pt idx="65">
                  <c:v>0.85694121748079932</c:v>
                </c:pt>
                <c:pt idx="66">
                  <c:v>0.83810406004678784</c:v>
                </c:pt>
                <c:pt idx="67">
                  <c:v>0.81744924951884734</c:v>
                </c:pt>
                <c:pt idx="68">
                  <c:v>0.79547505283196573</c:v>
                </c:pt>
                <c:pt idx="69">
                  <c:v>0.77374201125405817</c:v>
                </c:pt>
                <c:pt idx="70">
                  <c:v>0.75398694329717619</c:v>
                </c:pt>
                <c:pt idx="71">
                  <c:v>0.73717018998697259</c:v>
                </c:pt>
                <c:pt idx="72">
                  <c:v>0.72283571620466469</c:v>
                </c:pt>
                <c:pt idx="73">
                  <c:v>0.70943803067260891</c:v>
                </c:pt>
                <c:pt idx="74">
                  <c:v>0.69550473971465099</c:v>
                </c:pt>
                <c:pt idx="75">
                  <c:v>0.68055338348636052</c:v>
                </c:pt>
                <c:pt idx="76">
                  <c:v>0.66508918765210834</c:v>
                </c:pt>
                <c:pt idx="77">
                  <c:v>0.65007149444888412</c:v>
                </c:pt>
                <c:pt idx="78">
                  <c:v>0.63633109138434119</c:v>
                </c:pt>
                <c:pt idx="79">
                  <c:v>0.62408205800574901</c:v>
                </c:pt>
                <c:pt idx="80">
                  <c:v>0.61276021626822219</c:v>
                </c:pt>
                <c:pt idx="81">
                  <c:v>0.60140788477293106</c:v>
                </c:pt>
                <c:pt idx="82">
                  <c:v>0.58935430181210013</c:v>
                </c:pt>
                <c:pt idx="83">
                  <c:v>0.57660793800345167</c:v>
                </c:pt>
                <c:pt idx="84">
                  <c:v>0.56373101875794795</c:v>
                </c:pt>
                <c:pt idx="85">
                  <c:v>0.55145305348269003</c:v>
                </c:pt>
                <c:pt idx="86">
                  <c:v>0.54026767846560042</c:v>
                </c:pt>
                <c:pt idx="87">
                  <c:v>0.53014193432738232</c:v>
                </c:pt>
                <c:pt idx="88">
                  <c:v>0.5205217149185023</c:v>
                </c:pt>
                <c:pt idx="89">
                  <c:v>0.51070265546259574</c:v>
                </c:pt>
                <c:pt idx="90">
                  <c:v>0.50029922410503691</c:v>
                </c:pt>
                <c:pt idx="91">
                  <c:v>0.48943029871975319</c:v>
                </c:pt>
                <c:pt idx="92">
                  <c:v>0.47855282472733512</c:v>
                </c:pt>
                <c:pt idx="93">
                  <c:v>0.4681549212991778</c:v>
                </c:pt>
                <c:pt idx="94">
                  <c:v>0.45847608959391839</c:v>
                </c:pt>
                <c:pt idx="95">
                  <c:v>0.44935790184653307</c:v>
                </c:pt>
                <c:pt idx="96">
                  <c:v>0.44033582250494835</c:v>
                </c:pt>
                <c:pt idx="97">
                  <c:v>0.43095325281323482</c:v>
                </c:pt>
                <c:pt idx="98">
                  <c:v>0.42106618448131389</c:v>
                </c:pt>
                <c:pt idx="99">
                  <c:v>0.41090496983085101</c:v>
                </c:pt>
                <c:pt idx="100">
                  <c:v>0.40089922351635116</c:v>
                </c:pt>
                <c:pt idx="101">
                  <c:v>0.3914255702755447</c:v>
                </c:pt>
                <c:pt idx="102">
                  <c:v>0.38260120582206308</c:v>
                </c:pt>
                <c:pt idx="103">
                  <c:v>0.37421571371096346</c:v>
                </c:pt>
                <c:pt idx="104">
                  <c:v>0.36586882922907982</c:v>
                </c:pt>
                <c:pt idx="105">
                  <c:v>0.35724715329169465</c:v>
                </c:pt>
                <c:pt idx="106">
                  <c:v>0.34833343765722569</c:v>
                </c:pt>
                <c:pt idx="107">
                  <c:v>0.33939861299456514</c:v>
                </c:pt>
                <c:pt idx="108">
                  <c:v>0.33082342745757504</c:v>
                </c:pt>
                <c:pt idx="109">
                  <c:v>0.32288661233929888</c:v>
                </c:pt>
                <c:pt idx="110">
                  <c:v>0.31561864949670188</c:v>
                </c:pt>
                <c:pt idx="111">
                  <c:v>0.308791804175853</c:v>
                </c:pt>
                <c:pt idx="112">
                  <c:v>0.30207177532770901</c:v>
                </c:pt>
                <c:pt idx="113">
                  <c:v>0.29524033442218978</c:v>
                </c:pt>
                <c:pt idx="114">
                  <c:v>0.28832376934809179</c:v>
                </c:pt>
                <c:pt idx="115">
                  <c:v>0.28154637583764136</c:v>
                </c:pt>
                <c:pt idx="116">
                  <c:v>0.27517640628889112</c:v>
                </c:pt>
                <c:pt idx="117">
                  <c:v>0.26937396549632964</c:v>
                </c:pt>
                <c:pt idx="118">
                  <c:v>0.26410938506757736</c:v>
                </c:pt>
                <c:pt idx="119">
                  <c:v>0.25918997978427027</c:v>
                </c:pt>
                <c:pt idx="120">
                  <c:v>0.25438784274682097</c:v>
                </c:pt>
                <c:pt idx="121">
                  <c:v>0.2495858496142821</c:v>
                </c:pt>
                <c:pt idx="122">
                  <c:v>0.24483625838739934</c:v>
                </c:pt>
                <c:pt idx="123">
                  <c:v>0.24030360028720202</c:v>
                </c:pt>
                <c:pt idx="124">
                  <c:v>0.23615332320805746</c:v>
                </c:pt>
                <c:pt idx="125">
                  <c:v>0.23245856579899318</c:v>
                </c:pt>
              </c:numCache>
            </c:numRef>
          </c:yVal>
          <c:smooth val="0"/>
        </c:ser>
        <c:ser>
          <c:idx val="1"/>
          <c:order val="1"/>
          <c:tx>
            <c:v>O/C</c:v>
          </c:tx>
          <c:marker>
            <c:symbol val="none"/>
          </c:marker>
          <c:xVal>
            <c:numRef>
              <c:f>'Type 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 OM'!$H$18:$H$143</c:f>
              <c:numCache>
                <c:formatCode>0.000</c:formatCode>
                <c:ptCount val="126"/>
                <c:pt idx="0">
                  <c:v>0.1</c:v>
                </c:pt>
                <c:pt idx="1">
                  <c:v>9.9945131043259833E-2</c:v>
                </c:pt>
                <c:pt idx="2">
                  <c:v>9.9862521322161002E-2</c:v>
                </c:pt>
                <c:pt idx="3">
                  <c:v>9.9741551974985868E-2</c:v>
                </c:pt>
                <c:pt idx="4">
                  <c:v>9.9571037744364044E-2</c:v>
                </c:pt>
                <c:pt idx="5">
                  <c:v>9.9342877936127699E-2</c:v>
                </c:pt>
                <c:pt idx="6">
                  <c:v>9.9057789410051958E-2</c:v>
                </c:pt>
                <c:pt idx="7">
                  <c:v>9.8729374125829744E-2</c:v>
                </c:pt>
                <c:pt idx="8">
                  <c:v>9.8377269338473822E-2</c:v>
                </c:pt>
                <c:pt idx="9">
                  <c:v>9.8002872551078382E-2</c:v>
                </c:pt>
                <c:pt idx="10">
                  <c:v>9.7565614923821389E-2</c:v>
                </c:pt>
                <c:pt idx="11">
                  <c:v>9.6996531005971665E-2</c:v>
                </c:pt>
                <c:pt idx="12">
                  <c:v>9.624138475665156E-2</c:v>
                </c:pt>
                <c:pt idx="13">
                  <c:v>9.5287153457928458E-2</c:v>
                </c:pt>
                <c:pt idx="14">
                  <c:v>9.417314097484504E-2</c:v>
                </c:pt>
                <c:pt idx="15">
                  <c:v>9.2992133431658991E-2</c:v>
                </c:pt>
                <c:pt idx="16">
                  <c:v>9.1846855770826338E-2</c:v>
                </c:pt>
                <c:pt idx="17">
                  <c:v>9.0754421838179666E-2</c:v>
                </c:pt>
                <c:pt idx="18">
                  <c:v>8.9586975088956675E-2</c:v>
                </c:pt>
                <c:pt idx="19">
                  <c:v>8.8152868958668737E-2</c:v>
                </c:pt>
                <c:pt idx="20">
                  <c:v>8.6338523850360477E-2</c:v>
                </c:pt>
                <c:pt idx="21">
                  <c:v>8.4162849851433033E-2</c:v>
                </c:pt>
                <c:pt idx="22">
                  <c:v>8.1775472320074774E-2</c:v>
                </c:pt>
                <c:pt idx="23">
                  <c:v>7.9426519065685791E-2</c:v>
                </c:pt>
                <c:pt idx="24">
                  <c:v>7.7343036827950004E-2</c:v>
                </c:pt>
                <c:pt idx="25">
                  <c:v>7.5538989052835875E-2</c:v>
                </c:pt>
                <c:pt idx="26">
                  <c:v>7.3758411266915361E-2</c:v>
                </c:pt>
                <c:pt idx="27">
                  <c:v>7.1681190152741797E-2</c:v>
                </c:pt>
                <c:pt idx="28">
                  <c:v>6.9162374115417175E-2</c:v>
                </c:pt>
                <c:pt idx="29">
                  <c:v>6.6274532923399354E-2</c:v>
                </c:pt>
                <c:pt idx="30">
                  <c:v>6.3257784557817595E-2</c:v>
                </c:pt>
                <c:pt idx="31">
                  <c:v>6.0438180083819258E-2</c:v>
                </c:pt>
                <c:pt idx="32">
                  <c:v>5.805111948830563E-2</c:v>
                </c:pt>
                <c:pt idx="33">
                  <c:v>5.6045592926896835E-2</c:v>
                </c:pt>
                <c:pt idx="34">
                  <c:v>5.4096151089193793E-2</c:v>
                </c:pt>
                <c:pt idx="35">
                  <c:v>5.1872520936154742E-2</c:v>
                </c:pt>
                <c:pt idx="36">
                  <c:v>4.926531177884657E-2</c:v>
                </c:pt>
                <c:pt idx="37">
                  <c:v>4.6387194894542808E-2</c:v>
                </c:pt>
                <c:pt idx="38">
                  <c:v>4.3492588734049133E-2</c:v>
                </c:pt>
                <c:pt idx="39">
                  <c:v>4.0870854314448084E-2</c:v>
                </c:pt>
                <c:pt idx="40">
                  <c:v>3.8676612730335021E-2</c:v>
                </c:pt>
                <c:pt idx="41">
                  <c:v>3.6796369722564566E-2</c:v>
                </c:pt>
                <c:pt idx="42">
                  <c:v>3.4923540096031595E-2</c:v>
                </c:pt>
                <c:pt idx="43">
                  <c:v>3.280573934044461E-2</c:v>
                </c:pt>
                <c:pt idx="44">
                  <c:v>3.0400541667602692E-2</c:v>
                </c:pt>
                <c:pt idx="45">
                  <c:v>2.7849964482338726E-2</c:v>
                </c:pt>
                <c:pt idx="46">
                  <c:v>2.5398369168093567E-2</c:v>
                </c:pt>
                <c:pt idx="47">
                  <c:v>2.3284300255259419E-2</c:v>
                </c:pt>
                <c:pt idx="48">
                  <c:v>2.1598235041954322E-2</c:v>
                </c:pt>
                <c:pt idx="49">
                  <c:v>2.0207158313183857E-2</c:v>
                </c:pt>
                <c:pt idx="50">
                  <c:v>1.8855928360286531E-2</c:v>
                </c:pt>
                <c:pt idx="51">
                  <c:v>1.7364661418774151E-2</c:v>
                </c:pt>
                <c:pt idx="52">
                  <c:v>1.5722476088498832E-2</c:v>
                </c:pt>
                <c:pt idx="53">
                  <c:v>1.4050841322959253E-2</c:v>
                </c:pt>
                <c:pt idx="54">
                  <c:v>1.253526363452614E-2</c:v>
                </c:pt>
                <c:pt idx="55">
                  <c:v>1.1341355471814826E-2</c:v>
                </c:pt>
                <c:pt idx="56">
                  <c:v>1.0518537419742183E-2</c:v>
                </c:pt>
                <c:pt idx="57">
                  <c:v>9.9666790626717992E-3</c:v>
                </c:pt>
                <c:pt idx="58">
                  <c:v>9.5192927201445589E-3</c:v>
                </c:pt>
                <c:pt idx="59">
                  <c:v>9.0638843769598326E-3</c:v>
                </c:pt>
                <c:pt idx="60">
                  <c:v>8.5815663966632271E-3</c:v>
                </c:pt>
                <c:pt idx="61">
                  <c:v>8.1147211128983661E-3</c:v>
                </c:pt>
                <c:pt idx="62">
                  <c:v>7.7292506841608374E-3</c:v>
                </c:pt>
                <c:pt idx="63">
                  <c:v>7.4805112823379009E-3</c:v>
                </c:pt>
                <c:pt idx="64">
                  <c:v>7.3813217584893778E-3</c:v>
                </c:pt>
                <c:pt idx="65">
                  <c:v>7.39701992001871E-3</c:v>
                </c:pt>
                <c:pt idx="66">
                  <c:v>7.4760716580199631E-3</c:v>
                </c:pt>
                <c:pt idx="67">
                  <c:v>7.5818970147065283E-3</c:v>
                </c:pt>
                <c:pt idx="68">
                  <c:v>7.6962050495529297E-3</c:v>
                </c:pt>
                <c:pt idx="69">
                  <c:v>7.8072022554712319E-3</c:v>
                </c:pt>
                <c:pt idx="70">
                  <c:v>7.9045940231136647E-3</c:v>
                </c:pt>
                <c:pt idx="71">
                  <c:v>7.9826003519873571E-3</c:v>
                </c:pt>
                <c:pt idx="72">
                  <c:v>8.0433308016569383E-3</c:v>
                </c:pt>
                <c:pt idx="73">
                  <c:v>8.0950659595931847E-3</c:v>
                </c:pt>
                <c:pt idx="74">
                  <c:v>8.1460191104133321E-3</c:v>
                </c:pt>
                <c:pt idx="75">
                  <c:v>8.1994886751065327E-3</c:v>
                </c:pt>
                <c:pt idx="76">
                  <c:v>8.2539361485109604E-3</c:v>
                </c:pt>
                <c:pt idx="77">
                  <c:v>8.3056568782895884E-3</c:v>
                </c:pt>
                <c:pt idx="78">
                  <c:v>8.3513386385489011E-3</c:v>
                </c:pt>
                <c:pt idx="79">
                  <c:v>8.3899922038104657E-3</c:v>
                </c:pt>
                <c:pt idx="80">
                  <c:v>8.4236010784946389E-3</c:v>
                </c:pt>
                <c:pt idx="81">
                  <c:v>8.4557369792471557E-3</c:v>
                </c:pt>
                <c:pt idx="82">
                  <c:v>8.4890825579599129E-3</c:v>
                </c:pt>
                <c:pt idx="83">
                  <c:v>8.5240142917001067E-3</c:v>
                </c:pt>
                <c:pt idx="84">
                  <c:v>8.5590422613615255E-3</c:v>
                </c:pt>
                <c:pt idx="85">
                  <c:v>8.5920914825160198E-3</c:v>
                </c:pt>
                <c:pt idx="86">
                  <c:v>8.6217301552038127E-3</c:v>
                </c:pt>
                <c:pt idx="87">
                  <c:v>8.6480117074495925E-3</c:v>
                </c:pt>
                <c:pt idx="88">
                  <c:v>8.6724730228640145E-3</c:v>
                </c:pt>
                <c:pt idx="89">
                  <c:v>8.6971099888548502E-3</c:v>
                </c:pt>
                <c:pt idx="90">
                  <c:v>8.7230774036351124E-3</c:v>
                </c:pt>
                <c:pt idx="91">
                  <c:v>8.7501733754705626E-3</c:v>
                </c:pt>
                <c:pt idx="92">
                  <c:v>8.7772860692305679E-3</c:v>
                </c:pt>
                <c:pt idx="93">
                  <c:v>8.803203087375951E-3</c:v>
                </c:pt>
                <c:pt idx="94">
                  <c:v>8.8273277926370075E-3</c:v>
                </c:pt>
                <c:pt idx="95">
                  <c:v>8.8500550801432695E-3</c:v>
                </c:pt>
                <c:pt idx="96">
                  <c:v>8.8725428152917861E-3</c:v>
                </c:pt>
                <c:pt idx="97">
                  <c:v>8.8959290807247692E-3</c:v>
                </c:pt>
                <c:pt idx="98">
                  <c:v>8.9205728203357402E-3</c:v>
                </c:pt>
                <c:pt idx="99">
                  <c:v>8.9458998757955179E-3</c:v>
                </c:pt>
                <c:pt idx="100">
                  <c:v>8.9708394229403316E-3</c:v>
                </c:pt>
                <c:pt idx="101">
                  <c:v>8.994452716162683E-3</c:v>
                </c:pt>
                <c:pt idx="102">
                  <c:v>9.0164476425173227E-3</c:v>
                </c:pt>
                <c:pt idx="103">
                  <c:v>9.0373486697134849E-3</c:v>
                </c:pt>
                <c:pt idx="104">
                  <c:v>9.0581534665277498E-3</c:v>
                </c:pt>
                <c:pt idx="105">
                  <c:v>9.0796431872091667E-3</c:v>
                </c:pt>
                <c:pt idx="106">
                  <c:v>9.1018608233868082E-3</c:v>
                </c:pt>
                <c:pt idx="107">
                  <c:v>9.1241310742907478E-3</c:v>
                </c:pt>
                <c:pt idx="108">
                  <c:v>9.1455049166062757E-3</c:v>
                </c:pt>
                <c:pt idx="109">
                  <c:v>9.1652876063327872E-3</c:v>
                </c:pt>
                <c:pt idx="110">
                  <c:v>9.1834031667580047E-3</c:v>
                </c:pt>
                <c:pt idx="111">
                  <c:v>9.2004192318648065E-3</c:v>
                </c:pt>
                <c:pt idx="112">
                  <c:v>9.2171690545172092E-3</c:v>
                </c:pt>
                <c:pt idx="113">
                  <c:v>9.2341965742218923E-3</c:v>
                </c:pt>
                <c:pt idx="114">
                  <c:v>9.2514362678263254E-3</c:v>
                </c:pt>
                <c:pt idx="115">
                  <c:v>9.2683290731863707E-3</c:v>
                </c:pt>
                <c:pt idx="116">
                  <c:v>9.2842063651822574E-3</c:v>
                </c:pt>
                <c:pt idx="117">
                  <c:v>9.298669079022142E-3</c:v>
                </c:pt>
                <c:pt idx="118">
                  <c:v>9.3117911638395702E-3</c:v>
                </c:pt>
                <c:pt idx="119">
                  <c:v>9.3240528918637662E-3</c:v>
                </c:pt>
                <c:pt idx="120">
                  <c:v>9.3360223261545177E-3</c:v>
                </c:pt>
                <c:pt idx="121">
                  <c:v>9.3479914017590513E-3</c:v>
                </c:pt>
                <c:pt idx="122">
                  <c:v>9.3598298644382207E-3</c:v>
                </c:pt>
                <c:pt idx="123">
                  <c:v>9.3711276164327294E-3</c:v>
                </c:pt>
                <c:pt idx="124">
                  <c:v>9.3814722751544254E-3</c:v>
                </c:pt>
                <c:pt idx="125">
                  <c:v>9.39068154087991E-3</c:v>
                </c:pt>
              </c:numCache>
            </c:numRef>
          </c:yVal>
          <c:smooth val="0"/>
        </c:ser>
        <c:ser>
          <c:idx val="2"/>
          <c:order val="2"/>
          <c:tx>
            <c:v>%Ro wt%C</c:v>
          </c:tx>
          <c:marker>
            <c:symbol val="none"/>
          </c:marker>
          <c:xVal>
            <c:numRef>
              <c:f>'Type 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 OM'!$O$18:$O$143</c:f>
              <c:numCache>
                <c:formatCode>0.00</c:formatCode>
                <c:ptCount val="126"/>
                <c:pt idx="0">
                  <c:v>0</c:v>
                </c:pt>
                <c:pt idx="1">
                  <c:v>6.5132209847718068E-10</c:v>
                </c:pt>
                <c:pt idx="2">
                  <c:v>1.7692511411482315E-9</c:v>
                </c:pt>
                <c:pt idx="3">
                  <c:v>3.6746414167065921E-9</c:v>
                </c:pt>
                <c:pt idx="4">
                  <c:v>6.8999039803951947E-9</c:v>
                </c:pt>
                <c:pt idx="5">
                  <c:v>1.2322610434267744E-8</c:v>
                </c:pt>
                <c:pt idx="6">
                  <c:v>2.1379810188904003E-8</c:v>
                </c:pt>
                <c:pt idx="7">
                  <c:v>3.64096414617876E-8</c:v>
                </c:pt>
                <c:pt idx="8">
                  <c:v>6.1192452898151116E-8</c:v>
                </c:pt>
                <c:pt idx="9">
                  <c:v>1.0180272820514702E-7</c:v>
                </c:pt>
                <c:pt idx="10">
                  <c:v>1.679422966394117E-7</c:v>
                </c:pt>
                <c:pt idx="11">
                  <c:v>2.7501446468014561E-7</c:v>
                </c:pt>
                <c:pt idx="12">
                  <c:v>4.4733219369597064E-7</c:v>
                </c:pt>
                <c:pt idx="13">
                  <c:v>7.2305218600798868E-7</c:v>
                </c:pt>
                <c:pt idx="14">
                  <c:v>1.16172089612121E-6</c:v>
                </c:pt>
                <c:pt idx="15">
                  <c:v>1.8557513208827814E-6</c:v>
                </c:pt>
                <c:pt idx="16">
                  <c:v>2.94778243611682E-6</c:v>
                </c:pt>
                <c:pt idx="17">
                  <c:v>4.65679291208776E-6</c:v>
                </c:pt>
                <c:pt idx="18">
                  <c:v>7.3171676023076068E-6</c:v>
                </c:pt>
                <c:pt idx="19">
                  <c:v>1.1436813636490627E-5</c:v>
                </c:pt>
                <c:pt idx="20">
                  <c:v>1.7783111674894988E-5</c:v>
                </c:pt>
                <c:pt idx="21">
                  <c:v>2.7509247032269092E-5</c:v>
                </c:pt>
                <c:pt idx="22">
                  <c:v>4.2338628999742943E-5</c:v>
                </c:pt>
                <c:pt idx="23">
                  <c:v>6.4832020140832543E-5</c:v>
                </c:pt>
                <c:pt idx="24">
                  <c:v>9.8770893214858988E-5</c:v>
                </c:pt>
                <c:pt idx="25">
                  <c:v>1.4970123488464493E-4</c:v>
                </c:pt>
                <c:pt idx="26">
                  <c:v>2.2569329482931004E-4</c:v>
                </c:pt>
                <c:pt idx="27">
                  <c:v>3.3838106984517615E-4</c:v>
                </c:pt>
                <c:pt idx="28">
                  <c:v>5.043423092661515E-4</c:v>
                </c:pt>
                <c:pt idx="29">
                  <c:v>7.4684843601267165E-4</c:v>
                </c:pt>
                <c:pt idx="30">
                  <c:v>1.0979223861791222E-3</c:v>
                </c:pt>
                <c:pt idx="31">
                  <c:v>1.6004399177645822E-3</c:v>
                </c:pt>
                <c:pt idx="32">
                  <c:v>2.3096320494857972E-3</c:v>
                </c:pt>
                <c:pt idx="33">
                  <c:v>3.2927615977165585E-3</c:v>
                </c:pt>
                <c:pt idx="34">
                  <c:v>4.6251051091445883E-3</c:v>
                </c:pt>
                <c:pt idx="35">
                  <c:v>6.3803318196731075E-3</c:v>
                </c:pt>
                <c:pt idx="36">
                  <c:v>8.6155371171516195E-3</c:v>
                </c:pt>
                <c:pt idx="37">
                  <c:v>1.1357880254010234E-2</c:v>
                </c:pt>
                <c:pt idx="38">
                  <c:v>1.461090646961404E-2</c:v>
                </c:pt>
                <c:pt idx="39">
                  <c:v>1.8403639500171091E-2</c:v>
                </c:pt>
                <c:pt idx="40">
                  <c:v>2.287925457888338E-2</c:v>
                </c:pt>
                <c:pt idx="41">
                  <c:v>2.8354638525645386E-2</c:v>
                </c:pt>
                <c:pt idx="42">
                  <c:v>3.5254403561109211E-2</c:v>
                </c:pt>
                <c:pt idx="43">
                  <c:v>4.3935923121261503E-2</c:v>
                </c:pt>
                <c:pt idx="44">
                  <c:v>5.4552142063345715E-2</c:v>
                </c:pt>
                <c:pt idx="45">
                  <c:v>6.7034631172965181E-2</c:v>
                </c:pt>
                <c:pt idx="46">
                  <c:v>8.1199385657143366E-2</c:v>
                </c:pt>
                <c:pt idx="47">
                  <c:v>9.7013205922828957E-2</c:v>
                </c:pt>
                <c:pt idx="48">
                  <c:v>0.11494696711037086</c:v>
                </c:pt>
                <c:pt idx="49">
                  <c:v>0.13608347657369652</c:v>
                </c:pt>
                <c:pt idx="50">
                  <c:v>0.16167445821227677</c:v>
                </c:pt>
                <c:pt idx="51">
                  <c:v>0.19238941566087367</c:v>
                </c:pt>
                <c:pt idx="52">
                  <c:v>0.22786564690572475</c:v>
                </c:pt>
                <c:pt idx="53">
                  <c:v>0.26678460580548413</c:v>
                </c:pt>
                <c:pt idx="54">
                  <c:v>0.30742813773046179</c:v>
                </c:pt>
                <c:pt idx="55">
                  <c:v>0.34873341012439818</c:v>
                </c:pt>
                <c:pt idx="56">
                  <c:v>0.3913771008694989</c:v>
                </c:pt>
                <c:pt idx="57">
                  <c:v>0.43774071053288627</c:v>
                </c:pt>
                <c:pt idx="58">
                  <c:v>0.49017613323938686</c:v>
                </c:pt>
                <c:pt idx="59">
                  <c:v>0.54883328388188757</c:v>
                </c:pt>
                <c:pt idx="60">
                  <c:v>0.61083882973192227</c:v>
                </c:pt>
                <c:pt idx="61">
                  <c:v>0.67102863978623217</c:v>
                </c:pt>
                <c:pt idx="62">
                  <c:v>0.72372583906099919</c:v>
                </c:pt>
                <c:pt idx="63">
                  <c:v>0.76530607048866384</c:v>
                </c:pt>
                <c:pt idx="64">
                  <c:v>0.79631067054882787</c:v>
                </c:pt>
                <c:pt idx="65">
                  <c:v>0.82101013806002754</c:v>
                </c:pt>
                <c:pt idx="66">
                  <c:v>0.84418730740716874</c:v>
                </c:pt>
                <c:pt idx="67">
                  <c:v>0.86810747514965902</c:v>
                </c:pt>
                <c:pt idx="68">
                  <c:v>0.89220403881207211</c:v>
                </c:pt>
                <c:pt idx="69">
                  <c:v>0.91447976278464627</c:v>
                </c:pt>
                <c:pt idx="70">
                  <c:v>0.93289114096271264</c:v>
                </c:pt>
                <c:pt idx="71">
                  <c:v>0.94642951923560736</c:v>
                </c:pt>
                <c:pt idx="72">
                  <c:v>0.95569101731892092</c:v>
                </c:pt>
                <c:pt idx="73">
                  <c:v>0.96243019907094296</c:v>
                </c:pt>
                <c:pt idx="74">
                  <c:v>0.96834030017580874</c:v>
                </c:pt>
                <c:pt idx="75">
                  <c:v>0.97417750559551197</c:v>
                </c:pt>
                <c:pt idx="76">
                  <c:v>0.97983776217517071</c:v>
                </c:pt>
                <c:pt idx="77">
                  <c:v>0.98486538930848266</c:v>
                </c:pt>
                <c:pt idx="78">
                  <c:v>0.98884922331924285</c:v>
                </c:pt>
                <c:pt idx="79">
                  <c:v>0.99165920689773557</c:v>
                </c:pt>
                <c:pt idx="80">
                  <c:v>0.9935153861763919</c:v>
                </c:pt>
                <c:pt idx="81">
                  <c:v>0.99483402849861757</c:v>
                </c:pt>
                <c:pt idx="82">
                  <c:v>0.99596258175453289</c:v>
                </c:pt>
                <c:pt idx="83">
                  <c:v>0.99703584081295127</c:v>
                </c:pt>
                <c:pt idx="84">
                  <c:v>0.99802406439343017</c:v>
                </c:pt>
                <c:pt idx="85">
                  <c:v>0.99884288104011443</c:v>
                </c:pt>
                <c:pt idx="86">
                  <c:v>0.99942815666998885</c:v>
                </c:pt>
                <c:pt idx="87">
                  <c:v>0.99977352203205372</c:v>
                </c:pt>
                <c:pt idx="88">
                  <c:v>0.99993275786521596</c:v>
                </c:pt>
                <c:pt idx="89">
                  <c:v>0.99998626681926839</c:v>
                </c:pt>
                <c:pt idx="90">
                  <c:v>0.9999982726424792</c:v>
                </c:pt>
                <c:pt idx="91">
                  <c:v>0.99999988389721139</c:v>
                </c:pt>
                <c:pt idx="92">
                  <c:v>0.99999999652271554</c:v>
                </c:pt>
                <c:pt idx="93">
                  <c:v>0.9999999999632081</c:v>
                </c:pt>
                <c:pt idx="94">
                  <c:v>0.99999999999989775</c:v>
                </c:pt>
                <c:pt idx="95">
                  <c:v>0.99999999999999989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0"/>
        </c:ser>
        <c:ser>
          <c:idx val="3"/>
          <c:order val="3"/>
          <c:tx>
            <c:v>%Ro H/C</c:v>
          </c:tx>
          <c:marker>
            <c:symbol val="none"/>
          </c:marker>
          <c:xVal>
            <c:numRef>
              <c:f>'Type 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 OM'!$J$18:$J$143</c:f>
              <c:numCache>
                <c:formatCode>0.00</c:formatCode>
                <c:ptCount val="126"/>
                <c:pt idx="0">
                  <c:v>0.13792321614107905</c:v>
                </c:pt>
                <c:pt idx="1">
                  <c:v>0.13806915633949934</c:v>
                </c:pt>
                <c:pt idx="2">
                  <c:v>0.13828794094706992</c:v>
                </c:pt>
                <c:pt idx="3">
                  <c:v>0.13860633376300885</c:v>
                </c:pt>
                <c:pt idx="4">
                  <c:v>0.1390508647598967</c:v>
                </c:pt>
                <c:pt idx="5">
                  <c:v>0.13963650466443334</c:v>
                </c:pt>
                <c:pt idx="6">
                  <c:v>0.14034897870046775</c:v>
                </c:pt>
                <c:pt idx="7">
                  <c:v>0.14113134370278912</c:v>
                </c:pt>
                <c:pt idx="8">
                  <c:v>0.14190149656004333</c:v>
                </c:pt>
                <c:pt idx="9">
                  <c:v>0.14262005285005158</c:v>
                </c:pt>
                <c:pt idx="10">
                  <c:v>0.14335854637086412</c:v>
                </c:pt>
                <c:pt idx="11">
                  <c:v>0.14426481450081774</c:v>
                </c:pt>
                <c:pt idx="12">
                  <c:v>0.14545114759819494</c:v>
                </c:pt>
                <c:pt idx="13">
                  <c:v>0.14694036548155026</c:v>
                </c:pt>
                <c:pt idx="14">
                  <c:v>0.14866081598334435</c:v>
                </c:pt>
                <c:pt idx="15">
                  <c:v>0.15044996474494071</c:v>
                </c:pt>
                <c:pt idx="16">
                  <c:v>0.15212482808291511</c:v>
                </c:pt>
                <c:pt idx="17">
                  <c:v>0.15363661862210984</c:v>
                </c:pt>
                <c:pt idx="18">
                  <c:v>0.15516809485525845</c:v>
                </c:pt>
                <c:pt idx="19">
                  <c:v>0.15700630893099676</c:v>
                </c:pt>
                <c:pt idx="20">
                  <c:v>0.15932260008160548</c:v>
                </c:pt>
                <c:pt idx="21">
                  <c:v>0.16209940121472191</c:v>
                </c:pt>
                <c:pt idx="22">
                  <c:v>0.16514646013127737</c:v>
                </c:pt>
                <c:pt idx="23">
                  <c:v>0.16814507362598924</c:v>
                </c:pt>
                <c:pt idx="24">
                  <c:v>0.17080664579695948</c:v>
                </c:pt>
                <c:pt idx="25">
                  <c:v>0.17311510595321228</c:v>
                </c:pt>
                <c:pt idx="26">
                  <c:v>0.1753988386763633</c:v>
                </c:pt>
                <c:pt idx="27">
                  <c:v>0.1780678117253609</c:v>
                </c:pt>
                <c:pt idx="28">
                  <c:v>0.18130899970619285</c:v>
                </c:pt>
                <c:pt idx="29">
                  <c:v>0.18503316928339525</c:v>
                </c:pt>
                <c:pt idx="30">
                  <c:v>0.18893897227972445</c:v>
                </c:pt>
                <c:pt idx="31">
                  <c:v>0.19261754792105978</c:v>
                </c:pt>
                <c:pt idx="32">
                  <c:v>0.19577832753352764</c:v>
                </c:pt>
                <c:pt idx="33">
                  <c:v>0.19849855488957796</c:v>
                </c:pt>
                <c:pt idx="34">
                  <c:v>0.20120657764681715</c:v>
                </c:pt>
                <c:pt idx="35">
                  <c:v>0.20433588306174322</c:v>
                </c:pt>
                <c:pt idx="36">
                  <c:v>0.2080351798939272</c:v>
                </c:pt>
                <c:pt idx="37">
                  <c:v>0.21216500843206923</c:v>
                </c:pt>
                <c:pt idx="38">
                  <c:v>0.21640121637449439</c:v>
                </c:pt>
                <c:pt idx="39">
                  <c:v>0.22038020430188529</c:v>
                </c:pt>
                <c:pt idx="40">
                  <c:v>0.2239325921615159</c:v>
                </c:pt>
                <c:pt idx="41">
                  <c:v>0.22726693719451396</c:v>
                </c:pt>
                <c:pt idx="42">
                  <c:v>0.23086684105068239</c:v>
                </c:pt>
                <c:pt idx="43">
                  <c:v>0.23515038817604084</c:v>
                </c:pt>
                <c:pt idx="44">
                  <c:v>0.24025356947946835</c:v>
                </c:pt>
                <c:pt idx="45">
                  <c:v>0.24606408927217016</c:v>
                </c:pt>
                <c:pt idx="46">
                  <c:v>0.25234379140800056</c:v>
                </c:pt>
                <c:pt idx="47">
                  <c:v>0.25890792625426429</c:v>
                </c:pt>
                <c:pt idx="48">
                  <c:v>0.26586632693703749</c:v>
                </c:pt>
                <c:pt idx="49">
                  <c:v>0.27374901852991318</c:v>
                </c:pt>
                <c:pt idx="50">
                  <c:v>0.28331536031801474</c:v>
                </c:pt>
                <c:pt idx="51">
                  <c:v>0.29515951706321025</c:v>
                </c:pt>
                <c:pt idx="52">
                  <c:v>0.30944608597520845</c:v>
                </c:pt>
                <c:pt idx="53">
                  <c:v>0.32587202297519247</c:v>
                </c:pt>
                <c:pt idx="54">
                  <c:v>0.34381532133082471</c:v>
                </c:pt>
                <c:pt idx="55">
                  <c:v>0.36280526849757022</c:v>
                </c:pt>
                <c:pt idx="56">
                  <c:v>0.3832681672930815</c:v>
                </c:pt>
                <c:pt idx="57">
                  <c:v>0.40694146693176214</c:v>
                </c:pt>
                <c:pt idx="58">
                  <c:v>0.43632940595070679</c:v>
                </c:pt>
                <c:pt idx="59">
                  <c:v>0.47348458455012393</c:v>
                </c:pt>
                <c:pt idx="60">
                  <c:v>0.51889592921218841</c:v>
                </c:pt>
                <c:pt idx="61">
                  <c:v>0.57067679180337461</c:v>
                </c:pt>
                <c:pt idx="62">
                  <c:v>0.62440508563288344</c:v>
                </c:pt>
                <c:pt idx="63">
                  <c:v>0.67498230722444585</c:v>
                </c:pt>
                <c:pt idx="64">
                  <c:v>0.72048403436425934</c:v>
                </c:pt>
                <c:pt idx="65">
                  <c:v>0.76425575821691916</c:v>
                </c:pt>
                <c:pt idx="66">
                  <c:v>0.81219771550724718</c:v>
                </c:pt>
                <c:pt idx="67">
                  <c:v>0.86818007311676271</c:v>
                </c:pt>
                <c:pt idx="68">
                  <c:v>0.93195147403820988</c:v>
                </c:pt>
                <c:pt idx="69">
                  <c:v>0.99960358233089919</c:v>
                </c:pt>
                <c:pt idx="70">
                  <c:v>1.0653293554970829</c:v>
                </c:pt>
                <c:pt idx="71">
                  <c:v>1.124659993402054</c:v>
                </c:pt>
                <c:pt idx="72">
                  <c:v>1.1778267481733491</c:v>
                </c:pt>
                <c:pt idx="73">
                  <c:v>1.2297820525517071</c:v>
                </c:pt>
                <c:pt idx="74">
                  <c:v>1.2862362917819168</c:v>
                </c:pt>
                <c:pt idx="75">
                  <c:v>1.3496862234684255</c:v>
                </c:pt>
                <c:pt idx="76">
                  <c:v>1.4185900006275758</c:v>
                </c:pt>
                <c:pt idx="77">
                  <c:v>1.4888528155999841</c:v>
                </c:pt>
                <c:pt idx="78">
                  <c:v>1.5561703340259405</c:v>
                </c:pt>
                <c:pt idx="79">
                  <c:v>1.6187328511122152</c:v>
                </c:pt>
                <c:pt idx="80">
                  <c:v>1.6787858153415047</c:v>
                </c:pt>
                <c:pt idx="81">
                  <c:v>1.7412285093434394</c:v>
                </c:pt>
                <c:pt idx="82">
                  <c:v>1.8100613347365346</c:v>
                </c:pt>
                <c:pt idx="83">
                  <c:v>1.8857993279353178</c:v>
                </c:pt>
                <c:pt idx="84">
                  <c:v>1.9655173145452201</c:v>
                </c:pt>
                <c:pt idx="85">
                  <c:v>2.0446505086693327</c:v>
                </c:pt>
                <c:pt idx="86">
                  <c:v>2.1195007801398815</c:v>
                </c:pt>
                <c:pt idx="87">
                  <c:v>2.1896116050449108</c:v>
                </c:pt>
                <c:pt idx="88">
                  <c:v>2.2583615069193455</c:v>
                </c:pt>
                <c:pt idx="89">
                  <c:v>2.3307506707512675</c:v>
                </c:pt>
                <c:pt idx="90">
                  <c:v>2.4099718008283628</c:v>
                </c:pt>
                <c:pt idx="91">
                  <c:v>2.4956046386944273</c:v>
                </c:pt>
                <c:pt idx="92">
                  <c:v>2.5843403488609673</c:v>
                </c:pt>
                <c:pt idx="93">
                  <c:v>2.6721016880367374</c:v>
                </c:pt>
                <c:pt idx="94">
                  <c:v>2.7564610593090366</c:v>
                </c:pt>
                <c:pt idx="95">
                  <c:v>2.8383608694947218</c:v>
                </c:pt>
                <c:pt idx="96">
                  <c:v>2.9217846697512639</c:v>
                </c:pt>
                <c:pt idx="97">
                  <c:v>3.0111356441264929</c:v>
                </c:pt>
                <c:pt idx="98">
                  <c:v>3.1082404867606903</c:v>
                </c:pt>
                <c:pt idx="99">
                  <c:v>3.2112921834574113</c:v>
                </c:pt>
                <c:pt idx="100">
                  <c:v>3.316095719067957</c:v>
                </c:pt>
                <c:pt idx="101">
                  <c:v>3.4184677899212605</c:v>
                </c:pt>
                <c:pt idx="102">
                  <c:v>3.5166569334764519</c:v>
                </c:pt>
                <c:pt idx="103">
                  <c:v>3.6125680604624129</c:v>
                </c:pt>
                <c:pt idx="104">
                  <c:v>3.7106286656017189</c:v>
                </c:pt>
                <c:pt idx="105">
                  <c:v>3.8147061173030439</c:v>
                </c:pt>
                <c:pt idx="106">
                  <c:v>3.925371679478447</c:v>
                </c:pt>
                <c:pt idx="107">
                  <c:v>4.0395136078265788</c:v>
                </c:pt>
                <c:pt idx="108">
                  <c:v>4.1521740729335601</c:v>
                </c:pt>
                <c:pt idx="109">
                  <c:v>4.2592393427610613</c:v>
                </c:pt>
                <c:pt idx="110">
                  <c:v>4.3596964901557511</c:v>
                </c:pt>
                <c:pt idx="111">
                  <c:v>4.4562089146096735</c:v>
                </c:pt>
                <c:pt idx="112">
                  <c:v>4.5532932885332835</c:v>
                </c:pt>
                <c:pt idx="113">
                  <c:v>4.6541510318833357</c:v>
                </c:pt>
                <c:pt idx="114">
                  <c:v>4.7585371199369275</c:v>
                </c:pt>
                <c:pt idx="115">
                  <c:v>4.8630890144223367</c:v>
                </c:pt>
                <c:pt idx="116">
                  <c:v>4.9634449453776845</c:v>
                </c:pt>
                <c:pt idx="117">
                  <c:v>5.0566576205952165</c:v>
                </c:pt>
                <c:pt idx="118">
                  <c:v>5.1427408378350226</c:v>
                </c:pt>
                <c:pt idx="119">
                  <c:v>5.2245015223152009</c:v>
                </c:pt>
                <c:pt idx="120">
                  <c:v>5.3055645236179014</c:v>
                </c:pt>
                <c:pt idx="121">
                  <c:v>5.3878805638755036</c:v>
                </c:pt>
                <c:pt idx="122">
                  <c:v>5.4705523550335107</c:v>
                </c:pt>
                <c:pt idx="123">
                  <c:v>5.5506287972281214</c:v>
                </c:pt>
                <c:pt idx="124">
                  <c:v>5.6249756895987062</c:v>
                </c:pt>
                <c:pt idx="125">
                  <c:v>5.6919985853048152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88224"/>
        <c:axId val="207788800"/>
      </c:scatterChart>
      <c:valAx>
        <c:axId val="207788224"/>
        <c:scaling>
          <c:orientation val="minMax"/>
          <c:max val="200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Temperature, C</a:t>
                </a:r>
              </a:p>
            </c:rich>
          </c:tx>
          <c:layout>
            <c:manualLayout>
              <c:xMode val="edge"/>
              <c:yMode val="edge"/>
              <c:x val="0.42841347417779679"/>
              <c:y val="0.9217295728462154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7788800"/>
        <c:crosses val="autoZero"/>
        <c:crossBetween val="midCat"/>
        <c:majorUnit val="25"/>
        <c:minorUnit val="5"/>
      </c:valAx>
      <c:valAx>
        <c:axId val="207788800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Value</a:t>
                </a:r>
              </a:p>
            </c:rich>
          </c:tx>
          <c:layout>
            <c:manualLayout>
              <c:xMode val="edge"/>
              <c:yMode val="edge"/>
              <c:x val="5.1286692611699408E-5"/>
              <c:y val="0.363373595932750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7788224"/>
        <c:crosses val="autoZero"/>
        <c:crossBetween val="midCat"/>
        <c:majorUnit val="0.4"/>
        <c:minorUnit val="0.1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5819380336078681"/>
          <c:y val="6.2134645008164902E-2"/>
          <c:w val="0.2266080964017429"/>
          <c:h val="0.26281593579140139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5204632084305"/>
          <c:y val="3.0751634635091268E-2"/>
          <c:w val="0.81877111514906786"/>
          <c:h val="0.80009553276873135"/>
        </c:manualLayout>
      </c:layout>
      <c:scatterChart>
        <c:scatterStyle val="lineMarker"/>
        <c:varyColors val="0"/>
        <c:ser>
          <c:idx val="0"/>
          <c:order val="0"/>
          <c:tx>
            <c:v>CO2</c:v>
          </c:tx>
          <c:marker>
            <c:symbol val="none"/>
          </c:marker>
          <c:xVal>
            <c:numRef>
              <c:f>'Type 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 OM'!$N$18:$N$143</c:f>
              <c:numCache>
                <c:formatCode>0.00</c:formatCode>
                <c:ptCount val="126"/>
                <c:pt idx="0">
                  <c:v>0</c:v>
                </c:pt>
                <c:pt idx="1">
                  <c:v>7.2611270383421409E-5</c:v>
                </c:pt>
                <c:pt idx="2">
                  <c:v>1.8876289924539267E-4</c:v>
                </c:pt>
                <c:pt idx="3">
                  <c:v>3.73255340225237E-4</c:v>
                </c:pt>
                <c:pt idx="4">
                  <c:v>6.6412383219410787E-4</c:v>
                </c:pt>
                <c:pt idx="5">
                  <c:v>1.1190005775650214E-3</c:v>
                </c:pt>
                <c:pt idx="6">
                  <c:v>1.8238659251113951E-3</c:v>
                </c:pt>
                <c:pt idx="7">
                  <c:v>2.9043200120492329E-3</c:v>
                </c:pt>
                <c:pt idx="8">
                  <c:v>4.5384181735363682E-3</c:v>
                </c:pt>
                <c:pt idx="9">
                  <c:v>6.9675002469107685E-3</c:v>
                </c:pt>
                <c:pt idx="10">
                  <c:v>1.0496234205649296E-2</c:v>
                </c:pt>
                <c:pt idx="11">
                  <c:v>1.5464805918648229E-2</c:v>
                </c:pt>
                <c:pt idx="12">
                  <c:v>2.2168212598098348E-2</c:v>
                </c:pt>
                <c:pt idx="13">
                  <c:v>3.0704771553365352E-2</c:v>
                </c:pt>
                <c:pt idx="14">
                  <c:v>4.0791719032244877E-2</c:v>
                </c:pt>
                <c:pt idx="15">
                  <c:v>5.1718061675652197E-2</c:v>
                </c:pt>
                <c:pt idx="16">
                  <c:v>6.2717524295081525E-2</c:v>
                </c:pt>
                <c:pt idx="17">
                  <c:v>7.37851467644252E-2</c:v>
                </c:pt>
                <c:pt idx="18">
                  <c:v>8.6173954427999272E-2</c:v>
                </c:pt>
                <c:pt idx="19">
                  <c:v>0.1016701686874717</c:v>
                </c:pt>
                <c:pt idx="20">
                  <c:v>0.12131567859850848</c:v>
                </c:pt>
                <c:pt idx="21">
                  <c:v>0.14484675350142343</c:v>
                </c:pt>
                <c:pt idx="22">
                  <c:v>0.17062895349051324</c:v>
                </c:pt>
                <c:pt idx="23">
                  <c:v>0.19595843986998607</c:v>
                </c:pt>
                <c:pt idx="24">
                  <c:v>0.21839530253460568</c:v>
                </c:pt>
                <c:pt idx="25">
                  <c:v>0.23779911060532691</c:v>
                </c:pt>
                <c:pt idx="26">
                  <c:v>0.25692518988600643</c:v>
                </c:pt>
                <c:pt idx="27">
                  <c:v>0.27920661610175723</c:v>
                </c:pt>
                <c:pt idx="28">
                  <c:v>0.30618583138145933</c:v>
                </c:pt>
                <c:pt idx="29">
                  <c:v>0.33707124340148858</c:v>
                </c:pt>
                <c:pt idx="30">
                  <c:v>0.36929301272749548</c:v>
                </c:pt>
                <c:pt idx="31">
                  <c:v>0.39939184634631486</c:v>
                </c:pt>
                <c:pt idx="32">
                  <c:v>0.42489742777012501</c:v>
                </c:pt>
                <c:pt idx="33">
                  <c:v>0.4463850095282067</c:v>
                </c:pt>
                <c:pt idx="34">
                  <c:v>0.46732527365236187</c:v>
                </c:pt>
                <c:pt idx="35">
                  <c:v>0.4912212348789522</c:v>
                </c:pt>
                <c:pt idx="36">
                  <c:v>0.51922587256868202</c:v>
                </c:pt>
                <c:pt idx="37">
                  <c:v>0.55014829287703226</c:v>
                </c:pt>
                <c:pt idx="38">
                  <c:v>0.58132969372026899</c:v>
                </c:pt>
                <c:pt idx="39">
                  <c:v>0.60978962769852629</c:v>
                </c:pt>
                <c:pt idx="40">
                  <c:v>0.63400053933734424</c:v>
                </c:pt>
                <c:pt idx="41">
                  <c:v>0.65524358391773718</c:v>
                </c:pt>
                <c:pt idx="42">
                  <c:v>0.6767722638801863</c:v>
                </c:pt>
                <c:pt idx="43">
                  <c:v>0.70119443984717256</c:v>
                </c:pt>
                <c:pt idx="44">
                  <c:v>0.72883976276646567</c:v>
                </c:pt>
                <c:pt idx="45">
                  <c:v>0.75805118327634213</c:v>
                </c:pt>
                <c:pt idx="46">
                  <c:v>0.78610705815201465</c:v>
                </c:pt>
                <c:pt idx="47">
                  <c:v>0.81044117193438092</c:v>
                </c:pt>
                <c:pt idx="48">
                  <c:v>0.83017864759947335</c:v>
                </c:pt>
                <c:pt idx="49">
                  <c:v>0.84686763184561453</c:v>
                </c:pt>
                <c:pt idx="50">
                  <c:v>0.86327686216426136</c:v>
                </c:pt>
                <c:pt idx="51">
                  <c:v>0.8812228850153434</c:v>
                </c:pt>
                <c:pt idx="52">
                  <c:v>0.90061439603622073</c:v>
                </c:pt>
                <c:pt idx="53">
                  <c:v>0.91996085821779738</c:v>
                </c:pt>
                <c:pt idx="54">
                  <c:v>0.93722677722444714</c:v>
                </c:pt>
                <c:pt idx="55">
                  <c:v>0.95077898165854424</c:v>
                </c:pt>
                <c:pt idx="56">
                  <c:v>0.96032037395269865</c:v>
                </c:pt>
                <c:pt idx="57">
                  <c:v>0.96707314438105452</c:v>
                </c:pt>
                <c:pt idx="58">
                  <c:v>0.97280220781231563</c:v>
                </c:pt>
                <c:pt idx="59">
                  <c:v>0.97858239410002879</c:v>
                </c:pt>
                <c:pt idx="60">
                  <c:v>0.98448346907099671</c:v>
                </c:pt>
                <c:pt idx="61">
                  <c:v>0.9900000515151457</c:v>
                </c:pt>
                <c:pt idx="62">
                  <c:v>0.99449910156207233</c:v>
                </c:pt>
                <c:pt idx="63">
                  <c:v>0.99755470034768323</c:v>
                </c:pt>
                <c:pt idx="64">
                  <c:v>0.99918328571501858</c:v>
                </c:pt>
                <c:pt idx="65">
                  <c:v>0.99981392654709433</c:v>
                </c:pt>
                <c:pt idx="66">
                  <c:v>0.99997455269118507</c:v>
                </c:pt>
                <c:pt idx="67">
                  <c:v>0.99999823538551369</c:v>
                </c:pt>
                <c:pt idx="68">
                  <c:v>0.99999995031406852</c:v>
                </c:pt>
                <c:pt idx="69">
                  <c:v>0.99999999957563901</c:v>
                </c:pt>
                <c:pt idx="70">
                  <c:v>0.99999999999924971</c:v>
                </c:pt>
                <c:pt idx="71">
                  <c:v>0.99999999999999989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H2O</c:v>
          </c:tx>
          <c:marker>
            <c:symbol val="none"/>
          </c:marker>
          <c:xVal>
            <c:numRef>
              <c:f>'Type 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 OM'!$M$18:$M$143</c:f>
              <c:numCache>
                <c:formatCode>0.00</c:formatCode>
                <c:ptCount val="126"/>
                <c:pt idx="0">
                  <c:v>0</c:v>
                </c:pt>
                <c:pt idx="1">
                  <c:v>2.0016075478026195E-3</c:v>
                </c:pt>
                <c:pt idx="2">
                  <c:v>4.9970037372436384E-3</c:v>
                </c:pt>
                <c:pt idx="3">
                  <c:v>9.3449314444798478E-3</c:v>
                </c:pt>
                <c:pt idx="4">
                  <c:v>1.5391530810321198E-2</c:v>
                </c:pt>
                <c:pt idx="5">
                  <c:v>2.3307327280830341E-2</c:v>
                </c:pt>
                <c:pt idx="6">
                  <c:v>3.2834561566640406E-2</c:v>
                </c:pt>
                <c:pt idx="7">
                  <c:v>4.3094423450057193E-2</c:v>
                </c:pt>
                <c:pt idx="8">
                  <c:v>5.2826800916136778E-2</c:v>
                </c:pt>
                <c:pt idx="9">
                  <c:v>6.1332194409368566E-2</c:v>
                </c:pt>
                <c:pt idx="10">
                  <c:v>6.9419857821641451E-2</c:v>
                </c:pt>
                <c:pt idx="11">
                  <c:v>7.8937691276900659E-2</c:v>
                </c:pt>
                <c:pt idx="12">
                  <c:v>9.1261066639643812E-2</c:v>
                </c:pt>
                <c:pt idx="13">
                  <c:v>0.10663746467458531</c:v>
                </c:pt>
                <c:pt idx="14">
                  <c:v>0.12423703113581992</c:v>
                </c:pt>
                <c:pt idx="15">
                  <c:v>0.14223942920537974</c:v>
                </c:pt>
                <c:pt idx="16">
                  <c:v>0.15858475037364742</c:v>
                </c:pt>
                <c:pt idx="17">
                  <c:v>0.17260500631048353</c:v>
                </c:pt>
                <c:pt idx="18">
                  <c:v>0.18605043869691792</c:v>
                </c:pt>
                <c:pt idx="19">
                  <c:v>0.20176925280933575</c:v>
                </c:pt>
                <c:pt idx="20">
                  <c:v>0.22145878804152833</c:v>
                </c:pt>
                <c:pt idx="21">
                  <c:v>0.24501186735676431</c:v>
                </c:pt>
                <c:pt idx="22">
                  <c:v>0.27079912995189276</c:v>
                </c:pt>
                <c:pt idx="23">
                  <c:v>0.2961118509624327</c:v>
                </c:pt>
                <c:pt idx="24">
                  <c:v>0.31851784657569898</c:v>
                </c:pt>
                <c:pt idx="25">
                  <c:v>0.33789676292717713</c:v>
                </c:pt>
                <c:pt idx="26">
                  <c:v>0.35701777590687372</c:v>
                </c:pt>
                <c:pt idx="27">
                  <c:v>0.37930544496297974</c:v>
                </c:pt>
                <c:pt idx="28">
                  <c:v>0.40628086894497334</c:v>
                </c:pt>
                <c:pt idx="29">
                  <c:v>0.43713140635204434</c:v>
                </c:pt>
                <c:pt idx="30">
                  <c:v>0.46926749182469046</c:v>
                </c:pt>
                <c:pt idx="31">
                  <c:v>0.49921550385098773</c:v>
                </c:pt>
                <c:pt idx="32">
                  <c:v>0.52450207209847</c:v>
                </c:pt>
                <c:pt idx="33">
                  <c:v>0.5457020575738033</c:v>
                </c:pt>
                <c:pt idx="34">
                  <c:v>0.56626239533736877</c:v>
                </c:pt>
                <c:pt idx="35">
                  <c:v>0.58962353617367957</c:v>
                </c:pt>
                <c:pt idx="36">
                  <c:v>0.6168480952786155</c:v>
                </c:pt>
                <c:pt idx="37">
                  <c:v>0.64663587512111909</c:v>
                </c:pt>
                <c:pt idx="38">
                  <c:v>0.67619715214842646</c:v>
                </c:pt>
                <c:pt idx="39">
                  <c:v>0.70240236680266754</c:v>
                </c:pt>
                <c:pt idx="40">
                  <c:v>0.72356675784695934</c:v>
                </c:pt>
                <c:pt idx="41">
                  <c:v>0.74081705520426688</c:v>
                </c:pt>
                <c:pt idx="42">
                  <c:v>0.75727976114917894</c:v>
                </c:pt>
                <c:pt idx="43">
                  <c:v>0.77553159820721884</c:v>
                </c:pt>
                <c:pt idx="44">
                  <c:v>0.79607238047933526</c:v>
                </c:pt>
                <c:pt idx="45">
                  <c:v>0.8176869338090923</c:v>
                </c:pt>
                <c:pt idx="46">
                  <c:v>0.83830979914891546</c:v>
                </c:pt>
                <c:pt idx="47">
                  <c:v>0.85599277747462554</c:v>
                </c:pt>
                <c:pt idx="48">
                  <c:v>0.87006522925722596</c:v>
                </c:pt>
                <c:pt idx="49">
                  <c:v>0.88168179565570914</c:v>
                </c:pt>
                <c:pt idx="50">
                  <c:v>0.89292276283118166</c:v>
                </c:pt>
                <c:pt idx="51">
                  <c:v>0.90518443053802156</c:v>
                </c:pt>
                <c:pt idx="52">
                  <c:v>0.91849216918125953</c:v>
                </c:pt>
                <c:pt idx="53">
                  <c:v>0.93189274814099077</c:v>
                </c:pt>
                <c:pt idx="54">
                  <c:v>0.94406770868231682</c:v>
                </c:pt>
                <c:pt idx="55">
                  <c:v>0.95397457911968231</c:v>
                </c:pt>
                <c:pt idx="56">
                  <c:v>0.9614626009227657</c:v>
                </c:pt>
                <c:pt idx="57">
                  <c:v>0.96737703704354827</c:v>
                </c:pt>
                <c:pt idx="58">
                  <c:v>0.97288496966983873</c:v>
                </c:pt>
                <c:pt idx="59">
                  <c:v>0.9786341237410543</c:v>
                </c:pt>
                <c:pt idx="60">
                  <c:v>0.9845324544509173</c:v>
                </c:pt>
                <c:pt idx="61">
                  <c:v>0.99004329319409856</c:v>
                </c:pt>
                <c:pt idx="62">
                  <c:v>0.9945316279893518</c:v>
                </c:pt>
                <c:pt idx="63">
                  <c:v>0.99757440829733968</c:v>
                </c:pt>
                <c:pt idx="64">
                  <c:v>0.99919222834719346</c:v>
                </c:pt>
                <c:pt idx="65">
                  <c:v>0.99981668526699108</c:v>
                </c:pt>
                <c:pt idx="66">
                  <c:v>0.99997506176456352</c:v>
                </c:pt>
                <c:pt idx="67">
                  <c:v>0.99999828284395964</c:v>
                </c:pt>
                <c:pt idx="68">
                  <c:v>0.99999995210354153</c:v>
                </c:pt>
                <c:pt idx="69">
                  <c:v>0.99999999959601937</c:v>
                </c:pt>
                <c:pt idx="70">
                  <c:v>0.99999999999929734</c:v>
                </c:pt>
                <c:pt idx="71">
                  <c:v>0.99999999999999978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0"/>
        </c:ser>
        <c:ser>
          <c:idx val="2"/>
          <c:order val="2"/>
          <c:tx>
            <c:v>Oil</c:v>
          </c:tx>
          <c:marker>
            <c:symbol val="none"/>
          </c:marker>
          <c:xVal>
            <c:numRef>
              <c:f>'Type 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 OM'!$O$18:$O$143</c:f>
              <c:numCache>
                <c:formatCode>0.00</c:formatCode>
                <c:ptCount val="126"/>
                <c:pt idx="0">
                  <c:v>0</c:v>
                </c:pt>
                <c:pt idx="1">
                  <c:v>6.5132209847718068E-10</c:v>
                </c:pt>
                <c:pt idx="2">
                  <c:v>1.7692511411482315E-9</c:v>
                </c:pt>
                <c:pt idx="3">
                  <c:v>3.6746414167065921E-9</c:v>
                </c:pt>
                <c:pt idx="4">
                  <c:v>6.8999039803951947E-9</c:v>
                </c:pt>
                <c:pt idx="5">
                  <c:v>1.2322610434267744E-8</c:v>
                </c:pt>
                <c:pt idx="6">
                  <c:v>2.1379810188904003E-8</c:v>
                </c:pt>
                <c:pt idx="7">
                  <c:v>3.64096414617876E-8</c:v>
                </c:pt>
                <c:pt idx="8">
                  <c:v>6.1192452898151116E-8</c:v>
                </c:pt>
                <c:pt idx="9">
                  <c:v>1.0180272820514702E-7</c:v>
                </c:pt>
                <c:pt idx="10">
                  <c:v>1.679422966394117E-7</c:v>
                </c:pt>
                <c:pt idx="11">
                  <c:v>2.7501446468014561E-7</c:v>
                </c:pt>
                <c:pt idx="12">
                  <c:v>4.4733219369597064E-7</c:v>
                </c:pt>
                <c:pt idx="13">
                  <c:v>7.2305218600798868E-7</c:v>
                </c:pt>
                <c:pt idx="14">
                  <c:v>1.16172089612121E-6</c:v>
                </c:pt>
                <c:pt idx="15">
                  <c:v>1.8557513208827814E-6</c:v>
                </c:pt>
                <c:pt idx="16">
                  <c:v>2.94778243611682E-6</c:v>
                </c:pt>
                <c:pt idx="17">
                  <c:v>4.65679291208776E-6</c:v>
                </c:pt>
                <c:pt idx="18">
                  <c:v>7.3171676023076068E-6</c:v>
                </c:pt>
                <c:pt idx="19">
                  <c:v>1.1436813636490627E-5</c:v>
                </c:pt>
                <c:pt idx="20">
                  <c:v>1.7783111674894988E-5</c:v>
                </c:pt>
                <c:pt idx="21">
                  <c:v>2.7509247032269092E-5</c:v>
                </c:pt>
                <c:pt idx="22">
                  <c:v>4.2338628999742943E-5</c:v>
                </c:pt>
                <c:pt idx="23">
                  <c:v>6.4832020140832543E-5</c:v>
                </c:pt>
                <c:pt idx="24">
                  <c:v>9.8770893214858988E-5</c:v>
                </c:pt>
                <c:pt idx="25">
                  <c:v>1.4970123488464493E-4</c:v>
                </c:pt>
                <c:pt idx="26">
                  <c:v>2.2569329482931004E-4</c:v>
                </c:pt>
                <c:pt idx="27">
                  <c:v>3.3838106984517615E-4</c:v>
                </c:pt>
                <c:pt idx="28">
                  <c:v>5.043423092661515E-4</c:v>
                </c:pt>
                <c:pt idx="29">
                  <c:v>7.4684843601267165E-4</c:v>
                </c:pt>
                <c:pt idx="30">
                  <c:v>1.0979223861791222E-3</c:v>
                </c:pt>
                <c:pt idx="31">
                  <c:v>1.6004399177645822E-3</c:v>
                </c:pt>
                <c:pt idx="32">
                  <c:v>2.3096320494857972E-3</c:v>
                </c:pt>
                <c:pt idx="33">
                  <c:v>3.2927615977165585E-3</c:v>
                </c:pt>
                <c:pt idx="34">
                  <c:v>4.6251051091445883E-3</c:v>
                </c:pt>
                <c:pt idx="35">
                  <c:v>6.3803318196731075E-3</c:v>
                </c:pt>
                <c:pt idx="36">
                  <c:v>8.6155371171516195E-3</c:v>
                </c:pt>
                <c:pt idx="37">
                  <c:v>1.1357880254010234E-2</c:v>
                </c:pt>
                <c:pt idx="38">
                  <c:v>1.461090646961404E-2</c:v>
                </c:pt>
                <c:pt idx="39">
                  <c:v>1.8403639500171091E-2</c:v>
                </c:pt>
                <c:pt idx="40">
                  <c:v>2.287925457888338E-2</c:v>
                </c:pt>
                <c:pt idx="41">
                  <c:v>2.8354638525645386E-2</c:v>
                </c:pt>
                <c:pt idx="42">
                  <c:v>3.5254403561109211E-2</c:v>
                </c:pt>
                <c:pt idx="43">
                  <c:v>4.3935923121261503E-2</c:v>
                </c:pt>
                <c:pt idx="44">
                  <c:v>5.4552142063345715E-2</c:v>
                </c:pt>
                <c:pt idx="45">
                  <c:v>6.7034631172965181E-2</c:v>
                </c:pt>
                <c:pt idx="46">
                  <c:v>8.1199385657143366E-2</c:v>
                </c:pt>
                <c:pt idx="47">
                  <c:v>9.7013205922828957E-2</c:v>
                </c:pt>
                <c:pt idx="48">
                  <c:v>0.11494696711037086</c:v>
                </c:pt>
                <c:pt idx="49">
                  <c:v>0.13608347657369652</c:v>
                </c:pt>
                <c:pt idx="50">
                  <c:v>0.16167445821227677</c:v>
                </c:pt>
                <c:pt idx="51">
                  <c:v>0.19238941566087367</c:v>
                </c:pt>
                <c:pt idx="52">
                  <c:v>0.22786564690572475</c:v>
                </c:pt>
                <c:pt idx="53">
                  <c:v>0.26678460580548413</c:v>
                </c:pt>
                <c:pt idx="54">
                  <c:v>0.30742813773046179</c:v>
                </c:pt>
                <c:pt idx="55">
                  <c:v>0.34873341012439818</c:v>
                </c:pt>
                <c:pt idx="56">
                  <c:v>0.3913771008694989</c:v>
                </c:pt>
                <c:pt idx="57">
                  <c:v>0.43774071053288627</c:v>
                </c:pt>
                <c:pt idx="58">
                  <c:v>0.49017613323938686</c:v>
                </c:pt>
                <c:pt idx="59">
                  <c:v>0.54883328388188757</c:v>
                </c:pt>
                <c:pt idx="60">
                  <c:v>0.61083882973192227</c:v>
                </c:pt>
                <c:pt idx="61">
                  <c:v>0.67102863978623217</c:v>
                </c:pt>
                <c:pt idx="62">
                  <c:v>0.72372583906099919</c:v>
                </c:pt>
                <c:pt idx="63">
                  <c:v>0.76530607048866384</c:v>
                </c:pt>
                <c:pt idx="64">
                  <c:v>0.79631067054882787</c:v>
                </c:pt>
                <c:pt idx="65">
                  <c:v>0.82101013806002754</c:v>
                </c:pt>
                <c:pt idx="66">
                  <c:v>0.84418730740716874</c:v>
                </c:pt>
                <c:pt idx="67">
                  <c:v>0.86810747514965902</c:v>
                </c:pt>
                <c:pt idx="68">
                  <c:v>0.89220403881207211</c:v>
                </c:pt>
                <c:pt idx="69">
                  <c:v>0.91447976278464627</c:v>
                </c:pt>
                <c:pt idx="70">
                  <c:v>0.93289114096271264</c:v>
                </c:pt>
                <c:pt idx="71">
                  <c:v>0.94642951923560736</c:v>
                </c:pt>
                <c:pt idx="72">
                  <c:v>0.95569101731892092</c:v>
                </c:pt>
                <c:pt idx="73">
                  <c:v>0.96243019907094296</c:v>
                </c:pt>
                <c:pt idx="74">
                  <c:v>0.96834030017580874</c:v>
                </c:pt>
                <c:pt idx="75">
                  <c:v>0.97417750559551197</c:v>
                </c:pt>
                <c:pt idx="76">
                  <c:v>0.97983776217517071</c:v>
                </c:pt>
                <c:pt idx="77">
                  <c:v>0.98486538930848266</c:v>
                </c:pt>
                <c:pt idx="78">
                  <c:v>0.98884922331924285</c:v>
                </c:pt>
                <c:pt idx="79">
                  <c:v>0.99165920689773557</c:v>
                </c:pt>
                <c:pt idx="80">
                  <c:v>0.9935153861763919</c:v>
                </c:pt>
                <c:pt idx="81">
                  <c:v>0.99483402849861757</c:v>
                </c:pt>
                <c:pt idx="82">
                  <c:v>0.99596258175453289</c:v>
                </c:pt>
                <c:pt idx="83">
                  <c:v>0.99703584081295127</c:v>
                </c:pt>
                <c:pt idx="84">
                  <c:v>0.99802406439343017</c:v>
                </c:pt>
                <c:pt idx="85">
                  <c:v>0.99884288104011443</c:v>
                </c:pt>
                <c:pt idx="86">
                  <c:v>0.99942815666998885</c:v>
                </c:pt>
                <c:pt idx="87">
                  <c:v>0.99977352203205372</c:v>
                </c:pt>
                <c:pt idx="88">
                  <c:v>0.99993275786521596</c:v>
                </c:pt>
                <c:pt idx="89">
                  <c:v>0.99998626681926839</c:v>
                </c:pt>
                <c:pt idx="90">
                  <c:v>0.9999982726424792</c:v>
                </c:pt>
                <c:pt idx="91">
                  <c:v>0.99999988389721139</c:v>
                </c:pt>
                <c:pt idx="92">
                  <c:v>0.99999999652271554</c:v>
                </c:pt>
                <c:pt idx="93">
                  <c:v>0.9999999999632081</c:v>
                </c:pt>
                <c:pt idx="94">
                  <c:v>0.99999999999989775</c:v>
                </c:pt>
                <c:pt idx="95">
                  <c:v>0.99999999999999989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0"/>
        </c:ser>
        <c:ser>
          <c:idx val="3"/>
          <c:order val="3"/>
          <c:tx>
            <c:v>CH4</c:v>
          </c:tx>
          <c:marker>
            <c:symbol val="none"/>
          </c:marker>
          <c:xVal>
            <c:numRef>
              <c:f>'Type II OM'!$D$18:$D$148</c:f>
              <c:numCache>
                <c:formatCode>0.0</c:formatCode>
                <c:ptCount val="131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  <c:pt idx="126">
                  <c:v>277</c:v>
                </c:pt>
                <c:pt idx="127">
                  <c:v>279</c:v>
                </c:pt>
                <c:pt idx="128">
                  <c:v>281</c:v>
                </c:pt>
                <c:pt idx="129">
                  <c:v>283</c:v>
                </c:pt>
                <c:pt idx="130">
                  <c:v>285</c:v>
                </c:pt>
              </c:numCache>
            </c:numRef>
          </c:xVal>
          <c:yVal>
            <c:numRef>
              <c:f>'Type II OM'!$P$18:$P$148</c:f>
              <c:numCache>
                <c:formatCode>0.00</c:formatCode>
                <c:ptCount val="131"/>
                <c:pt idx="0">
                  <c:v>0</c:v>
                </c:pt>
                <c:pt idx="1">
                  <c:v>4.1168746189867983E-12</c:v>
                </c:pt>
                <c:pt idx="2">
                  <c:v>1.148308892418015E-11</c:v>
                </c:pt>
                <c:pt idx="3">
                  <c:v>2.4562858413901267E-11</c:v>
                </c:pt>
                <c:pt idx="4">
                  <c:v>4.761453564761097E-11</c:v>
                </c:pt>
                <c:pt idx="5">
                  <c:v>8.7943385906896762E-11</c:v>
                </c:pt>
                <c:pt idx="6">
                  <c:v>1.5799222596868389E-10</c:v>
                </c:pt>
                <c:pt idx="7">
                  <c:v>2.7880653008516273E-10</c:v>
                </c:pt>
                <c:pt idx="8">
                  <c:v>4.8573809863228243E-10</c:v>
                </c:pt>
                <c:pt idx="9">
                  <c:v>8.3777119352923538E-10</c:v>
                </c:pt>
                <c:pt idx="10">
                  <c:v>1.4326715824797276E-9</c:v>
                </c:pt>
                <c:pt idx="11">
                  <c:v>2.4314370516975714E-9</c:v>
                </c:pt>
                <c:pt idx="12">
                  <c:v>4.0975111303964682E-9</c:v>
                </c:pt>
                <c:pt idx="13">
                  <c:v>6.8592866409034054E-9</c:v>
                </c:pt>
                <c:pt idx="14">
                  <c:v>1.1409127189665471E-8</c:v>
                </c:pt>
                <c:pt idx="15">
                  <c:v>1.8859310149110796E-8</c:v>
                </c:pt>
                <c:pt idx="16">
                  <c:v>3.0986179349046235E-8</c:v>
                </c:pt>
                <c:pt idx="17">
                  <c:v>5.0610214196167282E-8</c:v>
                </c:pt>
                <c:pt idx="18">
                  <c:v>8.2184352635517038E-8</c:v>
                </c:pt>
                <c:pt idx="19">
                  <c:v>1.3269965173257068E-7</c:v>
                </c:pt>
                <c:pt idx="20">
                  <c:v>2.1307189951302877E-7</c:v>
                </c:pt>
                <c:pt idx="21">
                  <c:v>3.4025328671027916E-7</c:v>
                </c:pt>
                <c:pt idx="22">
                  <c:v>5.4043145189752733E-7</c:v>
                </c:pt>
                <c:pt idx="23">
                  <c:v>8.5385091466383403E-7</c:v>
                </c:pt>
                <c:pt idx="24">
                  <c:v>1.3420429502508659E-6</c:v>
                </c:pt>
                <c:pt idx="25">
                  <c:v>2.0986130513223063E-6</c:v>
                </c:pt>
                <c:pt idx="26">
                  <c:v>3.2652576439851087E-6</c:v>
                </c:pt>
                <c:pt idx="27">
                  <c:v>5.0554298945060253E-6</c:v>
                </c:pt>
                <c:pt idx="28">
                  <c:v>7.7891401789165222E-6</c:v>
                </c:pt>
                <c:pt idx="29">
                  <c:v>1.1943886744443243E-5</c:v>
                </c:pt>
                <c:pt idx="30">
                  <c:v>1.8228839191923863E-5</c:v>
                </c:pt>
                <c:pt idx="31">
                  <c:v>2.7692374967800413E-5</c:v>
                </c:pt>
                <c:pt idx="32">
                  <c:v>4.1877206893522475E-5</c:v>
                </c:pt>
                <c:pt idx="33">
                  <c:v>6.3043039851331544E-5</c:v>
                </c:pt>
                <c:pt idx="34">
                  <c:v>9.4484460326519346E-5</c:v>
                </c:pt>
                <c:pt idx="35">
                  <c:v>1.4098218673250562E-4</c:v>
                </c:pt>
                <c:pt idx="36">
                  <c:v>2.0943951345370193E-4</c:v>
                </c:pt>
                <c:pt idx="37">
                  <c:v>3.0977324926530816E-4</c:v>
                </c:pt>
                <c:pt idx="38">
                  <c:v>4.5614963217101908E-4</c:v>
                </c:pt>
                <c:pt idx="39">
                  <c:v>6.6867919409825042E-4</c:v>
                </c:pt>
                <c:pt idx="40">
                  <c:v>9.7570595962297114E-4</c:v>
                </c:pt>
                <c:pt idx="41">
                  <c:v>1.416835245564488E-3</c:v>
                </c:pt>
                <c:pt idx="42">
                  <c:v>2.0468187272280241E-3</c:v>
                </c:pt>
                <c:pt idx="43">
                  <c:v>2.9403129228960686E-3</c:v>
                </c:pt>
                <c:pt idx="44">
                  <c:v>4.197271935115719E-3</c:v>
                </c:pt>
                <c:pt idx="45">
                  <c:v>5.9482037008366422E-3</c:v>
                </c:pt>
                <c:pt idx="46">
                  <c:v>8.3575383092173543E-3</c:v>
                </c:pt>
                <c:pt idx="47">
                  <c:v>1.1621755636771255E-2</c:v>
                </c:pt>
                <c:pt idx="48">
                  <c:v>1.5956723704268067E-2</c:v>
                </c:pt>
                <c:pt idx="49">
                  <c:v>2.1566638386710513E-2</c:v>
                </c:pt>
                <c:pt idx="50">
                  <c:v>2.8587425948007502E-2</c:v>
                </c:pt>
                <c:pt idx="51">
                  <c:v>3.7005619276711664E-2</c:v>
                </c:pt>
                <c:pt idx="52">
                  <c:v>4.6576560561279401E-2</c:v>
                </c:pt>
                <c:pt idx="53">
                  <c:v>5.6803991407753447E-2</c:v>
                </c:pt>
                <c:pt idx="54">
                  <c:v>6.7070351123418137E-2</c:v>
                </c:pt>
                <c:pt idx="55">
                  <c:v>7.6953410862691973E-2</c:v>
                </c:pt>
                <c:pt idx="56">
                  <c:v>8.6573460645981579E-2</c:v>
                </c:pt>
                <c:pt idx="57">
                  <c:v>9.6623823817052451E-2</c:v>
                </c:pt>
                <c:pt idx="58">
                  <c:v>0.10791232325435422</c:v>
                </c:pt>
                <c:pt idx="59">
                  <c:v>0.12078427731707474</c:v>
                </c:pt>
                <c:pt idx="60">
                  <c:v>0.13493350106832383</c:v>
                </c:pt>
                <c:pt idx="61">
                  <c:v>0.14960346102321939</c:v>
                </c:pt>
                <c:pt idx="62">
                  <c:v>0.16396227080595785</c:v>
                </c:pt>
                <c:pt idx="63">
                  <c:v>0.17757960506884274</c:v>
                </c:pt>
                <c:pt idx="64">
                  <c:v>0.1907909636272801</c:v>
                </c:pt>
                <c:pt idx="65">
                  <c:v>0.2045592083618403</c:v>
                </c:pt>
                <c:pt idx="66">
                  <c:v>0.21979244655367303</c:v>
                </c:pt>
                <c:pt idx="67">
                  <c:v>0.23669432028072585</c:v>
                </c:pt>
                <c:pt idx="68">
                  <c:v>0.25467054967024716</c:v>
                </c:pt>
                <c:pt idx="69">
                  <c:v>0.27267933343342682</c:v>
                </c:pt>
                <c:pt idx="70">
                  <c:v>0.28975025973175067</c:v>
                </c:pt>
                <c:pt idx="71">
                  <c:v>0.30553915693819911</c:v>
                </c:pt>
                <c:pt idx="72">
                  <c:v>0.32061630340590996</c:v>
                </c:pt>
                <c:pt idx="73">
                  <c:v>0.33612617059448335</c:v>
                </c:pt>
                <c:pt idx="74">
                  <c:v>0.35296757490782443</c:v>
                </c:pt>
                <c:pt idx="75">
                  <c:v>0.37119660321468506</c:v>
                </c:pt>
                <c:pt idx="76">
                  <c:v>0.39007921448928157</c:v>
                </c:pt>
                <c:pt idx="77">
                  <c:v>0.4085532041373251</c:v>
                </c:pt>
                <c:pt idx="78">
                  <c:v>0.42578646080724619</c:v>
                </c:pt>
                <c:pt idx="79">
                  <c:v>0.44166198865604456</c:v>
                </c:pt>
                <c:pt idx="80">
                  <c:v>0.45689413128519185</c:v>
                </c:pt>
                <c:pt idx="81">
                  <c:v>0.4725543128587526</c:v>
                </c:pt>
                <c:pt idx="82">
                  <c:v>0.48930487150758245</c:v>
                </c:pt>
                <c:pt idx="83">
                  <c:v>0.50698356300829817</c:v>
                </c:pt>
                <c:pt idx="84">
                  <c:v>0.52478246746615542</c:v>
                </c:pt>
                <c:pt idx="85">
                  <c:v>0.54173302820228364</c:v>
                </c:pt>
                <c:pt idx="86">
                  <c:v>0.55721651187707344</c:v>
                </c:pt>
                <c:pt idx="87">
                  <c:v>0.57132268206747572</c:v>
                </c:pt>
                <c:pt idx="88">
                  <c:v>0.58481316490628132</c:v>
                </c:pt>
                <c:pt idx="89">
                  <c:v>0.59861337212526999</c:v>
                </c:pt>
                <c:pt idx="90">
                  <c:v>0.6131948516787975</c:v>
                </c:pt>
                <c:pt idx="91">
                  <c:v>0.62834740297259994</c:v>
                </c:pt>
                <c:pt idx="92">
                  <c:v>0.64341973594051927</c:v>
                </c:pt>
                <c:pt idx="93">
                  <c:v>0.65774086846195312</c:v>
                </c:pt>
                <c:pt idx="94">
                  <c:v>0.67099604840824068</c:v>
                </c:pt>
                <c:pt idx="95">
                  <c:v>0.68341731744277623</c:v>
                </c:pt>
                <c:pt idx="96">
                  <c:v>0.69564503026105662</c:v>
                </c:pt>
                <c:pt idx="97">
                  <c:v>0.70829574458830735</c:v>
                </c:pt>
                <c:pt idx="98">
                  <c:v>0.72155490871496353</c:v>
                </c:pt>
                <c:pt idx="99">
                  <c:v>0.73510560200254027</c:v>
                </c:pt>
                <c:pt idx="100">
                  <c:v>0.74837420002427346</c:v>
                </c:pt>
                <c:pt idx="101">
                  <c:v>0.76086937448071523</c:v>
                </c:pt>
                <c:pt idx="102">
                  <c:v>0.7724493034101263</c:v>
                </c:pt>
                <c:pt idx="103">
                  <c:v>0.78340108356152038</c:v>
                </c:pt>
                <c:pt idx="104">
                  <c:v>0.79425224828372065</c:v>
                </c:pt>
                <c:pt idx="105">
                  <c:v>0.8054084383418626</c:v>
                </c:pt>
                <c:pt idx="106">
                  <c:v>0.81688713207272801</c:v>
                </c:pt>
                <c:pt idx="107">
                  <c:v>0.82833690816717132</c:v>
                </c:pt>
                <c:pt idx="108">
                  <c:v>0.83927337368332244</c:v>
                </c:pt>
                <c:pt idx="109">
                  <c:v>0.84935023181416347</c:v>
                </c:pt>
                <c:pt idx="110">
                  <c:v>0.85853981080743913</c:v>
                </c:pt>
                <c:pt idx="111">
                  <c:v>0.86713868233667002</c:v>
                </c:pt>
                <c:pt idx="112">
                  <c:v>0.87557200336641805</c:v>
                </c:pt>
                <c:pt idx="113">
                  <c:v>0.88411378201644664</c:v>
                </c:pt>
                <c:pt idx="114">
                  <c:v>0.89272996386098191</c:v>
                </c:pt>
                <c:pt idx="115">
                  <c:v>0.90114168296453379</c:v>
                </c:pt>
                <c:pt idx="116">
                  <c:v>0.90901982473000387</c:v>
                </c:pt>
                <c:pt idx="117">
                  <c:v>0.91617265312255836</c:v>
                </c:pt>
                <c:pt idx="118">
                  <c:v>0.92264322119938857</c:v>
                </c:pt>
                <c:pt idx="119">
                  <c:v>0.92867308236608292</c:v>
                </c:pt>
                <c:pt idx="120">
                  <c:v>0.934543927236133</c:v>
                </c:pt>
                <c:pt idx="121">
                  <c:v>0.9403995624574788</c:v>
                </c:pt>
                <c:pt idx="122">
                  <c:v>0.94617656608886214</c:v>
                </c:pt>
                <c:pt idx="123">
                  <c:v>0.9516760991884109</c:v>
                </c:pt>
                <c:pt idx="124">
                  <c:v>0.95670006766708804</c:v>
                </c:pt>
                <c:pt idx="125">
                  <c:v>0.96116331014762846</c:v>
                </c:pt>
                <c:pt idx="126">
                  <c:v>0.96513483950565937</c:v>
                </c:pt>
                <c:pt idx="127">
                  <c:v>0.96879189056578263</c:v>
                </c:pt>
                <c:pt idx="128">
                  <c:v>0.9723113789889114</c:v>
                </c:pt>
                <c:pt idx="129">
                  <c:v>0.97577090376842879</c:v>
                </c:pt>
                <c:pt idx="130">
                  <c:v>0.97912662273428686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651968"/>
        <c:axId val="209652544"/>
      </c:scatterChart>
      <c:valAx>
        <c:axId val="209651968"/>
        <c:scaling>
          <c:orientation val="minMax"/>
          <c:max val="200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Temperature, C</a:t>
                </a:r>
              </a:p>
            </c:rich>
          </c:tx>
          <c:layout>
            <c:manualLayout>
              <c:xMode val="edge"/>
              <c:yMode val="edge"/>
              <c:x val="0.42841350233230896"/>
              <c:y val="0.9217296308706092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652544"/>
        <c:crosses val="autoZero"/>
        <c:crossBetween val="midCat"/>
        <c:majorUnit val="25"/>
        <c:minorUnit val="5"/>
      </c:valAx>
      <c:valAx>
        <c:axId val="209652544"/>
        <c:scaling>
          <c:orientation val="minMax"/>
          <c:max val="1.100000000000000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Fraction of potential</a:t>
                </a:r>
                <a:r>
                  <a:rPr lang="en-US" baseline="0"/>
                  <a:t> generated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8429549321410202E-3"/>
              <c:y val="0.13797258055509021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651968"/>
        <c:crosses val="autoZero"/>
        <c:crossBetween val="midCat"/>
        <c:majorUnit val="0.2"/>
        <c:minorUnit val="0.1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6918472502494977"/>
          <c:y val="8.0607094990785735E-2"/>
          <c:w val="0.12628430868252022"/>
          <c:h val="0.28858546936952029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7845691950376"/>
          <c:y val="4.7014435695538058E-2"/>
          <c:w val="0.82686842651862758"/>
          <c:h val="0.79753177234424644"/>
        </c:manualLayout>
      </c:layout>
      <c:scatterChart>
        <c:scatterStyle val="smoothMarker"/>
        <c:varyColors val="0"/>
        <c:ser>
          <c:idx val="0"/>
          <c:order val="0"/>
          <c:tx>
            <c:v>Type II OM</c:v>
          </c:tx>
          <c:spPr>
            <a:ln>
              <a:prstDash val="solid"/>
            </a:ln>
          </c:spPr>
          <c:marker>
            <c:symbol val="none"/>
          </c:marker>
          <c:xVal>
            <c:numRef>
              <c:f>'Type II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II OM'!$J$18:$J$143</c:f>
              <c:numCache>
                <c:formatCode>0.00</c:formatCode>
                <c:ptCount val="126"/>
                <c:pt idx="0">
                  <c:v>0.13792321614107905</c:v>
                </c:pt>
                <c:pt idx="1">
                  <c:v>0.13806915633949934</c:v>
                </c:pt>
                <c:pt idx="2">
                  <c:v>0.13828794094706992</c:v>
                </c:pt>
                <c:pt idx="3">
                  <c:v>0.13860633376300885</c:v>
                </c:pt>
                <c:pt idx="4">
                  <c:v>0.1390508647598967</c:v>
                </c:pt>
                <c:pt idx="5">
                  <c:v>0.13963650466443334</c:v>
                </c:pt>
                <c:pt idx="6">
                  <c:v>0.14034897870046775</c:v>
                </c:pt>
                <c:pt idx="7">
                  <c:v>0.14113134370278912</c:v>
                </c:pt>
                <c:pt idx="8">
                  <c:v>0.14190149656004333</c:v>
                </c:pt>
                <c:pt idx="9">
                  <c:v>0.14262005285005158</c:v>
                </c:pt>
                <c:pt idx="10">
                  <c:v>0.14335854637086412</c:v>
                </c:pt>
                <c:pt idx="11">
                  <c:v>0.14426481450081774</c:v>
                </c:pt>
                <c:pt idx="12">
                  <c:v>0.14545114759819494</c:v>
                </c:pt>
                <c:pt idx="13">
                  <c:v>0.14694036548155026</c:v>
                </c:pt>
                <c:pt idx="14">
                  <c:v>0.14866081598334435</c:v>
                </c:pt>
                <c:pt idx="15">
                  <c:v>0.15044996474494071</c:v>
                </c:pt>
                <c:pt idx="16">
                  <c:v>0.15212482808291511</c:v>
                </c:pt>
                <c:pt idx="17">
                  <c:v>0.15363661862210984</c:v>
                </c:pt>
                <c:pt idx="18">
                  <c:v>0.15516809485525845</c:v>
                </c:pt>
                <c:pt idx="19">
                  <c:v>0.15700630893099676</c:v>
                </c:pt>
                <c:pt idx="20">
                  <c:v>0.15932260008160548</c:v>
                </c:pt>
                <c:pt idx="21">
                  <c:v>0.16209940121472191</c:v>
                </c:pt>
                <c:pt idx="22">
                  <c:v>0.16514646013127737</c:v>
                </c:pt>
                <c:pt idx="23">
                  <c:v>0.16814507362598924</c:v>
                </c:pt>
                <c:pt idx="24">
                  <c:v>0.17080664579695948</c:v>
                </c:pt>
                <c:pt idx="25">
                  <c:v>0.17311510595321228</c:v>
                </c:pt>
                <c:pt idx="26">
                  <c:v>0.1753988386763633</c:v>
                </c:pt>
                <c:pt idx="27">
                  <c:v>0.1780678117253609</c:v>
                </c:pt>
                <c:pt idx="28">
                  <c:v>0.18130899970619285</c:v>
                </c:pt>
                <c:pt idx="29">
                  <c:v>0.18503316928339525</c:v>
                </c:pt>
                <c:pt idx="30">
                  <c:v>0.18893897227972445</c:v>
                </c:pt>
                <c:pt idx="31">
                  <c:v>0.19261754792105978</c:v>
                </c:pt>
                <c:pt idx="32">
                  <c:v>0.19577832753352764</c:v>
                </c:pt>
                <c:pt idx="33">
                  <c:v>0.19849855488957796</c:v>
                </c:pt>
                <c:pt idx="34">
                  <c:v>0.20120657764681715</c:v>
                </c:pt>
                <c:pt idx="35">
                  <c:v>0.20433588306174322</c:v>
                </c:pt>
                <c:pt idx="36">
                  <c:v>0.2080351798939272</c:v>
                </c:pt>
                <c:pt idx="37">
                  <c:v>0.21216500843206923</c:v>
                </c:pt>
                <c:pt idx="38">
                  <c:v>0.21640121637449439</c:v>
                </c:pt>
                <c:pt idx="39">
                  <c:v>0.22038020430188529</c:v>
                </c:pt>
                <c:pt idx="40">
                  <c:v>0.2239325921615159</c:v>
                </c:pt>
                <c:pt idx="41">
                  <c:v>0.22726693719451396</c:v>
                </c:pt>
                <c:pt idx="42">
                  <c:v>0.23086684105068239</c:v>
                </c:pt>
                <c:pt idx="43">
                  <c:v>0.23515038817604084</c:v>
                </c:pt>
                <c:pt idx="44">
                  <c:v>0.24025356947946835</c:v>
                </c:pt>
                <c:pt idx="45">
                  <c:v>0.24606408927217016</c:v>
                </c:pt>
                <c:pt idx="46">
                  <c:v>0.25234379140800056</c:v>
                </c:pt>
                <c:pt idx="47">
                  <c:v>0.25890792625426429</c:v>
                </c:pt>
                <c:pt idx="48">
                  <c:v>0.26586632693703749</c:v>
                </c:pt>
                <c:pt idx="49">
                  <c:v>0.27374901852991318</c:v>
                </c:pt>
                <c:pt idx="50">
                  <c:v>0.28331536031801474</c:v>
                </c:pt>
                <c:pt idx="51">
                  <c:v>0.29515951706321025</c:v>
                </c:pt>
                <c:pt idx="52">
                  <c:v>0.30944608597520845</c:v>
                </c:pt>
                <c:pt idx="53">
                  <c:v>0.32587202297519247</c:v>
                </c:pt>
                <c:pt idx="54">
                  <c:v>0.34381532133082471</c:v>
                </c:pt>
                <c:pt idx="55">
                  <c:v>0.36280526849757022</c:v>
                </c:pt>
                <c:pt idx="56">
                  <c:v>0.3832681672930815</c:v>
                </c:pt>
                <c:pt idx="57">
                  <c:v>0.40694146693176214</c:v>
                </c:pt>
                <c:pt idx="58">
                  <c:v>0.43632940595070679</c:v>
                </c:pt>
                <c:pt idx="59">
                  <c:v>0.47348458455012393</c:v>
                </c:pt>
                <c:pt idx="60">
                  <c:v>0.51889592921218841</c:v>
                </c:pt>
                <c:pt idx="61">
                  <c:v>0.57067679180337461</c:v>
                </c:pt>
                <c:pt idx="62">
                  <c:v>0.62440508563288344</c:v>
                </c:pt>
                <c:pt idx="63">
                  <c:v>0.67498230722444585</c:v>
                </c:pt>
                <c:pt idx="64">
                  <c:v>0.72048403436425934</c:v>
                </c:pt>
                <c:pt idx="65">
                  <c:v>0.76425575821691916</c:v>
                </c:pt>
                <c:pt idx="66">
                  <c:v>0.81219771550724718</c:v>
                </c:pt>
                <c:pt idx="67">
                  <c:v>0.86818007311676271</c:v>
                </c:pt>
                <c:pt idx="68">
                  <c:v>0.93195147403820988</c:v>
                </c:pt>
                <c:pt idx="69">
                  <c:v>0.99960358233089919</c:v>
                </c:pt>
                <c:pt idx="70">
                  <c:v>1.0653293554970829</c:v>
                </c:pt>
                <c:pt idx="71">
                  <c:v>1.124659993402054</c:v>
                </c:pt>
                <c:pt idx="72">
                  <c:v>1.1778267481733491</c:v>
                </c:pt>
                <c:pt idx="73">
                  <c:v>1.2297820525517071</c:v>
                </c:pt>
                <c:pt idx="74">
                  <c:v>1.2862362917819168</c:v>
                </c:pt>
                <c:pt idx="75">
                  <c:v>1.3496862234684255</c:v>
                </c:pt>
                <c:pt idx="76">
                  <c:v>1.4185900006275758</c:v>
                </c:pt>
                <c:pt idx="77">
                  <c:v>1.4888528155999841</c:v>
                </c:pt>
                <c:pt idx="78">
                  <c:v>1.5561703340259405</c:v>
                </c:pt>
                <c:pt idx="79">
                  <c:v>1.6187328511122152</c:v>
                </c:pt>
                <c:pt idx="80">
                  <c:v>1.6787858153415047</c:v>
                </c:pt>
                <c:pt idx="81">
                  <c:v>1.7412285093434394</c:v>
                </c:pt>
                <c:pt idx="82">
                  <c:v>1.8100613347365346</c:v>
                </c:pt>
                <c:pt idx="83">
                  <c:v>1.8857993279353178</c:v>
                </c:pt>
                <c:pt idx="84">
                  <c:v>1.9655173145452201</c:v>
                </c:pt>
                <c:pt idx="85">
                  <c:v>2.0446505086693327</c:v>
                </c:pt>
                <c:pt idx="86">
                  <c:v>2.1195007801398815</c:v>
                </c:pt>
                <c:pt idx="87">
                  <c:v>2.1896116050449108</c:v>
                </c:pt>
                <c:pt idx="88">
                  <c:v>2.2583615069193455</c:v>
                </c:pt>
                <c:pt idx="89">
                  <c:v>2.3307506707512675</c:v>
                </c:pt>
                <c:pt idx="90">
                  <c:v>2.4099718008283628</c:v>
                </c:pt>
                <c:pt idx="91">
                  <c:v>2.4956046386944273</c:v>
                </c:pt>
                <c:pt idx="92">
                  <c:v>2.5843403488609673</c:v>
                </c:pt>
                <c:pt idx="93">
                  <c:v>2.6721016880367374</c:v>
                </c:pt>
                <c:pt idx="94">
                  <c:v>2.7564610593090366</c:v>
                </c:pt>
                <c:pt idx="95">
                  <c:v>2.8383608694947218</c:v>
                </c:pt>
                <c:pt idx="96">
                  <c:v>2.9217846697512639</c:v>
                </c:pt>
                <c:pt idx="97">
                  <c:v>3.0111356441264929</c:v>
                </c:pt>
                <c:pt idx="98">
                  <c:v>3.1082404867606903</c:v>
                </c:pt>
                <c:pt idx="99">
                  <c:v>3.2112921834574113</c:v>
                </c:pt>
                <c:pt idx="100">
                  <c:v>3.316095719067957</c:v>
                </c:pt>
                <c:pt idx="101">
                  <c:v>3.4184677899212605</c:v>
                </c:pt>
                <c:pt idx="102">
                  <c:v>3.5166569334764519</c:v>
                </c:pt>
                <c:pt idx="103">
                  <c:v>3.6125680604624129</c:v>
                </c:pt>
                <c:pt idx="104">
                  <c:v>3.7106286656017189</c:v>
                </c:pt>
                <c:pt idx="105">
                  <c:v>3.8147061173030439</c:v>
                </c:pt>
                <c:pt idx="106">
                  <c:v>3.925371679478447</c:v>
                </c:pt>
                <c:pt idx="107">
                  <c:v>4.0395136078265788</c:v>
                </c:pt>
                <c:pt idx="108">
                  <c:v>4.1521740729335601</c:v>
                </c:pt>
                <c:pt idx="109">
                  <c:v>4.2592393427610613</c:v>
                </c:pt>
                <c:pt idx="110">
                  <c:v>4.3596964901557511</c:v>
                </c:pt>
                <c:pt idx="111">
                  <c:v>4.4562089146096735</c:v>
                </c:pt>
                <c:pt idx="112">
                  <c:v>4.5532932885332835</c:v>
                </c:pt>
                <c:pt idx="113">
                  <c:v>4.6541510318833357</c:v>
                </c:pt>
                <c:pt idx="114">
                  <c:v>4.7585371199369275</c:v>
                </c:pt>
                <c:pt idx="115">
                  <c:v>4.8630890144223367</c:v>
                </c:pt>
                <c:pt idx="116">
                  <c:v>4.9634449453776845</c:v>
                </c:pt>
                <c:pt idx="117">
                  <c:v>5.0566576205952165</c:v>
                </c:pt>
                <c:pt idx="118">
                  <c:v>5.1427408378350226</c:v>
                </c:pt>
                <c:pt idx="119">
                  <c:v>5.2245015223152009</c:v>
                </c:pt>
                <c:pt idx="120">
                  <c:v>5.3055645236179014</c:v>
                </c:pt>
                <c:pt idx="121">
                  <c:v>5.3878805638755036</c:v>
                </c:pt>
                <c:pt idx="122">
                  <c:v>5.4705523550335107</c:v>
                </c:pt>
                <c:pt idx="123">
                  <c:v>5.5506287972281214</c:v>
                </c:pt>
                <c:pt idx="124">
                  <c:v>5.6249756895987062</c:v>
                </c:pt>
                <c:pt idx="125">
                  <c:v>5.6919985853048152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654848"/>
        <c:axId val="209655424"/>
      </c:scatterChart>
      <c:valAx>
        <c:axId val="209654848"/>
        <c:scaling>
          <c:orientation val="minMax"/>
          <c:max val="275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Temperature, 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655424"/>
        <c:crosses val="autoZero"/>
        <c:crossBetween val="midCat"/>
        <c:majorUnit val="25"/>
        <c:minorUnit val="10"/>
      </c:valAx>
      <c:valAx>
        <c:axId val="209655424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Vitrinite reflectance, %Ro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654848"/>
        <c:crosses val="autoZero"/>
        <c:crossBetween val="midCat"/>
        <c:majorUnit val="1"/>
        <c:minorUnit val="0.5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4310434249611015"/>
          <c:y val="8.0663895450567125E-2"/>
          <c:w val="0.31292470177754728"/>
          <c:h val="0.1306643583485792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5196177400901"/>
          <c:y val="5.1400554097404488E-2"/>
          <c:w val="0.81877111514906786"/>
          <c:h val="0.75391586468358129"/>
        </c:manualLayout>
      </c:layout>
      <c:scatterChart>
        <c:scatterStyle val="lineMarker"/>
        <c:varyColors val="0"/>
        <c:ser>
          <c:idx val="0"/>
          <c:order val="0"/>
          <c:tx>
            <c:v>H/C</c:v>
          </c:tx>
          <c:marker>
            <c:symbol val="none"/>
          </c:marker>
          <c:xVal>
            <c:numRef>
              <c:f>'Type 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 OM'!$G$18:$G$143</c:f>
              <c:numCache>
                <c:formatCode>0.000</c:formatCode>
                <c:ptCount val="126"/>
                <c:pt idx="0">
                  <c:v>1.5</c:v>
                </c:pt>
                <c:pt idx="1">
                  <c:v>1.4999757115622989</c:v>
                </c:pt>
                <c:pt idx="2">
                  <c:v>1.4999386029133299</c:v>
                </c:pt>
                <c:pt idx="3">
                  <c:v>1.4998829690583535</c:v>
                </c:pt>
                <c:pt idx="4">
                  <c:v>1.4998016723360608</c:v>
                </c:pt>
                <c:pt idx="5">
                  <c:v>1.499687039874827</c:v>
                </c:pt>
                <c:pt idx="6">
                  <c:v>1.4995333628135825</c:v>
                </c:pt>
                <c:pt idx="7">
                  <c:v>1.4993416158221662</c:v>
                </c:pt>
                <c:pt idx="8">
                  <c:v>1.4991253677546044</c:v>
                </c:pt>
                <c:pt idx="9">
                  <c:v>1.4989127379302918</c:v>
                </c:pt>
                <c:pt idx="10">
                  <c:v>1.4987356538564434</c:v>
                </c:pt>
                <c:pt idx="11">
                  <c:v>1.498605939385337</c:v>
                </c:pt>
                <c:pt idx="12">
                  <c:v>1.4985018918270274</c:v>
                </c:pt>
                <c:pt idx="13">
                  <c:v>1.4983891728669938</c:v>
                </c:pt>
                <c:pt idx="14">
                  <c:v>1.4982498032014093</c:v>
                </c:pt>
                <c:pt idx="15">
                  <c:v>1.4980858943096662</c:v>
                </c:pt>
                <c:pt idx="16">
                  <c:v>1.497914256676868</c:v>
                </c:pt>
                <c:pt idx="17">
                  <c:v>1.4977628595302519</c:v>
                </c:pt>
                <c:pt idx="18">
                  <c:v>1.4976595363563714</c:v>
                </c:pt>
                <c:pt idx="19">
                  <c:v>1.497613678909127</c:v>
                </c:pt>
                <c:pt idx="20">
                  <c:v>1.497609928948443</c:v>
                </c:pt>
                <c:pt idx="21">
                  <c:v>1.4976257709088168</c:v>
                </c:pt>
                <c:pt idx="22">
                  <c:v>1.4976494590669636</c:v>
                </c:pt>
                <c:pt idx="23">
                  <c:v>1.4976778112269986</c:v>
                </c:pt>
                <c:pt idx="24">
                  <c:v>1.4977086367904016</c:v>
                </c:pt>
                <c:pt idx="25">
                  <c:v>1.497738793533351</c:v>
                </c:pt>
                <c:pt idx="26">
                  <c:v>1.4977655284828459</c:v>
                </c:pt>
                <c:pt idx="27">
                  <c:v>1.497788730612569</c:v>
                </c:pt>
                <c:pt idx="28">
                  <c:v>1.4978115369970872</c:v>
                </c:pt>
                <c:pt idx="29">
                  <c:v>1.4978378220334205</c:v>
                </c:pt>
                <c:pt idx="30">
                  <c:v>1.4978692741235338</c:v>
                </c:pt>
                <c:pt idx="31">
                  <c:v>1.4979048366594121</c:v>
                </c:pt>
                <c:pt idx="32">
                  <c:v>1.4979413156103116</c:v>
                </c:pt>
                <c:pt idx="33">
                  <c:v>1.4979743202319875</c:v>
                </c:pt>
                <c:pt idx="34">
                  <c:v>1.4980002540015918</c:v>
                </c:pt>
                <c:pt idx="35">
                  <c:v>1.4980185812766498</c:v>
                </c:pt>
                <c:pt idx="36">
                  <c:v>1.4980317629336155</c:v>
                </c:pt>
                <c:pt idx="37">
                  <c:v>1.4980419586181577</c:v>
                </c:pt>
                <c:pt idx="38">
                  <c:v>1.4980477651157875</c:v>
                </c:pt>
                <c:pt idx="39">
                  <c:v>1.4980434906659446</c:v>
                </c:pt>
                <c:pt idx="40">
                  <c:v>1.4980193921017413</c:v>
                </c:pt>
                <c:pt idx="41">
                  <c:v>1.4979617790876627</c:v>
                </c:pt>
                <c:pt idx="42">
                  <c:v>1.4978532313799306</c:v>
                </c:pt>
                <c:pt idx="43">
                  <c:v>1.497671777050066</c:v>
                </c:pt>
                <c:pt idx="44">
                  <c:v>1.4973867264067284</c:v>
                </c:pt>
                <c:pt idx="45">
                  <c:v>1.4969509037121909</c:v>
                </c:pt>
                <c:pt idx="46">
                  <c:v>1.4962925342656401</c:v>
                </c:pt>
                <c:pt idx="47">
                  <c:v>1.4953098819401642</c:v>
                </c:pt>
                <c:pt idx="48">
                  <c:v>1.4938700259851296</c:v>
                </c:pt>
                <c:pt idx="49">
                  <c:v>1.4918138998562074</c:v>
                </c:pt>
                <c:pt idx="50">
                  <c:v>1.4889673857910295</c:v>
                </c:pt>
                <c:pt idx="51">
                  <c:v>1.4851507158764157</c:v>
                </c:pt>
                <c:pt idx="52">
                  <c:v>1.4801745316657005</c:v>
                </c:pt>
                <c:pt idx="53">
                  <c:v>1.4738168213691354</c:v>
                </c:pt>
                <c:pt idx="54">
                  <c:v>1.465776362778876</c:v>
                </c:pt>
                <c:pt idx="55">
                  <c:v>1.4555864780438064</c:v>
                </c:pt>
                <c:pt idx="56">
                  <c:v>1.4424813567224297</c:v>
                </c:pt>
                <c:pt idx="57">
                  <c:v>1.4252450797217886</c:v>
                </c:pt>
                <c:pt idx="58">
                  <c:v>1.4020789478488214</c:v>
                </c:pt>
                <c:pt idx="59">
                  <c:v>1.3704823448642234</c:v>
                </c:pt>
                <c:pt idx="60">
                  <c:v>1.3271726107081372</c:v>
                </c:pt>
                <c:pt idx="61">
                  <c:v>1.2682521674197218</c:v>
                </c:pt>
                <c:pt idx="62">
                  <c:v>1.1901585158473424</c:v>
                </c:pt>
                <c:pt idx="63">
                  <c:v>1.0923928819347579</c:v>
                </c:pt>
                <c:pt idx="64">
                  <c:v>0.98248052350042059</c:v>
                </c:pt>
                <c:pt idx="65">
                  <c:v>0.87892397411737344</c:v>
                </c:pt>
                <c:pt idx="66">
                  <c:v>0.80233358568382762</c:v>
                </c:pt>
                <c:pt idx="67">
                  <c:v>0.75813788404857263</c:v>
                </c:pt>
                <c:pt idx="68">
                  <c:v>0.73496273181580285</c:v>
                </c:pt>
                <c:pt idx="69">
                  <c:v>0.71998663376305339</c:v>
                </c:pt>
                <c:pt idx="70">
                  <c:v>0.70755377104458395</c:v>
                </c:pt>
                <c:pt idx="71">
                  <c:v>0.69646988488554984</c:v>
                </c:pt>
                <c:pt idx="72">
                  <c:v>0.68617885856637095</c:v>
                </c:pt>
                <c:pt idx="73">
                  <c:v>0.67580816314934544</c:v>
                </c:pt>
                <c:pt idx="74">
                  <c:v>0.66463783293959799</c:v>
                </c:pt>
                <c:pt idx="75">
                  <c:v>0.65256373009189883</c:v>
                </c:pt>
                <c:pt idx="76">
                  <c:v>0.64007661919133263</c:v>
                </c:pt>
                <c:pt idx="77">
                  <c:v>0.62793239677482915</c:v>
                </c:pt>
                <c:pt idx="78">
                  <c:v>0.61675138842451727</c:v>
                </c:pt>
                <c:pt idx="79">
                  <c:v>0.60666056863118234</c:v>
                </c:pt>
                <c:pt idx="80">
                  <c:v>0.59718590352658052</c:v>
                </c:pt>
                <c:pt idx="81">
                  <c:v>0.58756382082004721</c:v>
                </c:pt>
                <c:pt idx="82">
                  <c:v>0.57727264963690694</c:v>
                </c:pt>
                <c:pt idx="83">
                  <c:v>0.56633308984900954</c:v>
                </c:pt>
                <c:pt idx="84">
                  <c:v>0.5552026455483029</c:v>
                </c:pt>
                <c:pt idx="85">
                  <c:v>0.54446435634595136</c:v>
                </c:pt>
                <c:pt idx="86">
                  <c:v>0.53450116303517914</c:v>
                </c:pt>
                <c:pt idx="87">
                  <c:v>0.52526340899416113</c:v>
                </c:pt>
                <c:pt idx="88">
                  <c:v>0.51628207931728332</c:v>
                </c:pt>
                <c:pt idx="89">
                  <c:v>0.50698309619038751</c:v>
                </c:pt>
                <c:pt idx="90">
                  <c:v>0.49708016868506472</c:v>
                </c:pt>
                <c:pt idx="91">
                  <c:v>0.48672827999215668</c:v>
                </c:pt>
                <c:pt idx="92">
                  <c:v>0.4763769782953125</c:v>
                </c:pt>
                <c:pt idx="93">
                  <c:v>0.46649539982830807</c:v>
                </c:pt>
                <c:pt idx="94">
                  <c:v>0.45731306415824036</c:v>
                </c:pt>
                <c:pt idx="95">
                  <c:v>0.44867903568488265</c:v>
                </c:pt>
                <c:pt idx="96">
                  <c:v>0.44014972232420896</c:v>
                </c:pt>
                <c:pt idx="97">
                  <c:v>0.43128821263260597</c:v>
                </c:pt>
                <c:pt idx="98">
                  <c:v>0.42195429309603316</c:v>
                </c:pt>
                <c:pt idx="99">
                  <c:v>0.41236287115420994</c:v>
                </c:pt>
                <c:pt idx="100">
                  <c:v>0.40291722995280776</c:v>
                </c:pt>
                <c:pt idx="101">
                  <c:v>0.39396973808114916</c:v>
                </c:pt>
                <c:pt idx="102">
                  <c:v>0.38562665520525263</c:v>
                </c:pt>
                <c:pt idx="103">
                  <c:v>0.37768369630586879</c:v>
                </c:pt>
                <c:pt idx="104">
                  <c:v>0.36975562861286332</c:v>
                </c:pt>
                <c:pt idx="105">
                  <c:v>0.3615366122549683</c:v>
                </c:pt>
                <c:pt idx="106">
                  <c:v>0.35299710622822733</c:v>
                </c:pt>
                <c:pt idx="107">
                  <c:v>0.34437682383213569</c:v>
                </c:pt>
                <c:pt idx="108">
                  <c:v>0.33601854329195219</c:v>
                </c:pt>
                <c:pt idx="109">
                  <c:v>0.3281718239084831</c:v>
                </c:pt>
                <c:pt idx="110">
                  <c:v>0.32085907756483784</c:v>
                </c:pt>
                <c:pt idx="111">
                  <c:v>0.31386905232165419</c:v>
                </c:pt>
                <c:pt idx="112">
                  <c:v>0.30690057323182418</c:v>
                </c:pt>
                <c:pt idx="113">
                  <c:v>0.29977143153328117</c:v>
                </c:pt>
                <c:pt idx="114">
                  <c:v>0.29253741445841769</c:v>
                </c:pt>
                <c:pt idx="115">
                  <c:v>0.28544455804980678</c:v>
                </c:pt>
                <c:pt idx="116">
                  <c:v>0.27877656303966786</c:v>
                </c:pt>
                <c:pt idx="117">
                  <c:v>0.27270167109809051</c:v>
                </c:pt>
                <c:pt idx="118">
                  <c:v>0.26718910925995693</c:v>
                </c:pt>
                <c:pt idx="119">
                  <c:v>0.26203730699871425</c:v>
                </c:pt>
                <c:pt idx="120">
                  <c:v>0.25700768410347741</c:v>
                </c:pt>
                <c:pt idx="121">
                  <c:v>0.25197759069274345</c:v>
                </c:pt>
                <c:pt idx="122">
                  <c:v>0.24700177713016069</c:v>
                </c:pt>
                <c:pt idx="123">
                  <c:v>0.24225266223956107</c:v>
                </c:pt>
                <c:pt idx="124">
                  <c:v>0.23790370326461649</c:v>
                </c:pt>
                <c:pt idx="125">
                  <c:v>0.23403167986230825</c:v>
                </c:pt>
              </c:numCache>
            </c:numRef>
          </c:yVal>
          <c:smooth val="0"/>
        </c:ser>
        <c:ser>
          <c:idx val="1"/>
          <c:order val="1"/>
          <c:tx>
            <c:v>O/C</c:v>
          </c:tx>
          <c:marker>
            <c:symbol val="none"/>
          </c:marker>
          <c:xVal>
            <c:numRef>
              <c:f>'Type 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 OM'!$H$18:$H$143</c:f>
              <c:numCache>
                <c:formatCode>0.000</c:formatCode>
                <c:ptCount val="126"/>
                <c:pt idx="0">
                  <c:v>0.05</c:v>
                </c:pt>
                <c:pt idx="1">
                  <c:v>4.9986139830801954E-2</c:v>
                </c:pt>
                <c:pt idx="2">
                  <c:v>4.9964838496517137E-2</c:v>
                </c:pt>
                <c:pt idx="3">
                  <c:v>4.9932652954295616E-2</c:v>
                </c:pt>
                <c:pt idx="4">
                  <c:v>4.9885103813982069E-2</c:v>
                </c:pt>
                <c:pt idx="5">
                  <c:v>4.9816963129142029E-2</c:v>
                </c:pt>
                <c:pt idx="6">
                  <c:v>4.9723272262954178E-2</c:v>
                </c:pt>
                <c:pt idx="7">
                  <c:v>4.960137805164596E-2</c:v>
                </c:pt>
                <c:pt idx="8">
                  <c:v>4.9453457581779957E-2</c:v>
                </c:pt>
                <c:pt idx="9">
                  <c:v>4.9286969196531416E-2</c:v>
                </c:pt>
                <c:pt idx="10">
                  <c:v>4.9108735823175813E-2</c:v>
                </c:pt>
                <c:pt idx="11">
                  <c:v>4.891265035850631E-2</c:v>
                </c:pt>
                <c:pt idx="12">
                  <c:v>4.8673323596975016E-2</c:v>
                </c:pt>
                <c:pt idx="13">
                  <c:v>4.8358443050709472E-2</c:v>
                </c:pt>
                <c:pt idx="14">
                  <c:v>4.7947791398907348E-2</c:v>
                </c:pt>
                <c:pt idx="15">
                  <c:v>4.7442479238286886E-2</c:v>
                </c:pt>
                <c:pt idx="16">
                  <c:v>4.6869380593449673E-2</c:v>
                </c:pt>
                <c:pt idx="17">
                  <c:v>4.6277142722544184E-2</c:v>
                </c:pt>
                <c:pt idx="18">
                  <c:v>4.5707970471418592E-2</c:v>
                </c:pt>
                <c:pt idx="19">
                  <c:v>4.5152390606946251E-2</c:v>
                </c:pt>
                <c:pt idx="20">
                  <c:v>4.4536016733279907E-2</c:v>
                </c:pt>
                <c:pt idx="21">
                  <c:v>4.377114233400111E-2</c:v>
                </c:pt>
                <c:pt idx="22">
                  <c:v>4.2817577072531955E-2</c:v>
                </c:pt>
                <c:pt idx="23">
                  <c:v>4.1699239695579537E-2</c:v>
                </c:pt>
                <c:pt idx="24">
                  <c:v>4.0500587295323985E-2</c:v>
                </c:pt>
                <c:pt idx="25">
                  <c:v>3.9344832970936425E-2</c:v>
                </c:pt>
                <c:pt idx="26">
                  <c:v>3.8326979876867159E-2</c:v>
                </c:pt>
                <c:pt idx="27">
                  <c:v>3.7429689434879856E-2</c:v>
                </c:pt>
                <c:pt idx="28">
                  <c:v>3.6517734609776052E-2</c:v>
                </c:pt>
                <c:pt idx="29">
                  <c:v>3.5446078645490355E-2</c:v>
                </c:pt>
                <c:pt idx="30">
                  <c:v>3.4161138629436559E-2</c:v>
                </c:pt>
                <c:pt idx="31">
                  <c:v>3.271043387349324E-2</c:v>
                </c:pt>
                <c:pt idx="32">
                  <c:v>3.1216361285735777E-2</c:v>
                </c:pt>
                <c:pt idx="33">
                  <c:v>2.9832719329300622E-2</c:v>
                </c:pt>
                <c:pt idx="34">
                  <c:v>2.8659149881165195E-2</c:v>
                </c:pt>
                <c:pt idx="35">
                  <c:v>2.7657178625458922E-2</c:v>
                </c:pt>
                <c:pt idx="36">
                  <c:v>2.6668098748653592E-2</c:v>
                </c:pt>
                <c:pt idx="37">
                  <c:v>2.5540923974073336E-2</c:v>
                </c:pt>
                <c:pt idx="38">
                  <c:v>2.4231108473205462E-2</c:v>
                </c:pt>
                <c:pt idx="39">
                  <c:v>2.2797402643906187E-2</c:v>
                </c:pt>
                <c:pt idx="40">
                  <c:v>2.1362412898177866E-2</c:v>
                </c:pt>
                <c:pt idx="41">
                  <c:v>2.0060847960418751E-2</c:v>
                </c:pt>
                <c:pt idx="42">
                  <c:v>1.8961886646807695E-2</c:v>
                </c:pt>
                <c:pt idx="43">
                  <c:v>1.8011012028473477E-2</c:v>
                </c:pt>
                <c:pt idx="44">
                  <c:v>1.7065609374079523E-2</c:v>
                </c:pt>
                <c:pt idx="45">
                  <c:v>1.6007734130213648E-2</c:v>
                </c:pt>
                <c:pt idx="46">
                  <c:v>1.4817524819889041E-2</c:v>
                </c:pt>
                <c:pt idx="47">
                  <c:v>1.3562598095356064E-2</c:v>
                </c:pt>
                <c:pt idx="48">
                  <c:v>1.2358126072379716E-2</c:v>
                </c:pt>
                <c:pt idx="49">
                  <c:v>1.1316904671776144E-2</c:v>
                </c:pt>
                <c:pt idx="50">
                  <c:v>1.0486305152007306E-2</c:v>
                </c:pt>
                <c:pt idx="51">
                  <c:v>9.8124423642585671E-3</c:v>
                </c:pt>
                <c:pt idx="52">
                  <c:v>9.1801821747141826E-3</c:v>
                </c:pt>
                <c:pt idx="53">
                  <c:v>8.5018232035119733E-3</c:v>
                </c:pt>
                <c:pt idx="54">
                  <c:v>7.7670445144589935E-3</c:v>
                </c:pt>
                <c:pt idx="55">
                  <c:v>7.0306553421277604E-3</c:v>
                </c:pt>
                <c:pt idx="56">
                  <c:v>6.3819113647809239E-3</c:v>
                </c:pt>
                <c:pt idx="57">
                  <c:v>5.9101347247845822E-3</c:v>
                </c:pt>
                <c:pt idx="58">
                  <c:v>5.6637680668429032E-3</c:v>
                </c:pt>
                <c:pt idx="59">
                  <c:v>5.6268544647135443E-3</c:v>
                </c:pt>
                <c:pt idx="60">
                  <c:v>5.7412504842731735E-3</c:v>
                </c:pt>
                <c:pt idx="61">
                  <c:v>5.9569768976148428E-3</c:v>
                </c:pt>
                <c:pt idx="62">
                  <c:v>6.2562754448588975E-3</c:v>
                </c:pt>
                <c:pt idx="63">
                  <c:v>6.6327498164514588E-3</c:v>
                </c:pt>
                <c:pt idx="64">
                  <c:v>7.0550679270339513E-3</c:v>
                </c:pt>
                <c:pt idx="65">
                  <c:v>7.4493799561160361E-3</c:v>
                </c:pt>
                <c:pt idx="66">
                  <c:v>7.7342554511251717E-3</c:v>
                </c:pt>
                <c:pt idx="67">
                  <c:v>7.8892257675168501E-3</c:v>
                </c:pt>
                <c:pt idx="68">
                  <c:v>7.9604760482106969E-3</c:v>
                </c:pt>
                <c:pt idx="69">
                  <c:v>7.9997498674399675E-3</c:v>
                </c:pt>
                <c:pt idx="70">
                  <c:v>8.0303446568918066E-3</c:v>
                </c:pt>
                <c:pt idx="71">
                  <c:v>8.0573903439079518E-3</c:v>
                </c:pt>
                <c:pt idx="72">
                  <c:v>8.0824905881635815E-3</c:v>
                </c:pt>
                <c:pt idx="73">
                  <c:v>8.1077849679279633E-3</c:v>
                </c:pt>
                <c:pt idx="74">
                  <c:v>8.1350296757571067E-3</c:v>
                </c:pt>
                <c:pt idx="75">
                  <c:v>8.1644787070929582E-3</c:v>
                </c:pt>
                <c:pt idx="76">
                  <c:v>8.1949350751431196E-3</c:v>
                </c:pt>
                <c:pt idx="77">
                  <c:v>8.2245551298175193E-3</c:v>
                </c:pt>
                <c:pt idx="78">
                  <c:v>8.2518258818914496E-3</c:v>
                </c:pt>
                <c:pt idx="79">
                  <c:v>8.2764376374849513E-3</c:v>
                </c:pt>
                <c:pt idx="80">
                  <c:v>8.2995465767644674E-3</c:v>
                </c:pt>
                <c:pt idx="81">
                  <c:v>8.3230150711706453E-3</c:v>
                </c:pt>
                <c:pt idx="82">
                  <c:v>8.348115488690501E-3</c:v>
                </c:pt>
                <c:pt idx="83">
                  <c:v>8.3747973418317138E-3</c:v>
                </c:pt>
                <c:pt idx="84">
                  <c:v>8.4019447669553878E-3</c:v>
                </c:pt>
                <c:pt idx="85">
                  <c:v>8.4281357162294158E-3</c:v>
                </c:pt>
                <c:pt idx="86">
                  <c:v>8.4524361877191048E-3</c:v>
                </c:pt>
                <c:pt idx="87">
                  <c:v>8.4749672951362227E-3</c:v>
                </c:pt>
                <c:pt idx="88">
                  <c:v>8.4968729772749475E-3</c:v>
                </c:pt>
                <c:pt idx="89">
                  <c:v>8.5195534239259144E-3</c:v>
                </c:pt>
                <c:pt idx="90">
                  <c:v>8.5437069056462141E-3</c:v>
                </c:pt>
                <c:pt idx="91">
                  <c:v>8.5689554146533061E-3</c:v>
                </c:pt>
                <c:pt idx="92">
                  <c:v>8.5942024919626828E-3</c:v>
                </c:pt>
                <c:pt idx="93">
                  <c:v>8.6183039028578153E-3</c:v>
                </c:pt>
                <c:pt idx="94">
                  <c:v>8.6406998435165187E-3</c:v>
                </c:pt>
                <c:pt idx="95">
                  <c:v>8.6617584495490962E-3</c:v>
                </c:pt>
                <c:pt idx="96">
                  <c:v>8.6825616528678137E-3</c:v>
                </c:pt>
                <c:pt idx="97">
                  <c:v>8.7041750911400154E-3</c:v>
                </c:pt>
                <c:pt idx="98">
                  <c:v>8.7269407485462917E-3</c:v>
                </c:pt>
                <c:pt idx="99">
                  <c:v>8.7503344605995188E-3</c:v>
                </c:pt>
                <c:pt idx="100">
                  <c:v>8.7733726098712314E-3</c:v>
                </c:pt>
                <c:pt idx="101">
                  <c:v>8.7951957607777156E-3</c:v>
                </c:pt>
                <c:pt idx="102">
                  <c:v>8.8155447434018538E-3</c:v>
                </c:pt>
                <c:pt idx="103">
                  <c:v>8.8349178138881559E-3</c:v>
                </c:pt>
                <c:pt idx="104">
                  <c:v>8.8542545643589005E-3</c:v>
                </c:pt>
                <c:pt idx="105">
                  <c:v>8.8743009457196206E-3</c:v>
                </c:pt>
                <c:pt idx="106">
                  <c:v>8.8951290091994779E-3</c:v>
                </c:pt>
                <c:pt idx="107">
                  <c:v>8.9161540882143342E-3</c:v>
                </c:pt>
                <c:pt idx="108">
                  <c:v>8.9365401383123422E-3</c:v>
                </c:pt>
                <c:pt idx="109">
                  <c:v>8.9556784782720243E-3</c:v>
                </c:pt>
                <c:pt idx="110">
                  <c:v>8.973514444963842E-3</c:v>
                </c:pt>
                <c:pt idx="111">
                  <c:v>8.9905632870203867E-3</c:v>
                </c:pt>
                <c:pt idx="112">
                  <c:v>9.0075595774833876E-3</c:v>
                </c:pt>
                <c:pt idx="113">
                  <c:v>9.0249477279676395E-3</c:v>
                </c:pt>
                <c:pt idx="114">
                  <c:v>9.0425916720526713E-3</c:v>
                </c:pt>
                <c:pt idx="115">
                  <c:v>9.0598913218297716E-3</c:v>
                </c:pt>
                <c:pt idx="116">
                  <c:v>9.0761547242935239E-3</c:v>
                </c:pt>
                <c:pt idx="117">
                  <c:v>9.0909715339071284E-3</c:v>
                </c:pt>
                <c:pt idx="118">
                  <c:v>9.104416806683063E-3</c:v>
                </c:pt>
                <c:pt idx="119">
                  <c:v>9.1169821780519491E-3</c:v>
                </c:pt>
                <c:pt idx="120">
                  <c:v>9.1292495509671598E-3</c:v>
                </c:pt>
                <c:pt idx="121">
                  <c:v>9.1415180714811469E-3</c:v>
                </c:pt>
                <c:pt idx="122">
                  <c:v>9.1536542021215909E-3</c:v>
                </c:pt>
                <c:pt idx="123">
                  <c:v>9.1652374091718333E-3</c:v>
                </c:pt>
                <c:pt idx="124">
                  <c:v>9.1758446261838936E-3</c:v>
                </c:pt>
                <c:pt idx="125">
                  <c:v>9.1852885857017195E-3</c:v>
                </c:pt>
              </c:numCache>
            </c:numRef>
          </c:yVal>
          <c:smooth val="0"/>
        </c:ser>
        <c:ser>
          <c:idx val="2"/>
          <c:order val="2"/>
          <c:tx>
            <c:v>%Ro wt%C</c:v>
          </c:tx>
          <c:marker>
            <c:symbol val="none"/>
          </c:marker>
          <c:xVal>
            <c:numRef>
              <c:f>'Type 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 OM'!$O$18:$O$143</c:f>
              <c:numCache>
                <c:formatCode>0.00</c:formatCode>
                <c:ptCount val="126"/>
                <c:pt idx="0">
                  <c:v>0</c:v>
                </c:pt>
                <c:pt idx="1">
                  <c:v>2.6967539312749978E-12</c:v>
                </c:pt>
                <c:pt idx="2">
                  <c:v>7.5592976322980128E-12</c:v>
                </c:pt>
                <c:pt idx="3">
                  <c:v>1.6259982249522411E-11</c:v>
                </c:pt>
                <c:pt idx="4">
                  <c:v>3.1711966386183121E-11</c:v>
                </c:pt>
                <c:pt idx="5">
                  <c:v>5.8952781545329453E-11</c:v>
                </c:pt>
                <c:pt idx="6">
                  <c:v>1.0663115945774848E-10</c:v>
                </c:pt>
                <c:pt idx="7">
                  <c:v>1.8949141700197458E-10</c:v>
                </c:pt>
                <c:pt idx="8">
                  <c:v>3.3249719644246056E-10</c:v>
                </c:pt>
                <c:pt idx="9">
                  <c:v>5.7762923333370959E-10</c:v>
                </c:pt>
                <c:pt idx="10">
                  <c:v>9.9501785699729335E-10</c:v>
                </c:pt>
                <c:pt idx="11">
                  <c:v>1.701057983360954E-9</c:v>
                </c:pt>
                <c:pt idx="12">
                  <c:v>2.8876971591706994E-9</c:v>
                </c:pt>
                <c:pt idx="13">
                  <c:v>4.8694968557416732E-9</c:v>
                </c:pt>
                <c:pt idx="14">
                  <c:v>8.1587903377755566E-9</c:v>
                </c:pt>
                <c:pt idx="15">
                  <c:v>1.3584993258097811E-8</c:v>
                </c:pt>
                <c:pt idx="16">
                  <c:v>2.2482893791142543E-8</c:v>
                </c:pt>
                <c:pt idx="17">
                  <c:v>3.6988090185152703E-8</c:v>
                </c:pt>
                <c:pt idx="18">
                  <c:v>6.0497924531111025E-8</c:v>
                </c:pt>
                <c:pt idx="19">
                  <c:v>9.8386621094626042E-8</c:v>
                </c:pt>
                <c:pt idx="20">
                  <c:v>1.5910876791647154E-7</c:v>
                </c:pt>
                <c:pt idx="21">
                  <c:v>2.5589289061045405E-7</c:v>
                </c:pt>
                <c:pt idx="22">
                  <c:v>4.093269820593104E-7</c:v>
                </c:pt>
                <c:pt idx="23">
                  <c:v>6.5128532011904383E-7</c:v>
                </c:pt>
                <c:pt idx="24">
                  <c:v>1.0308620459198448E-6</c:v>
                </c:pt>
                <c:pt idx="25">
                  <c:v>1.6232921932091137E-6</c:v>
                </c:pt>
                <c:pt idx="26">
                  <c:v>2.5432983198070414E-6</c:v>
                </c:pt>
                <c:pt idx="27">
                  <c:v>3.964961582708648E-6</c:v>
                </c:pt>
                <c:pt idx="28">
                  <c:v>6.1511657147572674E-6</c:v>
                </c:pt>
                <c:pt idx="29">
                  <c:v>9.4970207334343928E-6</c:v>
                </c:pt>
                <c:pt idx="30">
                  <c:v>1.459360693535916E-5</c:v>
                </c:pt>
                <c:pt idx="31">
                  <c:v>2.2321119036533555E-5</c:v>
                </c:pt>
                <c:pt idx="32">
                  <c:v>3.3984351245514016E-5</c:v>
                </c:pt>
                <c:pt idx="33">
                  <c:v>5.1508876922307104E-5</c:v>
                </c:pt>
                <c:pt idx="34">
                  <c:v>7.7723821430825135E-5</c:v>
                </c:pt>
                <c:pt idx="35">
                  <c:v>1.1676757590035613E-4</c:v>
                </c:pt>
                <c:pt idx="36">
                  <c:v>1.7466716213711541E-4</c:v>
                </c:pt>
                <c:pt idx="37">
                  <c:v>2.6016152053194851E-4</c:v>
                </c:pt>
                <c:pt idx="38">
                  <c:v>3.8586532653834269E-4</c:v>
                </c:pt>
                <c:pt idx="39">
                  <c:v>5.6990484481245218E-4</c:v>
                </c:pt>
                <c:pt idx="40">
                  <c:v>8.3820259789270097E-4</c:v>
                </c:pt>
                <c:pt idx="41">
                  <c:v>1.2276444863775549E-3</c:v>
                </c:pt>
                <c:pt idx="42">
                  <c:v>1.7904309067983792E-3</c:v>
                </c:pt>
                <c:pt idx="43">
                  <c:v>2.5999876991416372E-3</c:v>
                </c:pt>
                <c:pt idx="44">
                  <c:v>3.7588803247133374E-3</c:v>
                </c:pt>
                <c:pt idx="45">
                  <c:v>5.409206811972744E-3</c:v>
                </c:pt>
                <c:pt idx="46">
                  <c:v>7.7458866287748009E-3</c:v>
                </c:pt>
                <c:pt idx="47">
                  <c:v>1.1033019510145479E-2</c:v>
                </c:pt>
                <c:pt idx="48">
                  <c:v>1.5622920630187392E-2</c:v>
                </c:pt>
                <c:pt idx="49">
                  <c:v>2.1976386625858196E-2</c:v>
                </c:pt>
                <c:pt idx="50">
                  <c:v>3.0681147463010393E-2</c:v>
                </c:pt>
                <c:pt idx="51">
                  <c:v>4.2463652769163765E-2</c:v>
                </c:pt>
                <c:pt idx="52">
                  <c:v>5.8188654350599001E-2</c:v>
                </c:pt>
                <c:pt idx="53">
                  <c:v>7.8844408919766337E-2</c:v>
                </c:pt>
                <c:pt idx="54">
                  <c:v>0.10552258918269725</c:v>
                </c:pt>
                <c:pt idx="55">
                  <c:v>0.13942061131840144</c:v>
                </c:pt>
                <c:pt idx="56">
                  <c:v>0.18190193417183292</c:v>
                </c:pt>
                <c:pt idx="57">
                  <c:v>0.23459999695859826</c:v>
                </c:pt>
                <c:pt idx="58">
                  <c:v>0.29940254019633389</c:v>
                </c:pt>
                <c:pt idx="59">
                  <c:v>0.37799197623574832</c:v>
                </c:pt>
                <c:pt idx="60">
                  <c:v>0.4707247254618831</c:v>
                </c:pt>
                <c:pt idx="61">
                  <c:v>0.57514296409271637</c:v>
                </c:pt>
                <c:pt idx="62">
                  <c:v>0.68489471010231595</c:v>
                </c:pt>
                <c:pt idx="63">
                  <c:v>0.78991035296335066</c:v>
                </c:pt>
                <c:pt idx="64">
                  <c:v>0.87858462681482763</c:v>
                </c:pt>
                <c:pt idx="65">
                  <c:v>0.94204634761338701</c:v>
                </c:pt>
                <c:pt idx="66">
                  <c:v>0.97856815630632743</c:v>
                </c:pt>
                <c:pt idx="67">
                  <c:v>0.99435630515712148</c:v>
                </c:pt>
                <c:pt idx="68">
                  <c:v>0.99905298835027656</c:v>
                </c:pt>
                <c:pt idx="69">
                  <c:v>0.99991248018917978</c:v>
                </c:pt>
                <c:pt idx="70">
                  <c:v>0.99999631963852964</c:v>
                </c:pt>
                <c:pt idx="71">
                  <c:v>0.99999994512232759</c:v>
                </c:pt>
                <c:pt idx="72">
                  <c:v>0.99999999979034337</c:v>
                </c:pt>
                <c:pt idx="73">
                  <c:v>0.99999999999986544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0"/>
        </c:ser>
        <c:ser>
          <c:idx val="3"/>
          <c:order val="3"/>
          <c:tx>
            <c:v>%Ro H/C</c:v>
          </c:tx>
          <c:marker>
            <c:symbol val="none"/>
          </c:marker>
          <c:xVal>
            <c:numRef>
              <c:f>'Type 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 OM'!$J$18:$J$143</c:f>
              <c:numCache>
                <c:formatCode>0.00</c:formatCode>
                <c:ptCount val="126"/>
                <c:pt idx="0">
                  <c:v>3.8756964588240281E-2</c:v>
                </c:pt>
                <c:pt idx="1">
                  <c:v>3.8781272777196646E-2</c:v>
                </c:pt>
                <c:pt idx="2">
                  <c:v>3.8818563146315037E-2</c:v>
                </c:pt>
                <c:pt idx="3">
                  <c:v>3.8874772355049846E-2</c:v>
                </c:pt>
                <c:pt idx="4">
                  <c:v>3.8957535866143762E-2</c:v>
                </c:pt>
                <c:pt idx="5">
                  <c:v>3.907556074820303E-2</c:v>
                </c:pt>
                <c:pt idx="6">
                  <c:v>3.9236615780519513E-2</c:v>
                </c:pt>
                <c:pt idx="7">
                  <c:v>3.944359433141445E-2</c:v>
                </c:pt>
                <c:pt idx="8">
                  <c:v>3.9689605935373809E-2</c:v>
                </c:pt>
                <c:pt idx="9">
                  <c:v>3.9956799023250042E-2</c:v>
                </c:pt>
                <c:pt idx="10">
                  <c:v>4.0226852545659643E-2</c:v>
                </c:pt>
                <c:pt idx="11">
                  <c:v>4.0503322498955198E-2</c:v>
                </c:pt>
                <c:pt idx="12">
                  <c:v>4.0823548470291952E-2</c:v>
                </c:pt>
                <c:pt idx="13">
                  <c:v>4.1237204463858333E-2</c:v>
                </c:pt>
                <c:pt idx="14">
                  <c:v>4.177426785706892E-2</c:v>
                </c:pt>
                <c:pt idx="15">
                  <c:v>4.2432745895903956E-2</c:v>
                </c:pt>
                <c:pt idx="16">
                  <c:v>4.3175053832070612E-2</c:v>
                </c:pt>
                <c:pt idx="17">
                  <c:v>4.3933916221698899E-2</c:v>
                </c:pt>
                <c:pt idx="18">
                  <c:v>4.46498153786173E-2</c:v>
                </c:pt>
                <c:pt idx="19">
                  <c:v>4.5331113207547236E-2</c:v>
                </c:pt>
                <c:pt idx="20">
                  <c:v>4.6071956018374959E-2</c:v>
                </c:pt>
                <c:pt idx="21">
                  <c:v>4.6984760575855627E-2</c:v>
                </c:pt>
                <c:pt idx="22">
                  <c:v>4.8121496097968286E-2</c:v>
                </c:pt>
                <c:pt idx="23">
                  <c:v>4.9454473797210782E-2</c:v>
                </c:pt>
                <c:pt idx="24">
                  <c:v>5.0883042937272374E-2</c:v>
                </c:pt>
                <c:pt idx="25">
                  <c:v>5.2260348251164761E-2</c:v>
                </c:pt>
                <c:pt idx="26">
                  <c:v>5.3473262131851641E-2</c:v>
                </c:pt>
                <c:pt idx="27">
                  <c:v>5.4542625929552647E-2</c:v>
                </c:pt>
                <c:pt idx="28">
                  <c:v>5.5629713478400261E-2</c:v>
                </c:pt>
                <c:pt idx="29">
                  <c:v>5.6907335953678452E-2</c:v>
                </c:pt>
                <c:pt idx="30">
                  <c:v>5.8439255905166326E-2</c:v>
                </c:pt>
                <c:pt idx="31">
                  <c:v>6.0168786812294123E-2</c:v>
                </c:pt>
                <c:pt idx="32">
                  <c:v>6.195006888298115E-2</c:v>
                </c:pt>
                <c:pt idx="33">
                  <c:v>6.3599940650333434E-2</c:v>
                </c:pt>
                <c:pt idx="34">
                  <c:v>6.4999975383004144E-2</c:v>
                </c:pt>
                <c:pt idx="35">
                  <c:v>6.6196512051576256E-2</c:v>
                </c:pt>
                <c:pt idx="36">
                  <c:v>6.7379215798097497E-2</c:v>
                </c:pt>
                <c:pt idx="37">
                  <c:v>6.8728583159189269E-2</c:v>
                </c:pt>
                <c:pt idx="38">
                  <c:v>7.0298515261121075E-2</c:v>
                </c:pt>
                <c:pt idx="39">
                  <c:v>7.2020321552190625E-2</c:v>
                </c:pt>
                <c:pt idx="40">
                  <c:v>7.3749973055994594E-2</c:v>
                </c:pt>
                <c:pt idx="41">
                  <c:v>7.5330175428272264E-2</c:v>
                </c:pt>
                <c:pt idx="42">
                  <c:v>7.6683462965955934E-2</c:v>
                </c:pt>
                <c:pt idx="43">
                  <c:v>7.7882268173897012E-2</c:v>
                </c:pt>
                <c:pt idx="44">
                  <c:v>7.9107548768095087E-2</c:v>
                </c:pt>
                <c:pt idx="45">
                  <c:v>8.0515982228304139E-2</c:v>
                </c:pt>
                <c:pt idx="46">
                  <c:v>8.2154554285307518E-2</c:v>
                </c:pt>
                <c:pt idx="47">
                  <c:v>8.3975207133686128E-2</c:v>
                </c:pt>
                <c:pt idx="48">
                  <c:v>8.5883546612537304E-2</c:v>
                </c:pt>
                <c:pt idx="49">
                  <c:v>8.7797850659943735E-2</c:v>
                </c:pt>
                <c:pt idx="50">
                  <c:v>8.9722226338652733E-2</c:v>
                </c:pt>
                <c:pt idx="51">
                  <c:v>9.1788018912898395E-2</c:v>
                </c:pt>
                <c:pt idx="52">
                  <c:v>9.4209045798293839E-2</c:v>
                </c:pt>
                <c:pt idx="53">
                  <c:v>9.7185775257294743E-2</c:v>
                </c:pt>
                <c:pt idx="54">
                  <c:v>0.10086639732892036</c:v>
                </c:pt>
                <c:pt idx="55">
                  <c:v>0.10540221695288267</c:v>
                </c:pt>
                <c:pt idx="56">
                  <c:v>0.11105622255559901</c:v>
                </c:pt>
                <c:pt idx="57">
                  <c:v>0.11835412517159136</c:v>
                </c:pt>
                <c:pt idx="58">
                  <c:v>0.12830267457009525</c:v>
                </c:pt>
                <c:pt idx="59">
                  <c:v>0.14272117084961614</c:v>
                </c:pt>
                <c:pt idx="60">
                  <c:v>0.16480377004408137</c:v>
                </c:pt>
                <c:pt idx="61">
                  <c:v>0.20016986544930082</c:v>
                </c:pt>
                <c:pt idx="62">
                  <c:v>0.25866765335535336</c:v>
                </c:pt>
                <c:pt idx="63">
                  <c:v>0.35598640964432915</c:v>
                </c:pt>
                <c:pt idx="64">
                  <c:v>0.50888631150474384</c:v>
                </c:pt>
                <c:pt idx="65">
                  <c:v>0.71167588638171908</c:v>
                </c:pt>
                <c:pt idx="66">
                  <c:v>0.91147432521529115</c:v>
                </c:pt>
                <c:pt idx="67">
                  <c:v>1.0511654211761194</c:v>
                </c:pt>
                <c:pt idx="68">
                  <c:v>1.1327270208435745</c:v>
                </c:pt>
                <c:pt idx="69">
                  <c:v>1.1887548672380537</c:v>
                </c:pt>
                <c:pt idx="70">
                  <c:v>1.2373559993718586</c:v>
                </c:pt>
                <c:pt idx="71">
                  <c:v>1.2823461354040577</c:v>
                </c:pt>
                <c:pt idx="72">
                  <c:v>1.3255720578546641</c:v>
                </c:pt>
                <c:pt idx="73">
                  <c:v>1.3705977961940488</c:v>
                </c:pt>
                <c:pt idx="74">
                  <c:v>1.4207974041481666</c:v>
                </c:pt>
                <c:pt idx="75">
                  <c:v>1.4771164504742589</c:v>
                </c:pt>
                <c:pt idx="76">
                  <c:v>1.5376981777243881</c:v>
                </c:pt>
                <c:pt idx="77">
                  <c:v>1.5989859107104174</c:v>
                </c:pt>
                <c:pt idx="78">
                  <c:v>1.6575589700205733</c:v>
                </c:pt>
                <c:pt idx="79">
                  <c:v>1.7122515469952688</c:v>
                </c:pt>
                <c:pt idx="80">
                  <c:v>1.7652381757560198</c:v>
                </c:pt>
                <c:pt idx="81">
                  <c:v>1.8207197336343104</c:v>
                </c:pt>
                <c:pt idx="82">
                  <c:v>1.8819816944194965</c:v>
                </c:pt>
                <c:pt idx="83">
                  <c:v>1.949355060072536</c:v>
                </c:pt>
                <c:pt idx="84">
                  <c:v>2.0203691701718509</c:v>
                </c:pt>
                <c:pt idx="85">
                  <c:v>2.0913217935673045</c:v>
                </c:pt>
                <c:pt idx="86">
                  <c:v>2.1593705314631237</c:v>
                </c:pt>
                <c:pt idx="87">
                  <c:v>2.2244333908703302</c:v>
                </c:pt>
                <c:pt idx="88">
                  <c:v>2.2895619731227104</c:v>
                </c:pt>
                <c:pt idx="89">
                  <c:v>2.3589964291002263</c:v>
                </c:pt>
                <c:pt idx="90">
                  <c:v>2.4352487964694176</c:v>
                </c:pt>
                <c:pt idx="91">
                  <c:v>2.5175849857547514</c:v>
                </c:pt>
                <c:pt idx="92">
                  <c:v>2.6026904393688883</c:v>
                </c:pt>
                <c:pt idx="93">
                  <c:v>2.6866076724937842</c:v>
                </c:pt>
                <c:pt idx="94">
                  <c:v>2.7670022925934838</c:v>
                </c:pt>
                <c:pt idx="95">
                  <c:v>2.8447825983833375</c:v>
                </c:pt>
                <c:pt idx="96">
                  <c:v>2.9237594906697648</c:v>
                </c:pt>
                <c:pt idx="97">
                  <c:v>3.0081284915904898</c:v>
                </c:pt>
                <c:pt idx="98">
                  <c:v>3.0996215500131417</c:v>
                </c:pt>
                <c:pt idx="99">
                  <c:v>3.1965301980101786</c:v>
                </c:pt>
                <c:pt idx="100">
                  <c:v>3.2949182923043412</c:v>
                </c:pt>
                <c:pt idx="101">
                  <c:v>3.3909014680673644</c:v>
                </c:pt>
                <c:pt idx="102">
                  <c:v>3.4829117535921847</c:v>
                </c:pt>
                <c:pt idx="103">
                  <c:v>3.5728222910466685</c:v>
                </c:pt>
                <c:pt idx="104">
                  <c:v>3.6648729112045113</c:v>
                </c:pt>
                <c:pt idx="105">
                  <c:v>3.7628000397059935</c:v>
                </c:pt>
                <c:pt idx="106">
                  <c:v>3.867311702293061</c:v>
                </c:pt>
                <c:pt idx="107">
                  <c:v>3.975749431014119</c:v>
                </c:pt>
                <c:pt idx="108">
                  <c:v>4.0837872132457305</c:v>
                </c:pt>
                <c:pt idx="109">
                  <c:v>4.1878770208957095</c:v>
                </c:pt>
                <c:pt idx="110">
                  <c:v>4.2872653216390439</c:v>
                </c:pt>
                <c:pt idx="111">
                  <c:v>4.3844669061054926</c:v>
                </c:pt>
                <c:pt idx="112">
                  <c:v>4.4835578412080173</c:v>
                </c:pt>
                <c:pt idx="113">
                  <c:v>4.5872465857644737</c:v>
                </c:pt>
                <c:pt idx="114">
                  <c:v>4.6949071641159223</c:v>
                </c:pt>
                <c:pt idx="115">
                  <c:v>4.8029149936826814</c:v>
                </c:pt>
                <c:pt idx="116">
                  <c:v>4.906713735770003</c:v>
                </c:pt>
                <c:pt idx="117">
                  <c:v>5.0032277309536948</c:v>
                </c:pt>
                <c:pt idx="118">
                  <c:v>5.0924467122644819</c:v>
                </c:pt>
                <c:pt idx="119">
                  <c:v>5.1772619621979672</c:v>
                </c:pt>
                <c:pt idx="120">
                  <c:v>5.2614258872479285</c:v>
                </c:pt>
                <c:pt idx="121">
                  <c:v>5.3469636776356051</c:v>
                </c:pt>
                <c:pt idx="122">
                  <c:v>5.4329441802503906</c:v>
                </c:pt>
                <c:pt idx="123">
                  <c:v>5.5162944204557682</c:v>
                </c:pt>
                <c:pt idx="124">
                  <c:v>5.5937409304276198</c:v>
                </c:pt>
                <c:pt idx="125">
                  <c:v>5.6636071499292377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657152"/>
        <c:axId val="208109568"/>
      </c:scatterChart>
      <c:valAx>
        <c:axId val="209657152"/>
        <c:scaling>
          <c:orientation val="minMax"/>
          <c:max val="200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Temperature, C</a:t>
                </a:r>
              </a:p>
            </c:rich>
          </c:tx>
          <c:layout>
            <c:manualLayout>
              <c:xMode val="edge"/>
              <c:yMode val="edge"/>
              <c:x val="0.42841347417779679"/>
              <c:y val="0.9217295728462154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109568"/>
        <c:crosses val="autoZero"/>
        <c:crossBetween val="midCat"/>
        <c:majorUnit val="25"/>
        <c:minorUnit val="5"/>
      </c:valAx>
      <c:valAx>
        <c:axId val="208109568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Value</a:t>
                </a:r>
              </a:p>
            </c:rich>
          </c:tx>
          <c:layout>
            <c:manualLayout>
              <c:xMode val="edge"/>
              <c:yMode val="edge"/>
              <c:x val="5.1286692611699408E-5"/>
              <c:y val="0.363373595932750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657152"/>
        <c:crosses val="autoZero"/>
        <c:crossBetween val="midCat"/>
        <c:majorUnit val="0.4"/>
        <c:minorUnit val="0.1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6093053023544474"/>
          <c:y val="0.49454438472269052"/>
          <c:w val="0.2266080964017429"/>
          <c:h val="0.23762701891482707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5196177400901"/>
          <c:y val="5.1400554097404488E-2"/>
          <c:w val="0.81877111514906786"/>
          <c:h val="0.75391586468358129"/>
        </c:manualLayout>
      </c:layout>
      <c:scatterChart>
        <c:scatterStyle val="lineMarker"/>
        <c:varyColors val="0"/>
        <c:ser>
          <c:idx val="0"/>
          <c:order val="0"/>
          <c:tx>
            <c:v>CO2</c:v>
          </c:tx>
          <c:marker>
            <c:symbol val="none"/>
          </c:marker>
          <c:xVal>
            <c:numRef>
              <c:f>'Type 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 OM'!$N$18:$N$143</c:f>
              <c:numCache>
                <c:formatCode>0.00</c:formatCode>
                <c:ptCount val="126"/>
                <c:pt idx="0">
                  <c:v>0</c:v>
                </c:pt>
                <c:pt idx="1">
                  <c:v>3.6316401040842336E-5</c:v>
                </c:pt>
                <c:pt idx="2">
                  <c:v>9.4454067859872643E-5</c:v>
                </c:pt>
                <c:pt idx="3">
                  <c:v>1.8691111420178762E-4</c:v>
                </c:pt>
                <c:pt idx="4">
                  <c:v>3.3295810486866362E-4</c:v>
                </c:pt>
                <c:pt idx="5">
                  <c:v>5.6204364088077718E-4</c:v>
                </c:pt>
                <c:pt idx="6">
                  <c:v>9.1869783965422007E-4</c:v>
                </c:pt>
                <c:pt idx="7">
                  <c:v>1.4693782413653937E-3</c:v>
                </c:pt>
                <c:pt idx="8">
                  <c:v>2.3115758860822394E-3</c:v>
                </c:pt>
                <c:pt idx="9">
                  <c:v>3.5849584277979686E-3</c:v>
                </c:pt>
                <c:pt idx="10">
                  <c:v>5.4828887505957045E-3</c:v>
                </c:pt>
                <c:pt idx="11">
                  <c:v>8.2595415796913596E-3</c:v>
                </c:pt>
                <c:pt idx="12">
                  <c:v>1.2222211322077712E-2</c:v>
                </c:pt>
                <c:pt idx="13">
                  <c:v>1.7690703168953634E-2</c:v>
                </c:pt>
                <c:pt idx="14">
                  <c:v>2.4901571382119809E-2</c:v>
                </c:pt>
                <c:pt idx="15">
                  <c:v>3.3852340650524754E-2</c:v>
                </c:pt>
                <c:pt idx="16">
                  <c:v>4.4151113862887774E-2</c:v>
                </c:pt>
                <c:pt idx="17">
                  <c:v>5.5064263418189152E-2</c:v>
                </c:pt>
                <c:pt idx="18">
                  <c:v>6.5993797941553065E-2</c:v>
                </c:pt>
                <c:pt idx="19">
                  <c:v>7.7238789618940026E-2</c:v>
                </c:pt>
                <c:pt idx="20">
                  <c:v>9.0206279698900341E-2</c:v>
                </c:pt>
                <c:pt idx="21">
                  <c:v>0.10650596377688863</c:v>
                </c:pt>
                <c:pt idx="22">
                  <c:v>0.1268553089419453</c:v>
                </c:pt>
                <c:pt idx="23">
                  <c:v>0.15070874882561514</c:v>
                </c:pt>
                <c:pt idx="24">
                  <c:v>0.17625828131618893</c:v>
                </c:pt>
                <c:pt idx="25">
                  <c:v>0.20087739402977534</c:v>
                </c:pt>
                <c:pt idx="26">
                  <c:v>0.22254515806150948</c:v>
                </c:pt>
                <c:pt idx="27">
                  <c:v>0.24163179564113671</c:v>
                </c:pt>
                <c:pt idx="28">
                  <c:v>0.26101259743807514</c:v>
                </c:pt>
                <c:pt idx="29">
                  <c:v>0.2837686554805105</c:v>
                </c:pt>
                <c:pt idx="30">
                  <c:v>0.31103392255623058</c:v>
                </c:pt>
                <c:pt idx="31">
                  <c:v>0.34179458751528496</c:v>
                </c:pt>
                <c:pt idx="32">
                  <c:v>0.37345514209694186</c:v>
                </c:pt>
                <c:pt idx="33">
                  <c:v>0.40276616212960664</c:v>
                </c:pt>
                <c:pt idx="34">
                  <c:v>0.42763260318466773</c:v>
                </c:pt>
                <c:pt idx="35">
                  <c:v>0.44888022924606236</c:v>
                </c:pt>
                <c:pt idx="36">
                  <c:v>0.46987281995237151</c:v>
                </c:pt>
                <c:pt idx="37">
                  <c:v>0.49381106968277605</c:v>
                </c:pt>
                <c:pt idx="38">
                  <c:v>0.52165131296552891</c:v>
                </c:pt>
                <c:pt idx="39">
                  <c:v>0.55217866887526723</c:v>
                </c:pt>
                <c:pt idx="40">
                  <c:v>0.58284839917875608</c:v>
                </c:pt>
                <c:pt idx="41">
                  <c:v>0.61087999480254296</c:v>
                </c:pt>
                <c:pt idx="42">
                  <c:v>0.63488286752403855</c:v>
                </c:pt>
                <c:pt idx="43">
                  <c:v>0.65606237801593137</c:v>
                </c:pt>
                <c:pt idx="44">
                  <c:v>0.67745478681902782</c:v>
                </c:pt>
                <c:pt idx="45">
                  <c:v>0.70154372525323472</c:v>
                </c:pt>
                <c:pt idx="46">
                  <c:v>0.72870394055602117</c:v>
                </c:pt>
                <c:pt idx="47">
                  <c:v>0.75741953380630411</c:v>
                </c:pt>
                <c:pt idx="48">
                  <c:v>0.78514888091715396</c:v>
                </c:pt>
                <c:pt idx="49">
                  <c:v>0.80944020136060946</c:v>
                </c:pt>
                <c:pt idx="50">
                  <c:v>0.82932890841735218</c:v>
                </c:pt>
                <c:pt idx="51">
                  <c:v>0.84609202557384822</c:v>
                </c:pt>
                <c:pt idx="52">
                  <c:v>0.86229940729846488</c:v>
                </c:pt>
                <c:pt idx="53">
                  <c:v>0.87982367225915969</c:v>
                </c:pt>
                <c:pt idx="54">
                  <c:v>0.89877619327255609</c:v>
                </c:pt>
                <c:pt idx="55">
                  <c:v>0.91786632671026891</c:v>
                </c:pt>
                <c:pt idx="56">
                  <c:v>0.93519708819568848</c:v>
                </c:pt>
                <c:pt idx="57">
                  <c:v>0.94912651424125494</c:v>
                </c:pt>
                <c:pt idx="58">
                  <c:v>0.95914871679651392</c:v>
                </c:pt>
                <c:pt idx="59">
                  <c:v>0.96620904276637765</c:v>
                </c:pt>
                <c:pt idx="60">
                  <c:v>0.9719687138677805</c:v>
                </c:pt>
                <c:pt idx="61">
                  <c:v>0.97762363078890546</c:v>
                </c:pt>
                <c:pt idx="62">
                  <c:v>0.98341491728735353</c:v>
                </c:pt>
                <c:pt idx="63">
                  <c:v>0.98894264266671372</c:v>
                </c:pt>
                <c:pt idx="64">
                  <c:v>0.99360971717919666</c:v>
                </c:pt>
                <c:pt idx="65">
                  <c:v>0.9969498077691169</c:v>
                </c:pt>
                <c:pt idx="66">
                  <c:v>0.9988720082266489</c:v>
                </c:pt>
                <c:pt idx="67">
                  <c:v>0.9997029634293223</c:v>
                </c:pt>
                <c:pt idx="68">
                  <c:v>0.99995015728159353</c:v>
                </c:pt>
                <c:pt idx="69">
                  <c:v>0.99999539369416746</c:v>
                </c:pt>
                <c:pt idx="70">
                  <c:v>0.99999980629676477</c:v>
                </c:pt>
                <c:pt idx="71">
                  <c:v>0.99999999711170151</c:v>
                </c:pt>
                <c:pt idx="72">
                  <c:v>0.99999999998896549</c:v>
                </c:pt>
                <c:pt idx="73">
                  <c:v>0.99999999999999301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H2O</c:v>
          </c:tx>
          <c:marker>
            <c:symbol val="none"/>
          </c:marker>
          <c:xVal>
            <c:numRef>
              <c:f>'Type 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 OM'!$M$18:$M$143</c:f>
              <c:numCache>
                <c:formatCode>0.00</c:formatCode>
                <c:ptCount val="126"/>
                <c:pt idx="0">
                  <c:v>0</c:v>
                </c:pt>
                <c:pt idx="1">
                  <c:v>1.0096690643706442E-3</c:v>
                </c:pt>
                <c:pt idx="2">
                  <c:v>2.5550560463364958E-3</c:v>
                </c:pt>
                <c:pt idx="3">
                  <c:v>4.8774787399880675E-3</c:v>
                </c:pt>
                <c:pt idx="4">
                  <c:v>8.2826657916787415E-3</c:v>
                </c:pt>
                <c:pt idx="5">
                  <c:v>1.3108426679547756E-2</c:v>
                </c:pt>
                <c:pt idx="6">
                  <c:v>1.9629818256437077E-2</c:v>
                </c:pt>
                <c:pt idx="7">
                  <c:v>2.7877533811888924E-2</c:v>
                </c:pt>
                <c:pt idx="8">
                  <c:v>3.7411023542554524E-2</c:v>
                </c:pt>
                <c:pt idx="9">
                  <c:v>4.7251950801240124E-2</c:v>
                </c:pt>
                <c:pt idx="10">
                  <c:v>5.6326009374692225E-2</c:v>
                </c:pt>
                <c:pt idx="11">
                  <c:v>6.4426854329211594E-2</c:v>
                </c:pt>
                <c:pt idx="12">
                  <c:v>7.2744782776269806E-2</c:v>
                </c:pt>
                <c:pt idx="13">
                  <c:v>8.2988293821751005E-2</c:v>
                </c:pt>
                <c:pt idx="14">
                  <c:v>9.6123876854753654E-2</c:v>
                </c:pt>
                <c:pt idx="15">
                  <c:v>0.11206359977511557</c:v>
                </c:pt>
                <c:pt idx="16">
                  <c:v>0.12972356545853253</c:v>
                </c:pt>
                <c:pt idx="17">
                  <c:v>0.14721624914452369</c:v>
                </c:pt>
                <c:pt idx="18">
                  <c:v>0.16280291072731234</c:v>
                </c:pt>
                <c:pt idx="19">
                  <c:v>0.17642292469425797</c:v>
                </c:pt>
                <c:pt idx="20">
                  <c:v>0.19016589515830781</c:v>
                </c:pt>
                <c:pt idx="21">
                  <c:v>0.20661921648995962</c:v>
                </c:pt>
                <c:pt idx="22">
                  <c:v>0.2270042912980331</c:v>
                </c:pt>
                <c:pt idx="23">
                  <c:v>0.25087613939214176</c:v>
                </c:pt>
                <c:pt idx="24">
                  <c:v>0.27642626895153044</c:v>
                </c:pt>
                <c:pt idx="25">
                  <c:v>0.30102528786874794</c:v>
                </c:pt>
                <c:pt idx="26">
                  <c:v>0.32266215804450182</c:v>
                </c:pt>
                <c:pt idx="27">
                  <c:v>0.34172639398841609</c:v>
                </c:pt>
                <c:pt idx="28">
                  <c:v>0.36110332960130065</c:v>
                </c:pt>
                <c:pt idx="29">
                  <c:v>0.38386304179251096</c:v>
                </c:pt>
                <c:pt idx="30">
                  <c:v>0.41111844518384921</c:v>
                </c:pt>
                <c:pt idx="31">
                  <c:v>0.44183543628897781</c:v>
                </c:pt>
                <c:pt idx="32">
                  <c:v>0.47339968920744951</c:v>
                </c:pt>
                <c:pt idx="33">
                  <c:v>0.50254867431821082</c:v>
                </c:pt>
                <c:pt idx="34">
                  <c:v>0.52718436521378342</c:v>
                </c:pt>
                <c:pt idx="35">
                  <c:v>0.54812982266295307</c:v>
                </c:pt>
                <c:pt idx="36">
                  <c:v>0.56872216973452938</c:v>
                </c:pt>
                <c:pt idx="37">
                  <c:v>0.59209889862914167</c:v>
                </c:pt>
                <c:pt idx="38">
                  <c:v>0.61912732169804974</c:v>
                </c:pt>
                <c:pt idx="39">
                  <c:v>0.64848559598842548</c:v>
                </c:pt>
                <c:pt idx="40">
                  <c:v>0.67750202078646737</c:v>
                </c:pt>
                <c:pt idx="41">
                  <c:v>0.70325282244394949</c:v>
                </c:pt>
                <c:pt idx="42">
                  <c:v>0.72419773255459818</c:v>
                </c:pt>
                <c:pt idx="43">
                  <c:v>0.74139716182398119</c:v>
                </c:pt>
                <c:pt idx="44">
                  <c:v>0.75777113266315732</c:v>
                </c:pt>
                <c:pt idx="45">
                  <c:v>0.77577849581096159</c:v>
                </c:pt>
                <c:pt idx="46">
                  <c:v>0.79595610890696911</c:v>
                </c:pt>
                <c:pt idx="47">
                  <c:v>0.81720110313172512</c:v>
                </c:pt>
                <c:pt idx="48">
                  <c:v>0.83758550447850644</c:v>
                </c:pt>
                <c:pt idx="49">
                  <c:v>0.85524798572808902</c:v>
                </c:pt>
                <c:pt idx="50">
                  <c:v>0.86945123405683622</c:v>
                </c:pt>
                <c:pt idx="51">
                  <c:v>0.88114745013065499</c:v>
                </c:pt>
                <c:pt idx="52">
                  <c:v>0.89226825983180202</c:v>
                </c:pt>
                <c:pt idx="53">
                  <c:v>0.90424866086499811</c:v>
                </c:pt>
                <c:pt idx="54">
                  <c:v>0.91725607320949354</c:v>
                </c:pt>
                <c:pt idx="55">
                  <c:v>0.93047221265991631</c:v>
                </c:pt>
                <c:pt idx="56">
                  <c:v>0.9426686755331708</c:v>
                </c:pt>
                <c:pt idx="57">
                  <c:v>0.9527936826385176</c:v>
                </c:pt>
                <c:pt idx="58">
                  <c:v>0.96055470776175678</c:v>
                </c:pt>
                <c:pt idx="59">
                  <c:v>0.96661337177572249</c:v>
                </c:pt>
                <c:pt idx="60">
                  <c:v>0.97207401935351578</c:v>
                </c:pt>
                <c:pt idx="61">
                  <c:v>0.97767752954559251</c:v>
                </c:pt>
                <c:pt idx="62">
                  <c:v>0.98346423587771714</c:v>
                </c:pt>
                <c:pt idx="63">
                  <c:v>0.98898729405560193</c:v>
                </c:pt>
                <c:pt idx="64">
                  <c:v>0.99364479875883405</c:v>
                </c:pt>
                <c:pt idx="65">
                  <c:v>0.996972503236917</c:v>
                </c:pt>
                <c:pt idx="66">
                  <c:v>0.99888334796296241</c:v>
                </c:pt>
                <c:pt idx="67">
                  <c:v>0.99970698497987709</c:v>
                </c:pt>
                <c:pt idx="68">
                  <c:v>0.99995106307199566</c:v>
                </c:pt>
                <c:pt idx="69">
                  <c:v>0.99999550566680195</c:v>
                </c:pt>
                <c:pt idx="70">
                  <c:v>0.99999981257200043</c:v>
                </c:pt>
                <c:pt idx="71">
                  <c:v>0.99999999723590915</c:v>
                </c:pt>
                <c:pt idx="72">
                  <c:v>0.99999999998959255</c:v>
                </c:pt>
                <c:pt idx="73">
                  <c:v>0.99999999999999345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0"/>
        </c:ser>
        <c:ser>
          <c:idx val="2"/>
          <c:order val="2"/>
          <c:tx>
            <c:v>Oil</c:v>
          </c:tx>
          <c:marker>
            <c:symbol val="none"/>
          </c:marker>
          <c:xVal>
            <c:numRef>
              <c:f>'Type I OM'!$D$18:$D$143</c:f>
              <c:numCache>
                <c:formatCode>0.0</c:formatCode>
                <c:ptCount val="126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</c:numCache>
            </c:numRef>
          </c:xVal>
          <c:yVal>
            <c:numRef>
              <c:f>'Type I OM'!$O$18:$O$143</c:f>
              <c:numCache>
                <c:formatCode>0.00</c:formatCode>
                <c:ptCount val="126"/>
                <c:pt idx="0">
                  <c:v>0</c:v>
                </c:pt>
                <c:pt idx="1">
                  <c:v>2.6967539312749978E-12</c:v>
                </c:pt>
                <c:pt idx="2">
                  <c:v>7.5592976322980128E-12</c:v>
                </c:pt>
                <c:pt idx="3">
                  <c:v>1.6259982249522411E-11</c:v>
                </c:pt>
                <c:pt idx="4">
                  <c:v>3.1711966386183121E-11</c:v>
                </c:pt>
                <c:pt idx="5">
                  <c:v>5.8952781545329453E-11</c:v>
                </c:pt>
                <c:pt idx="6">
                  <c:v>1.0663115945774848E-10</c:v>
                </c:pt>
                <c:pt idx="7">
                  <c:v>1.8949141700197458E-10</c:v>
                </c:pt>
                <c:pt idx="8">
                  <c:v>3.3249719644246056E-10</c:v>
                </c:pt>
                <c:pt idx="9">
                  <c:v>5.7762923333370959E-10</c:v>
                </c:pt>
                <c:pt idx="10">
                  <c:v>9.9501785699729335E-10</c:v>
                </c:pt>
                <c:pt idx="11">
                  <c:v>1.701057983360954E-9</c:v>
                </c:pt>
                <c:pt idx="12">
                  <c:v>2.8876971591706994E-9</c:v>
                </c:pt>
                <c:pt idx="13">
                  <c:v>4.8694968557416732E-9</c:v>
                </c:pt>
                <c:pt idx="14">
                  <c:v>8.1587903377755566E-9</c:v>
                </c:pt>
                <c:pt idx="15">
                  <c:v>1.3584993258097811E-8</c:v>
                </c:pt>
                <c:pt idx="16">
                  <c:v>2.2482893791142543E-8</c:v>
                </c:pt>
                <c:pt idx="17">
                  <c:v>3.6988090185152703E-8</c:v>
                </c:pt>
                <c:pt idx="18">
                  <c:v>6.0497924531111025E-8</c:v>
                </c:pt>
                <c:pt idx="19">
                  <c:v>9.8386621094626042E-8</c:v>
                </c:pt>
                <c:pt idx="20">
                  <c:v>1.5910876791647154E-7</c:v>
                </c:pt>
                <c:pt idx="21">
                  <c:v>2.5589289061045405E-7</c:v>
                </c:pt>
                <c:pt idx="22">
                  <c:v>4.093269820593104E-7</c:v>
                </c:pt>
                <c:pt idx="23">
                  <c:v>6.5128532011904383E-7</c:v>
                </c:pt>
                <c:pt idx="24">
                  <c:v>1.0308620459198448E-6</c:v>
                </c:pt>
                <c:pt idx="25">
                  <c:v>1.6232921932091137E-6</c:v>
                </c:pt>
                <c:pt idx="26">
                  <c:v>2.5432983198070414E-6</c:v>
                </c:pt>
                <c:pt idx="27">
                  <c:v>3.964961582708648E-6</c:v>
                </c:pt>
                <c:pt idx="28">
                  <c:v>6.1511657147572674E-6</c:v>
                </c:pt>
                <c:pt idx="29">
                  <c:v>9.4970207334343928E-6</c:v>
                </c:pt>
                <c:pt idx="30">
                  <c:v>1.459360693535916E-5</c:v>
                </c:pt>
                <c:pt idx="31">
                  <c:v>2.2321119036533555E-5</c:v>
                </c:pt>
                <c:pt idx="32">
                  <c:v>3.3984351245514016E-5</c:v>
                </c:pt>
                <c:pt idx="33">
                  <c:v>5.1508876922307104E-5</c:v>
                </c:pt>
                <c:pt idx="34">
                  <c:v>7.7723821430825135E-5</c:v>
                </c:pt>
                <c:pt idx="35">
                  <c:v>1.1676757590035613E-4</c:v>
                </c:pt>
                <c:pt idx="36">
                  <c:v>1.7466716213711541E-4</c:v>
                </c:pt>
                <c:pt idx="37">
                  <c:v>2.6016152053194851E-4</c:v>
                </c:pt>
                <c:pt idx="38">
                  <c:v>3.8586532653834269E-4</c:v>
                </c:pt>
                <c:pt idx="39">
                  <c:v>5.6990484481245218E-4</c:v>
                </c:pt>
                <c:pt idx="40">
                  <c:v>8.3820259789270097E-4</c:v>
                </c:pt>
                <c:pt idx="41">
                  <c:v>1.2276444863775549E-3</c:v>
                </c:pt>
                <c:pt idx="42">
                  <c:v>1.7904309067983792E-3</c:v>
                </c:pt>
                <c:pt idx="43">
                  <c:v>2.5999876991416372E-3</c:v>
                </c:pt>
                <c:pt idx="44">
                  <c:v>3.7588803247133374E-3</c:v>
                </c:pt>
                <c:pt idx="45">
                  <c:v>5.409206811972744E-3</c:v>
                </c:pt>
                <c:pt idx="46">
                  <c:v>7.7458866287748009E-3</c:v>
                </c:pt>
                <c:pt idx="47">
                  <c:v>1.1033019510145479E-2</c:v>
                </c:pt>
                <c:pt idx="48">
                  <c:v>1.5622920630187392E-2</c:v>
                </c:pt>
                <c:pt idx="49">
                  <c:v>2.1976386625858196E-2</c:v>
                </c:pt>
                <c:pt idx="50">
                  <c:v>3.0681147463010393E-2</c:v>
                </c:pt>
                <c:pt idx="51">
                  <c:v>4.2463652769163765E-2</c:v>
                </c:pt>
                <c:pt idx="52">
                  <c:v>5.8188654350599001E-2</c:v>
                </c:pt>
                <c:pt idx="53">
                  <c:v>7.8844408919766337E-2</c:v>
                </c:pt>
                <c:pt idx="54">
                  <c:v>0.10552258918269725</c:v>
                </c:pt>
                <c:pt idx="55">
                  <c:v>0.13942061131840144</c:v>
                </c:pt>
                <c:pt idx="56">
                  <c:v>0.18190193417183292</c:v>
                </c:pt>
                <c:pt idx="57">
                  <c:v>0.23459999695859826</c:v>
                </c:pt>
                <c:pt idx="58">
                  <c:v>0.29940254019633389</c:v>
                </c:pt>
                <c:pt idx="59">
                  <c:v>0.37799197623574832</c:v>
                </c:pt>
                <c:pt idx="60">
                  <c:v>0.4707247254618831</c:v>
                </c:pt>
                <c:pt idx="61">
                  <c:v>0.57514296409271637</c:v>
                </c:pt>
                <c:pt idx="62">
                  <c:v>0.68489471010231595</c:v>
                </c:pt>
                <c:pt idx="63">
                  <c:v>0.78991035296335066</c:v>
                </c:pt>
                <c:pt idx="64">
                  <c:v>0.87858462681482763</c:v>
                </c:pt>
                <c:pt idx="65">
                  <c:v>0.94204634761338701</c:v>
                </c:pt>
                <c:pt idx="66">
                  <c:v>0.97856815630632743</c:v>
                </c:pt>
                <c:pt idx="67">
                  <c:v>0.99435630515712148</c:v>
                </c:pt>
                <c:pt idx="68">
                  <c:v>0.99905298835027656</c:v>
                </c:pt>
                <c:pt idx="69">
                  <c:v>0.99991248018917978</c:v>
                </c:pt>
                <c:pt idx="70">
                  <c:v>0.99999631963852964</c:v>
                </c:pt>
                <c:pt idx="71">
                  <c:v>0.99999994512232759</c:v>
                </c:pt>
                <c:pt idx="72">
                  <c:v>0.99999999979034337</c:v>
                </c:pt>
                <c:pt idx="73">
                  <c:v>0.99999999999986544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</c:numCache>
            </c:numRef>
          </c:yVal>
          <c:smooth val="0"/>
        </c:ser>
        <c:ser>
          <c:idx val="3"/>
          <c:order val="3"/>
          <c:tx>
            <c:v>CH4</c:v>
          </c:tx>
          <c:marker>
            <c:symbol val="none"/>
          </c:marker>
          <c:xVal>
            <c:numRef>
              <c:f>'Type I OM'!$D$18:$D$148</c:f>
              <c:numCache>
                <c:formatCode>0.0</c:formatCode>
                <c:ptCount val="131"/>
                <c:pt idx="0">
                  <c:v>25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53</c:v>
                </c:pt>
                <c:pt idx="15">
                  <c:v>55</c:v>
                </c:pt>
                <c:pt idx="16">
                  <c:v>57</c:v>
                </c:pt>
                <c:pt idx="17">
                  <c:v>59</c:v>
                </c:pt>
                <c:pt idx="18">
                  <c:v>61</c:v>
                </c:pt>
                <c:pt idx="19">
                  <c:v>63</c:v>
                </c:pt>
                <c:pt idx="20">
                  <c:v>65</c:v>
                </c:pt>
                <c:pt idx="21">
                  <c:v>67</c:v>
                </c:pt>
                <c:pt idx="22">
                  <c:v>69</c:v>
                </c:pt>
                <c:pt idx="23">
                  <c:v>71</c:v>
                </c:pt>
                <c:pt idx="24">
                  <c:v>73</c:v>
                </c:pt>
                <c:pt idx="25">
                  <c:v>75</c:v>
                </c:pt>
                <c:pt idx="26">
                  <c:v>77</c:v>
                </c:pt>
                <c:pt idx="27">
                  <c:v>79</c:v>
                </c:pt>
                <c:pt idx="28">
                  <c:v>81</c:v>
                </c:pt>
                <c:pt idx="29">
                  <c:v>83</c:v>
                </c:pt>
                <c:pt idx="30">
                  <c:v>85</c:v>
                </c:pt>
                <c:pt idx="31">
                  <c:v>87</c:v>
                </c:pt>
                <c:pt idx="32">
                  <c:v>89</c:v>
                </c:pt>
                <c:pt idx="33">
                  <c:v>91</c:v>
                </c:pt>
                <c:pt idx="34">
                  <c:v>93</c:v>
                </c:pt>
                <c:pt idx="35">
                  <c:v>95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103</c:v>
                </c:pt>
                <c:pt idx="40">
                  <c:v>105</c:v>
                </c:pt>
                <c:pt idx="41">
                  <c:v>107</c:v>
                </c:pt>
                <c:pt idx="42">
                  <c:v>109</c:v>
                </c:pt>
                <c:pt idx="43">
                  <c:v>111</c:v>
                </c:pt>
                <c:pt idx="44">
                  <c:v>113</c:v>
                </c:pt>
                <c:pt idx="45">
                  <c:v>115</c:v>
                </c:pt>
                <c:pt idx="46">
                  <c:v>117</c:v>
                </c:pt>
                <c:pt idx="47">
                  <c:v>119</c:v>
                </c:pt>
                <c:pt idx="48">
                  <c:v>121</c:v>
                </c:pt>
                <c:pt idx="49">
                  <c:v>123</c:v>
                </c:pt>
                <c:pt idx="50">
                  <c:v>125</c:v>
                </c:pt>
                <c:pt idx="51">
                  <c:v>127</c:v>
                </c:pt>
                <c:pt idx="52">
                  <c:v>129</c:v>
                </c:pt>
                <c:pt idx="53">
                  <c:v>131</c:v>
                </c:pt>
                <c:pt idx="54">
                  <c:v>133</c:v>
                </c:pt>
                <c:pt idx="55">
                  <c:v>135</c:v>
                </c:pt>
                <c:pt idx="56">
                  <c:v>137</c:v>
                </c:pt>
                <c:pt idx="57">
                  <c:v>139</c:v>
                </c:pt>
                <c:pt idx="58">
                  <c:v>141</c:v>
                </c:pt>
                <c:pt idx="59">
                  <c:v>143</c:v>
                </c:pt>
                <c:pt idx="60">
                  <c:v>145</c:v>
                </c:pt>
                <c:pt idx="61">
                  <c:v>147</c:v>
                </c:pt>
                <c:pt idx="62">
                  <c:v>149</c:v>
                </c:pt>
                <c:pt idx="63">
                  <c:v>151</c:v>
                </c:pt>
                <c:pt idx="64">
                  <c:v>153</c:v>
                </c:pt>
                <c:pt idx="65">
                  <c:v>155</c:v>
                </c:pt>
                <c:pt idx="66">
                  <c:v>157</c:v>
                </c:pt>
                <c:pt idx="67">
                  <c:v>159</c:v>
                </c:pt>
                <c:pt idx="68">
                  <c:v>161</c:v>
                </c:pt>
                <c:pt idx="69">
                  <c:v>163</c:v>
                </c:pt>
                <c:pt idx="70">
                  <c:v>165</c:v>
                </c:pt>
                <c:pt idx="71">
                  <c:v>167</c:v>
                </c:pt>
                <c:pt idx="72">
                  <c:v>169</c:v>
                </c:pt>
                <c:pt idx="73">
                  <c:v>171</c:v>
                </c:pt>
                <c:pt idx="74">
                  <c:v>173</c:v>
                </c:pt>
                <c:pt idx="75">
                  <c:v>175</c:v>
                </c:pt>
                <c:pt idx="76">
                  <c:v>177</c:v>
                </c:pt>
                <c:pt idx="77">
                  <c:v>179</c:v>
                </c:pt>
                <c:pt idx="78">
                  <c:v>181</c:v>
                </c:pt>
                <c:pt idx="79">
                  <c:v>183</c:v>
                </c:pt>
                <c:pt idx="80">
                  <c:v>185</c:v>
                </c:pt>
                <c:pt idx="81">
                  <c:v>187</c:v>
                </c:pt>
                <c:pt idx="82">
                  <c:v>189</c:v>
                </c:pt>
                <c:pt idx="83">
                  <c:v>191</c:v>
                </c:pt>
                <c:pt idx="84">
                  <c:v>193</c:v>
                </c:pt>
                <c:pt idx="85">
                  <c:v>195</c:v>
                </c:pt>
                <c:pt idx="86">
                  <c:v>197</c:v>
                </c:pt>
                <c:pt idx="87">
                  <c:v>199</c:v>
                </c:pt>
                <c:pt idx="88">
                  <c:v>201</c:v>
                </c:pt>
                <c:pt idx="89">
                  <c:v>203</c:v>
                </c:pt>
                <c:pt idx="90">
                  <c:v>205</c:v>
                </c:pt>
                <c:pt idx="91">
                  <c:v>207</c:v>
                </c:pt>
                <c:pt idx="92">
                  <c:v>209</c:v>
                </c:pt>
                <c:pt idx="93">
                  <c:v>211</c:v>
                </c:pt>
                <c:pt idx="94">
                  <c:v>213</c:v>
                </c:pt>
                <c:pt idx="95">
                  <c:v>215</c:v>
                </c:pt>
                <c:pt idx="96">
                  <c:v>217</c:v>
                </c:pt>
                <c:pt idx="97">
                  <c:v>219</c:v>
                </c:pt>
                <c:pt idx="98">
                  <c:v>221</c:v>
                </c:pt>
                <c:pt idx="99">
                  <c:v>223</c:v>
                </c:pt>
                <c:pt idx="100">
                  <c:v>225</c:v>
                </c:pt>
                <c:pt idx="101">
                  <c:v>227</c:v>
                </c:pt>
                <c:pt idx="102">
                  <c:v>229</c:v>
                </c:pt>
                <c:pt idx="103">
                  <c:v>231</c:v>
                </c:pt>
                <c:pt idx="104">
                  <c:v>233</c:v>
                </c:pt>
                <c:pt idx="105">
                  <c:v>235</c:v>
                </c:pt>
                <c:pt idx="106">
                  <c:v>237</c:v>
                </c:pt>
                <c:pt idx="107">
                  <c:v>239</c:v>
                </c:pt>
                <c:pt idx="108">
                  <c:v>241</c:v>
                </c:pt>
                <c:pt idx="109">
                  <c:v>243</c:v>
                </c:pt>
                <c:pt idx="110">
                  <c:v>245</c:v>
                </c:pt>
                <c:pt idx="111">
                  <c:v>247</c:v>
                </c:pt>
                <c:pt idx="112">
                  <c:v>249</c:v>
                </c:pt>
                <c:pt idx="113">
                  <c:v>251</c:v>
                </c:pt>
                <c:pt idx="114">
                  <c:v>253</c:v>
                </c:pt>
                <c:pt idx="115">
                  <c:v>255</c:v>
                </c:pt>
                <c:pt idx="116">
                  <c:v>257</c:v>
                </c:pt>
                <c:pt idx="117">
                  <c:v>259</c:v>
                </c:pt>
                <c:pt idx="118">
                  <c:v>261</c:v>
                </c:pt>
                <c:pt idx="119">
                  <c:v>263</c:v>
                </c:pt>
                <c:pt idx="120">
                  <c:v>265</c:v>
                </c:pt>
                <c:pt idx="121">
                  <c:v>267</c:v>
                </c:pt>
                <c:pt idx="122">
                  <c:v>269</c:v>
                </c:pt>
                <c:pt idx="123">
                  <c:v>271</c:v>
                </c:pt>
                <c:pt idx="124">
                  <c:v>273</c:v>
                </c:pt>
                <c:pt idx="125">
                  <c:v>275</c:v>
                </c:pt>
                <c:pt idx="126">
                  <c:v>277</c:v>
                </c:pt>
                <c:pt idx="127">
                  <c:v>279</c:v>
                </c:pt>
                <c:pt idx="128">
                  <c:v>281</c:v>
                </c:pt>
                <c:pt idx="129">
                  <c:v>283</c:v>
                </c:pt>
                <c:pt idx="130">
                  <c:v>285</c:v>
                </c:pt>
              </c:numCache>
            </c:numRef>
          </c:xVal>
          <c:yVal>
            <c:numRef>
              <c:f>'Type I OM'!$P$18:$P$148</c:f>
              <c:numCache>
                <c:formatCode>0.00</c:formatCode>
                <c:ptCount val="131"/>
                <c:pt idx="0">
                  <c:v>0</c:v>
                </c:pt>
                <c:pt idx="1">
                  <c:v>4.1860037658381087E-12</c:v>
                </c:pt>
                <c:pt idx="2">
                  <c:v>1.1678619182831084E-11</c:v>
                </c:pt>
                <c:pt idx="3">
                  <c:v>2.498765083736032E-11</c:v>
                </c:pt>
                <c:pt idx="4">
                  <c:v>4.845196022174036E-11</c:v>
                </c:pt>
                <c:pt idx="5">
                  <c:v>8.9517820933693312E-11</c:v>
                </c:pt>
                <c:pt idx="6">
                  <c:v>1.6087322030067238E-10</c:v>
                </c:pt>
                <c:pt idx="7">
                  <c:v>2.8398683737940187E-10</c:v>
                </c:pt>
                <c:pt idx="8">
                  <c:v>4.9493574572068154E-10</c:v>
                </c:pt>
                <c:pt idx="9">
                  <c:v>8.5393847659709373E-10</c:v>
                </c:pt>
                <c:pt idx="10">
                  <c:v>1.4608468767995931E-9</c:v>
                </c:pt>
                <c:pt idx="11">
                  <c:v>2.4801607523272653E-9</c:v>
                </c:pt>
                <c:pt idx="12">
                  <c:v>4.1811638340494279E-9</c:v>
                </c:pt>
                <c:pt idx="13">
                  <c:v>7.0019253517461524E-9</c:v>
                </c:pt>
                <c:pt idx="14">
                  <c:v>1.1650739437651932E-8</c:v>
                </c:pt>
                <c:pt idx="15">
                  <c:v>1.9265946539226416E-8</c:v>
                </c:pt>
                <c:pt idx="16">
                  <c:v>3.1666269673102934E-8</c:v>
                </c:pt>
                <c:pt idx="17">
                  <c:v>5.1740683199019696E-8</c:v>
                </c:pt>
                <c:pt idx="18">
                  <c:v>8.4052175521875928E-8</c:v>
                </c:pt>
                <c:pt idx="19">
                  <c:v>1.357675955870885E-7</c:v>
                </c:pt>
                <c:pt idx="20">
                  <c:v>2.1808193748862339E-7</c:v>
                </c:pt>
                <c:pt idx="21">
                  <c:v>3.4838836735051612E-7</c:v>
                </c:pt>
                <c:pt idx="22">
                  <c:v>5.535671686041076E-7</c:v>
                </c:pt>
                <c:pt idx="23">
                  <c:v>8.7494493208217778E-7</c:v>
                </c:pt>
                <c:pt idx="24">
                  <c:v>1.3757344117093507E-6</c:v>
                </c:pt>
                <c:pt idx="25">
                  <c:v>2.1521404061419775E-6</c:v>
                </c:pt>
                <c:pt idx="26">
                  <c:v>3.3498568856615836E-6</c:v>
                </c:pt>
                <c:pt idx="27">
                  <c:v>5.188453999764864E-6</c:v>
                </c:pt>
                <c:pt idx="28">
                  <c:v>7.9972559222685201E-6</c:v>
                </c:pt>
                <c:pt idx="29">
                  <c:v>1.2267873212054027E-5</c:v>
                </c:pt>
                <c:pt idx="30">
                  <c:v>1.8730756205399543E-5</c:v>
                </c:pt>
                <c:pt idx="31">
                  <c:v>2.8466221719658514E-5</c:v>
                </c:pt>
                <c:pt idx="32">
                  <c:v>4.306469705370075E-5</c:v>
                </c:pt>
                <c:pt idx="33">
                  <c:v>6.4856843133517258E-5</c:v>
                </c:pt>
                <c:pt idx="34">
                  <c:v>9.7242290984663734E-5</c:v>
                </c:pt>
                <c:pt idx="35">
                  <c:v>1.4515657990868291E-4</c:v>
                </c:pt>
                <c:pt idx="36">
                  <c:v>2.1573019031860598E-4</c:v>
                </c:pt>
                <c:pt idx="37">
                  <c:v>3.1921186330957966E-4</c:v>
                </c:pt>
                <c:pt idx="38">
                  <c:v>4.7025072607290717E-4</c:v>
                </c:pt>
                <c:pt idx="39">
                  <c:v>6.8965680082511247E-4</c:v>
                </c:pt>
                <c:pt idx="40">
                  <c:v>1.0067830103249454E-3</c:v>
                </c:pt>
                <c:pt idx="41">
                  <c:v>1.462683523374286E-3</c:v>
                </c:pt>
                <c:pt idx="42">
                  <c:v>2.1141814408219663E-3</c:v>
                </c:pt>
                <c:pt idx="43">
                  <c:v>3.0388811609129924E-3</c:v>
                </c:pt>
                <c:pt idx="44">
                  <c:v>4.3409115126254857E-3</c:v>
                </c:pt>
                <c:pt idx="45">
                  <c:v>6.1566613414194013E-3</c:v>
                </c:pt>
                <c:pt idx="46">
                  <c:v>8.6587962607435811E-3</c:v>
                </c:pt>
                <c:pt idx="47">
                  <c:v>1.2055250626667305E-2</c:v>
                </c:pt>
                <c:pt idx="48">
                  <c:v>1.6577694902860783E-2</c:v>
                </c:pt>
                <c:pt idx="49">
                  <c:v>2.2451907693522153E-2</c:v>
                </c:pt>
                <c:pt idx="50">
                  <c:v>2.9842916454712629E-2</c:v>
                </c:pt>
                <c:pt idx="51">
                  <c:v>3.8775833663142592E-2</c:v>
                </c:pt>
                <c:pt idx="52">
                  <c:v>4.905598006086858E-2</c:v>
                </c:pt>
                <c:pt idx="53">
                  <c:v>6.0249770239613407E-2</c:v>
                </c:pt>
                <c:pt idx="54">
                  <c:v>7.1814559375136935E-2</c:v>
                </c:pt>
                <c:pt idx="55">
                  <c:v>8.3411185428994811E-2</c:v>
                </c:pt>
                <c:pt idx="56">
                  <c:v>9.5240668381484747E-2</c:v>
                </c:pt>
                <c:pt idx="57">
                  <c:v>0.10805471144540443</c:v>
                </c:pt>
                <c:pt idx="58">
                  <c:v>0.1226660101105118</c:v>
                </c:pt>
                <c:pt idx="59">
                  <c:v>0.13933308376247372</c:v>
                </c:pt>
                <c:pt idx="60">
                  <c:v>0.15754225829910035</c:v>
                </c:pt>
                <c:pt idx="61">
                  <c:v>0.17622024504579129</c:v>
                </c:pt>
                <c:pt idx="62">
                  <c:v>0.19419426724423675</c:v>
                </c:pt>
                <c:pt idx="63">
                  <c:v>0.21082130033857135</c:v>
                </c:pt>
                <c:pt idx="64">
                  <c:v>0.22648017889506755</c:v>
                </c:pt>
                <c:pt idx="65">
                  <c:v>0.24239987134893112</c:v>
                </c:pt>
                <c:pt idx="66">
                  <c:v>0.25976822665365568</c:v>
                </c:pt>
                <c:pt idx="67">
                  <c:v>0.27888457803265404</c:v>
                </c:pt>
                <c:pt idx="68">
                  <c:v>0.29904282050476949</c:v>
                </c:pt>
                <c:pt idx="69">
                  <c:v>0.31897728248459073</c:v>
                </c:pt>
                <c:pt idx="70">
                  <c:v>0.33749287640631342</c:v>
                </c:pt>
                <c:pt idx="71">
                  <c:v>0.35412274026941726</c:v>
                </c:pt>
                <c:pt idx="72">
                  <c:v>0.36947474439374384</c:v>
                </c:pt>
                <c:pt idx="73">
                  <c:v>0.38484962650390631</c:v>
                </c:pt>
                <c:pt idx="74">
                  <c:v>0.40130304004069578</c:v>
                </c:pt>
                <c:pt idx="75">
                  <c:v>0.41896417599798674</c:v>
                </c:pt>
                <c:pt idx="76">
                  <c:v>0.43709591070342829</c:v>
                </c:pt>
                <c:pt idx="77">
                  <c:v>0.4546009521948054</c:v>
                </c:pt>
                <c:pt idx="78">
                  <c:v>0.47060647503248437</c:v>
                </c:pt>
                <c:pt idx="79">
                  <c:v>0.48496085086855378</c:v>
                </c:pt>
                <c:pt idx="80">
                  <c:v>0.49836124030454976</c:v>
                </c:pt>
                <c:pt idx="81">
                  <c:v>0.51189396987328939</c:v>
                </c:pt>
                <c:pt idx="82">
                  <c:v>0.52628351408669127</c:v>
                </c:pt>
                <c:pt idx="83">
                  <c:v>0.54148508452948607</c:v>
                </c:pt>
                <c:pt idx="84">
                  <c:v>0.5568528150756834</c:v>
                </c:pt>
                <c:pt idx="85">
                  <c:v>0.57158526992509784</c:v>
                </c:pt>
                <c:pt idx="86">
                  <c:v>0.58517267430956765</c:v>
                </c:pt>
                <c:pt idx="87">
                  <c:v>0.59770113827905003</c:v>
                </c:pt>
                <c:pt idx="88">
                  <c:v>0.6098181309907682</c:v>
                </c:pt>
                <c:pt idx="89">
                  <c:v>0.6222980241795345</c:v>
                </c:pt>
                <c:pt idx="90">
                  <c:v>0.63551559947326741</c:v>
                </c:pt>
                <c:pt idx="91">
                  <c:v>0.64925275244358949</c:v>
                </c:pt>
                <c:pt idx="92">
                  <c:v>0.66290841783471877</c:v>
                </c:pt>
                <c:pt idx="93">
                  <c:v>0.6758697697510202</c:v>
                </c:pt>
                <c:pt idx="94">
                  <c:v>0.68784913499758782</c:v>
                </c:pt>
                <c:pt idx="95">
                  <c:v>0.69905666355789131</c:v>
                </c:pt>
                <c:pt idx="96">
                  <c:v>0.71007488486935988</c:v>
                </c:pt>
                <c:pt idx="97">
                  <c:v>0.72146645498383932</c:v>
                </c:pt>
                <c:pt idx="98">
                  <c:v>0.73340429548158026</c:v>
                </c:pt>
                <c:pt idx="99">
                  <c:v>0.74560676359204481</c:v>
                </c:pt>
                <c:pt idx="100">
                  <c:v>0.75756016715510621</c:v>
                </c:pt>
                <c:pt idx="101">
                  <c:v>0.76882541090023426</c:v>
                </c:pt>
                <c:pt idx="102">
                  <c:v>0.77927942926075355</c:v>
                </c:pt>
                <c:pt idx="103">
                  <c:v>0.78918733833992072</c:v>
                </c:pt>
                <c:pt idx="104">
                  <c:v>0.79903343731280163</c:v>
                </c:pt>
                <c:pt idx="105">
                  <c:v>0.80919557450047142</c:v>
                </c:pt>
                <c:pt idx="106">
                  <c:v>0.81970545337683109</c:v>
                </c:pt>
                <c:pt idx="107">
                  <c:v>0.8302649457783674</c:v>
                </c:pt>
                <c:pt idx="108">
                  <c:v>0.8404560521209854</c:v>
                </c:pt>
                <c:pt idx="109">
                  <c:v>0.84998119684452744</c:v>
                </c:pt>
                <c:pt idx="110">
                  <c:v>0.85882157443320772</c:v>
                </c:pt>
                <c:pt idx="111">
                  <c:v>0.86723902627893468</c:v>
                </c:pt>
                <c:pt idx="112">
                  <c:v>0.87559881536662931</c:v>
                </c:pt>
                <c:pt idx="113">
                  <c:v>0.88411876001989143</c:v>
                </c:pt>
                <c:pt idx="114">
                  <c:v>0.89273054701281451</c:v>
                </c:pt>
                <c:pt idx="115">
                  <c:v>0.90114172115745572</c:v>
                </c:pt>
                <c:pt idx="116">
                  <c:v>0.90901982593201902</c:v>
                </c:pt>
                <c:pt idx="117">
                  <c:v>0.91617265313760388</c:v>
                </c:pt>
                <c:pt idx="118">
                  <c:v>0.92264322119944775</c:v>
                </c:pt>
                <c:pt idx="119">
                  <c:v>0.92867308236608304</c:v>
                </c:pt>
                <c:pt idx="120">
                  <c:v>0.934543927236133</c:v>
                </c:pt>
                <c:pt idx="121">
                  <c:v>0.9403995624574788</c:v>
                </c:pt>
                <c:pt idx="122">
                  <c:v>0.94617656608886214</c:v>
                </c:pt>
                <c:pt idx="123">
                  <c:v>0.9516760991884109</c:v>
                </c:pt>
                <c:pt idx="124">
                  <c:v>0.95670006766708804</c:v>
                </c:pt>
                <c:pt idx="125">
                  <c:v>0.96116331014762846</c:v>
                </c:pt>
                <c:pt idx="126">
                  <c:v>0.96513483950565937</c:v>
                </c:pt>
                <c:pt idx="127">
                  <c:v>0.96879189056578263</c:v>
                </c:pt>
                <c:pt idx="128">
                  <c:v>0.9723113789889114</c:v>
                </c:pt>
                <c:pt idx="129">
                  <c:v>0.97577090376842879</c:v>
                </c:pt>
                <c:pt idx="130">
                  <c:v>0.97912662273428686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113024"/>
        <c:axId val="208113600"/>
      </c:scatterChart>
      <c:valAx>
        <c:axId val="208113024"/>
        <c:scaling>
          <c:orientation val="minMax"/>
          <c:max val="200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Temperature, C</a:t>
                </a:r>
              </a:p>
            </c:rich>
          </c:tx>
          <c:layout>
            <c:manualLayout>
              <c:xMode val="edge"/>
              <c:yMode val="edge"/>
              <c:x val="0.42841350233230896"/>
              <c:y val="0.92172952065202374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113600"/>
        <c:crosses val="autoZero"/>
        <c:crossBetween val="midCat"/>
        <c:majorUnit val="25"/>
        <c:minorUnit val="5"/>
      </c:valAx>
      <c:valAx>
        <c:axId val="208113600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Fraction of potential generated</a:t>
                </a:r>
              </a:p>
            </c:rich>
          </c:tx>
          <c:layout>
            <c:manualLayout>
              <c:xMode val="edge"/>
              <c:yMode val="edge"/>
              <c:x val="5.1218472062851445E-5"/>
              <c:y val="9.5021757148777461E-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113024"/>
        <c:crosses val="autoZero"/>
        <c:crossBetween val="midCat"/>
        <c:majorUnit val="0.4"/>
        <c:minorUnit val="0.1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6080951564471527"/>
          <c:y val="8.0607128056361374E-2"/>
          <c:w val="0.12628430868252022"/>
          <c:h val="0.28554772758668323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112</xdr:col>
      <xdr:colOff>182880</xdr:colOff>
      <xdr:row>26</xdr:row>
      <xdr:rowOff>106680</xdr:rowOff>
    </xdr:from>
    <xdr:to>
      <xdr:col>122</xdr:col>
      <xdr:colOff>106680</xdr:colOff>
      <xdr:row>43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237067</xdr:colOff>
      <xdr:row>19</xdr:row>
      <xdr:rowOff>83820</xdr:rowOff>
    </xdr:from>
    <xdr:to>
      <xdr:col>8</xdr:col>
      <xdr:colOff>474134</xdr:colOff>
      <xdr:row>36</xdr:row>
      <xdr:rowOff>13547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369993</xdr:colOff>
      <xdr:row>20</xdr:row>
      <xdr:rowOff>105832</xdr:rowOff>
    </xdr:from>
    <xdr:to>
      <xdr:col>19</xdr:col>
      <xdr:colOff>535940</xdr:colOff>
      <xdr:row>36</xdr:row>
      <xdr:rowOff>168486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347133</xdr:colOff>
      <xdr:row>38</xdr:row>
      <xdr:rowOff>67733</xdr:rowOff>
    </xdr:from>
    <xdr:to>
      <xdr:col>19</xdr:col>
      <xdr:colOff>513080</xdr:colOff>
      <xdr:row>54</xdr:row>
      <xdr:rowOff>128693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137160</xdr:colOff>
      <xdr:row>18</xdr:row>
      <xdr:rowOff>114300</xdr:rowOff>
    </xdr:from>
    <xdr:to>
      <xdr:col>25</xdr:col>
      <xdr:colOff>419100</xdr:colOff>
      <xdr:row>36</xdr:row>
      <xdr:rowOff>121920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121920</xdr:colOff>
      <xdr:row>37</xdr:row>
      <xdr:rowOff>106680</xdr:rowOff>
    </xdr:from>
    <xdr:to>
      <xdr:col>25</xdr:col>
      <xdr:colOff>312420</xdr:colOff>
      <xdr:row>54</xdr:row>
      <xdr:rowOff>121920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19</xdr:row>
      <xdr:rowOff>0</xdr:rowOff>
    </xdr:from>
    <xdr:to>
      <xdr:col>9</xdr:col>
      <xdr:colOff>279400</xdr:colOff>
      <xdr:row>35</xdr:row>
      <xdr:rowOff>126154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281940</xdr:colOff>
      <xdr:row>18</xdr:row>
      <xdr:rowOff>60960</xdr:rowOff>
    </xdr:from>
    <xdr:to>
      <xdr:col>22</xdr:col>
      <xdr:colOff>83820</xdr:colOff>
      <xdr:row>36</xdr:row>
      <xdr:rowOff>68580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236220</xdr:colOff>
      <xdr:row>37</xdr:row>
      <xdr:rowOff>38100</xdr:rowOff>
    </xdr:from>
    <xdr:to>
      <xdr:col>21</xdr:col>
      <xdr:colOff>396240</xdr:colOff>
      <xdr:row>54</xdr:row>
      <xdr:rowOff>83820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19</xdr:row>
      <xdr:rowOff>0</xdr:rowOff>
    </xdr:from>
    <xdr:to>
      <xdr:col>9</xdr:col>
      <xdr:colOff>279400</xdr:colOff>
      <xdr:row>35</xdr:row>
      <xdr:rowOff>126154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491490</xdr:colOff>
      <xdr:row>3</xdr:row>
      <xdr:rowOff>152400</xdr:rowOff>
    </xdr:from>
    <xdr:to>
      <xdr:col>11</xdr:col>
      <xdr:colOff>373380</xdr:colOff>
      <xdr:row>23</xdr:row>
      <xdr:rowOff>41910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495300</xdr:colOff>
      <xdr:row>43</xdr:row>
      <xdr:rowOff>106680</xdr:rowOff>
    </xdr:from>
    <xdr:to>
      <xdr:col>11</xdr:col>
      <xdr:colOff>251460</xdr:colOff>
      <xdr:row>60</xdr:row>
      <xdr:rowOff>65194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426720</xdr:colOff>
      <xdr:row>25</xdr:row>
      <xdr:rowOff>15240</xdr:rowOff>
    </xdr:from>
    <xdr:to>
      <xdr:col>11</xdr:col>
      <xdr:colOff>266700</xdr:colOff>
      <xdr:row>41</xdr:row>
      <xdr:rowOff>141394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105410</xdr:colOff>
      <xdr:row>14</xdr:row>
      <xdr:rowOff>26670</xdr:rowOff>
    </xdr:from>
    <xdr:to>
      <xdr:col>25</xdr:col>
      <xdr:colOff>295910</xdr:colOff>
      <xdr:row>30</xdr:row>
      <xdr:rowOff>148590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105410</xdr:colOff>
      <xdr:row>14</xdr:row>
      <xdr:rowOff>26670</xdr:rowOff>
    </xdr:from>
    <xdr:to>
      <xdr:col>25</xdr:col>
      <xdr:colOff>295910</xdr:colOff>
      <xdr:row>30</xdr:row>
      <xdr:rowOff>148590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148"/>
  <sheetViews>
    <sheetView tabSelected="1" zoomScale="90" zoomScaleNormal="90" workbookViewId="0">
      <selection activeCell="L18" sqref="L18"/>
    </sheetView>
  </sheetViews>
  <sheetFormatPr defaultColWidth="8.5546875" defaultRowHeight="13.2" x14ac:dyDescent="0.25"/>
  <cols>
    <col min="1" max="2" width="9.6640625" style="1" customWidth="1"/>
    <col min="3" max="3" width="8.33203125" style="1" customWidth="1"/>
    <col min="4" max="4" width="8" style="1" customWidth="1"/>
    <col min="5" max="5" width="7.6640625" style="1" customWidth="1"/>
    <col min="6" max="6" width="9.44140625" style="1" customWidth="1"/>
    <col min="7" max="7" width="7.109375" style="1" customWidth="1"/>
    <col min="8" max="8" width="8" style="1" customWidth="1"/>
    <col min="9" max="9" width="8.109375" style="1" customWidth="1"/>
    <col min="10" max="10" width="7.88671875" style="1" customWidth="1"/>
    <col min="11" max="12" width="7.77734375" style="1" customWidth="1"/>
    <col min="13" max="16" width="8.88671875" style="1" customWidth="1"/>
    <col min="17" max="17" width="7.88671875" style="1" customWidth="1"/>
    <col min="18" max="19" width="6.5546875" style="1" customWidth="1"/>
    <col min="20" max="20" width="8.77734375" style="1" customWidth="1"/>
    <col min="21" max="25" width="6.5546875" style="1" customWidth="1"/>
    <col min="26" max="33" width="8.88671875" style="1" bestFit="1" customWidth="1"/>
    <col min="34" max="41" width="6.109375" style="1" customWidth="1"/>
    <col min="42" max="42" width="6.21875" style="1" customWidth="1"/>
    <col min="43" max="49" width="5.109375" style="1" customWidth="1"/>
    <col min="50" max="50" width="7.109375" style="1" customWidth="1"/>
    <col min="51" max="51" width="9.21875" style="1" customWidth="1"/>
    <col min="52" max="53" width="6.5546875" style="1" customWidth="1"/>
    <col min="54" max="54" width="8.77734375" style="1" customWidth="1"/>
    <col min="55" max="58" width="6.5546875" style="1" customWidth="1"/>
    <col min="59" max="65" width="8.88671875" style="1" bestFit="1" customWidth="1"/>
    <col min="66" max="73" width="6.109375" style="1" customWidth="1"/>
    <col min="74" max="79" width="5.109375" style="1" customWidth="1"/>
    <col min="80" max="80" width="10" style="1" customWidth="1"/>
    <col min="81" max="81" width="10.44140625" style="1" customWidth="1"/>
    <col min="82" max="83" width="6.5546875" style="1" customWidth="1"/>
    <col min="84" max="84" width="9.33203125" style="1" customWidth="1"/>
    <col min="85" max="88" width="6.5546875" style="1" customWidth="1"/>
    <col min="89" max="95" width="8.88671875" style="1" customWidth="1"/>
    <col min="96" max="102" width="6.109375" style="1" customWidth="1"/>
    <col min="103" max="103" width="5.88671875" style="1" customWidth="1"/>
    <col min="104" max="109" width="5.109375" style="1" customWidth="1"/>
    <col min="110" max="110" width="9.109375" style="1" customWidth="1"/>
    <col min="111" max="111" width="7.88671875" style="1" customWidth="1"/>
    <col min="112" max="113" width="6.5546875" style="1" customWidth="1"/>
    <col min="114" max="114" width="8.77734375" style="1" customWidth="1"/>
    <col min="115" max="124" width="6.5546875" style="1" customWidth="1"/>
    <col min="125" max="137" width="8.88671875" style="1" customWidth="1"/>
    <col min="138" max="142" width="5.5546875" style="1" customWidth="1"/>
    <col min="143" max="150" width="6.5546875" style="1" customWidth="1"/>
    <col min="151" max="151" width="6" style="1" customWidth="1"/>
    <col min="152" max="163" width="5.109375" style="1" customWidth="1"/>
    <col min="164" max="16384" width="8.5546875" style="1"/>
  </cols>
  <sheetData>
    <row r="1" spans="1:137" x14ac:dyDescent="0.25">
      <c r="C1" s="3" t="s">
        <v>26</v>
      </c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Z1" s="2"/>
      <c r="EA1" s="3"/>
    </row>
    <row r="2" spans="1:137" x14ac:dyDescent="0.25">
      <c r="C2" s="3" t="s">
        <v>27</v>
      </c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Z2" s="2"/>
      <c r="EA2" s="3"/>
    </row>
    <row r="3" spans="1:137" x14ac:dyDescent="0.25">
      <c r="C3" s="3" t="s">
        <v>82</v>
      </c>
      <c r="DZ3" s="2"/>
      <c r="EA3" s="3"/>
    </row>
    <row r="4" spans="1:137" x14ac:dyDescent="0.25">
      <c r="AD4" s="2"/>
      <c r="BL4" s="2"/>
      <c r="DZ4" s="2"/>
    </row>
    <row r="5" spans="1:137" x14ac:dyDescent="0.25">
      <c r="C5" s="3" t="s">
        <v>28</v>
      </c>
      <c r="E5" s="5">
        <v>0.9</v>
      </c>
      <c r="Q5" s="3" t="s">
        <v>29</v>
      </c>
      <c r="AY5" s="3" t="s">
        <v>30</v>
      </c>
      <c r="CC5" s="3" t="s">
        <v>31</v>
      </c>
      <c r="DG5" s="3" t="s">
        <v>32</v>
      </c>
      <c r="DZ5" s="2"/>
      <c r="EA5" s="2"/>
      <c r="EB5" s="2"/>
      <c r="EC5" s="2"/>
      <c r="ED5" s="2"/>
      <c r="EE5" s="2"/>
      <c r="EF5" s="2"/>
      <c r="EG5" s="2"/>
    </row>
    <row r="6" spans="1:137" x14ac:dyDescent="0.25">
      <c r="C6" s="3" t="s">
        <v>33</v>
      </c>
      <c r="E6" s="5">
        <v>0.35</v>
      </c>
      <c r="EA6" s="2"/>
      <c r="EB6" s="2"/>
      <c r="EC6" s="2"/>
      <c r="ED6" s="2"/>
      <c r="EE6" s="2"/>
      <c r="EF6" s="2"/>
      <c r="EG6" s="2"/>
    </row>
    <row r="7" spans="1:137" x14ac:dyDescent="0.25">
      <c r="E7" s="5"/>
      <c r="Q7" s="3" t="s">
        <v>2</v>
      </c>
      <c r="T7" s="13">
        <v>2000000000000000</v>
      </c>
      <c r="U7" s="3" t="s">
        <v>3</v>
      </c>
      <c r="AY7" s="3" t="s">
        <v>2</v>
      </c>
      <c r="BB7" s="13">
        <v>2000000000000000</v>
      </c>
      <c r="BC7" s="3" t="s">
        <v>3</v>
      </c>
      <c r="CC7" s="3" t="s">
        <v>2</v>
      </c>
      <c r="CF7" s="13">
        <v>2000000000000000</v>
      </c>
      <c r="CG7" s="3" t="s">
        <v>3</v>
      </c>
      <c r="DG7" s="3" t="s">
        <v>2</v>
      </c>
      <c r="DJ7" s="4">
        <v>2000000000000000</v>
      </c>
      <c r="DK7" s="3" t="s">
        <v>3</v>
      </c>
      <c r="EA7" s="2"/>
      <c r="EB7" s="2"/>
      <c r="EC7" s="2"/>
      <c r="ED7" s="2"/>
      <c r="EE7" s="2"/>
      <c r="EF7" s="2"/>
      <c r="EG7" s="2"/>
    </row>
    <row r="8" spans="1:137" x14ac:dyDescent="0.25">
      <c r="C8" s="3" t="s">
        <v>34</v>
      </c>
      <c r="E8" s="5">
        <v>21</v>
      </c>
      <c r="F8" s="3" t="s">
        <v>35</v>
      </c>
      <c r="G8" s="6">
        <f>E8/100*E6</f>
        <v>7.3499999999999996E-2</v>
      </c>
      <c r="H8" s="3" t="s">
        <v>36</v>
      </c>
      <c r="EA8" s="2"/>
      <c r="EB8" s="2"/>
      <c r="EC8" s="2"/>
      <c r="ED8" s="2"/>
      <c r="EE8" s="2"/>
      <c r="EF8" s="2"/>
      <c r="EG8" s="2"/>
    </row>
    <row r="9" spans="1:137" x14ac:dyDescent="0.25">
      <c r="C9" s="3" t="s">
        <v>37</v>
      </c>
      <c r="E9" s="5">
        <v>74</v>
      </c>
      <c r="F9" s="3" t="s">
        <v>38</v>
      </c>
      <c r="G9" s="6">
        <f>E9/100*E6</f>
        <v>0.25900000000000001</v>
      </c>
      <c r="H9" s="3" t="s">
        <v>39</v>
      </c>
      <c r="Q9" s="3" t="s">
        <v>4</v>
      </c>
      <c r="R9" s="5">
        <v>10</v>
      </c>
      <c r="S9" s="5">
        <v>10</v>
      </c>
      <c r="T9" s="5">
        <v>15</v>
      </c>
      <c r="U9" s="5">
        <v>15</v>
      </c>
      <c r="V9" s="5">
        <v>15</v>
      </c>
      <c r="W9" s="5">
        <v>15</v>
      </c>
      <c r="X9" s="5">
        <v>10</v>
      </c>
      <c r="Y9" s="5">
        <v>10</v>
      </c>
      <c r="Z9" s="6">
        <f>SUM(R9:Y9)</f>
        <v>100</v>
      </c>
      <c r="AY9" s="3" t="s">
        <v>4</v>
      </c>
      <c r="AZ9" s="5">
        <v>10</v>
      </c>
      <c r="BA9" s="5">
        <v>15</v>
      </c>
      <c r="BB9" s="5">
        <v>15</v>
      </c>
      <c r="BC9" s="5">
        <v>15</v>
      </c>
      <c r="BD9" s="5">
        <v>15</v>
      </c>
      <c r="BE9" s="5">
        <v>15</v>
      </c>
      <c r="BF9" s="5">
        <v>15</v>
      </c>
      <c r="BG9" s="6">
        <f>SUM(AZ9:BF9)</f>
        <v>100</v>
      </c>
      <c r="CC9" s="3" t="s">
        <v>4</v>
      </c>
      <c r="CD9" s="5">
        <v>5</v>
      </c>
      <c r="CE9" s="5">
        <v>15</v>
      </c>
      <c r="CF9" s="5">
        <v>25</v>
      </c>
      <c r="CG9" s="5">
        <v>25</v>
      </c>
      <c r="CH9" s="5">
        <v>15</v>
      </c>
      <c r="CI9" s="5">
        <v>10</v>
      </c>
      <c r="CJ9" s="5">
        <v>5</v>
      </c>
      <c r="CK9" s="6">
        <f>SUM(CD9:CJ9)</f>
        <v>100</v>
      </c>
      <c r="DG9" s="3" t="s">
        <v>4</v>
      </c>
      <c r="DH9" s="5">
        <v>2</v>
      </c>
      <c r="DI9" s="5">
        <v>5</v>
      </c>
      <c r="DJ9" s="5">
        <v>8</v>
      </c>
      <c r="DK9" s="5">
        <v>10</v>
      </c>
      <c r="DL9" s="5">
        <v>12</v>
      </c>
      <c r="DM9" s="5">
        <v>15</v>
      </c>
      <c r="DN9" s="5">
        <v>12</v>
      </c>
      <c r="DO9" s="5">
        <v>10</v>
      </c>
      <c r="DP9" s="5">
        <v>8</v>
      </c>
      <c r="DQ9" s="5">
        <v>6</v>
      </c>
      <c r="DR9" s="5">
        <v>5</v>
      </c>
      <c r="DS9" s="5">
        <v>4</v>
      </c>
      <c r="DT9" s="5">
        <v>3</v>
      </c>
      <c r="DU9" s="6">
        <f>SUM(DH9:DT9)</f>
        <v>100</v>
      </c>
      <c r="EA9" s="2"/>
      <c r="EB9" s="2"/>
      <c r="EC9" s="2"/>
      <c r="ED9" s="2"/>
      <c r="EE9" s="2"/>
      <c r="EF9" s="2"/>
      <c r="EG9" s="2"/>
    </row>
    <row r="10" spans="1:137" x14ac:dyDescent="0.25">
      <c r="I10" s="3" t="s">
        <v>40</v>
      </c>
      <c r="J10" s="7">
        <f>(E5-2*G8)/(1-G9/2)</f>
        <v>0.86502010338885693</v>
      </c>
      <c r="Q10" s="3" t="s">
        <v>4</v>
      </c>
      <c r="R10" s="6">
        <f>R9/$Z9</f>
        <v>0.1</v>
      </c>
      <c r="S10" s="6">
        <f t="shared" ref="S10:Y10" si="0">S9/$Z9</f>
        <v>0.1</v>
      </c>
      <c r="T10" s="6">
        <f t="shared" si="0"/>
        <v>0.15</v>
      </c>
      <c r="U10" s="6">
        <f t="shared" si="0"/>
        <v>0.15</v>
      </c>
      <c r="V10" s="6">
        <f t="shared" si="0"/>
        <v>0.15</v>
      </c>
      <c r="W10" s="6">
        <f t="shared" si="0"/>
        <v>0.15</v>
      </c>
      <c r="X10" s="6">
        <f t="shared" si="0"/>
        <v>0.1</v>
      </c>
      <c r="Y10" s="6">
        <f t="shared" si="0"/>
        <v>0.1</v>
      </c>
      <c r="Z10" s="6">
        <f t="shared" ref="Z10" si="1">Z9/$Y9</f>
        <v>10</v>
      </c>
      <c r="AY10" s="3" t="s">
        <v>4</v>
      </c>
      <c r="AZ10" s="6">
        <f t="shared" ref="AZ10:BG10" si="2">AZ9/$BG9</f>
        <v>0.1</v>
      </c>
      <c r="BA10" s="6">
        <f t="shared" si="2"/>
        <v>0.15</v>
      </c>
      <c r="BB10" s="6">
        <f t="shared" si="2"/>
        <v>0.15</v>
      </c>
      <c r="BC10" s="6">
        <f t="shared" si="2"/>
        <v>0.15</v>
      </c>
      <c r="BD10" s="6">
        <f t="shared" si="2"/>
        <v>0.15</v>
      </c>
      <c r="BE10" s="6">
        <f t="shared" si="2"/>
        <v>0.15</v>
      </c>
      <c r="BF10" s="6">
        <f t="shared" si="2"/>
        <v>0.15</v>
      </c>
      <c r="BG10" s="6">
        <f t="shared" si="2"/>
        <v>1</v>
      </c>
      <c r="CC10" s="3" t="s">
        <v>4</v>
      </c>
      <c r="CD10" s="6">
        <f t="shared" ref="CD10:CK10" si="3">CD9/$CK9</f>
        <v>0.05</v>
      </c>
      <c r="CE10" s="6">
        <f t="shared" si="3"/>
        <v>0.15</v>
      </c>
      <c r="CF10" s="6">
        <f t="shared" si="3"/>
        <v>0.25</v>
      </c>
      <c r="CG10" s="6">
        <f t="shared" si="3"/>
        <v>0.25</v>
      </c>
      <c r="CH10" s="6">
        <f t="shared" si="3"/>
        <v>0.15</v>
      </c>
      <c r="CI10" s="6">
        <f t="shared" si="3"/>
        <v>0.1</v>
      </c>
      <c r="CJ10" s="6">
        <f t="shared" si="3"/>
        <v>0.05</v>
      </c>
      <c r="CK10" s="6">
        <f t="shared" si="3"/>
        <v>1</v>
      </c>
      <c r="DG10" s="3" t="s">
        <v>4</v>
      </c>
      <c r="DH10" s="6">
        <f t="shared" ref="DH10:DU10" si="4">DH9/$DU9</f>
        <v>0.02</v>
      </c>
      <c r="DI10" s="6">
        <f t="shared" si="4"/>
        <v>0.05</v>
      </c>
      <c r="DJ10" s="6">
        <f t="shared" si="4"/>
        <v>0.08</v>
      </c>
      <c r="DK10" s="6">
        <f t="shared" si="4"/>
        <v>0.1</v>
      </c>
      <c r="DL10" s="6">
        <f t="shared" si="4"/>
        <v>0.12</v>
      </c>
      <c r="DM10" s="6">
        <f t="shared" si="4"/>
        <v>0.15</v>
      </c>
      <c r="DN10" s="6">
        <f t="shared" si="4"/>
        <v>0.12</v>
      </c>
      <c r="DO10" s="6">
        <f t="shared" si="4"/>
        <v>0.1</v>
      </c>
      <c r="DP10" s="6">
        <f t="shared" si="4"/>
        <v>0.08</v>
      </c>
      <c r="DQ10" s="6">
        <f t="shared" si="4"/>
        <v>0.06</v>
      </c>
      <c r="DR10" s="6">
        <f t="shared" si="4"/>
        <v>0.05</v>
      </c>
      <c r="DS10" s="6">
        <f t="shared" si="4"/>
        <v>0.04</v>
      </c>
      <c r="DT10" s="6">
        <f t="shared" si="4"/>
        <v>0.03</v>
      </c>
      <c r="DU10" s="6">
        <f t="shared" si="4"/>
        <v>1</v>
      </c>
      <c r="EA10" s="2"/>
      <c r="EB10" s="2"/>
      <c r="EC10" s="2"/>
      <c r="ED10" s="2"/>
      <c r="EE10" s="2"/>
      <c r="EF10" s="2"/>
      <c r="EG10" s="2"/>
    </row>
    <row r="11" spans="1:137" x14ac:dyDescent="0.25">
      <c r="A11" s="1" t="s">
        <v>41</v>
      </c>
      <c r="C11" s="3" t="s">
        <v>42</v>
      </c>
      <c r="E11" s="5">
        <v>2</v>
      </c>
      <c r="F11" s="3" t="s">
        <v>43</v>
      </c>
      <c r="G11" s="6">
        <f>E11/100</f>
        <v>0.02</v>
      </c>
      <c r="I11" s="3" t="s">
        <v>44</v>
      </c>
      <c r="J11" s="7">
        <f>(E6-G8-G9)/(1-G9/2)</f>
        <v>2.01033888569787E-2</v>
      </c>
      <c r="Q11" s="3" t="s">
        <v>5</v>
      </c>
      <c r="R11" s="5">
        <v>42</v>
      </c>
      <c r="S11" s="5">
        <f>R11+2</f>
        <v>44</v>
      </c>
      <c r="T11" s="5">
        <f t="shared" ref="T11:Y11" si="5">S11+2</f>
        <v>46</v>
      </c>
      <c r="U11" s="5">
        <f t="shared" si="5"/>
        <v>48</v>
      </c>
      <c r="V11" s="5">
        <f t="shared" si="5"/>
        <v>50</v>
      </c>
      <c r="W11" s="5">
        <f t="shared" si="5"/>
        <v>52</v>
      </c>
      <c r="X11" s="5">
        <f t="shared" si="5"/>
        <v>54</v>
      </c>
      <c r="Y11" s="5">
        <f t="shared" si="5"/>
        <v>56</v>
      </c>
      <c r="AY11" s="3" t="s">
        <v>5</v>
      </c>
      <c r="AZ11" s="5">
        <v>44</v>
      </c>
      <c r="BA11" s="5">
        <f t="shared" ref="BA11:BF11" si="6">AZ11+2</f>
        <v>46</v>
      </c>
      <c r="BB11" s="5">
        <f t="shared" si="6"/>
        <v>48</v>
      </c>
      <c r="BC11" s="5">
        <f t="shared" si="6"/>
        <v>50</v>
      </c>
      <c r="BD11" s="5">
        <f t="shared" si="6"/>
        <v>52</v>
      </c>
      <c r="BE11" s="5">
        <f t="shared" si="6"/>
        <v>54</v>
      </c>
      <c r="BF11" s="5">
        <f t="shared" si="6"/>
        <v>56</v>
      </c>
      <c r="CC11" s="3" t="s">
        <v>5</v>
      </c>
      <c r="CD11" s="5">
        <v>52</v>
      </c>
      <c r="CE11" s="5">
        <f t="shared" ref="CE11:CJ11" si="7">CD11+2</f>
        <v>54</v>
      </c>
      <c r="CF11" s="5">
        <f t="shared" si="7"/>
        <v>56</v>
      </c>
      <c r="CG11" s="5">
        <f t="shared" si="7"/>
        <v>58</v>
      </c>
      <c r="CH11" s="5">
        <f t="shared" si="7"/>
        <v>60</v>
      </c>
      <c r="CI11" s="5">
        <f t="shared" si="7"/>
        <v>62</v>
      </c>
      <c r="CJ11" s="5">
        <f t="shared" si="7"/>
        <v>64</v>
      </c>
      <c r="DG11" s="3" t="s">
        <v>5</v>
      </c>
      <c r="DH11" s="5">
        <v>52</v>
      </c>
      <c r="DI11" s="5">
        <f>DH11+2</f>
        <v>54</v>
      </c>
      <c r="DJ11" s="5">
        <f t="shared" ref="DJ11:DT11" si="8">DI11+2</f>
        <v>56</v>
      </c>
      <c r="DK11" s="5">
        <f t="shared" si="8"/>
        <v>58</v>
      </c>
      <c r="DL11" s="5">
        <f t="shared" si="8"/>
        <v>60</v>
      </c>
      <c r="DM11" s="5">
        <f t="shared" si="8"/>
        <v>62</v>
      </c>
      <c r="DN11" s="5">
        <f t="shared" si="8"/>
        <v>64</v>
      </c>
      <c r="DO11" s="5">
        <f t="shared" si="8"/>
        <v>66</v>
      </c>
      <c r="DP11" s="5">
        <f t="shared" si="8"/>
        <v>68</v>
      </c>
      <c r="DQ11" s="5">
        <f t="shared" si="8"/>
        <v>70</v>
      </c>
      <c r="DR11" s="5">
        <f t="shared" si="8"/>
        <v>72</v>
      </c>
      <c r="DS11" s="5">
        <f t="shared" si="8"/>
        <v>74</v>
      </c>
      <c r="DT11" s="5">
        <f t="shared" si="8"/>
        <v>76</v>
      </c>
      <c r="EA11" s="2"/>
      <c r="EB11" s="2"/>
      <c r="EC11" s="2"/>
      <c r="ED11" s="2"/>
      <c r="EE11" s="2"/>
      <c r="EF11" s="2"/>
      <c r="EG11" s="2"/>
    </row>
    <row r="12" spans="1:137" x14ac:dyDescent="0.25">
      <c r="A12" s="1" t="s">
        <v>45</v>
      </c>
      <c r="C12" s="3" t="s">
        <v>46</v>
      </c>
      <c r="E12" s="5">
        <v>1.8</v>
      </c>
      <c r="F12" s="3" t="s">
        <v>47</v>
      </c>
      <c r="G12" s="6">
        <f>G11*E12</f>
        <v>3.6000000000000004E-2</v>
      </c>
      <c r="H12" s="3" t="s">
        <v>36</v>
      </c>
      <c r="J12" s="14"/>
      <c r="Q12" s="3" t="s">
        <v>6</v>
      </c>
      <c r="R12" s="8">
        <f t="shared" ref="R12:Y12" si="9">R11*1000/1.987</f>
        <v>21137.393054856566</v>
      </c>
      <c r="S12" s="8">
        <f t="shared" si="9"/>
        <v>22143.935581278307</v>
      </c>
      <c r="T12" s="8">
        <f t="shared" si="9"/>
        <v>23150.478107700048</v>
      </c>
      <c r="U12" s="8">
        <f t="shared" si="9"/>
        <v>24157.020634121789</v>
      </c>
      <c r="V12" s="8">
        <f t="shared" si="9"/>
        <v>25163.56316054353</v>
      </c>
      <c r="W12" s="8">
        <f t="shared" si="9"/>
        <v>26170.105686965271</v>
      </c>
      <c r="X12" s="8">
        <f t="shared" si="9"/>
        <v>27176.648213387016</v>
      </c>
      <c r="Y12" s="8">
        <f t="shared" si="9"/>
        <v>28183.190739808757</v>
      </c>
      <c r="AY12" s="3" t="s">
        <v>6</v>
      </c>
      <c r="AZ12" s="8">
        <f t="shared" ref="AZ12:BF12" si="10">AZ11*1000/1.987</f>
        <v>22143.935581278307</v>
      </c>
      <c r="BA12" s="8">
        <f t="shared" si="10"/>
        <v>23150.478107700048</v>
      </c>
      <c r="BB12" s="8">
        <f t="shared" si="10"/>
        <v>24157.020634121789</v>
      </c>
      <c r="BC12" s="8">
        <f t="shared" si="10"/>
        <v>25163.56316054353</v>
      </c>
      <c r="BD12" s="8">
        <f t="shared" si="10"/>
        <v>26170.105686965271</v>
      </c>
      <c r="BE12" s="8">
        <f t="shared" si="10"/>
        <v>27176.648213387016</v>
      </c>
      <c r="BF12" s="8">
        <f t="shared" si="10"/>
        <v>28183.190739808757</v>
      </c>
      <c r="CC12" s="3" t="s">
        <v>6</v>
      </c>
      <c r="CD12" s="8">
        <f t="shared" ref="CD12:CJ12" si="11">CD11*1000/1.987</f>
        <v>26170.105686965271</v>
      </c>
      <c r="CE12" s="8">
        <f t="shared" si="11"/>
        <v>27176.648213387016</v>
      </c>
      <c r="CF12" s="8">
        <f t="shared" si="11"/>
        <v>28183.190739808757</v>
      </c>
      <c r="CG12" s="8">
        <f t="shared" si="11"/>
        <v>29189.733266230498</v>
      </c>
      <c r="CH12" s="8">
        <f t="shared" si="11"/>
        <v>30196.275792652239</v>
      </c>
      <c r="CI12" s="8">
        <f t="shared" si="11"/>
        <v>31202.81831907398</v>
      </c>
      <c r="CJ12" s="8">
        <f t="shared" si="11"/>
        <v>32209.360845495721</v>
      </c>
      <c r="DG12" s="3" t="s">
        <v>6</v>
      </c>
      <c r="DH12" s="8">
        <f t="shared" ref="DH12:DT12" si="12">DH11*1000/1.987</f>
        <v>26170.105686965271</v>
      </c>
      <c r="DI12" s="8">
        <f t="shared" si="12"/>
        <v>27176.648213387016</v>
      </c>
      <c r="DJ12" s="8">
        <f t="shared" si="12"/>
        <v>28183.190739808757</v>
      </c>
      <c r="DK12" s="8">
        <f t="shared" si="12"/>
        <v>29189.733266230498</v>
      </c>
      <c r="DL12" s="8">
        <f t="shared" si="12"/>
        <v>30196.275792652239</v>
      </c>
      <c r="DM12" s="8">
        <f t="shared" si="12"/>
        <v>31202.81831907398</v>
      </c>
      <c r="DN12" s="8">
        <f t="shared" si="12"/>
        <v>32209.360845495721</v>
      </c>
      <c r="DO12" s="8">
        <f t="shared" si="12"/>
        <v>33215.903371917462</v>
      </c>
      <c r="DP12" s="8">
        <f t="shared" si="12"/>
        <v>34222.445898339203</v>
      </c>
      <c r="DQ12" s="8">
        <f t="shared" si="12"/>
        <v>35228.988424760944</v>
      </c>
      <c r="DR12" s="8">
        <f t="shared" si="12"/>
        <v>36235.530951182685</v>
      </c>
      <c r="DS12" s="8">
        <f t="shared" si="12"/>
        <v>37242.073477604426</v>
      </c>
      <c r="DT12" s="8">
        <f t="shared" si="12"/>
        <v>38248.616004026168</v>
      </c>
      <c r="EA12" s="2"/>
      <c r="EB12" s="2"/>
      <c r="EC12" s="2"/>
      <c r="ED12" s="2"/>
      <c r="EE12" s="2"/>
      <c r="EF12" s="2"/>
      <c r="EG12" s="2"/>
    </row>
    <row r="13" spans="1:137" x14ac:dyDescent="0.25">
      <c r="A13" s="1" t="s">
        <v>48</v>
      </c>
      <c r="C13" s="3" t="s">
        <v>49</v>
      </c>
      <c r="E13" s="5">
        <v>0.2</v>
      </c>
      <c r="F13" s="3" t="s">
        <v>50</v>
      </c>
      <c r="G13" s="6">
        <f>(E5-2*G8-G12-E13*(1-G9/2-G11))/(4-E13)</f>
        <v>0.14392105263157895</v>
      </c>
      <c r="H13" s="3" t="s">
        <v>51</v>
      </c>
      <c r="J13" s="7"/>
      <c r="AB13" s="2"/>
      <c r="EA13" s="2"/>
      <c r="EB13" s="2"/>
      <c r="EC13" s="2"/>
      <c r="ED13" s="2"/>
      <c r="EE13" s="2"/>
      <c r="EF13" s="2"/>
      <c r="EG13" s="2"/>
    </row>
    <row r="14" spans="1:137" x14ac:dyDescent="0.25">
      <c r="A14" s="1" t="s">
        <v>52</v>
      </c>
      <c r="I14" s="3" t="s">
        <v>44</v>
      </c>
      <c r="J14" s="7">
        <f>(E6-G8-G9)/(1-G9/2-G11-G13)</f>
        <v>2.4767225325884486E-2</v>
      </c>
      <c r="M14" s="3" t="s">
        <v>53</v>
      </c>
      <c r="N14" s="3" t="s">
        <v>54</v>
      </c>
      <c r="O14" s="3" t="s">
        <v>55</v>
      </c>
      <c r="P14" s="3" t="s">
        <v>56</v>
      </c>
      <c r="Q14" s="3" t="s">
        <v>9</v>
      </c>
      <c r="AY14" s="3" t="s">
        <v>57</v>
      </c>
      <c r="CC14" s="3" t="s">
        <v>9</v>
      </c>
      <c r="DG14" s="3" t="s">
        <v>9</v>
      </c>
      <c r="EA14" s="2"/>
      <c r="EB14" s="2"/>
      <c r="EC14" s="2"/>
      <c r="ED14" s="2"/>
      <c r="EE14" s="2"/>
      <c r="EF14" s="2"/>
      <c r="EG14" s="2"/>
    </row>
    <row r="15" spans="1:137" x14ac:dyDescent="0.25">
      <c r="A15" s="1" t="s">
        <v>58</v>
      </c>
      <c r="F15" s="3" t="s">
        <v>7</v>
      </c>
      <c r="K15" s="15"/>
      <c r="L15" s="15"/>
      <c r="M15" s="3" t="s">
        <v>59</v>
      </c>
      <c r="N15" s="3" t="s">
        <v>60</v>
      </c>
      <c r="O15" s="3" t="s">
        <v>61</v>
      </c>
      <c r="P15" s="3" t="s">
        <v>62</v>
      </c>
      <c r="DZ15" s="2"/>
      <c r="EA15" s="2"/>
      <c r="EB15" s="2"/>
      <c r="EC15" s="2"/>
      <c r="ED15" s="2"/>
      <c r="EE15" s="2"/>
      <c r="EF15" s="2"/>
      <c r="EG15" s="2"/>
    </row>
    <row r="16" spans="1:137" x14ac:dyDescent="0.25">
      <c r="A16" s="1" t="s">
        <v>63</v>
      </c>
      <c r="C16" s="16" t="s">
        <v>64</v>
      </c>
      <c r="D16" s="16" t="s">
        <v>65</v>
      </c>
      <c r="F16" s="3" t="s">
        <v>12</v>
      </c>
      <c r="G16" s="17">
        <v>12</v>
      </c>
      <c r="H16" s="17">
        <v>3.2</v>
      </c>
      <c r="I16" s="17">
        <v>1.2</v>
      </c>
      <c r="J16" s="18" t="s">
        <v>66</v>
      </c>
      <c r="K16" s="18" t="s">
        <v>67</v>
      </c>
      <c r="L16" s="18" t="s">
        <v>68</v>
      </c>
      <c r="M16" s="3" t="s">
        <v>13</v>
      </c>
      <c r="N16" s="3" t="s">
        <v>13</v>
      </c>
      <c r="O16" s="3" t="s">
        <v>13</v>
      </c>
      <c r="P16" s="3" t="s">
        <v>13</v>
      </c>
      <c r="Q16" s="3" t="s">
        <v>69</v>
      </c>
      <c r="AY16" s="3" t="s">
        <v>69</v>
      </c>
      <c r="CC16" s="3" t="s">
        <v>69</v>
      </c>
      <c r="DG16" s="3" t="s">
        <v>69</v>
      </c>
      <c r="DZ16" s="2"/>
      <c r="EA16" s="2"/>
      <c r="EB16" s="2"/>
      <c r="EC16" s="2"/>
      <c r="ED16" s="2"/>
      <c r="EE16" s="2"/>
      <c r="EF16" s="2"/>
      <c r="EG16" s="2"/>
    </row>
    <row r="17" spans="1:163" x14ac:dyDescent="0.25">
      <c r="A17" s="1" t="s">
        <v>64</v>
      </c>
      <c r="B17" s="1" t="s">
        <v>65</v>
      </c>
      <c r="C17" s="16" t="s">
        <v>70</v>
      </c>
      <c r="D17" s="16" t="s">
        <v>71</v>
      </c>
      <c r="E17" s="3" t="s">
        <v>17</v>
      </c>
      <c r="F17" s="3" t="s">
        <v>18</v>
      </c>
      <c r="G17" s="18" t="s">
        <v>72</v>
      </c>
      <c r="H17" s="18" t="s">
        <v>73</v>
      </c>
      <c r="I17" s="18" t="s">
        <v>74</v>
      </c>
      <c r="J17" s="18" t="s">
        <v>75</v>
      </c>
      <c r="K17" s="18" t="s">
        <v>75</v>
      </c>
      <c r="L17" s="18" t="s">
        <v>76</v>
      </c>
      <c r="M17" s="3" t="s">
        <v>19</v>
      </c>
      <c r="N17" s="3" t="s">
        <v>19</v>
      </c>
      <c r="O17" s="3" t="s">
        <v>19</v>
      </c>
      <c r="P17" s="3" t="s">
        <v>19</v>
      </c>
      <c r="Q17" s="3" t="s">
        <v>77</v>
      </c>
      <c r="Z17" s="3" t="s">
        <v>23</v>
      </c>
      <c r="AH17" s="3" t="s">
        <v>24</v>
      </c>
      <c r="AI17" s="3" t="s">
        <v>24</v>
      </c>
      <c r="AJ17" s="3" t="s">
        <v>24</v>
      </c>
      <c r="AK17" s="3" t="s">
        <v>24</v>
      </c>
      <c r="AL17" s="3" t="s">
        <v>24</v>
      </c>
      <c r="AM17" s="3" t="s">
        <v>24</v>
      </c>
      <c r="AN17" s="3" t="s">
        <v>24</v>
      </c>
      <c r="AO17" s="3" t="s">
        <v>24</v>
      </c>
      <c r="AP17" s="3" t="s">
        <v>25</v>
      </c>
      <c r="AY17" s="3" t="s">
        <v>77</v>
      </c>
      <c r="BG17" s="3" t="s">
        <v>23</v>
      </c>
      <c r="BN17" s="3" t="s">
        <v>24</v>
      </c>
      <c r="BO17" s="3" t="s">
        <v>24</v>
      </c>
      <c r="BP17" s="3" t="s">
        <v>24</v>
      </c>
      <c r="BQ17" s="3" t="s">
        <v>24</v>
      </c>
      <c r="BR17" s="3" t="s">
        <v>24</v>
      </c>
      <c r="BS17" s="3" t="s">
        <v>24</v>
      </c>
      <c r="BT17" s="3" t="s">
        <v>24</v>
      </c>
      <c r="BU17" s="3" t="s">
        <v>25</v>
      </c>
      <c r="CC17" s="3" t="s">
        <v>77</v>
      </c>
      <c r="CK17" s="3" t="s">
        <v>23</v>
      </c>
      <c r="CR17" s="3" t="s">
        <v>24</v>
      </c>
      <c r="CS17" s="3" t="s">
        <v>24</v>
      </c>
      <c r="CT17" s="3" t="s">
        <v>24</v>
      </c>
      <c r="CU17" s="3" t="s">
        <v>24</v>
      </c>
      <c r="CV17" s="3" t="s">
        <v>24</v>
      </c>
      <c r="CW17" s="3" t="s">
        <v>24</v>
      </c>
      <c r="CX17" s="3" t="s">
        <v>24</v>
      </c>
      <c r="CY17" s="3" t="s">
        <v>25</v>
      </c>
      <c r="DG17" s="3" t="s">
        <v>77</v>
      </c>
      <c r="DU17" s="3" t="s">
        <v>23</v>
      </c>
      <c r="EH17" s="3" t="s">
        <v>24</v>
      </c>
      <c r="EI17" s="3" t="s">
        <v>24</v>
      </c>
      <c r="EJ17" s="3" t="s">
        <v>24</v>
      </c>
      <c r="EK17" s="3" t="s">
        <v>24</v>
      </c>
      <c r="EL17" s="3" t="s">
        <v>24</v>
      </c>
      <c r="EM17" s="3" t="s">
        <v>24</v>
      </c>
      <c r="EN17" s="3" t="s">
        <v>24</v>
      </c>
      <c r="EO17" s="3" t="s">
        <v>24</v>
      </c>
      <c r="EP17" s="3" t="s">
        <v>24</v>
      </c>
      <c r="EQ17" s="3" t="s">
        <v>24</v>
      </c>
      <c r="ER17" s="3" t="s">
        <v>24</v>
      </c>
      <c r="ES17" s="3" t="s">
        <v>24</v>
      </c>
      <c r="ET17" s="3" t="s">
        <v>24</v>
      </c>
      <c r="EU17" s="3" t="s">
        <v>25</v>
      </c>
    </row>
    <row r="18" spans="1:163" x14ac:dyDescent="0.25">
      <c r="A18" s="19">
        <v>0</v>
      </c>
      <c r="B18" s="20">
        <v>25</v>
      </c>
      <c r="C18" s="5">
        <v>0</v>
      </c>
      <c r="D18" s="20">
        <f>B18</f>
        <v>25</v>
      </c>
      <c r="E18" s="8">
        <f t="shared" ref="E18:E81" si="13">D18+273.16</f>
        <v>298.16000000000003</v>
      </c>
      <c r="G18" s="7">
        <f t="shared" ref="G18:G81" si="14">($E$5-2*M18*$G$8-O18*$G$12-4*P18*$G$13)/(1-N18*$G$9/2-O18*$G$11-P18*$G$13)</f>
        <v>0.9</v>
      </c>
      <c r="H18" s="7">
        <f t="shared" ref="H18:H81" si="15">($E$6-M18*$G$8-N18*$G$9)/(1-N18*$G$9/2-O18*G$11-P18*$G$13)</f>
        <v>0.35</v>
      </c>
      <c r="I18" s="2">
        <f t="shared" ref="I18:I81" si="16">1200/(12+G18+16*H18)-1.5</f>
        <v>63.36486486486487</v>
      </c>
      <c r="J18" s="2">
        <f>G$16*EXP((-H$16)*G18)-I$16*H18</f>
        <v>0.25361715400960444</v>
      </c>
      <c r="K18" s="2">
        <f>EXP((-1.2)+3.5*($I18/100-0.6)+100*($I18/100-0.9)^5+350000000*($I18/100-0.65)^15)</f>
        <v>0.29632984382926303</v>
      </c>
      <c r="L18" s="2">
        <f>1.57-0.4*G18+0.04/G18</f>
        <v>1.2544444444444445</v>
      </c>
      <c r="M18" s="2">
        <f t="shared" ref="M18:M81" si="17">SUM(R18:Y18)</f>
        <v>0</v>
      </c>
      <c r="N18" s="2">
        <f t="shared" ref="N18:N81" si="18">SUM(AZ18:BF18)</f>
        <v>0</v>
      </c>
      <c r="O18" s="2">
        <f t="shared" ref="O18:O81" si="19">SUM(CD18:CJ18)</f>
        <v>0</v>
      </c>
      <c r="P18" s="2">
        <f t="shared" ref="P18:P81" si="20">SUM(DH18:DT18)</f>
        <v>0</v>
      </c>
      <c r="Q18" s="6">
        <f t="shared" ref="Q18:Q81" si="21">D18</f>
        <v>25</v>
      </c>
      <c r="R18" s="2">
        <f t="shared" ref="R18:Y33" si="22">R$10*(1-EXP((-Z18)))</f>
        <v>0</v>
      </c>
      <c r="S18" s="2">
        <f t="shared" si="22"/>
        <v>0</v>
      </c>
      <c r="T18" s="2">
        <f t="shared" si="22"/>
        <v>0</v>
      </c>
      <c r="U18" s="2">
        <f t="shared" si="22"/>
        <v>0</v>
      </c>
      <c r="V18" s="2">
        <f t="shared" si="22"/>
        <v>0</v>
      </c>
      <c r="W18" s="2">
        <f t="shared" si="22"/>
        <v>0</v>
      </c>
      <c r="X18" s="2">
        <f t="shared" si="22"/>
        <v>0</v>
      </c>
      <c r="Y18" s="2">
        <f t="shared" si="22"/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">
        <f t="shared" ref="AH18:AO49" si="23">R$12/$E18</f>
        <v>70.892785936599694</v>
      </c>
      <c r="AI18" s="2">
        <f t="shared" si="23"/>
        <v>74.26863288596158</v>
      </c>
      <c r="AJ18" s="2">
        <f t="shared" si="23"/>
        <v>77.644479835323466</v>
      </c>
      <c r="AK18" s="2">
        <f t="shared" si="23"/>
        <v>81.020326784685366</v>
      </c>
      <c r="AL18" s="2">
        <f t="shared" si="23"/>
        <v>84.396173734047252</v>
      </c>
      <c r="AM18" s="2">
        <f t="shared" si="23"/>
        <v>87.772020683409139</v>
      </c>
      <c r="AN18" s="2">
        <f t="shared" si="23"/>
        <v>91.147867632771039</v>
      </c>
      <c r="AO18" s="2">
        <f t="shared" si="23"/>
        <v>94.523714582132925</v>
      </c>
      <c r="AP18" s="2">
        <f t="shared" ref="AP18:AW49" si="24">$T$7*$E18*EXP((-AH18))*(1-(AH18^4+8.57333*AH18^3+18.05902*AH18^2+8.63476*AH18+0.26777)/(AH18^4+9.57332*AH18^3+25.63295*AH18^2+21.09965*AH18+3.958497))</f>
        <v>1.3323138919871493E-15</v>
      </c>
      <c r="AQ18" s="2">
        <f t="shared" si="24"/>
        <v>4.3533115416260208E-17</v>
      </c>
      <c r="AR18" s="2">
        <f t="shared" si="24"/>
        <v>1.425234462140163E-18</v>
      </c>
      <c r="AS18" s="2">
        <f t="shared" si="24"/>
        <v>4.6745010095100168E-20</v>
      </c>
      <c r="AT18" s="2">
        <f t="shared" si="24"/>
        <v>1.535691886854445E-21</v>
      </c>
      <c r="AU18" s="2">
        <f t="shared" si="24"/>
        <v>5.0528630404598453E-23</v>
      </c>
      <c r="AV18" s="2">
        <f t="shared" si="24"/>
        <v>1.6648933564259231E-24</v>
      </c>
      <c r="AW18" s="2">
        <f t="shared" si="24"/>
        <v>5.4929656430583434E-26</v>
      </c>
      <c r="AX18" s="2"/>
      <c r="AY18" s="6">
        <f t="shared" ref="AY18:AY81" si="25">D18</f>
        <v>25</v>
      </c>
      <c r="AZ18" s="2">
        <f t="shared" ref="AZ18:BF33" si="26">AZ$10*(1-EXP((-BG18)))</f>
        <v>0</v>
      </c>
      <c r="BA18" s="2">
        <f t="shared" si="26"/>
        <v>0</v>
      </c>
      <c r="BB18" s="2">
        <f t="shared" si="26"/>
        <v>0</v>
      </c>
      <c r="BC18" s="2">
        <f t="shared" si="26"/>
        <v>0</v>
      </c>
      <c r="BD18" s="2">
        <f t="shared" si="26"/>
        <v>0</v>
      </c>
      <c r="BE18" s="2">
        <f t="shared" si="26"/>
        <v>0</v>
      </c>
      <c r="BF18" s="2">
        <f t="shared" si="26"/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">
        <f t="shared" ref="BN18:BT52" si="27">AZ$12/$E18</f>
        <v>74.26863288596158</v>
      </c>
      <c r="BO18" s="2">
        <f t="shared" si="27"/>
        <v>77.644479835323466</v>
      </c>
      <c r="BP18" s="2">
        <f t="shared" si="27"/>
        <v>81.020326784685366</v>
      </c>
      <c r="BQ18" s="2">
        <f t="shared" si="27"/>
        <v>84.396173734047252</v>
      </c>
      <c r="BR18" s="2">
        <f t="shared" si="27"/>
        <v>87.772020683409139</v>
      </c>
      <c r="BS18" s="2">
        <f t="shared" si="27"/>
        <v>91.147867632771039</v>
      </c>
      <c r="BT18" s="2">
        <f t="shared" si="27"/>
        <v>94.523714582132925</v>
      </c>
      <c r="BU18" s="2">
        <f t="shared" ref="BU18:CA49" si="28">$BB$7*$E18*EXP((-BN18))*(1-(BN18^4+8.57333*BN18^3+18.05902*BN18^2+8.63476*BN18+0.26777)/(BN18^4+9.57332*BN18^3+25.63295*BN18^2+21.09965*BN18+3.958497))</f>
        <v>4.3533115416260208E-17</v>
      </c>
      <c r="BV18" s="2">
        <f t="shared" si="28"/>
        <v>1.425234462140163E-18</v>
      </c>
      <c r="BW18" s="2">
        <f t="shared" si="28"/>
        <v>4.6745010095100168E-20</v>
      </c>
      <c r="BX18" s="2">
        <f t="shared" si="28"/>
        <v>1.535691886854445E-21</v>
      </c>
      <c r="BY18" s="2">
        <f t="shared" si="28"/>
        <v>5.0528630404598453E-23</v>
      </c>
      <c r="BZ18" s="2">
        <f t="shared" si="28"/>
        <v>1.6648933564259231E-24</v>
      </c>
      <c r="CA18" s="2">
        <f t="shared" si="28"/>
        <v>5.4929656430583434E-26</v>
      </c>
      <c r="CB18" s="2"/>
      <c r="CC18" s="6">
        <f t="shared" ref="CC18:CC81" si="29">D18</f>
        <v>25</v>
      </c>
      <c r="CD18" s="2">
        <f t="shared" ref="CD18:CJ33" si="30">CD$10*(1-EXP((-CK18)))</f>
        <v>0</v>
      </c>
      <c r="CE18" s="2">
        <f t="shared" si="30"/>
        <v>0</v>
      </c>
      <c r="CF18" s="2">
        <f t="shared" si="30"/>
        <v>0</v>
      </c>
      <c r="CG18" s="2">
        <f t="shared" si="30"/>
        <v>0</v>
      </c>
      <c r="CH18" s="2">
        <f t="shared" si="30"/>
        <v>0</v>
      </c>
      <c r="CI18" s="2">
        <f t="shared" si="30"/>
        <v>0</v>
      </c>
      <c r="CJ18" s="2">
        <f t="shared" si="30"/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">
        <f t="shared" ref="CR18:CX52" si="31">CD$12/$E18</f>
        <v>87.772020683409139</v>
      </c>
      <c r="CS18" s="2">
        <f t="shared" si="31"/>
        <v>91.147867632771039</v>
      </c>
      <c r="CT18" s="2">
        <f t="shared" si="31"/>
        <v>94.523714582132925</v>
      </c>
      <c r="CU18" s="2">
        <f t="shared" si="31"/>
        <v>97.899561531494825</v>
      </c>
      <c r="CV18" s="2">
        <f t="shared" si="31"/>
        <v>101.27540848085671</v>
      </c>
      <c r="CW18" s="2">
        <f t="shared" si="31"/>
        <v>104.6512554302186</v>
      </c>
      <c r="CX18" s="2">
        <f t="shared" si="31"/>
        <v>108.02710237958048</v>
      </c>
      <c r="CY18" s="2">
        <f t="shared" ref="CY18:DE49" si="32">$CF$7*$E18*EXP((-CR18))*(1-(CR18^4+8.57333*CR18^3+18.05902*CR18^2+8.63476*CR18+0.26777)/(CR18^4+9.57332*CR18^3+25.63295*CR18^2+21.09965*CR18+3.958497))</f>
        <v>5.0528630404598453E-23</v>
      </c>
      <c r="CZ18" s="2">
        <f t="shared" si="32"/>
        <v>1.6648933564259231E-24</v>
      </c>
      <c r="DA18" s="2">
        <f t="shared" si="32"/>
        <v>5.4929656430583434E-26</v>
      </c>
      <c r="DB18" s="2">
        <f t="shared" si="32"/>
        <v>1.8145108131525535E-27</v>
      </c>
      <c r="DC18" s="2">
        <f t="shared" si="32"/>
        <v>6.0007983337654781E-29</v>
      </c>
      <c r="DD18" s="2">
        <f t="shared" si="32"/>
        <v>1.9866588574373824E-30</v>
      </c>
      <c r="DE18" s="2">
        <f t="shared" si="32"/>
        <v>6.5837503799044321E-32</v>
      </c>
      <c r="DF18" s="2"/>
      <c r="DG18" s="6">
        <f t="shared" ref="DG18:DG81" si="33">D18</f>
        <v>25</v>
      </c>
      <c r="DH18" s="2">
        <f t="shared" ref="DH18:DT33" si="34">DH$10*(1-EXP((-DU18)))</f>
        <v>0</v>
      </c>
      <c r="DI18" s="2">
        <f t="shared" si="34"/>
        <v>0</v>
      </c>
      <c r="DJ18" s="2">
        <f t="shared" si="34"/>
        <v>0</v>
      </c>
      <c r="DK18" s="2">
        <f t="shared" si="34"/>
        <v>0</v>
      </c>
      <c r="DL18" s="2">
        <f t="shared" si="34"/>
        <v>0</v>
      </c>
      <c r="DM18" s="2">
        <f t="shared" si="34"/>
        <v>0</v>
      </c>
      <c r="DN18" s="2">
        <f t="shared" si="34"/>
        <v>0</v>
      </c>
      <c r="DO18" s="2">
        <f t="shared" si="34"/>
        <v>0</v>
      </c>
      <c r="DP18" s="2">
        <f t="shared" si="34"/>
        <v>0</v>
      </c>
      <c r="DQ18" s="2">
        <f t="shared" si="34"/>
        <v>0</v>
      </c>
      <c r="DR18" s="2">
        <f t="shared" si="34"/>
        <v>0</v>
      </c>
      <c r="DS18" s="2">
        <f t="shared" si="34"/>
        <v>0</v>
      </c>
      <c r="DT18" s="2">
        <f t="shared" si="34"/>
        <v>0</v>
      </c>
      <c r="DU18" s="21">
        <v>0</v>
      </c>
      <c r="DV18" s="21">
        <v>0</v>
      </c>
      <c r="DW18" s="21">
        <v>0</v>
      </c>
      <c r="DX18" s="21">
        <v>0</v>
      </c>
      <c r="DY18" s="21">
        <v>0</v>
      </c>
      <c r="DZ18" s="21">
        <v>0</v>
      </c>
      <c r="EA18" s="21">
        <v>0</v>
      </c>
      <c r="EB18" s="21">
        <v>0</v>
      </c>
      <c r="EC18" s="21">
        <v>0</v>
      </c>
      <c r="ED18" s="21">
        <v>0</v>
      </c>
      <c r="EE18" s="21">
        <v>0</v>
      </c>
      <c r="EF18" s="21">
        <v>0</v>
      </c>
      <c r="EG18" s="21">
        <v>0</v>
      </c>
      <c r="EH18" s="2">
        <f t="shared" ref="EH18:ET37" si="35">DH$12/$E18</f>
        <v>87.772020683409139</v>
      </c>
      <c r="EI18" s="2">
        <f t="shared" si="35"/>
        <v>91.147867632771039</v>
      </c>
      <c r="EJ18" s="2">
        <f t="shared" si="35"/>
        <v>94.523714582132925</v>
      </c>
      <c r="EK18" s="2">
        <f t="shared" si="35"/>
        <v>97.899561531494825</v>
      </c>
      <c r="EL18" s="2">
        <f t="shared" si="35"/>
        <v>101.27540848085671</v>
      </c>
      <c r="EM18" s="2">
        <f t="shared" si="35"/>
        <v>104.6512554302186</v>
      </c>
      <c r="EN18" s="2">
        <f t="shared" si="35"/>
        <v>108.02710237958048</v>
      </c>
      <c r="EO18" s="2">
        <f t="shared" si="35"/>
        <v>111.40294932894238</v>
      </c>
      <c r="EP18" s="2">
        <f t="shared" si="35"/>
        <v>114.77879627830427</v>
      </c>
      <c r="EQ18" s="2">
        <f t="shared" si="35"/>
        <v>118.15464322766616</v>
      </c>
      <c r="ER18" s="2">
        <f t="shared" si="35"/>
        <v>121.53049017702804</v>
      </c>
      <c r="ES18" s="2">
        <f t="shared" si="35"/>
        <v>124.90633712638994</v>
      </c>
      <c r="ET18" s="2">
        <f t="shared" si="35"/>
        <v>128.28218407575181</v>
      </c>
      <c r="EU18" s="2">
        <f t="shared" ref="EU18:FG37" si="36">$DJ$7*$E18*EXP((-EH18))*(1-(EH18^4+8.57333*EH18^3+18.05902*EH18^2+8.63476*EH18+0.26777)/(EH18^4+9.57332*EH18^3+25.63295*EH18^2+21.09965*EH18+3.958497))</f>
        <v>5.0528630404598453E-23</v>
      </c>
      <c r="EV18" s="2">
        <f t="shared" si="36"/>
        <v>1.6648933564259231E-24</v>
      </c>
      <c r="EW18" s="2">
        <f t="shared" si="36"/>
        <v>5.4929656430583434E-26</v>
      </c>
      <c r="EX18" s="2">
        <f t="shared" si="36"/>
        <v>1.8145108131525535E-27</v>
      </c>
      <c r="EY18" s="2">
        <f t="shared" si="36"/>
        <v>6.0007983337654781E-29</v>
      </c>
      <c r="EZ18" s="2">
        <f t="shared" si="36"/>
        <v>1.9866588574373824E-30</v>
      </c>
      <c r="FA18" s="2">
        <f t="shared" si="36"/>
        <v>6.5837503799044321E-32</v>
      </c>
      <c r="FB18" s="2">
        <f t="shared" si="36"/>
        <v>2.1839004540405899E-33</v>
      </c>
      <c r="FC18" s="2">
        <f t="shared" si="36"/>
        <v>7.2506626502189689E-35</v>
      </c>
      <c r="FD18" s="2">
        <f t="shared" si="36"/>
        <v>2.4092726573738144E-36</v>
      </c>
      <c r="FE18" s="2">
        <f t="shared" si="36"/>
        <v>8.0119354142901077E-38</v>
      </c>
      <c r="FF18" s="2">
        <f t="shared" si="36"/>
        <v>2.6663283990986E-39</v>
      </c>
      <c r="FG18" s="2">
        <f t="shared" si="36"/>
        <v>8.8796834535405084E-41</v>
      </c>
    </row>
    <row r="19" spans="1:163" x14ac:dyDescent="0.25">
      <c r="A19" s="19">
        <f>A18+1</f>
        <v>1</v>
      </c>
      <c r="B19" s="20">
        <f>B18+2</f>
        <v>27</v>
      </c>
      <c r="C19" s="22">
        <f>A19</f>
        <v>1</v>
      </c>
      <c r="D19" s="20">
        <f t="shared" ref="D19:D82" si="37">B19</f>
        <v>27</v>
      </c>
      <c r="E19" s="8">
        <f t="shared" si="13"/>
        <v>300.16000000000003</v>
      </c>
      <c r="F19" s="21">
        <f>($E19-$E18)/($C19-$C18)/31560000000000</f>
        <v>6.3371356147021542E-14</v>
      </c>
      <c r="G19" s="7">
        <f t="shared" si="14"/>
        <v>0.89980662107437603</v>
      </c>
      <c r="H19" s="7">
        <f t="shared" si="15"/>
        <v>0.34989027971616932</v>
      </c>
      <c r="I19" s="2">
        <f t="shared" si="16"/>
        <v>63.371698847502088</v>
      </c>
      <c r="J19" s="2">
        <f t="shared" ref="J19:J82" si="38">G$16*EXP((-H$16)*G19)-I$16*H19</f>
        <v>0.25416579010745388</v>
      </c>
      <c r="K19" s="2">
        <f t="shared" ref="K19:K82" si="39">EXP((-1.2)+3.5*($I19/100-0.6)+100*($I19/100-0.9)^5+350000000*($I19/100-0.65)^15)</f>
        <v>0.29645168279185169</v>
      </c>
      <c r="L19" s="2">
        <f t="shared" ref="L19:L82" si="40">1.57-0.4*G19+0.04/G19</f>
        <v>1.2545313476435833</v>
      </c>
      <c r="M19" s="2">
        <f t="shared" si="17"/>
        <v>1.3534851940114837E-3</v>
      </c>
      <c r="N19" s="2">
        <f t="shared" si="18"/>
        <v>4.7915957480848545E-5</v>
      </c>
      <c r="O19" s="2">
        <f t="shared" si="19"/>
        <v>3.6226027733121674E-11</v>
      </c>
      <c r="P19" s="2">
        <f t="shared" si="20"/>
        <v>1.4248893176471712E-11</v>
      </c>
      <c r="Q19" s="6">
        <f t="shared" si="21"/>
        <v>27</v>
      </c>
      <c r="R19" s="2">
        <f t="shared" si="22"/>
        <v>1.3055692376993889E-3</v>
      </c>
      <c r="S19" s="2">
        <f t="shared" si="22"/>
        <v>4.547024568383185E-5</v>
      </c>
      <c r="T19" s="2">
        <f t="shared" si="22"/>
        <v>2.3610629926673622E-6</v>
      </c>
      <c r="U19" s="2">
        <f t="shared" si="22"/>
        <v>8.1718918149009665E-8</v>
      </c>
      <c r="V19" s="2">
        <f t="shared" si="22"/>
        <v>2.828475970106936E-9</v>
      </c>
      <c r="W19" s="2">
        <f t="shared" si="22"/>
        <v>9.7903968265811151E-11</v>
      </c>
      <c r="X19" s="2">
        <f t="shared" si="22"/>
        <v>2.2593038551121936E-12</v>
      </c>
      <c r="Y19" s="2">
        <f t="shared" si="22"/>
        <v>7.8204109854596037E-14</v>
      </c>
      <c r="Z19" s="21">
        <f t="shared" ref="Z19:AG34" si="41">Z18+(AP19-AP18)/$F19</f>
        <v>1.314166705453154E-2</v>
      </c>
      <c r="AA19" s="21">
        <f t="shared" si="41"/>
        <v>4.5480586534837918E-4</v>
      </c>
      <c r="AB19" s="21">
        <f t="shared" si="41"/>
        <v>1.5740543832864695E-5</v>
      </c>
      <c r="AC19" s="21">
        <f t="shared" si="41"/>
        <v>5.4479293606766169E-7</v>
      </c>
      <c r="AD19" s="21">
        <f t="shared" si="41"/>
        <v>1.8856506671796941E-8</v>
      </c>
      <c r="AE19" s="21">
        <f t="shared" si="41"/>
        <v>6.526931043044012E-10</v>
      </c>
      <c r="AF19" s="21">
        <f t="shared" si="41"/>
        <v>2.2593046703115648E-11</v>
      </c>
      <c r="AG19" s="21">
        <f t="shared" si="41"/>
        <v>7.8209325725348995E-13</v>
      </c>
      <c r="AH19" s="2">
        <f t="shared" si="23"/>
        <v>70.420419292565839</v>
      </c>
      <c r="AI19" s="2">
        <f t="shared" si="23"/>
        <v>73.773772592211841</v>
      </c>
      <c r="AJ19" s="2">
        <f t="shared" si="23"/>
        <v>77.12712589185783</v>
      </c>
      <c r="AK19" s="2">
        <f t="shared" si="23"/>
        <v>80.480479191503818</v>
      </c>
      <c r="AL19" s="2">
        <f t="shared" si="23"/>
        <v>83.83383249114982</v>
      </c>
      <c r="AM19" s="2">
        <f t="shared" si="23"/>
        <v>87.187185790795809</v>
      </c>
      <c r="AN19" s="2">
        <f t="shared" si="23"/>
        <v>90.540539090441811</v>
      </c>
      <c r="AO19" s="2">
        <f t="shared" si="23"/>
        <v>93.8938923900878</v>
      </c>
      <c r="AP19" s="2">
        <f t="shared" si="24"/>
        <v>2.1651191552654471E-15</v>
      </c>
      <c r="AQ19" s="2">
        <f t="shared" si="24"/>
        <v>7.2354779887006667E-17</v>
      </c>
      <c r="AR19" s="2">
        <f t="shared" si="24"/>
        <v>2.4227340713204351E-18</v>
      </c>
      <c r="AS19" s="2">
        <f t="shared" si="24"/>
        <v>8.1269277273025492E-20</v>
      </c>
      <c r="AT19" s="2">
        <f t="shared" si="24"/>
        <v>2.7306542868415769E-21</v>
      </c>
      <c r="AU19" s="2">
        <f t="shared" si="24"/>
        <v>9.1890677572177738E-23</v>
      </c>
      <c r="AV19" s="2">
        <f t="shared" si="24"/>
        <v>3.0966453654953558E-24</v>
      </c>
      <c r="AW19" s="2">
        <f t="shared" si="24"/>
        <v>1.0449196677617848E-25</v>
      </c>
      <c r="AX19" s="2"/>
      <c r="AY19" s="6">
        <f t="shared" si="25"/>
        <v>27</v>
      </c>
      <c r="AZ19" s="2">
        <f t="shared" si="26"/>
        <v>4.547024568383185E-5</v>
      </c>
      <c r="BA19" s="2">
        <f t="shared" si="26"/>
        <v>2.3610629926673622E-6</v>
      </c>
      <c r="BB19" s="2">
        <f t="shared" si="26"/>
        <v>8.1718918149009665E-8</v>
      </c>
      <c r="BC19" s="2">
        <f t="shared" si="26"/>
        <v>2.828475970106936E-9</v>
      </c>
      <c r="BD19" s="2">
        <f t="shared" si="26"/>
        <v>9.7903968265811151E-11</v>
      </c>
      <c r="BE19" s="2">
        <f t="shared" si="26"/>
        <v>3.3889557826682903E-12</v>
      </c>
      <c r="BF19" s="2">
        <f t="shared" si="26"/>
        <v>1.1730616478189403E-13</v>
      </c>
      <c r="BG19" s="21">
        <f t="shared" ref="BG19:BM34" si="42">BG18+(BU19-BU18)/$F19</f>
        <v>4.5480586534837918E-4</v>
      </c>
      <c r="BH19" s="21">
        <f t="shared" si="42"/>
        <v>1.5740543832864695E-5</v>
      </c>
      <c r="BI19" s="21">
        <f t="shared" si="42"/>
        <v>5.4479293606766169E-7</v>
      </c>
      <c r="BJ19" s="21">
        <f t="shared" si="42"/>
        <v>1.8856506671796941E-8</v>
      </c>
      <c r="BK19" s="21">
        <f t="shared" si="42"/>
        <v>6.526931043044012E-10</v>
      </c>
      <c r="BL19" s="21">
        <f t="shared" si="42"/>
        <v>2.2593046703115648E-11</v>
      </c>
      <c r="BM19" s="21">
        <f t="shared" si="42"/>
        <v>7.8209325725348995E-13</v>
      </c>
      <c r="BN19" s="2">
        <f t="shared" si="27"/>
        <v>73.773772592211841</v>
      </c>
      <c r="BO19" s="2">
        <f t="shared" si="27"/>
        <v>77.12712589185783</v>
      </c>
      <c r="BP19" s="2">
        <f t="shared" si="27"/>
        <v>80.480479191503818</v>
      </c>
      <c r="BQ19" s="2">
        <f t="shared" si="27"/>
        <v>83.83383249114982</v>
      </c>
      <c r="BR19" s="2">
        <f t="shared" si="27"/>
        <v>87.187185790795809</v>
      </c>
      <c r="BS19" s="2">
        <f t="shared" si="27"/>
        <v>90.540539090441811</v>
      </c>
      <c r="BT19" s="2">
        <f t="shared" si="27"/>
        <v>93.8938923900878</v>
      </c>
      <c r="BU19" s="2">
        <f t="shared" si="28"/>
        <v>7.2354779887006667E-17</v>
      </c>
      <c r="BV19" s="2">
        <f t="shared" si="28"/>
        <v>2.4227340713204351E-18</v>
      </c>
      <c r="BW19" s="2">
        <f t="shared" si="28"/>
        <v>8.1269277273025492E-20</v>
      </c>
      <c r="BX19" s="2">
        <f t="shared" si="28"/>
        <v>2.7306542868415769E-21</v>
      </c>
      <c r="BY19" s="2">
        <f t="shared" si="28"/>
        <v>9.1890677572177738E-23</v>
      </c>
      <c r="BZ19" s="2">
        <f t="shared" si="28"/>
        <v>3.0966453654953558E-24</v>
      </c>
      <c r="CA19" s="2">
        <f t="shared" si="28"/>
        <v>1.0449196677617848E-25</v>
      </c>
      <c r="CB19" s="2"/>
      <c r="CC19" s="6">
        <f t="shared" si="29"/>
        <v>27</v>
      </c>
      <c r="CD19" s="2">
        <f t="shared" si="30"/>
        <v>3.2634656088603723E-11</v>
      </c>
      <c r="CE19" s="2">
        <f t="shared" si="30"/>
        <v>3.3889557826682903E-12</v>
      </c>
      <c r="CF19" s="2">
        <f t="shared" si="30"/>
        <v>1.9551027463649007E-13</v>
      </c>
      <c r="CG19" s="2">
        <f t="shared" si="30"/>
        <v>6.7723604502134549E-15</v>
      </c>
      <c r="CH19" s="2">
        <f t="shared" si="30"/>
        <v>1.3322676295501878E-16</v>
      </c>
      <c r="CI19" s="2">
        <f t="shared" si="30"/>
        <v>0</v>
      </c>
      <c r="CJ19" s="2">
        <f t="shared" si="30"/>
        <v>0</v>
      </c>
      <c r="CK19" s="21">
        <f t="shared" ref="CK19:CQ34" si="43">CK18+(CY19-CY18)/$F19</f>
        <v>6.526931043044012E-10</v>
      </c>
      <c r="CL19" s="21">
        <f t="shared" si="43"/>
        <v>2.2593046703115648E-11</v>
      </c>
      <c r="CM19" s="21">
        <f t="shared" si="43"/>
        <v>7.8209325725348995E-13</v>
      </c>
      <c r="CN19" s="21">
        <f t="shared" si="43"/>
        <v>2.7074486216862674E-14</v>
      </c>
      <c r="CO19" s="21">
        <f t="shared" si="43"/>
        <v>9.3730259774567435E-16</v>
      </c>
      <c r="CP19" s="21">
        <f t="shared" si="43"/>
        <v>3.2450194557721052E-17</v>
      </c>
      <c r="CQ19" s="21">
        <f t="shared" si="43"/>
        <v>1.1234988935771876E-18</v>
      </c>
      <c r="CR19" s="2">
        <f t="shared" si="31"/>
        <v>87.187185790795809</v>
      </c>
      <c r="CS19" s="2">
        <f t="shared" si="31"/>
        <v>90.540539090441811</v>
      </c>
      <c r="CT19" s="2">
        <f t="shared" si="31"/>
        <v>93.8938923900878</v>
      </c>
      <c r="CU19" s="2">
        <f t="shared" si="31"/>
        <v>97.247245689733788</v>
      </c>
      <c r="CV19" s="2">
        <f t="shared" si="31"/>
        <v>100.60059898937979</v>
      </c>
      <c r="CW19" s="2">
        <f t="shared" si="31"/>
        <v>103.95395228902578</v>
      </c>
      <c r="CX19" s="2">
        <f t="shared" si="31"/>
        <v>107.30730558867177</v>
      </c>
      <c r="CY19" s="2">
        <f t="shared" si="32"/>
        <v>9.1890677572177738E-23</v>
      </c>
      <c r="CZ19" s="2">
        <f t="shared" si="32"/>
        <v>3.0966453654953558E-24</v>
      </c>
      <c r="DA19" s="2">
        <f t="shared" si="32"/>
        <v>1.0449196677617848E-25</v>
      </c>
      <c r="DB19" s="2">
        <f t="shared" si="32"/>
        <v>3.5302577216989839E-27</v>
      </c>
      <c r="DC19" s="2">
        <f t="shared" si="32"/>
        <v>1.1940612007692438E-28</v>
      </c>
      <c r="DD19" s="2">
        <f t="shared" si="32"/>
        <v>4.0430716937948635E-30</v>
      </c>
      <c r="DE19" s="2">
        <f t="shared" si="32"/>
        <v>1.3703515231470893E-31</v>
      </c>
      <c r="DF19" s="2"/>
      <c r="DG19" s="6">
        <f t="shared" si="33"/>
        <v>27</v>
      </c>
      <c r="DH19" s="2">
        <f t="shared" si="34"/>
        <v>1.3053862435441488E-11</v>
      </c>
      <c r="DI19" s="2">
        <f t="shared" si="34"/>
        <v>1.1296519275560968E-12</v>
      </c>
      <c r="DJ19" s="2">
        <f t="shared" si="34"/>
        <v>6.2563287883676819E-14</v>
      </c>
      <c r="DK19" s="2">
        <f t="shared" si="34"/>
        <v>2.7089441800853822E-15</v>
      </c>
      <c r="DL19" s="2">
        <f t="shared" si="34"/>
        <v>1.0658141036401502E-16</v>
      </c>
      <c r="DM19" s="2">
        <f t="shared" si="34"/>
        <v>0</v>
      </c>
      <c r="DN19" s="2">
        <f t="shared" si="34"/>
        <v>0</v>
      </c>
      <c r="DO19" s="2">
        <f t="shared" si="34"/>
        <v>0</v>
      </c>
      <c r="DP19" s="2">
        <f t="shared" si="34"/>
        <v>0</v>
      </c>
      <c r="DQ19" s="2">
        <f t="shared" si="34"/>
        <v>0</v>
      </c>
      <c r="DR19" s="2">
        <f t="shared" si="34"/>
        <v>0</v>
      </c>
      <c r="DS19" s="2">
        <f t="shared" si="34"/>
        <v>0</v>
      </c>
      <c r="DT19" s="2">
        <f t="shared" si="34"/>
        <v>0</v>
      </c>
      <c r="DU19" s="21">
        <f t="shared" ref="DU19:EG34" si="44">DU18+(EU19-EU18)/$F19</f>
        <v>6.526931043044012E-10</v>
      </c>
      <c r="DV19" s="21">
        <f t="shared" si="44"/>
        <v>2.2593046703115648E-11</v>
      </c>
      <c r="DW19" s="21">
        <f t="shared" si="44"/>
        <v>7.8209325725348995E-13</v>
      </c>
      <c r="DX19" s="21">
        <f t="shared" si="44"/>
        <v>2.7074486216862674E-14</v>
      </c>
      <c r="DY19" s="21">
        <f t="shared" si="44"/>
        <v>9.3730259774567435E-16</v>
      </c>
      <c r="DZ19" s="21">
        <f t="shared" si="44"/>
        <v>3.2450194557721052E-17</v>
      </c>
      <c r="EA19" s="21">
        <f t="shared" si="44"/>
        <v>1.1234988935771876E-18</v>
      </c>
      <c r="EB19" s="21">
        <f t="shared" si="44"/>
        <v>3.8899661689588082E-20</v>
      </c>
      <c r="EC19" s="21">
        <f t="shared" si="44"/>
        <v>1.3469044917442331E-21</v>
      </c>
      <c r="ED19" s="21">
        <f t="shared" si="44"/>
        <v>4.6638604769613513E-23</v>
      </c>
      <c r="EE19" s="21">
        <f t="shared" si="44"/>
        <v>1.6149981851129941E-24</v>
      </c>
      <c r="EF19" s="21">
        <f t="shared" si="44"/>
        <v>5.5926319086336458E-26</v>
      </c>
      <c r="EG19" s="21">
        <f t="shared" si="44"/>
        <v>1.936770269831083E-27</v>
      </c>
      <c r="EH19" s="2">
        <f t="shared" si="35"/>
        <v>87.187185790795809</v>
      </c>
      <c r="EI19" s="2">
        <f t="shared" si="35"/>
        <v>90.540539090441811</v>
      </c>
      <c r="EJ19" s="2">
        <f t="shared" si="35"/>
        <v>93.8938923900878</v>
      </c>
      <c r="EK19" s="2">
        <f t="shared" si="35"/>
        <v>97.247245689733788</v>
      </c>
      <c r="EL19" s="2">
        <f t="shared" si="35"/>
        <v>100.60059898937979</v>
      </c>
      <c r="EM19" s="2">
        <f t="shared" si="35"/>
        <v>103.95395228902578</v>
      </c>
      <c r="EN19" s="2">
        <f t="shared" si="35"/>
        <v>107.30730558867177</v>
      </c>
      <c r="EO19" s="2">
        <f t="shared" si="35"/>
        <v>110.66065888831776</v>
      </c>
      <c r="EP19" s="2">
        <f t="shared" si="35"/>
        <v>114.01401218796376</v>
      </c>
      <c r="EQ19" s="2">
        <f t="shared" si="35"/>
        <v>117.36736548760975</v>
      </c>
      <c r="ER19" s="2">
        <f t="shared" si="35"/>
        <v>120.72071878725573</v>
      </c>
      <c r="ES19" s="2">
        <f t="shared" si="35"/>
        <v>124.07407208690174</v>
      </c>
      <c r="ET19" s="2">
        <f t="shared" si="35"/>
        <v>127.42742538654772</v>
      </c>
      <c r="EU19" s="2">
        <f t="shared" si="36"/>
        <v>9.1890677572177738E-23</v>
      </c>
      <c r="EV19" s="2">
        <f t="shared" si="36"/>
        <v>3.0966453654953558E-24</v>
      </c>
      <c r="EW19" s="2">
        <f t="shared" si="36"/>
        <v>1.0449196677617848E-25</v>
      </c>
      <c r="EX19" s="2">
        <f t="shared" si="36"/>
        <v>3.5302577216989839E-27</v>
      </c>
      <c r="EY19" s="2">
        <f t="shared" si="36"/>
        <v>1.1940612007692438E-28</v>
      </c>
      <c r="EZ19" s="2">
        <f t="shared" si="36"/>
        <v>4.0430716937948635E-30</v>
      </c>
      <c r="FA19" s="2">
        <f t="shared" si="36"/>
        <v>1.3703515231470893E-31</v>
      </c>
      <c r="FB19" s="2">
        <f t="shared" si="36"/>
        <v>4.6490247689701261E-33</v>
      </c>
      <c r="FC19" s="2">
        <f t="shared" si="36"/>
        <v>1.5786179074453652E-34</v>
      </c>
      <c r="FD19" s="2">
        <f t="shared" si="36"/>
        <v>5.3648242904291698E-36</v>
      </c>
      <c r="FE19" s="2">
        <f t="shared" si="36"/>
        <v>1.8246397930849005E-37</v>
      </c>
      <c r="FF19" s="2">
        <f t="shared" si="36"/>
        <v>6.2104550839107957E-39</v>
      </c>
      <c r="FG19" s="2">
        <f t="shared" si="36"/>
        <v>2.1153259307983363E-40</v>
      </c>
    </row>
    <row r="20" spans="1:163" x14ac:dyDescent="0.25">
      <c r="A20" s="19">
        <f t="shared" ref="A20:A83" si="45">A19+1</f>
        <v>2</v>
      </c>
      <c r="B20" s="20">
        <f t="shared" ref="B20:B83" si="46">B19+2</f>
        <v>29</v>
      </c>
      <c r="C20" s="22">
        <f t="shared" ref="C20:D83" si="47">A20</f>
        <v>2</v>
      </c>
      <c r="D20" s="20">
        <f t="shared" si="37"/>
        <v>29</v>
      </c>
      <c r="E20" s="8">
        <f t="shared" si="13"/>
        <v>302.16000000000003</v>
      </c>
      <c r="F20" s="21">
        <f t="shared" ref="F20:F83" si="48">($E20-$E19)/($C20-$C19)/31560000000000</f>
        <v>6.3371356147021542E-14</v>
      </c>
      <c r="G20" s="7">
        <f t="shared" si="14"/>
        <v>0.89950265990115907</v>
      </c>
      <c r="H20" s="7">
        <f t="shared" si="15"/>
        <v>0.34971698723857531</v>
      </c>
      <c r="I20" s="2">
        <f t="shared" si="16"/>
        <v>63.382490260968069</v>
      </c>
      <c r="J20" s="2">
        <f t="shared" si="38"/>
        <v>0.25502967668688242</v>
      </c>
      <c r="K20" s="2">
        <f t="shared" si="39"/>
        <v>0.29664407190607872</v>
      </c>
      <c r="L20" s="2">
        <f t="shared" si="40"/>
        <v>1.2546679540682273</v>
      </c>
      <c r="M20" s="2">
        <f t="shared" si="17"/>
        <v>3.4833334413108879E-3</v>
      </c>
      <c r="N20" s="2">
        <f t="shared" si="18"/>
        <v>1.2628116519460832E-4</v>
      </c>
      <c r="O20" s="2">
        <f t="shared" si="19"/>
        <v>1.0111808057544636E-10</v>
      </c>
      <c r="P20" s="2">
        <f t="shared" si="20"/>
        <v>3.9763744519305536E-11</v>
      </c>
      <c r="Q20" s="6">
        <f t="shared" si="21"/>
        <v>29</v>
      </c>
      <c r="R20" s="2">
        <f t="shared" si="22"/>
        <v>3.3570522794224345E-3</v>
      </c>
      <c r="S20" s="2">
        <f t="shared" si="22"/>
        <v>1.197446079690856E-4</v>
      </c>
      <c r="T20" s="2">
        <f t="shared" si="22"/>
        <v>6.3071213088572439E-6</v>
      </c>
      <c r="U20" s="2">
        <f t="shared" si="22"/>
        <v>2.2138151993256193E-7</v>
      </c>
      <c r="V20" s="2">
        <f t="shared" si="22"/>
        <v>7.7716128865645825E-9</v>
      </c>
      <c r="W20" s="2">
        <f t="shared" si="22"/>
        <v>2.7286538029080988E-10</v>
      </c>
      <c r="X20" s="2">
        <f t="shared" si="22"/>
        <v>6.3879568301672413E-12</v>
      </c>
      <c r="Y20" s="2">
        <f t="shared" si="22"/>
        <v>2.2435386881625165E-13</v>
      </c>
      <c r="Z20" s="21">
        <f t="shared" si="41"/>
        <v>3.4146950191252474E-2</v>
      </c>
      <c r="AA20" s="21">
        <f t="shared" si="41"/>
        <v>1.1981635910924596E-3</v>
      </c>
      <c r="AB20" s="21">
        <f t="shared" si="41"/>
        <v>4.2048359412202448E-5</v>
      </c>
      <c r="AC20" s="21">
        <f t="shared" si="41"/>
        <v>1.4758778886713138E-6</v>
      </c>
      <c r="AD20" s="21">
        <f t="shared" si="41"/>
        <v>5.1810753974577544E-8</v>
      </c>
      <c r="AE20" s="21">
        <f t="shared" si="41"/>
        <v>1.8191025627714995E-9</v>
      </c>
      <c r="AF20" s="21">
        <f t="shared" si="41"/>
        <v>6.3879558721882324E-11</v>
      </c>
      <c r="AG20" s="21">
        <f t="shared" si="41"/>
        <v>2.2435395429704076E-12</v>
      </c>
      <c r="AH20" s="2">
        <f t="shared" si="23"/>
        <v>69.954305847420457</v>
      </c>
      <c r="AI20" s="2">
        <f t="shared" si="23"/>
        <v>73.28546326872619</v>
      </c>
      <c r="AJ20" s="2">
        <f t="shared" si="23"/>
        <v>76.616620690031922</v>
      </c>
      <c r="AK20" s="2">
        <f t="shared" si="23"/>
        <v>79.947778111337655</v>
      </c>
      <c r="AL20" s="2">
        <f t="shared" si="23"/>
        <v>83.278935532643388</v>
      </c>
      <c r="AM20" s="2">
        <f t="shared" si="23"/>
        <v>86.610092953949135</v>
      </c>
      <c r="AN20" s="2">
        <f t="shared" si="23"/>
        <v>89.941250375254882</v>
      </c>
      <c r="AO20" s="2">
        <f t="shared" si="23"/>
        <v>93.272407796560614</v>
      </c>
      <c r="AP20" s="2">
        <f t="shared" si="24"/>
        <v>3.4962524338916152E-15</v>
      </c>
      <c r="AQ20" s="2">
        <f t="shared" si="24"/>
        <v>1.1946236706977475E-16</v>
      </c>
      <c r="AR20" s="2">
        <f t="shared" si="24"/>
        <v>4.0898960218488098E-18</v>
      </c>
      <c r="AS20" s="2">
        <f t="shared" si="24"/>
        <v>1.4027339340760419E-19</v>
      </c>
      <c r="AT20" s="2">
        <f t="shared" si="24"/>
        <v>4.8190096292231107E-21</v>
      </c>
      <c r="AU20" s="2">
        <f t="shared" si="24"/>
        <v>1.6580762677795077E-22</v>
      </c>
      <c r="AV20" s="2">
        <f t="shared" si="24"/>
        <v>5.7130276227049042E-24</v>
      </c>
      <c r="AW20" s="2">
        <f t="shared" si="24"/>
        <v>1.9710579983808708E-25</v>
      </c>
      <c r="AX20" s="2"/>
      <c r="AY20" s="6">
        <f t="shared" si="25"/>
        <v>29</v>
      </c>
      <c r="AZ20" s="2">
        <f t="shared" si="26"/>
        <v>1.197446079690856E-4</v>
      </c>
      <c r="BA20" s="2">
        <f t="shared" si="26"/>
        <v>6.3071213088572439E-6</v>
      </c>
      <c r="BB20" s="2">
        <f t="shared" si="26"/>
        <v>2.2138151993256193E-7</v>
      </c>
      <c r="BC20" s="2">
        <f t="shared" si="26"/>
        <v>7.7716128865645825E-9</v>
      </c>
      <c r="BD20" s="2">
        <f t="shared" si="26"/>
        <v>2.7286538029080988E-10</v>
      </c>
      <c r="BE20" s="2">
        <f t="shared" si="26"/>
        <v>9.5819352452508604E-12</v>
      </c>
      <c r="BF20" s="2">
        <f t="shared" si="26"/>
        <v>3.3653080322437743E-13</v>
      </c>
      <c r="BG20" s="21">
        <f t="shared" si="42"/>
        <v>1.1981635910924596E-3</v>
      </c>
      <c r="BH20" s="21">
        <f t="shared" si="42"/>
        <v>4.2048359412202448E-5</v>
      </c>
      <c r="BI20" s="21">
        <f t="shared" si="42"/>
        <v>1.4758778886713138E-6</v>
      </c>
      <c r="BJ20" s="21">
        <f t="shared" si="42"/>
        <v>5.1810753974577544E-8</v>
      </c>
      <c r="BK20" s="21">
        <f t="shared" si="42"/>
        <v>1.8191025627714995E-9</v>
      </c>
      <c r="BL20" s="21">
        <f t="shared" si="42"/>
        <v>6.3879558721882324E-11</v>
      </c>
      <c r="BM20" s="21">
        <f t="shared" si="42"/>
        <v>2.2435395429704076E-12</v>
      </c>
      <c r="BN20" s="2">
        <f t="shared" si="27"/>
        <v>73.28546326872619</v>
      </c>
      <c r="BO20" s="2">
        <f t="shared" si="27"/>
        <v>76.616620690031922</v>
      </c>
      <c r="BP20" s="2">
        <f t="shared" si="27"/>
        <v>79.947778111337655</v>
      </c>
      <c r="BQ20" s="2">
        <f t="shared" si="27"/>
        <v>83.278935532643388</v>
      </c>
      <c r="BR20" s="2">
        <f t="shared" si="27"/>
        <v>86.610092953949135</v>
      </c>
      <c r="BS20" s="2">
        <f t="shared" si="27"/>
        <v>89.941250375254882</v>
      </c>
      <c r="BT20" s="2">
        <f t="shared" si="27"/>
        <v>93.272407796560614</v>
      </c>
      <c r="BU20" s="2">
        <f t="shared" si="28"/>
        <v>1.1946236706977475E-16</v>
      </c>
      <c r="BV20" s="2">
        <f t="shared" si="28"/>
        <v>4.0898960218488098E-18</v>
      </c>
      <c r="BW20" s="2">
        <f t="shared" si="28"/>
        <v>1.4027339340760419E-19</v>
      </c>
      <c r="BX20" s="2">
        <f t="shared" si="28"/>
        <v>4.8190096292231107E-21</v>
      </c>
      <c r="BY20" s="2">
        <f t="shared" si="28"/>
        <v>1.6580762677795077E-22</v>
      </c>
      <c r="BZ20" s="2">
        <f t="shared" si="28"/>
        <v>5.7130276227049042E-24</v>
      </c>
      <c r="CA20" s="2">
        <f t="shared" si="28"/>
        <v>1.9710579983808708E-25</v>
      </c>
      <c r="CB20" s="2"/>
      <c r="CC20" s="6">
        <f t="shared" si="29"/>
        <v>29</v>
      </c>
      <c r="CD20" s="2">
        <f t="shared" si="30"/>
        <v>9.0955126763603297E-11</v>
      </c>
      <c r="CE20" s="2">
        <f t="shared" si="30"/>
        <v>9.5819352452508604E-12</v>
      </c>
      <c r="CF20" s="2">
        <f t="shared" si="30"/>
        <v>5.6088467204062908E-13</v>
      </c>
      <c r="CG20" s="2">
        <f t="shared" si="30"/>
        <v>1.9706458687096529E-14</v>
      </c>
      <c r="CH20" s="2">
        <f t="shared" si="30"/>
        <v>4.163336342344337E-16</v>
      </c>
      <c r="CI20" s="2">
        <f t="shared" si="30"/>
        <v>1.1102230246251566E-17</v>
      </c>
      <c r="CJ20" s="2">
        <f t="shared" si="30"/>
        <v>0</v>
      </c>
      <c r="CK20" s="21">
        <f t="shared" si="43"/>
        <v>1.8191025627714995E-9</v>
      </c>
      <c r="CL20" s="21">
        <f t="shared" si="43"/>
        <v>6.3879558721882324E-11</v>
      </c>
      <c r="CM20" s="21">
        <f t="shared" si="43"/>
        <v>2.2435395429704076E-12</v>
      </c>
      <c r="CN20" s="21">
        <f t="shared" si="43"/>
        <v>7.8808360049665395E-14</v>
      </c>
      <c r="CO20" s="21">
        <f t="shared" si="43"/>
        <v>2.7687084375269276E-15</v>
      </c>
      <c r="CP20" s="21">
        <f t="shared" si="43"/>
        <v>9.7285508408908766E-17</v>
      </c>
      <c r="CQ20" s="21">
        <f t="shared" si="43"/>
        <v>3.418886548887179E-18</v>
      </c>
      <c r="CR20" s="2">
        <f t="shared" si="31"/>
        <v>86.610092953949135</v>
      </c>
      <c r="CS20" s="2">
        <f t="shared" si="31"/>
        <v>89.941250375254882</v>
      </c>
      <c r="CT20" s="2">
        <f t="shared" si="31"/>
        <v>93.272407796560614</v>
      </c>
      <c r="CU20" s="2">
        <f t="shared" si="31"/>
        <v>96.603565217866347</v>
      </c>
      <c r="CV20" s="2">
        <f t="shared" si="31"/>
        <v>99.93472263917208</v>
      </c>
      <c r="CW20" s="2">
        <f t="shared" si="31"/>
        <v>103.26588006047781</v>
      </c>
      <c r="CX20" s="2">
        <f t="shared" si="31"/>
        <v>106.59703748178356</v>
      </c>
      <c r="CY20" s="2">
        <f t="shared" si="32"/>
        <v>1.6580762677795077E-22</v>
      </c>
      <c r="CZ20" s="2">
        <f t="shared" si="32"/>
        <v>5.7130276227049042E-24</v>
      </c>
      <c r="DA20" s="2">
        <f t="shared" si="32"/>
        <v>1.9710579983808708E-25</v>
      </c>
      <c r="DB20" s="2">
        <f t="shared" si="32"/>
        <v>6.8087034652226036E-27</v>
      </c>
      <c r="DC20" s="2">
        <f t="shared" si="32"/>
        <v>2.3546479179943725E-28</v>
      </c>
      <c r="DD20" s="2">
        <f t="shared" si="32"/>
        <v>8.1517734587623989E-30</v>
      </c>
      <c r="DE20" s="2">
        <f t="shared" si="32"/>
        <v>2.8249698091483511E-31</v>
      </c>
      <c r="DF20" s="2"/>
      <c r="DG20" s="6">
        <f t="shared" si="33"/>
        <v>29</v>
      </c>
      <c r="DH20" s="2">
        <f t="shared" si="34"/>
        <v>3.6382050705441316E-11</v>
      </c>
      <c r="DI20" s="2">
        <f t="shared" si="34"/>
        <v>3.1939784150836207E-12</v>
      </c>
      <c r="DJ20" s="2">
        <f t="shared" si="34"/>
        <v>1.7948309505300132E-13</v>
      </c>
      <c r="DK20" s="2">
        <f t="shared" si="34"/>
        <v>7.8825834748386114E-15</v>
      </c>
      <c r="DL20" s="2">
        <f t="shared" si="34"/>
        <v>3.3306690738754696E-16</v>
      </c>
      <c r="DM20" s="2">
        <f t="shared" si="34"/>
        <v>1.6653345369377347E-17</v>
      </c>
      <c r="DN20" s="2">
        <f t="shared" si="34"/>
        <v>0</v>
      </c>
      <c r="DO20" s="2">
        <f t="shared" si="34"/>
        <v>0</v>
      </c>
      <c r="DP20" s="2">
        <f t="shared" si="34"/>
        <v>0</v>
      </c>
      <c r="DQ20" s="2">
        <f t="shared" si="34"/>
        <v>0</v>
      </c>
      <c r="DR20" s="2">
        <f t="shared" si="34"/>
        <v>0</v>
      </c>
      <c r="DS20" s="2">
        <f t="shared" si="34"/>
        <v>0</v>
      </c>
      <c r="DT20" s="2">
        <f t="shared" si="34"/>
        <v>0</v>
      </c>
      <c r="DU20" s="21">
        <f t="shared" si="44"/>
        <v>1.8191025627714995E-9</v>
      </c>
      <c r="DV20" s="21">
        <f t="shared" si="44"/>
        <v>6.3879558721882324E-11</v>
      </c>
      <c r="DW20" s="21">
        <f t="shared" si="44"/>
        <v>2.2435395429704076E-12</v>
      </c>
      <c r="DX20" s="21">
        <f t="shared" si="44"/>
        <v>7.8808360049665395E-14</v>
      </c>
      <c r="DY20" s="21">
        <f t="shared" si="44"/>
        <v>2.7687084375269276E-15</v>
      </c>
      <c r="DZ20" s="21">
        <f t="shared" si="44"/>
        <v>9.7285508408908766E-17</v>
      </c>
      <c r="EA20" s="21">
        <f t="shared" si="44"/>
        <v>3.418886548887179E-18</v>
      </c>
      <c r="EB20" s="21">
        <f t="shared" si="44"/>
        <v>1.2016733760306209E-19</v>
      </c>
      <c r="EC20" s="21">
        <f t="shared" si="44"/>
        <v>4.2242829283208065E-21</v>
      </c>
      <c r="ED20" s="21">
        <f t="shared" si="44"/>
        <v>1.4851966288395181E-22</v>
      </c>
      <c r="EE20" s="21">
        <f t="shared" si="44"/>
        <v>5.2225053065233705E-24</v>
      </c>
      <c r="EF20" s="21">
        <f t="shared" si="44"/>
        <v>1.8366964089665452E-25</v>
      </c>
      <c r="EG20" s="21">
        <f t="shared" si="44"/>
        <v>6.4603936537903496E-27</v>
      </c>
      <c r="EH20" s="2">
        <f t="shared" si="35"/>
        <v>86.610092953949135</v>
      </c>
      <c r="EI20" s="2">
        <f t="shared" si="35"/>
        <v>89.941250375254882</v>
      </c>
      <c r="EJ20" s="2">
        <f t="shared" si="35"/>
        <v>93.272407796560614</v>
      </c>
      <c r="EK20" s="2">
        <f t="shared" si="35"/>
        <v>96.603565217866347</v>
      </c>
      <c r="EL20" s="2">
        <f t="shared" si="35"/>
        <v>99.93472263917208</v>
      </c>
      <c r="EM20" s="2">
        <f t="shared" si="35"/>
        <v>103.26588006047781</v>
      </c>
      <c r="EN20" s="2">
        <f t="shared" si="35"/>
        <v>106.59703748178356</v>
      </c>
      <c r="EO20" s="2">
        <f t="shared" si="35"/>
        <v>109.92819490308929</v>
      </c>
      <c r="EP20" s="2">
        <f t="shared" si="35"/>
        <v>113.25935232439502</v>
      </c>
      <c r="EQ20" s="2">
        <f t="shared" si="35"/>
        <v>116.59050974570076</v>
      </c>
      <c r="ER20" s="2">
        <f t="shared" si="35"/>
        <v>119.92166716700649</v>
      </c>
      <c r="ES20" s="2">
        <f t="shared" si="35"/>
        <v>123.25282458831224</v>
      </c>
      <c r="ET20" s="2">
        <f t="shared" si="35"/>
        <v>126.58398200961797</v>
      </c>
      <c r="EU20" s="2">
        <f t="shared" si="36"/>
        <v>1.6580762677795077E-22</v>
      </c>
      <c r="EV20" s="2">
        <f t="shared" si="36"/>
        <v>5.7130276227049042E-24</v>
      </c>
      <c r="EW20" s="2">
        <f t="shared" si="36"/>
        <v>1.9710579983808708E-25</v>
      </c>
      <c r="EX20" s="2">
        <f t="shared" si="36"/>
        <v>6.8087034652226036E-27</v>
      </c>
      <c r="EY20" s="2">
        <f t="shared" si="36"/>
        <v>2.3546479179943725E-28</v>
      </c>
      <c r="EZ20" s="2">
        <f t="shared" si="36"/>
        <v>8.1517734587623989E-30</v>
      </c>
      <c r="FA20" s="2">
        <f t="shared" si="36"/>
        <v>2.8249698091483511E-31</v>
      </c>
      <c r="FB20" s="2">
        <f t="shared" si="36"/>
        <v>9.7990676025236118E-33</v>
      </c>
      <c r="FC20" s="2">
        <f t="shared" si="36"/>
        <v>3.4020516441859059E-34</v>
      </c>
      <c r="FD20" s="2">
        <f t="shared" si="36"/>
        <v>1.1821165108828302E-35</v>
      </c>
      <c r="FE20" s="2">
        <f t="shared" si="36"/>
        <v>4.1107659790230351E-37</v>
      </c>
      <c r="FF20" s="2">
        <f t="shared" si="36"/>
        <v>1.4305722625756046E-38</v>
      </c>
      <c r="FG20" s="2">
        <f t="shared" si="36"/>
        <v>4.9820074161971111E-40</v>
      </c>
    </row>
    <row r="21" spans="1:163" x14ac:dyDescent="0.25">
      <c r="A21" s="19">
        <f t="shared" si="45"/>
        <v>3</v>
      </c>
      <c r="B21" s="20">
        <f t="shared" si="46"/>
        <v>31</v>
      </c>
      <c r="C21" s="22">
        <f t="shared" si="47"/>
        <v>3</v>
      </c>
      <c r="D21" s="20">
        <f t="shared" si="37"/>
        <v>31</v>
      </c>
      <c r="E21" s="8">
        <f t="shared" si="13"/>
        <v>304.16000000000003</v>
      </c>
      <c r="F21" s="21">
        <f t="shared" si="48"/>
        <v>6.3371356147021542E-14</v>
      </c>
      <c r="G21" s="7">
        <f t="shared" si="14"/>
        <v>0.89903254837104774</v>
      </c>
      <c r="H21" s="7">
        <f t="shared" si="15"/>
        <v>0.34944731250968059</v>
      </c>
      <c r="I21" s="2">
        <f t="shared" si="16"/>
        <v>63.399280607735335</v>
      </c>
      <c r="J21" s="2">
        <f t="shared" si="38"/>
        <v>0.25636902483331425</v>
      </c>
      <c r="K21" s="2">
        <f t="shared" si="39"/>
        <v>0.29694339890179716</v>
      </c>
      <c r="L21" s="2">
        <f t="shared" si="40"/>
        <v>1.2548792518963494</v>
      </c>
      <c r="M21" s="2">
        <f t="shared" si="17"/>
        <v>6.7821351219620801E-3</v>
      </c>
      <c r="N21" s="2">
        <f t="shared" si="18"/>
        <v>2.5357395854332386E-4</v>
      </c>
      <c r="O21" s="2">
        <f t="shared" si="19"/>
        <v>2.1647598713592232E-10</v>
      </c>
      <c r="P21" s="2">
        <f t="shared" si="20"/>
        <v>8.5104465696872467E-11</v>
      </c>
      <c r="Q21" s="6">
        <f t="shared" si="21"/>
        <v>31</v>
      </c>
      <c r="R21" s="2">
        <f t="shared" si="22"/>
        <v>6.5285611706028205E-3</v>
      </c>
      <c r="S21" s="2">
        <f t="shared" si="22"/>
        <v>2.4024102091408929E-4</v>
      </c>
      <c r="T21" s="2">
        <f t="shared" si="22"/>
        <v>1.2857593094617313E-5</v>
      </c>
      <c r="U21" s="2">
        <f t="shared" si="22"/>
        <v>4.583927743884164E-7</v>
      </c>
      <c r="V21" s="2">
        <f t="shared" si="22"/>
        <v>1.634705782405099E-8</v>
      </c>
      <c r="W21" s="2">
        <f t="shared" si="22"/>
        <v>5.8315021145283191E-10</v>
      </c>
      <c r="X21" s="2">
        <f t="shared" si="22"/>
        <v>1.38729250309666E-11</v>
      </c>
      <c r="Y21" s="2">
        <f t="shared" si="22"/>
        <v>4.9520387790380488E-13</v>
      </c>
      <c r="Z21" s="21">
        <f t="shared" si="41"/>
        <v>6.7514263423288118E-2</v>
      </c>
      <c r="AA21" s="21">
        <f t="shared" si="41"/>
        <v>2.4053006267879527E-3</v>
      </c>
      <c r="AB21" s="21">
        <f t="shared" si="41"/>
        <v>8.5720961234098542E-5</v>
      </c>
      <c r="AC21" s="21">
        <f t="shared" si="41"/>
        <v>3.0559564986486066E-6</v>
      </c>
      <c r="AD21" s="21">
        <f t="shared" si="41"/>
        <v>1.0898039148652603E-7</v>
      </c>
      <c r="AE21" s="21">
        <f t="shared" si="41"/>
        <v>3.8876680736966805E-9</v>
      </c>
      <c r="AF21" s="21">
        <f t="shared" si="41"/>
        <v>1.3872928136143532E-10</v>
      </c>
      <c r="AG21" s="21">
        <f t="shared" si="41"/>
        <v>4.9520353296507286E-12</v>
      </c>
      <c r="AH21" s="2">
        <f t="shared" si="23"/>
        <v>69.494322247687279</v>
      </c>
      <c r="AI21" s="2">
        <f t="shared" si="23"/>
        <v>72.803575688053343</v>
      </c>
      <c r="AJ21" s="2">
        <f t="shared" si="23"/>
        <v>76.112829128419406</v>
      </c>
      <c r="AK21" s="2">
        <f t="shared" si="23"/>
        <v>79.42208256878547</v>
      </c>
      <c r="AL21" s="2">
        <f t="shared" si="23"/>
        <v>82.731336009151519</v>
      </c>
      <c r="AM21" s="2">
        <f t="shared" si="23"/>
        <v>86.040589449517583</v>
      </c>
      <c r="AN21" s="2">
        <f t="shared" si="23"/>
        <v>89.349842889883661</v>
      </c>
      <c r="AO21" s="2">
        <f t="shared" si="23"/>
        <v>92.659096330249724</v>
      </c>
      <c r="AP21" s="2">
        <f t="shared" si="24"/>
        <v>5.6107843243881698E-15</v>
      </c>
      <c r="AQ21" s="2">
        <f t="shared" si="24"/>
        <v>1.9596027807709369E-16</v>
      </c>
      <c r="AR21" s="2">
        <f t="shared" si="24"/>
        <v>6.8574880257712488E-18</v>
      </c>
      <c r="AS21" s="2">
        <f t="shared" si="24"/>
        <v>2.4040511774076597E-19</v>
      </c>
      <c r="AT21" s="2">
        <f t="shared" si="24"/>
        <v>8.4419270887889202E-21</v>
      </c>
      <c r="AU21" s="2">
        <f t="shared" si="24"/>
        <v>2.9689542848423598E-22</v>
      </c>
      <c r="AV21" s="2">
        <f t="shared" si="24"/>
        <v>1.0456356053601799E-23</v>
      </c>
      <c r="AW21" s="2">
        <f t="shared" si="24"/>
        <v>3.68746850958513E-25</v>
      </c>
      <c r="AX21" s="2"/>
      <c r="AY21" s="6">
        <f t="shared" si="25"/>
        <v>31</v>
      </c>
      <c r="AZ21" s="2">
        <f t="shared" si="26"/>
        <v>2.4024102091408929E-4</v>
      </c>
      <c r="BA21" s="2">
        <f t="shared" si="26"/>
        <v>1.2857593094617313E-5</v>
      </c>
      <c r="BB21" s="2">
        <f t="shared" si="26"/>
        <v>4.583927743884164E-7</v>
      </c>
      <c r="BC21" s="2">
        <f t="shared" si="26"/>
        <v>1.634705782405099E-8</v>
      </c>
      <c r="BD21" s="2">
        <f t="shared" si="26"/>
        <v>5.8315021145283191E-10</v>
      </c>
      <c r="BE21" s="2">
        <f t="shared" si="26"/>
        <v>2.0809387546449897E-11</v>
      </c>
      <c r="BF21" s="2">
        <f t="shared" si="26"/>
        <v>7.4280581685570717E-13</v>
      </c>
      <c r="BG21" s="21">
        <f t="shared" si="42"/>
        <v>2.4053006267879527E-3</v>
      </c>
      <c r="BH21" s="21">
        <f t="shared" si="42"/>
        <v>8.5720961234098542E-5</v>
      </c>
      <c r="BI21" s="21">
        <f t="shared" si="42"/>
        <v>3.0559564986486066E-6</v>
      </c>
      <c r="BJ21" s="21">
        <f t="shared" si="42"/>
        <v>1.0898039148652603E-7</v>
      </c>
      <c r="BK21" s="21">
        <f t="shared" si="42"/>
        <v>3.8876680736966805E-9</v>
      </c>
      <c r="BL21" s="21">
        <f t="shared" si="42"/>
        <v>1.3872928136143532E-10</v>
      </c>
      <c r="BM21" s="21">
        <f t="shared" si="42"/>
        <v>4.9520353296507286E-12</v>
      </c>
      <c r="BN21" s="2">
        <f t="shared" si="27"/>
        <v>72.803575688053343</v>
      </c>
      <c r="BO21" s="2">
        <f t="shared" si="27"/>
        <v>76.112829128419406</v>
      </c>
      <c r="BP21" s="2">
        <f t="shared" si="27"/>
        <v>79.42208256878547</v>
      </c>
      <c r="BQ21" s="2">
        <f t="shared" si="27"/>
        <v>82.731336009151519</v>
      </c>
      <c r="BR21" s="2">
        <f t="shared" si="27"/>
        <v>86.040589449517583</v>
      </c>
      <c r="BS21" s="2">
        <f t="shared" si="27"/>
        <v>89.349842889883661</v>
      </c>
      <c r="BT21" s="2">
        <f t="shared" si="27"/>
        <v>92.659096330249724</v>
      </c>
      <c r="BU21" s="2">
        <f t="shared" si="28"/>
        <v>1.9596027807709369E-16</v>
      </c>
      <c r="BV21" s="2">
        <f t="shared" si="28"/>
        <v>6.8574880257712488E-18</v>
      </c>
      <c r="BW21" s="2">
        <f t="shared" si="28"/>
        <v>2.4040511774076597E-19</v>
      </c>
      <c r="BX21" s="2">
        <f t="shared" si="28"/>
        <v>8.4419270887889202E-21</v>
      </c>
      <c r="BY21" s="2">
        <f t="shared" si="28"/>
        <v>2.9689542848423598E-22</v>
      </c>
      <c r="BZ21" s="2">
        <f t="shared" si="28"/>
        <v>1.0456356053601799E-23</v>
      </c>
      <c r="CA21" s="2">
        <f t="shared" si="28"/>
        <v>3.68746850958513E-25</v>
      </c>
      <c r="CB21" s="2"/>
      <c r="CC21" s="6">
        <f t="shared" si="29"/>
        <v>31</v>
      </c>
      <c r="CD21" s="2">
        <f t="shared" si="30"/>
        <v>1.9438340381761066E-10</v>
      </c>
      <c r="CE21" s="2">
        <f t="shared" si="30"/>
        <v>2.0809387546449897E-11</v>
      </c>
      <c r="CF21" s="2">
        <f t="shared" si="30"/>
        <v>1.2380096947595121E-12</v>
      </c>
      <c r="CG21" s="2">
        <f t="shared" si="30"/>
        <v>4.4214631955696859E-14</v>
      </c>
      <c r="CH21" s="2">
        <f t="shared" si="30"/>
        <v>9.4924068605450872E-16</v>
      </c>
      <c r="CI21" s="2">
        <f t="shared" si="30"/>
        <v>2.2204460492503132E-17</v>
      </c>
      <c r="CJ21" s="2">
        <f t="shared" si="30"/>
        <v>0</v>
      </c>
      <c r="CK21" s="21">
        <f t="shared" si="43"/>
        <v>3.8876680736966805E-9</v>
      </c>
      <c r="CL21" s="21">
        <f t="shared" si="43"/>
        <v>1.3872928136143532E-10</v>
      </c>
      <c r="CM21" s="21">
        <f t="shared" si="43"/>
        <v>4.9520353296507286E-12</v>
      </c>
      <c r="CN21" s="21">
        <f t="shared" si="43"/>
        <v>1.7682124296026977E-13</v>
      </c>
      <c r="CO21" s="21">
        <f t="shared" si="43"/>
        <v>6.3156592788312812E-15</v>
      </c>
      <c r="CP21" s="21">
        <f t="shared" si="43"/>
        <v>2.2564977911652733E-16</v>
      </c>
      <c r="CQ21" s="21">
        <f t="shared" si="43"/>
        <v>8.0645752307139883E-18</v>
      </c>
      <c r="CR21" s="2">
        <f t="shared" si="31"/>
        <v>86.040589449517583</v>
      </c>
      <c r="CS21" s="2">
        <f t="shared" si="31"/>
        <v>89.349842889883661</v>
      </c>
      <c r="CT21" s="2">
        <f t="shared" si="31"/>
        <v>92.659096330249724</v>
      </c>
      <c r="CU21" s="2">
        <f t="shared" si="31"/>
        <v>95.968349770615774</v>
      </c>
      <c r="CV21" s="2">
        <f t="shared" si="31"/>
        <v>99.277603210981837</v>
      </c>
      <c r="CW21" s="2">
        <f t="shared" si="31"/>
        <v>102.5868566513479</v>
      </c>
      <c r="CX21" s="2">
        <f t="shared" si="31"/>
        <v>105.89611009171396</v>
      </c>
      <c r="CY21" s="2">
        <f t="shared" si="32"/>
        <v>2.9689542848423598E-22</v>
      </c>
      <c r="CZ21" s="2">
        <f t="shared" si="32"/>
        <v>1.0456356053601799E-23</v>
      </c>
      <c r="DA21" s="2">
        <f t="shared" si="32"/>
        <v>3.68746850958513E-25</v>
      </c>
      <c r="DB21" s="2">
        <f t="shared" si="32"/>
        <v>1.3019912775146833E-26</v>
      </c>
      <c r="DC21" s="2">
        <f t="shared" si="32"/>
        <v>4.6023987679971312E-28</v>
      </c>
      <c r="DD21" s="2">
        <f t="shared" si="32"/>
        <v>1.6286391374327579E-29</v>
      </c>
      <c r="DE21" s="2">
        <f t="shared" si="32"/>
        <v>5.7690057291906885E-31</v>
      </c>
      <c r="DF21" s="2"/>
      <c r="DG21" s="6">
        <f t="shared" si="33"/>
        <v>31</v>
      </c>
      <c r="DH21" s="2">
        <f t="shared" si="34"/>
        <v>7.7753361527044264E-11</v>
      </c>
      <c r="DI21" s="2">
        <f t="shared" si="34"/>
        <v>6.9364625154832999E-12</v>
      </c>
      <c r="DJ21" s="2">
        <f t="shared" si="34"/>
        <v>3.9616310232304388E-13</v>
      </c>
      <c r="DK21" s="2">
        <f t="shared" si="34"/>
        <v>1.7685852782278745E-14</v>
      </c>
      <c r="DL21" s="2">
        <f t="shared" si="34"/>
        <v>7.5939254884360706E-16</v>
      </c>
      <c r="DM21" s="2">
        <f t="shared" si="34"/>
        <v>3.3306690738754695E-17</v>
      </c>
      <c r="DN21" s="2">
        <f t="shared" si="34"/>
        <v>0</v>
      </c>
      <c r="DO21" s="2">
        <f t="shared" si="34"/>
        <v>0</v>
      </c>
      <c r="DP21" s="2">
        <f t="shared" si="34"/>
        <v>0</v>
      </c>
      <c r="DQ21" s="2">
        <f t="shared" si="34"/>
        <v>0</v>
      </c>
      <c r="DR21" s="2">
        <f t="shared" si="34"/>
        <v>0</v>
      </c>
      <c r="DS21" s="2">
        <f t="shared" si="34"/>
        <v>0</v>
      </c>
      <c r="DT21" s="2">
        <f t="shared" si="34"/>
        <v>0</v>
      </c>
      <c r="DU21" s="21">
        <f t="shared" si="44"/>
        <v>3.8876680736966805E-9</v>
      </c>
      <c r="DV21" s="21">
        <f t="shared" si="44"/>
        <v>1.3872928136143532E-10</v>
      </c>
      <c r="DW21" s="21">
        <f t="shared" si="44"/>
        <v>4.9520353296507286E-12</v>
      </c>
      <c r="DX21" s="21">
        <f t="shared" si="44"/>
        <v>1.7682124296026977E-13</v>
      </c>
      <c r="DY21" s="21">
        <f t="shared" si="44"/>
        <v>6.3156592788312812E-15</v>
      </c>
      <c r="DZ21" s="21">
        <f t="shared" si="44"/>
        <v>2.2564977911652733E-16</v>
      </c>
      <c r="EA21" s="21">
        <f t="shared" si="44"/>
        <v>8.0645752307139883E-18</v>
      </c>
      <c r="EB21" s="21">
        <f t="shared" si="44"/>
        <v>2.8830808771763062E-19</v>
      </c>
      <c r="EC21" s="21">
        <f t="shared" si="44"/>
        <v>1.0310014081495428E-20</v>
      </c>
      <c r="ED21" s="21">
        <f t="shared" si="44"/>
        <v>3.6879679967766396E-22</v>
      </c>
      <c r="EE21" s="21">
        <f t="shared" si="44"/>
        <v>1.3195893938244295E-23</v>
      </c>
      <c r="EF21" s="21">
        <f t="shared" si="44"/>
        <v>4.7229418737213099E-25</v>
      </c>
      <c r="EG21" s="21">
        <f t="shared" si="44"/>
        <v>1.6908567402280896E-26</v>
      </c>
      <c r="EH21" s="2">
        <f t="shared" si="35"/>
        <v>86.040589449517583</v>
      </c>
      <c r="EI21" s="2">
        <f t="shared" si="35"/>
        <v>89.349842889883661</v>
      </c>
      <c r="EJ21" s="2">
        <f t="shared" si="35"/>
        <v>92.659096330249724</v>
      </c>
      <c r="EK21" s="2">
        <f t="shared" si="35"/>
        <v>95.968349770615774</v>
      </c>
      <c r="EL21" s="2">
        <f t="shared" si="35"/>
        <v>99.277603210981837</v>
      </c>
      <c r="EM21" s="2">
        <f t="shared" si="35"/>
        <v>102.5868566513479</v>
      </c>
      <c r="EN21" s="2">
        <f t="shared" si="35"/>
        <v>105.89611009171396</v>
      </c>
      <c r="EO21" s="2">
        <f t="shared" si="35"/>
        <v>109.20536353208003</v>
      </c>
      <c r="EP21" s="2">
        <f t="shared" si="35"/>
        <v>112.51461697244608</v>
      </c>
      <c r="EQ21" s="2">
        <f t="shared" si="35"/>
        <v>115.82387041281214</v>
      </c>
      <c r="ER21" s="2">
        <f t="shared" si="35"/>
        <v>119.1331238531782</v>
      </c>
      <c r="ES21" s="2">
        <f t="shared" si="35"/>
        <v>122.44237729354427</v>
      </c>
      <c r="ET21" s="2">
        <f t="shared" si="35"/>
        <v>125.75163073391032</v>
      </c>
      <c r="EU21" s="2">
        <f t="shared" si="36"/>
        <v>2.9689542848423598E-22</v>
      </c>
      <c r="EV21" s="2">
        <f t="shared" si="36"/>
        <v>1.0456356053601799E-23</v>
      </c>
      <c r="EW21" s="2">
        <f t="shared" si="36"/>
        <v>3.68746850958513E-25</v>
      </c>
      <c r="EX21" s="2">
        <f t="shared" si="36"/>
        <v>1.3019912775146833E-26</v>
      </c>
      <c r="EY21" s="2">
        <f t="shared" si="36"/>
        <v>4.6023987679971312E-28</v>
      </c>
      <c r="EZ21" s="2">
        <f t="shared" si="36"/>
        <v>1.6286391374327579E-29</v>
      </c>
      <c r="FA21" s="2">
        <f t="shared" si="36"/>
        <v>5.7690057291906885E-31</v>
      </c>
      <c r="FB21" s="2">
        <f t="shared" si="36"/>
        <v>2.0454374960861288E-32</v>
      </c>
      <c r="FC21" s="2">
        <f t="shared" si="36"/>
        <v>7.2586620074144365E-34</v>
      </c>
      <c r="FD21" s="2">
        <f t="shared" si="36"/>
        <v>2.5780425995628816E-35</v>
      </c>
      <c r="FE21" s="2">
        <f t="shared" si="36"/>
        <v>9.1636104858170308E-37</v>
      </c>
      <c r="FF21" s="2">
        <f t="shared" si="36"/>
        <v>3.2596251553226036E-38</v>
      </c>
      <c r="FG21" s="2">
        <f t="shared" si="36"/>
        <v>1.1603156813212667E-39</v>
      </c>
    </row>
    <row r="22" spans="1:163" x14ac:dyDescent="0.25">
      <c r="A22" s="19">
        <f t="shared" si="45"/>
        <v>4</v>
      </c>
      <c r="B22" s="20">
        <f t="shared" si="46"/>
        <v>33</v>
      </c>
      <c r="C22" s="22">
        <f t="shared" si="47"/>
        <v>4</v>
      </c>
      <c r="D22" s="20">
        <f t="shared" si="37"/>
        <v>33</v>
      </c>
      <c r="E22" s="8">
        <f t="shared" si="13"/>
        <v>306.16000000000003</v>
      </c>
      <c r="F22" s="21">
        <f t="shared" si="48"/>
        <v>6.3371356147021542E-14</v>
      </c>
      <c r="G22" s="7">
        <f t="shared" si="14"/>
        <v>0.89832106779526177</v>
      </c>
      <c r="H22" s="7">
        <f t="shared" si="15"/>
        <v>0.3490357234745195</v>
      </c>
      <c r="I22" s="2">
        <f t="shared" si="16"/>
        <v>63.424902349054719</v>
      </c>
      <c r="J22" s="2">
        <f t="shared" si="38"/>
        <v>0.25840308924264122</v>
      </c>
      <c r="K22" s="2">
        <f t="shared" si="39"/>
        <v>0.29740014016420435</v>
      </c>
      <c r="L22" s="2">
        <f t="shared" si="40"/>
        <v>1.2551990825151398</v>
      </c>
      <c r="M22" s="2">
        <f t="shared" si="17"/>
        <v>1.1784485504233678E-2</v>
      </c>
      <c r="N22" s="2">
        <f t="shared" si="18"/>
        <v>4.5891913028373596E-4</v>
      </c>
      <c r="O22" s="2">
        <f t="shared" si="19"/>
        <v>4.200180259150699E-10</v>
      </c>
      <c r="P22" s="2">
        <f t="shared" si="20"/>
        <v>1.650756820126276E-10</v>
      </c>
      <c r="Q22" s="6">
        <f t="shared" si="21"/>
        <v>33</v>
      </c>
      <c r="R22" s="2">
        <f t="shared" si="22"/>
        <v>1.1325566388115195E-2</v>
      </c>
      <c r="S22" s="2">
        <f t="shared" si="22"/>
        <v>4.3436980263469318E-4</v>
      </c>
      <c r="T22" s="2">
        <f t="shared" si="22"/>
        <v>2.3659208259263487E-5</v>
      </c>
      <c r="U22" s="2">
        <f t="shared" si="22"/>
        <v>8.5783063399347268E-7</v>
      </c>
      <c r="V22" s="2">
        <f t="shared" si="22"/>
        <v>3.1116949333886975E-8</v>
      </c>
      <c r="W22" s="2">
        <f t="shared" si="22"/>
        <v>1.129310694958363E-9</v>
      </c>
      <c r="X22" s="2">
        <f t="shared" si="22"/>
        <v>2.7337376806713111E-11</v>
      </c>
      <c r="Y22" s="2">
        <f t="shared" si="22"/>
        <v>9.931278022179414E-13</v>
      </c>
      <c r="Z22" s="21">
        <f t="shared" si="41"/>
        <v>0.1201985725843859</v>
      </c>
      <c r="AA22" s="21">
        <f t="shared" si="41"/>
        <v>4.3531592904755625E-3</v>
      </c>
      <c r="AB22" s="21">
        <f t="shared" si="41"/>
        <v>1.5774049543955962E-4</v>
      </c>
      <c r="AC22" s="21">
        <f t="shared" si="41"/>
        <v>5.718887246147887E-6</v>
      </c>
      <c r="AD22" s="21">
        <f t="shared" si="41"/>
        <v>2.0744635046197253E-7</v>
      </c>
      <c r="AE22" s="21">
        <f t="shared" si="41"/>
        <v>7.5287379760633932E-9</v>
      </c>
      <c r="AF22" s="21">
        <f t="shared" si="41"/>
        <v>2.7337376264273107E-10</v>
      </c>
      <c r="AG22" s="21">
        <f t="shared" si="41"/>
        <v>9.9312943228866843E-12</v>
      </c>
      <c r="AH22" s="2">
        <f t="shared" si="23"/>
        <v>69.040348363132239</v>
      </c>
      <c r="AI22" s="2">
        <f t="shared" si="23"/>
        <v>72.327983999471869</v>
      </c>
      <c r="AJ22" s="2">
        <f t="shared" si="23"/>
        <v>75.615619635811484</v>
      </c>
      <c r="AK22" s="2">
        <f t="shared" si="23"/>
        <v>78.903255272151114</v>
      </c>
      <c r="AL22" s="2">
        <f t="shared" si="23"/>
        <v>82.190890908490744</v>
      </c>
      <c r="AM22" s="2">
        <f t="shared" si="23"/>
        <v>85.478526544830373</v>
      </c>
      <c r="AN22" s="2">
        <f t="shared" si="23"/>
        <v>88.766162181170017</v>
      </c>
      <c r="AO22" s="2">
        <f t="shared" si="23"/>
        <v>92.053797817509647</v>
      </c>
      <c r="AP22" s="2">
        <f t="shared" si="24"/>
        <v>8.9494604435958868E-15</v>
      </c>
      <c r="AQ22" s="2">
        <f t="shared" si="24"/>
        <v>3.1939872317770267E-16</v>
      </c>
      <c r="AR22" s="2">
        <f t="shared" si="24"/>
        <v>1.1421463577448124E-17</v>
      </c>
      <c r="AS22" s="2">
        <f t="shared" si="24"/>
        <v>4.0915865053539715E-19</v>
      </c>
      <c r="AT22" s="2">
        <f t="shared" si="24"/>
        <v>1.4681848443379952E-20</v>
      </c>
      <c r="AU22" s="2">
        <f t="shared" si="24"/>
        <v>5.2763496602331787E-22</v>
      </c>
      <c r="AV22" s="2">
        <f t="shared" si="24"/>
        <v>1.8988959430109769E-23</v>
      </c>
      <c r="AW22" s="2">
        <f t="shared" si="24"/>
        <v>6.8428924596712865E-25</v>
      </c>
      <c r="AX22" s="2"/>
      <c r="AY22" s="6">
        <f t="shared" si="25"/>
        <v>33</v>
      </c>
      <c r="AZ22" s="2">
        <f t="shared" si="26"/>
        <v>4.3436980263469318E-4</v>
      </c>
      <c r="BA22" s="2">
        <f t="shared" si="26"/>
        <v>2.3659208259263487E-5</v>
      </c>
      <c r="BB22" s="2">
        <f t="shared" si="26"/>
        <v>8.5783063399347268E-7</v>
      </c>
      <c r="BC22" s="2">
        <f t="shared" si="26"/>
        <v>3.1116949333886975E-8</v>
      </c>
      <c r="BD22" s="2">
        <f t="shared" si="26"/>
        <v>1.129310694958363E-9</v>
      </c>
      <c r="BE22" s="2">
        <f t="shared" si="26"/>
        <v>4.1006065210069663E-11</v>
      </c>
      <c r="BF22" s="2">
        <f t="shared" si="26"/>
        <v>1.4896917033269118E-12</v>
      </c>
      <c r="BG22" s="21">
        <f t="shared" si="42"/>
        <v>4.3531592904755625E-3</v>
      </c>
      <c r="BH22" s="21">
        <f t="shared" si="42"/>
        <v>1.5774049543955962E-4</v>
      </c>
      <c r="BI22" s="21">
        <f t="shared" si="42"/>
        <v>5.718887246147887E-6</v>
      </c>
      <c r="BJ22" s="21">
        <f t="shared" si="42"/>
        <v>2.0744635046197253E-7</v>
      </c>
      <c r="BK22" s="21">
        <f t="shared" si="42"/>
        <v>7.5287379760633932E-9</v>
      </c>
      <c r="BL22" s="21">
        <f t="shared" si="42"/>
        <v>2.7337376264273107E-10</v>
      </c>
      <c r="BM22" s="21">
        <f t="shared" si="42"/>
        <v>9.9312943228866843E-12</v>
      </c>
      <c r="BN22" s="2">
        <f t="shared" si="27"/>
        <v>72.327983999471869</v>
      </c>
      <c r="BO22" s="2">
        <f t="shared" si="27"/>
        <v>75.615619635811484</v>
      </c>
      <c r="BP22" s="2">
        <f t="shared" si="27"/>
        <v>78.903255272151114</v>
      </c>
      <c r="BQ22" s="2">
        <f t="shared" si="27"/>
        <v>82.190890908490744</v>
      </c>
      <c r="BR22" s="2">
        <f t="shared" si="27"/>
        <v>85.478526544830373</v>
      </c>
      <c r="BS22" s="2">
        <f t="shared" si="27"/>
        <v>88.766162181170017</v>
      </c>
      <c r="BT22" s="2">
        <f t="shared" si="27"/>
        <v>92.053797817509647</v>
      </c>
      <c r="BU22" s="2">
        <f t="shared" si="28"/>
        <v>3.1939872317770267E-16</v>
      </c>
      <c r="BV22" s="2">
        <f t="shared" si="28"/>
        <v>1.1421463577448124E-17</v>
      </c>
      <c r="BW22" s="2">
        <f t="shared" si="28"/>
        <v>4.0915865053539715E-19</v>
      </c>
      <c r="BX22" s="2">
        <f t="shared" si="28"/>
        <v>1.4681848443379952E-20</v>
      </c>
      <c r="BY22" s="2">
        <f t="shared" si="28"/>
        <v>5.2763496602331787E-22</v>
      </c>
      <c r="BZ22" s="2">
        <f t="shared" si="28"/>
        <v>1.8988959430109769E-23</v>
      </c>
      <c r="CA22" s="2">
        <f t="shared" si="28"/>
        <v>6.8428924596712865E-25</v>
      </c>
      <c r="CB22" s="2"/>
      <c r="CC22" s="6">
        <f t="shared" si="29"/>
        <v>33</v>
      </c>
      <c r="CD22" s="2">
        <f t="shared" si="30"/>
        <v>3.7643689831945441E-10</v>
      </c>
      <c r="CE22" s="2">
        <f t="shared" si="30"/>
        <v>4.1006065210069663E-11</v>
      </c>
      <c r="CF22" s="2">
        <f t="shared" si="30"/>
        <v>2.4828195055448532E-12</v>
      </c>
      <c r="CG22" s="2">
        <f t="shared" si="30"/>
        <v>9.0233376326409598E-14</v>
      </c>
      <c r="CH22" s="2">
        <f t="shared" si="30"/>
        <v>1.965094753586527E-15</v>
      </c>
      <c r="CI22" s="2">
        <f t="shared" si="30"/>
        <v>4.4408920985006264E-17</v>
      </c>
      <c r="CJ22" s="2">
        <f t="shared" si="30"/>
        <v>0</v>
      </c>
      <c r="CK22" s="21">
        <f t="shared" si="43"/>
        <v>7.5287379760633932E-9</v>
      </c>
      <c r="CL22" s="21">
        <f t="shared" si="43"/>
        <v>2.7337376264273107E-10</v>
      </c>
      <c r="CM22" s="21">
        <f t="shared" si="43"/>
        <v>9.9312943228866843E-12</v>
      </c>
      <c r="CN22" s="21">
        <f t="shared" si="43"/>
        <v>3.6096520016398854E-13</v>
      </c>
      <c r="CO22" s="21">
        <f t="shared" si="43"/>
        <v>1.3125968026186194E-14</v>
      </c>
      <c r="CP22" s="21">
        <f t="shared" si="43"/>
        <v>4.7752919742986853E-16</v>
      </c>
      <c r="CQ22" s="21">
        <f t="shared" si="43"/>
        <v>1.7380695559829867E-17</v>
      </c>
      <c r="CR22" s="2">
        <f t="shared" si="31"/>
        <v>85.478526544830373</v>
      </c>
      <c r="CS22" s="2">
        <f t="shared" si="31"/>
        <v>88.766162181170017</v>
      </c>
      <c r="CT22" s="2">
        <f t="shared" si="31"/>
        <v>92.053797817509647</v>
      </c>
      <c r="CU22" s="2">
        <f t="shared" si="31"/>
        <v>95.341433453849277</v>
      </c>
      <c r="CV22" s="2">
        <f t="shared" si="31"/>
        <v>98.629069090188906</v>
      </c>
      <c r="CW22" s="2">
        <f t="shared" si="31"/>
        <v>101.91670472652854</v>
      </c>
      <c r="CX22" s="2">
        <f t="shared" si="31"/>
        <v>105.20434036286817</v>
      </c>
      <c r="CY22" s="2">
        <f t="shared" si="32"/>
        <v>5.2763496602331787E-22</v>
      </c>
      <c r="CZ22" s="2">
        <f t="shared" si="32"/>
        <v>1.8988959430109769E-23</v>
      </c>
      <c r="DA22" s="2">
        <f t="shared" si="32"/>
        <v>6.8428924596712865E-25</v>
      </c>
      <c r="DB22" s="2">
        <f t="shared" si="32"/>
        <v>2.4689365069425588E-26</v>
      </c>
      <c r="DC22" s="2">
        <f t="shared" si="32"/>
        <v>8.9181837789951742E-28</v>
      </c>
      <c r="DD22" s="2">
        <f t="shared" si="32"/>
        <v>3.2248331698366943E-29</v>
      </c>
      <c r="DE22" s="2">
        <f t="shared" si="32"/>
        <v>1.1672757522039788E-30</v>
      </c>
      <c r="DF22" s="2"/>
      <c r="DG22" s="6">
        <f t="shared" si="33"/>
        <v>33</v>
      </c>
      <c r="DH22" s="2">
        <f t="shared" si="34"/>
        <v>1.5057475932778176E-10</v>
      </c>
      <c r="DI22" s="2">
        <f t="shared" si="34"/>
        <v>1.3668688403356555E-11</v>
      </c>
      <c r="DJ22" s="2">
        <f t="shared" si="34"/>
        <v>7.94502241774353E-13</v>
      </c>
      <c r="DK22" s="2">
        <f t="shared" si="34"/>
        <v>3.6093350530563842E-14</v>
      </c>
      <c r="DL22" s="2">
        <f t="shared" si="34"/>
        <v>1.5720758028692217E-15</v>
      </c>
      <c r="DM22" s="2">
        <f t="shared" si="34"/>
        <v>6.661338147750939E-17</v>
      </c>
      <c r="DN22" s="2">
        <f t="shared" si="34"/>
        <v>0</v>
      </c>
      <c r="DO22" s="2">
        <f t="shared" si="34"/>
        <v>0</v>
      </c>
      <c r="DP22" s="2">
        <f t="shared" si="34"/>
        <v>0</v>
      </c>
      <c r="DQ22" s="2">
        <f t="shared" si="34"/>
        <v>0</v>
      </c>
      <c r="DR22" s="2">
        <f t="shared" si="34"/>
        <v>0</v>
      </c>
      <c r="DS22" s="2">
        <f t="shared" si="34"/>
        <v>0</v>
      </c>
      <c r="DT22" s="2">
        <f t="shared" si="34"/>
        <v>0</v>
      </c>
      <c r="DU22" s="21">
        <f t="shared" si="44"/>
        <v>7.5287379760633932E-9</v>
      </c>
      <c r="DV22" s="21">
        <f t="shared" si="44"/>
        <v>2.7337376264273107E-10</v>
      </c>
      <c r="DW22" s="21">
        <f t="shared" si="44"/>
        <v>9.9312943228866843E-12</v>
      </c>
      <c r="DX22" s="21">
        <f t="shared" si="44"/>
        <v>3.6096520016398854E-13</v>
      </c>
      <c r="DY22" s="21">
        <f t="shared" si="44"/>
        <v>1.3125968026186194E-14</v>
      </c>
      <c r="DZ22" s="21">
        <f t="shared" si="44"/>
        <v>4.7752919742986853E-16</v>
      </c>
      <c r="EA22" s="21">
        <f t="shared" si="44"/>
        <v>1.7380695559829867E-17</v>
      </c>
      <c r="EB22" s="21">
        <f t="shared" si="44"/>
        <v>6.3289120832243993E-19</v>
      </c>
      <c r="EC22" s="21">
        <f t="shared" si="44"/>
        <v>2.3055881234764774E-20</v>
      </c>
      <c r="ED22" s="21">
        <f t="shared" si="44"/>
        <v>8.4027457665920437E-22</v>
      </c>
      <c r="EE22" s="21">
        <f t="shared" si="44"/>
        <v>3.0636818023323283E-23</v>
      </c>
      <c r="EF22" s="21">
        <f t="shared" si="44"/>
        <v>1.1174938834011168E-24</v>
      </c>
      <c r="EG22" s="21">
        <f t="shared" si="44"/>
        <v>4.0777620266012979E-26</v>
      </c>
      <c r="EH22" s="2">
        <f t="shared" si="35"/>
        <v>85.478526544830373</v>
      </c>
      <c r="EI22" s="2">
        <f t="shared" si="35"/>
        <v>88.766162181170017</v>
      </c>
      <c r="EJ22" s="2">
        <f t="shared" si="35"/>
        <v>92.053797817509647</v>
      </c>
      <c r="EK22" s="2">
        <f t="shared" si="35"/>
        <v>95.341433453849277</v>
      </c>
      <c r="EL22" s="2">
        <f t="shared" si="35"/>
        <v>98.629069090188906</v>
      </c>
      <c r="EM22" s="2">
        <f t="shared" si="35"/>
        <v>101.91670472652854</v>
      </c>
      <c r="EN22" s="2">
        <f t="shared" si="35"/>
        <v>105.20434036286817</v>
      </c>
      <c r="EO22" s="2">
        <f t="shared" si="35"/>
        <v>108.4919759992078</v>
      </c>
      <c r="EP22" s="2">
        <f t="shared" si="35"/>
        <v>111.77961163554743</v>
      </c>
      <c r="EQ22" s="2">
        <f t="shared" si="35"/>
        <v>115.06724727188706</v>
      </c>
      <c r="ER22" s="2">
        <f t="shared" si="35"/>
        <v>118.35488290822668</v>
      </c>
      <c r="ES22" s="2">
        <f t="shared" si="35"/>
        <v>121.64251854456631</v>
      </c>
      <c r="ET22" s="2">
        <f t="shared" si="35"/>
        <v>124.93015418090594</v>
      </c>
      <c r="EU22" s="2">
        <f t="shared" si="36"/>
        <v>5.2763496602331787E-22</v>
      </c>
      <c r="EV22" s="2">
        <f t="shared" si="36"/>
        <v>1.8988959430109769E-23</v>
      </c>
      <c r="EW22" s="2">
        <f t="shared" si="36"/>
        <v>6.8428924596712865E-25</v>
      </c>
      <c r="EX22" s="2">
        <f t="shared" si="36"/>
        <v>2.4689365069425588E-26</v>
      </c>
      <c r="EY22" s="2">
        <f t="shared" si="36"/>
        <v>8.9181837789951742E-28</v>
      </c>
      <c r="EZ22" s="2">
        <f t="shared" si="36"/>
        <v>3.2248331698366943E-29</v>
      </c>
      <c r="FA22" s="2">
        <f t="shared" si="36"/>
        <v>1.1672757522039788E-30</v>
      </c>
      <c r="FB22" s="2">
        <f t="shared" si="36"/>
        <v>4.2291074618960739E-32</v>
      </c>
      <c r="FC22" s="2">
        <f t="shared" si="36"/>
        <v>1.533589087513899E-33</v>
      </c>
      <c r="FD22" s="2">
        <f t="shared" si="36"/>
        <v>5.5658612116132009E-35</v>
      </c>
      <c r="FE22" s="2">
        <f t="shared" si="36"/>
        <v>2.0216160603104094E-36</v>
      </c>
      <c r="FF22" s="2">
        <f t="shared" si="36"/>
        <v>7.3483431276228928E-38</v>
      </c>
      <c r="FG22" s="2">
        <f t="shared" si="36"/>
        <v>2.6729299312409172E-39</v>
      </c>
    </row>
    <row r="23" spans="1:163" x14ac:dyDescent="0.25">
      <c r="A23" s="19">
        <f t="shared" si="45"/>
        <v>5</v>
      </c>
      <c r="B23" s="20">
        <f t="shared" si="46"/>
        <v>35</v>
      </c>
      <c r="C23" s="22">
        <f t="shared" si="47"/>
        <v>5</v>
      </c>
      <c r="D23" s="20">
        <f t="shared" si="37"/>
        <v>35</v>
      </c>
      <c r="E23" s="8">
        <f t="shared" si="13"/>
        <v>308.16000000000003</v>
      </c>
      <c r="F23" s="21">
        <f t="shared" si="48"/>
        <v>6.3371356147021542E-14</v>
      </c>
      <c r="G23" s="7">
        <f t="shared" si="14"/>
        <v>0.89727634378495857</v>
      </c>
      <c r="H23" s="7">
        <f t="shared" si="15"/>
        <v>0.34842390067720891</v>
      </c>
      <c r="I23" s="2">
        <f t="shared" si="16"/>
        <v>63.462980896747709</v>
      </c>
      <c r="J23" s="2">
        <f t="shared" si="38"/>
        <v>0.26140517777674738</v>
      </c>
      <c r="K23" s="2">
        <f t="shared" si="39"/>
        <v>0.29807888225856466</v>
      </c>
      <c r="L23" s="2">
        <f t="shared" si="40"/>
        <v>1.2556688167474575</v>
      </c>
      <c r="M23" s="2">
        <f t="shared" si="17"/>
        <v>1.9151016195514552E-2</v>
      </c>
      <c r="N23" s="2">
        <f t="shared" si="18"/>
        <v>7.8782662401591938E-4</v>
      </c>
      <c r="O23" s="2">
        <f t="shared" si="19"/>
        <v>7.7653091734575254E-10</v>
      </c>
      <c r="P23" s="2">
        <f t="shared" si="20"/>
        <v>3.0509640702725003E-10</v>
      </c>
      <c r="Q23" s="6">
        <f t="shared" si="21"/>
        <v>35</v>
      </c>
      <c r="R23" s="2">
        <f t="shared" si="22"/>
        <v>1.8363189598136164E-2</v>
      </c>
      <c r="S23" s="2">
        <f t="shared" si="22"/>
        <v>7.4488696384973358E-4</v>
      </c>
      <c r="T23" s="2">
        <f t="shared" si="22"/>
        <v>4.1354669554510838E-5</v>
      </c>
      <c r="U23" s="2">
        <f t="shared" si="22"/>
        <v>1.5264505848322508E-6</v>
      </c>
      <c r="V23" s="2">
        <f t="shared" si="22"/>
        <v>5.6376503265731513E-8</v>
      </c>
      <c r="W23" s="2">
        <f t="shared" si="22"/>
        <v>2.0836109837496509E-9</v>
      </c>
      <c r="X23" s="2">
        <f t="shared" si="22"/>
        <v>5.1373771903229231E-11</v>
      </c>
      <c r="Y23" s="2">
        <f t="shared" si="22"/>
        <v>1.9012902363613192E-12</v>
      </c>
      <c r="Z23" s="21">
        <f t="shared" si="41"/>
        <v>0.20288991787061544</v>
      </c>
      <c r="AA23" s="21">
        <f t="shared" si="41"/>
        <v>7.4767510107027436E-3</v>
      </c>
      <c r="AB23" s="21">
        <f t="shared" si="41"/>
        <v>2.7573580865431526E-4</v>
      </c>
      <c r="AC23" s="21">
        <f t="shared" si="41"/>
        <v>1.017638901149777E-5</v>
      </c>
      <c r="AD23" s="21">
        <f t="shared" si="41"/>
        <v>3.758434257791045E-7</v>
      </c>
      <c r="AE23" s="21">
        <f t="shared" si="41"/>
        <v>1.3890739971013904E-8</v>
      </c>
      <c r="AF23" s="21">
        <f t="shared" si="41"/>
        <v>5.137376803859716E-10</v>
      </c>
      <c r="AG23" s="21">
        <f t="shared" si="41"/>
        <v>1.9012864514337195E-11</v>
      </c>
      <c r="AH23" s="2">
        <f t="shared" si="23"/>
        <v>68.592267182166935</v>
      </c>
      <c r="AI23" s="2">
        <f t="shared" si="23"/>
        <v>71.858565619412985</v>
      </c>
      <c r="AJ23" s="2">
        <f t="shared" si="23"/>
        <v>75.124864056659021</v>
      </c>
      <c r="AK23" s="2">
        <f t="shared" si="23"/>
        <v>78.391162493905071</v>
      </c>
      <c r="AL23" s="2">
        <f t="shared" si="23"/>
        <v>81.657460931151121</v>
      </c>
      <c r="AM23" s="2">
        <f t="shared" si="23"/>
        <v>84.923759368397157</v>
      </c>
      <c r="AN23" s="2">
        <f t="shared" si="23"/>
        <v>88.190057805643221</v>
      </c>
      <c r="AO23" s="2">
        <f t="shared" si="23"/>
        <v>91.456356242889257</v>
      </c>
      <c r="AP23" s="2">
        <f t="shared" si="24"/>
        <v>1.4189723136005869E-14</v>
      </c>
      <c r="AQ23" s="2">
        <f t="shared" si="24"/>
        <v>5.1734496653810702E-16</v>
      </c>
      <c r="AR23" s="2">
        <f t="shared" si="24"/>
        <v>1.8898986594859762E-17</v>
      </c>
      <c r="AS23" s="2">
        <f t="shared" si="24"/>
        <v>6.9163658243336183E-19</v>
      </c>
      <c r="AT23" s="2">
        <f t="shared" si="24"/>
        <v>2.5353399477418733E-20</v>
      </c>
      <c r="AU23" s="2">
        <f t="shared" si="24"/>
        <v>9.3080366025338823E-22</v>
      </c>
      <c r="AV23" s="2">
        <f t="shared" si="24"/>
        <v>3.4221146866310056E-23</v>
      </c>
      <c r="AW23" s="2">
        <f t="shared" si="24"/>
        <v>1.2598006649437136E-24</v>
      </c>
      <c r="AX23" s="2"/>
      <c r="AY23" s="6">
        <f t="shared" si="25"/>
        <v>35</v>
      </c>
      <c r="AZ23" s="2">
        <f t="shared" si="26"/>
        <v>7.4488696384973358E-4</v>
      </c>
      <c r="BA23" s="2">
        <f t="shared" si="26"/>
        <v>4.1354669554510838E-5</v>
      </c>
      <c r="BB23" s="2">
        <f t="shared" si="26"/>
        <v>1.5264505848322508E-6</v>
      </c>
      <c r="BC23" s="2">
        <f t="shared" si="26"/>
        <v>5.6376503265731513E-8</v>
      </c>
      <c r="BD23" s="2">
        <f t="shared" si="26"/>
        <v>2.0836109837496509E-9</v>
      </c>
      <c r="BE23" s="2">
        <f t="shared" si="26"/>
        <v>7.7060657854843834E-11</v>
      </c>
      <c r="BF23" s="2">
        <f t="shared" si="26"/>
        <v>2.8519353545419791E-12</v>
      </c>
      <c r="BG23" s="21">
        <f t="shared" si="42"/>
        <v>7.4767510107027436E-3</v>
      </c>
      <c r="BH23" s="21">
        <f t="shared" si="42"/>
        <v>2.7573580865431526E-4</v>
      </c>
      <c r="BI23" s="21">
        <f t="shared" si="42"/>
        <v>1.017638901149777E-5</v>
      </c>
      <c r="BJ23" s="21">
        <f t="shared" si="42"/>
        <v>3.758434257791045E-7</v>
      </c>
      <c r="BK23" s="21">
        <f t="shared" si="42"/>
        <v>1.3890739971013904E-8</v>
      </c>
      <c r="BL23" s="21">
        <f t="shared" si="42"/>
        <v>5.137376803859716E-10</v>
      </c>
      <c r="BM23" s="21">
        <f t="shared" si="42"/>
        <v>1.9012864514337195E-11</v>
      </c>
      <c r="BN23" s="2">
        <f t="shared" si="27"/>
        <v>71.858565619412985</v>
      </c>
      <c r="BO23" s="2">
        <f t="shared" si="27"/>
        <v>75.124864056659021</v>
      </c>
      <c r="BP23" s="2">
        <f t="shared" si="27"/>
        <v>78.391162493905071</v>
      </c>
      <c r="BQ23" s="2">
        <f t="shared" si="27"/>
        <v>81.657460931151121</v>
      </c>
      <c r="BR23" s="2">
        <f t="shared" si="27"/>
        <v>84.923759368397157</v>
      </c>
      <c r="BS23" s="2">
        <f t="shared" si="27"/>
        <v>88.190057805643221</v>
      </c>
      <c r="BT23" s="2">
        <f t="shared" si="27"/>
        <v>91.456356242889257</v>
      </c>
      <c r="BU23" s="2">
        <f t="shared" si="28"/>
        <v>5.1734496653810702E-16</v>
      </c>
      <c r="BV23" s="2">
        <f t="shared" si="28"/>
        <v>1.8898986594859762E-17</v>
      </c>
      <c r="BW23" s="2">
        <f t="shared" si="28"/>
        <v>6.9163658243336183E-19</v>
      </c>
      <c r="BX23" s="2">
        <f t="shared" si="28"/>
        <v>2.5353399477418733E-20</v>
      </c>
      <c r="BY23" s="2">
        <f t="shared" si="28"/>
        <v>9.3080366025338823E-22</v>
      </c>
      <c r="BZ23" s="2">
        <f t="shared" si="28"/>
        <v>3.4221146866310056E-23</v>
      </c>
      <c r="CA23" s="2">
        <f t="shared" si="28"/>
        <v>1.2598006649437136E-24</v>
      </c>
      <c r="CB23" s="2"/>
      <c r="CC23" s="6">
        <f t="shared" si="29"/>
        <v>35</v>
      </c>
      <c r="CD23" s="2">
        <f t="shared" si="30"/>
        <v>6.94536994583217E-10</v>
      </c>
      <c r="CE23" s="2">
        <f t="shared" si="30"/>
        <v>7.7060657854843834E-11</v>
      </c>
      <c r="CF23" s="2">
        <f t="shared" si="30"/>
        <v>4.7532255909032983E-12</v>
      </c>
      <c r="CG23" s="2">
        <f t="shared" si="30"/>
        <v>1.7602586055431857E-13</v>
      </c>
      <c r="CH23" s="2">
        <f t="shared" si="30"/>
        <v>3.9135361618036768E-15</v>
      </c>
      <c r="CI23" s="2">
        <f t="shared" si="30"/>
        <v>9.9920072216264091E-17</v>
      </c>
      <c r="CJ23" s="2">
        <f t="shared" si="30"/>
        <v>0</v>
      </c>
      <c r="CK23" s="21">
        <f t="shared" si="43"/>
        <v>1.3890739971013904E-8</v>
      </c>
      <c r="CL23" s="21">
        <f t="shared" si="43"/>
        <v>5.137376803859716E-10</v>
      </c>
      <c r="CM23" s="21">
        <f t="shared" si="43"/>
        <v>1.9012864514337195E-11</v>
      </c>
      <c r="CN23" s="21">
        <f t="shared" si="43"/>
        <v>7.0410317998379754E-13</v>
      </c>
      <c r="CO23" s="21">
        <f t="shared" si="43"/>
        <v>2.6091573164030372E-14</v>
      </c>
      <c r="CP23" s="21">
        <f t="shared" si="43"/>
        <v>9.6745794734037964E-16</v>
      </c>
      <c r="CQ23" s="21">
        <f t="shared" si="43"/>
        <v>3.5894222825875155E-17</v>
      </c>
      <c r="CR23" s="2">
        <f t="shared" si="31"/>
        <v>84.923759368397157</v>
      </c>
      <c r="CS23" s="2">
        <f t="shared" si="31"/>
        <v>88.190057805643221</v>
      </c>
      <c r="CT23" s="2">
        <f t="shared" si="31"/>
        <v>91.456356242889257</v>
      </c>
      <c r="CU23" s="2">
        <f t="shared" si="31"/>
        <v>94.722654680135307</v>
      </c>
      <c r="CV23" s="2">
        <f t="shared" si="31"/>
        <v>97.988953117381342</v>
      </c>
      <c r="CW23" s="2">
        <f t="shared" si="31"/>
        <v>101.25525155462739</v>
      </c>
      <c r="CX23" s="2">
        <f t="shared" si="31"/>
        <v>104.52154999187344</v>
      </c>
      <c r="CY23" s="2">
        <f t="shared" si="32"/>
        <v>9.3080366025338823E-22</v>
      </c>
      <c r="CZ23" s="2">
        <f t="shared" si="32"/>
        <v>3.4221146866310056E-23</v>
      </c>
      <c r="DA23" s="2">
        <f t="shared" si="32"/>
        <v>1.2598006649437136E-24</v>
      </c>
      <c r="DB23" s="2">
        <f t="shared" si="32"/>
        <v>4.6434484196156197E-26</v>
      </c>
      <c r="DC23" s="2">
        <f t="shared" si="32"/>
        <v>1.7134663587514932E-27</v>
      </c>
      <c r="DD23" s="2">
        <f t="shared" si="32"/>
        <v>6.3295780995610994E-29</v>
      </c>
      <c r="DE23" s="2">
        <f t="shared" si="32"/>
        <v>2.3405030821181287E-30</v>
      </c>
      <c r="DF23" s="2"/>
      <c r="DG23" s="6">
        <f t="shared" si="33"/>
        <v>35</v>
      </c>
      <c r="DH23" s="2">
        <f t="shared" si="34"/>
        <v>2.778147978332868E-10</v>
      </c>
      <c r="DI23" s="2">
        <f t="shared" si="34"/>
        <v>2.5686885951614616E-11</v>
      </c>
      <c r="DJ23" s="2">
        <f t="shared" si="34"/>
        <v>1.5210321890890554E-12</v>
      </c>
      <c r="DK23" s="2">
        <f t="shared" si="34"/>
        <v>7.0410344221727433E-14</v>
      </c>
      <c r="DL23" s="2">
        <f t="shared" si="34"/>
        <v>3.1308289294429414E-15</v>
      </c>
      <c r="DM23" s="2">
        <f t="shared" si="34"/>
        <v>1.4988010832439612E-16</v>
      </c>
      <c r="DN23" s="2">
        <f t="shared" si="34"/>
        <v>0</v>
      </c>
      <c r="DO23" s="2">
        <f t="shared" si="34"/>
        <v>0</v>
      </c>
      <c r="DP23" s="2">
        <f t="shared" si="34"/>
        <v>0</v>
      </c>
      <c r="DQ23" s="2">
        <f t="shared" si="34"/>
        <v>0</v>
      </c>
      <c r="DR23" s="2">
        <f t="shared" si="34"/>
        <v>0</v>
      </c>
      <c r="DS23" s="2">
        <f t="shared" si="34"/>
        <v>0</v>
      </c>
      <c r="DT23" s="2">
        <f t="shared" si="34"/>
        <v>0</v>
      </c>
      <c r="DU23" s="21">
        <f t="shared" si="44"/>
        <v>1.3890739971013904E-8</v>
      </c>
      <c r="DV23" s="21">
        <f t="shared" si="44"/>
        <v>5.137376803859716E-10</v>
      </c>
      <c r="DW23" s="21">
        <f t="shared" si="44"/>
        <v>1.9012864514337195E-11</v>
      </c>
      <c r="DX23" s="21">
        <f t="shared" si="44"/>
        <v>7.0410317998379754E-13</v>
      </c>
      <c r="DY23" s="21">
        <f t="shared" si="44"/>
        <v>2.6091573164030372E-14</v>
      </c>
      <c r="DZ23" s="21">
        <f t="shared" si="44"/>
        <v>9.6745794734037964E-16</v>
      </c>
      <c r="EA23" s="21">
        <f t="shared" si="44"/>
        <v>3.5894222825875155E-17</v>
      </c>
      <c r="EB23" s="21">
        <f t="shared" si="44"/>
        <v>1.3325100576581657E-18</v>
      </c>
      <c r="EC23" s="21">
        <f t="shared" si="44"/>
        <v>4.9495177837988103E-20</v>
      </c>
      <c r="ED23" s="21">
        <f t="shared" si="44"/>
        <v>1.839478960072872E-21</v>
      </c>
      <c r="EE23" s="21">
        <f t="shared" si="44"/>
        <v>6.8400538782717271E-23</v>
      </c>
      <c r="EF23" s="21">
        <f t="shared" si="44"/>
        <v>2.5447805611332375E-24</v>
      </c>
      <c r="EG23" s="21">
        <f t="shared" si="44"/>
        <v>9.4724161780177958E-26</v>
      </c>
      <c r="EH23" s="2">
        <f t="shared" si="35"/>
        <v>84.923759368397157</v>
      </c>
      <c r="EI23" s="2">
        <f t="shared" si="35"/>
        <v>88.190057805643221</v>
      </c>
      <c r="EJ23" s="2">
        <f t="shared" si="35"/>
        <v>91.456356242889257</v>
      </c>
      <c r="EK23" s="2">
        <f t="shared" si="35"/>
        <v>94.722654680135307</v>
      </c>
      <c r="EL23" s="2">
        <f t="shared" si="35"/>
        <v>97.988953117381342</v>
      </c>
      <c r="EM23" s="2">
        <f t="shared" si="35"/>
        <v>101.25525155462739</v>
      </c>
      <c r="EN23" s="2">
        <f t="shared" si="35"/>
        <v>104.52154999187344</v>
      </c>
      <c r="EO23" s="2">
        <f t="shared" si="35"/>
        <v>107.78784842911948</v>
      </c>
      <c r="EP23" s="2">
        <f t="shared" si="35"/>
        <v>111.05414686636553</v>
      </c>
      <c r="EQ23" s="2">
        <f t="shared" si="35"/>
        <v>114.32044530361156</v>
      </c>
      <c r="ER23" s="2">
        <f t="shared" si="35"/>
        <v>117.58674374085761</v>
      </c>
      <c r="ES23" s="2">
        <f t="shared" si="35"/>
        <v>120.85304217810366</v>
      </c>
      <c r="ET23" s="2">
        <f t="shared" si="35"/>
        <v>124.1193406153497</v>
      </c>
      <c r="EU23" s="2">
        <f t="shared" si="36"/>
        <v>9.3080366025338823E-22</v>
      </c>
      <c r="EV23" s="2">
        <f t="shared" si="36"/>
        <v>3.4221146866310056E-23</v>
      </c>
      <c r="EW23" s="2">
        <f t="shared" si="36"/>
        <v>1.2598006649437136E-24</v>
      </c>
      <c r="EX23" s="2">
        <f t="shared" si="36"/>
        <v>4.6434484196156197E-26</v>
      </c>
      <c r="EY23" s="2">
        <f t="shared" si="36"/>
        <v>1.7134663587514932E-27</v>
      </c>
      <c r="EZ23" s="2">
        <f t="shared" si="36"/>
        <v>6.3295780995610994E-29</v>
      </c>
      <c r="FA23" s="2">
        <f t="shared" si="36"/>
        <v>2.3405030821181287E-30</v>
      </c>
      <c r="FB23" s="2">
        <f t="shared" si="36"/>
        <v>8.6626869887384434E-32</v>
      </c>
      <c r="FC23" s="2">
        <f t="shared" si="36"/>
        <v>3.2090831688335016E-33</v>
      </c>
      <c r="FD23" s="2">
        <f t="shared" si="36"/>
        <v>1.1897954896110461E-34</v>
      </c>
      <c r="FE23" s="2">
        <f t="shared" si="36"/>
        <v>4.4147542579906372E-36</v>
      </c>
      <c r="FF23" s="2">
        <f t="shared" si="36"/>
        <v>1.639325236546903E-37</v>
      </c>
      <c r="FG23" s="2">
        <f t="shared" si="36"/>
        <v>6.0915954264351486E-39</v>
      </c>
    </row>
    <row r="24" spans="1:163" x14ac:dyDescent="0.25">
      <c r="A24" s="19">
        <f t="shared" si="45"/>
        <v>6</v>
      </c>
      <c r="B24" s="20">
        <f t="shared" si="46"/>
        <v>37</v>
      </c>
      <c r="C24" s="22">
        <f t="shared" si="47"/>
        <v>6</v>
      </c>
      <c r="D24" s="20">
        <f t="shared" si="37"/>
        <v>37</v>
      </c>
      <c r="E24" s="8">
        <f t="shared" si="13"/>
        <v>310.16000000000003</v>
      </c>
      <c r="F24" s="21">
        <f t="shared" si="48"/>
        <v>6.3371356147021542E-14</v>
      </c>
      <c r="G24" s="7">
        <f t="shared" si="14"/>
        <v>0.89580723264863782</v>
      </c>
      <c r="H24" s="7">
        <f t="shared" si="15"/>
        <v>0.34754711095297264</v>
      </c>
      <c r="I24" s="2">
        <f t="shared" si="16"/>
        <v>63.517529510866552</v>
      </c>
      <c r="J24" s="2">
        <f t="shared" si="38"/>
        <v>0.2656593465545396</v>
      </c>
      <c r="K24" s="2">
        <f t="shared" si="39"/>
        <v>0.29905107768703815</v>
      </c>
      <c r="L24" s="2">
        <f t="shared" si="40"/>
        <v>1.2563295707097109</v>
      </c>
      <c r="M24" s="2">
        <f t="shared" si="17"/>
        <v>2.9556582144095001E-2</v>
      </c>
      <c r="N24" s="2">
        <f t="shared" si="18"/>
        <v>1.3107006138631363E-3</v>
      </c>
      <c r="O24" s="2">
        <f t="shared" si="19"/>
        <v>1.3965031131490949E-9</v>
      </c>
      <c r="P24" s="2">
        <f t="shared" si="20"/>
        <v>5.4849926378608407E-10</v>
      </c>
      <c r="Q24" s="6">
        <f t="shared" si="21"/>
        <v>37</v>
      </c>
      <c r="R24" s="2">
        <f t="shared" si="22"/>
        <v>2.8245881578985634E-2</v>
      </c>
      <c r="S24" s="2">
        <f t="shared" si="22"/>
        <v>1.2378016067046138E-3</v>
      </c>
      <c r="T24" s="2">
        <f t="shared" si="22"/>
        <v>7.0157621550587243E-5</v>
      </c>
      <c r="U24" s="2">
        <f t="shared" si="22"/>
        <v>2.6382233835386958E-6</v>
      </c>
      <c r="V24" s="2">
        <f t="shared" si="22"/>
        <v>9.9276899334643779E-8</v>
      </c>
      <c r="W24" s="2">
        <f t="shared" si="22"/>
        <v>3.7390637586121042E-9</v>
      </c>
      <c r="X24" s="2">
        <f t="shared" si="22"/>
        <v>9.396269318173723E-11</v>
      </c>
      <c r="Y24" s="2">
        <f t="shared" si="22"/>
        <v>3.5448421975559088E-12</v>
      </c>
      <c r="Z24" s="21">
        <f t="shared" si="41"/>
        <v>0.33192493339963558</v>
      </c>
      <c r="AA24" s="21">
        <f t="shared" si="41"/>
        <v>1.2455261802448355E-2</v>
      </c>
      <c r="AB24" s="21">
        <f t="shared" si="41"/>
        <v>4.6782689094088104E-4</v>
      </c>
      <c r="AC24" s="21">
        <f t="shared" si="41"/>
        <v>1.758831056366235E-5</v>
      </c>
      <c r="AD24" s="21">
        <f t="shared" si="41"/>
        <v>6.6184621457355088E-7</v>
      </c>
      <c r="AE24" s="21">
        <f t="shared" si="41"/>
        <v>2.492709206689697E-8</v>
      </c>
      <c r="AF24" s="21">
        <f t="shared" si="41"/>
        <v>9.3962688764156538E-10</v>
      </c>
      <c r="AG24" s="21">
        <f t="shared" si="41"/>
        <v>3.544838681980272E-11</v>
      </c>
      <c r="AH24" s="2">
        <f t="shared" si="23"/>
        <v>68.149964711299219</v>
      </c>
      <c r="AI24" s="2">
        <f t="shared" si="23"/>
        <v>71.395201126122984</v>
      </c>
      <c r="AJ24" s="2">
        <f t="shared" si="23"/>
        <v>74.640437540946763</v>
      </c>
      <c r="AK24" s="2">
        <f t="shared" si="23"/>
        <v>77.885673955770528</v>
      </c>
      <c r="AL24" s="2">
        <f t="shared" si="23"/>
        <v>81.130910370594293</v>
      </c>
      <c r="AM24" s="2">
        <f t="shared" si="23"/>
        <v>84.376146785418072</v>
      </c>
      <c r="AN24" s="2">
        <f t="shared" si="23"/>
        <v>87.621383200241851</v>
      </c>
      <c r="AO24" s="2">
        <f t="shared" si="23"/>
        <v>90.86661961506563</v>
      </c>
      <c r="AP24" s="2">
        <f t="shared" si="24"/>
        <v>2.2366847060531859E-14</v>
      </c>
      <c r="AQ24" s="2">
        <f t="shared" si="24"/>
        <v>8.3283994700360834E-16</v>
      </c>
      <c r="AR24" s="2">
        <f t="shared" si="24"/>
        <v>3.1072058983108543E-17</v>
      </c>
      <c r="AS24" s="2">
        <f t="shared" si="24"/>
        <v>1.1613401028493682E-18</v>
      </c>
      <c r="AT24" s="2">
        <f t="shared" si="24"/>
        <v>4.3477784065152974E-20</v>
      </c>
      <c r="AU24" s="2">
        <f t="shared" si="24"/>
        <v>1.6301922594855217E-21</v>
      </c>
      <c r="AV24" s="2">
        <f t="shared" si="24"/>
        <v>6.1210323498476952E-23</v>
      </c>
      <c r="AW24" s="2">
        <f t="shared" si="24"/>
        <v>2.3013420024256859E-24</v>
      </c>
      <c r="AX24" s="2"/>
      <c r="AY24" s="6">
        <f t="shared" si="25"/>
        <v>37</v>
      </c>
      <c r="AZ24" s="2">
        <f t="shared" si="26"/>
        <v>1.2378016067046138E-3</v>
      </c>
      <c r="BA24" s="2">
        <f t="shared" si="26"/>
        <v>7.0157621550587243E-5</v>
      </c>
      <c r="BB24" s="2">
        <f t="shared" si="26"/>
        <v>2.6382233835386958E-6</v>
      </c>
      <c r="BC24" s="2">
        <f t="shared" si="26"/>
        <v>9.9276899334643779E-8</v>
      </c>
      <c r="BD24" s="2">
        <f t="shared" si="26"/>
        <v>3.7390637586121042E-9</v>
      </c>
      <c r="BE24" s="2">
        <f t="shared" si="26"/>
        <v>1.4094403977260584E-10</v>
      </c>
      <c r="BF24" s="2">
        <f t="shared" si="26"/>
        <v>5.317263296333863E-12</v>
      </c>
      <c r="BG24" s="21">
        <f t="shared" si="42"/>
        <v>1.2455261802448355E-2</v>
      </c>
      <c r="BH24" s="21">
        <f t="shared" si="42"/>
        <v>4.6782689094088104E-4</v>
      </c>
      <c r="BI24" s="21">
        <f t="shared" si="42"/>
        <v>1.758831056366235E-5</v>
      </c>
      <c r="BJ24" s="21">
        <f t="shared" si="42"/>
        <v>6.6184621457355088E-7</v>
      </c>
      <c r="BK24" s="21">
        <f t="shared" si="42"/>
        <v>2.492709206689697E-8</v>
      </c>
      <c r="BL24" s="21">
        <f t="shared" si="42"/>
        <v>9.3962688764156538E-10</v>
      </c>
      <c r="BM24" s="21">
        <f t="shared" si="42"/>
        <v>3.544838681980272E-11</v>
      </c>
      <c r="BN24" s="2">
        <f t="shared" si="27"/>
        <v>71.395201126122984</v>
      </c>
      <c r="BO24" s="2">
        <f t="shared" si="27"/>
        <v>74.640437540946763</v>
      </c>
      <c r="BP24" s="2">
        <f t="shared" si="27"/>
        <v>77.885673955770528</v>
      </c>
      <c r="BQ24" s="2">
        <f t="shared" si="27"/>
        <v>81.130910370594293</v>
      </c>
      <c r="BR24" s="2">
        <f t="shared" si="27"/>
        <v>84.376146785418072</v>
      </c>
      <c r="BS24" s="2">
        <f t="shared" si="27"/>
        <v>87.621383200241851</v>
      </c>
      <c r="BT24" s="2">
        <f t="shared" si="27"/>
        <v>90.86661961506563</v>
      </c>
      <c r="BU24" s="2">
        <f t="shared" si="28"/>
        <v>8.3283994700360834E-16</v>
      </c>
      <c r="BV24" s="2">
        <f t="shared" si="28"/>
        <v>3.1072058983108543E-17</v>
      </c>
      <c r="BW24" s="2">
        <f t="shared" si="28"/>
        <v>1.1613401028493682E-18</v>
      </c>
      <c r="BX24" s="2">
        <f t="shared" si="28"/>
        <v>4.3477784065152974E-20</v>
      </c>
      <c r="BY24" s="2">
        <f t="shared" si="28"/>
        <v>1.6301922594855217E-21</v>
      </c>
      <c r="BZ24" s="2">
        <f t="shared" si="28"/>
        <v>6.1210323498476952E-23</v>
      </c>
      <c r="CA24" s="2">
        <f t="shared" si="28"/>
        <v>2.3013420024256859E-24</v>
      </c>
      <c r="CB24" s="2"/>
      <c r="CC24" s="6">
        <f t="shared" si="29"/>
        <v>37</v>
      </c>
      <c r="CD24" s="2">
        <f t="shared" si="30"/>
        <v>1.246354586204035E-9</v>
      </c>
      <c r="CE24" s="2">
        <f t="shared" si="30"/>
        <v>1.4094403977260584E-10</v>
      </c>
      <c r="CF24" s="2">
        <f t="shared" si="30"/>
        <v>8.8621054938897714E-12</v>
      </c>
      <c r="CG24" s="2">
        <f t="shared" si="30"/>
        <v>3.3459346404640655E-13</v>
      </c>
      <c r="CH24" s="2">
        <f t="shared" si="30"/>
        <v>7.5939254884360698E-15</v>
      </c>
      <c r="CI24" s="2">
        <f t="shared" si="30"/>
        <v>1.8873791418627663E-16</v>
      </c>
      <c r="CJ24" s="2">
        <f t="shared" si="30"/>
        <v>5.551115123125783E-18</v>
      </c>
      <c r="CK24" s="21">
        <f t="shared" si="43"/>
        <v>2.492709206689697E-8</v>
      </c>
      <c r="CL24" s="21">
        <f t="shared" si="43"/>
        <v>9.3962688764156538E-10</v>
      </c>
      <c r="CM24" s="21">
        <f t="shared" si="43"/>
        <v>3.544838681980272E-11</v>
      </c>
      <c r="CN24" s="21">
        <f t="shared" si="43"/>
        <v>1.3383906830067601E-12</v>
      </c>
      <c r="CO24" s="21">
        <f t="shared" si="43"/>
        <v>5.0571186206333405E-14</v>
      </c>
      <c r="CP24" s="21">
        <f t="shared" si="43"/>
        <v>1.9122553054010814E-15</v>
      </c>
      <c r="CQ24" s="21">
        <f t="shared" si="43"/>
        <v>7.2360253963280413E-17</v>
      </c>
      <c r="CR24" s="2">
        <f t="shared" si="31"/>
        <v>84.376146785418072</v>
      </c>
      <c r="CS24" s="2">
        <f t="shared" si="31"/>
        <v>87.621383200241851</v>
      </c>
      <c r="CT24" s="2">
        <f t="shared" si="31"/>
        <v>90.86661961506563</v>
      </c>
      <c r="CU24" s="2">
        <f t="shared" si="31"/>
        <v>94.111856029889395</v>
      </c>
      <c r="CV24" s="2">
        <f t="shared" si="31"/>
        <v>97.357092444713174</v>
      </c>
      <c r="CW24" s="2">
        <f t="shared" si="31"/>
        <v>100.60232885953694</v>
      </c>
      <c r="CX24" s="2">
        <f t="shared" si="31"/>
        <v>103.84756527436072</v>
      </c>
      <c r="CY24" s="2">
        <f t="shared" si="32"/>
        <v>1.6301922594855217E-21</v>
      </c>
      <c r="CZ24" s="2">
        <f t="shared" si="32"/>
        <v>6.1210323498476952E-23</v>
      </c>
      <c r="DA24" s="2">
        <f t="shared" si="32"/>
        <v>2.3013420024256859E-24</v>
      </c>
      <c r="DB24" s="2">
        <f t="shared" si="32"/>
        <v>8.6630143449829357E-26</v>
      </c>
      <c r="DC24" s="2">
        <f t="shared" si="32"/>
        <v>3.2647726351965521E-27</v>
      </c>
      <c r="DD24" s="2">
        <f t="shared" si="32"/>
        <v>1.2316887086004074E-28</v>
      </c>
      <c r="DE24" s="2">
        <f t="shared" si="32"/>
        <v>4.6514049285950148E-30</v>
      </c>
      <c r="DF24" s="2"/>
      <c r="DG24" s="6">
        <f t="shared" si="33"/>
        <v>37</v>
      </c>
      <c r="DH24" s="2">
        <f t="shared" si="34"/>
        <v>4.985418344816139E-10</v>
      </c>
      <c r="DI24" s="2">
        <f t="shared" si="34"/>
        <v>4.6981346590868615E-11</v>
      </c>
      <c r="DJ24" s="2">
        <f t="shared" si="34"/>
        <v>2.8358737580447267E-12</v>
      </c>
      <c r="DK24" s="2">
        <f t="shared" si="34"/>
        <v>1.3383738561856262E-13</v>
      </c>
      <c r="DL24" s="2">
        <f t="shared" si="34"/>
        <v>6.0751403907488565E-15</v>
      </c>
      <c r="DM24" s="2">
        <f t="shared" si="34"/>
        <v>2.831068712794149E-16</v>
      </c>
      <c r="DN24" s="2">
        <f t="shared" si="34"/>
        <v>1.3322676295501878E-17</v>
      </c>
      <c r="DO24" s="2">
        <f t="shared" si="34"/>
        <v>0</v>
      </c>
      <c r="DP24" s="2">
        <f t="shared" si="34"/>
        <v>0</v>
      </c>
      <c r="DQ24" s="2">
        <f t="shared" si="34"/>
        <v>0</v>
      </c>
      <c r="DR24" s="2">
        <f t="shared" si="34"/>
        <v>0</v>
      </c>
      <c r="DS24" s="2">
        <f t="shared" si="34"/>
        <v>0</v>
      </c>
      <c r="DT24" s="2">
        <f t="shared" si="34"/>
        <v>0</v>
      </c>
      <c r="DU24" s="21">
        <f t="shared" si="44"/>
        <v>2.492709206689697E-8</v>
      </c>
      <c r="DV24" s="21">
        <f t="shared" si="44"/>
        <v>9.3962688764156538E-10</v>
      </c>
      <c r="DW24" s="21">
        <f t="shared" si="44"/>
        <v>3.544838681980272E-11</v>
      </c>
      <c r="DX24" s="21">
        <f t="shared" si="44"/>
        <v>1.3383906830067601E-12</v>
      </c>
      <c r="DY24" s="21">
        <f t="shared" si="44"/>
        <v>5.0571186206333405E-14</v>
      </c>
      <c r="DZ24" s="21">
        <f t="shared" si="44"/>
        <v>1.9122553054010814E-15</v>
      </c>
      <c r="EA24" s="21">
        <f t="shared" si="44"/>
        <v>7.2360253963280413E-17</v>
      </c>
      <c r="EB24" s="21">
        <f t="shared" si="44"/>
        <v>2.7400282316232045E-18</v>
      </c>
      <c r="EC24" s="21">
        <f t="shared" si="44"/>
        <v>1.0382461246432739E-19</v>
      </c>
      <c r="ED24" s="21">
        <f t="shared" si="44"/>
        <v>3.9366410494922806E-21</v>
      </c>
      <c r="EE24" s="21">
        <f t="shared" si="44"/>
        <v>1.4935567825424302E-22</v>
      </c>
      <c r="EF24" s="21">
        <f t="shared" si="44"/>
        <v>5.6699418923671009E-24</v>
      </c>
      <c r="EG24" s="21">
        <f t="shared" si="44"/>
        <v>2.1537102171264216E-25</v>
      </c>
      <c r="EH24" s="2">
        <f t="shared" si="35"/>
        <v>84.376146785418072</v>
      </c>
      <c r="EI24" s="2">
        <f t="shared" si="35"/>
        <v>87.621383200241851</v>
      </c>
      <c r="EJ24" s="2">
        <f t="shared" si="35"/>
        <v>90.86661961506563</v>
      </c>
      <c r="EK24" s="2">
        <f t="shared" si="35"/>
        <v>94.111856029889395</v>
      </c>
      <c r="EL24" s="2">
        <f t="shared" si="35"/>
        <v>97.357092444713174</v>
      </c>
      <c r="EM24" s="2">
        <f t="shared" si="35"/>
        <v>100.60232885953694</v>
      </c>
      <c r="EN24" s="2">
        <f t="shared" si="35"/>
        <v>103.84756527436072</v>
      </c>
      <c r="EO24" s="2">
        <f t="shared" si="35"/>
        <v>107.09280168918448</v>
      </c>
      <c r="EP24" s="2">
        <f t="shared" si="35"/>
        <v>110.33803810400826</v>
      </c>
      <c r="EQ24" s="2">
        <f t="shared" si="35"/>
        <v>113.58327451883203</v>
      </c>
      <c r="ER24" s="2">
        <f t="shared" si="35"/>
        <v>116.82851093365579</v>
      </c>
      <c r="ES24" s="2">
        <f t="shared" si="35"/>
        <v>120.07374734847957</v>
      </c>
      <c r="ET24" s="2">
        <f t="shared" si="35"/>
        <v>123.31898376330334</v>
      </c>
      <c r="EU24" s="2">
        <f t="shared" si="36"/>
        <v>1.6301922594855217E-21</v>
      </c>
      <c r="EV24" s="2">
        <f t="shared" si="36"/>
        <v>6.1210323498476952E-23</v>
      </c>
      <c r="EW24" s="2">
        <f t="shared" si="36"/>
        <v>2.3013420024256859E-24</v>
      </c>
      <c r="EX24" s="2">
        <f t="shared" si="36"/>
        <v>8.6630143449829357E-26</v>
      </c>
      <c r="EY24" s="2">
        <f t="shared" si="36"/>
        <v>3.2647726351965521E-27</v>
      </c>
      <c r="EZ24" s="2">
        <f t="shared" si="36"/>
        <v>1.2316887086004074E-28</v>
      </c>
      <c r="FA24" s="2">
        <f t="shared" si="36"/>
        <v>4.6514049285950148E-30</v>
      </c>
      <c r="FB24" s="2">
        <f t="shared" si="36"/>
        <v>1.7582320537312835E-31</v>
      </c>
      <c r="FC24" s="2">
        <f t="shared" si="36"/>
        <v>6.6520131198055726E-33</v>
      </c>
      <c r="FD24" s="2">
        <f t="shared" si="36"/>
        <v>2.5187955462773381E-34</v>
      </c>
      <c r="FE24" s="2">
        <f t="shared" si="36"/>
        <v>9.5449912333724975E-36</v>
      </c>
      <c r="FF24" s="2">
        <f t="shared" si="36"/>
        <v>3.6197823539321145E-37</v>
      </c>
      <c r="FG24" s="2">
        <f t="shared" si="36"/>
        <v>1.373715055523516E-38</v>
      </c>
    </row>
    <row r="25" spans="1:163" x14ac:dyDescent="0.25">
      <c r="A25" s="19">
        <f t="shared" si="45"/>
        <v>7</v>
      </c>
      <c r="B25" s="20">
        <f t="shared" si="46"/>
        <v>39</v>
      </c>
      <c r="C25" s="22">
        <f t="shared" si="47"/>
        <v>7</v>
      </c>
      <c r="D25" s="20">
        <f t="shared" si="37"/>
        <v>39</v>
      </c>
      <c r="E25" s="8">
        <f t="shared" si="13"/>
        <v>312.16000000000003</v>
      </c>
      <c r="F25" s="21">
        <f t="shared" si="48"/>
        <v>6.3371356147021542E-14</v>
      </c>
      <c r="G25" s="7">
        <f t="shared" si="14"/>
        <v>0.89386738182878001</v>
      </c>
      <c r="H25" s="7">
        <f t="shared" si="15"/>
        <v>0.3463528822147719</v>
      </c>
      <c r="I25" s="2">
        <f t="shared" si="16"/>
        <v>63.591758912927347</v>
      </c>
      <c r="J25" s="2">
        <f t="shared" si="38"/>
        <v>0.27134357622914068</v>
      </c>
      <c r="K25" s="2">
        <f t="shared" si="39"/>
        <v>0.30037380131262303</v>
      </c>
      <c r="L25" s="2">
        <f t="shared" si="40"/>
        <v>1.2572024148068395</v>
      </c>
      <c r="M25" s="2">
        <f t="shared" si="17"/>
        <v>4.3399805088952768E-2</v>
      </c>
      <c r="N25" s="2">
        <f t="shared" si="18"/>
        <v>2.1351292910084196E-3</v>
      </c>
      <c r="O25" s="2">
        <f t="shared" si="19"/>
        <v>2.46704932593822E-9</v>
      </c>
      <c r="P25" s="2">
        <f t="shared" si="20"/>
        <v>9.686394275565391E-10</v>
      </c>
      <c r="Q25" s="6">
        <f t="shared" si="21"/>
        <v>39</v>
      </c>
      <c r="R25" s="2">
        <f t="shared" si="22"/>
        <v>4.1264675885628488E-2</v>
      </c>
      <c r="S25" s="2">
        <f t="shared" si="22"/>
        <v>2.0137327553252705E-3</v>
      </c>
      <c r="T25" s="2">
        <f t="shared" si="22"/>
        <v>1.1674321524895447E-4</v>
      </c>
      <c r="U25" s="2">
        <f t="shared" si="22"/>
        <v>4.474822636651998E-6</v>
      </c>
      <c r="V25" s="2">
        <f t="shared" si="22"/>
        <v>1.7164416526438409E-7</v>
      </c>
      <c r="W25" s="2">
        <f t="shared" si="22"/>
        <v>6.5905798651844091E-9</v>
      </c>
      <c r="X25" s="2">
        <f t="shared" si="22"/>
        <v>1.6887156117917357E-10</v>
      </c>
      <c r="Y25" s="2">
        <f t="shared" si="22"/>
        <v>6.4967142776595215E-12</v>
      </c>
      <c r="Z25" s="21">
        <f t="shared" si="41"/>
        <v>0.53212886647818669</v>
      </c>
      <c r="AA25" s="21">
        <f t="shared" si="41"/>
        <v>2.0342847293047486E-2</v>
      </c>
      <c r="AB25" s="21">
        <f t="shared" si="41"/>
        <v>7.7859112508085922E-4</v>
      </c>
      <c r="AC25" s="21">
        <f t="shared" si="41"/>
        <v>2.983259589844003E-5</v>
      </c>
      <c r="AD25" s="21">
        <f t="shared" si="41"/>
        <v>1.1442950897541002E-6</v>
      </c>
      <c r="AE25" s="21">
        <f t="shared" si="41"/>
        <v>4.3937200019328785E-8</v>
      </c>
      <c r="AF25" s="21">
        <f t="shared" si="41"/>
        <v>1.6887156450007261E-9</v>
      </c>
      <c r="AG25" s="21">
        <f t="shared" si="41"/>
        <v>6.4967096390772012E-11</v>
      </c>
      <c r="AH25" s="2">
        <f t="shared" si="23"/>
        <v>67.713329878448761</v>
      </c>
      <c r="AI25" s="2">
        <f t="shared" si="23"/>
        <v>70.937774158374893</v>
      </c>
      <c r="AJ25" s="2">
        <f t="shared" si="23"/>
        <v>74.162218438301025</v>
      </c>
      <c r="AK25" s="2">
        <f t="shared" si="23"/>
        <v>77.386662718227143</v>
      </c>
      <c r="AL25" s="2">
        <f t="shared" si="23"/>
        <v>80.611106998153275</v>
      </c>
      <c r="AM25" s="2">
        <f t="shared" si="23"/>
        <v>83.835551278079407</v>
      </c>
      <c r="AN25" s="2">
        <f t="shared" si="23"/>
        <v>87.059995558005554</v>
      </c>
      <c r="AO25" s="2">
        <f t="shared" si="23"/>
        <v>90.284439837931686</v>
      </c>
      <c r="AP25" s="2">
        <f t="shared" si="24"/>
        <v>3.5054041805687193E-14</v>
      </c>
      <c r="AQ25" s="2">
        <f t="shared" si="24"/>
        <v>1.3326869362684455E-15</v>
      </c>
      <c r="AR25" s="2">
        <f t="shared" si="24"/>
        <v>5.0765609942549496E-17</v>
      </c>
      <c r="AS25" s="2">
        <f t="shared" si="24"/>
        <v>1.9372770695653173E-18</v>
      </c>
      <c r="AT25" s="2">
        <f t="shared" si="24"/>
        <v>7.4051223556949502E-20</v>
      </c>
      <c r="AU25" s="2">
        <f t="shared" si="24"/>
        <v>2.8348885809324046E-21</v>
      </c>
      <c r="AV25" s="2">
        <f t="shared" si="24"/>
        <v>1.0868109392681413E-22</v>
      </c>
      <c r="AW25" s="2">
        <f t="shared" si="24"/>
        <v>4.1719826596480743E-24</v>
      </c>
      <c r="AX25" s="2"/>
      <c r="AY25" s="6">
        <f t="shared" si="25"/>
        <v>39</v>
      </c>
      <c r="AZ25" s="2">
        <f t="shared" si="26"/>
        <v>2.0137327553252705E-3</v>
      </c>
      <c r="BA25" s="2">
        <f t="shared" si="26"/>
        <v>1.1674321524895447E-4</v>
      </c>
      <c r="BB25" s="2">
        <f t="shared" si="26"/>
        <v>4.474822636651998E-6</v>
      </c>
      <c r="BC25" s="2">
        <f t="shared" si="26"/>
        <v>1.7164416526438409E-7</v>
      </c>
      <c r="BD25" s="2">
        <f t="shared" si="26"/>
        <v>6.5905798651844091E-9</v>
      </c>
      <c r="BE25" s="2">
        <f t="shared" si="26"/>
        <v>2.5330734176876032E-10</v>
      </c>
      <c r="BF25" s="2">
        <f t="shared" si="26"/>
        <v>9.7450714164892819E-12</v>
      </c>
      <c r="BG25" s="21">
        <f t="shared" si="42"/>
        <v>2.0342847293047486E-2</v>
      </c>
      <c r="BH25" s="21">
        <f t="shared" si="42"/>
        <v>7.7859112508085922E-4</v>
      </c>
      <c r="BI25" s="21">
        <f t="shared" si="42"/>
        <v>2.983259589844003E-5</v>
      </c>
      <c r="BJ25" s="21">
        <f t="shared" si="42"/>
        <v>1.1442950897541002E-6</v>
      </c>
      <c r="BK25" s="21">
        <f t="shared" si="42"/>
        <v>4.3937200019328785E-8</v>
      </c>
      <c r="BL25" s="21">
        <f t="shared" si="42"/>
        <v>1.6887156450007261E-9</v>
      </c>
      <c r="BM25" s="21">
        <f t="shared" si="42"/>
        <v>6.4967096390772012E-11</v>
      </c>
      <c r="BN25" s="2">
        <f t="shared" si="27"/>
        <v>70.937774158374893</v>
      </c>
      <c r="BO25" s="2">
        <f t="shared" si="27"/>
        <v>74.162218438301025</v>
      </c>
      <c r="BP25" s="2">
        <f t="shared" si="27"/>
        <v>77.386662718227143</v>
      </c>
      <c r="BQ25" s="2">
        <f t="shared" si="27"/>
        <v>80.611106998153275</v>
      </c>
      <c r="BR25" s="2">
        <f t="shared" si="27"/>
        <v>83.835551278079407</v>
      </c>
      <c r="BS25" s="2">
        <f t="shared" si="27"/>
        <v>87.059995558005554</v>
      </c>
      <c r="BT25" s="2">
        <f t="shared" si="27"/>
        <v>90.284439837931686</v>
      </c>
      <c r="BU25" s="2">
        <f t="shared" si="28"/>
        <v>1.3326869362684455E-15</v>
      </c>
      <c r="BV25" s="2">
        <f t="shared" si="28"/>
        <v>5.0765609942549496E-17</v>
      </c>
      <c r="BW25" s="2">
        <f t="shared" si="28"/>
        <v>1.9372770695653173E-18</v>
      </c>
      <c r="BX25" s="2">
        <f t="shared" si="28"/>
        <v>7.4051223556949502E-20</v>
      </c>
      <c r="BY25" s="2">
        <f t="shared" si="28"/>
        <v>2.8348885809324046E-21</v>
      </c>
      <c r="BZ25" s="2">
        <f t="shared" si="28"/>
        <v>1.0868109392681413E-22</v>
      </c>
      <c r="CA25" s="2">
        <f t="shared" si="28"/>
        <v>4.1719826596480743E-24</v>
      </c>
      <c r="CB25" s="2"/>
      <c r="CC25" s="6">
        <f t="shared" si="29"/>
        <v>39</v>
      </c>
      <c r="CD25" s="2">
        <f t="shared" si="30"/>
        <v>2.19685995506147E-9</v>
      </c>
      <c r="CE25" s="2">
        <f t="shared" si="30"/>
        <v>2.5330734176876032E-10</v>
      </c>
      <c r="CF25" s="2">
        <f t="shared" si="30"/>
        <v>1.6241785694148803E-11</v>
      </c>
      <c r="CG25" s="2">
        <f t="shared" si="30"/>
        <v>6.2541638534696631E-13</v>
      </c>
      <c r="CH25" s="2">
        <f t="shared" si="30"/>
        <v>1.4455103780619537E-14</v>
      </c>
      <c r="CI25" s="2">
        <f t="shared" si="30"/>
        <v>3.6637359812630169E-16</v>
      </c>
      <c r="CJ25" s="2">
        <f t="shared" si="30"/>
        <v>5.551115123125783E-18</v>
      </c>
      <c r="CK25" s="21">
        <f t="shared" si="43"/>
        <v>4.3937200019328785E-8</v>
      </c>
      <c r="CL25" s="21">
        <f t="shared" si="43"/>
        <v>1.6887156450007261E-9</v>
      </c>
      <c r="CM25" s="21">
        <f t="shared" si="43"/>
        <v>6.4967096390772012E-11</v>
      </c>
      <c r="CN25" s="21">
        <f t="shared" si="43"/>
        <v>2.5016507823045824E-12</v>
      </c>
      <c r="CO25" s="21">
        <f t="shared" si="43"/>
        <v>9.6414040562773011E-14</v>
      </c>
      <c r="CP25" s="21">
        <f t="shared" si="43"/>
        <v>3.718937669373396E-15</v>
      </c>
      <c r="CQ25" s="21">
        <f t="shared" si="43"/>
        <v>1.4356472668973027E-16</v>
      </c>
      <c r="CR25" s="2">
        <f t="shared" si="31"/>
        <v>83.835551278079407</v>
      </c>
      <c r="CS25" s="2">
        <f t="shared" si="31"/>
        <v>87.059995558005554</v>
      </c>
      <c r="CT25" s="2">
        <f t="shared" si="31"/>
        <v>90.284439837931686</v>
      </c>
      <c r="CU25" s="2">
        <f t="shared" si="31"/>
        <v>93.508884117857818</v>
      </c>
      <c r="CV25" s="2">
        <f t="shared" si="31"/>
        <v>96.73332839778395</v>
      </c>
      <c r="CW25" s="2">
        <f t="shared" si="31"/>
        <v>99.957772677710082</v>
      </c>
      <c r="CX25" s="2">
        <f t="shared" si="31"/>
        <v>103.18221695763621</v>
      </c>
      <c r="CY25" s="2">
        <f t="shared" si="32"/>
        <v>2.8348885809324046E-21</v>
      </c>
      <c r="CZ25" s="2">
        <f t="shared" si="32"/>
        <v>1.0868109392681413E-22</v>
      </c>
      <c r="DA25" s="2">
        <f t="shared" si="32"/>
        <v>4.1719826596480743E-24</v>
      </c>
      <c r="DB25" s="2">
        <f t="shared" si="32"/>
        <v>1.6034751349405128E-25</v>
      </c>
      <c r="DC25" s="2">
        <f t="shared" si="32"/>
        <v>6.1698964854145247E-27</v>
      </c>
      <c r="DD25" s="2">
        <f t="shared" si="32"/>
        <v>2.3766078239187309E-28</v>
      </c>
      <c r="DE25" s="2">
        <f t="shared" si="32"/>
        <v>9.1637289290037507E-30</v>
      </c>
      <c r="DF25" s="2"/>
      <c r="DG25" s="6">
        <f t="shared" si="33"/>
        <v>39</v>
      </c>
      <c r="DH25" s="2">
        <f t="shared" si="34"/>
        <v>8.7874398202458799E-10</v>
      </c>
      <c r="DI25" s="2">
        <f t="shared" si="34"/>
        <v>8.4435780589586787E-11</v>
      </c>
      <c r="DJ25" s="2">
        <f t="shared" si="34"/>
        <v>5.1973714221276171E-12</v>
      </c>
      <c r="DK25" s="2">
        <f t="shared" si="34"/>
        <v>2.5016655413878654E-13</v>
      </c>
      <c r="DL25" s="2">
        <f t="shared" si="34"/>
        <v>1.156408302449563E-14</v>
      </c>
      <c r="DM25" s="2">
        <f t="shared" si="34"/>
        <v>5.4956039718945251E-16</v>
      </c>
      <c r="DN25" s="2">
        <f t="shared" si="34"/>
        <v>1.3322676295501878E-17</v>
      </c>
      <c r="DO25" s="2">
        <f t="shared" si="34"/>
        <v>0</v>
      </c>
      <c r="DP25" s="2">
        <f t="shared" si="34"/>
        <v>0</v>
      </c>
      <c r="DQ25" s="2">
        <f t="shared" si="34"/>
        <v>0</v>
      </c>
      <c r="DR25" s="2">
        <f t="shared" si="34"/>
        <v>0</v>
      </c>
      <c r="DS25" s="2">
        <f t="shared" si="34"/>
        <v>0</v>
      </c>
      <c r="DT25" s="2">
        <f t="shared" si="34"/>
        <v>0</v>
      </c>
      <c r="DU25" s="21">
        <f t="shared" si="44"/>
        <v>4.3937200019328785E-8</v>
      </c>
      <c r="DV25" s="21">
        <f t="shared" si="44"/>
        <v>1.6887156450007261E-9</v>
      </c>
      <c r="DW25" s="21">
        <f t="shared" si="44"/>
        <v>6.4967096390772012E-11</v>
      </c>
      <c r="DX25" s="21">
        <f t="shared" si="44"/>
        <v>2.5016507823045824E-12</v>
      </c>
      <c r="DY25" s="21">
        <f t="shared" si="44"/>
        <v>9.6414040562773011E-14</v>
      </c>
      <c r="DZ25" s="21">
        <f t="shared" si="44"/>
        <v>3.718937669373396E-15</v>
      </c>
      <c r="EA25" s="21">
        <f t="shared" si="44"/>
        <v>1.4356472668973027E-16</v>
      </c>
      <c r="EB25" s="21">
        <f t="shared" si="44"/>
        <v>5.5464183242455492E-18</v>
      </c>
      <c r="EC25" s="21">
        <f t="shared" si="44"/>
        <v>2.1443707846734695E-19</v>
      </c>
      <c r="ED25" s="21">
        <f t="shared" si="44"/>
        <v>8.296529330688599E-21</v>
      </c>
      <c r="EE25" s="21">
        <f t="shared" si="44"/>
        <v>3.2121056051884499E-22</v>
      </c>
      <c r="EF25" s="21">
        <f t="shared" si="44"/>
        <v>1.2444228894948794E-23</v>
      </c>
      <c r="EG25" s="21">
        <f t="shared" si="44"/>
        <v>4.8241358602998535E-25</v>
      </c>
      <c r="EH25" s="2">
        <f t="shared" si="35"/>
        <v>83.835551278079407</v>
      </c>
      <c r="EI25" s="2">
        <f t="shared" si="35"/>
        <v>87.059995558005554</v>
      </c>
      <c r="EJ25" s="2">
        <f t="shared" si="35"/>
        <v>90.284439837931686</v>
      </c>
      <c r="EK25" s="2">
        <f t="shared" si="35"/>
        <v>93.508884117857818</v>
      </c>
      <c r="EL25" s="2">
        <f t="shared" si="35"/>
        <v>96.73332839778395</v>
      </c>
      <c r="EM25" s="2">
        <f t="shared" si="35"/>
        <v>99.957772677710082</v>
      </c>
      <c r="EN25" s="2">
        <f t="shared" si="35"/>
        <v>103.18221695763621</v>
      </c>
      <c r="EO25" s="2">
        <f t="shared" si="35"/>
        <v>106.40666123756233</v>
      </c>
      <c r="EP25" s="2">
        <f t="shared" si="35"/>
        <v>109.63110551748846</v>
      </c>
      <c r="EQ25" s="2">
        <f t="shared" si="35"/>
        <v>112.8555497974146</v>
      </c>
      <c r="ER25" s="2">
        <f t="shared" si="35"/>
        <v>116.07999407734073</v>
      </c>
      <c r="ES25" s="2">
        <f t="shared" si="35"/>
        <v>119.30443835726686</v>
      </c>
      <c r="ET25" s="2">
        <f t="shared" si="35"/>
        <v>122.52888263719299</v>
      </c>
      <c r="EU25" s="2">
        <f t="shared" si="36"/>
        <v>2.8348885809324046E-21</v>
      </c>
      <c r="EV25" s="2">
        <f t="shared" si="36"/>
        <v>1.0868109392681413E-22</v>
      </c>
      <c r="EW25" s="2">
        <f t="shared" si="36"/>
        <v>4.1719826596480743E-24</v>
      </c>
      <c r="EX25" s="2">
        <f t="shared" si="36"/>
        <v>1.6034751349405128E-25</v>
      </c>
      <c r="EY25" s="2">
        <f t="shared" si="36"/>
        <v>6.1698964854145247E-27</v>
      </c>
      <c r="EZ25" s="2">
        <f t="shared" si="36"/>
        <v>2.3766078239187309E-28</v>
      </c>
      <c r="FA25" s="2">
        <f t="shared" si="36"/>
        <v>9.1637289290037507E-30</v>
      </c>
      <c r="FB25" s="2">
        <f t="shared" si="36"/>
        <v>3.536679514201717E-31</v>
      </c>
      <c r="FC25" s="2">
        <f t="shared" si="36"/>
        <v>1.3661675097183238E-32</v>
      </c>
      <c r="FD25" s="2">
        <f t="shared" si="36"/>
        <v>5.2817158765665129E-34</v>
      </c>
      <c r="FE25" s="2">
        <f t="shared" si="36"/>
        <v>2.0435668182967043E-35</v>
      </c>
      <c r="FF25" s="2">
        <f t="shared" si="36"/>
        <v>7.9127398967595497E-37</v>
      </c>
      <c r="FG25" s="2">
        <f t="shared" si="36"/>
        <v>3.066000000500342E-38</v>
      </c>
    </row>
    <row r="26" spans="1:163" x14ac:dyDescent="0.25">
      <c r="A26" s="19">
        <f t="shared" si="45"/>
        <v>8</v>
      </c>
      <c r="B26" s="20">
        <f t="shared" si="46"/>
        <v>41</v>
      </c>
      <c r="C26" s="22">
        <f t="shared" si="47"/>
        <v>8</v>
      </c>
      <c r="D26" s="20">
        <f t="shared" si="37"/>
        <v>41</v>
      </c>
      <c r="E26" s="8">
        <f t="shared" si="13"/>
        <v>314.16000000000003</v>
      </c>
      <c r="F26" s="21">
        <f t="shared" si="48"/>
        <v>6.3371356147021542E-14</v>
      </c>
      <c r="G26" s="7">
        <f t="shared" si="14"/>
        <v>0.89153170477939081</v>
      </c>
      <c r="H26" s="7">
        <f t="shared" si="15"/>
        <v>0.34483457440314541</v>
      </c>
      <c r="I26" s="2">
        <f t="shared" si="16"/>
        <v>63.68591467269998</v>
      </c>
      <c r="J26" s="2">
        <f t="shared" si="38"/>
        <v>0.27831928761280633</v>
      </c>
      <c r="K26" s="2">
        <f t="shared" si="39"/>
        <v>0.30205120801047891</v>
      </c>
      <c r="L26" s="2">
        <f t="shared" si="40"/>
        <v>1.2582539221423283</v>
      </c>
      <c r="M26" s="2">
        <f t="shared" si="17"/>
        <v>6.0295803387455528E-2</v>
      </c>
      <c r="N26" s="2">
        <f t="shared" si="18"/>
        <v>3.4229296189863538E-3</v>
      </c>
      <c r="O26" s="2">
        <f t="shared" si="19"/>
        <v>4.3028837048986181E-9</v>
      </c>
      <c r="P26" s="2">
        <f t="shared" si="20"/>
        <v>1.6888452802898967E-9</v>
      </c>
      <c r="Q26" s="6">
        <f t="shared" si="21"/>
        <v>41</v>
      </c>
      <c r="R26" s="2">
        <f t="shared" si="22"/>
        <v>5.6872873924189299E-2</v>
      </c>
      <c r="S26" s="2">
        <f t="shared" si="22"/>
        <v>3.2235178353434814E-3</v>
      </c>
      <c r="T26" s="2">
        <f t="shared" si="22"/>
        <v>1.9161753370379174E-4</v>
      </c>
      <c r="U26" s="2">
        <f t="shared" si="22"/>
        <v>7.4894082598642161E-6</v>
      </c>
      <c r="V26" s="2">
        <f t="shared" si="22"/>
        <v>2.9290617334920551E-7</v>
      </c>
      <c r="W26" s="2">
        <f t="shared" si="22"/>
        <v>1.1468345489928922E-8</v>
      </c>
      <c r="X26" s="2">
        <f t="shared" si="22"/>
        <v>2.9968135750735316E-10</v>
      </c>
      <c r="Y26" s="2">
        <f t="shared" si="22"/>
        <v>1.1758893858626608E-11</v>
      </c>
      <c r="Z26" s="21">
        <f t="shared" si="41"/>
        <v>0.84101801154313383</v>
      </c>
      <c r="AA26" s="21">
        <f t="shared" si="41"/>
        <v>3.2766174067840902E-2</v>
      </c>
      <c r="AB26" s="21">
        <f t="shared" si="41"/>
        <v>1.2782668597781468E-3</v>
      </c>
      <c r="AC26" s="21">
        <f t="shared" si="41"/>
        <v>4.9930634912492723E-5</v>
      </c>
      <c r="AD26" s="21">
        <f t="shared" si="41"/>
        <v>1.9527097288112565E-6</v>
      </c>
      <c r="AE26" s="21">
        <f t="shared" si="41"/>
        <v>7.6455639553646417E-8</v>
      </c>
      <c r="AF26" s="21">
        <f t="shared" si="41"/>
        <v>2.9968135537180462E-9</v>
      </c>
      <c r="AG26" s="21">
        <f t="shared" si="41"/>
        <v>1.1758891044124232E-10</v>
      </c>
      <c r="AH26" s="2">
        <f t="shared" si="23"/>
        <v>67.282254439955963</v>
      </c>
      <c r="AI26" s="2">
        <f t="shared" si="23"/>
        <v>70.486171318049102</v>
      </c>
      <c r="AJ26" s="2">
        <f t="shared" si="23"/>
        <v>73.690088196142241</v>
      </c>
      <c r="AK26" s="2">
        <f t="shared" si="23"/>
        <v>76.89400507423538</v>
      </c>
      <c r="AL26" s="2">
        <f t="shared" si="23"/>
        <v>80.09792195232852</v>
      </c>
      <c r="AM26" s="2">
        <f t="shared" si="23"/>
        <v>83.301838830421659</v>
      </c>
      <c r="AN26" s="2">
        <f t="shared" si="23"/>
        <v>86.505755708514812</v>
      </c>
      <c r="AO26" s="2">
        <f t="shared" si="23"/>
        <v>89.709672586607951</v>
      </c>
      <c r="AP26" s="2">
        <f t="shared" si="24"/>
        <v>5.4628765827546958E-14</v>
      </c>
      <c r="AQ26" s="2">
        <f t="shared" si="24"/>
        <v>2.1199700018447075E-15</v>
      </c>
      <c r="AR26" s="2">
        <f t="shared" si="24"/>
        <v>8.2430738884075963E-17</v>
      </c>
      <c r="AS26" s="2">
        <f t="shared" si="24"/>
        <v>3.2109170577815843E-18</v>
      </c>
      <c r="AT26" s="2">
        <f t="shared" si="24"/>
        <v>1.2528155556310641E-19</v>
      </c>
      <c r="AU26" s="2">
        <f t="shared" si="24"/>
        <v>4.8956261940070329E-21</v>
      </c>
      <c r="AV26" s="2">
        <f t="shared" si="24"/>
        <v>1.915770323753135E-22</v>
      </c>
      <c r="AW26" s="2">
        <f t="shared" si="24"/>
        <v>7.5066983789427696E-24</v>
      </c>
      <c r="AX26" s="2"/>
      <c r="AY26" s="6">
        <f t="shared" si="25"/>
        <v>41</v>
      </c>
      <c r="AZ26" s="2">
        <f t="shared" si="26"/>
        <v>3.2235178353434814E-3</v>
      </c>
      <c r="BA26" s="2">
        <f t="shared" si="26"/>
        <v>1.9161753370379174E-4</v>
      </c>
      <c r="BB26" s="2">
        <f t="shared" si="26"/>
        <v>7.4894082598642161E-6</v>
      </c>
      <c r="BC26" s="2">
        <f t="shared" si="26"/>
        <v>2.9290617334920551E-7</v>
      </c>
      <c r="BD26" s="2">
        <f t="shared" si="26"/>
        <v>1.1468345489928922E-8</v>
      </c>
      <c r="BE26" s="2">
        <f t="shared" si="26"/>
        <v>4.4952203626102969E-10</v>
      </c>
      <c r="BF26" s="2">
        <f t="shared" si="26"/>
        <v>1.7638340787939909E-11</v>
      </c>
      <c r="BG26" s="21">
        <f t="shared" si="42"/>
        <v>3.2766174067840902E-2</v>
      </c>
      <c r="BH26" s="21">
        <f t="shared" si="42"/>
        <v>1.2782668597781468E-3</v>
      </c>
      <c r="BI26" s="21">
        <f t="shared" si="42"/>
        <v>4.9930634912492723E-5</v>
      </c>
      <c r="BJ26" s="21">
        <f t="shared" si="42"/>
        <v>1.9527097288112565E-6</v>
      </c>
      <c r="BK26" s="21">
        <f t="shared" si="42"/>
        <v>7.6455639553646417E-8</v>
      </c>
      <c r="BL26" s="21">
        <f t="shared" si="42"/>
        <v>2.9968135537180462E-9</v>
      </c>
      <c r="BM26" s="21">
        <f t="shared" si="42"/>
        <v>1.1758891044124232E-10</v>
      </c>
      <c r="BN26" s="2">
        <f t="shared" si="27"/>
        <v>70.486171318049102</v>
      </c>
      <c r="BO26" s="2">
        <f t="shared" si="27"/>
        <v>73.690088196142241</v>
      </c>
      <c r="BP26" s="2">
        <f t="shared" si="27"/>
        <v>76.89400507423538</v>
      </c>
      <c r="BQ26" s="2">
        <f t="shared" si="27"/>
        <v>80.09792195232852</v>
      </c>
      <c r="BR26" s="2">
        <f t="shared" si="27"/>
        <v>83.301838830421659</v>
      </c>
      <c r="BS26" s="2">
        <f t="shared" si="27"/>
        <v>86.505755708514812</v>
      </c>
      <c r="BT26" s="2">
        <f t="shared" si="27"/>
        <v>89.709672586607951</v>
      </c>
      <c r="BU26" s="2">
        <f t="shared" si="28"/>
        <v>2.1199700018447075E-15</v>
      </c>
      <c r="BV26" s="2">
        <f t="shared" si="28"/>
        <v>8.2430738884075963E-17</v>
      </c>
      <c r="BW26" s="2">
        <f t="shared" si="28"/>
        <v>3.2109170577815843E-18</v>
      </c>
      <c r="BX26" s="2">
        <f t="shared" si="28"/>
        <v>1.2528155556310641E-19</v>
      </c>
      <c r="BY26" s="2">
        <f t="shared" si="28"/>
        <v>4.8956261940070329E-21</v>
      </c>
      <c r="BZ26" s="2">
        <f t="shared" si="28"/>
        <v>1.915770323753135E-22</v>
      </c>
      <c r="CA26" s="2">
        <f t="shared" si="28"/>
        <v>7.5066983789427696E-24</v>
      </c>
      <c r="CB26" s="2"/>
      <c r="CC26" s="6">
        <f t="shared" si="29"/>
        <v>41</v>
      </c>
      <c r="CD26" s="2">
        <f t="shared" si="30"/>
        <v>3.8227818299763071E-9</v>
      </c>
      <c r="CE26" s="2">
        <f t="shared" si="30"/>
        <v>4.4952203626102969E-10</v>
      </c>
      <c r="CF26" s="2">
        <f t="shared" si="30"/>
        <v>2.9397234646566517E-11</v>
      </c>
      <c r="CG26" s="2">
        <f t="shared" si="30"/>
        <v>1.1546319456101628E-12</v>
      </c>
      <c r="CH26" s="2">
        <f t="shared" si="30"/>
        <v>2.7244873024301339E-14</v>
      </c>
      <c r="CI26" s="2">
        <f t="shared" si="30"/>
        <v>7.1054273576010023E-16</v>
      </c>
      <c r="CJ26" s="2">
        <f t="shared" si="30"/>
        <v>1.6653345369377351E-17</v>
      </c>
      <c r="CK26" s="21">
        <f t="shared" si="43"/>
        <v>7.6455639553646417E-8</v>
      </c>
      <c r="CL26" s="21">
        <f t="shared" si="43"/>
        <v>2.9968135537180462E-9</v>
      </c>
      <c r="CM26" s="21">
        <f t="shared" si="43"/>
        <v>1.1758891044124232E-10</v>
      </c>
      <c r="CN26" s="21">
        <f t="shared" si="43"/>
        <v>4.6185801702429986E-12</v>
      </c>
      <c r="CO26" s="21">
        <f t="shared" si="43"/>
        <v>1.8157918793222881E-13</v>
      </c>
      <c r="CP26" s="21">
        <f t="shared" si="43"/>
        <v>7.1452929056818701E-15</v>
      </c>
      <c r="CQ26" s="21">
        <f t="shared" si="43"/>
        <v>2.814182303434456E-16</v>
      </c>
      <c r="CR26" s="2">
        <f t="shared" si="31"/>
        <v>83.301838830421659</v>
      </c>
      <c r="CS26" s="2">
        <f t="shared" si="31"/>
        <v>86.505755708514812</v>
      </c>
      <c r="CT26" s="2">
        <f t="shared" si="31"/>
        <v>89.709672586607951</v>
      </c>
      <c r="CU26" s="2">
        <f t="shared" si="31"/>
        <v>92.91358946470109</v>
      </c>
      <c r="CV26" s="2">
        <f t="shared" si="31"/>
        <v>96.117506342794229</v>
      </c>
      <c r="CW26" s="2">
        <f t="shared" si="31"/>
        <v>99.321423220887368</v>
      </c>
      <c r="CX26" s="2">
        <f t="shared" si="31"/>
        <v>102.52534009898052</v>
      </c>
      <c r="CY26" s="2">
        <f t="shared" si="32"/>
        <v>4.8956261940070329E-21</v>
      </c>
      <c r="CZ26" s="2">
        <f t="shared" si="32"/>
        <v>1.915770323753135E-22</v>
      </c>
      <c r="DA26" s="2">
        <f t="shared" si="32"/>
        <v>7.5066983789427696E-24</v>
      </c>
      <c r="DB26" s="2">
        <f t="shared" si="32"/>
        <v>2.9450019967519297E-25</v>
      </c>
      <c r="DC26" s="2">
        <f t="shared" si="32"/>
        <v>1.1566927370677883E-26</v>
      </c>
      <c r="DD26" s="2">
        <f t="shared" si="32"/>
        <v>4.5479356035818952E-28</v>
      </c>
      <c r="DE26" s="2">
        <f t="shared" si="32"/>
        <v>1.789969240515808E-29</v>
      </c>
      <c r="DF26" s="2"/>
      <c r="DG26" s="6">
        <f t="shared" si="33"/>
        <v>41</v>
      </c>
      <c r="DH26" s="2">
        <f t="shared" si="34"/>
        <v>1.5291127319905229E-9</v>
      </c>
      <c r="DI26" s="2">
        <f t="shared" si="34"/>
        <v>1.4984067875367658E-10</v>
      </c>
      <c r="DJ26" s="2">
        <f t="shared" si="34"/>
        <v>9.4071150869012848E-12</v>
      </c>
      <c r="DK26" s="2">
        <f t="shared" si="34"/>
        <v>4.6185277824406512E-13</v>
      </c>
      <c r="DL26" s="2">
        <f t="shared" si="34"/>
        <v>2.1795898419441072E-14</v>
      </c>
      <c r="DM26" s="2">
        <f t="shared" si="34"/>
        <v>1.0658141036401502E-15</v>
      </c>
      <c r="DN26" s="2">
        <f t="shared" si="34"/>
        <v>3.9968028886505634E-17</v>
      </c>
      <c r="DO26" s="2">
        <f t="shared" si="34"/>
        <v>0</v>
      </c>
      <c r="DP26" s="2">
        <f t="shared" si="34"/>
        <v>0</v>
      </c>
      <c r="DQ26" s="2">
        <f t="shared" si="34"/>
        <v>0</v>
      </c>
      <c r="DR26" s="2">
        <f t="shared" si="34"/>
        <v>0</v>
      </c>
      <c r="DS26" s="2">
        <f t="shared" si="34"/>
        <v>0</v>
      </c>
      <c r="DT26" s="2">
        <f t="shared" si="34"/>
        <v>0</v>
      </c>
      <c r="DU26" s="21">
        <f t="shared" si="44"/>
        <v>7.6455639553646417E-8</v>
      </c>
      <c r="DV26" s="21">
        <f t="shared" si="44"/>
        <v>2.9968135537180462E-9</v>
      </c>
      <c r="DW26" s="21">
        <f t="shared" si="44"/>
        <v>1.1758891044124232E-10</v>
      </c>
      <c r="DX26" s="21">
        <f t="shared" si="44"/>
        <v>4.6185801702429986E-12</v>
      </c>
      <c r="DY26" s="21">
        <f t="shared" si="44"/>
        <v>1.8157918793222881E-13</v>
      </c>
      <c r="DZ26" s="21">
        <f t="shared" si="44"/>
        <v>7.1452929056818701E-15</v>
      </c>
      <c r="EA26" s="21">
        <f t="shared" si="44"/>
        <v>2.814182303434456E-16</v>
      </c>
      <c r="EB26" s="21">
        <f t="shared" si="44"/>
        <v>1.109290718430441E-17</v>
      </c>
      <c r="EC26" s="21">
        <f t="shared" si="44"/>
        <v>4.3760582627892542E-19</v>
      </c>
      <c r="ED26" s="21">
        <f t="shared" si="44"/>
        <v>1.7276263537371557E-20</v>
      </c>
      <c r="EE26" s="21">
        <f t="shared" si="44"/>
        <v>6.8254423678057038E-22</v>
      </c>
      <c r="EF26" s="21">
        <f t="shared" si="44"/>
        <v>2.698435680687068E-23</v>
      </c>
      <c r="EG26" s="21">
        <f t="shared" si="44"/>
        <v>1.0675307278548724E-24</v>
      </c>
      <c r="EH26" s="2">
        <f t="shared" si="35"/>
        <v>83.301838830421659</v>
      </c>
      <c r="EI26" s="2">
        <f t="shared" si="35"/>
        <v>86.505755708514812</v>
      </c>
      <c r="EJ26" s="2">
        <f t="shared" si="35"/>
        <v>89.709672586607951</v>
      </c>
      <c r="EK26" s="2">
        <f t="shared" si="35"/>
        <v>92.91358946470109</v>
      </c>
      <c r="EL26" s="2">
        <f t="shared" si="35"/>
        <v>96.117506342794229</v>
      </c>
      <c r="EM26" s="2">
        <f t="shared" si="35"/>
        <v>99.321423220887368</v>
      </c>
      <c r="EN26" s="2">
        <f t="shared" si="35"/>
        <v>102.52534009898052</v>
      </c>
      <c r="EO26" s="2">
        <f t="shared" si="35"/>
        <v>105.72925697707366</v>
      </c>
      <c r="EP26" s="2">
        <f t="shared" si="35"/>
        <v>108.9331738551668</v>
      </c>
      <c r="EQ26" s="2">
        <f t="shared" si="35"/>
        <v>112.13709073325994</v>
      </c>
      <c r="ER26" s="2">
        <f t="shared" si="35"/>
        <v>115.34100761135308</v>
      </c>
      <c r="ES26" s="2">
        <f t="shared" si="35"/>
        <v>118.54492448944622</v>
      </c>
      <c r="ET26" s="2">
        <f t="shared" si="35"/>
        <v>121.74884136753936</v>
      </c>
      <c r="EU26" s="2">
        <f t="shared" si="36"/>
        <v>4.8956261940070329E-21</v>
      </c>
      <c r="EV26" s="2">
        <f t="shared" si="36"/>
        <v>1.915770323753135E-22</v>
      </c>
      <c r="EW26" s="2">
        <f t="shared" si="36"/>
        <v>7.5066983789427696E-24</v>
      </c>
      <c r="EX26" s="2">
        <f t="shared" si="36"/>
        <v>2.9450019967519297E-25</v>
      </c>
      <c r="EY26" s="2">
        <f t="shared" si="36"/>
        <v>1.1566927370677883E-26</v>
      </c>
      <c r="EZ26" s="2">
        <f t="shared" si="36"/>
        <v>4.5479356035818952E-28</v>
      </c>
      <c r="FA26" s="2">
        <f t="shared" si="36"/>
        <v>1.789969240515808E-29</v>
      </c>
      <c r="FB26" s="2">
        <f t="shared" si="36"/>
        <v>7.0515647233644927E-31</v>
      </c>
      <c r="FC26" s="2">
        <f t="shared" si="36"/>
        <v>2.7804181295635612E-32</v>
      </c>
      <c r="FD26" s="2">
        <f t="shared" si="36"/>
        <v>1.097229522173949E-33</v>
      </c>
      <c r="FE26" s="2">
        <f t="shared" si="36"/>
        <v>4.3333873269261427E-35</v>
      </c>
      <c r="FF26" s="2">
        <f t="shared" si="36"/>
        <v>1.7127016140056056E-36</v>
      </c>
      <c r="FG26" s="2">
        <f t="shared" si="36"/>
        <v>6.7739666787315649E-38</v>
      </c>
    </row>
    <row r="27" spans="1:163" x14ac:dyDescent="0.25">
      <c r="A27" s="19">
        <f t="shared" si="45"/>
        <v>9</v>
      </c>
      <c r="B27" s="20">
        <f t="shared" si="46"/>
        <v>43</v>
      </c>
      <c r="C27" s="22">
        <f t="shared" si="47"/>
        <v>9</v>
      </c>
      <c r="D27" s="20">
        <f t="shared" si="37"/>
        <v>43</v>
      </c>
      <c r="E27" s="8">
        <f t="shared" si="13"/>
        <v>316.16000000000003</v>
      </c>
      <c r="F27" s="21">
        <f t="shared" si="48"/>
        <v>6.3371356147021542E-14</v>
      </c>
      <c r="G27" s="7">
        <f t="shared" si="14"/>
        <v>0.88907418786136505</v>
      </c>
      <c r="H27" s="7">
        <f t="shared" si="15"/>
        <v>0.34306420691690437</v>
      </c>
      <c r="I27" s="2">
        <f t="shared" si="16"/>
        <v>63.795101351783487</v>
      </c>
      <c r="J27" s="2">
        <f t="shared" si="38"/>
        <v>0.28590806159988374</v>
      </c>
      <c r="K27" s="2">
        <f t="shared" si="39"/>
        <v>0.3039958360549524</v>
      </c>
      <c r="L27" s="2">
        <f t="shared" si="40"/>
        <v>1.2593609460500907</v>
      </c>
      <c r="M27" s="2">
        <f t="shared" si="17"/>
        <v>7.8564273709417737E-2</v>
      </c>
      <c r="N27" s="2">
        <f t="shared" si="18"/>
        <v>5.4122287426309592E-3</v>
      </c>
      <c r="O27" s="2">
        <f t="shared" si="19"/>
        <v>7.429780840562118E-9</v>
      </c>
      <c r="P27" s="2">
        <f t="shared" si="20"/>
        <v>2.9150700697755384E-9</v>
      </c>
      <c r="Q27" s="6">
        <f t="shared" si="21"/>
        <v>43</v>
      </c>
      <c r="R27" s="2">
        <f t="shared" si="22"/>
        <v>7.3152045240571867E-2</v>
      </c>
      <c r="S27" s="2">
        <f t="shared" si="22"/>
        <v>5.0881000793285064E-3</v>
      </c>
      <c r="T27" s="2">
        <f t="shared" si="22"/>
        <v>3.1120682971018111E-4</v>
      </c>
      <c r="U27" s="2">
        <f t="shared" si="22"/>
        <v>1.2406484058408162E-5</v>
      </c>
      <c r="V27" s="2">
        <f t="shared" si="22"/>
        <v>4.947726029214117E-7</v>
      </c>
      <c r="W27" s="2">
        <f t="shared" si="22"/>
        <v>1.9755575692004258E-8</v>
      </c>
      <c r="X27" s="2">
        <f t="shared" si="22"/>
        <v>5.2649911097546469E-10</v>
      </c>
      <c r="Y27" s="2">
        <f t="shared" si="22"/>
        <v>2.1071056011123802E-11</v>
      </c>
      <c r="Z27" s="21">
        <f t="shared" si="41"/>
        <v>1.3149805407677317</v>
      </c>
      <c r="AA27" s="21">
        <f t="shared" si="41"/>
        <v>5.2221093916543809E-2</v>
      </c>
      <c r="AB27" s="21">
        <f t="shared" si="41"/>
        <v>2.0768673948782616E-3</v>
      </c>
      <c r="AC27" s="21">
        <f t="shared" si="41"/>
        <v>8.2713314374600441E-5</v>
      </c>
      <c r="AD27" s="21">
        <f t="shared" si="41"/>
        <v>3.2984894595085254E-6</v>
      </c>
      <c r="AE27" s="21">
        <f t="shared" si="41"/>
        <v>1.3170384660592944E-7</v>
      </c>
      <c r="AF27" s="21">
        <f t="shared" si="41"/>
        <v>5.2649911096545502E-9</v>
      </c>
      <c r="AG27" s="21">
        <f t="shared" si="41"/>
        <v>2.1071053567077595E-10</v>
      </c>
      <c r="AH27" s="2">
        <f t="shared" si="23"/>
        <v>66.856632891120199</v>
      </c>
      <c r="AI27" s="2">
        <f t="shared" si="23"/>
        <v>70.040282076411643</v>
      </c>
      <c r="AJ27" s="2">
        <f t="shared" si="23"/>
        <v>73.223931261703086</v>
      </c>
      <c r="AK27" s="2">
        <f t="shared" si="23"/>
        <v>76.407580446994515</v>
      </c>
      <c r="AL27" s="2">
        <f t="shared" si="23"/>
        <v>79.591229632285959</v>
      </c>
      <c r="AM27" s="2">
        <f t="shared" si="23"/>
        <v>82.774878817577388</v>
      </c>
      <c r="AN27" s="2">
        <f t="shared" si="23"/>
        <v>85.958528002868846</v>
      </c>
      <c r="AO27" s="2">
        <f t="shared" si="23"/>
        <v>89.142177188160275</v>
      </c>
      <c r="AP27" s="2">
        <f t="shared" si="24"/>
        <v>8.4664414067382053E-14</v>
      </c>
      <c r="AQ27" s="2">
        <f t="shared" si="24"/>
        <v>3.352854656388618E-15</v>
      </c>
      <c r="AR27" s="2">
        <f t="shared" si="24"/>
        <v>1.3303913781310732E-16</v>
      </c>
      <c r="AS27" s="2">
        <f t="shared" si="24"/>
        <v>5.2883999134284609E-18</v>
      </c>
      <c r="AT27" s="2">
        <f t="shared" si="24"/>
        <v>2.1056544217256576E-19</v>
      </c>
      <c r="AU27" s="2">
        <f t="shared" si="24"/>
        <v>8.396779999601647E-21</v>
      </c>
      <c r="AV27" s="2">
        <f t="shared" si="24"/>
        <v>3.3531452007724656E-22</v>
      </c>
      <c r="AW27" s="2">
        <f t="shared" si="24"/>
        <v>1.3407942056353013E-23</v>
      </c>
      <c r="AX27" s="2"/>
      <c r="AY27" s="6">
        <f t="shared" si="25"/>
        <v>43</v>
      </c>
      <c r="AZ27" s="2">
        <f t="shared" si="26"/>
        <v>5.0881000793285064E-3</v>
      </c>
      <c r="BA27" s="2">
        <f t="shared" si="26"/>
        <v>3.1120682971018111E-4</v>
      </c>
      <c r="BB27" s="2">
        <f t="shared" si="26"/>
        <v>1.2406484058408162E-5</v>
      </c>
      <c r="BC27" s="2">
        <f t="shared" si="26"/>
        <v>4.947726029214117E-7</v>
      </c>
      <c r="BD27" s="2">
        <f t="shared" si="26"/>
        <v>1.9755575692004258E-8</v>
      </c>
      <c r="BE27" s="2">
        <f t="shared" si="26"/>
        <v>7.8974866646319693E-10</v>
      </c>
      <c r="BF27" s="2">
        <f t="shared" si="26"/>
        <v>3.16065840166857E-11</v>
      </c>
      <c r="BG27" s="21">
        <f t="shared" si="42"/>
        <v>5.2221093916543809E-2</v>
      </c>
      <c r="BH27" s="21">
        <f t="shared" si="42"/>
        <v>2.0768673948782616E-3</v>
      </c>
      <c r="BI27" s="21">
        <f t="shared" si="42"/>
        <v>8.2713314374600441E-5</v>
      </c>
      <c r="BJ27" s="21">
        <f t="shared" si="42"/>
        <v>3.2984894595085254E-6</v>
      </c>
      <c r="BK27" s="21">
        <f t="shared" si="42"/>
        <v>1.3170384660592944E-7</v>
      </c>
      <c r="BL27" s="21">
        <f t="shared" si="42"/>
        <v>5.2649911096545502E-9</v>
      </c>
      <c r="BM27" s="21">
        <f t="shared" si="42"/>
        <v>2.1071053567077595E-10</v>
      </c>
      <c r="BN27" s="2">
        <f t="shared" si="27"/>
        <v>70.040282076411643</v>
      </c>
      <c r="BO27" s="2">
        <f t="shared" si="27"/>
        <v>73.223931261703086</v>
      </c>
      <c r="BP27" s="2">
        <f t="shared" si="27"/>
        <v>76.407580446994515</v>
      </c>
      <c r="BQ27" s="2">
        <f t="shared" si="27"/>
        <v>79.591229632285959</v>
      </c>
      <c r="BR27" s="2">
        <f t="shared" si="27"/>
        <v>82.774878817577388</v>
      </c>
      <c r="BS27" s="2">
        <f t="shared" si="27"/>
        <v>85.958528002868846</v>
      </c>
      <c r="BT27" s="2">
        <f t="shared" si="27"/>
        <v>89.142177188160275</v>
      </c>
      <c r="BU27" s="2">
        <f t="shared" si="28"/>
        <v>3.352854656388618E-15</v>
      </c>
      <c r="BV27" s="2">
        <f t="shared" si="28"/>
        <v>1.3303913781310732E-16</v>
      </c>
      <c r="BW27" s="2">
        <f t="shared" si="28"/>
        <v>5.2883999134284609E-18</v>
      </c>
      <c r="BX27" s="2">
        <f t="shared" si="28"/>
        <v>2.1056544217256576E-19</v>
      </c>
      <c r="BY27" s="2">
        <f t="shared" si="28"/>
        <v>8.396779999601647E-21</v>
      </c>
      <c r="BZ27" s="2">
        <f t="shared" si="28"/>
        <v>3.3531452007724656E-22</v>
      </c>
      <c r="CA27" s="2">
        <f t="shared" si="28"/>
        <v>1.3407942056353013E-23</v>
      </c>
      <c r="CB27" s="2"/>
      <c r="CC27" s="6">
        <f t="shared" si="29"/>
        <v>43</v>
      </c>
      <c r="CD27" s="2">
        <f t="shared" si="30"/>
        <v>6.5851918973347528E-9</v>
      </c>
      <c r="CE27" s="2">
        <f t="shared" si="30"/>
        <v>7.8974866646319693E-10</v>
      </c>
      <c r="CF27" s="2">
        <f t="shared" si="30"/>
        <v>5.2677640027809502E-11</v>
      </c>
      <c r="CG27" s="2">
        <f t="shared" si="30"/>
        <v>2.1104784586611913E-12</v>
      </c>
      <c r="CH27" s="2">
        <f t="shared" si="30"/>
        <v>5.0776050031231531E-14</v>
      </c>
      <c r="CI27" s="2">
        <f t="shared" si="30"/>
        <v>1.3544720900426911E-15</v>
      </c>
      <c r="CJ27" s="2">
        <f t="shared" si="30"/>
        <v>2.7755575615628914E-17</v>
      </c>
      <c r="CK27" s="21">
        <f t="shared" si="43"/>
        <v>1.3170384660592944E-7</v>
      </c>
      <c r="CL27" s="21">
        <f t="shared" si="43"/>
        <v>5.2649911096545502E-9</v>
      </c>
      <c r="CM27" s="21">
        <f t="shared" si="43"/>
        <v>2.1071053567077595E-10</v>
      </c>
      <c r="CN27" s="21">
        <f t="shared" si="43"/>
        <v>8.4418827226827851E-12</v>
      </c>
      <c r="CO27" s="21">
        <f t="shared" si="43"/>
        <v>3.385581273434825E-13</v>
      </c>
      <c r="CP27" s="21">
        <f t="shared" si="43"/>
        <v>1.3590823890946512E-14</v>
      </c>
      <c r="CQ27" s="21">
        <f t="shared" si="43"/>
        <v>5.4607961366312774E-16</v>
      </c>
      <c r="CR27" s="2">
        <f t="shared" si="31"/>
        <v>82.774878817577388</v>
      </c>
      <c r="CS27" s="2">
        <f t="shared" si="31"/>
        <v>85.958528002868846</v>
      </c>
      <c r="CT27" s="2">
        <f t="shared" si="31"/>
        <v>89.142177188160275</v>
      </c>
      <c r="CU27" s="2">
        <f t="shared" si="31"/>
        <v>92.325826373451719</v>
      </c>
      <c r="CV27" s="2">
        <f t="shared" si="31"/>
        <v>95.509475558743162</v>
      </c>
      <c r="CW27" s="2">
        <f t="shared" si="31"/>
        <v>98.693124744034591</v>
      </c>
      <c r="CX27" s="2">
        <f t="shared" si="31"/>
        <v>101.87677392932603</v>
      </c>
      <c r="CY27" s="2">
        <f t="shared" si="32"/>
        <v>8.396779999601647E-21</v>
      </c>
      <c r="CZ27" s="2">
        <f t="shared" si="32"/>
        <v>3.3531452007724656E-22</v>
      </c>
      <c r="DA27" s="2">
        <f t="shared" si="32"/>
        <v>1.3407942056353013E-23</v>
      </c>
      <c r="DB27" s="2">
        <f t="shared" si="32"/>
        <v>5.367880673836712E-25</v>
      </c>
      <c r="DC27" s="2">
        <f t="shared" si="32"/>
        <v>2.1514895647690157E-26</v>
      </c>
      <c r="DD27" s="2">
        <f t="shared" si="32"/>
        <v>8.6325559998205781E-28</v>
      </c>
      <c r="DE27" s="2">
        <f t="shared" si="32"/>
        <v>3.4671643185873048E-29</v>
      </c>
      <c r="DF27" s="2"/>
      <c r="DG27" s="6">
        <f t="shared" si="33"/>
        <v>43</v>
      </c>
      <c r="DH27" s="2">
        <f t="shared" si="34"/>
        <v>2.6340767589339008E-9</v>
      </c>
      <c r="DI27" s="2">
        <f t="shared" si="34"/>
        <v>2.6324955548773234E-10</v>
      </c>
      <c r="DJ27" s="2">
        <f t="shared" si="34"/>
        <v>1.685684480889904E-11</v>
      </c>
      <c r="DK27" s="2">
        <f t="shared" si="34"/>
        <v>8.4419138346447655E-13</v>
      </c>
      <c r="DL27" s="2">
        <f t="shared" si="34"/>
        <v>4.0620840024985227E-14</v>
      </c>
      <c r="DM27" s="2">
        <f t="shared" si="34"/>
        <v>2.0317081350640365E-15</v>
      </c>
      <c r="DN27" s="2">
        <f t="shared" si="34"/>
        <v>6.661338147750939E-17</v>
      </c>
      <c r="DO27" s="2">
        <f t="shared" si="34"/>
        <v>0</v>
      </c>
      <c r="DP27" s="2">
        <f t="shared" si="34"/>
        <v>0</v>
      </c>
      <c r="DQ27" s="2">
        <f t="shared" si="34"/>
        <v>0</v>
      </c>
      <c r="DR27" s="2">
        <f t="shared" si="34"/>
        <v>0</v>
      </c>
      <c r="DS27" s="2">
        <f t="shared" si="34"/>
        <v>0</v>
      </c>
      <c r="DT27" s="2">
        <f t="shared" si="34"/>
        <v>0</v>
      </c>
      <c r="DU27" s="21">
        <f t="shared" si="44"/>
        <v>1.3170384660592944E-7</v>
      </c>
      <c r="DV27" s="21">
        <f t="shared" si="44"/>
        <v>5.2649911096545502E-9</v>
      </c>
      <c r="DW27" s="21">
        <f t="shared" si="44"/>
        <v>2.1071053567077595E-10</v>
      </c>
      <c r="DX27" s="21">
        <f t="shared" si="44"/>
        <v>8.4418827226827851E-12</v>
      </c>
      <c r="DY27" s="21">
        <f t="shared" si="44"/>
        <v>3.385581273434825E-13</v>
      </c>
      <c r="DZ27" s="21">
        <f t="shared" si="44"/>
        <v>1.3590823890946512E-14</v>
      </c>
      <c r="EA27" s="21">
        <f t="shared" si="44"/>
        <v>5.4607961366312774E-16</v>
      </c>
      <c r="EB27" s="21">
        <f t="shared" si="44"/>
        <v>2.1960591244914283E-17</v>
      </c>
      <c r="EC27" s="21">
        <f t="shared" si="44"/>
        <v>8.8387610041052561E-19</v>
      </c>
      <c r="ED27" s="21">
        <f t="shared" si="44"/>
        <v>3.5602505818380628E-20</v>
      </c>
      <c r="EE27" s="21">
        <f t="shared" si="44"/>
        <v>1.4351427850832676E-21</v>
      </c>
      <c r="EF27" s="21">
        <f t="shared" si="44"/>
        <v>5.7892135628569826E-23</v>
      </c>
      <c r="EG27" s="21">
        <f t="shared" si="44"/>
        <v>2.3368961402713856E-24</v>
      </c>
      <c r="EH27" s="2">
        <f t="shared" si="35"/>
        <v>82.774878817577388</v>
      </c>
      <c r="EI27" s="2">
        <f t="shared" si="35"/>
        <v>85.958528002868846</v>
      </c>
      <c r="EJ27" s="2">
        <f t="shared" si="35"/>
        <v>89.142177188160275</v>
      </c>
      <c r="EK27" s="2">
        <f t="shared" si="35"/>
        <v>92.325826373451719</v>
      </c>
      <c r="EL27" s="2">
        <f t="shared" si="35"/>
        <v>95.509475558743162</v>
      </c>
      <c r="EM27" s="2">
        <f t="shared" si="35"/>
        <v>98.693124744034591</v>
      </c>
      <c r="EN27" s="2">
        <f t="shared" si="35"/>
        <v>101.87677392932603</v>
      </c>
      <c r="EO27" s="2">
        <f t="shared" si="35"/>
        <v>105.06042311461746</v>
      </c>
      <c r="EP27" s="2">
        <f t="shared" si="35"/>
        <v>108.24407229990891</v>
      </c>
      <c r="EQ27" s="2">
        <f t="shared" si="35"/>
        <v>111.42772148520035</v>
      </c>
      <c r="ER27" s="2">
        <f t="shared" si="35"/>
        <v>114.61137067049178</v>
      </c>
      <c r="ES27" s="2">
        <f t="shared" si="35"/>
        <v>117.79501985578322</v>
      </c>
      <c r="ET27" s="2">
        <f t="shared" si="35"/>
        <v>120.97866904107465</v>
      </c>
      <c r="EU27" s="2">
        <f t="shared" si="36"/>
        <v>8.396779999601647E-21</v>
      </c>
      <c r="EV27" s="2">
        <f t="shared" si="36"/>
        <v>3.3531452007724656E-22</v>
      </c>
      <c r="EW27" s="2">
        <f t="shared" si="36"/>
        <v>1.3407942056353013E-23</v>
      </c>
      <c r="EX27" s="2">
        <f t="shared" si="36"/>
        <v>5.367880673836712E-25</v>
      </c>
      <c r="EY27" s="2">
        <f t="shared" si="36"/>
        <v>2.1514895647690157E-26</v>
      </c>
      <c r="EZ27" s="2">
        <f t="shared" si="36"/>
        <v>8.6325559998205781E-28</v>
      </c>
      <c r="FA27" s="2">
        <f t="shared" si="36"/>
        <v>3.4671643185873048E-29</v>
      </c>
      <c r="FB27" s="2">
        <f t="shared" si="36"/>
        <v>1.3938563494346669E-30</v>
      </c>
      <c r="FC27" s="2">
        <f t="shared" si="36"/>
        <v>5.6084933775458182E-32</v>
      </c>
      <c r="FD27" s="2">
        <f t="shared" si="36"/>
        <v>2.2585883486003793E-33</v>
      </c>
      <c r="FE27" s="2">
        <f t="shared" si="36"/>
        <v>9.102706390948305E-35</v>
      </c>
      <c r="FF27" s="2">
        <f t="shared" si="36"/>
        <v>3.6713694734288719E-36</v>
      </c>
      <c r="FG27" s="2">
        <f t="shared" si="36"/>
        <v>1.481810744182734E-37</v>
      </c>
    </row>
    <row r="28" spans="1:163" x14ac:dyDescent="0.25">
      <c r="A28" s="19">
        <f t="shared" si="45"/>
        <v>10</v>
      </c>
      <c r="B28" s="20">
        <f t="shared" si="46"/>
        <v>45</v>
      </c>
      <c r="C28" s="22">
        <f t="shared" si="47"/>
        <v>10</v>
      </c>
      <c r="D28" s="20">
        <f t="shared" si="37"/>
        <v>45</v>
      </c>
      <c r="E28" s="8">
        <f t="shared" si="13"/>
        <v>318.16000000000003</v>
      </c>
      <c r="F28" s="21">
        <f t="shared" si="48"/>
        <v>6.3371356147021542E-14</v>
      </c>
      <c r="G28" s="7">
        <f t="shared" si="14"/>
        <v>0.88694328345535167</v>
      </c>
      <c r="H28" s="7">
        <f t="shared" si="15"/>
        <v>0.34117317514622048</v>
      </c>
      <c r="I28" s="2">
        <f t="shared" si="16"/>
        <v>63.910372928964492</v>
      </c>
      <c r="J28" s="2">
        <f t="shared" si="38"/>
        <v>0.29295031355790657</v>
      </c>
      <c r="K28" s="2">
        <f t="shared" si="39"/>
        <v>0.30604817766198239</v>
      </c>
      <c r="L28" s="2">
        <f t="shared" si="40"/>
        <v>1.2603213989550992</v>
      </c>
      <c r="M28" s="2">
        <f t="shared" si="17"/>
        <v>9.5417821868911082E-2</v>
      </c>
      <c r="N28" s="2">
        <f t="shared" si="18"/>
        <v>8.4425637281900605E-3</v>
      </c>
      <c r="O28" s="2">
        <f t="shared" si="19"/>
        <v>1.2720338404825783E-8</v>
      </c>
      <c r="P28" s="2">
        <f t="shared" si="20"/>
        <v>4.9889822395510208E-9</v>
      </c>
      <c r="Q28" s="6">
        <f t="shared" si="21"/>
        <v>45</v>
      </c>
      <c r="R28" s="2">
        <f t="shared" si="22"/>
        <v>8.6975258617972909E-2</v>
      </c>
      <c r="S28" s="2">
        <f t="shared" si="22"/>
        <v>7.9203061469447552E-3</v>
      </c>
      <c r="T28" s="2">
        <f t="shared" si="22"/>
        <v>5.010164681091611E-4</v>
      </c>
      <c r="U28" s="2">
        <f t="shared" si="22"/>
        <v>2.0377269102789251E-5</v>
      </c>
      <c r="V28" s="2">
        <f t="shared" si="22"/>
        <v>8.2867058698310458E-7</v>
      </c>
      <c r="W28" s="2">
        <f t="shared" si="22"/>
        <v>3.3741690758093408E-8</v>
      </c>
      <c r="X28" s="2">
        <f t="shared" si="22"/>
        <v>9.1707161864462713E-10</v>
      </c>
      <c r="Y28" s="2">
        <f t="shared" si="22"/>
        <v>3.7432124067038334E-11</v>
      </c>
      <c r="Z28" s="21">
        <f t="shared" si="41"/>
        <v>2.0383194540523411</v>
      </c>
      <c r="AA28" s="21">
        <f t="shared" si="41"/>
        <v>8.2515746373049065E-2</v>
      </c>
      <c r="AB28" s="21">
        <f t="shared" si="41"/>
        <v>3.3457004064157622E-3</v>
      </c>
      <c r="AC28" s="21">
        <f t="shared" si="41"/>
        <v>1.3585768892311427E-4</v>
      </c>
      <c r="AD28" s="21">
        <f t="shared" si="41"/>
        <v>5.5244858398249273E-6</v>
      </c>
      <c r="AE28" s="21">
        <f t="shared" si="41"/>
        <v>2.249446304019162E-7</v>
      </c>
      <c r="AF28" s="21">
        <f t="shared" si="41"/>
        <v>9.1707161926507769E-9</v>
      </c>
      <c r="AG28" s="21">
        <f t="shared" si="41"/>
        <v>3.7432123613754615E-10</v>
      </c>
      <c r="AH28" s="2">
        <f t="shared" si="23"/>
        <v>66.436362380112413</v>
      </c>
      <c r="AI28" s="2">
        <f t="shared" si="23"/>
        <v>69.599998683927282</v>
      </c>
      <c r="AJ28" s="2">
        <f t="shared" si="23"/>
        <v>72.763634987742165</v>
      </c>
      <c r="AK28" s="2">
        <f t="shared" si="23"/>
        <v>75.927271291557034</v>
      </c>
      <c r="AL28" s="2">
        <f t="shared" si="23"/>
        <v>79.090907595371917</v>
      </c>
      <c r="AM28" s="2">
        <f t="shared" si="23"/>
        <v>82.254543899186785</v>
      </c>
      <c r="AN28" s="2">
        <f t="shared" si="23"/>
        <v>85.418180203001683</v>
      </c>
      <c r="AO28" s="2">
        <f t="shared" si="23"/>
        <v>88.581816506816551</v>
      </c>
      <c r="AP28" s="2">
        <f t="shared" si="24"/>
        <v>1.3050338195614055E-13</v>
      </c>
      <c r="AQ28" s="2">
        <f t="shared" si="24"/>
        <v>5.2726678665600538E-15</v>
      </c>
      <c r="AR28" s="2">
        <f t="shared" si="24"/>
        <v>2.1344680647834817E-16</v>
      </c>
      <c r="AS28" s="2">
        <f t="shared" si="24"/>
        <v>8.656231000153038E-18</v>
      </c>
      <c r="AT28" s="2">
        <f t="shared" si="24"/>
        <v>3.5162985157157729E-19</v>
      </c>
      <c r="AU28" s="2">
        <f t="shared" si="24"/>
        <v>1.4305574916964558E-20</v>
      </c>
      <c r="AV28" s="2">
        <f t="shared" si="24"/>
        <v>5.8282561532415573E-22</v>
      </c>
      <c r="AW28" s="2">
        <f t="shared" si="24"/>
        <v>2.3776174025096369E-23</v>
      </c>
      <c r="AX28" s="2"/>
      <c r="AY28" s="6">
        <f t="shared" si="25"/>
        <v>45</v>
      </c>
      <c r="AZ28" s="2">
        <f t="shared" si="26"/>
        <v>7.9203061469447552E-3</v>
      </c>
      <c r="BA28" s="2">
        <f t="shared" si="26"/>
        <v>5.010164681091611E-4</v>
      </c>
      <c r="BB28" s="2">
        <f t="shared" si="26"/>
        <v>2.0377269102789251E-5</v>
      </c>
      <c r="BC28" s="2">
        <f t="shared" si="26"/>
        <v>8.2867058698310458E-7</v>
      </c>
      <c r="BD28" s="2">
        <f t="shared" si="26"/>
        <v>3.3741690758093408E-8</v>
      </c>
      <c r="BE28" s="2">
        <f t="shared" si="26"/>
        <v>1.3756074279669405E-9</v>
      </c>
      <c r="BF28" s="2">
        <f t="shared" si="26"/>
        <v>5.6148186100557492E-11</v>
      </c>
      <c r="BG28" s="21">
        <f t="shared" si="42"/>
        <v>8.2515746373049065E-2</v>
      </c>
      <c r="BH28" s="21">
        <f t="shared" si="42"/>
        <v>3.3457004064157622E-3</v>
      </c>
      <c r="BI28" s="21">
        <f t="shared" si="42"/>
        <v>1.3585768892311427E-4</v>
      </c>
      <c r="BJ28" s="21">
        <f t="shared" si="42"/>
        <v>5.5244858398249273E-6</v>
      </c>
      <c r="BK28" s="21">
        <f t="shared" si="42"/>
        <v>2.249446304019162E-7</v>
      </c>
      <c r="BL28" s="21">
        <f t="shared" si="42"/>
        <v>9.1707161926507769E-9</v>
      </c>
      <c r="BM28" s="21">
        <f t="shared" si="42"/>
        <v>3.7432123613754615E-10</v>
      </c>
      <c r="BN28" s="2">
        <f t="shared" si="27"/>
        <v>69.599998683927282</v>
      </c>
      <c r="BO28" s="2">
        <f t="shared" si="27"/>
        <v>72.763634987742165</v>
      </c>
      <c r="BP28" s="2">
        <f t="shared" si="27"/>
        <v>75.927271291557034</v>
      </c>
      <c r="BQ28" s="2">
        <f t="shared" si="27"/>
        <v>79.090907595371917</v>
      </c>
      <c r="BR28" s="2">
        <f t="shared" si="27"/>
        <v>82.254543899186785</v>
      </c>
      <c r="BS28" s="2">
        <f t="shared" si="27"/>
        <v>85.418180203001683</v>
      </c>
      <c r="BT28" s="2">
        <f t="shared" si="27"/>
        <v>88.581816506816551</v>
      </c>
      <c r="BU28" s="2">
        <f t="shared" si="28"/>
        <v>5.2726678665600538E-15</v>
      </c>
      <c r="BV28" s="2">
        <f t="shared" si="28"/>
        <v>2.1344680647834817E-16</v>
      </c>
      <c r="BW28" s="2">
        <f t="shared" si="28"/>
        <v>8.656231000153038E-18</v>
      </c>
      <c r="BX28" s="2">
        <f t="shared" si="28"/>
        <v>3.5162985157157729E-19</v>
      </c>
      <c r="BY28" s="2">
        <f t="shared" si="28"/>
        <v>1.4305574916964558E-20</v>
      </c>
      <c r="BZ28" s="2">
        <f t="shared" si="28"/>
        <v>5.8282561532415573E-22</v>
      </c>
      <c r="CA28" s="2">
        <f t="shared" si="28"/>
        <v>2.3776174025096369E-23</v>
      </c>
      <c r="CB28" s="2"/>
      <c r="CC28" s="6">
        <f t="shared" si="29"/>
        <v>45</v>
      </c>
      <c r="CD28" s="2">
        <f t="shared" si="30"/>
        <v>1.1247230252697804E-8</v>
      </c>
      <c r="CE28" s="2">
        <f t="shared" si="30"/>
        <v>1.3756074279669405E-9</v>
      </c>
      <c r="CF28" s="2">
        <f t="shared" si="30"/>
        <v>9.3580310167595826E-11</v>
      </c>
      <c r="CG28" s="2">
        <f t="shared" si="30"/>
        <v>3.8239411637164267E-12</v>
      </c>
      <c r="CH28" s="2">
        <f t="shared" si="30"/>
        <v>9.3858254501810731E-14</v>
      </c>
      <c r="CI28" s="2">
        <f t="shared" si="30"/>
        <v>2.5646151868841118E-15</v>
      </c>
      <c r="CJ28" s="2">
        <f t="shared" si="30"/>
        <v>4.9960036108132046E-17</v>
      </c>
      <c r="CK28" s="21">
        <f t="shared" si="43"/>
        <v>2.249446304019162E-7</v>
      </c>
      <c r="CL28" s="21">
        <f t="shared" si="43"/>
        <v>9.1707161926507769E-9</v>
      </c>
      <c r="CM28" s="21">
        <f t="shared" si="43"/>
        <v>3.7432123613754615E-10</v>
      </c>
      <c r="CN28" s="21">
        <f t="shared" si="43"/>
        <v>1.5295754875599138E-11</v>
      </c>
      <c r="CO28" s="21">
        <f t="shared" si="43"/>
        <v>6.256854621998814E-13</v>
      </c>
      <c r="CP28" s="21">
        <f t="shared" si="43"/>
        <v>2.5619762512396294E-14</v>
      </c>
      <c r="CQ28" s="21">
        <f t="shared" si="43"/>
        <v>1.0500375498876392E-15</v>
      </c>
      <c r="CR28" s="2">
        <f t="shared" si="31"/>
        <v>82.254543899186785</v>
      </c>
      <c r="CS28" s="2">
        <f t="shared" si="31"/>
        <v>85.418180203001683</v>
      </c>
      <c r="CT28" s="2">
        <f t="shared" si="31"/>
        <v>88.581816506816551</v>
      </c>
      <c r="CU28" s="2">
        <f t="shared" si="31"/>
        <v>91.745452810631434</v>
      </c>
      <c r="CV28" s="2">
        <f t="shared" si="31"/>
        <v>94.909089114446303</v>
      </c>
      <c r="CW28" s="2">
        <f t="shared" si="31"/>
        <v>98.072725418261186</v>
      </c>
      <c r="CX28" s="2">
        <f t="shared" si="31"/>
        <v>101.23636172207605</v>
      </c>
      <c r="CY28" s="2">
        <f t="shared" si="32"/>
        <v>1.4305574916964558E-20</v>
      </c>
      <c r="CZ28" s="2">
        <f t="shared" si="32"/>
        <v>5.8282561532415573E-22</v>
      </c>
      <c r="DA28" s="2">
        <f t="shared" si="32"/>
        <v>2.3776174025096369E-23</v>
      </c>
      <c r="DB28" s="2">
        <f t="shared" si="32"/>
        <v>9.711272405722868E-25</v>
      </c>
      <c r="DC28" s="2">
        <f t="shared" si="32"/>
        <v>3.9710544244420124E-26</v>
      </c>
      <c r="DD28" s="2">
        <f t="shared" si="32"/>
        <v>1.6255457534326142E-27</v>
      </c>
      <c r="DE28" s="2">
        <f t="shared" si="32"/>
        <v>6.6608141045474535E-29</v>
      </c>
      <c r="DF28" s="2"/>
      <c r="DG28" s="6">
        <f t="shared" si="33"/>
        <v>45</v>
      </c>
      <c r="DH28" s="2">
        <f t="shared" si="34"/>
        <v>4.4988921010791214E-9</v>
      </c>
      <c r="DI28" s="2">
        <f t="shared" si="34"/>
        <v>4.5853580932231357E-10</v>
      </c>
      <c r="DJ28" s="2">
        <f t="shared" si="34"/>
        <v>2.9945699253630665E-11</v>
      </c>
      <c r="DK28" s="2">
        <f t="shared" si="34"/>
        <v>1.5295764654865707E-12</v>
      </c>
      <c r="DL28" s="2">
        <f t="shared" si="34"/>
        <v>7.508660360144858E-14</v>
      </c>
      <c r="DM28" s="2">
        <f t="shared" si="34"/>
        <v>3.8469227803261673E-15</v>
      </c>
      <c r="DN28" s="2">
        <f t="shared" si="34"/>
        <v>1.1990408665951691E-16</v>
      </c>
      <c r="DO28" s="2">
        <f t="shared" si="34"/>
        <v>0</v>
      </c>
      <c r="DP28" s="2">
        <f t="shared" si="34"/>
        <v>0</v>
      </c>
      <c r="DQ28" s="2">
        <f t="shared" si="34"/>
        <v>0</v>
      </c>
      <c r="DR28" s="2">
        <f t="shared" si="34"/>
        <v>0</v>
      </c>
      <c r="DS28" s="2">
        <f t="shared" si="34"/>
        <v>0</v>
      </c>
      <c r="DT28" s="2">
        <f t="shared" si="34"/>
        <v>0</v>
      </c>
      <c r="DU28" s="21">
        <f t="shared" si="44"/>
        <v>2.249446304019162E-7</v>
      </c>
      <c r="DV28" s="21">
        <f t="shared" si="44"/>
        <v>9.1707161926507769E-9</v>
      </c>
      <c r="DW28" s="21">
        <f t="shared" si="44"/>
        <v>3.7432123613754615E-10</v>
      </c>
      <c r="DX28" s="21">
        <f t="shared" si="44"/>
        <v>1.5295754875599138E-11</v>
      </c>
      <c r="DY28" s="21">
        <f t="shared" si="44"/>
        <v>6.256854621998814E-13</v>
      </c>
      <c r="DZ28" s="21">
        <f t="shared" si="44"/>
        <v>2.5619762512396294E-14</v>
      </c>
      <c r="EA28" s="21">
        <f t="shared" si="44"/>
        <v>1.0500375498876392E-15</v>
      </c>
      <c r="EB28" s="21">
        <f t="shared" si="44"/>
        <v>4.3074831615997091E-17</v>
      </c>
      <c r="EC28" s="21">
        <f t="shared" si="44"/>
        <v>1.7685247279837343E-18</v>
      </c>
      <c r="ED28" s="21">
        <f t="shared" si="44"/>
        <v>7.2668897421705673E-20</v>
      </c>
      <c r="EE28" s="21">
        <f t="shared" si="44"/>
        <v>2.9882589739593614E-21</v>
      </c>
      <c r="EF28" s="21">
        <f t="shared" si="44"/>
        <v>1.229712596366225E-22</v>
      </c>
      <c r="EG28" s="21">
        <f t="shared" si="44"/>
        <v>5.0639489288733159E-24</v>
      </c>
      <c r="EH28" s="2">
        <f t="shared" si="35"/>
        <v>82.254543899186785</v>
      </c>
      <c r="EI28" s="2">
        <f t="shared" si="35"/>
        <v>85.418180203001683</v>
      </c>
      <c r="EJ28" s="2">
        <f t="shared" si="35"/>
        <v>88.581816506816551</v>
      </c>
      <c r="EK28" s="2">
        <f t="shared" si="35"/>
        <v>91.745452810631434</v>
      </c>
      <c r="EL28" s="2">
        <f t="shared" si="35"/>
        <v>94.909089114446303</v>
      </c>
      <c r="EM28" s="2">
        <f t="shared" si="35"/>
        <v>98.072725418261186</v>
      </c>
      <c r="EN28" s="2">
        <f t="shared" si="35"/>
        <v>101.23636172207605</v>
      </c>
      <c r="EO28" s="2">
        <f t="shared" si="35"/>
        <v>104.39999802589094</v>
      </c>
      <c r="EP28" s="2">
        <f t="shared" si="35"/>
        <v>107.56363432970581</v>
      </c>
      <c r="EQ28" s="2">
        <f t="shared" si="35"/>
        <v>110.72727063352069</v>
      </c>
      <c r="ER28" s="2">
        <f t="shared" si="35"/>
        <v>113.89090693733556</v>
      </c>
      <c r="ES28" s="2">
        <f t="shared" si="35"/>
        <v>117.05454324115044</v>
      </c>
      <c r="ET28" s="2">
        <f t="shared" si="35"/>
        <v>120.21817954496531</v>
      </c>
      <c r="EU28" s="2">
        <f t="shared" si="36"/>
        <v>1.4305574916964558E-20</v>
      </c>
      <c r="EV28" s="2">
        <f t="shared" si="36"/>
        <v>5.8282561532415573E-22</v>
      </c>
      <c r="EW28" s="2">
        <f t="shared" si="36"/>
        <v>2.3776174025096369E-23</v>
      </c>
      <c r="EX28" s="2">
        <f t="shared" si="36"/>
        <v>9.711272405722868E-25</v>
      </c>
      <c r="EY28" s="2">
        <f t="shared" si="36"/>
        <v>3.9710544244420124E-26</v>
      </c>
      <c r="EZ28" s="2">
        <f t="shared" si="36"/>
        <v>1.6255457534326142E-27</v>
      </c>
      <c r="FA28" s="2">
        <f t="shared" si="36"/>
        <v>6.6608141045474535E-29</v>
      </c>
      <c r="FB28" s="2">
        <f t="shared" si="36"/>
        <v>2.731894395764376E-30</v>
      </c>
      <c r="FC28" s="2">
        <f t="shared" si="36"/>
        <v>1.1214631701837382E-31</v>
      </c>
      <c r="FD28" s="2">
        <f t="shared" si="36"/>
        <v>4.6075358519796594E-33</v>
      </c>
      <c r="FE28" s="2">
        <f t="shared" si="36"/>
        <v>1.8945014305245475E-34</v>
      </c>
      <c r="FF28" s="2">
        <f t="shared" si="36"/>
        <v>7.7955218186793582E-36</v>
      </c>
      <c r="FG28" s="2">
        <f t="shared" si="36"/>
        <v>3.2099810791649456E-37</v>
      </c>
    </row>
    <row r="29" spans="1:163" x14ac:dyDescent="0.25">
      <c r="A29" s="19">
        <f t="shared" si="45"/>
        <v>11</v>
      </c>
      <c r="B29" s="20">
        <f t="shared" si="46"/>
        <v>47</v>
      </c>
      <c r="C29" s="22">
        <f t="shared" si="47"/>
        <v>11</v>
      </c>
      <c r="D29" s="20">
        <f t="shared" si="37"/>
        <v>47</v>
      </c>
      <c r="E29" s="8">
        <f t="shared" si="13"/>
        <v>320.16000000000003</v>
      </c>
      <c r="F29" s="21">
        <f t="shared" si="48"/>
        <v>6.3371356147021542E-14</v>
      </c>
      <c r="G29" s="7">
        <f t="shared" si="14"/>
        <v>0.88551910806952916</v>
      </c>
      <c r="H29" s="7">
        <f t="shared" si="15"/>
        <v>0.33922498528198913</v>
      </c>
      <c r="I29" s="2">
        <f t="shared" si="16"/>
        <v>64.026795754963175</v>
      </c>
      <c r="J29" s="2">
        <f t="shared" si="38"/>
        <v>0.29849634600182667</v>
      </c>
      <c r="K29" s="2">
        <f t="shared" si="39"/>
        <v>0.30812032139652734</v>
      </c>
      <c r="L29" s="2">
        <f t="shared" si="40"/>
        <v>1.2609636011140546</v>
      </c>
      <c r="M29" s="2">
        <f t="shared" si="17"/>
        <v>0.10863147245908526</v>
      </c>
      <c r="N29" s="2">
        <f t="shared" si="18"/>
        <v>1.2975297923138254E-2</v>
      </c>
      <c r="O29" s="2">
        <f t="shared" si="19"/>
        <v>2.1613401407494238E-8</v>
      </c>
      <c r="P29" s="2">
        <f t="shared" si="20"/>
        <v>8.4737334460349698E-9</v>
      </c>
      <c r="Q29" s="6">
        <f t="shared" si="21"/>
        <v>47</v>
      </c>
      <c r="R29" s="2">
        <f t="shared" si="22"/>
        <v>9.56561753614662E-2</v>
      </c>
      <c r="S29" s="2">
        <f t="shared" si="22"/>
        <v>1.2140284750581366E-2</v>
      </c>
      <c r="T29" s="2">
        <f t="shared" si="22"/>
        <v>8.0035605426641559E-4</v>
      </c>
      <c r="U29" s="2">
        <f t="shared" si="22"/>
        <v>3.3219964634806361E-5</v>
      </c>
      <c r="V29" s="2">
        <f t="shared" si="22"/>
        <v>1.377485643949683E-6</v>
      </c>
      <c r="W29" s="2">
        <f t="shared" si="22"/>
        <v>5.7191454172489384E-8</v>
      </c>
      <c r="X29" s="2">
        <f t="shared" si="22"/>
        <v>1.5850626922109257E-9</v>
      </c>
      <c r="Y29" s="2">
        <f t="shared" si="22"/>
        <v>6.5975669372164703E-11</v>
      </c>
      <c r="Z29" s="21">
        <f t="shared" si="41"/>
        <v>3.1364149728329416</v>
      </c>
      <c r="AA29" s="21">
        <f t="shared" si="41"/>
        <v>0.12942878840384048</v>
      </c>
      <c r="AB29" s="21">
        <f t="shared" si="41"/>
        <v>5.3499927521399246E-3</v>
      </c>
      <c r="AC29" s="21">
        <f t="shared" si="41"/>
        <v>2.2149095821012731E-4</v>
      </c>
      <c r="AD29" s="21">
        <f t="shared" si="41"/>
        <v>9.1832797925237579E-6</v>
      </c>
      <c r="AE29" s="21">
        <f t="shared" si="41"/>
        <v>3.8127643384838769E-7</v>
      </c>
      <c r="AF29" s="21">
        <f t="shared" si="41"/>
        <v>1.5850627045287729E-8</v>
      </c>
      <c r="AG29" s="21">
        <f t="shared" si="41"/>
        <v>6.5975669535943445E-10</v>
      </c>
      <c r="AH29" s="2">
        <f t="shared" si="23"/>
        <v>66.021342625114201</v>
      </c>
      <c r="AI29" s="2">
        <f t="shared" si="23"/>
        <v>69.165216083452975</v>
      </c>
      <c r="AJ29" s="2">
        <f t="shared" si="23"/>
        <v>72.309089541791749</v>
      </c>
      <c r="AK29" s="2">
        <f t="shared" si="23"/>
        <v>75.452963000130524</v>
      </c>
      <c r="AL29" s="2">
        <f t="shared" si="23"/>
        <v>78.596836458469298</v>
      </c>
      <c r="AM29" s="2">
        <f t="shared" si="23"/>
        <v>81.740709916808058</v>
      </c>
      <c r="AN29" s="2">
        <f t="shared" si="23"/>
        <v>84.884583375146846</v>
      </c>
      <c r="AO29" s="2">
        <f t="shared" si="23"/>
        <v>88.02845683348562</v>
      </c>
      <c r="AP29" s="2">
        <f t="shared" si="24"/>
        <v>2.0009118416023438E-13</v>
      </c>
      <c r="AQ29" s="2">
        <f t="shared" si="24"/>
        <v>8.245610961033527E-15</v>
      </c>
      <c r="AR29" s="2">
        <f t="shared" si="24"/>
        <v>3.4046153054198327E-16</v>
      </c>
      <c r="AS29" s="2">
        <f t="shared" si="24"/>
        <v>1.4082927406174143E-17</v>
      </c>
      <c r="AT29" s="2">
        <f t="shared" si="24"/>
        <v>5.8349258621662355E-19</v>
      </c>
      <c r="AU29" s="2">
        <f t="shared" si="24"/>
        <v>2.4212533310277073E-20</v>
      </c>
      <c r="AV29" s="2">
        <f t="shared" si="24"/>
        <v>1.0061406249969664E-21</v>
      </c>
      <c r="AW29" s="2">
        <f t="shared" si="24"/>
        <v>4.1864606168435293E-23</v>
      </c>
      <c r="AX29" s="2"/>
      <c r="AY29" s="6">
        <f t="shared" si="25"/>
        <v>47</v>
      </c>
      <c r="AZ29" s="2">
        <f t="shared" si="26"/>
        <v>1.2140284750581366E-2</v>
      </c>
      <c r="BA29" s="2">
        <f t="shared" si="26"/>
        <v>8.0035605426641559E-4</v>
      </c>
      <c r="BB29" s="2">
        <f t="shared" si="26"/>
        <v>3.3219964634806361E-5</v>
      </c>
      <c r="BC29" s="2">
        <f t="shared" si="26"/>
        <v>1.377485643949683E-6</v>
      </c>
      <c r="BD29" s="2">
        <f t="shared" si="26"/>
        <v>5.7191454172489384E-8</v>
      </c>
      <c r="BE29" s="2">
        <f t="shared" si="26"/>
        <v>2.3775940383163885E-9</v>
      </c>
      <c r="BF29" s="2">
        <f t="shared" si="26"/>
        <v>9.8963504058247054E-11</v>
      </c>
      <c r="BG29" s="21">
        <f t="shared" si="42"/>
        <v>0.12942878840384048</v>
      </c>
      <c r="BH29" s="21">
        <f t="shared" si="42"/>
        <v>5.3499927521399246E-3</v>
      </c>
      <c r="BI29" s="21">
        <f t="shared" si="42"/>
        <v>2.2149095821012731E-4</v>
      </c>
      <c r="BJ29" s="21">
        <f t="shared" si="42"/>
        <v>9.1832797925237579E-6</v>
      </c>
      <c r="BK29" s="21">
        <f t="shared" si="42"/>
        <v>3.8127643384838769E-7</v>
      </c>
      <c r="BL29" s="21">
        <f t="shared" si="42"/>
        <v>1.5850627045287729E-8</v>
      </c>
      <c r="BM29" s="21">
        <f t="shared" si="42"/>
        <v>6.5975669535943445E-10</v>
      </c>
      <c r="BN29" s="2">
        <f t="shared" si="27"/>
        <v>69.165216083452975</v>
      </c>
      <c r="BO29" s="2">
        <f t="shared" si="27"/>
        <v>72.309089541791749</v>
      </c>
      <c r="BP29" s="2">
        <f t="shared" si="27"/>
        <v>75.452963000130524</v>
      </c>
      <c r="BQ29" s="2">
        <f t="shared" si="27"/>
        <v>78.596836458469298</v>
      </c>
      <c r="BR29" s="2">
        <f t="shared" si="27"/>
        <v>81.740709916808058</v>
      </c>
      <c r="BS29" s="2">
        <f t="shared" si="27"/>
        <v>84.884583375146846</v>
      </c>
      <c r="BT29" s="2">
        <f t="shared" si="27"/>
        <v>88.02845683348562</v>
      </c>
      <c r="BU29" s="2">
        <f t="shared" si="28"/>
        <v>8.245610961033527E-15</v>
      </c>
      <c r="BV29" s="2">
        <f t="shared" si="28"/>
        <v>3.4046153054198327E-16</v>
      </c>
      <c r="BW29" s="2">
        <f t="shared" si="28"/>
        <v>1.4082927406174143E-17</v>
      </c>
      <c r="BX29" s="2">
        <f t="shared" si="28"/>
        <v>5.8349258621662355E-19</v>
      </c>
      <c r="BY29" s="2">
        <f t="shared" si="28"/>
        <v>2.4212533310277073E-20</v>
      </c>
      <c r="BZ29" s="2">
        <f t="shared" si="28"/>
        <v>1.0061406249969664E-21</v>
      </c>
      <c r="CA29" s="2">
        <f t="shared" si="28"/>
        <v>4.1864606168435293E-23</v>
      </c>
      <c r="CB29" s="2"/>
      <c r="CC29" s="6">
        <f t="shared" si="29"/>
        <v>47</v>
      </c>
      <c r="CD29" s="2">
        <f t="shared" si="30"/>
        <v>1.9063818057496464E-8</v>
      </c>
      <c r="CE29" s="2">
        <f t="shared" si="30"/>
        <v>2.3775940383163885E-9</v>
      </c>
      <c r="CF29" s="2">
        <f t="shared" si="30"/>
        <v>1.6493917343041176E-10</v>
      </c>
      <c r="CG29" s="2">
        <f t="shared" si="30"/>
        <v>6.8732242120006504E-12</v>
      </c>
      <c r="CH29" s="2">
        <f t="shared" si="30"/>
        <v>1.7202905766566801E-13</v>
      </c>
      <c r="CI29" s="2">
        <f t="shared" si="30"/>
        <v>4.7850612361344248E-15</v>
      </c>
      <c r="CJ29" s="2">
        <f t="shared" si="30"/>
        <v>9.9920072216264091E-17</v>
      </c>
      <c r="CK29" s="21">
        <f t="shared" si="43"/>
        <v>3.8127643384838769E-7</v>
      </c>
      <c r="CL29" s="21">
        <f t="shared" si="43"/>
        <v>1.5850627045287729E-8</v>
      </c>
      <c r="CM29" s="21">
        <f t="shared" si="43"/>
        <v>6.5975669535943445E-10</v>
      </c>
      <c r="CN29" s="21">
        <f t="shared" si="43"/>
        <v>2.7492925372740087E-11</v>
      </c>
      <c r="CO29" s="21">
        <f t="shared" si="43"/>
        <v>1.1469091720647608E-12</v>
      </c>
      <c r="CP29" s="21">
        <f t="shared" si="43"/>
        <v>4.7894013702645055E-14</v>
      </c>
      <c r="CQ29" s="21">
        <f t="shared" si="43"/>
        <v>2.0019476341037899E-15</v>
      </c>
      <c r="CR29" s="2">
        <f t="shared" si="31"/>
        <v>81.740709916808058</v>
      </c>
      <c r="CS29" s="2">
        <f t="shared" si="31"/>
        <v>84.884583375146846</v>
      </c>
      <c r="CT29" s="2">
        <f t="shared" si="31"/>
        <v>88.02845683348562</v>
      </c>
      <c r="CU29" s="2">
        <f t="shared" si="31"/>
        <v>91.17233029182438</v>
      </c>
      <c r="CV29" s="2">
        <f t="shared" si="31"/>
        <v>94.316203750163154</v>
      </c>
      <c r="CW29" s="2">
        <f t="shared" si="31"/>
        <v>97.460077208501929</v>
      </c>
      <c r="CX29" s="2">
        <f t="shared" si="31"/>
        <v>100.6039506668407</v>
      </c>
      <c r="CY29" s="2">
        <f t="shared" si="32"/>
        <v>2.4212533310277073E-20</v>
      </c>
      <c r="CZ29" s="2">
        <f t="shared" si="32"/>
        <v>1.0061406249969664E-21</v>
      </c>
      <c r="DA29" s="2">
        <f t="shared" si="32"/>
        <v>4.1864606168435293E-23</v>
      </c>
      <c r="DB29" s="2">
        <f t="shared" si="32"/>
        <v>1.7440784761325497E-24</v>
      </c>
      <c r="DC29" s="2">
        <f t="shared" si="32"/>
        <v>7.2741197594539218E-26</v>
      </c>
      <c r="DD29" s="2">
        <f t="shared" si="32"/>
        <v>3.0370952585180871E-27</v>
      </c>
      <c r="DE29" s="2">
        <f t="shared" si="32"/>
        <v>1.2693197401227749E-28</v>
      </c>
      <c r="DF29" s="2"/>
      <c r="DG29" s="6">
        <f t="shared" si="33"/>
        <v>47</v>
      </c>
      <c r="DH29" s="2">
        <f t="shared" si="34"/>
        <v>7.6255272229985854E-9</v>
      </c>
      <c r="DI29" s="2">
        <f t="shared" si="34"/>
        <v>7.9253134610546283E-10</v>
      </c>
      <c r="DJ29" s="2">
        <f t="shared" si="34"/>
        <v>5.2780535497731761E-11</v>
      </c>
      <c r="DK29" s="2">
        <f t="shared" si="34"/>
        <v>2.7492896848002603E-12</v>
      </c>
      <c r="DL29" s="2">
        <f t="shared" si="34"/>
        <v>1.3762324613253439E-13</v>
      </c>
      <c r="DM29" s="2">
        <f t="shared" si="34"/>
        <v>7.1775918542016361E-15</v>
      </c>
      <c r="DN29" s="2">
        <f t="shared" si="34"/>
        <v>2.3980817331903383E-16</v>
      </c>
      <c r="DO29" s="2">
        <f t="shared" si="34"/>
        <v>1.1102230246251566E-17</v>
      </c>
      <c r="DP29" s="2">
        <f t="shared" si="34"/>
        <v>0</v>
      </c>
      <c r="DQ29" s="2">
        <f t="shared" si="34"/>
        <v>0</v>
      </c>
      <c r="DR29" s="2">
        <f t="shared" si="34"/>
        <v>0</v>
      </c>
      <c r="DS29" s="2">
        <f t="shared" si="34"/>
        <v>0</v>
      </c>
      <c r="DT29" s="2">
        <f t="shared" si="34"/>
        <v>0</v>
      </c>
      <c r="DU29" s="21">
        <f t="shared" si="44"/>
        <v>3.8127643384838769E-7</v>
      </c>
      <c r="DV29" s="21">
        <f t="shared" si="44"/>
        <v>1.5850627045287729E-8</v>
      </c>
      <c r="DW29" s="21">
        <f t="shared" si="44"/>
        <v>6.5975669535943445E-10</v>
      </c>
      <c r="DX29" s="21">
        <f t="shared" si="44"/>
        <v>2.7492925372740087E-11</v>
      </c>
      <c r="DY29" s="21">
        <f t="shared" si="44"/>
        <v>1.1469091720647608E-12</v>
      </c>
      <c r="DZ29" s="21">
        <f t="shared" si="44"/>
        <v>4.7894013702645055E-14</v>
      </c>
      <c r="EA29" s="21">
        <f t="shared" si="44"/>
        <v>2.0019476341037899E-15</v>
      </c>
      <c r="EB29" s="21">
        <f t="shared" si="44"/>
        <v>8.3756859183637064E-17</v>
      </c>
      <c r="EC29" s="21">
        <f t="shared" si="44"/>
        <v>3.5072184326581912E-18</v>
      </c>
      <c r="ED29" s="21">
        <f t="shared" si="44"/>
        <v>1.4698062967132083E-19</v>
      </c>
      <c r="EE29" s="21">
        <f t="shared" si="44"/>
        <v>6.1644417132140509E-21</v>
      </c>
      <c r="EF29" s="21">
        <f t="shared" si="44"/>
        <v>2.5872985974006242E-22</v>
      </c>
      <c r="EG29" s="21">
        <f t="shared" si="44"/>
        <v>1.0866820710694987E-23</v>
      </c>
      <c r="EH29" s="2">
        <f t="shared" si="35"/>
        <v>81.740709916808058</v>
      </c>
      <c r="EI29" s="2">
        <f t="shared" si="35"/>
        <v>84.884583375146846</v>
      </c>
      <c r="EJ29" s="2">
        <f t="shared" si="35"/>
        <v>88.02845683348562</v>
      </c>
      <c r="EK29" s="2">
        <f t="shared" si="35"/>
        <v>91.17233029182438</v>
      </c>
      <c r="EL29" s="2">
        <f t="shared" si="35"/>
        <v>94.316203750163154</v>
      </c>
      <c r="EM29" s="2">
        <f t="shared" si="35"/>
        <v>97.460077208501929</v>
      </c>
      <c r="EN29" s="2">
        <f t="shared" si="35"/>
        <v>100.6039506668407</v>
      </c>
      <c r="EO29" s="2">
        <f t="shared" si="35"/>
        <v>103.74782412517948</v>
      </c>
      <c r="EP29" s="2">
        <f t="shared" si="35"/>
        <v>106.89169758351824</v>
      </c>
      <c r="EQ29" s="2">
        <f t="shared" si="35"/>
        <v>110.03557104185701</v>
      </c>
      <c r="ER29" s="2">
        <f t="shared" si="35"/>
        <v>113.17944450019579</v>
      </c>
      <c r="ES29" s="2">
        <f t="shared" si="35"/>
        <v>116.32331795853456</v>
      </c>
      <c r="ET29" s="2">
        <f t="shared" si="35"/>
        <v>119.46719141687333</v>
      </c>
      <c r="EU29" s="2">
        <f t="shared" si="36"/>
        <v>2.4212533310277073E-20</v>
      </c>
      <c r="EV29" s="2">
        <f t="shared" si="36"/>
        <v>1.0061406249969664E-21</v>
      </c>
      <c r="EW29" s="2">
        <f t="shared" si="36"/>
        <v>4.1864606168435293E-23</v>
      </c>
      <c r="EX29" s="2">
        <f t="shared" si="36"/>
        <v>1.7440784761325497E-24</v>
      </c>
      <c r="EY29" s="2">
        <f t="shared" si="36"/>
        <v>7.2741197594539218E-26</v>
      </c>
      <c r="EZ29" s="2">
        <f t="shared" si="36"/>
        <v>3.0370952585180871E-27</v>
      </c>
      <c r="FA29" s="2">
        <f t="shared" si="36"/>
        <v>1.2693197401227749E-28</v>
      </c>
      <c r="FB29" s="2">
        <f t="shared" si="36"/>
        <v>5.3099696535362367E-30</v>
      </c>
      <c r="FC29" s="2">
        <f t="shared" si="36"/>
        <v>2.2232969500788311E-31</v>
      </c>
      <c r="FD29" s="2">
        <f t="shared" si="36"/>
        <v>9.3167711022721265E-33</v>
      </c>
      <c r="FE29" s="2">
        <f t="shared" si="36"/>
        <v>3.9072915060978612E-34</v>
      </c>
      <c r="FF29" s="2">
        <f t="shared" si="36"/>
        <v>1.6398728415855524E-35</v>
      </c>
      <c r="FG29" s="2">
        <f t="shared" si="36"/>
        <v>6.8873396227781712E-37</v>
      </c>
    </row>
    <row r="30" spans="1:163" x14ac:dyDescent="0.25">
      <c r="A30" s="19">
        <f t="shared" si="45"/>
        <v>12</v>
      </c>
      <c r="B30" s="20">
        <f t="shared" si="46"/>
        <v>49</v>
      </c>
      <c r="C30" s="22">
        <f t="shared" si="47"/>
        <v>12</v>
      </c>
      <c r="D30" s="20">
        <f t="shared" si="37"/>
        <v>49</v>
      </c>
      <c r="E30" s="8">
        <f t="shared" si="13"/>
        <v>322.16000000000003</v>
      </c>
      <c r="F30" s="21">
        <f t="shared" si="48"/>
        <v>6.3371356147021542E-14</v>
      </c>
      <c r="G30" s="7">
        <f t="shared" si="14"/>
        <v>0.8847864922328047</v>
      </c>
      <c r="H30" s="7">
        <f t="shared" si="15"/>
        <v>0.33705220172757311</v>
      </c>
      <c r="I30" s="2">
        <f t="shared" si="16"/>
        <v>64.154056003095477</v>
      </c>
      <c r="J30" s="2">
        <f t="shared" si="38"/>
        <v>0.30275973571673526</v>
      </c>
      <c r="K30" s="2">
        <f t="shared" si="39"/>
        <v>0.31038454819216954</v>
      </c>
      <c r="L30" s="2">
        <f t="shared" si="40"/>
        <v>1.2612940498834107</v>
      </c>
      <c r="M30" s="2">
        <f t="shared" si="17"/>
        <v>0.11876271699325514</v>
      </c>
      <c r="N30" s="2">
        <f t="shared" si="18"/>
        <v>1.958999502367911E-2</v>
      </c>
      <c r="O30" s="2">
        <f t="shared" si="19"/>
        <v>3.6466475356045084E-8</v>
      </c>
      <c r="P30" s="2">
        <f t="shared" si="20"/>
        <v>1.429164819377604E-8</v>
      </c>
      <c r="Q30" s="6">
        <f t="shared" si="21"/>
        <v>49</v>
      </c>
      <c r="R30" s="2">
        <f t="shared" si="22"/>
        <v>9.9172723387247821E-2</v>
      </c>
      <c r="S30" s="2">
        <f t="shared" si="22"/>
        <v>1.8264520898041824E-2</v>
      </c>
      <c r="T30" s="2">
        <f t="shared" si="22"/>
        <v>1.2693106040183254E-3</v>
      </c>
      <c r="U30" s="2">
        <f t="shared" si="22"/>
        <v>5.3789024082900871E-5</v>
      </c>
      <c r="V30" s="2">
        <f t="shared" si="22"/>
        <v>2.2739881770761359E-6</v>
      </c>
      <c r="W30" s="2">
        <f t="shared" si="22"/>
        <v>9.6256343529166336E-8</v>
      </c>
      <c r="X30" s="2">
        <f t="shared" si="22"/>
        <v>2.7199145380407689E-9</v>
      </c>
      <c r="Y30" s="2">
        <f t="shared" si="22"/>
        <v>1.1542909961193004E-10</v>
      </c>
      <c r="Z30" s="21">
        <f t="shared" si="41"/>
        <v>4.7947863485412876</v>
      </c>
      <c r="AA30" s="21">
        <f t="shared" si="41"/>
        <v>0.20168201765215543</v>
      </c>
      <c r="AB30" s="21">
        <f t="shared" si="41"/>
        <v>8.4980772844344132E-3</v>
      </c>
      <c r="AC30" s="21">
        <f t="shared" si="41"/>
        <v>3.5865780390747376E-4</v>
      </c>
      <c r="AD30" s="21">
        <f t="shared" si="41"/>
        <v>1.5160036093289863E-5</v>
      </c>
      <c r="AE30" s="21">
        <f t="shared" si="41"/>
        <v>6.4170916278663275E-7</v>
      </c>
      <c r="AF30" s="21">
        <f t="shared" si="41"/>
        <v>2.719914578577844E-8</v>
      </c>
      <c r="AG30" s="21">
        <f t="shared" si="41"/>
        <v>1.1542909584682554E-9</v>
      </c>
      <c r="AH30" s="2">
        <f t="shared" si="23"/>
        <v>65.611475834543597</v>
      </c>
      <c r="AI30" s="2">
        <f t="shared" si="23"/>
        <v>68.735831826664722</v>
      </c>
      <c r="AJ30" s="2">
        <f t="shared" si="23"/>
        <v>71.860187818785846</v>
      </c>
      <c r="AK30" s="2">
        <f t="shared" si="23"/>
        <v>74.984543810906956</v>
      </c>
      <c r="AL30" s="2">
        <f t="shared" si="23"/>
        <v>78.108899803028081</v>
      </c>
      <c r="AM30" s="2">
        <f t="shared" si="23"/>
        <v>81.233255795149205</v>
      </c>
      <c r="AN30" s="2">
        <f t="shared" si="23"/>
        <v>84.357611787270343</v>
      </c>
      <c r="AO30" s="2">
        <f t="shared" si="23"/>
        <v>87.481967779391468</v>
      </c>
      <c r="AP30" s="2">
        <f t="shared" si="24"/>
        <v>3.0518442723427405E-13</v>
      </c>
      <c r="AQ30" s="2">
        <f t="shared" si="24"/>
        <v>1.2824396084500887E-14</v>
      </c>
      <c r="AR30" s="2">
        <f t="shared" si="24"/>
        <v>5.3995991661894711E-16</v>
      </c>
      <c r="AS30" s="2">
        <f t="shared" si="24"/>
        <v>2.2775376436424233E-17</v>
      </c>
      <c r="AT30" s="2">
        <f t="shared" si="24"/>
        <v>9.6224773835642745E-19</v>
      </c>
      <c r="AU30" s="2">
        <f t="shared" si="24"/>
        <v>4.0716508528163322E-20</v>
      </c>
      <c r="AV30" s="2">
        <f t="shared" si="24"/>
        <v>1.7253116478417516E-21</v>
      </c>
      <c r="AW30" s="2">
        <f t="shared" si="24"/>
        <v>7.3203913082809248E-23</v>
      </c>
      <c r="AX30" s="2"/>
      <c r="AY30" s="6">
        <f t="shared" si="25"/>
        <v>49</v>
      </c>
      <c r="AZ30" s="2">
        <f t="shared" si="26"/>
        <v>1.8264520898041824E-2</v>
      </c>
      <c r="BA30" s="2">
        <f t="shared" si="26"/>
        <v>1.2693106040183254E-3</v>
      </c>
      <c r="BB30" s="2">
        <f t="shared" si="26"/>
        <v>5.3789024082900871E-5</v>
      </c>
      <c r="BC30" s="2">
        <f t="shared" si="26"/>
        <v>2.2739881770761359E-6</v>
      </c>
      <c r="BD30" s="2">
        <f t="shared" si="26"/>
        <v>9.6256343529166336E-8</v>
      </c>
      <c r="BE30" s="2">
        <f t="shared" si="26"/>
        <v>4.0798718070611525E-9</v>
      </c>
      <c r="BF30" s="2">
        <f t="shared" si="26"/>
        <v>1.7314364941789505E-10</v>
      </c>
      <c r="BG30" s="21">
        <f t="shared" si="42"/>
        <v>0.20168201765215543</v>
      </c>
      <c r="BH30" s="21">
        <f t="shared" si="42"/>
        <v>8.4980772844344132E-3</v>
      </c>
      <c r="BI30" s="21">
        <f t="shared" si="42"/>
        <v>3.5865780390747376E-4</v>
      </c>
      <c r="BJ30" s="21">
        <f t="shared" si="42"/>
        <v>1.5160036093289863E-5</v>
      </c>
      <c r="BK30" s="21">
        <f t="shared" si="42"/>
        <v>6.4170916278663275E-7</v>
      </c>
      <c r="BL30" s="21">
        <f t="shared" si="42"/>
        <v>2.719914578577844E-8</v>
      </c>
      <c r="BM30" s="21">
        <f t="shared" si="42"/>
        <v>1.1542909584682554E-9</v>
      </c>
      <c r="BN30" s="2">
        <f t="shared" si="27"/>
        <v>68.735831826664722</v>
      </c>
      <c r="BO30" s="2">
        <f t="shared" si="27"/>
        <v>71.860187818785846</v>
      </c>
      <c r="BP30" s="2">
        <f t="shared" si="27"/>
        <v>74.984543810906956</v>
      </c>
      <c r="BQ30" s="2">
        <f t="shared" si="27"/>
        <v>78.108899803028081</v>
      </c>
      <c r="BR30" s="2">
        <f t="shared" si="27"/>
        <v>81.233255795149205</v>
      </c>
      <c r="BS30" s="2">
        <f t="shared" si="27"/>
        <v>84.357611787270343</v>
      </c>
      <c r="BT30" s="2">
        <f t="shared" si="27"/>
        <v>87.481967779391468</v>
      </c>
      <c r="BU30" s="2">
        <f t="shared" si="28"/>
        <v>1.2824396084500887E-14</v>
      </c>
      <c r="BV30" s="2">
        <f t="shared" si="28"/>
        <v>5.3995991661894711E-16</v>
      </c>
      <c r="BW30" s="2">
        <f t="shared" si="28"/>
        <v>2.2775376436424233E-17</v>
      </c>
      <c r="BX30" s="2">
        <f t="shared" si="28"/>
        <v>9.6224773835642745E-19</v>
      </c>
      <c r="BY30" s="2">
        <f t="shared" si="28"/>
        <v>4.0716508528163322E-20</v>
      </c>
      <c r="BZ30" s="2">
        <f t="shared" si="28"/>
        <v>1.7253116478417516E-21</v>
      </c>
      <c r="CA30" s="2">
        <f t="shared" si="28"/>
        <v>7.3203913082809248E-23</v>
      </c>
      <c r="CB30" s="2"/>
      <c r="CC30" s="6">
        <f t="shared" si="29"/>
        <v>49</v>
      </c>
      <c r="CD30" s="2">
        <f t="shared" si="30"/>
        <v>3.2085447843055452E-8</v>
      </c>
      <c r="CE30" s="2">
        <f t="shared" si="30"/>
        <v>4.0798718070611525E-9</v>
      </c>
      <c r="CF30" s="2">
        <f t="shared" si="30"/>
        <v>2.885727490298251E-10</v>
      </c>
      <c r="CG30" s="2">
        <f t="shared" si="30"/>
        <v>1.2260970017052841E-11</v>
      </c>
      <c r="CH30" s="2">
        <f t="shared" si="30"/>
        <v>3.1291635949060037E-13</v>
      </c>
      <c r="CI30" s="2">
        <f t="shared" si="30"/>
        <v>8.8817841970012523E-15</v>
      </c>
      <c r="CJ30" s="2">
        <f t="shared" si="30"/>
        <v>1.8873791418627663E-16</v>
      </c>
      <c r="CK30" s="21">
        <f t="shared" si="43"/>
        <v>6.4170916278663275E-7</v>
      </c>
      <c r="CL30" s="21">
        <f t="shared" si="43"/>
        <v>2.719914578577844E-8</v>
      </c>
      <c r="CM30" s="21">
        <f t="shared" si="43"/>
        <v>1.1542909584682554E-9</v>
      </c>
      <c r="CN30" s="21">
        <f t="shared" si="43"/>
        <v>4.9043912579906758E-11</v>
      </c>
      <c r="CO30" s="21">
        <f t="shared" si="43"/>
        <v>2.086094960170544E-12</v>
      </c>
      <c r="CP30" s="21">
        <f t="shared" si="43"/>
        <v>8.8824735198370781E-14</v>
      </c>
      <c r="CQ30" s="21">
        <f t="shared" si="43"/>
        <v>3.7858078386875132E-15</v>
      </c>
      <c r="CR30" s="2">
        <f t="shared" si="31"/>
        <v>81.233255795149205</v>
      </c>
      <c r="CS30" s="2">
        <f t="shared" si="31"/>
        <v>84.357611787270343</v>
      </c>
      <c r="CT30" s="2">
        <f t="shared" si="31"/>
        <v>87.481967779391468</v>
      </c>
      <c r="CU30" s="2">
        <f t="shared" si="31"/>
        <v>90.606323771512592</v>
      </c>
      <c r="CV30" s="2">
        <f t="shared" si="31"/>
        <v>93.730679763633717</v>
      </c>
      <c r="CW30" s="2">
        <f t="shared" si="31"/>
        <v>96.855035755754841</v>
      </c>
      <c r="CX30" s="2">
        <f t="shared" si="31"/>
        <v>99.979391747875951</v>
      </c>
      <c r="CY30" s="2">
        <f t="shared" si="32"/>
        <v>4.0716508528163322E-20</v>
      </c>
      <c r="CZ30" s="2">
        <f t="shared" si="32"/>
        <v>1.7253116478417516E-21</v>
      </c>
      <c r="DA30" s="2">
        <f t="shared" si="32"/>
        <v>7.3203913082809248E-23</v>
      </c>
      <c r="DB30" s="2">
        <f t="shared" si="32"/>
        <v>3.1097937617578138E-24</v>
      </c>
      <c r="DC30" s="2">
        <f t="shared" si="32"/>
        <v>1.322586746608119E-25</v>
      </c>
      <c r="DD30" s="2">
        <f t="shared" si="32"/>
        <v>5.6309305877782728E-27</v>
      </c>
      <c r="DE30" s="2">
        <f t="shared" si="32"/>
        <v>2.3997761435345132E-28</v>
      </c>
      <c r="DF30" s="2"/>
      <c r="DG30" s="6">
        <f t="shared" si="33"/>
        <v>49</v>
      </c>
      <c r="DH30" s="2">
        <f t="shared" si="34"/>
        <v>1.283417913722218E-8</v>
      </c>
      <c r="DI30" s="2">
        <f t="shared" si="34"/>
        <v>1.3599572690203844E-9</v>
      </c>
      <c r="DJ30" s="2">
        <f t="shared" si="34"/>
        <v>9.2343279689544041E-11</v>
      </c>
      <c r="DK30" s="2">
        <f t="shared" si="34"/>
        <v>4.9043880068211368E-12</v>
      </c>
      <c r="DL30" s="2">
        <f t="shared" si="34"/>
        <v>2.5033308759248027E-13</v>
      </c>
      <c r="DM30" s="2">
        <f t="shared" si="34"/>
        <v>1.3322676295501878E-14</v>
      </c>
      <c r="DN30" s="2">
        <f t="shared" si="34"/>
        <v>4.5297099404706388E-16</v>
      </c>
      <c r="DO30" s="2">
        <f t="shared" si="34"/>
        <v>1.1102230246251566E-17</v>
      </c>
      <c r="DP30" s="2">
        <f t="shared" si="34"/>
        <v>0</v>
      </c>
      <c r="DQ30" s="2">
        <f t="shared" si="34"/>
        <v>0</v>
      </c>
      <c r="DR30" s="2">
        <f t="shared" si="34"/>
        <v>0</v>
      </c>
      <c r="DS30" s="2">
        <f t="shared" si="34"/>
        <v>0</v>
      </c>
      <c r="DT30" s="2">
        <f t="shared" si="34"/>
        <v>0</v>
      </c>
      <c r="DU30" s="21">
        <f t="shared" si="44"/>
        <v>6.4170916278663275E-7</v>
      </c>
      <c r="DV30" s="21">
        <f t="shared" si="44"/>
        <v>2.719914578577844E-8</v>
      </c>
      <c r="DW30" s="21">
        <f t="shared" si="44"/>
        <v>1.1542909584682554E-9</v>
      </c>
      <c r="DX30" s="21">
        <f t="shared" si="44"/>
        <v>4.9043912579906758E-11</v>
      </c>
      <c r="DY30" s="21">
        <f t="shared" si="44"/>
        <v>2.086094960170544E-12</v>
      </c>
      <c r="DZ30" s="21">
        <f t="shared" si="44"/>
        <v>8.8824735198370781E-14</v>
      </c>
      <c r="EA30" s="21">
        <f t="shared" si="44"/>
        <v>3.7858078386875132E-15</v>
      </c>
      <c r="EB30" s="21">
        <f t="shared" si="44"/>
        <v>1.6150423631132978E-16</v>
      </c>
      <c r="EC30" s="21">
        <f t="shared" si="44"/>
        <v>6.8958485926908406E-18</v>
      </c>
      <c r="ED30" s="21">
        <f t="shared" si="44"/>
        <v>2.9467912652052597E-19</v>
      </c>
      <c r="EE30" s="21">
        <f t="shared" si="44"/>
        <v>1.2602300399067379E-20</v>
      </c>
      <c r="EF30" s="21">
        <f t="shared" si="44"/>
        <v>5.3935090998600594E-22</v>
      </c>
      <c r="EG30" s="21">
        <f t="shared" si="44"/>
        <v>2.3099243277270993E-23</v>
      </c>
      <c r="EH30" s="2">
        <f t="shared" si="35"/>
        <v>81.233255795149205</v>
      </c>
      <c r="EI30" s="2">
        <f t="shared" si="35"/>
        <v>84.357611787270343</v>
      </c>
      <c r="EJ30" s="2">
        <f t="shared" si="35"/>
        <v>87.481967779391468</v>
      </c>
      <c r="EK30" s="2">
        <f t="shared" si="35"/>
        <v>90.606323771512592</v>
      </c>
      <c r="EL30" s="2">
        <f t="shared" si="35"/>
        <v>93.730679763633717</v>
      </c>
      <c r="EM30" s="2">
        <f t="shared" si="35"/>
        <v>96.855035755754841</v>
      </c>
      <c r="EN30" s="2">
        <f t="shared" si="35"/>
        <v>99.979391747875951</v>
      </c>
      <c r="EO30" s="2">
        <f t="shared" si="35"/>
        <v>103.10374773999708</v>
      </c>
      <c r="EP30" s="2">
        <f t="shared" si="35"/>
        <v>106.2281037321182</v>
      </c>
      <c r="EQ30" s="2">
        <f t="shared" si="35"/>
        <v>109.35245972423932</v>
      </c>
      <c r="ER30" s="2">
        <f t="shared" si="35"/>
        <v>112.47681571636045</v>
      </c>
      <c r="ES30" s="2">
        <f t="shared" si="35"/>
        <v>115.60117170848157</v>
      </c>
      <c r="ET30" s="2">
        <f t="shared" si="35"/>
        <v>118.7255277006027</v>
      </c>
      <c r="EU30" s="2">
        <f t="shared" si="36"/>
        <v>4.0716508528163322E-20</v>
      </c>
      <c r="EV30" s="2">
        <f t="shared" si="36"/>
        <v>1.7253116478417516E-21</v>
      </c>
      <c r="EW30" s="2">
        <f t="shared" si="36"/>
        <v>7.3203913082809248E-23</v>
      </c>
      <c r="EX30" s="2">
        <f t="shared" si="36"/>
        <v>3.1097937617578138E-24</v>
      </c>
      <c r="EY30" s="2">
        <f t="shared" si="36"/>
        <v>1.322586746608119E-25</v>
      </c>
      <c r="EZ30" s="2">
        <f t="shared" si="36"/>
        <v>5.6309305877782728E-27</v>
      </c>
      <c r="FA30" s="2">
        <f t="shared" si="36"/>
        <v>2.3997761435345132E-28</v>
      </c>
      <c r="FB30" s="2">
        <f t="shared" si="36"/>
        <v>1.0236926378992049E-29</v>
      </c>
      <c r="FC30" s="2">
        <f t="shared" si="36"/>
        <v>4.3707178372985073E-31</v>
      </c>
      <c r="FD30" s="2">
        <f t="shared" si="36"/>
        <v>1.8676625148482845E-32</v>
      </c>
      <c r="FE30" s="2">
        <f t="shared" si="36"/>
        <v>7.9870498621519347E-34</v>
      </c>
      <c r="FF30" s="2">
        <f t="shared" si="36"/>
        <v>3.4182064933342441E-35</v>
      </c>
      <c r="FG30" s="2">
        <f t="shared" si="36"/>
        <v>1.4639191692851686E-36</v>
      </c>
    </row>
    <row r="31" spans="1:163" x14ac:dyDescent="0.25">
      <c r="A31" s="19">
        <f t="shared" si="45"/>
        <v>13</v>
      </c>
      <c r="B31" s="20">
        <f t="shared" si="46"/>
        <v>51</v>
      </c>
      <c r="C31" s="22">
        <f t="shared" si="47"/>
        <v>13</v>
      </c>
      <c r="D31" s="20">
        <f t="shared" si="37"/>
        <v>51</v>
      </c>
      <c r="E31" s="8">
        <f t="shared" si="13"/>
        <v>324.16000000000003</v>
      </c>
      <c r="F31" s="21">
        <f t="shared" si="48"/>
        <v>6.3371356147021542E-14</v>
      </c>
      <c r="G31" s="7">
        <f t="shared" si="14"/>
        <v>0.88437096469554344</v>
      </c>
      <c r="H31" s="7">
        <f t="shared" si="15"/>
        <v>0.33429162264339335</v>
      </c>
      <c r="I31" s="2">
        <f t="shared" si="16"/>
        <v>64.31459823753633</v>
      </c>
      <c r="J31" s="2">
        <f t="shared" si="38"/>
        <v>0.30701344129786884</v>
      </c>
      <c r="K31" s="2">
        <f t="shared" si="39"/>
        <v>0.31323972386829135</v>
      </c>
      <c r="L31" s="2">
        <f t="shared" si="40"/>
        <v>1.2614815024795156</v>
      </c>
      <c r="M31" s="2">
        <f t="shared" si="17"/>
        <v>0.12884973311593978</v>
      </c>
      <c r="N31" s="2">
        <f t="shared" si="18"/>
        <v>2.8918203418677554E-2</v>
      </c>
      <c r="O31" s="2">
        <f t="shared" si="19"/>
        <v>6.1118239685908909E-8</v>
      </c>
      <c r="P31" s="2">
        <f t="shared" si="20"/>
        <v>2.3943902501821772E-8</v>
      </c>
      <c r="Q31" s="6">
        <f t="shared" si="21"/>
        <v>51</v>
      </c>
      <c r="R31" s="2">
        <f t="shared" si="22"/>
        <v>9.9931532115187655E-2</v>
      </c>
      <c r="S31" s="2">
        <f t="shared" si="22"/>
        <v>2.6828931949539593E-2</v>
      </c>
      <c r="T31" s="2">
        <f t="shared" si="22"/>
        <v>1.9988345536225581E-3</v>
      </c>
      <c r="U31" s="2">
        <f t="shared" si="22"/>
        <v>8.6539156798470793E-5</v>
      </c>
      <c r="V31" s="2">
        <f t="shared" si="22"/>
        <v>3.7295800256298415E-6</v>
      </c>
      <c r="W31" s="2">
        <f t="shared" si="22"/>
        <v>1.6092491502694984E-7</v>
      </c>
      <c r="X31" s="2">
        <f t="shared" si="22"/>
        <v>4.6353211158312042E-9</v>
      </c>
      <c r="Y31" s="2">
        <f t="shared" si="22"/>
        <v>2.0052973725981361E-10</v>
      </c>
      <c r="Z31" s="21">
        <f t="shared" si="41"/>
        <v>7.2865606644957088</v>
      </c>
      <c r="AA31" s="21">
        <f t="shared" si="41"/>
        <v>0.31237008836309166</v>
      </c>
      <c r="AB31" s="21">
        <f t="shared" si="41"/>
        <v>1.3415145725460015E-2</v>
      </c>
      <c r="AC31" s="21">
        <f t="shared" si="41"/>
        <v>5.7709419881923235E-4</v>
      </c>
      <c r="AD31" s="21">
        <f t="shared" si="41"/>
        <v>2.4864175948576802E-5</v>
      </c>
      <c r="AE31" s="21">
        <f t="shared" si="41"/>
        <v>1.0728333422909731E-6</v>
      </c>
      <c r="AF31" s="21">
        <f t="shared" si="41"/>
        <v>4.6353212213731605E-8</v>
      </c>
      <c r="AG31" s="21">
        <f t="shared" si="41"/>
        <v>2.0052974224200589E-9</v>
      </c>
      <c r="AH31" s="2">
        <f t="shared" si="23"/>
        <v>65.206666630233727</v>
      </c>
      <c r="AI31" s="2">
        <f t="shared" si="23"/>
        <v>68.311745993578185</v>
      </c>
      <c r="AJ31" s="2">
        <f t="shared" si="23"/>
        <v>71.416825356922644</v>
      </c>
      <c r="AK31" s="2">
        <f t="shared" si="23"/>
        <v>74.521904720267116</v>
      </c>
      <c r="AL31" s="2">
        <f t="shared" si="23"/>
        <v>77.626984083611575</v>
      </c>
      <c r="AM31" s="2">
        <f t="shared" si="23"/>
        <v>80.732063446956033</v>
      </c>
      <c r="AN31" s="2">
        <f t="shared" si="23"/>
        <v>83.837142810300506</v>
      </c>
      <c r="AO31" s="2">
        <f t="shared" si="23"/>
        <v>86.942222173644979</v>
      </c>
      <c r="AP31" s="2">
        <f t="shared" si="24"/>
        <v>4.6309154484862266E-13</v>
      </c>
      <c r="AQ31" s="2">
        <f t="shared" si="24"/>
        <v>1.9838849234750332E-14</v>
      </c>
      <c r="AR31" s="2">
        <f t="shared" si="24"/>
        <v>8.5156121199446052E-16</v>
      </c>
      <c r="AS31" s="2">
        <f t="shared" si="24"/>
        <v>3.661798701384873E-17</v>
      </c>
      <c r="AT31" s="2">
        <f t="shared" si="24"/>
        <v>1.5772122412263221E-18</v>
      </c>
      <c r="AU31" s="2">
        <f t="shared" si="24"/>
        <v>6.8037432451125325E-20</v>
      </c>
      <c r="AV31" s="2">
        <f t="shared" si="24"/>
        <v>2.9391308131112805E-21</v>
      </c>
      <c r="AW31" s="2">
        <f t="shared" si="24"/>
        <v>1.2713334679331645E-22</v>
      </c>
      <c r="AX31" s="2"/>
      <c r="AY31" s="6">
        <f t="shared" si="25"/>
        <v>51</v>
      </c>
      <c r="AZ31" s="2">
        <f t="shared" si="26"/>
        <v>2.6828931949539593E-2</v>
      </c>
      <c r="BA31" s="2">
        <f t="shared" si="26"/>
        <v>1.9988345536225581E-3</v>
      </c>
      <c r="BB31" s="2">
        <f t="shared" si="26"/>
        <v>8.6539156798470793E-5</v>
      </c>
      <c r="BC31" s="2">
        <f t="shared" si="26"/>
        <v>3.7295800256298415E-6</v>
      </c>
      <c r="BD31" s="2">
        <f t="shared" si="26"/>
        <v>1.6092491502694984E-7</v>
      </c>
      <c r="BE31" s="2">
        <f t="shared" si="26"/>
        <v>6.9529816737468047E-9</v>
      </c>
      <c r="BF31" s="2">
        <f t="shared" si="26"/>
        <v>3.0079460588972037E-10</v>
      </c>
      <c r="BG31" s="21">
        <f t="shared" si="42"/>
        <v>0.31237008836309166</v>
      </c>
      <c r="BH31" s="21">
        <f t="shared" si="42"/>
        <v>1.3415145725460015E-2</v>
      </c>
      <c r="BI31" s="21">
        <f t="shared" si="42"/>
        <v>5.7709419881923235E-4</v>
      </c>
      <c r="BJ31" s="21">
        <f t="shared" si="42"/>
        <v>2.4864175948576802E-5</v>
      </c>
      <c r="BK31" s="21">
        <f t="shared" si="42"/>
        <v>1.0728333422909731E-6</v>
      </c>
      <c r="BL31" s="21">
        <f t="shared" si="42"/>
        <v>4.6353212213731605E-8</v>
      </c>
      <c r="BM31" s="21">
        <f t="shared" si="42"/>
        <v>2.0052974224200589E-9</v>
      </c>
      <c r="BN31" s="2">
        <f t="shared" si="27"/>
        <v>68.311745993578185</v>
      </c>
      <c r="BO31" s="2">
        <f t="shared" si="27"/>
        <v>71.416825356922644</v>
      </c>
      <c r="BP31" s="2">
        <f t="shared" si="27"/>
        <v>74.521904720267116</v>
      </c>
      <c r="BQ31" s="2">
        <f t="shared" si="27"/>
        <v>77.626984083611575</v>
      </c>
      <c r="BR31" s="2">
        <f t="shared" si="27"/>
        <v>80.732063446956033</v>
      </c>
      <c r="BS31" s="2">
        <f t="shared" si="27"/>
        <v>83.837142810300506</v>
      </c>
      <c r="BT31" s="2">
        <f t="shared" si="27"/>
        <v>86.942222173644979</v>
      </c>
      <c r="BU31" s="2">
        <f t="shared" si="28"/>
        <v>1.9838849234750332E-14</v>
      </c>
      <c r="BV31" s="2">
        <f t="shared" si="28"/>
        <v>8.5156121199446052E-16</v>
      </c>
      <c r="BW31" s="2">
        <f t="shared" si="28"/>
        <v>3.661798701384873E-17</v>
      </c>
      <c r="BX31" s="2">
        <f t="shared" si="28"/>
        <v>1.5772122412263221E-18</v>
      </c>
      <c r="BY31" s="2">
        <f t="shared" si="28"/>
        <v>6.8037432451125325E-20</v>
      </c>
      <c r="BZ31" s="2">
        <f t="shared" si="28"/>
        <v>2.9391308131112805E-21</v>
      </c>
      <c r="CA31" s="2">
        <f t="shared" si="28"/>
        <v>1.2713334679331645E-22</v>
      </c>
      <c r="CB31" s="2"/>
      <c r="CC31" s="6">
        <f t="shared" si="29"/>
        <v>51</v>
      </c>
      <c r="CD31" s="2">
        <f t="shared" si="30"/>
        <v>5.3641638342316615E-8</v>
      </c>
      <c r="CE31" s="2">
        <f t="shared" si="30"/>
        <v>6.9529816737468047E-9</v>
      </c>
      <c r="CF31" s="2">
        <f t="shared" si="30"/>
        <v>5.01324343149534E-10</v>
      </c>
      <c r="CG31" s="2">
        <f t="shared" si="30"/>
        <v>2.1713714160043196E-11</v>
      </c>
      <c r="CH31" s="2">
        <f t="shared" si="30"/>
        <v>5.6491478162001842E-13</v>
      </c>
      <c r="CI31" s="2">
        <f t="shared" si="30"/>
        <v>1.6342482922482306E-14</v>
      </c>
      <c r="CJ31" s="2">
        <f t="shared" si="30"/>
        <v>3.5527136788005011E-16</v>
      </c>
      <c r="CK31" s="21">
        <f t="shared" si="43"/>
        <v>1.0728333422909731E-6</v>
      </c>
      <c r="CL31" s="21">
        <f t="shared" si="43"/>
        <v>4.6353212213731605E-8</v>
      </c>
      <c r="CM31" s="21">
        <f t="shared" si="43"/>
        <v>2.0052974224200589E-9</v>
      </c>
      <c r="CN31" s="21">
        <f t="shared" si="43"/>
        <v>8.6854896246484776E-11</v>
      </c>
      <c r="CO31" s="21">
        <f t="shared" si="43"/>
        <v>3.7661222099749688E-12</v>
      </c>
      <c r="CP31" s="21">
        <f t="shared" si="43"/>
        <v>1.634744056012185E-13</v>
      </c>
      <c r="CQ31" s="21">
        <f t="shared" si="43"/>
        <v>7.1028627909954643E-15</v>
      </c>
      <c r="CR31" s="2">
        <f t="shared" si="31"/>
        <v>80.732063446956033</v>
      </c>
      <c r="CS31" s="2">
        <f t="shared" si="31"/>
        <v>83.837142810300506</v>
      </c>
      <c r="CT31" s="2">
        <f t="shared" si="31"/>
        <v>86.942222173644979</v>
      </c>
      <c r="CU31" s="2">
        <f t="shared" si="31"/>
        <v>90.047301536989437</v>
      </c>
      <c r="CV31" s="2">
        <f t="shared" si="31"/>
        <v>93.152380900333895</v>
      </c>
      <c r="CW31" s="2">
        <f t="shared" si="31"/>
        <v>96.257460263678368</v>
      </c>
      <c r="CX31" s="2">
        <f t="shared" si="31"/>
        <v>99.362539627022826</v>
      </c>
      <c r="CY31" s="2">
        <f t="shared" si="32"/>
        <v>6.8037432451125325E-20</v>
      </c>
      <c r="CZ31" s="2">
        <f t="shared" si="32"/>
        <v>2.9391308131112805E-21</v>
      </c>
      <c r="DA31" s="2">
        <f t="shared" si="32"/>
        <v>1.2713334679331645E-22</v>
      </c>
      <c r="DB31" s="2">
        <f t="shared" si="32"/>
        <v>5.5059270739617432E-24</v>
      </c>
      <c r="DC31" s="2">
        <f t="shared" si="32"/>
        <v>2.3872427984486925E-25</v>
      </c>
      <c r="DD31" s="2">
        <f t="shared" si="32"/>
        <v>1.0361581437134908E-26</v>
      </c>
      <c r="DE31" s="2">
        <f t="shared" si="32"/>
        <v>4.5018388509540003E-28</v>
      </c>
      <c r="DF31" s="2"/>
      <c r="DG31" s="6">
        <f t="shared" si="33"/>
        <v>51</v>
      </c>
      <c r="DH31" s="2">
        <f t="shared" si="34"/>
        <v>2.1456655336926645E-8</v>
      </c>
      <c r="DI31" s="2">
        <f t="shared" si="34"/>
        <v>2.3176605579156021E-9</v>
      </c>
      <c r="DJ31" s="2">
        <f t="shared" si="34"/>
        <v>1.6042378980785088E-10</v>
      </c>
      <c r="DK31" s="2">
        <f t="shared" si="34"/>
        <v>8.6854856640172794E-12</v>
      </c>
      <c r="DL31" s="2">
        <f t="shared" si="34"/>
        <v>4.5193182529601471E-13</v>
      </c>
      <c r="DM31" s="2">
        <f t="shared" si="34"/>
        <v>2.4513724383723455E-14</v>
      </c>
      <c r="DN31" s="2">
        <f t="shared" si="34"/>
        <v>8.5265128291212019E-16</v>
      </c>
      <c r="DO31" s="2">
        <f t="shared" si="34"/>
        <v>3.3306690738754701E-17</v>
      </c>
      <c r="DP31" s="2">
        <f t="shared" si="34"/>
        <v>0</v>
      </c>
      <c r="DQ31" s="2">
        <f t="shared" si="34"/>
        <v>0</v>
      </c>
      <c r="DR31" s="2">
        <f t="shared" si="34"/>
        <v>0</v>
      </c>
      <c r="DS31" s="2">
        <f t="shared" si="34"/>
        <v>0</v>
      </c>
      <c r="DT31" s="2">
        <f t="shared" si="34"/>
        <v>0</v>
      </c>
      <c r="DU31" s="21">
        <f t="shared" si="44"/>
        <v>1.0728333422909731E-6</v>
      </c>
      <c r="DV31" s="21">
        <f t="shared" si="44"/>
        <v>4.6353212213731605E-8</v>
      </c>
      <c r="DW31" s="21">
        <f t="shared" si="44"/>
        <v>2.0052974224200589E-9</v>
      </c>
      <c r="DX31" s="21">
        <f t="shared" si="44"/>
        <v>8.6854896246484776E-11</v>
      </c>
      <c r="DY31" s="21">
        <f t="shared" si="44"/>
        <v>3.7661222099749688E-12</v>
      </c>
      <c r="DZ31" s="21">
        <f t="shared" si="44"/>
        <v>1.634744056012185E-13</v>
      </c>
      <c r="EA31" s="21">
        <f t="shared" si="44"/>
        <v>7.1028627909954643E-15</v>
      </c>
      <c r="EB31" s="21">
        <f t="shared" si="44"/>
        <v>3.0890190880547359E-16</v>
      </c>
      <c r="EC31" s="21">
        <f t="shared" si="44"/>
        <v>1.3445855481020598E-17</v>
      </c>
      <c r="ED31" s="21">
        <f t="shared" si="44"/>
        <v>5.8575488822667833E-19</v>
      </c>
      <c r="EE31" s="21">
        <f t="shared" si="44"/>
        <v>2.5537807732271358E-20</v>
      </c>
      <c r="EF31" s="21">
        <f t="shared" si="44"/>
        <v>1.1142266887714788E-21</v>
      </c>
      <c r="EG31" s="21">
        <f t="shared" si="44"/>
        <v>4.8648463985404687E-23</v>
      </c>
      <c r="EH31" s="2">
        <f t="shared" si="35"/>
        <v>80.732063446956033</v>
      </c>
      <c r="EI31" s="2">
        <f t="shared" si="35"/>
        <v>83.837142810300506</v>
      </c>
      <c r="EJ31" s="2">
        <f t="shared" si="35"/>
        <v>86.942222173644979</v>
      </c>
      <c r="EK31" s="2">
        <f t="shared" si="35"/>
        <v>90.047301536989437</v>
      </c>
      <c r="EL31" s="2">
        <f t="shared" si="35"/>
        <v>93.152380900333895</v>
      </c>
      <c r="EM31" s="2">
        <f t="shared" si="35"/>
        <v>96.257460263678368</v>
      </c>
      <c r="EN31" s="2">
        <f t="shared" si="35"/>
        <v>99.362539627022826</v>
      </c>
      <c r="EO31" s="2">
        <f t="shared" si="35"/>
        <v>102.46761899036728</v>
      </c>
      <c r="EP31" s="2">
        <f t="shared" si="35"/>
        <v>105.57269835371174</v>
      </c>
      <c r="EQ31" s="2">
        <f t="shared" si="35"/>
        <v>108.67777771705622</v>
      </c>
      <c r="ER31" s="2">
        <f t="shared" si="35"/>
        <v>111.78285708040067</v>
      </c>
      <c r="ES31" s="2">
        <f t="shared" si="35"/>
        <v>114.88793644374513</v>
      </c>
      <c r="ET31" s="2">
        <f t="shared" si="35"/>
        <v>117.99301580708961</v>
      </c>
      <c r="EU31" s="2">
        <f t="shared" si="36"/>
        <v>6.8037432451125325E-20</v>
      </c>
      <c r="EV31" s="2">
        <f t="shared" si="36"/>
        <v>2.9391308131112805E-21</v>
      </c>
      <c r="EW31" s="2">
        <f t="shared" si="36"/>
        <v>1.2713334679331645E-22</v>
      </c>
      <c r="EX31" s="2">
        <f t="shared" si="36"/>
        <v>5.5059270739617432E-24</v>
      </c>
      <c r="EY31" s="2">
        <f t="shared" si="36"/>
        <v>2.3872427984486925E-25</v>
      </c>
      <c r="EZ31" s="2">
        <f t="shared" si="36"/>
        <v>1.0361581437134908E-26</v>
      </c>
      <c r="FA31" s="2">
        <f t="shared" si="36"/>
        <v>4.5018388509540003E-28</v>
      </c>
      <c r="FB31" s="2">
        <f t="shared" si="36"/>
        <v>1.9577716777860479E-29</v>
      </c>
      <c r="FC31" s="2">
        <f t="shared" si="36"/>
        <v>8.5215460301564008E-31</v>
      </c>
      <c r="FD31" s="2">
        <f t="shared" si="36"/>
        <v>3.7122490909328997E-32</v>
      </c>
      <c r="FE31" s="2">
        <f t="shared" si="36"/>
        <v>1.6184456283700715E-33</v>
      </c>
      <c r="FF31" s="2">
        <f t="shared" si="36"/>
        <v>7.0612722651053008E-35</v>
      </c>
      <c r="FG31" s="2">
        <f t="shared" si="36"/>
        <v>3.0830079340591668E-36</v>
      </c>
    </row>
    <row r="32" spans="1:163" x14ac:dyDescent="0.25">
      <c r="A32" s="19">
        <f t="shared" si="45"/>
        <v>14</v>
      </c>
      <c r="B32" s="20">
        <f t="shared" si="46"/>
        <v>53</v>
      </c>
      <c r="C32" s="22">
        <f t="shared" si="47"/>
        <v>14</v>
      </c>
      <c r="D32" s="20">
        <f t="shared" si="37"/>
        <v>53</v>
      </c>
      <c r="E32" s="8">
        <f t="shared" si="13"/>
        <v>326.16000000000003</v>
      </c>
      <c r="F32" s="21">
        <f t="shared" si="48"/>
        <v>6.3371356147021542E-14</v>
      </c>
      <c r="G32" s="7">
        <f t="shared" si="14"/>
        <v>0.88395171915130522</v>
      </c>
      <c r="H32" s="7">
        <f t="shared" si="15"/>
        <v>0.33064095065512966</v>
      </c>
      <c r="I32" s="2">
        <f t="shared" si="16"/>
        <v>64.527640416230653</v>
      </c>
      <c r="J32" s="2">
        <f t="shared" si="38"/>
        <v>0.31234494716829636</v>
      </c>
      <c r="K32" s="2">
        <f t="shared" si="39"/>
        <v>0.31702650748769001</v>
      </c>
      <c r="L32" s="2">
        <f t="shared" si="40"/>
        <v>1.2616706525805543</v>
      </c>
      <c r="M32" s="2">
        <f t="shared" si="17"/>
        <v>0.14145474815721856</v>
      </c>
      <c r="N32" s="2">
        <f t="shared" si="18"/>
        <v>4.1456402725619033E-2</v>
      </c>
      <c r="O32" s="2">
        <f t="shared" si="19"/>
        <v>1.0178098802660075E-7</v>
      </c>
      <c r="P32" s="2">
        <f t="shared" si="20"/>
        <v>3.985889287849709E-8</v>
      </c>
      <c r="Q32" s="6">
        <f t="shared" si="21"/>
        <v>53</v>
      </c>
      <c r="R32" s="2">
        <f t="shared" si="22"/>
        <v>9.9998349528307745E-2</v>
      </c>
      <c r="S32" s="2">
        <f t="shared" si="22"/>
        <v>3.8186686939360982E-2</v>
      </c>
      <c r="T32" s="2">
        <f t="shared" si="22"/>
        <v>3.1249760854382912E-3</v>
      </c>
      <c r="U32" s="2">
        <f t="shared" si="22"/>
        <v>1.3838121584814345E-4</v>
      </c>
      <c r="V32" s="2">
        <f t="shared" si="22"/>
        <v>6.0788779360554374E-6</v>
      </c>
      <c r="W32" s="2">
        <f t="shared" si="22"/>
        <v>2.6731691097348073E-7</v>
      </c>
      <c r="X32" s="2">
        <f t="shared" si="22"/>
        <v>7.8474172160447608E-9</v>
      </c>
      <c r="Y32" s="2">
        <f t="shared" si="22"/>
        <v>3.459991737564394E-10</v>
      </c>
      <c r="Z32" s="21">
        <f t="shared" si="41"/>
        <v>11.01186434381413</v>
      </c>
      <c r="AA32" s="21">
        <f t="shared" si="41"/>
        <v>0.48105142303117943</v>
      </c>
      <c r="AB32" s="21">
        <f t="shared" si="41"/>
        <v>2.1053246375297759E-2</v>
      </c>
      <c r="AC32" s="21">
        <f t="shared" si="41"/>
        <v>9.2296724224183706E-4</v>
      </c>
      <c r="AD32" s="21">
        <f t="shared" si="41"/>
        <v>4.0526674101633208E-5</v>
      </c>
      <c r="AE32" s="21">
        <f t="shared" si="41"/>
        <v>1.7821143278176572E-6</v>
      </c>
      <c r="AF32" s="21">
        <f t="shared" si="41"/>
        <v>7.8474175203660739E-8</v>
      </c>
      <c r="AG32" s="21">
        <f t="shared" si="41"/>
        <v>3.4599917284543553E-9</v>
      </c>
      <c r="AH32" s="2">
        <f t="shared" si="23"/>
        <v>64.806821973438076</v>
      </c>
      <c r="AI32" s="2">
        <f t="shared" si="23"/>
        <v>67.892861115030371</v>
      </c>
      <c r="AJ32" s="2">
        <f t="shared" si="23"/>
        <v>70.978900256622651</v>
      </c>
      <c r="AK32" s="2">
        <f t="shared" si="23"/>
        <v>74.064939398214946</v>
      </c>
      <c r="AL32" s="2">
        <f t="shared" si="23"/>
        <v>77.150978539807241</v>
      </c>
      <c r="AM32" s="2">
        <f t="shared" si="23"/>
        <v>80.237017681399522</v>
      </c>
      <c r="AN32" s="2">
        <f t="shared" si="23"/>
        <v>83.32305682299183</v>
      </c>
      <c r="AO32" s="2">
        <f t="shared" si="23"/>
        <v>86.409095964584111</v>
      </c>
      <c r="AP32" s="2">
        <f t="shared" si="24"/>
        <v>6.9916909106652009E-13</v>
      </c>
      <c r="AQ32" s="2">
        <f t="shared" si="24"/>
        <v>3.0528414169356653E-14</v>
      </c>
      <c r="AR32" s="2">
        <f t="shared" si="24"/>
        <v>1.3355980085621249E-15</v>
      </c>
      <c r="AS32" s="2">
        <f t="shared" si="24"/>
        <v>5.8536430830236857E-17</v>
      </c>
      <c r="AT32" s="2">
        <f t="shared" si="24"/>
        <v>2.5697659898357268E-18</v>
      </c>
      <c r="AU32" s="2">
        <f t="shared" si="24"/>
        <v>1.1298553039324725E-19</v>
      </c>
      <c r="AV32" s="2">
        <f t="shared" si="24"/>
        <v>4.9746797985313775E-21</v>
      </c>
      <c r="AW32" s="2">
        <f t="shared" si="24"/>
        <v>2.193192977460602E-22</v>
      </c>
      <c r="AX32" s="2"/>
      <c r="AY32" s="6">
        <f t="shared" si="25"/>
        <v>53</v>
      </c>
      <c r="AZ32" s="2">
        <f t="shared" si="26"/>
        <v>3.8186686939360982E-2</v>
      </c>
      <c r="BA32" s="2">
        <f t="shared" si="26"/>
        <v>3.1249760854382912E-3</v>
      </c>
      <c r="BB32" s="2">
        <f t="shared" si="26"/>
        <v>1.3838121584814345E-4</v>
      </c>
      <c r="BC32" s="2">
        <f t="shared" si="26"/>
        <v>6.0788779360554374E-6</v>
      </c>
      <c r="BD32" s="2">
        <f t="shared" si="26"/>
        <v>2.6731691097348073E-7</v>
      </c>
      <c r="BE32" s="2">
        <f t="shared" si="26"/>
        <v>1.1771125824067141E-8</v>
      </c>
      <c r="BF32" s="2">
        <f t="shared" si="26"/>
        <v>5.1899876063465911E-10</v>
      </c>
      <c r="BG32" s="21">
        <f t="shared" si="42"/>
        <v>0.48105142303117943</v>
      </c>
      <c r="BH32" s="21">
        <f t="shared" si="42"/>
        <v>2.1053246375297759E-2</v>
      </c>
      <c r="BI32" s="21">
        <f t="shared" si="42"/>
        <v>9.2296724224183706E-4</v>
      </c>
      <c r="BJ32" s="21">
        <f t="shared" si="42"/>
        <v>4.0526674101633208E-5</v>
      </c>
      <c r="BK32" s="21">
        <f t="shared" si="42"/>
        <v>1.7821143278176572E-6</v>
      </c>
      <c r="BL32" s="21">
        <f t="shared" si="42"/>
        <v>7.8474175203660739E-8</v>
      </c>
      <c r="BM32" s="21">
        <f t="shared" si="42"/>
        <v>3.4599917284543553E-9</v>
      </c>
      <c r="BN32" s="2">
        <f t="shared" si="27"/>
        <v>67.892861115030371</v>
      </c>
      <c r="BO32" s="2">
        <f t="shared" si="27"/>
        <v>70.978900256622651</v>
      </c>
      <c r="BP32" s="2">
        <f t="shared" si="27"/>
        <v>74.064939398214946</v>
      </c>
      <c r="BQ32" s="2">
        <f t="shared" si="27"/>
        <v>77.150978539807241</v>
      </c>
      <c r="BR32" s="2">
        <f t="shared" si="27"/>
        <v>80.237017681399522</v>
      </c>
      <c r="BS32" s="2">
        <f t="shared" si="27"/>
        <v>83.32305682299183</v>
      </c>
      <c r="BT32" s="2">
        <f t="shared" si="27"/>
        <v>86.409095964584111</v>
      </c>
      <c r="BU32" s="2">
        <f t="shared" si="28"/>
        <v>3.0528414169356653E-14</v>
      </c>
      <c r="BV32" s="2">
        <f t="shared" si="28"/>
        <v>1.3355980085621249E-15</v>
      </c>
      <c r="BW32" s="2">
        <f t="shared" si="28"/>
        <v>5.8536430830236857E-17</v>
      </c>
      <c r="BX32" s="2">
        <f t="shared" si="28"/>
        <v>2.5697659898357268E-18</v>
      </c>
      <c r="BY32" s="2">
        <f t="shared" si="28"/>
        <v>1.1298553039324725E-19</v>
      </c>
      <c r="BZ32" s="2">
        <f t="shared" si="28"/>
        <v>4.9746797985313775E-21</v>
      </c>
      <c r="CA32" s="2">
        <f t="shared" si="28"/>
        <v>2.193192977460602E-22</v>
      </c>
      <c r="CB32" s="2"/>
      <c r="CC32" s="6">
        <f t="shared" si="29"/>
        <v>53</v>
      </c>
      <c r="CD32" s="2">
        <f t="shared" si="30"/>
        <v>8.9105636991160256E-8</v>
      </c>
      <c r="CE32" s="2">
        <f t="shared" si="30"/>
        <v>1.1771125824067141E-8</v>
      </c>
      <c r="CF32" s="2">
        <f t="shared" si="30"/>
        <v>8.6499793439109851E-10</v>
      </c>
      <c r="CG32" s="2">
        <f t="shared" si="30"/>
        <v>3.8184261308416012E-11</v>
      </c>
      <c r="CH32" s="2">
        <f t="shared" si="30"/>
        <v>1.0124900917674039E-12</v>
      </c>
      <c r="CI32" s="2">
        <f t="shared" si="30"/>
        <v>2.9864999362416711E-14</v>
      </c>
      <c r="CJ32" s="2">
        <f t="shared" si="30"/>
        <v>6.6058269965196816E-16</v>
      </c>
      <c r="CK32" s="21">
        <f t="shared" si="43"/>
        <v>1.7821143278176572E-6</v>
      </c>
      <c r="CL32" s="21">
        <f t="shared" si="43"/>
        <v>7.8474175203660739E-8</v>
      </c>
      <c r="CM32" s="21">
        <f t="shared" si="43"/>
        <v>3.4599917284543553E-9</v>
      </c>
      <c r="CN32" s="21">
        <f t="shared" si="43"/>
        <v>1.5273705937437892E-10</v>
      </c>
      <c r="CO32" s="21">
        <f t="shared" si="43"/>
        <v>6.749971452136907E-12</v>
      </c>
      <c r="CP32" s="21">
        <f t="shared" si="43"/>
        <v>2.986190391933263E-13</v>
      </c>
      <c r="CQ32" s="21">
        <f t="shared" si="43"/>
        <v>1.3224021226834178E-14</v>
      </c>
      <c r="CR32" s="2">
        <f t="shared" si="31"/>
        <v>80.237017681399522</v>
      </c>
      <c r="CS32" s="2">
        <f t="shared" si="31"/>
        <v>83.32305682299183</v>
      </c>
      <c r="CT32" s="2">
        <f t="shared" si="31"/>
        <v>86.409095964584111</v>
      </c>
      <c r="CU32" s="2">
        <f t="shared" si="31"/>
        <v>89.495135106176406</v>
      </c>
      <c r="CV32" s="2">
        <f t="shared" si="31"/>
        <v>92.581174247768686</v>
      </c>
      <c r="CW32" s="2">
        <f t="shared" si="31"/>
        <v>95.667213389360981</v>
      </c>
      <c r="CX32" s="2">
        <f t="shared" si="31"/>
        <v>98.753252530953276</v>
      </c>
      <c r="CY32" s="2">
        <f t="shared" si="32"/>
        <v>1.1298553039324725E-19</v>
      </c>
      <c r="CZ32" s="2">
        <f t="shared" si="32"/>
        <v>4.9746797985313775E-21</v>
      </c>
      <c r="DA32" s="2">
        <f t="shared" si="32"/>
        <v>2.193192977460602E-22</v>
      </c>
      <c r="DB32" s="2">
        <f t="shared" si="32"/>
        <v>9.6809690972756937E-24</v>
      </c>
      <c r="DC32" s="2">
        <f t="shared" si="32"/>
        <v>4.2781485285893377E-25</v>
      </c>
      <c r="DD32" s="2">
        <f t="shared" si="32"/>
        <v>1.8925880143859104E-26</v>
      </c>
      <c r="DE32" s="2">
        <f t="shared" si="32"/>
        <v>8.3808999636528048E-28</v>
      </c>
      <c r="DF32" s="2"/>
      <c r="DG32" s="6">
        <f t="shared" si="33"/>
        <v>53</v>
      </c>
      <c r="DH32" s="2">
        <f t="shared" si="34"/>
        <v>3.5642254796464105E-8</v>
      </c>
      <c r="DI32" s="2">
        <f t="shared" si="34"/>
        <v>3.9237086080223804E-9</v>
      </c>
      <c r="DJ32" s="2">
        <f t="shared" si="34"/>
        <v>2.7679933900515155E-10</v>
      </c>
      <c r="DK32" s="2">
        <f t="shared" si="34"/>
        <v>1.5273704523366407E-11</v>
      </c>
      <c r="DL32" s="2">
        <f t="shared" si="34"/>
        <v>8.0999207341392313E-13</v>
      </c>
      <c r="DM32" s="2">
        <f t="shared" si="34"/>
        <v>4.4797499043625066E-14</v>
      </c>
      <c r="DN32" s="2">
        <f t="shared" si="34"/>
        <v>1.5853984791647235E-15</v>
      </c>
      <c r="DO32" s="2">
        <f t="shared" si="34"/>
        <v>5.5511151231257827E-17</v>
      </c>
      <c r="DP32" s="2">
        <f t="shared" si="34"/>
        <v>0</v>
      </c>
      <c r="DQ32" s="2">
        <f t="shared" si="34"/>
        <v>0</v>
      </c>
      <c r="DR32" s="2">
        <f t="shared" si="34"/>
        <v>0</v>
      </c>
      <c r="DS32" s="2">
        <f t="shared" si="34"/>
        <v>0</v>
      </c>
      <c r="DT32" s="2">
        <f t="shared" si="34"/>
        <v>0</v>
      </c>
      <c r="DU32" s="21">
        <f t="shared" si="44"/>
        <v>1.7821143278176572E-6</v>
      </c>
      <c r="DV32" s="21">
        <f t="shared" si="44"/>
        <v>7.8474175203660739E-8</v>
      </c>
      <c r="DW32" s="21">
        <f t="shared" si="44"/>
        <v>3.4599917284543553E-9</v>
      </c>
      <c r="DX32" s="21">
        <f t="shared" si="44"/>
        <v>1.5273705937437892E-10</v>
      </c>
      <c r="DY32" s="21">
        <f t="shared" si="44"/>
        <v>6.749971452136907E-12</v>
      </c>
      <c r="DZ32" s="21">
        <f t="shared" si="44"/>
        <v>2.986190391933263E-13</v>
      </c>
      <c r="EA32" s="21">
        <f t="shared" si="44"/>
        <v>1.3224021226834178E-14</v>
      </c>
      <c r="EB32" s="21">
        <f t="shared" si="44"/>
        <v>5.8615813544336269E-16</v>
      </c>
      <c r="EC32" s="21">
        <f t="shared" si="44"/>
        <v>2.6004473550958791E-17</v>
      </c>
      <c r="ED32" s="21">
        <f t="shared" si="44"/>
        <v>1.1546277795967827E-18</v>
      </c>
      <c r="EE32" s="21">
        <f t="shared" si="44"/>
        <v>5.1307038187137197E-20</v>
      </c>
      <c r="EF32" s="21">
        <f t="shared" si="44"/>
        <v>2.2815750244608108E-21</v>
      </c>
      <c r="EG32" s="21">
        <f t="shared" si="44"/>
        <v>1.0153100060321552E-22</v>
      </c>
      <c r="EH32" s="2">
        <f t="shared" si="35"/>
        <v>80.237017681399522</v>
      </c>
      <c r="EI32" s="2">
        <f t="shared" si="35"/>
        <v>83.32305682299183</v>
      </c>
      <c r="EJ32" s="2">
        <f t="shared" si="35"/>
        <v>86.409095964584111</v>
      </c>
      <c r="EK32" s="2">
        <f t="shared" si="35"/>
        <v>89.495135106176406</v>
      </c>
      <c r="EL32" s="2">
        <f t="shared" si="35"/>
        <v>92.581174247768686</v>
      </c>
      <c r="EM32" s="2">
        <f t="shared" si="35"/>
        <v>95.667213389360981</v>
      </c>
      <c r="EN32" s="2">
        <f t="shared" si="35"/>
        <v>98.753252530953276</v>
      </c>
      <c r="EO32" s="2">
        <f t="shared" si="35"/>
        <v>101.83929167254556</v>
      </c>
      <c r="EP32" s="2">
        <f t="shared" si="35"/>
        <v>104.92533081413785</v>
      </c>
      <c r="EQ32" s="2">
        <f t="shared" si="35"/>
        <v>108.01136995573013</v>
      </c>
      <c r="ER32" s="2">
        <f t="shared" si="35"/>
        <v>111.09740909732243</v>
      </c>
      <c r="ES32" s="2">
        <f t="shared" si="35"/>
        <v>114.18344823891472</v>
      </c>
      <c r="ET32" s="2">
        <f t="shared" si="35"/>
        <v>117.269487380507</v>
      </c>
      <c r="EU32" s="2">
        <f t="shared" si="36"/>
        <v>1.1298553039324725E-19</v>
      </c>
      <c r="EV32" s="2">
        <f t="shared" si="36"/>
        <v>4.9746797985313775E-21</v>
      </c>
      <c r="EW32" s="2">
        <f t="shared" si="36"/>
        <v>2.193192977460602E-22</v>
      </c>
      <c r="EX32" s="2">
        <f t="shared" si="36"/>
        <v>9.6809690972756937E-24</v>
      </c>
      <c r="EY32" s="2">
        <f t="shared" si="36"/>
        <v>4.2781485285893377E-25</v>
      </c>
      <c r="EZ32" s="2">
        <f t="shared" si="36"/>
        <v>1.8925880143859104E-26</v>
      </c>
      <c r="FA32" s="2">
        <f t="shared" si="36"/>
        <v>8.3808999636528048E-28</v>
      </c>
      <c r="FB32" s="2">
        <f t="shared" si="36"/>
        <v>3.7147819860109474E-29</v>
      </c>
      <c r="FC32" s="2">
        <f t="shared" si="36"/>
        <v>1.6480112614401136E-30</v>
      </c>
      <c r="FD32" s="2">
        <f t="shared" si="36"/>
        <v>7.3172737510729781E-32</v>
      </c>
      <c r="FE32" s="2">
        <f t="shared" si="36"/>
        <v>3.2514767091600486E-33</v>
      </c>
      <c r="FF32" s="2">
        <f t="shared" si="36"/>
        <v>1.4458916977965453E-34</v>
      </c>
      <c r="FG32" s="2">
        <f t="shared" si="36"/>
        <v>6.4342459960243652E-36</v>
      </c>
    </row>
    <row r="33" spans="1:163" x14ac:dyDescent="0.25">
      <c r="A33" s="19">
        <f t="shared" si="45"/>
        <v>15</v>
      </c>
      <c r="B33" s="20">
        <f t="shared" si="46"/>
        <v>55</v>
      </c>
      <c r="C33" s="22">
        <f t="shared" si="47"/>
        <v>15</v>
      </c>
      <c r="D33" s="20">
        <f t="shared" si="37"/>
        <v>55</v>
      </c>
      <c r="E33" s="8">
        <f t="shared" si="13"/>
        <v>328.16</v>
      </c>
      <c r="F33" s="21">
        <f t="shared" si="48"/>
        <v>6.3371356147021542E-14</v>
      </c>
      <c r="G33" s="7">
        <f t="shared" si="14"/>
        <v>0.88343508221712763</v>
      </c>
      <c r="H33" s="7">
        <f t="shared" si="15"/>
        <v>0.32604217494055515</v>
      </c>
      <c r="I33" s="2">
        <f t="shared" si="16"/>
        <v>64.797940060685761</v>
      </c>
      <c r="J33" s="2">
        <f t="shared" si="38"/>
        <v>0.31903678212494385</v>
      </c>
      <c r="K33" s="2">
        <f t="shared" si="39"/>
        <v>0.32182764431241068</v>
      </c>
      <c r="L33" s="2">
        <f t="shared" si="40"/>
        <v>1.261903770547911</v>
      </c>
      <c r="M33" s="2">
        <f t="shared" si="17"/>
        <v>0.15721361166965708</v>
      </c>
      <c r="N33" s="2">
        <f t="shared" si="18"/>
        <v>5.7213625032750869E-2</v>
      </c>
      <c r="O33" s="2">
        <f t="shared" si="19"/>
        <v>1.684480960384427E-7</v>
      </c>
      <c r="P33" s="2">
        <f t="shared" si="20"/>
        <v>6.5941401724556331E-8</v>
      </c>
      <c r="Q33" s="6">
        <f t="shared" si="21"/>
        <v>55</v>
      </c>
      <c r="R33" s="2">
        <f t="shared" si="22"/>
        <v>9.9999993533484752E-2</v>
      </c>
      <c r="S33" s="2">
        <f t="shared" si="22"/>
        <v>5.2135247485633987E-2</v>
      </c>
      <c r="T33" s="2">
        <f t="shared" si="22"/>
        <v>4.8480949454729689E-3</v>
      </c>
      <c r="U33" s="2">
        <f t="shared" si="22"/>
        <v>2.1997216242886086E-4</v>
      </c>
      <c r="V33" s="2">
        <f t="shared" si="22"/>
        <v>9.8484591514125249E-6</v>
      </c>
      <c r="W33" s="2">
        <f t="shared" si="22"/>
        <v>4.4129032797934894E-7</v>
      </c>
      <c r="X33" s="2">
        <f t="shared" si="22"/>
        <v>1.3200118609280054E-8</v>
      </c>
      <c r="Y33" s="2">
        <f t="shared" si="22"/>
        <v>5.9303849608838281E-10</v>
      </c>
      <c r="Z33" s="21">
        <f t="shared" si="41"/>
        <v>16.554043381084828</v>
      </c>
      <c r="AA33" s="21">
        <f t="shared" si="41"/>
        <v>0.73679080809586051</v>
      </c>
      <c r="AB33" s="21">
        <f t="shared" si="41"/>
        <v>3.2854478981969047E-2</v>
      </c>
      <c r="AC33" s="21">
        <f t="shared" si="41"/>
        <v>1.4675574186549952E-3</v>
      </c>
      <c r="AD33" s="21">
        <f t="shared" si="41"/>
        <v>6.5658549818147025E-5</v>
      </c>
      <c r="AE33" s="21">
        <f t="shared" si="41"/>
        <v>2.9419398473726453E-6</v>
      </c>
      <c r="AF33" s="21">
        <f t="shared" si="41"/>
        <v>1.3200119477344977E-7</v>
      </c>
      <c r="AG33" s="21">
        <f t="shared" si="41"/>
        <v>5.930385006781332E-9</v>
      </c>
      <c r="AH33" s="2">
        <f t="shared" si="23"/>
        <v>64.411851093541458</v>
      </c>
      <c r="AI33" s="2">
        <f t="shared" si="23"/>
        <v>67.479082097995814</v>
      </c>
      <c r="AJ33" s="2">
        <f t="shared" si="23"/>
        <v>70.546313102450171</v>
      </c>
      <c r="AK33" s="2">
        <f t="shared" si="23"/>
        <v>73.613544106904513</v>
      </c>
      <c r="AL33" s="2">
        <f t="shared" si="23"/>
        <v>76.680775111358869</v>
      </c>
      <c r="AM33" s="2">
        <f t="shared" si="23"/>
        <v>79.748006115813226</v>
      </c>
      <c r="AN33" s="2">
        <f t="shared" si="23"/>
        <v>82.815237120267597</v>
      </c>
      <c r="AO33" s="2">
        <f t="shared" si="23"/>
        <v>85.882468124721953</v>
      </c>
      <c r="AP33" s="2">
        <f t="shared" si="24"/>
        <v>1.0503844926679585E-12</v>
      </c>
      <c r="AQ33" s="2">
        <f t="shared" si="24"/>
        <v>4.6734965821110841E-14</v>
      </c>
      <c r="AR33" s="2">
        <f t="shared" si="24"/>
        <v>2.0834581230533343E-15</v>
      </c>
      <c r="AS33" s="2">
        <f t="shared" si="24"/>
        <v>9.3047848853884386E-17</v>
      </c>
      <c r="AT33" s="2">
        <f t="shared" si="24"/>
        <v>4.1624070365096058E-18</v>
      </c>
      <c r="AU33" s="2">
        <f t="shared" si="24"/>
        <v>1.8648524646137072E-19</v>
      </c>
      <c r="AV33" s="2">
        <f t="shared" si="24"/>
        <v>8.366759619177071E-21</v>
      </c>
      <c r="AW33" s="2">
        <f t="shared" si="24"/>
        <v>3.7587147001012711E-22</v>
      </c>
      <c r="AX33" s="2"/>
      <c r="AY33" s="6">
        <f t="shared" si="25"/>
        <v>55</v>
      </c>
      <c r="AZ33" s="2">
        <f t="shared" si="26"/>
        <v>5.2135247485633987E-2</v>
      </c>
      <c r="BA33" s="2">
        <f t="shared" si="26"/>
        <v>4.8480949454729689E-3</v>
      </c>
      <c r="BB33" s="2">
        <f t="shared" si="26"/>
        <v>2.1997216242886086E-4</v>
      </c>
      <c r="BC33" s="2">
        <f t="shared" si="26"/>
        <v>9.8484591514125249E-6</v>
      </c>
      <c r="BD33" s="2">
        <f t="shared" si="26"/>
        <v>4.4129032797934894E-7</v>
      </c>
      <c r="BE33" s="2">
        <f t="shared" si="26"/>
        <v>1.9800177913920081E-8</v>
      </c>
      <c r="BF33" s="2">
        <f t="shared" si="26"/>
        <v>8.8955774413257412E-10</v>
      </c>
      <c r="BG33" s="21">
        <f t="shared" si="42"/>
        <v>0.73679080809586051</v>
      </c>
      <c r="BH33" s="21">
        <f t="shared" si="42"/>
        <v>3.2854478981969047E-2</v>
      </c>
      <c r="BI33" s="21">
        <f t="shared" si="42"/>
        <v>1.4675574186549952E-3</v>
      </c>
      <c r="BJ33" s="21">
        <f t="shared" si="42"/>
        <v>6.5658549818147025E-5</v>
      </c>
      <c r="BK33" s="21">
        <f t="shared" si="42"/>
        <v>2.9419398473726453E-6</v>
      </c>
      <c r="BL33" s="21">
        <f t="shared" si="42"/>
        <v>1.3200119477344977E-7</v>
      </c>
      <c r="BM33" s="21">
        <f t="shared" si="42"/>
        <v>5.930385006781332E-9</v>
      </c>
      <c r="BN33" s="2">
        <f t="shared" si="27"/>
        <v>67.479082097995814</v>
      </c>
      <c r="BO33" s="2">
        <f t="shared" si="27"/>
        <v>70.546313102450171</v>
      </c>
      <c r="BP33" s="2">
        <f t="shared" si="27"/>
        <v>73.613544106904513</v>
      </c>
      <c r="BQ33" s="2">
        <f t="shared" si="27"/>
        <v>76.680775111358869</v>
      </c>
      <c r="BR33" s="2">
        <f t="shared" si="27"/>
        <v>79.748006115813226</v>
      </c>
      <c r="BS33" s="2">
        <f t="shared" si="27"/>
        <v>82.815237120267597</v>
      </c>
      <c r="BT33" s="2">
        <f t="shared" si="27"/>
        <v>85.882468124721953</v>
      </c>
      <c r="BU33" s="2">
        <f t="shared" si="28"/>
        <v>4.6734965821110841E-14</v>
      </c>
      <c r="BV33" s="2">
        <f t="shared" si="28"/>
        <v>2.0834581230533343E-15</v>
      </c>
      <c r="BW33" s="2">
        <f t="shared" si="28"/>
        <v>9.3047848853884386E-17</v>
      </c>
      <c r="BX33" s="2">
        <f t="shared" si="28"/>
        <v>4.1624070365096058E-18</v>
      </c>
      <c r="BY33" s="2">
        <f t="shared" si="28"/>
        <v>1.8648524646137072E-19</v>
      </c>
      <c r="BZ33" s="2">
        <f t="shared" si="28"/>
        <v>8.366759619177071E-21</v>
      </c>
      <c r="CA33" s="2">
        <f t="shared" si="28"/>
        <v>3.7587147001012711E-22</v>
      </c>
      <c r="CB33" s="2"/>
      <c r="CC33" s="6">
        <f t="shared" si="29"/>
        <v>55</v>
      </c>
      <c r="CD33" s="2">
        <f t="shared" si="30"/>
        <v>1.4709677599311634E-7</v>
      </c>
      <c r="CE33" s="2">
        <f t="shared" si="30"/>
        <v>1.9800177913920081E-8</v>
      </c>
      <c r="CF33" s="2">
        <f t="shared" si="30"/>
        <v>1.4825962402209569E-9</v>
      </c>
      <c r="CG33" s="2">
        <f t="shared" si="30"/>
        <v>6.6688654598578978E-11</v>
      </c>
      <c r="CH33" s="2">
        <f t="shared" si="30"/>
        <v>1.8018586622758902E-12</v>
      </c>
      <c r="CI33" s="2">
        <f t="shared" si="30"/>
        <v>5.4156679141215137E-14</v>
      </c>
      <c r="CJ33" s="2">
        <f t="shared" si="30"/>
        <v>1.2212453270876722E-15</v>
      </c>
      <c r="CK33" s="21">
        <f t="shared" si="43"/>
        <v>2.9419398473726453E-6</v>
      </c>
      <c r="CL33" s="21">
        <f t="shared" si="43"/>
        <v>1.3200119477344977E-7</v>
      </c>
      <c r="CM33" s="21">
        <f t="shared" si="43"/>
        <v>5.930385006781332E-9</v>
      </c>
      <c r="CN33" s="21">
        <f t="shared" si="43"/>
        <v>2.6675462185491813E-10</v>
      </c>
      <c r="CO33" s="21">
        <f t="shared" si="43"/>
        <v>1.2012446079521838E-11</v>
      </c>
      <c r="CP33" s="21">
        <f t="shared" si="43"/>
        <v>5.4151532377838896E-13</v>
      </c>
      <c r="CQ33" s="21">
        <f t="shared" si="43"/>
        <v>2.443553639736363E-14</v>
      </c>
      <c r="CR33" s="2">
        <f t="shared" si="31"/>
        <v>79.748006115813226</v>
      </c>
      <c r="CS33" s="2">
        <f t="shared" si="31"/>
        <v>82.815237120267597</v>
      </c>
      <c r="CT33" s="2">
        <f t="shared" si="31"/>
        <v>85.882468124721953</v>
      </c>
      <c r="CU33" s="2">
        <f t="shared" si="31"/>
        <v>88.949699129176309</v>
      </c>
      <c r="CV33" s="2">
        <f t="shared" si="31"/>
        <v>92.016930133630652</v>
      </c>
      <c r="CW33" s="2">
        <f t="shared" si="31"/>
        <v>95.084161138085008</v>
      </c>
      <c r="CX33" s="2">
        <f t="shared" si="31"/>
        <v>98.151392142539365</v>
      </c>
      <c r="CY33" s="2">
        <f t="shared" si="32"/>
        <v>1.8648524646137072E-19</v>
      </c>
      <c r="CZ33" s="2">
        <f t="shared" si="32"/>
        <v>8.366759619177071E-21</v>
      </c>
      <c r="DA33" s="2">
        <f t="shared" si="32"/>
        <v>3.7587147001012711E-22</v>
      </c>
      <c r="DB33" s="2">
        <f t="shared" si="32"/>
        <v>1.6906416656245224E-23</v>
      </c>
      <c r="DC33" s="2">
        <f t="shared" si="32"/>
        <v>7.6130500668560862E-25</v>
      </c>
      <c r="DD33" s="2">
        <f t="shared" si="32"/>
        <v>3.4318547101087408E-26</v>
      </c>
      <c r="DE33" s="2">
        <f t="shared" si="32"/>
        <v>1.5485789171846373E-27</v>
      </c>
      <c r="DF33" s="2"/>
      <c r="DG33" s="6">
        <f t="shared" si="33"/>
        <v>55</v>
      </c>
      <c r="DH33" s="2">
        <f t="shared" si="34"/>
        <v>5.8838710397246529E-8</v>
      </c>
      <c r="DI33" s="2">
        <f t="shared" si="34"/>
        <v>6.6000593046400269E-9</v>
      </c>
      <c r="DJ33" s="2">
        <f t="shared" si="34"/>
        <v>4.7443079687070619E-10</v>
      </c>
      <c r="DK33" s="2">
        <f t="shared" si="34"/>
        <v>2.6675461839431593E-11</v>
      </c>
      <c r="DL33" s="2">
        <f t="shared" si="34"/>
        <v>1.4414869298207123E-12</v>
      </c>
      <c r="DM33" s="2">
        <f t="shared" si="34"/>
        <v>8.1235018711822696E-14</v>
      </c>
      <c r="DN33" s="2">
        <f t="shared" si="34"/>
        <v>2.9309887850104131E-15</v>
      </c>
      <c r="DO33" s="2">
        <f t="shared" si="34"/>
        <v>1.1102230246251565E-16</v>
      </c>
      <c r="DP33" s="2">
        <f t="shared" si="34"/>
        <v>0</v>
      </c>
      <c r="DQ33" s="2">
        <f t="shared" si="34"/>
        <v>0</v>
      </c>
      <c r="DR33" s="2">
        <f t="shared" si="34"/>
        <v>0</v>
      </c>
      <c r="DS33" s="2">
        <f t="shared" si="34"/>
        <v>0</v>
      </c>
      <c r="DT33" s="2">
        <f t="shared" si="34"/>
        <v>0</v>
      </c>
      <c r="DU33" s="21">
        <f t="shared" si="44"/>
        <v>2.9419398473726453E-6</v>
      </c>
      <c r="DV33" s="21">
        <f t="shared" si="44"/>
        <v>1.3200119477344977E-7</v>
      </c>
      <c r="DW33" s="21">
        <f t="shared" si="44"/>
        <v>5.930385006781332E-9</v>
      </c>
      <c r="DX33" s="21">
        <f t="shared" si="44"/>
        <v>2.6675462185491813E-10</v>
      </c>
      <c r="DY33" s="21">
        <f t="shared" si="44"/>
        <v>1.2012446079521838E-11</v>
      </c>
      <c r="DZ33" s="21">
        <f t="shared" si="44"/>
        <v>5.4151532377838896E-13</v>
      </c>
      <c r="EA33" s="21">
        <f t="shared" si="44"/>
        <v>2.443553639736363E-14</v>
      </c>
      <c r="EB33" s="21">
        <f t="shared" si="44"/>
        <v>1.103670001499147E-15</v>
      </c>
      <c r="EC33" s="21">
        <f t="shared" si="44"/>
        <v>4.9892972808482716E-17</v>
      </c>
      <c r="ED33" s="21">
        <f t="shared" si="44"/>
        <v>2.2573597309246901E-18</v>
      </c>
      <c r="EE33" s="21">
        <f t="shared" si="44"/>
        <v>1.0221240493464008E-19</v>
      </c>
      <c r="EF33" s="21">
        <f t="shared" si="44"/>
        <v>4.631584904945123E-21</v>
      </c>
      <c r="EG33" s="21">
        <f t="shared" si="44"/>
        <v>2.100206472756531E-22</v>
      </c>
      <c r="EH33" s="2">
        <f t="shared" si="35"/>
        <v>79.748006115813226</v>
      </c>
      <c r="EI33" s="2">
        <f t="shared" si="35"/>
        <v>82.815237120267597</v>
      </c>
      <c r="EJ33" s="2">
        <f t="shared" si="35"/>
        <v>85.882468124721953</v>
      </c>
      <c r="EK33" s="2">
        <f t="shared" si="35"/>
        <v>88.949699129176309</v>
      </c>
      <c r="EL33" s="2">
        <f t="shared" si="35"/>
        <v>92.016930133630652</v>
      </c>
      <c r="EM33" s="2">
        <f t="shared" si="35"/>
        <v>95.084161138085008</v>
      </c>
      <c r="EN33" s="2">
        <f t="shared" si="35"/>
        <v>98.151392142539365</v>
      </c>
      <c r="EO33" s="2">
        <f t="shared" si="35"/>
        <v>101.21862314699372</v>
      </c>
      <c r="EP33" s="2">
        <f t="shared" si="35"/>
        <v>104.28585415144808</v>
      </c>
      <c r="EQ33" s="2">
        <f t="shared" si="35"/>
        <v>107.35308515590243</v>
      </c>
      <c r="ER33" s="2">
        <f t="shared" si="35"/>
        <v>110.42031616035679</v>
      </c>
      <c r="ES33" s="2">
        <f t="shared" si="35"/>
        <v>113.48754716481113</v>
      </c>
      <c r="ET33" s="2">
        <f t="shared" si="35"/>
        <v>116.55477816926549</v>
      </c>
      <c r="EU33" s="2">
        <f t="shared" si="36"/>
        <v>1.8648524646137072E-19</v>
      </c>
      <c r="EV33" s="2">
        <f t="shared" si="36"/>
        <v>8.366759619177071E-21</v>
      </c>
      <c r="EW33" s="2">
        <f t="shared" si="36"/>
        <v>3.7587147001012711E-22</v>
      </c>
      <c r="EX33" s="2">
        <f t="shared" si="36"/>
        <v>1.6906416656245224E-23</v>
      </c>
      <c r="EY33" s="2">
        <f t="shared" si="36"/>
        <v>7.6130500668560862E-25</v>
      </c>
      <c r="EZ33" s="2">
        <f t="shared" si="36"/>
        <v>3.4318547101087408E-26</v>
      </c>
      <c r="FA33" s="2">
        <f t="shared" si="36"/>
        <v>1.5485789171846373E-27</v>
      </c>
      <c r="FB33" s="2">
        <f t="shared" si="36"/>
        <v>6.9943248634240292E-29</v>
      </c>
      <c r="FC33" s="2">
        <f t="shared" si="36"/>
        <v>3.1618578557065218E-30</v>
      </c>
      <c r="FD33" s="2">
        <f t="shared" si="36"/>
        <v>1.4305435673303062E-31</v>
      </c>
      <c r="FE33" s="2">
        <f t="shared" si="36"/>
        <v>6.4774188351108013E-33</v>
      </c>
      <c r="FF33" s="2">
        <f t="shared" si="36"/>
        <v>2.9351248286484539E-34</v>
      </c>
      <c r="FG33" s="2">
        <f t="shared" si="36"/>
        <v>1.3309382033567938E-35</v>
      </c>
    </row>
    <row r="34" spans="1:163" x14ac:dyDescent="0.25">
      <c r="A34" s="19">
        <f t="shared" si="45"/>
        <v>16</v>
      </c>
      <c r="B34" s="20">
        <f t="shared" si="46"/>
        <v>57</v>
      </c>
      <c r="C34" s="22">
        <f t="shared" si="47"/>
        <v>16</v>
      </c>
      <c r="D34" s="20">
        <f t="shared" si="37"/>
        <v>57</v>
      </c>
      <c r="E34" s="8">
        <f t="shared" si="13"/>
        <v>330.16</v>
      </c>
      <c r="F34" s="21">
        <f t="shared" si="48"/>
        <v>6.3371356147021542E-14</v>
      </c>
      <c r="G34" s="7">
        <f t="shared" si="14"/>
        <v>0.88284048885161237</v>
      </c>
      <c r="H34" s="7">
        <f t="shared" si="15"/>
        <v>0.32074719307222649</v>
      </c>
      <c r="I34" s="2">
        <f t="shared" si="16"/>
        <v>65.111913235639491</v>
      </c>
      <c r="J34" s="2">
        <f t="shared" si="38"/>
        <v>0.32674350984316902</v>
      </c>
      <c r="K34" s="2">
        <f t="shared" si="39"/>
        <v>0.32739988555408095</v>
      </c>
      <c r="L34" s="2">
        <f t="shared" si="40"/>
        <v>1.2621721025099255</v>
      </c>
      <c r="M34" s="2">
        <f t="shared" si="17"/>
        <v>0.17527690203986329</v>
      </c>
      <c r="N34" s="2">
        <f t="shared" si="18"/>
        <v>7.5276913578980642E-2</v>
      </c>
      <c r="O34" s="2">
        <f t="shared" si="19"/>
        <v>2.7710080408582807E-7</v>
      </c>
      <c r="P34" s="2">
        <f t="shared" si="20"/>
        <v>1.0843324948384136E-7</v>
      </c>
      <c r="Q34" s="6">
        <f t="shared" si="21"/>
        <v>57</v>
      </c>
      <c r="R34" s="2">
        <f t="shared" ref="R34:Y54" si="49">R$10*(1-EXP((-Z34)))</f>
        <v>9.9999999998233668E-2</v>
      </c>
      <c r="S34" s="2">
        <f t="shared" si="49"/>
        <v>6.7455607555177058E-2</v>
      </c>
      <c r="T34" s="2">
        <f t="shared" si="49"/>
        <v>7.4570403969901776E-3</v>
      </c>
      <c r="U34" s="2">
        <f t="shared" si="49"/>
        <v>3.4764467642789951E-4</v>
      </c>
      <c r="V34" s="2">
        <f t="shared" si="49"/>
        <v>1.5862258638138502E-5</v>
      </c>
      <c r="W34" s="2">
        <f t="shared" si="49"/>
        <v>7.2407969421983682E-7</v>
      </c>
      <c r="X34" s="2">
        <f t="shared" si="49"/>
        <v>2.2064825211387531E-8</v>
      </c>
      <c r="Y34" s="2">
        <f t="shared" si="49"/>
        <v>1.0098768932209623E-9</v>
      </c>
      <c r="Z34" s="21">
        <f t="shared" si="41"/>
        <v>24.759526903387346</v>
      </c>
      <c r="AA34" s="21">
        <f t="shared" si="41"/>
        <v>1.1225651072952232</v>
      </c>
      <c r="AB34" s="21">
        <f t="shared" si="41"/>
        <v>5.0991868922456288E-2</v>
      </c>
      <c r="AC34" s="21">
        <f t="shared" si="41"/>
        <v>2.3203210401992139E-3</v>
      </c>
      <c r="AD34" s="21">
        <f t="shared" si="41"/>
        <v>1.0575398267618941E-4</v>
      </c>
      <c r="AE34" s="21">
        <f t="shared" si="41"/>
        <v>4.8272096124607045E-6</v>
      </c>
      <c r="AF34" s="21">
        <f t="shared" si="41"/>
        <v>2.2064827647182231E-7</v>
      </c>
      <c r="AG34" s="21">
        <f t="shared" si="41"/>
        <v>1.0098768966523412E-8</v>
      </c>
      <c r="AH34" s="2">
        <f t="shared" si="23"/>
        <v>64.021665419362023</v>
      </c>
      <c r="AI34" s="2">
        <f t="shared" si="23"/>
        <v>67.070316153617355</v>
      </c>
      <c r="AJ34" s="2">
        <f t="shared" si="23"/>
        <v>70.118966887872688</v>
      </c>
      <c r="AK34" s="2">
        <f t="shared" si="23"/>
        <v>73.16761762212802</v>
      </c>
      <c r="AL34" s="2">
        <f t="shared" si="23"/>
        <v>76.216268356383353</v>
      </c>
      <c r="AM34" s="2">
        <f t="shared" si="23"/>
        <v>79.264919090638685</v>
      </c>
      <c r="AN34" s="2">
        <f t="shared" si="23"/>
        <v>82.313569824894032</v>
      </c>
      <c r="AO34" s="2">
        <f t="shared" si="23"/>
        <v>85.362220559149364</v>
      </c>
      <c r="AP34" s="2">
        <f t="shared" si="24"/>
        <v>1.5703771113183082E-12</v>
      </c>
      <c r="AQ34" s="2">
        <f t="shared" si="24"/>
        <v>7.1182006328041293E-14</v>
      </c>
      <c r="AR34" s="2">
        <f t="shared" si="24"/>
        <v>3.232849120549357E-15</v>
      </c>
      <c r="AS34" s="2">
        <f t="shared" si="24"/>
        <v>1.4708863602398698E-16</v>
      </c>
      <c r="AT34" s="2">
        <f t="shared" si="24"/>
        <v>6.7033089920255991E-18</v>
      </c>
      <c r="AU34" s="2">
        <f t="shared" si="24"/>
        <v>3.0595734817797778E-19</v>
      </c>
      <c r="AV34" s="2">
        <f t="shared" si="24"/>
        <v>1.3984445404878752E-20</v>
      </c>
      <c r="AW34" s="2">
        <f t="shared" si="24"/>
        <v>6.4002761448047437E-22</v>
      </c>
      <c r="AX34" s="2"/>
      <c r="AY34" s="6">
        <f t="shared" si="25"/>
        <v>57</v>
      </c>
      <c r="AZ34" s="2">
        <f t="shared" ref="AZ34:BF54" si="50">AZ$10*(1-EXP((-BG34)))</f>
        <v>6.7455607555177058E-2</v>
      </c>
      <c r="BA34" s="2">
        <f t="shared" si="50"/>
        <v>7.4570403969901776E-3</v>
      </c>
      <c r="BB34" s="2">
        <f t="shared" si="50"/>
        <v>3.4764467642789951E-4</v>
      </c>
      <c r="BC34" s="2">
        <f t="shared" si="50"/>
        <v>1.5862258638138502E-5</v>
      </c>
      <c r="BD34" s="2">
        <f t="shared" si="50"/>
        <v>7.2407969421983682E-7</v>
      </c>
      <c r="BE34" s="2">
        <f t="shared" si="50"/>
        <v>3.3097237817081294E-8</v>
      </c>
      <c r="BF34" s="2">
        <f t="shared" si="50"/>
        <v>1.5148153398314434E-9</v>
      </c>
      <c r="BG34" s="21">
        <f t="shared" si="42"/>
        <v>1.1225651072952232</v>
      </c>
      <c r="BH34" s="21">
        <f t="shared" si="42"/>
        <v>5.0991868922456288E-2</v>
      </c>
      <c r="BI34" s="21">
        <f t="shared" si="42"/>
        <v>2.3203210401992139E-3</v>
      </c>
      <c r="BJ34" s="21">
        <f t="shared" si="42"/>
        <v>1.0575398267618941E-4</v>
      </c>
      <c r="BK34" s="21">
        <f t="shared" si="42"/>
        <v>4.8272096124607045E-6</v>
      </c>
      <c r="BL34" s="21">
        <f t="shared" si="42"/>
        <v>2.2064827647182231E-7</v>
      </c>
      <c r="BM34" s="21">
        <f t="shared" si="42"/>
        <v>1.0098768966523412E-8</v>
      </c>
      <c r="BN34" s="2">
        <f t="shared" si="27"/>
        <v>67.070316153617355</v>
      </c>
      <c r="BO34" s="2">
        <f t="shared" si="27"/>
        <v>70.118966887872688</v>
      </c>
      <c r="BP34" s="2">
        <f t="shared" si="27"/>
        <v>73.16761762212802</v>
      </c>
      <c r="BQ34" s="2">
        <f t="shared" si="27"/>
        <v>76.216268356383353</v>
      </c>
      <c r="BR34" s="2">
        <f t="shared" si="27"/>
        <v>79.264919090638685</v>
      </c>
      <c r="BS34" s="2">
        <f t="shared" si="27"/>
        <v>82.313569824894032</v>
      </c>
      <c r="BT34" s="2">
        <f t="shared" si="27"/>
        <v>85.362220559149364</v>
      </c>
      <c r="BU34" s="2">
        <f t="shared" si="28"/>
        <v>7.1182006328041293E-14</v>
      </c>
      <c r="BV34" s="2">
        <f t="shared" si="28"/>
        <v>3.232849120549357E-15</v>
      </c>
      <c r="BW34" s="2">
        <f t="shared" si="28"/>
        <v>1.4708863602398698E-16</v>
      </c>
      <c r="BX34" s="2">
        <f t="shared" si="28"/>
        <v>6.7033089920255991E-18</v>
      </c>
      <c r="BY34" s="2">
        <f t="shared" si="28"/>
        <v>3.0595734817797778E-19</v>
      </c>
      <c r="BZ34" s="2">
        <f t="shared" si="28"/>
        <v>1.3984445404878752E-20</v>
      </c>
      <c r="CA34" s="2">
        <f t="shared" si="28"/>
        <v>6.4002761448047437E-22</v>
      </c>
      <c r="CB34" s="2"/>
      <c r="CC34" s="6">
        <f t="shared" si="29"/>
        <v>57</v>
      </c>
      <c r="CD34" s="2">
        <f t="shared" ref="CD34:CJ54" si="51">CD$10*(1-EXP((-CK34)))</f>
        <v>2.4135989807327898E-7</v>
      </c>
      <c r="CE34" s="2">
        <f t="shared" si="51"/>
        <v>3.3097237817081294E-8</v>
      </c>
      <c r="CF34" s="2">
        <f t="shared" si="51"/>
        <v>2.5246922330524058E-9</v>
      </c>
      <c r="CG34" s="2">
        <f t="shared" si="51"/>
        <v>1.1569173397063537E-10</v>
      </c>
      <c r="CH34" s="2">
        <f t="shared" si="51"/>
        <v>3.1844860082230752E-12</v>
      </c>
      <c r="CI34" s="2">
        <f t="shared" si="51"/>
        <v>9.7499786022581252E-14</v>
      </c>
      <c r="CJ34" s="2">
        <f t="shared" si="51"/>
        <v>2.2426505097428165E-15</v>
      </c>
      <c r="CK34" s="21">
        <f t="shared" si="43"/>
        <v>4.8272096124607045E-6</v>
      </c>
      <c r="CL34" s="21">
        <f t="shared" si="43"/>
        <v>2.2064827647182231E-7</v>
      </c>
      <c r="CM34" s="21">
        <f t="shared" si="43"/>
        <v>1.0098768966523412E-8</v>
      </c>
      <c r="CN34" s="21">
        <f t="shared" si="43"/>
        <v>4.6276691511827934E-10</v>
      </c>
      <c r="CO34" s="21">
        <f t="shared" si="43"/>
        <v>2.1229905024105514E-11</v>
      </c>
      <c r="CP34" s="21">
        <f t="shared" si="43"/>
        <v>9.7497770221982464E-13</v>
      </c>
      <c r="CQ34" s="21">
        <f t="shared" si="43"/>
        <v>4.482021600750108E-14</v>
      </c>
      <c r="CR34" s="2">
        <f t="shared" si="31"/>
        <v>79.264919090638685</v>
      </c>
      <c r="CS34" s="2">
        <f t="shared" si="31"/>
        <v>82.313569824894032</v>
      </c>
      <c r="CT34" s="2">
        <f t="shared" si="31"/>
        <v>85.362220559149364</v>
      </c>
      <c r="CU34" s="2">
        <f t="shared" si="31"/>
        <v>88.410871293404696</v>
      </c>
      <c r="CV34" s="2">
        <f t="shared" si="31"/>
        <v>91.459522027660029</v>
      </c>
      <c r="CW34" s="2">
        <f t="shared" si="31"/>
        <v>94.508172761915361</v>
      </c>
      <c r="CX34" s="2">
        <f t="shared" si="31"/>
        <v>97.556823496170708</v>
      </c>
      <c r="CY34" s="2">
        <f t="shared" si="32"/>
        <v>3.0595734817797778E-19</v>
      </c>
      <c r="CZ34" s="2">
        <f t="shared" si="32"/>
        <v>1.3984445404878752E-20</v>
      </c>
      <c r="DA34" s="2">
        <f t="shared" si="32"/>
        <v>6.4002761448047437E-22</v>
      </c>
      <c r="DB34" s="2">
        <f t="shared" si="32"/>
        <v>2.9327981501832116E-23</v>
      </c>
      <c r="DC34" s="2">
        <f t="shared" si="32"/>
        <v>1.34542788023337E-24</v>
      </c>
      <c r="DD34" s="2">
        <f t="shared" si="32"/>
        <v>6.1787645861634658E-26</v>
      </c>
      <c r="DE34" s="2">
        <f t="shared" si="32"/>
        <v>2.8403837087015859E-27</v>
      </c>
      <c r="DF34" s="2"/>
      <c r="DG34" s="6">
        <f t="shared" si="33"/>
        <v>57</v>
      </c>
      <c r="DH34" s="2">
        <f t="shared" ref="DH34:DT53" si="52">DH$10*(1-EXP((-DU34)))</f>
        <v>9.6543959229311583E-8</v>
      </c>
      <c r="DI34" s="2">
        <f t="shared" si="52"/>
        <v>1.1032412605693765E-8</v>
      </c>
      <c r="DJ34" s="2">
        <f t="shared" si="52"/>
        <v>8.0790151457676983E-10</v>
      </c>
      <c r="DK34" s="2">
        <f t="shared" si="52"/>
        <v>4.627669358825415E-11</v>
      </c>
      <c r="DL34" s="2">
        <f t="shared" si="52"/>
        <v>2.5475888065784601E-12</v>
      </c>
      <c r="DM34" s="2">
        <f t="shared" si="52"/>
        <v>1.4624967903387187E-13</v>
      </c>
      <c r="DN34" s="2">
        <f t="shared" si="52"/>
        <v>5.3823612233827586E-15</v>
      </c>
      <c r="DO34" s="2">
        <f t="shared" si="52"/>
        <v>2.1094237467877976E-16</v>
      </c>
      <c r="DP34" s="2">
        <f t="shared" si="52"/>
        <v>8.8817841970012525E-18</v>
      </c>
      <c r="DQ34" s="2">
        <f t="shared" si="52"/>
        <v>0</v>
      </c>
      <c r="DR34" s="2">
        <f t="shared" si="52"/>
        <v>0</v>
      </c>
      <c r="DS34" s="2">
        <f t="shared" si="52"/>
        <v>0</v>
      </c>
      <c r="DT34" s="2">
        <f t="shared" si="52"/>
        <v>0</v>
      </c>
      <c r="DU34" s="21">
        <f t="shared" si="44"/>
        <v>4.8272096124607045E-6</v>
      </c>
      <c r="DV34" s="21">
        <f t="shared" si="44"/>
        <v>2.2064827647182231E-7</v>
      </c>
      <c r="DW34" s="21">
        <f t="shared" si="44"/>
        <v>1.0098768966523412E-8</v>
      </c>
      <c r="DX34" s="21">
        <f t="shared" si="44"/>
        <v>4.6276691511827934E-10</v>
      </c>
      <c r="DY34" s="21">
        <f t="shared" si="44"/>
        <v>2.1229905024105514E-11</v>
      </c>
      <c r="DZ34" s="21">
        <f t="shared" si="44"/>
        <v>9.7497770221982464E-13</v>
      </c>
      <c r="EA34" s="21">
        <f t="shared" si="44"/>
        <v>4.482021600750108E-14</v>
      </c>
      <c r="EB34" s="21">
        <f t="shared" si="44"/>
        <v>2.0623389025571712E-15</v>
      </c>
      <c r="EC34" s="21">
        <f t="shared" si="44"/>
        <v>9.4979381508288991E-17</v>
      </c>
      <c r="ED34" s="21">
        <f t="shared" si="44"/>
        <v>4.3778431873362832E-18</v>
      </c>
      <c r="EE34" s="21">
        <f t="shared" si="44"/>
        <v>2.0194482545285604E-19</v>
      </c>
      <c r="EF34" s="21">
        <f t="shared" si="44"/>
        <v>9.3224186579619621E-21</v>
      </c>
      <c r="EG34" s="21">
        <f t="shared" si="44"/>
        <v>4.3065641530818736E-22</v>
      </c>
      <c r="EH34" s="2">
        <f t="shared" si="35"/>
        <v>79.264919090638685</v>
      </c>
      <c r="EI34" s="2">
        <f t="shared" si="35"/>
        <v>82.313569824894032</v>
      </c>
      <c r="EJ34" s="2">
        <f t="shared" si="35"/>
        <v>85.362220559149364</v>
      </c>
      <c r="EK34" s="2">
        <f t="shared" si="35"/>
        <v>88.410871293404696</v>
      </c>
      <c r="EL34" s="2">
        <f t="shared" si="35"/>
        <v>91.459522027660029</v>
      </c>
      <c r="EM34" s="2">
        <f t="shared" si="35"/>
        <v>94.508172761915361</v>
      </c>
      <c r="EN34" s="2">
        <f t="shared" si="35"/>
        <v>97.556823496170708</v>
      </c>
      <c r="EO34" s="2">
        <f t="shared" si="35"/>
        <v>100.60547423042604</v>
      </c>
      <c r="EP34" s="2">
        <f t="shared" si="35"/>
        <v>103.65412496468137</v>
      </c>
      <c r="EQ34" s="2">
        <f t="shared" si="35"/>
        <v>106.7027756989367</v>
      </c>
      <c r="ER34" s="2">
        <f t="shared" si="35"/>
        <v>109.75142643319204</v>
      </c>
      <c r="ES34" s="2">
        <f t="shared" si="35"/>
        <v>112.80007716744737</v>
      </c>
      <c r="ET34" s="2">
        <f t="shared" si="35"/>
        <v>115.8487279017027</v>
      </c>
      <c r="EU34" s="2">
        <f t="shared" si="36"/>
        <v>3.0595734817797778E-19</v>
      </c>
      <c r="EV34" s="2">
        <f t="shared" si="36"/>
        <v>1.3984445404878752E-20</v>
      </c>
      <c r="EW34" s="2">
        <f t="shared" si="36"/>
        <v>6.4002761448047437E-22</v>
      </c>
      <c r="EX34" s="2">
        <f t="shared" si="36"/>
        <v>2.9327981501832116E-23</v>
      </c>
      <c r="EY34" s="2">
        <f t="shared" si="36"/>
        <v>1.34542788023337E-24</v>
      </c>
      <c r="EZ34" s="2">
        <f t="shared" si="36"/>
        <v>6.1787645861634658E-26</v>
      </c>
      <c r="FA34" s="2">
        <f t="shared" si="36"/>
        <v>2.8403837087015859E-27</v>
      </c>
      <c r="FB34" s="2">
        <f t="shared" si="36"/>
        <v>1.3069539699026211E-28</v>
      </c>
      <c r="FC34" s="2">
        <f t="shared" si="36"/>
        <v>6.0190447188121156E-30</v>
      </c>
      <c r="FD34" s="2">
        <f t="shared" si="36"/>
        <v>2.7743226905315689E-31</v>
      </c>
      <c r="FE34" s="2">
        <f t="shared" si="36"/>
        <v>1.2797597575175184E-32</v>
      </c>
      <c r="FF34" s="2">
        <f t="shared" si="36"/>
        <v>5.9077697925374522E-34</v>
      </c>
      <c r="FG34" s="2">
        <f t="shared" si="36"/>
        <v>2.7291369868329299E-35</v>
      </c>
    </row>
    <row r="35" spans="1:163" x14ac:dyDescent="0.25">
      <c r="A35" s="19">
        <f t="shared" si="45"/>
        <v>17</v>
      </c>
      <c r="B35" s="20">
        <f t="shared" si="46"/>
        <v>59</v>
      </c>
      <c r="C35" s="22">
        <f t="shared" si="47"/>
        <v>17</v>
      </c>
      <c r="D35" s="20">
        <f t="shared" si="37"/>
        <v>59</v>
      </c>
      <c r="E35" s="8">
        <f t="shared" si="13"/>
        <v>332.16</v>
      </c>
      <c r="F35" s="21">
        <f t="shared" si="48"/>
        <v>6.3371356147021542E-14</v>
      </c>
      <c r="G35" s="7">
        <f t="shared" si="14"/>
        <v>0.88223148444028432</v>
      </c>
      <c r="H35" s="7">
        <f t="shared" si="15"/>
        <v>0.31532398142279755</v>
      </c>
      <c r="I35" s="2">
        <f t="shared" si="16"/>
        <v>65.436587760652216</v>
      </c>
      <c r="J35" s="2">
        <f t="shared" si="38"/>
        <v>0.33463957041493569</v>
      </c>
      <c r="K35" s="2">
        <f t="shared" si="39"/>
        <v>0.33315706144585572</v>
      </c>
      <c r="L35" s="2">
        <f t="shared" si="40"/>
        <v>1.2624469805935057</v>
      </c>
      <c r="M35" s="2">
        <f t="shared" si="17"/>
        <v>0.19368959007396477</v>
      </c>
      <c r="N35" s="2">
        <f t="shared" si="18"/>
        <v>9.3689609256716516E-2</v>
      </c>
      <c r="O35" s="2">
        <f t="shared" si="19"/>
        <v>4.5314844964727822E-7</v>
      </c>
      <c r="P35" s="2">
        <f t="shared" si="20"/>
        <v>1.7725438613447334E-7</v>
      </c>
      <c r="Q35" s="6">
        <f t="shared" si="21"/>
        <v>59</v>
      </c>
      <c r="R35" s="2">
        <f t="shared" si="49"/>
        <v>9.9999999999999992E-2</v>
      </c>
      <c r="S35" s="2">
        <f t="shared" si="49"/>
        <v>8.1761073526807643E-2</v>
      </c>
      <c r="T35" s="2">
        <f t="shared" si="49"/>
        <v>1.1355626156768883E-2</v>
      </c>
      <c r="U35" s="2">
        <f t="shared" si="49"/>
        <v>5.4626872250008172E-4</v>
      </c>
      <c r="V35" s="2">
        <f t="shared" si="49"/>
        <v>2.5402243652683507E-5</v>
      </c>
      <c r="W35" s="2">
        <f t="shared" si="49"/>
        <v>1.1810587320471023E-6</v>
      </c>
      <c r="X35" s="2">
        <f t="shared" si="49"/>
        <v>3.6656707114168796E-8</v>
      </c>
      <c r="Y35" s="2">
        <f t="shared" si="49"/>
        <v>1.7087963377626638E-9</v>
      </c>
      <c r="Z35" s="21">
        <f t="shared" ref="Z35:AG50" si="53">Z34+(AP35-AP34)/$F35</f>
        <v>36.850756994305691</v>
      </c>
      <c r="AA35" s="21">
        <f t="shared" si="53"/>
        <v>1.7016120587103503</v>
      </c>
      <c r="AB35" s="21">
        <f t="shared" si="53"/>
        <v>7.872310098089072E-2</v>
      </c>
      <c r="AC35" s="21">
        <f t="shared" si="53"/>
        <v>3.6484389499703632E-3</v>
      </c>
      <c r="AD35" s="21">
        <f t="shared" si="53"/>
        <v>1.6936263205888025E-4</v>
      </c>
      <c r="AE35" s="21">
        <f t="shared" si="53"/>
        <v>7.8737558781996594E-6</v>
      </c>
      <c r="AF35" s="21">
        <f t="shared" si="53"/>
        <v>3.6656713833080334E-7</v>
      </c>
      <c r="AG35" s="21">
        <f t="shared" si="53"/>
        <v>1.7087963530743647E-8</v>
      </c>
      <c r="AH35" s="2">
        <f t="shared" si="23"/>
        <v>63.636178512935224</v>
      </c>
      <c r="AI35" s="2">
        <f t="shared" si="23"/>
        <v>66.666472727836904</v>
      </c>
      <c r="AJ35" s="2">
        <f t="shared" si="23"/>
        <v>69.696766942738577</v>
      </c>
      <c r="AK35" s="2">
        <f t="shared" si="23"/>
        <v>72.72706115764025</v>
      </c>
      <c r="AL35" s="2">
        <f t="shared" si="23"/>
        <v>75.757355372541937</v>
      </c>
      <c r="AM35" s="2">
        <f t="shared" si="23"/>
        <v>78.78764958744361</v>
      </c>
      <c r="AN35" s="2">
        <f t="shared" si="23"/>
        <v>81.817943802345297</v>
      </c>
      <c r="AO35" s="2">
        <f t="shared" si="23"/>
        <v>84.84823801724697</v>
      </c>
      <c r="AP35" s="2">
        <f t="shared" si="24"/>
        <v>2.3366147596654782E-12</v>
      </c>
      <c r="AQ35" s="2">
        <f t="shared" si="24"/>
        <v>1.0787699691201639E-13</v>
      </c>
      <c r="AR35" s="2">
        <f t="shared" si="24"/>
        <v>4.9902149037201073E-15</v>
      </c>
      <c r="AS35" s="2">
        <f t="shared" si="24"/>
        <v>2.3125326908933228E-16</v>
      </c>
      <c r="AT35" s="2">
        <f t="shared" si="24"/>
        <v>1.0734275366087122E-17</v>
      </c>
      <c r="AU35" s="2">
        <f t="shared" si="24"/>
        <v>4.9902111660249968E-19</v>
      </c>
      <c r="AV35" s="2">
        <f t="shared" si="24"/>
        <v>2.3231521568312276E-20</v>
      </c>
      <c r="AW35" s="2">
        <f t="shared" si="24"/>
        <v>1.0829423523905019E-21</v>
      </c>
      <c r="AX35" s="2"/>
      <c r="AY35" s="6">
        <f t="shared" si="25"/>
        <v>59</v>
      </c>
      <c r="AZ35" s="2">
        <f t="shared" si="50"/>
        <v>8.1761073526807643E-2</v>
      </c>
      <c r="BA35" s="2">
        <f t="shared" si="50"/>
        <v>1.1355626156768883E-2</v>
      </c>
      <c r="BB35" s="2">
        <f t="shared" si="50"/>
        <v>5.4626872250008172E-4</v>
      </c>
      <c r="BC35" s="2">
        <f t="shared" si="50"/>
        <v>2.5402243652683507E-5</v>
      </c>
      <c r="BD35" s="2">
        <f t="shared" si="50"/>
        <v>1.1810587320471023E-6</v>
      </c>
      <c r="BE35" s="2">
        <f t="shared" si="50"/>
        <v>5.4985060671253194E-8</v>
      </c>
      <c r="BF35" s="2">
        <f t="shared" si="50"/>
        <v>2.5631945066439952E-9</v>
      </c>
      <c r="BG35" s="21">
        <f t="shared" ref="BG35:BM50" si="54">BG34+(BU35-BU34)/$F35</f>
        <v>1.7016120587103503</v>
      </c>
      <c r="BH35" s="21">
        <f t="shared" si="54"/>
        <v>7.872310098089072E-2</v>
      </c>
      <c r="BI35" s="21">
        <f t="shared" si="54"/>
        <v>3.6484389499703632E-3</v>
      </c>
      <c r="BJ35" s="21">
        <f t="shared" si="54"/>
        <v>1.6936263205888025E-4</v>
      </c>
      <c r="BK35" s="21">
        <f t="shared" si="54"/>
        <v>7.8737558781996594E-6</v>
      </c>
      <c r="BL35" s="21">
        <f t="shared" si="54"/>
        <v>3.6656713833080334E-7</v>
      </c>
      <c r="BM35" s="21">
        <f t="shared" si="54"/>
        <v>1.7087963530743647E-8</v>
      </c>
      <c r="BN35" s="2">
        <f t="shared" si="27"/>
        <v>66.666472727836904</v>
      </c>
      <c r="BO35" s="2">
        <f t="shared" si="27"/>
        <v>69.696766942738577</v>
      </c>
      <c r="BP35" s="2">
        <f t="shared" si="27"/>
        <v>72.72706115764025</v>
      </c>
      <c r="BQ35" s="2">
        <f t="shared" si="27"/>
        <v>75.757355372541937</v>
      </c>
      <c r="BR35" s="2">
        <f t="shared" si="27"/>
        <v>78.78764958744361</v>
      </c>
      <c r="BS35" s="2">
        <f t="shared" si="27"/>
        <v>81.817943802345297</v>
      </c>
      <c r="BT35" s="2">
        <f t="shared" si="27"/>
        <v>84.84823801724697</v>
      </c>
      <c r="BU35" s="2">
        <f t="shared" si="28"/>
        <v>1.0787699691201639E-13</v>
      </c>
      <c r="BV35" s="2">
        <f t="shared" si="28"/>
        <v>4.9902149037201073E-15</v>
      </c>
      <c r="BW35" s="2">
        <f t="shared" si="28"/>
        <v>2.3125326908933228E-16</v>
      </c>
      <c r="BX35" s="2">
        <f t="shared" si="28"/>
        <v>1.0734275366087122E-17</v>
      </c>
      <c r="BY35" s="2">
        <f t="shared" si="28"/>
        <v>4.9902111660249968E-19</v>
      </c>
      <c r="BZ35" s="2">
        <f t="shared" si="28"/>
        <v>2.3231521568312276E-20</v>
      </c>
      <c r="CA35" s="2">
        <f t="shared" si="28"/>
        <v>1.0829423523905019E-21</v>
      </c>
      <c r="CB35" s="2"/>
      <c r="CC35" s="6">
        <f t="shared" si="29"/>
        <v>59</v>
      </c>
      <c r="CD35" s="2">
        <f t="shared" si="51"/>
        <v>3.9368624401570077E-7</v>
      </c>
      <c r="CE35" s="2">
        <f t="shared" si="51"/>
        <v>5.4985060671253194E-8</v>
      </c>
      <c r="CF35" s="2">
        <f t="shared" si="51"/>
        <v>4.271990844406659E-9</v>
      </c>
      <c r="CG35" s="2">
        <f t="shared" si="51"/>
        <v>1.9938584117085156E-10</v>
      </c>
      <c r="CH35" s="2">
        <f t="shared" si="51"/>
        <v>5.5898785600305702E-12</v>
      </c>
      <c r="CI35" s="2">
        <f t="shared" si="51"/>
        <v>1.7431611709639584E-13</v>
      </c>
      <c r="CJ35" s="2">
        <f t="shared" si="51"/>
        <v>4.0800696154974503E-15</v>
      </c>
      <c r="CK35" s="21">
        <f t="shared" ref="CK35:CQ50" si="55">CK34+(CY35-CY34)/$F35</f>
        <v>7.8737558781996594E-6</v>
      </c>
      <c r="CL35" s="21">
        <f t="shared" si="55"/>
        <v>3.6656713833080334E-7</v>
      </c>
      <c r="CM35" s="21">
        <f t="shared" si="55"/>
        <v>1.7087963530743647E-8</v>
      </c>
      <c r="CN35" s="21">
        <f t="shared" si="55"/>
        <v>7.9754333227661049E-10</v>
      </c>
      <c r="CO35" s="21">
        <f t="shared" si="55"/>
        <v>3.7265851642217477E-11</v>
      </c>
      <c r="CP35" s="21">
        <f t="shared" si="55"/>
        <v>1.743128263924792E-12</v>
      </c>
      <c r="CQ35" s="21">
        <f t="shared" si="55"/>
        <v>8.1617019747128873E-14</v>
      </c>
      <c r="CR35" s="2">
        <f t="shared" si="31"/>
        <v>78.78764958744361</v>
      </c>
      <c r="CS35" s="2">
        <f t="shared" si="31"/>
        <v>81.817943802345297</v>
      </c>
      <c r="CT35" s="2">
        <f t="shared" si="31"/>
        <v>84.84823801724697</v>
      </c>
      <c r="CU35" s="2">
        <f t="shared" si="31"/>
        <v>87.878532232148657</v>
      </c>
      <c r="CV35" s="2">
        <f t="shared" si="31"/>
        <v>90.90882644705033</v>
      </c>
      <c r="CW35" s="2">
        <f t="shared" si="31"/>
        <v>93.939120661952003</v>
      </c>
      <c r="CX35" s="2">
        <f t="shared" si="31"/>
        <v>96.969414876853676</v>
      </c>
      <c r="CY35" s="2">
        <f t="shared" si="32"/>
        <v>4.9902111660249968E-19</v>
      </c>
      <c r="CZ35" s="2">
        <f t="shared" si="32"/>
        <v>2.3231521568312276E-20</v>
      </c>
      <c r="DA35" s="2">
        <f t="shared" si="32"/>
        <v>1.0829423523905019E-21</v>
      </c>
      <c r="DB35" s="2">
        <f t="shared" si="32"/>
        <v>5.0543217063196573E-23</v>
      </c>
      <c r="DC35" s="2">
        <f t="shared" si="32"/>
        <v>2.3616475645243686E-24</v>
      </c>
      <c r="DD35" s="2">
        <f t="shared" si="32"/>
        <v>1.1046638868197479E-25</v>
      </c>
      <c r="DE35" s="2">
        <f t="shared" si="32"/>
        <v>5.1722470635575925E-27</v>
      </c>
      <c r="DF35" s="2"/>
      <c r="DG35" s="6">
        <f t="shared" si="33"/>
        <v>59</v>
      </c>
      <c r="DH35" s="2">
        <f t="shared" si="52"/>
        <v>1.574744976062803E-7</v>
      </c>
      <c r="DI35" s="2">
        <f t="shared" si="52"/>
        <v>1.8328353557084398E-8</v>
      </c>
      <c r="DJ35" s="2">
        <f t="shared" si="52"/>
        <v>1.3670370702101308E-9</v>
      </c>
      <c r="DK35" s="2">
        <f t="shared" si="52"/>
        <v>7.9754336468340633E-11</v>
      </c>
      <c r="DL35" s="2">
        <f t="shared" si="52"/>
        <v>4.471902848024456E-12</v>
      </c>
      <c r="DM35" s="2">
        <f t="shared" si="52"/>
        <v>2.6147417564459375E-13</v>
      </c>
      <c r="DN35" s="2">
        <f t="shared" si="52"/>
        <v>9.792167077193881E-15</v>
      </c>
      <c r="DO35" s="2">
        <f t="shared" si="52"/>
        <v>3.7747582837255326E-16</v>
      </c>
      <c r="DP35" s="2">
        <f t="shared" si="52"/>
        <v>1.7763568394002505E-17</v>
      </c>
      <c r="DQ35" s="2">
        <f t="shared" si="52"/>
        <v>0</v>
      </c>
      <c r="DR35" s="2">
        <f t="shared" si="52"/>
        <v>0</v>
      </c>
      <c r="DS35" s="2">
        <f t="shared" si="52"/>
        <v>0</v>
      </c>
      <c r="DT35" s="2">
        <f t="shared" si="52"/>
        <v>0</v>
      </c>
      <c r="DU35" s="21">
        <f t="shared" ref="DU35:EG50" si="56">DU34+(EU35-EU34)/$F35</f>
        <v>7.8737558781996594E-6</v>
      </c>
      <c r="DV35" s="21">
        <f t="shared" si="56"/>
        <v>3.6656713833080334E-7</v>
      </c>
      <c r="DW35" s="21">
        <f t="shared" si="56"/>
        <v>1.7087963530743647E-8</v>
      </c>
      <c r="DX35" s="21">
        <f t="shared" si="56"/>
        <v>7.9754333227661049E-10</v>
      </c>
      <c r="DY35" s="21">
        <f t="shared" si="56"/>
        <v>3.7265851642217477E-11</v>
      </c>
      <c r="DZ35" s="21">
        <f t="shared" si="56"/>
        <v>1.743128263924792E-12</v>
      </c>
      <c r="EA35" s="21">
        <f t="shared" si="56"/>
        <v>8.1617019747128873E-14</v>
      </c>
      <c r="EB35" s="21">
        <f t="shared" si="56"/>
        <v>3.8250690040127988E-15</v>
      </c>
      <c r="EC35" s="21">
        <f t="shared" si="56"/>
        <v>1.7942429836695215E-16</v>
      </c>
      <c r="ED35" s="21">
        <f t="shared" si="56"/>
        <v>8.4233520556387369E-18</v>
      </c>
      <c r="EE35" s="21">
        <f t="shared" si="56"/>
        <v>3.9575864576223992E-19</v>
      </c>
      <c r="EF35" s="21">
        <f t="shared" si="56"/>
        <v>1.8607981890007882E-20</v>
      </c>
      <c r="EG35" s="21">
        <f t="shared" si="56"/>
        <v>8.7553722420285802E-22</v>
      </c>
      <c r="EH35" s="2">
        <f t="shared" si="35"/>
        <v>78.78764958744361</v>
      </c>
      <c r="EI35" s="2">
        <f t="shared" si="35"/>
        <v>81.817943802345297</v>
      </c>
      <c r="EJ35" s="2">
        <f t="shared" si="35"/>
        <v>84.84823801724697</v>
      </c>
      <c r="EK35" s="2">
        <f t="shared" si="35"/>
        <v>87.878532232148657</v>
      </c>
      <c r="EL35" s="2">
        <f t="shared" si="35"/>
        <v>90.90882644705033</v>
      </c>
      <c r="EM35" s="2">
        <f t="shared" si="35"/>
        <v>93.939120661952003</v>
      </c>
      <c r="EN35" s="2">
        <f t="shared" si="35"/>
        <v>96.969414876853676</v>
      </c>
      <c r="EO35" s="2">
        <f t="shared" si="35"/>
        <v>99.999709091755363</v>
      </c>
      <c r="EP35" s="2">
        <f t="shared" si="35"/>
        <v>103.03000330665704</v>
      </c>
      <c r="EQ35" s="2">
        <f t="shared" si="35"/>
        <v>106.06029752155871</v>
      </c>
      <c r="ER35" s="2">
        <f t="shared" si="35"/>
        <v>109.09059173646038</v>
      </c>
      <c r="ES35" s="2">
        <f t="shared" si="35"/>
        <v>112.12088595136207</v>
      </c>
      <c r="ET35" s="2">
        <f t="shared" si="35"/>
        <v>115.15118016626374</v>
      </c>
      <c r="EU35" s="2">
        <f t="shared" si="36"/>
        <v>4.9902111660249968E-19</v>
      </c>
      <c r="EV35" s="2">
        <f t="shared" si="36"/>
        <v>2.3231521568312276E-20</v>
      </c>
      <c r="EW35" s="2">
        <f t="shared" si="36"/>
        <v>1.0829423523905019E-21</v>
      </c>
      <c r="EX35" s="2">
        <f t="shared" si="36"/>
        <v>5.0543217063196573E-23</v>
      </c>
      <c r="EY35" s="2">
        <f t="shared" si="36"/>
        <v>2.3616475645243686E-24</v>
      </c>
      <c r="EZ35" s="2">
        <f t="shared" si="36"/>
        <v>1.1046638868197479E-25</v>
      </c>
      <c r="FA35" s="2">
        <f t="shared" si="36"/>
        <v>5.1722470635575925E-27</v>
      </c>
      <c r="FB35" s="2">
        <f t="shared" si="36"/>
        <v>2.424019940406821E-28</v>
      </c>
      <c r="FC35" s="2">
        <f t="shared" si="36"/>
        <v>1.1370433619868081E-29</v>
      </c>
      <c r="FD35" s="2">
        <f t="shared" si="36"/>
        <v>5.3380165234228573E-31</v>
      </c>
      <c r="FE35" s="2">
        <f t="shared" si="36"/>
        <v>2.5079842208215986E-32</v>
      </c>
      <c r="FF35" s="2">
        <f t="shared" si="36"/>
        <v>1.1792157138574157E-33</v>
      </c>
      <c r="FG35" s="2">
        <f t="shared" si="36"/>
        <v>5.5484070051768496E-35</v>
      </c>
    </row>
    <row r="36" spans="1:163" x14ac:dyDescent="0.25">
      <c r="A36" s="19">
        <f t="shared" si="45"/>
        <v>18</v>
      </c>
      <c r="B36" s="20">
        <f t="shared" si="46"/>
        <v>61</v>
      </c>
      <c r="C36" s="22">
        <f t="shared" si="47"/>
        <v>18</v>
      </c>
      <c r="D36" s="20">
        <f t="shared" si="37"/>
        <v>61</v>
      </c>
      <c r="E36" s="8">
        <f t="shared" si="13"/>
        <v>334.16</v>
      </c>
      <c r="F36" s="21">
        <f t="shared" si="48"/>
        <v>6.3371356147021542E-14</v>
      </c>
      <c r="G36" s="7">
        <f t="shared" si="14"/>
        <v>0.88167959338705182</v>
      </c>
      <c r="H36" s="7">
        <f t="shared" si="15"/>
        <v>0.31040958109148226</v>
      </c>
      <c r="I36" s="2">
        <f t="shared" si="16"/>
        <v>65.733546723560252</v>
      </c>
      <c r="J36" s="2">
        <f t="shared" si="38"/>
        <v>0.34179720810408909</v>
      </c>
      <c r="K36" s="2">
        <f t="shared" si="39"/>
        <v>0.33841866801894938</v>
      </c>
      <c r="L36" s="2">
        <f t="shared" si="40"/>
        <v>1.2626961175122489</v>
      </c>
      <c r="M36" s="2">
        <f t="shared" si="17"/>
        <v>0.21029836918819664</v>
      </c>
      <c r="N36" s="2">
        <f t="shared" si="18"/>
        <v>0.11029840089126604</v>
      </c>
      <c r="O36" s="2">
        <f t="shared" si="19"/>
        <v>7.3676142092193862E-7</v>
      </c>
      <c r="P36" s="2">
        <f t="shared" si="20"/>
        <v>2.8808086504739095E-7</v>
      </c>
      <c r="Q36" s="6">
        <f t="shared" si="21"/>
        <v>61</v>
      </c>
      <c r="R36" s="2">
        <f t="shared" si="49"/>
        <v>0.1</v>
      </c>
      <c r="S36" s="2">
        <f t="shared" si="49"/>
        <v>9.2319886629996448E-2</v>
      </c>
      <c r="T36" s="2">
        <f t="shared" si="49"/>
        <v>1.7082600964690674E-2</v>
      </c>
      <c r="U36" s="2">
        <f t="shared" si="49"/>
        <v>8.5345093311014477E-4</v>
      </c>
      <c r="V36" s="2">
        <f t="shared" si="49"/>
        <v>4.0451972383231948E-5</v>
      </c>
      <c r="W36" s="2">
        <f t="shared" si="49"/>
        <v>1.9152818774625934E-6</v>
      </c>
      <c r="X36" s="2">
        <f t="shared" si="49"/>
        <v>6.0532697143678152E-8</v>
      </c>
      <c r="Y36" s="2">
        <f t="shared" si="49"/>
        <v>2.873441573569835E-9</v>
      </c>
      <c r="Z36" s="21">
        <f t="shared" si="53"/>
        <v>54.585156643354082</v>
      </c>
      <c r="AA36" s="21">
        <f t="shared" si="53"/>
        <v>2.5665358772182505</v>
      </c>
      <c r="AB36" s="21">
        <f t="shared" si="53"/>
        <v>0.12090741869697252</v>
      </c>
      <c r="AC36" s="21">
        <f t="shared" si="53"/>
        <v>5.7059207354542979E-3</v>
      </c>
      <c r="AD36" s="21">
        <f t="shared" si="53"/>
        <v>2.697161860287623E-4</v>
      </c>
      <c r="AE36" s="21">
        <f t="shared" si="53"/>
        <v>1.2768627368379354E-5</v>
      </c>
      <c r="AF36" s="21">
        <f t="shared" si="53"/>
        <v>6.0532715462978666E-7</v>
      </c>
      <c r="AG36" s="21">
        <f t="shared" si="53"/>
        <v>2.8734416132743739E-8</v>
      </c>
      <c r="AH36" s="2">
        <f t="shared" si="23"/>
        <v>63.255306005675614</v>
      </c>
      <c r="AI36" s="2">
        <f t="shared" si="23"/>
        <v>66.26746343451731</v>
      </c>
      <c r="AJ36" s="2">
        <f t="shared" si="23"/>
        <v>69.279620863359014</v>
      </c>
      <c r="AK36" s="2">
        <f t="shared" si="23"/>
        <v>72.291778292200704</v>
      </c>
      <c r="AL36" s="2">
        <f t="shared" si="23"/>
        <v>75.303935721042393</v>
      </c>
      <c r="AM36" s="2">
        <f t="shared" si="23"/>
        <v>78.316093149884097</v>
      </c>
      <c r="AN36" s="2">
        <f t="shared" si="23"/>
        <v>81.3282505787258</v>
      </c>
      <c r="AO36" s="2">
        <f t="shared" si="23"/>
        <v>84.340408007567504</v>
      </c>
      <c r="AP36" s="2">
        <f t="shared" si="24"/>
        <v>3.4604677158789375E-12</v>
      </c>
      <c r="AQ36" s="2">
        <f t="shared" si="24"/>
        <v>1.6268839225472235E-13</v>
      </c>
      <c r="AR36" s="2">
        <f t="shared" si="24"/>
        <v>7.663492325525038E-15</v>
      </c>
      <c r="AS36" s="2">
        <f t="shared" si="24"/>
        <v>3.6163868008324448E-16</v>
      </c>
      <c r="AT36" s="2">
        <f t="shared" si="24"/>
        <v>1.7093816175331866E-17</v>
      </c>
      <c r="AU36" s="2">
        <f t="shared" si="24"/>
        <v>8.0921576110057921E-19</v>
      </c>
      <c r="AV36" s="2">
        <f t="shared" si="24"/>
        <v>3.8362067594863814E-20</v>
      </c>
      <c r="AW36" s="2">
        <f t="shared" si="24"/>
        <v>1.8209938480812556E-21</v>
      </c>
      <c r="AX36" s="2"/>
      <c r="AY36" s="6">
        <f t="shared" si="25"/>
        <v>61</v>
      </c>
      <c r="AZ36" s="2">
        <f t="shared" si="50"/>
        <v>9.2319886629996448E-2</v>
      </c>
      <c r="BA36" s="2">
        <f t="shared" si="50"/>
        <v>1.7082600964690674E-2</v>
      </c>
      <c r="BB36" s="2">
        <f t="shared" si="50"/>
        <v>8.5345093311014477E-4</v>
      </c>
      <c r="BC36" s="2">
        <f t="shared" si="50"/>
        <v>4.0451972383231948E-5</v>
      </c>
      <c r="BD36" s="2">
        <f t="shared" si="50"/>
        <v>1.9152818774625934E-6</v>
      </c>
      <c r="BE36" s="2">
        <f t="shared" si="50"/>
        <v>9.0799045715517221E-8</v>
      </c>
      <c r="BF36" s="2">
        <f t="shared" si="50"/>
        <v>4.3101623603547518E-9</v>
      </c>
      <c r="BG36" s="21">
        <f t="shared" si="54"/>
        <v>2.5665358772182505</v>
      </c>
      <c r="BH36" s="21">
        <f t="shared" si="54"/>
        <v>0.12090741869697252</v>
      </c>
      <c r="BI36" s="21">
        <f t="shared" si="54"/>
        <v>5.7059207354542979E-3</v>
      </c>
      <c r="BJ36" s="21">
        <f t="shared" si="54"/>
        <v>2.697161860287623E-4</v>
      </c>
      <c r="BK36" s="21">
        <f t="shared" si="54"/>
        <v>1.2768627368379354E-5</v>
      </c>
      <c r="BL36" s="21">
        <f t="shared" si="54"/>
        <v>6.0532715462978666E-7</v>
      </c>
      <c r="BM36" s="21">
        <f t="shared" si="54"/>
        <v>2.8734416132743739E-8</v>
      </c>
      <c r="BN36" s="2">
        <f t="shared" si="27"/>
        <v>66.26746343451731</v>
      </c>
      <c r="BO36" s="2">
        <f t="shared" si="27"/>
        <v>69.279620863359014</v>
      </c>
      <c r="BP36" s="2">
        <f t="shared" si="27"/>
        <v>72.291778292200704</v>
      </c>
      <c r="BQ36" s="2">
        <f t="shared" si="27"/>
        <v>75.303935721042393</v>
      </c>
      <c r="BR36" s="2">
        <f t="shared" si="27"/>
        <v>78.316093149884097</v>
      </c>
      <c r="BS36" s="2">
        <f t="shared" si="27"/>
        <v>81.3282505787258</v>
      </c>
      <c r="BT36" s="2">
        <f t="shared" si="27"/>
        <v>84.340408007567504</v>
      </c>
      <c r="BU36" s="2">
        <f t="shared" si="28"/>
        <v>1.6268839225472235E-13</v>
      </c>
      <c r="BV36" s="2">
        <f t="shared" si="28"/>
        <v>7.663492325525038E-15</v>
      </c>
      <c r="BW36" s="2">
        <f t="shared" si="28"/>
        <v>3.6163868008324448E-16</v>
      </c>
      <c r="BX36" s="2">
        <f t="shared" si="28"/>
        <v>1.7093816175331866E-17</v>
      </c>
      <c r="BY36" s="2">
        <f t="shared" si="28"/>
        <v>8.0921576110057921E-19</v>
      </c>
      <c r="BZ36" s="2">
        <f t="shared" si="28"/>
        <v>3.8362067594863814E-20</v>
      </c>
      <c r="CA36" s="2">
        <f t="shared" si="28"/>
        <v>1.8209938480812556E-21</v>
      </c>
      <c r="CB36" s="2"/>
      <c r="CC36" s="6">
        <f t="shared" si="29"/>
        <v>61</v>
      </c>
      <c r="CD36" s="2">
        <f t="shared" si="51"/>
        <v>6.384272924875312E-7</v>
      </c>
      <c r="CE36" s="2">
        <f t="shared" si="51"/>
        <v>9.0799045715517221E-8</v>
      </c>
      <c r="CF36" s="2">
        <f t="shared" si="51"/>
        <v>7.1836039339245872E-9</v>
      </c>
      <c r="CG36" s="2">
        <f t="shared" si="51"/>
        <v>3.4141497962103529E-10</v>
      </c>
      <c r="CH36" s="2">
        <f t="shared" si="51"/>
        <v>9.7469199378252821E-12</v>
      </c>
      <c r="CI36" s="2">
        <f t="shared" si="51"/>
        <v>3.0950797480500116E-13</v>
      </c>
      <c r="CJ36" s="2">
        <f t="shared" si="51"/>
        <v>7.3774319986341655E-15</v>
      </c>
      <c r="CK36" s="21">
        <f t="shared" si="55"/>
        <v>1.2768627368379354E-5</v>
      </c>
      <c r="CL36" s="21">
        <f t="shared" si="55"/>
        <v>6.0532715462978666E-7</v>
      </c>
      <c r="CM36" s="21">
        <f t="shared" si="55"/>
        <v>2.8734416132743739E-8</v>
      </c>
      <c r="CN36" s="21">
        <f t="shared" si="55"/>
        <v>1.3656599261501926E-9</v>
      </c>
      <c r="CO36" s="21">
        <f t="shared" si="55"/>
        <v>6.4979456579607343E-11</v>
      </c>
      <c r="CP36" s="21">
        <f t="shared" si="55"/>
        <v>3.095077215737409E-12</v>
      </c>
      <c r="CQ36" s="21">
        <f t="shared" si="55"/>
        <v>1.4757073693982714E-13</v>
      </c>
      <c r="CR36" s="2">
        <f t="shared" si="31"/>
        <v>78.316093149884097</v>
      </c>
      <c r="CS36" s="2">
        <f t="shared" si="31"/>
        <v>81.3282505787258</v>
      </c>
      <c r="CT36" s="2">
        <f t="shared" si="31"/>
        <v>84.340408007567504</v>
      </c>
      <c r="CU36" s="2">
        <f t="shared" si="31"/>
        <v>87.352565436409193</v>
      </c>
      <c r="CV36" s="2">
        <f t="shared" si="31"/>
        <v>90.364722865250883</v>
      </c>
      <c r="CW36" s="2">
        <f t="shared" si="31"/>
        <v>93.376880294092587</v>
      </c>
      <c r="CX36" s="2">
        <f t="shared" si="31"/>
        <v>96.389037722934276</v>
      </c>
      <c r="CY36" s="2">
        <f t="shared" si="32"/>
        <v>8.0921576110057921E-19</v>
      </c>
      <c r="CZ36" s="2">
        <f t="shared" si="32"/>
        <v>3.8362067594863814E-20</v>
      </c>
      <c r="DA36" s="2">
        <f t="shared" si="32"/>
        <v>1.8209938480812556E-21</v>
      </c>
      <c r="DB36" s="2">
        <f t="shared" si="32"/>
        <v>8.654553606659214E-23</v>
      </c>
      <c r="DC36" s="2">
        <f t="shared" si="32"/>
        <v>4.1178962931295562E-24</v>
      </c>
      <c r="DD36" s="2">
        <f t="shared" si="32"/>
        <v>1.9614122719988461E-25</v>
      </c>
      <c r="DE36" s="2">
        <f t="shared" si="32"/>
        <v>9.3518235649960114E-27</v>
      </c>
      <c r="DF36" s="2"/>
      <c r="DG36" s="6">
        <f t="shared" si="33"/>
        <v>61</v>
      </c>
      <c r="DH36" s="2">
        <f t="shared" si="52"/>
        <v>2.5537091699501249E-7</v>
      </c>
      <c r="DI36" s="2">
        <f t="shared" si="52"/>
        <v>3.0266348571839076E-8</v>
      </c>
      <c r="DJ36" s="2">
        <f t="shared" si="52"/>
        <v>2.298753258855868E-9</v>
      </c>
      <c r="DK36" s="2">
        <f t="shared" si="52"/>
        <v>1.3656599184841412E-10</v>
      </c>
      <c r="DL36" s="2">
        <f t="shared" si="52"/>
        <v>7.797535950260225E-12</v>
      </c>
      <c r="DM36" s="2">
        <f t="shared" si="52"/>
        <v>4.6426196220750169E-13</v>
      </c>
      <c r="DN36" s="2">
        <f t="shared" si="52"/>
        <v>1.7705836796721995E-14</v>
      </c>
      <c r="DO36" s="2">
        <f t="shared" si="52"/>
        <v>6.994405055138487E-16</v>
      </c>
      <c r="DP36" s="2">
        <f t="shared" si="52"/>
        <v>2.6645352591003756E-17</v>
      </c>
      <c r="DQ36" s="2">
        <f t="shared" si="52"/>
        <v>0</v>
      </c>
      <c r="DR36" s="2">
        <f t="shared" si="52"/>
        <v>0</v>
      </c>
      <c r="DS36" s="2">
        <f t="shared" si="52"/>
        <v>0</v>
      </c>
      <c r="DT36" s="2">
        <f t="shared" si="52"/>
        <v>0</v>
      </c>
      <c r="DU36" s="21">
        <f t="shared" si="56"/>
        <v>1.2768627368379354E-5</v>
      </c>
      <c r="DV36" s="21">
        <f t="shared" si="56"/>
        <v>6.0532715462978666E-7</v>
      </c>
      <c r="DW36" s="21">
        <f t="shared" si="56"/>
        <v>2.8734416132743739E-8</v>
      </c>
      <c r="DX36" s="21">
        <f t="shared" si="56"/>
        <v>1.3656599261501926E-9</v>
      </c>
      <c r="DY36" s="21">
        <f t="shared" si="56"/>
        <v>6.4979456579607343E-11</v>
      </c>
      <c r="DZ36" s="21">
        <f t="shared" si="56"/>
        <v>3.095077215737409E-12</v>
      </c>
      <c r="EA36" s="21">
        <f t="shared" si="56"/>
        <v>1.4757073693982714E-13</v>
      </c>
      <c r="EB36" s="21">
        <f t="shared" si="56"/>
        <v>7.0426535121198755E-15</v>
      </c>
      <c r="EC36" s="21">
        <f t="shared" si="56"/>
        <v>3.3639996439689642E-16</v>
      </c>
      <c r="ED36" s="21">
        <f t="shared" si="56"/>
        <v>1.608189904148079E-17</v>
      </c>
      <c r="EE36" s="21">
        <f t="shared" si="56"/>
        <v>7.6941475650196939E-19</v>
      </c>
      <c r="EF36" s="21">
        <f t="shared" si="56"/>
        <v>3.6838937954496167E-20</v>
      </c>
      <c r="EG36" s="21">
        <f t="shared" si="56"/>
        <v>1.7650627870414964E-21</v>
      </c>
      <c r="EH36" s="2">
        <f t="shared" si="35"/>
        <v>78.316093149884097</v>
      </c>
      <c r="EI36" s="2">
        <f t="shared" si="35"/>
        <v>81.3282505787258</v>
      </c>
      <c r="EJ36" s="2">
        <f t="shared" si="35"/>
        <v>84.340408007567504</v>
      </c>
      <c r="EK36" s="2">
        <f t="shared" si="35"/>
        <v>87.352565436409193</v>
      </c>
      <c r="EL36" s="2">
        <f t="shared" si="35"/>
        <v>90.364722865250883</v>
      </c>
      <c r="EM36" s="2">
        <f t="shared" si="35"/>
        <v>93.376880294092587</v>
      </c>
      <c r="EN36" s="2">
        <f t="shared" si="35"/>
        <v>96.389037722934276</v>
      </c>
      <c r="EO36" s="2">
        <f t="shared" si="35"/>
        <v>99.40119515177598</v>
      </c>
      <c r="EP36" s="2">
        <f t="shared" si="35"/>
        <v>102.41335258061767</v>
      </c>
      <c r="EQ36" s="2">
        <f t="shared" si="35"/>
        <v>105.42551000945937</v>
      </c>
      <c r="ER36" s="2">
        <f t="shared" si="35"/>
        <v>108.43766743830106</v>
      </c>
      <c r="ES36" s="2">
        <f t="shared" si="35"/>
        <v>111.44982486714275</v>
      </c>
      <c r="ET36" s="2">
        <f t="shared" si="35"/>
        <v>114.46198229598446</v>
      </c>
      <c r="EU36" s="2">
        <f t="shared" si="36"/>
        <v>8.0921576110057921E-19</v>
      </c>
      <c r="EV36" s="2">
        <f t="shared" si="36"/>
        <v>3.8362067594863814E-20</v>
      </c>
      <c r="EW36" s="2">
        <f t="shared" si="36"/>
        <v>1.8209938480812556E-21</v>
      </c>
      <c r="EX36" s="2">
        <f t="shared" si="36"/>
        <v>8.654553606659214E-23</v>
      </c>
      <c r="EY36" s="2">
        <f t="shared" si="36"/>
        <v>4.1178962931295562E-24</v>
      </c>
      <c r="EZ36" s="2">
        <f t="shared" si="36"/>
        <v>1.9614122719988461E-25</v>
      </c>
      <c r="FA36" s="2">
        <f t="shared" si="36"/>
        <v>9.3518235649960114E-27</v>
      </c>
      <c r="FB36" s="2">
        <f t="shared" si="36"/>
        <v>4.4630468783707478E-28</v>
      </c>
      <c r="FC36" s="2">
        <f t="shared" si="36"/>
        <v>2.1318194458267591E-29</v>
      </c>
      <c r="FD36" s="2">
        <f t="shared" si="36"/>
        <v>1.0191341609507808E-30</v>
      </c>
      <c r="FE36" s="2">
        <f t="shared" si="36"/>
        <v>4.8758936678414302E-32</v>
      </c>
      <c r="FF36" s="2">
        <f t="shared" si="36"/>
        <v>2.334536123520805E-33</v>
      </c>
      <c r="FG36" s="2">
        <f t="shared" si="36"/>
        <v>1.1185451129629565E-34</v>
      </c>
    </row>
    <row r="37" spans="1:163" x14ac:dyDescent="0.25">
      <c r="A37" s="19">
        <f t="shared" si="45"/>
        <v>19</v>
      </c>
      <c r="B37" s="20">
        <f t="shared" si="46"/>
        <v>63</v>
      </c>
      <c r="C37" s="22">
        <f t="shared" si="47"/>
        <v>19</v>
      </c>
      <c r="D37" s="20">
        <f t="shared" si="37"/>
        <v>63</v>
      </c>
      <c r="E37" s="8">
        <f t="shared" si="13"/>
        <v>336.16</v>
      </c>
      <c r="F37" s="21">
        <f t="shared" si="48"/>
        <v>6.3371356147021542E-14</v>
      </c>
      <c r="G37" s="7">
        <f t="shared" si="14"/>
        <v>0.88120326509023139</v>
      </c>
      <c r="H37" s="7">
        <f t="shared" si="15"/>
        <v>0.30616840306081722</v>
      </c>
      <c r="I37" s="2">
        <f t="shared" si="16"/>
        <v>65.99195182663172</v>
      </c>
      <c r="J37" s="2">
        <f t="shared" si="38"/>
        <v>0.34797620688226749</v>
      </c>
      <c r="K37" s="2">
        <f t="shared" si="39"/>
        <v>0.34299427422448048</v>
      </c>
      <c r="L37" s="2">
        <f t="shared" si="40"/>
        <v>1.2629111721634796</v>
      </c>
      <c r="M37" s="2">
        <f t="shared" si="17"/>
        <v>0.22457389398555203</v>
      </c>
      <c r="N37" s="2">
        <f t="shared" si="18"/>
        <v>0.12457394607227058</v>
      </c>
      <c r="O37" s="2">
        <f t="shared" si="19"/>
        <v>1.1910924789693135E-6</v>
      </c>
      <c r="P37" s="2">
        <f t="shared" si="20"/>
        <v>4.6554679324573029E-7</v>
      </c>
      <c r="Q37" s="6">
        <f t="shared" si="21"/>
        <v>63</v>
      </c>
      <c r="R37" s="2">
        <f t="shared" si="49"/>
        <v>0.1</v>
      </c>
      <c r="S37" s="2">
        <f t="shared" si="49"/>
        <v>9.787692808937376E-2</v>
      </c>
      <c r="T37" s="2">
        <f t="shared" si="49"/>
        <v>2.5304094763116989E-2</v>
      </c>
      <c r="U37" s="2">
        <f t="shared" si="49"/>
        <v>1.3256149745295709E-3</v>
      </c>
      <c r="V37" s="2">
        <f t="shared" si="49"/>
        <v>6.4063690327065273E-5</v>
      </c>
      <c r="W37" s="2">
        <f t="shared" si="49"/>
        <v>3.0882947675670012E-6</v>
      </c>
      <c r="X37" s="2">
        <f t="shared" si="49"/>
        <v>9.9371070050313651E-8</v>
      </c>
      <c r="Y37" s="2">
        <f t="shared" si="49"/>
        <v>4.8023670373709142E-9</v>
      </c>
      <c r="Z37" s="21">
        <f t="shared" si="53"/>
        <v>80.477915561418229</v>
      </c>
      <c r="AA37" s="21">
        <f t="shared" si="53"/>
        <v>3.8523061316662215</v>
      </c>
      <c r="AB37" s="21">
        <f t="shared" si="53"/>
        <v>0.18475727886293669</v>
      </c>
      <c r="AC37" s="21">
        <f t="shared" si="53"/>
        <v>8.8767148802687025E-3</v>
      </c>
      <c r="AD37" s="21">
        <f t="shared" si="53"/>
        <v>4.2718249829957035E-4</v>
      </c>
      <c r="AE37" s="21">
        <f t="shared" si="53"/>
        <v>2.058884373255515E-5</v>
      </c>
      <c r="AF37" s="21">
        <f t="shared" si="53"/>
        <v>9.9371119419770116E-7</v>
      </c>
      <c r="AG37" s="21">
        <f t="shared" si="53"/>
        <v>4.8023671532574419E-8</v>
      </c>
      <c r="AH37" s="2">
        <f t="shared" si="23"/>
        <v>62.878965536817482</v>
      </c>
      <c r="AI37" s="2">
        <f t="shared" si="23"/>
        <v>65.873201990951642</v>
      </c>
      <c r="AJ37" s="2">
        <f t="shared" si="23"/>
        <v>68.86743844508581</v>
      </c>
      <c r="AK37" s="2">
        <f t="shared" si="23"/>
        <v>71.861674899219977</v>
      </c>
      <c r="AL37" s="2">
        <f t="shared" si="23"/>
        <v>74.855911353354145</v>
      </c>
      <c r="AM37" s="2">
        <f t="shared" si="23"/>
        <v>77.850147807488312</v>
      </c>
      <c r="AN37" s="2">
        <f t="shared" si="23"/>
        <v>80.84438426162248</v>
      </c>
      <c r="AO37" s="2">
        <f t="shared" si="23"/>
        <v>83.838620715756647</v>
      </c>
      <c r="AP37" s="2">
        <f t="shared" si="24"/>
        <v>5.1013269629045482E-12</v>
      </c>
      <c r="AQ37" s="2">
        <f t="shared" si="24"/>
        <v>2.4416939697259122E-13</v>
      </c>
      <c r="AR37" s="2">
        <f t="shared" si="24"/>
        <v>1.1709744554039878E-14</v>
      </c>
      <c r="AS37" s="2">
        <f t="shared" si="24"/>
        <v>5.6257620510316876E-16</v>
      </c>
      <c r="AT37" s="2">
        <f t="shared" si="24"/>
        <v>2.7072669931403354E-17</v>
      </c>
      <c r="AU37" s="2">
        <f t="shared" si="24"/>
        <v>1.3047934774615293E-18</v>
      </c>
      <c r="AV37" s="2">
        <f t="shared" si="24"/>
        <v>6.2974490888141033E-20</v>
      </c>
      <c r="AW37" s="2">
        <f t="shared" si="24"/>
        <v>3.043380121834784E-21</v>
      </c>
      <c r="AX37" s="2"/>
      <c r="AY37" s="6">
        <f t="shared" si="25"/>
        <v>63</v>
      </c>
      <c r="AZ37" s="2">
        <f t="shared" si="50"/>
        <v>9.787692808937376E-2</v>
      </c>
      <c r="BA37" s="2">
        <f t="shared" si="50"/>
        <v>2.5304094763116989E-2</v>
      </c>
      <c r="BB37" s="2">
        <f t="shared" si="50"/>
        <v>1.3256149745295709E-3</v>
      </c>
      <c r="BC37" s="2">
        <f t="shared" si="50"/>
        <v>6.4063690327065273E-5</v>
      </c>
      <c r="BD37" s="2">
        <f t="shared" si="50"/>
        <v>3.0882947675670012E-6</v>
      </c>
      <c r="BE37" s="2">
        <f t="shared" si="50"/>
        <v>1.4905660507547046E-7</v>
      </c>
      <c r="BF37" s="2">
        <f t="shared" si="50"/>
        <v>7.2035505560563701E-9</v>
      </c>
      <c r="BG37" s="21">
        <f t="shared" si="54"/>
        <v>3.8523061316662215</v>
      </c>
      <c r="BH37" s="21">
        <f t="shared" si="54"/>
        <v>0.18475727886293669</v>
      </c>
      <c r="BI37" s="21">
        <f t="shared" si="54"/>
        <v>8.8767148802687025E-3</v>
      </c>
      <c r="BJ37" s="21">
        <f t="shared" si="54"/>
        <v>4.2718249829957035E-4</v>
      </c>
      <c r="BK37" s="21">
        <f t="shared" si="54"/>
        <v>2.058884373255515E-5</v>
      </c>
      <c r="BL37" s="21">
        <f t="shared" si="54"/>
        <v>9.9371119419770116E-7</v>
      </c>
      <c r="BM37" s="21">
        <f t="shared" si="54"/>
        <v>4.8023671532574419E-8</v>
      </c>
      <c r="BN37" s="2">
        <f t="shared" si="27"/>
        <v>65.873201990951642</v>
      </c>
      <c r="BO37" s="2">
        <f t="shared" si="27"/>
        <v>68.86743844508581</v>
      </c>
      <c r="BP37" s="2">
        <f t="shared" si="27"/>
        <v>71.861674899219977</v>
      </c>
      <c r="BQ37" s="2">
        <f t="shared" si="27"/>
        <v>74.855911353354145</v>
      </c>
      <c r="BR37" s="2">
        <f t="shared" si="27"/>
        <v>77.850147807488312</v>
      </c>
      <c r="BS37" s="2">
        <f t="shared" si="27"/>
        <v>80.84438426162248</v>
      </c>
      <c r="BT37" s="2">
        <f t="shared" si="27"/>
        <v>83.838620715756647</v>
      </c>
      <c r="BU37" s="2">
        <f t="shared" si="28"/>
        <v>2.4416939697259122E-13</v>
      </c>
      <c r="BV37" s="2">
        <f t="shared" si="28"/>
        <v>1.1709744554039878E-14</v>
      </c>
      <c r="BW37" s="2">
        <f t="shared" si="28"/>
        <v>5.6257620510316876E-16</v>
      </c>
      <c r="BX37" s="2">
        <f t="shared" si="28"/>
        <v>2.7072669931403354E-17</v>
      </c>
      <c r="BY37" s="2">
        <f t="shared" si="28"/>
        <v>1.3047934774615293E-18</v>
      </c>
      <c r="BZ37" s="2">
        <f t="shared" si="28"/>
        <v>6.2974490888141033E-20</v>
      </c>
      <c r="CA37" s="2">
        <f t="shared" si="28"/>
        <v>3.043380121834784E-21</v>
      </c>
      <c r="CB37" s="2"/>
      <c r="CC37" s="6">
        <f t="shared" si="29"/>
        <v>63</v>
      </c>
      <c r="CD37" s="2">
        <f t="shared" si="51"/>
        <v>1.0294315891890005E-6</v>
      </c>
      <c r="CE37" s="2">
        <f t="shared" si="51"/>
        <v>1.4905660507547046E-7</v>
      </c>
      <c r="CF37" s="2">
        <f t="shared" si="51"/>
        <v>1.2005917593427284E-8</v>
      </c>
      <c r="CG37" s="2">
        <f t="shared" si="51"/>
        <v>5.8092353150129838E-10</v>
      </c>
      <c r="CH37" s="2">
        <f t="shared" si="51"/>
        <v>1.6884477149758937E-11</v>
      </c>
      <c r="CI37" s="2">
        <f t="shared" si="51"/>
        <v>5.4585225228720451E-13</v>
      </c>
      <c r="CJ37" s="2">
        <f t="shared" si="51"/>
        <v>1.3250511798901244E-14</v>
      </c>
      <c r="CK37" s="21">
        <f t="shared" si="55"/>
        <v>2.058884373255515E-5</v>
      </c>
      <c r="CL37" s="21">
        <f t="shared" si="55"/>
        <v>9.9371119419770116E-7</v>
      </c>
      <c r="CM37" s="21">
        <f t="shared" si="55"/>
        <v>4.8023671532574419E-8</v>
      </c>
      <c r="CN37" s="21">
        <f t="shared" si="55"/>
        <v>2.3236941537855755E-9</v>
      </c>
      <c r="CO37" s="21">
        <f t="shared" si="55"/>
        <v>1.1256313914988425E-10</v>
      </c>
      <c r="CP37" s="21">
        <f t="shared" si="55"/>
        <v>5.4585277941766256E-12</v>
      </c>
      <c r="CQ37" s="21">
        <f t="shared" si="55"/>
        <v>2.6496488294009529E-13</v>
      </c>
      <c r="CR37" s="2">
        <f t="shared" si="31"/>
        <v>77.850147807488312</v>
      </c>
      <c r="CS37" s="2">
        <f t="shared" si="31"/>
        <v>80.84438426162248</v>
      </c>
      <c r="CT37" s="2">
        <f t="shared" si="31"/>
        <v>83.838620715756647</v>
      </c>
      <c r="CU37" s="2">
        <f t="shared" si="31"/>
        <v>86.832857169890815</v>
      </c>
      <c r="CV37" s="2">
        <f t="shared" si="31"/>
        <v>89.827093624024982</v>
      </c>
      <c r="CW37" s="2">
        <f t="shared" si="31"/>
        <v>92.82133007815915</v>
      </c>
      <c r="CX37" s="2">
        <f t="shared" si="31"/>
        <v>95.815566532293303</v>
      </c>
      <c r="CY37" s="2">
        <f t="shared" si="32"/>
        <v>1.3047934774615293E-18</v>
      </c>
      <c r="CZ37" s="2">
        <f t="shared" si="32"/>
        <v>6.2974490888141033E-20</v>
      </c>
      <c r="DA37" s="2">
        <f t="shared" si="32"/>
        <v>3.043380121834784E-21</v>
      </c>
      <c r="DB37" s="2">
        <f t="shared" si="32"/>
        <v>1.4725746430711069E-22</v>
      </c>
      <c r="DC37" s="2">
        <f t="shared" si="32"/>
        <v>7.1333387880773961E-24</v>
      </c>
      <c r="DD37" s="2">
        <f t="shared" si="32"/>
        <v>3.4591629554204029E-25</v>
      </c>
      <c r="DE37" s="2">
        <f t="shared" si="32"/>
        <v>1.6791249800754451E-26</v>
      </c>
      <c r="DF37" s="2"/>
      <c r="DG37" s="6">
        <f t="shared" si="33"/>
        <v>63</v>
      </c>
      <c r="DH37" s="2">
        <f t="shared" si="52"/>
        <v>4.1177263567560022E-7</v>
      </c>
      <c r="DI37" s="2">
        <f t="shared" si="52"/>
        <v>4.9685535025156825E-8</v>
      </c>
      <c r="DJ37" s="2">
        <f t="shared" si="52"/>
        <v>3.8418936298967307E-9</v>
      </c>
      <c r="DK37" s="2">
        <f t="shared" si="52"/>
        <v>2.3236941260051936E-10</v>
      </c>
      <c r="DL37" s="2">
        <f t="shared" si="52"/>
        <v>1.3507581719807149E-11</v>
      </c>
      <c r="DM37" s="2">
        <f t="shared" si="52"/>
        <v>8.1877837843080666E-13</v>
      </c>
      <c r="DN37" s="2">
        <f t="shared" si="52"/>
        <v>3.1801228317362984E-14</v>
      </c>
      <c r="DO37" s="2">
        <f t="shared" si="52"/>
        <v>1.2878587085651817E-15</v>
      </c>
      <c r="DP37" s="2">
        <f t="shared" si="52"/>
        <v>5.3290705182007512E-17</v>
      </c>
      <c r="DQ37" s="2">
        <f t="shared" si="52"/>
        <v>0</v>
      </c>
      <c r="DR37" s="2">
        <f t="shared" si="52"/>
        <v>0</v>
      </c>
      <c r="DS37" s="2">
        <f t="shared" si="52"/>
        <v>0</v>
      </c>
      <c r="DT37" s="2">
        <f t="shared" si="52"/>
        <v>0</v>
      </c>
      <c r="DU37" s="21">
        <f t="shared" si="56"/>
        <v>2.058884373255515E-5</v>
      </c>
      <c r="DV37" s="21">
        <f t="shared" si="56"/>
        <v>9.9371119419770116E-7</v>
      </c>
      <c r="DW37" s="21">
        <f t="shared" si="56"/>
        <v>4.8023671532574419E-8</v>
      </c>
      <c r="DX37" s="21">
        <f t="shared" si="56"/>
        <v>2.3236941537855755E-9</v>
      </c>
      <c r="DY37" s="21">
        <f t="shared" si="56"/>
        <v>1.1256313914988425E-10</v>
      </c>
      <c r="DZ37" s="21">
        <f t="shared" si="56"/>
        <v>5.4585277941766256E-12</v>
      </c>
      <c r="EA37" s="21">
        <f t="shared" si="56"/>
        <v>2.6496488294009529E-13</v>
      </c>
      <c r="EB37" s="21">
        <f t="shared" si="56"/>
        <v>1.2873851462046268E-14</v>
      </c>
      <c r="EC37" s="21">
        <f t="shared" si="56"/>
        <v>6.2605464069367571E-16</v>
      </c>
      <c r="ED37" s="21">
        <f t="shared" si="56"/>
        <v>3.0470372092742817E-17</v>
      </c>
      <c r="EE37" s="21">
        <f t="shared" si="56"/>
        <v>1.4841747924565865E-18</v>
      </c>
      <c r="EF37" s="21">
        <f t="shared" si="56"/>
        <v>7.2346200717341803E-20</v>
      </c>
      <c r="EG37" s="21">
        <f t="shared" si="56"/>
        <v>3.5290096177901928E-21</v>
      </c>
      <c r="EH37" s="2">
        <f t="shared" si="35"/>
        <v>77.850147807488312</v>
      </c>
      <c r="EI37" s="2">
        <f t="shared" si="35"/>
        <v>80.84438426162248</v>
      </c>
      <c r="EJ37" s="2">
        <f t="shared" si="35"/>
        <v>83.838620715756647</v>
      </c>
      <c r="EK37" s="2">
        <f t="shared" si="35"/>
        <v>86.832857169890815</v>
      </c>
      <c r="EL37" s="2">
        <f t="shared" si="35"/>
        <v>89.827093624024982</v>
      </c>
      <c r="EM37" s="2">
        <f t="shared" si="35"/>
        <v>92.82133007815915</v>
      </c>
      <c r="EN37" s="2">
        <f t="shared" si="35"/>
        <v>95.815566532293303</v>
      </c>
      <c r="EO37" s="2">
        <f t="shared" si="35"/>
        <v>98.809802986427471</v>
      </c>
      <c r="EP37" s="2">
        <f t="shared" ref="EP37:ET71" si="57">DP$12/$E37</f>
        <v>101.80403944056164</v>
      </c>
      <c r="EQ37" s="2">
        <f t="shared" si="57"/>
        <v>104.79827589469581</v>
      </c>
      <c r="ER37" s="2">
        <f t="shared" si="57"/>
        <v>107.79251234882997</v>
      </c>
      <c r="ES37" s="2">
        <f t="shared" si="57"/>
        <v>110.78674880296414</v>
      </c>
      <c r="ET37" s="2">
        <f t="shared" si="57"/>
        <v>113.78098525709829</v>
      </c>
      <c r="EU37" s="2">
        <f t="shared" si="36"/>
        <v>1.3047934774615293E-18</v>
      </c>
      <c r="EV37" s="2">
        <f t="shared" si="36"/>
        <v>6.2974490888141033E-20</v>
      </c>
      <c r="EW37" s="2">
        <f t="shared" si="36"/>
        <v>3.043380121834784E-21</v>
      </c>
      <c r="EX37" s="2">
        <f t="shared" si="36"/>
        <v>1.4725746430711069E-22</v>
      </c>
      <c r="EY37" s="2">
        <f t="shared" si="36"/>
        <v>7.1333387880773961E-24</v>
      </c>
      <c r="EZ37" s="2">
        <f t="shared" si="36"/>
        <v>3.4591629554204029E-25</v>
      </c>
      <c r="FA37" s="2">
        <f t="shared" si="36"/>
        <v>1.6791249800754451E-26</v>
      </c>
      <c r="FB37" s="2">
        <f t="shared" si="36"/>
        <v>8.1583560988564212E-28</v>
      </c>
      <c r="FC37" s="2">
        <f t="shared" ref="FC37:FG68" si="58">$DJ$7*$E37*EXP((-EP37))*(1-(EP37^4+8.57333*EP37^3+18.05902*EP37^2+8.63476*EP37+0.26777)/(EP37^4+9.57332*EP37^3+25.63295*EP37^2+21.09965*EP37+3.958497))</f>
        <v>3.9674004109521032E-29</v>
      </c>
      <c r="FD37" s="2">
        <f t="shared" si="58"/>
        <v>1.9309512110941283E-30</v>
      </c>
      <c r="FE37" s="2">
        <f t="shared" si="58"/>
        <v>9.4054249476552264E-32</v>
      </c>
      <c r="FF37" s="2">
        <f t="shared" si="58"/>
        <v>4.5846795178709719E-33</v>
      </c>
      <c r="FG37" s="2">
        <f t="shared" si="58"/>
        <v>2.2363821413208125E-34</v>
      </c>
    </row>
    <row r="38" spans="1:163" x14ac:dyDescent="0.25">
      <c r="A38" s="19">
        <f t="shared" si="45"/>
        <v>20</v>
      </c>
      <c r="B38" s="20">
        <f t="shared" si="46"/>
        <v>65</v>
      </c>
      <c r="C38" s="22">
        <f t="shared" si="47"/>
        <v>20</v>
      </c>
      <c r="D38" s="20">
        <f t="shared" si="37"/>
        <v>65</v>
      </c>
      <c r="E38" s="8">
        <f t="shared" si="13"/>
        <v>338.16</v>
      </c>
      <c r="F38" s="21">
        <f t="shared" si="48"/>
        <v>6.3371356147021542E-14</v>
      </c>
      <c r="G38" s="7">
        <f t="shared" si="14"/>
        <v>0.88073435541535783</v>
      </c>
      <c r="H38" s="7">
        <f t="shared" si="15"/>
        <v>0.30199375812479556</v>
      </c>
      <c r="I38" s="2">
        <f t="shared" si="16"/>
        <v>66.248250605425497</v>
      </c>
      <c r="J38" s="2">
        <f t="shared" si="38"/>
        <v>0.35406001952265531</v>
      </c>
      <c r="K38" s="2">
        <f t="shared" si="39"/>
        <v>0.34753023605725192</v>
      </c>
      <c r="L38" s="2">
        <f t="shared" si="40"/>
        <v>1.2631229033343447</v>
      </c>
      <c r="M38" s="2">
        <f t="shared" si="17"/>
        <v>0.23857328696951349</v>
      </c>
      <c r="N38" s="2">
        <f t="shared" si="18"/>
        <v>0.13857337205101508</v>
      </c>
      <c r="O38" s="2">
        <f t="shared" si="19"/>
        <v>1.9148819384307014E-6</v>
      </c>
      <c r="P38" s="2">
        <f t="shared" si="20"/>
        <v>7.481513944174179E-7</v>
      </c>
      <c r="Q38" s="6">
        <f t="shared" si="21"/>
        <v>65</v>
      </c>
      <c r="R38" s="2">
        <f t="shared" si="49"/>
        <v>0.1</v>
      </c>
      <c r="S38" s="2">
        <f t="shared" si="49"/>
        <v>9.9683223820289546E-2</v>
      </c>
      <c r="T38" s="2">
        <f t="shared" si="49"/>
        <v>3.6737386567235748E-2</v>
      </c>
      <c r="U38" s="2">
        <f t="shared" si="49"/>
        <v>2.0466460707292797E-3</v>
      </c>
      <c r="V38" s="2">
        <f t="shared" si="49"/>
        <v>1.0090840724210071E-4</v>
      </c>
      <c r="W38" s="2">
        <f t="shared" si="49"/>
        <v>4.9519410136422691E-6</v>
      </c>
      <c r="X38" s="2">
        <f t="shared" si="49"/>
        <v>1.6218493584796436E-7</v>
      </c>
      <c r="Y38" s="2">
        <f t="shared" si="49"/>
        <v>7.9780673400975391E-9</v>
      </c>
      <c r="Z38" s="21">
        <f t="shared" si="53"/>
        <v>118.1128594383907</v>
      </c>
      <c r="AA38" s="21">
        <f t="shared" si="53"/>
        <v>5.7547299981647537</v>
      </c>
      <c r="AB38" s="21">
        <f t="shared" si="53"/>
        <v>0.2809261590453071</v>
      </c>
      <c r="AC38" s="21">
        <f t="shared" si="53"/>
        <v>1.3738246164159359E-2</v>
      </c>
      <c r="AD38" s="21">
        <f t="shared" si="53"/>
        <v>6.7294909440570379E-4</v>
      </c>
      <c r="AE38" s="21">
        <f t="shared" si="53"/>
        <v>3.3013485030080333E-5</v>
      </c>
      <c r="AF38" s="21">
        <f t="shared" si="53"/>
        <v>1.6218506737143893E-6</v>
      </c>
      <c r="AG38" s="21">
        <f t="shared" si="53"/>
        <v>7.978067655906269E-8</v>
      </c>
      <c r="AH38" s="2">
        <f t="shared" si="23"/>
        <v>62.507076694039995</v>
      </c>
      <c r="AI38" s="2">
        <f t="shared" si="23"/>
        <v>65.483604155660942</v>
      </c>
      <c r="AJ38" s="2">
        <f t="shared" si="23"/>
        <v>68.460131617281903</v>
      </c>
      <c r="AK38" s="2">
        <f t="shared" si="23"/>
        <v>71.436659078902849</v>
      </c>
      <c r="AL38" s="2">
        <f t="shared" si="23"/>
        <v>74.413186540523796</v>
      </c>
      <c r="AM38" s="2">
        <f t="shared" si="23"/>
        <v>77.389714002144757</v>
      </c>
      <c r="AN38" s="2">
        <f t="shared" si="23"/>
        <v>80.366241463765718</v>
      </c>
      <c r="AO38" s="2">
        <f t="shared" si="23"/>
        <v>83.342768925386665</v>
      </c>
      <c r="AP38" s="2">
        <f t="shared" si="24"/>
        <v>7.4863043949053387E-12</v>
      </c>
      <c r="AQ38" s="2">
        <f t="shared" si="24"/>
        <v>3.6472857735906346E-13</v>
      </c>
      <c r="AR38" s="2">
        <f t="shared" si="24"/>
        <v>1.7804096910337115E-14</v>
      </c>
      <c r="AS38" s="2">
        <f t="shared" si="24"/>
        <v>8.7065803551449044E-16</v>
      </c>
      <c r="AT38" s="2">
        <f t="shared" si="24"/>
        <v>4.2647232422286335E-17</v>
      </c>
      <c r="AU38" s="2">
        <f t="shared" si="24"/>
        <v>2.0921598461259896E-18</v>
      </c>
      <c r="AV38" s="2">
        <f t="shared" si="24"/>
        <v>1.0278054155459782E-19</v>
      </c>
      <c r="AW38" s="2">
        <f t="shared" si="24"/>
        <v>5.0558645975311253E-21</v>
      </c>
      <c r="AX38" s="2"/>
      <c r="AY38" s="6">
        <f t="shared" si="25"/>
        <v>65</v>
      </c>
      <c r="AZ38" s="2">
        <f t="shared" si="50"/>
        <v>9.9683223820289546E-2</v>
      </c>
      <c r="BA38" s="2">
        <f t="shared" si="50"/>
        <v>3.6737386567235748E-2</v>
      </c>
      <c r="BB38" s="2">
        <f t="shared" si="50"/>
        <v>2.0466460707292797E-3</v>
      </c>
      <c r="BC38" s="2">
        <f t="shared" si="50"/>
        <v>1.0090840724210071E-4</v>
      </c>
      <c r="BD38" s="2">
        <f t="shared" si="50"/>
        <v>4.9519410136422691E-6</v>
      </c>
      <c r="BE38" s="2">
        <f t="shared" si="50"/>
        <v>2.4327740377194649E-7</v>
      </c>
      <c r="BF38" s="2">
        <f t="shared" si="50"/>
        <v>1.1967101010146308E-8</v>
      </c>
      <c r="BG38" s="21">
        <f t="shared" si="54"/>
        <v>5.7547299981647537</v>
      </c>
      <c r="BH38" s="21">
        <f t="shared" si="54"/>
        <v>0.2809261590453071</v>
      </c>
      <c r="BI38" s="21">
        <f t="shared" si="54"/>
        <v>1.3738246164159359E-2</v>
      </c>
      <c r="BJ38" s="21">
        <f t="shared" si="54"/>
        <v>6.7294909440570379E-4</v>
      </c>
      <c r="BK38" s="21">
        <f t="shared" si="54"/>
        <v>3.3013485030080333E-5</v>
      </c>
      <c r="BL38" s="21">
        <f t="shared" si="54"/>
        <v>1.6218506737143893E-6</v>
      </c>
      <c r="BM38" s="21">
        <f t="shared" si="54"/>
        <v>7.978067655906269E-8</v>
      </c>
      <c r="BN38" s="2">
        <f t="shared" si="27"/>
        <v>65.483604155660942</v>
      </c>
      <c r="BO38" s="2">
        <f t="shared" si="27"/>
        <v>68.460131617281903</v>
      </c>
      <c r="BP38" s="2">
        <f t="shared" si="27"/>
        <v>71.436659078902849</v>
      </c>
      <c r="BQ38" s="2">
        <f t="shared" si="27"/>
        <v>74.413186540523796</v>
      </c>
      <c r="BR38" s="2">
        <f t="shared" si="27"/>
        <v>77.389714002144757</v>
      </c>
      <c r="BS38" s="2">
        <f t="shared" si="27"/>
        <v>80.366241463765718</v>
      </c>
      <c r="BT38" s="2">
        <f t="shared" si="27"/>
        <v>83.342768925386665</v>
      </c>
      <c r="BU38" s="2">
        <f t="shared" si="28"/>
        <v>3.6472857735906346E-13</v>
      </c>
      <c r="BV38" s="2">
        <f t="shared" si="28"/>
        <v>1.7804096910337115E-14</v>
      </c>
      <c r="BW38" s="2">
        <f t="shared" si="28"/>
        <v>8.7065803551449044E-16</v>
      </c>
      <c r="BX38" s="2">
        <f t="shared" si="28"/>
        <v>4.2647232422286335E-17</v>
      </c>
      <c r="BY38" s="2">
        <f t="shared" si="28"/>
        <v>2.0921598461259896E-18</v>
      </c>
      <c r="BZ38" s="2">
        <f t="shared" si="28"/>
        <v>1.0278054155459782E-19</v>
      </c>
      <c r="CA38" s="2">
        <f t="shared" si="28"/>
        <v>5.0558645975311253E-21</v>
      </c>
      <c r="CB38" s="2"/>
      <c r="CC38" s="6">
        <f t="shared" si="29"/>
        <v>65</v>
      </c>
      <c r="CD38" s="2">
        <f t="shared" si="51"/>
        <v>1.6506470045474232E-6</v>
      </c>
      <c r="CE38" s="2">
        <f t="shared" si="51"/>
        <v>2.4327740377194649E-7</v>
      </c>
      <c r="CF38" s="2">
        <f t="shared" si="51"/>
        <v>1.9945168350243847E-8</v>
      </c>
      <c r="CG38" s="2">
        <f t="shared" si="51"/>
        <v>9.8232061374048385E-10</v>
      </c>
      <c r="CH38" s="2">
        <f t="shared" si="51"/>
        <v>2.9061220097048588E-11</v>
      </c>
      <c r="CI38" s="2">
        <f t="shared" si="51"/>
        <v>9.5630170449112488E-13</v>
      </c>
      <c r="CJ38" s="2">
        <f t="shared" si="51"/>
        <v>2.3625545964023332E-14</v>
      </c>
      <c r="CK38" s="21">
        <f t="shared" si="55"/>
        <v>3.3013485030080333E-5</v>
      </c>
      <c r="CL38" s="21">
        <f t="shared" si="55"/>
        <v>1.6218506737143893E-6</v>
      </c>
      <c r="CM38" s="21">
        <f t="shared" si="55"/>
        <v>7.978067655906269E-8</v>
      </c>
      <c r="CN38" s="21">
        <f t="shared" si="55"/>
        <v>3.9292824431730351E-9</v>
      </c>
      <c r="CO38" s="21">
        <f t="shared" si="55"/>
        <v>1.9374145601044327E-10</v>
      </c>
      <c r="CP38" s="21">
        <f t="shared" si="55"/>
        <v>9.5629977305742068E-12</v>
      </c>
      <c r="CQ38" s="21">
        <f t="shared" si="55"/>
        <v>4.72496987645343E-13</v>
      </c>
      <c r="CR38" s="2">
        <f t="shared" si="31"/>
        <v>77.389714002144757</v>
      </c>
      <c r="CS38" s="2">
        <f t="shared" si="31"/>
        <v>80.366241463765718</v>
      </c>
      <c r="CT38" s="2">
        <f t="shared" si="31"/>
        <v>83.342768925386665</v>
      </c>
      <c r="CU38" s="2">
        <f t="shared" si="31"/>
        <v>86.319296387007611</v>
      </c>
      <c r="CV38" s="2">
        <f t="shared" si="31"/>
        <v>89.295823848628572</v>
      </c>
      <c r="CW38" s="2">
        <f t="shared" si="31"/>
        <v>92.272351310249519</v>
      </c>
      <c r="CX38" s="2">
        <f t="shared" si="31"/>
        <v>95.248878771870466</v>
      </c>
      <c r="CY38" s="2">
        <f t="shared" si="32"/>
        <v>2.0921598461259896E-18</v>
      </c>
      <c r="CZ38" s="2">
        <f t="shared" si="32"/>
        <v>1.0278054155459782E-19</v>
      </c>
      <c r="DA38" s="2">
        <f t="shared" si="32"/>
        <v>5.0558645975311253E-21</v>
      </c>
      <c r="DB38" s="2">
        <f t="shared" si="32"/>
        <v>2.4900577161937048E-22</v>
      </c>
      <c r="DC38" s="2">
        <f t="shared" si="32"/>
        <v>1.2277718817263646E-23</v>
      </c>
      <c r="DD38" s="2">
        <f t="shared" si="32"/>
        <v>6.0602212167623419E-25</v>
      </c>
      <c r="DE38" s="2">
        <f t="shared" si="32"/>
        <v>2.994284071997167E-26</v>
      </c>
      <c r="DF38" s="2"/>
      <c r="DG38" s="6">
        <f t="shared" si="33"/>
        <v>65</v>
      </c>
      <c r="DH38" s="2">
        <f t="shared" si="52"/>
        <v>6.6025880181896927E-7</v>
      </c>
      <c r="DI38" s="2">
        <f t="shared" si="52"/>
        <v>8.1092467923982181E-8</v>
      </c>
      <c r="DJ38" s="2">
        <f t="shared" si="52"/>
        <v>6.3824538720780308E-9</v>
      </c>
      <c r="DK38" s="2">
        <f t="shared" si="52"/>
        <v>3.9292824549619354E-10</v>
      </c>
      <c r="DL38" s="2">
        <f t="shared" si="52"/>
        <v>2.3248976077638872E-11</v>
      </c>
      <c r="DM38" s="2">
        <f t="shared" si="52"/>
        <v>1.4344525567366872E-12</v>
      </c>
      <c r="DN38" s="2">
        <f t="shared" si="52"/>
        <v>5.6701310313655992E-14</v>
      </c>
      <c r="DO38" s="2">
        <f t="shared" si="52"/>
        <v>2.3314683517128287E-15</v>
      </c>
      <c r="DP38" s="2">
        <f t="shared" si="52"/>
        <v>8.8817841970012528E-17</v>
      </c>
      <c r="DQ38" s="2">
        <f t="shared" si="52"/>
        <v>6.661338147750939E-18</v>
      </c>
      <c r="DR38" s="2">
        <f t="shared" si="52"/>
        <v>0</v>
      </c>
      <c r="DS38" s="2">
        <f t="shared" si="52"/>
        <v>0</v>
      </c>
      <c r="DT38" s="2">
        <f t="shared" si="52"/>
        <v>0</v>
      </c>
      <c r="DU38" s="21">
        <f t="shared" si="56"/>
        <v>3.3013485030080333E-5</v>
      </c>
      <c r="DV38" s="21">
        <f t="shared" si="56"/>
        <v>1.6218506737143893E-6</v>
      </c>
      <c r="DW38" s="21">
        <f t="shared" si="56"/>
        <v>7.978067655906269E-8</v>
      </c>
      <c r="DX38" s="21">
        <f t="shared" si="56"/>
        <v>3.9292824431730351E-9</v>
      </c>
      <c r="DY38" s="21">
        <f t="shared" si="56"/>
        <v>1.9374145601044327E-10</v>
      </c>
      <c r="DZ38" s="21">
        <f t="shared" si="56"/>
        <v>9.5629977305742068E-12</v>
      </c>
      <c r="EA38" s="21">
        <f t="shared" si="56"/>
        <v>4.72496987645343E-13</v>
      </c>
      <c r="EB38" s="21">
        <f t="shared" si="56"/>
        <v>2.3367455337347111E-14</v>
      </c>
      <c r="EC38" s="21">
        <f t="shared" si="56"/>
        <v>1.1566643512202778E-15</v>
      </c>
      <c r="ED38" s="21">
        <f t="shared" si="56"/>
        <v>5.7301372244896251E-17</v>
      </c>
      <c r="EE38" s="21">
        <f t="shared" si="56"/>
        <v>2.8409554953020393E-18</v>
      </c>
      <c r="EF38" s="21">
        <f t="shared" si="56"/>
        <v>1.4095717243897844E-19</v>
      </c>
      <c r="EG38" s="21">
        <f t="shared" si="56"/>
        <v>6.9986829262921164E-21</v>
      </c>
      <c r="EH38" s="2">
        <f t="shared" ref="EH38:EO69" si="59">DH$12/$E38</f>
        <v>77.389714002144757</v>
      </c>
      <c r="EI38" s="2">
        <f t="shared" si="59"/>
        <v>80.366241463765718</v>
      </c>
      <c r="EJ38" s="2">
        <f t="shared" si="59"/>
        <v>83.342768925386665</v>
      </c>
      <c r="EK38" s="2">
        <f t="shared" si="59"/>
        <v>86.319296387007611</v>
      </c>
      <c r="EL38" s="2">
        <f t="shared" si="59"/>
        <v>89.295823848628572</v>
      </c>
      <c r="EM38" s="2">
        <f t="shared" si="59"/>
        <v>92.272351310249519</v>
      </c>
      <c r="EN38" s="2">
        <f t="shared" si="59"/>
        <v>95.248878771870466</v>
      </c>
      <c r="EO38" s="2">
        <f t="shared" si="59"/>
        <v>98.225406233491427</v>
      </c>
      <c r="EP38" s="2">
        <f t="shared" si="57"/>
        <v>101.20193369511237</v>
      </c>
      <c r="EQ38" s="2">
        <f t="shared" si="57"/>
        <v>104.17846115673332</v>
      </c>
      <c r="ER38" s="2">
        <f t="shared" si="57"/>
        <v>107.15498861835428</v>
      </c>
      <c r="ES38" s="2">
        <f t="shared" si="57"/>
        <v>110.13151607997523</v>
      </c>
      <c r="ET38" s="2">
        <f t="shared" si="57"/>
        <v>113.10804354159617</v>
      </c>
      <c r="EU38" s="2">
        <f t="shared" ref="EU38:FB69" si="60">$DJ$7*$E38*EXP((-EH38))*(1-(EH38^4+8.57333*EH38^3+18.05902*EH38^2+8.63476*EH38+0.26777)/(EH38^4+9.57332*EH38^3+25.63295*EH38^2+21.09965*EH38+3.958497))</f>
        <v>2.0921598461259896E-18</v>
      </c>
      <c r="EV38" s="2">
        <f t="shared" si="60"/>
        <v>1.0278054155459782E-19</v>
      </c>
      <c r="EW38" s="2">
        <f t="shared" si="60"/>
        <v>5.0558645975311253E-21</v>
      </c>
      <c r="EX38" s="2">
        <f t="shared" si="60"/>
        <v>2.4900577161937048E-22</v>
      </c>
      <c r="EY38" s="2">
        <f t="shared" si="60"/>
        <v>1.2277718817263646E-23</v>
      </c>
      <c r="EZ38" s="2">
        <f t="shared" si="60"/>
        <v>6.0602212167623419E-25</v>
      </c>
      <c r="FA38" s="2">
        <f t="shared" si="60"/>
        <v>2.994284071997167E-26</v>
      </c>
      <c r="FB38" s="2">
        <f t="shared" si="60"/>
        <v>1.4808295183330973E-27</v>
      </c>
      <c r="FC38" s="2">
        <f t="shared" si="58"/>
        <v>7.3299461050370338E-29</v>
      </c>
      <c r="FD38" s="2">
        <f t="shared" si="58"/>
        <v>3.631268077517033E-30</v>
      </c>
      <c r="FE38" s="2">
        <f t="shared" si="58"/>
        <v>1.8003528260997766E-31</v>
      </c>
      <c r="FF38" s="2">
        <f t="shared" si="58"/>
        <v>8.9326498424360315E-33</v>
      </c>
      <c r="FG38" s="2">
        <f t="shared" si="58"/>
        <v>4.4351611707897122E-34</v>
      </c>
    </row>
    <row r="39" spans="1:163" x14ac:dyDescent="0.25">
      <c r="A39" s="19">
        <f t="shared" si="45"/>
        <v>21</v>
      </c>
      <c r="B39" s="20">
        <f t="shared" si="46"/>
        <v>67</v>
      </c>
      <c r="C39" s="22">
        <f t="shared" si="47"/>
        <v>21</v>
      </c>
      <c r="D39" s="20">
        <f t="shared" si="37"/>
        <v>67</v>
      </c>
      <c r="E39" s="8">
        <f t="shared" si="13"/>
        <v>340.16</v>
      </c>
      <c r="F39" s="21">
        <f t="shared" si="48"/>
        <v>6.3371356147021542E-14</v>
      </c>
      <c r="G39" s="7">
        <f t="shared" si="14"/>
        <v>0.88017416284649852</v>
      </c>
      <c r="H39" s="7">
        <f t="shared" si="15"/>
        <v>0.29700692403595141</v>
      </c>
      <c r="I39" s="2">
        <f t="shared" si="16"/>
        <v>66.55697636910466</v>
      </c>
      <c r="J39" s="2">
        <f t="shared" si="38"/>
        <v>0.36132969669291637</v>
      </c>
      <c r="K39" s="2">
        <f t="shared" si="39"/>
        <v>0.35299142583881438</v>
      </c>
      <c r="L39" s="2">
        <f t="shared" si="40"/>
        <v>1.2633758860812174</v>
      </c>
      <c r="M39" s="2">
        <f t="shared" si="17"/>
        <v>0.25522883559660908</v>
      </c>
      <c r="N39" s="2">
        <f t="shared" si="18"/>
        <v>0.15522897378483844</v>
      </c>
      <c r="O39" s="2">
        <f t="shared" si="19"/>
        <v>3.0616808957162351E-6</v>
      </c>
      <c r="P39" s="2">
        <f t="shared" si="20"/>
        <v>1.1957389358607794E-6</v>
      </c>
      <c r="Q39" s="6">
        <f t="shared" si="21"/>
        <v>67</v>
      </c>
      <c r="R39" s="2">
        <f t="shared" si="49"/>
        <v>0.1</v>
      </c>
      <c r="S39" s="2">
        <f t="shared" si="49"/>
        <v>9.9980772523011352E-2</v>
      </c>
      <c r="T39" s="2">
        <f t="shared" si="49"/>
        <v>5.1941933103486292E-2</v>
      </c>
      <c r="U39" s="2">
        <f t="shared" si="49"/>
        <v>3.1398617124360037E-3</v>
      </c>
      <c r="V39" s="2">
        <f t="shared" si="49"/>
        <v>1.580951669930719E-4</v>
      </c>
      <c r="W39" s="2">
        <f t="shared" si="49"/>
        <v>7.8967142236208148E-6</v>
      </c>
      <c r="X39" s="2">
        <f t="shared" si="49"/>
        <v>2.6320068500229612E-7</v>
      </c>
      <c r="Y39" s="2">
        <f t="shared" si="49"/>
        <v>1.3175773705409456E-8</v>
      </c>
      <c r="Z39" s="21">
        <f t="shared" si="53"/>
        <v>172.57438124632191</v>
      </c>
      <c r="AA39" s="21">
        <f t="shared" si="53"/>
        <v>8.5565851158151265</v>
      </c>
      <c r="AB39" s="21">
        <f t="shared" si="53"/>
        <v>0.42507547154378494</v>
      </c>
      <c r="AC39" s="21">
        <f t="shared" si="53"/>
        <v>2.1154600444717737E-2</v>
      </c>
      <c r="AD39" s="21">
        <f t="shared" si="53"/>
        <v>1.054523594569141E-3</v>
      </c>
      <c r="AE39" s="21">
        <f t="shared" si="53"/>
        <v>5.2646147274845433E-5</v>
      </c>
      <c r="AF39" s="21">
        <f t="shared" si="53"/>
        <v>2.6320103137662768E-6</v>
      </c>
      <c r="AG39" s="21">
        <f t="shared" si="53"/>
        <v>1.3175774576194249E-7</v>
      </c>
      <c r="AH39" s="2">
        <f t="shared" si="23"/>
        <v>62.139560956186983</v>
      </c>
      <c r="AI39" s="2">
        <f t="shared" si="23"/>
        <v>65.098587668386358</v>
      </c>
      <c r="AJ39" s="2">
        <f t="shared" si="23"/>
        <v>68.057614380585747</v>
      </c>
      <c r="AK39" s="2">
        <f t="shared" si="23"/>
        <v>71.016641092785122</v>
      </c>
      <c r="AL39" s="2">
        <f t="shared" si="23"/>
        <v>73.975667804984496</v>
      </c>
      <c r="AM39" s="2">
        <f t="shared" si="23"/>
        <v>76.934694517183885</v>
      </c>
      <c r="AN39" s="2">
        <f t="shared" si="23"/>
        <v>79.893721229383274</v>
      </c>
      <c r="AO39" s="2">
        <f t="shared" si="23"/>
        <v>82.852747941582649</v>
      </c>
      <c r="AP39" s="2">
        <f t="shared" si="24"/>
        <v>1.0937604889704527E-11</v>
      </c>
      <c r="AQ39" s="2">
        <f t="shared" si="24"/>
        <v>5.4228593589204014E-13</v>
      </c>
      <c r="AR39" s="2">
        <f t="shared" si="24"/>
        <v>2.6939034331026458E-14</v>
      </c>
      <c r="AS39" s="2">
        <f t="shared" si="24"/>
        <v>1.3406424639402431E-15</v>
      </c>
      <c r="AT39" s="2">
        <f t="shared" si="24"/>
        <v>6.6828125968765243E-17</v>
      </c>
      <c r="AU39" s="2">
        <f t="shared" si="24"/>
        <v>3.3363082773531821E-18</v>
      </c>
      <c r="AV39" s="2">
        <f t="shared" si="24"/>
        <v>1.6679572786967307E-19</v>
      </c>
      <c r="AW39" s="2">
        <f t="shared" si="24"/>
        <v>8.3497219614652057E-21</v>
      </c>
      <c r="AX39" s="2"/>
      <c r="AY39" s="6">
        <f t="shared" si="25"/>
        <v>67</v>
      </c>
      <c r="AZ39" s="2">
        <f t="shared" si="50"/>
        <v>9.9980772523011352E-2</v>
      </c>
      <c r="BA39" s="2">
        <f t="shared" si="50"/>
        <v>5.1941933103486292E-2</v>
      </c>
      <c r="BB39" s="2">
        <f t="shared" si="50"/>
        <v>3.1398617124360037E-3</v>
      </c>
      <c r="BC39" s="2">
        <f t="shared" si="50"/>
        <v>1.580951669930719E-4</v>
      </c>
      <c r="BD39" s="2">
        <f t="shared" si="50"/>
        <v>7.8967142236208148E-6</v>
      </c>
      <c r="BE39" s="2">
        <f t="shared" si="50"/>
        <v>3.9480102750344413E-7</v>
      </c>
      <c r="BF39" s="2">
        <f t="shared" si="50"/>
        <v>1.9763660558114183E-8</v>
      </c>
      <c r="BG39" s="21">
        <f t="shared" si="54"/>
        <v>8.5565851158151265</v>
      </c>
      <c r="BH39" s="21">
        <f t="shared" si="54"/>
        <v>0.42507547154378494</v>
      </c>
      <c r="BI39" s="21">
        <f t="shared" si="54"/>
        <v>2.1154600444717737E-2</v>
      </c>
      <c r="BJ39" s="21">
        <f t="shared" si="54"/>
        <v>1.054523594569141E-3</v>
      </c>
      <c r="BK39" s="21">
        <f t="shared" si="54"/>
        <v>5.2646147274845433E-5</v>
      </c>
      <c r="BL39" s="21">
        <f t="shared" si="54"/>
        <v>2.6320103137662768E-6</v>
      </c>
      <c r="BM39" s="21">
        <f t="shared" si="54"/>
        <v>1.3175774576194249E-7</v>
      </c>
      <c r="BN39" s="2">
        <f t="shared" si="27"/>
        <v>65.098587668386358</v>
      </c>
      <c r="BO39" s="2">
        <f t="shared" si="27"/>
        <v>68.057614380585747</v>
      </c>
      <c r="BP39" s="2">
        <f t="shared" si="27"/>
        <v>71.016641092785122</v>
      </c>
      <c r="BQ39" s="2">
        <f t="shared" si="27"/>
        <v>73.975667804984496</v>
      </c>
      <c r="BR39" s="2">
        <f t="shared" si="27"/>
        <v>76.934694517183885</v>
      </c>
      <c r="BS39" s="2">
        <f t="shared" si="27"/>
        <v>79.893721229383274</v>
      </c>
      <c r="BT39" s="2">
        <f t="shared" si="27"/>
        <v>82.852747941582649</v>
      </c>
      <c r="BU39" s="2">
        <f t="shared" si="28"/>
        <v>5.4228593589204014E-13</v>
      </c>
      <c r="BV39" s="2">
        <f t="shared" si="28"/>
        <v>2.6939034331026458E-14</v>
      </c>
      <c r="BW39" s="2">
        <f t="shared" si="28"/>
        <v>1.3406424639402431E-15</v>
      </c>
      <c r="BX39" s="2">
        <f t="shared" si="28"/>
        <v>6.6828125968765243E-17</v>
      </c>
      <c r="BY39" s="2">
        <f t="shared" si="28"/>
        <v>3.3363082773531821E-18</v>
      </c>
      <c r="BZ39" s="2">
        <f t="shared" si="28"/>
        <v>1.6679572786967307E-19</v>
      </c>
      <c r="CA39" s="2">
        <f t="shared" si="28"/>
        <v>8.3497219614652057E-21</v>
      </c>
      <c r="CB39" s="2"/>
      <c r="CC39" s="6">
        <f t="shared" si="29"/>
        <v>67</v>
      </c>
      <c r="CD39" s="2">
        <f t="shared" si="51"/>
        <v>2.6322380745402721E-6</v>
      </c>
      <c r="CE39" s="2">
        <f t="shared" si="51"/>
        <v>3.9480102750344413E-7</v>
      </c>
      <c r="CF39" s="2">
        <f t="shared" si="51"/>
        <v>3.2939434263523637E-8</v>
      </c>
      <c r="CG39" s="2">
        <f t="shared" si="51"/>
        <v>1.6509485445403982E-9</v>
      </c>
      <c r="CH39" s="2">
        <f t="shared" si="51"/>
        <v>4.9704540483475058E-11</v>
      </c>
      <c r="CI39" s="2">
        <f t="shared" si="51"/>
        <v>1.6644796652087736E-12</v>
      </c>
      <c r="CJ39" s="2">
        <f t="shared" si="51"/>
        <v>4.1844305798122154E-14</v>
      </c>
      <c r="CK39" s="21">
        <f t="shared" si="55"/>
        <v>5.2646147274845433E-5</v>
      </c>
      <c r="CL39" s="21">
        <f t="shared" si="55"/>
        <v>2.6320103137662768E-6</v>
      </c>
      <c r="CM39" s="21">
        <f t="shared" si="55"/>
        <v>1.3175774576194249E-7</v>
      </c>
      <c r="CN39" s="21">
        <f t="shared" si="55"/>
        <v>6.6037941939253904E-9</v>
      </c>
      <c r="CO39" s="21">
        <f t="shared" si="55"/>
        <v>3.3136355308635094E-10</v>
      </c>
      <c r="CP39" s="21">
        <f t="shared" si="55"/>
        <v>1.6644783101652686E-11</v>
      </c>
      <c r="CQ39" s="21">
        <f t="shared" si="55"/>
        <v>8.3692207553010162E-13</v>
      </c>
      <c r="CR39" s="2">
        <f t="shared" si="31"/>
        <v>76.934694517183885</v>
      </c>
      <c r="CS39" s="2">
        <f t="shared" si="31"/>
        <v>79.893721229383274</v>
      </c>
      <c r="CT39" s="2">
        <f t="shared" si="31"/>
        <v>82.852747941582649</v>
      </c>
      <c r="CU39" s="2">
        <f t="shared" si="31"/>
        <v>85.811774653782038</v>
      </c>
      <c r="CV39" s="2">
        <f t="shared" si="31"/>
        <v>88.770801365981413</v>
      </c>
      <c r="CW39" s="2">
        <f t="shared" si="31"/>
        <v>91.729828078180788</v>
      </c>
      <c r="CX39" s="2">
        <f t="shared" si="31"/>
        <v>94.688854790380176</v>
      </c>
      <c r="CY39" s="2">
        <f t="shared" si="32"/>
        <v>3.3363082773531821E-18</v>
      </c>
      <c r="CZ39" s="2">
        <f t="shared" si="32"/>
        <v>1.6679572786967307E-19</v>
      </c>
      <c r="DA39" s="2">
        <f t="shared" si="32"/>
        <v>8.3497219614652057E-21</v>
      </c>
      <c r="DB39" s="2">
        <f t="shared" si="32"/>
        <v>4.1849320829569214E-22</v>
      </c>
      <c r="DC39" s="2">
        <f t="shared" si="32"/>
        <v>2.0999017744760964E-23</v>
      </c>
      <c r="DD39" s="2">
        <f t="shared" si="32"/>
        <v>1.0548044645836156E-24</v>
      </c>
      <c r="DE39" s="2">
        <f t="shared" si="32"/>
        <v>5.3036952753226331E-26</v>
      </c>
      <c r="DF39" s="2"/>
      <c r="DG39" s="6">
        <f t="shared" si="33"/>
        <v>67</v>
      </c>
      <c r="DH39" s="2">
        <f t="shared" si="52"/>
        <v>1.0528952298161087E-6</v>
      </c>
      <c r="DI39" s="2">
        <f t="shared" si="52"/>
        <v>1.3160034250114806E-7</v>
      </c>
      <c r="DJ39" s="2">
        <f t="shared" si="52"/>
        <v>1.0540618964327564E-8</v>
      </c>
      <c r="DK39" s="2">
        <f t="shared" si="52"/>
        <v>6.6037941781615928E-10</v>
      </c>
      <c r="DL39" s="2">
        <f t="shared" si="52"/>
        <v>3.9763632386780041E-11</v>
      </c>
      <c r="DM39" s="2">
        <f t="shared" si="52"/>
        <v>2.4967194978131602E-12</v>
      </c>
      <c r="DN39" s="2">
        <f t="shared" si="52"/>
        <v>1.0042633391549315E-13</v>
      </c>
      <c r="DO39" s="2">
        <f t="shared" si="52"/>
        <v>4.2077452633293431E-15</v>
      </c>
      <c r="DP39" s="2">
        <f t="shared" si="52"/>
        <v>1.687538997430238E-16</v>
      </c>
      <c r="DQ39" s="2">
        <f t="shared" si="52"/>
        <v>6.661338147750939E-18</v>
      </c>
      <c r="DR39" s="2">
        <f t="shared" si="52"/>
        <v>0</v>
      </c>
      <c r="DS39" s="2">
        <f t="shared" si="52"/>
        <v>0</v>
      </c>
      <c r="DT39" s="2">
        <f t="shared" si="52"/>
        <v>0</v>
      </c>
      <c r="DU39" s="21">
        <f t="shared" si="56"/>
        <v>5.2646147274845433E-5</v>
      </c>
      <c r="DV39" s="21">
        <f t="shared" si="56"/>
        <v>2.6320103137662768E-6</v>
      </c>
      <c r="DW39" s="21">
        <f t="shared" si="56"/>
        <v>1.3175774576194249E-7</v>
      </c>
      <c r="DX39" s="21">
        <f t="shared" si="56"/>
        <v>6.6037941939253904E-9</v>
      </c>
      <c r="DY39" s="21">
        <f t="shared" si="56"/>
        <v>3.3136355308635094E-10</v>
      </c>
      <c r="DZ39" s="21">
        <f t="shared" si="56"/>
        <v>1.6644783101652686E-11</v>
      </c>
      <c r="EA39" s="21">
        <f t="shared" si="56"/>
        <v>8.3692207553010162E-13</v>
      </c>
      <c r="EB39" s="21">
        <f t="shared" si="56"/>
        <v>4.2121056737801606E-14</v>
      </c>
      <c r="EC39" s="21">
        <f t="shared" si="56"/>
        <v>2.1217636296048703E-15</v>
      </c>
      <c r="ED39" s="21">
        <f t="shared" si="56"/>
        <v>1.0696863036617914E-16</v>
      </c>
      <c r="EE39" s="21">
        <f t="shared" si="56"/>
        <v>5.3970638101148941E-18</v>
      </c>
      <c r="EF39" s="21">
        <f t="shared" si="56"/>
        <v>2.7250969546540361E-19</v>
      </c>
      <c r="EG39" s="21">
        <f t="shared" si="56"/>
        <v>1.3769326616254414E-20</v>
      </c>
      <c r="EH39" s="2">
        <f t="shared" si="59"/>
        <v>76.934694517183885</v>
      </c>
      <c r="EI39" s="2">
        <f t="shared" si="59"/>
        <v>79.893721229383274</v>
      </c>
      <c r="EJ39" s="2">
        <f t="shared" si="59"/>
        <v>82.852747941582649</v>
      </c>
      <c r="EK39" s="2">
        <f t="shared" si="59"/>
        <v>85.811774653782038</v>
      </c>
      <c r="EL39" s="2">
        <f t="shared" si="59"/>
        <v>88.770801365981413</v>
      </c>
      <c r="EM39" s="2">
        <f t="shared" si="59"/>
        <v>91.729828078180788</v>
      </c>
      <c r="EN39" s="2">
        <f t="shared" si="59"/>
        <v>94.688854790380176</v>
      </c>
      <c r="EO39" s="2">
        <f t="shared" si="59"/>
        <v>97.647881502579551</v>
      </c>
      <c r="EP39" s="2">
        <f t="shared" si="57"/>
        <v>100.60690821477893</v>
      </c>
      <c r="EQ39" s="2">
        <f t="shared" si="57"/>
        <v>103.56593492697831</v>
      </c>
      <c r="ER39" s="2">
        <f t="shared" si="57"/>
        <v>106.52496163917769</v>
      </c>
      <c r="ES39" s="2">
        <f t="shared" si="57"/>
        <v>109.48398835137706</v>
      </c>
      <c r="ET39" s="2">
        <f t="shared" si="57"/>
        <v>112.44301506357645</v>
      </c>
      <c r="EU39" s="2">
        <f t="shared" si="60"/>
        <v>3.3363082773531821E-18</v>
      </c>
      <c r="EV39" s="2">
        <f t="shared" si="60"/>
        <v>1.6679572786967307E-19</v>
      </c>
      <c r="EW39" s="2">
        <f t="shared" si="60"/>
        <v>8.3497219614652057E-21</v>
      </c>
      <c r="EX39" s="2">
        <f t="shared" si="60"/>
        <v>4.1849320829569214E-22</v>
      </c>
      <c r="EY39" s="2">
        <f t="shared" si="60"/>
        <v>2.0999017744760964E-23</v>
      </c>
      <c r="EZ39" s="2">
        <f t="shared" si="60"/>
        <v>1.0548044645836156E-24</v>
      </c>
      <c r="FA39" s="2">
        <f t="shared" si="60"/>
        <v>5.3036952753226331E-26</v>
      </c>
      <c r="FB39" s="2">
        <f t="shared" si="60"/>
        <v>2.6692706717205811E-27</v>
      </c>
      <c r="FC39" s="2">
        <f t="shared" si="58"/>
        <v>1.3445911113811383E-28</v>
      </c>
      <c r="FD39" s="2">
        <f t="shared" si="58"/>
        <v>6.7787495807668994E-30</v>
      </c>
      <c r="FE39" s="2">
        <f t="shared" si="58"/>
        <v>3.4201933297834614E-31</v>
      </c>
      <c r="FF39" s="2">
        <f t="shared" si="58"/>
        <v>1.7269311631182874E-32</v>
      </c>
      <c r="FG39" s="2">
        <f t="shared" si="58"/>
        <v>8.7258098970015619E-34</v>
      </c>
    </row>
    <row r="40" spans="1:163" x14ac:dyDescent="0.25">
      <c r="A40" s="19">
        <f t="shared" si="45"/>
        <v>22</v>
      </c>
      <c r="B40" s="20">
        <f t="shared" si="46"/>
        <v>69</v>
      </c>
      <c r="C40" s="22">
        <f t="shared" si="47"/>
        <v>22</v>
      </c>
      <c r="D40" s="20">
        <f t="shared" si="37"/>
        <v>69</v>
      </c>
      <c r="E40" s="8">
        <f t="shared" si="13"/>
        <v>342.16</v>
      </c>
      <c r="F40" s="21">
        <f t="shared" si="48"/>
        <v>6.3371356147021542E-14</v>
      </c>
      <c r="G40" s="7">
        <f t="shared" si="14"/>
        <v>0.87947340761682502</v>
      </c>
      <c r="H40" s="7">
        <f t="shared" si="15"/>
        <v>0.29076945521063474</v>
      </c>
      <c r="I40" s="2">
        <f t="shared" si="16"/>
        <v>66.947110271489649</v>
      </c>
      <c r="J40" s="2">
        <f t="shared" si="38"/>
        <v>0.3704259328964995</v>
      </c>
      <c r="K40" s="2">
        <f t="shared" si="39"/>
        <v>0.35988957972667118</v>
      </c>
      <c r="L40" s="2">
        <f t="shared" si="40"/>
        <v>1.2636923987138571</v>
      </c>
      <c r="M40" s="2">
        <f t="shared" si="17"/>
        <v>0.27595869248584609</v>
      </c>
      <c r="N40" s="2">
        <f t="shared" si="18"/>
        <v>0.17595891567777802</v>
      </c>
      <c r="O40" s="2">
        <f t="shared" si="19"/>
        <v>4.8690124098305089E-6</v>
      </c>
      <c r="P40" s="2">
        <f t="shared" si="20"/>
        <v>1.9008402978637485E-6</v>
      </c>
      <c r="Q40" s="6">
        <f t="shared" si="21"/>
        <v>69</v>
      </c>
      <c r="R40" s="2">
        <f t="shared" si="49"/>
        <v>0.1</v>
      </c>
      <c r="S40" s="2">
        <f t="shared" si="49"/>
        <v>9.9999683838495987E-2</v>
      </c>
      <c r="T40" s="2">
        <f t="shared" si="49"/>
        <v>7.0915722634737666E-2</v>
      </c>
      <c r="U40" s="2">
        <f t="shared" si="49"/>
        <v>4.7839314299232324E-3</v>
      </c>
      <c r="V40" s="2">
        <f t="shared" si="49"/>
        <v>2.463833273935234E-4</v>
      </c>
      <c r="W40" s="2">
        <f t="shared" si="49"/>
        <v>1.2524871431962569E-5</v>
      </c>
      <c r="X40" s="2">
        <f t="shared" si="49"/>
        <v>4.2474990925578386E-7</v>
      </c>
      <c r="Y40" s="2">
        <f t="shared" si="49"/>
        <v>2.1633954494504338E-8</v>
      </c>
      <c r="Z40" s="21">
        <f t="shared" si="53"/>
        <v>251.04507044821912</v>
      </c>
      <c r="AA40" s="21">
        <f t="shared" si="53"/>
        <v>12.6644275722416</v>
      </c>
      <c r="AB40" s="21">
        <f t="shared" si="53"/>
        <v>0.64012120816628382</v>
      </c>
      <c r="AC40" s="21">
        <f t="shared" si="53"/>
        <v>3.241253274531531E-2</v>
      </c>
      <c r="AD40" s="21">
        <f t="shared" si="53"/>
        <v>1.6439059892892041E-3</v>
      </c>
      <c r="AE40" s="21">
        <f t="shared" si="53"/>
        <v>8.3502629127226309E-5</v>
      </c>
      <c r="AF40" s="21">
        <f t="shared" si="53"/>
        <v>4.247508113242501E-6</v>
      </c>
      <c r="AG40" s="21">
        <f t="shared" si="53"/>
        <v>2.1633956836476453E-7</v>
      </c>
      <c r="AH40" s="2">
        <f t="shared" si="23"/>
        <v>61.776341637995571</v>
      </c>
      <c r="AI40" s="2">
        <f t="shared" si="23"/>
        <v>64.718072192185829</v>
      </c>
      <c r="AJ40" s="2">
        <f t="shared" si="23"/>
        <v>67.659802746376101</v>
      </c>
      <c r="AK40" s="2">
        <f t="shared" si="23"/>
        <v>70.601533300566359</v>
      </c>
      <c r="AL40" s="2">
        <f t="shared" si="23"/>
        <v>73.543263854756631</v>
      </c>
      <c r="AM40" s="2">
        <f t="shared" si="23"/>
        <v>76.484994408946889</v>
      </c>
      <c r="AN40" s="2">
        <f t="shared" si="23"/>
        <v>79.426724963137175</v>
      </c>
      <c r="AO40" s="2">
        <f t="shared" si="23"/>
        <v>82.368455517327433</v>
      </c>
      <c r="AP40" s="2">
        <f t="shared" si="24"/>
        <v>1.5910398882220193E-11</v>
      </c>
      <c r="AQ40" s="2">
        <f t="shared" si="24"/>
        <v>8.0260548319409806E-13</v>
      </c>
      <c r="AR40" s="2">
        <f t="shared" si="24"/>
        <v>4.0566774294429425E-14</v>
      </c>
      <c r="AS40" s="2">
        <f t="shared" si="24"/>
        <v>2.0540729012404693E-15</v>
      </c>
      <c r="AT40" s="2">
        <f t="shared" si="24"/>
        <v>1.0417808761135479E-16</v>
      </c>
      <c r="AU40" s="2">
        <f t="shared" si="24"/>
        <v>5.2917253782645174E-18</v>
      </c>
      <c r="AV40" s="2">
        <f t="shared" si="24"/>
        <v>2.6917201427501049E-19</v>
      </c>
      <c r="AW40" s="2">
        <f t="shared" si="24"/>
        <v>1.3709786765192837E-20</v>
      </c>
      <c r="AX40" s="2"/>
      <c r="AY40" s="6">
        <f t="shared" si="25"/>
        <v>69</v>
      </c>
      <c r="AZ40" s="2">
        <f t="shared" si="50"/>
        <v>9.9999683838495987E-2</v>
      </c>
      <c r="BA40" s="2">
        <f t="shared" si="50"/>
        <v>7.0915722634737666E-2</v>
      </c>
      <c r="BB40" s="2">
        <f t="shared" si="50"/>
        <v>4.7839314299232324E-3</v>
      </c>
      <c r="BC40" s="2">
        <f t="shared" si="50"/>
        <v>2.463833273935234E-4</v>
      </c>
      <c r="BD40" s="2">
        <f t="shared" si="50"/>
        <v>1.2524871431962569E-5</v>
      </c>
      <c r="BE40" s="2">
        <f t="shared" si="50"/>
        <v>6.3712486388367569E-7</v>
      </c>
      <c r="BF40" s="2">
        <f t="shared" si="50"/>
        <v>3.2450931741756504E-8</v>
      </c>
      <c r="BG40" s="21">
        <f t="shared" si="54"/>
        <v>12.6644275722416</v>
      </c>
      <c r="BH40" s="21">
        <f t="shared" si="54"/>
        <v>0.64012120816628382</v>
      </c>
      <c r="BI40" s="21">
        <f t="shared" si="54"/>
        <v>3.241253274531531E-2</v>
      </c>
      <c r="BJ40" s="21">
        <f t="shared" si="54"/>
        <v>1.6439059892892041E-3</v>
      </c>
      <c r="BK40" s="21">
        <f t="shared" si="54"/>
        <v>8.3502629127226309E-5</v>
      </c>
      <c r="BL40" s="21">
        <f t="shared" si="54"/>
        <v>4.247508113242501E-6</v>
      </c>
      <c r="BM40" s="21">
        <f t="shared" si="54"/>
        <v>2.1633956836476453E-7</v>
      </c>
      <c r="BN40" s="2">
        <f t="shared" si="27"/>
        <v>64.718072192185829</v>
      </c>
      <c r="BO40" s="2">
        <f t="shared" si="27"/>
        <v>67.659802746376101</v>
      </c>
      <c r="BP40" s="2">
        <f t="shared" si="27"/>
        <v>70.601533300566359</v>
      </c>
      <c r="BQ40" s="2">
        <f t="shared" si="27"/>
        <v>73.543263854756631</v>
      </c>
      <c r="BR40" s="2">
        <f t="shared" si="27"/>
        <v>76.484994408946889</v>
      </c>
      <c r="BS40" s="2">
        <f t="shared" si="27"/>
        <v>79.426724963137175</v>
      </c>
      <c r="BT40" s="2">
        <f t="shared" si="27"/>
        <v>82.368455517327433</v>
      </c>
      <c r="BU40" s="2">
        <f t="shared" si="28"/>
        <v>8.0260548319409806E-13</v>
      </c>
      <c r="BV40" s="2">
        <f t="shared" si="28"/>
        <v>4.0566774294429425E-14</v>
      </c>
      <c r="BW40" s="2">
        <f t="shared" si="28"/>
        <v>2.0540729012404693E-15</v>
      </c>
      <c r="BX40" s="2">
        <f t="shared" si="28"/>
        <v>1.0417808761135479E-16</v>
      </c>
      <c r="BY40" s="2">
        <f t="shared" si="28"/>
        <v>5.2917253782645174E-18</v>
      </c>
      <c r="BZ40" s="2">
        <f t="shared" si="28"/>
        <v>2.6917201427501049E-19</v>
      </c>
      <c r="CA40" s="2">
        <f t="shared" si="28"/>
        <v>1.3709786765192837E-20</v>
      </c>
      <c r="CB40" s="2"/>
      <c r="CC40" s="6">
        <f t="shared" si="29"/>
        <v>69</v>
      </c>
      <c r="CD40" s="2">
        <f t="shared" si="51"/>
        <v>4.1749571439875234E-6</v>
      </c>
      <c r="CE40" s="2">
        <f t="shared" si="51"/>
        <v>6.3712486388367569E-7</v>
      </c>
      <c r="CF40" s="2">
        <f t="shared" si="51"/>
        <v>5.4084886236260843E-8</v>
      </c>
      <c r="CG40" s="2">
        <f t="shared" si="51"/>
        <v>2.7580780159741636E-9</v>
      </c>
      <c r="CH40" s="2">
        <f t="shared" si="51"/>
        <v>8.4485501927744622E-11</v>
      </c>
      <c r="CI40" s="2">
        <f t="shared" si="51"/>
        <v>2.8785751560178598E-12</v>
      </c>
      <c r="CJ40" s="2">
        <f t="shared" si="51"/>
        <v>7.3629990993140387E-14</v>
      </c>
      <c r="CK40" s="21">
        <f t="shared" si="55"/>
        <v>8.3502629127226309E-5</v>
      </c>
      <c r="CL40" s="21">
        <f t="shared" si="55"/>
        <v>4.247508113242501E-6</v>
      </c>
      <c r="CM40" s="21">
        <f t="shared" si="55"/>
        <v>2.1633956836476453E-7</v>
      </c>
      <c r="CN40" s="21">
        <f t="shared" si="55"/>
        <v>1.1032312092280791E-8</v>
      </c>
      <c r="CO40" s="21">
        <f t="shared" si="55"/>
        <v>5.6323670017956674E-10</v>
      </c>
      <c r="CP40" s="21">
        <f t="shared" si="55"/>
        <v>2.878574752178003E-11</v>
      </c>
      <c r="CQ40" s="21">
        <f t="shared" si="55"/>
        <v>1.4726431137490563E-12</v>
      </c>
      <c r="CR40" s="2">
        <f t="shared" si="31"/>
        <v>76.484994408946889</v>
      </c>
      <c r="CS40" s="2">
        <f t="shared" si="31"/>
        <v>79.426724963137175</v>
      </c>
      <c r="CT40" s="2">
        <f t="shared" si="31"/>
        <v>82.368455517327433</v>
      </c>
      <c r="CU40" s="2">
        <f t="shared" si="31"/>
        <v>85.310186071517705</v>
      </c>
      <c r="CV40" s="2">
        <f t="shared" si="31"/>
        <v>88.251916625707963</v>
      </c>
      <c r="CW40" s="2">
        <f t="shared" si="31"/>
        <v>91.193647179898235</v>
      </c>
      <c r="CX40" s="2">
        <f t="shared" si="31"/>
        <v>94.135377734088493</v>
      </c>
      <c r="CY40" s="2">
        <f t="shared" si="32"/>
        <v>5.2917253782645174E-18</v>
      </c>
      <c r="CZ40" s="2">
        <f t="shared" si="32"/>
        <v>2.6917201427501049E-19</v>
      </c>
      <c r="DA40" s="2">
        <f t="shared" si="32"/>
        <v>1.3709786765192837E-20</v>
      </c>
      <c r="DB40" s="2">
        <f t="shared" si="32"/>
        <v>6.9913439323583165E-22</v>
      </c>
      <c r="DC40" s="2">
        <f t="shared" si="32"/>
        <v>3.5693133530135853E-23</v>
      </c>
      <c r="DD40" s="2">
        <f t="shared" si="32"/>
        <v>1.8241938448198223E-24</v>
      </c>
      <c r="DE40" s="2">
        <f t="shared" si="32"/>
        <v>9.3323457076354002E-26</v>
      </c>
      <c r="DF40" s="2"/>
      <c r="DG40" s="6">
        <f t="shared" si="33"/>
        <v>69</v>
      </c>
      <c r="DH40" s="2">
        <f t="shared" si="52"/>
        <v>1.6699828575950094E-6</v>
      </c>
      <c r="DI40" s="2">
        <f t="shared" si="52"/>
        <v>2.1237495462789193E-7</v>
      </c>
      <c r="DJ40" s="2">
        <f t="shared" si="52"/>
        <v>1.7307163595603469E-8</v>
      </c>
      <c r="DK40" s="2">
        <f t="shared" si="52"/>
        <v>1.1032312063896655E-9</v>
      </c>
      <c r="DL40" s="2">
        <f t="shared" si="52"/>
        <v>6.7588401542195692E-11</v>
      </c>
      <c r="DM40" s="2">
        <f t="shared" si="52"/>
        <v>4.3178627340267893E-12</v>
      </c>
      <c r="DN40" s="2">
        <f t="shared" si="52"/>
        <v>1.767119783835369E-13</v>
      </c>
      <c r="DO40" s="2">
        <f t="shared" si="52"/>
        <v>7.5384143372048135E-15</v>
      </c>
      <c r="DP40" s="2">
        <f t="shared" si="52"/>
        <v>3.1086244689504386E-16</v>
      </c>
      <c r="DQ40" s="2">
        <f t="shared" si="52"/>
        <v>1.3322676295501878E-17</v>
      </c>
      <c r="DR40" s="2">
        <f t="shared" si="52"/>
        <v>0</v>
      </c>
      <c r="DS40" s="2">
        <f t="shared" si="52"/>
        <v>0</v>
      </c>
      <c r="DT40" s="2">
        <f t="shared" si="52"/>
        <v>0</v>
      </c>
      <c r="DU40" s="21">
        <f t="shared" si="56"/>
        <v>8.3502629127226309E-5</v>
      </c>
      <c r="DV40" s="21">
        <f t="shared" si="56"/>
        <v>4.247508113242501E-6</v>
      </c>
      <c r="DW40" s="21">
        <f t="shared" si="56"/>
        <v>2.1633956836476453E-7</v>
      </c>
      <c r="DX40" s="21">
        <f t="shared" si="56"/>
        <v>1.1032312092280791E-8</v>
      </c>
      <c r="DY40" s="21">
        <f t="shared" si="56"/>
        <v>5.6323670017956674E-10</v>
      </c>
      <c r="DZ40" s="21">
        <f t="shared" si="56"/>
        <v>2.878574752178003E-11</v>
      </c>
      <c r="EA40" s="21">
        <f t="shared" si="56"/>
        <v>1.4726431137490563E-12</v>
      </c>
      <c r="EB40" s="21">
        <f t="shared" si="56"/>
        <v>7.5409281801390971E-14</v>
      </c>
      <c r="EC40" s="21">
        <f t="shared" si="56"/>
        <v>3.8648758242199851E-15</v>
      </c>
      <c r="ED40" s="21">
        <f t="shared" si="56"/>
        <v>1.9824758956596085E-16</v>
      </c>
      <c r="EE40" s="21">
        <f t="shared" si="56"/>
        <v>1.0177050009676754E-17</v>
      </c>
      <c r="EF40" s="21">
        <f t="shared" si="56"/>
        <v>5.2282835225033063E-19</v>
      </c>
      <c r="EG40" s="21">
        <f t="shared" si="56"/>
        <v>2.6878351825013074E-20</v>
      </c>
      <c r="EH40" s="2">
        <f t="shared" si="59"/>
        <v>76.484994408946889</v>
      </c>
      <c r="EI40" s="2">
        <f t="shared" si="59"/>
        <v>79.426724963137175</v>
      </c>
      <c r="EJ40" s="2">
        <f t="shared" si="59"/>
        <v>82.368455517327433</v>
      </c>
      <c r="EK40" s="2">
        <f t="shared" si="59"/>
        <v>85.310186071517705</v>
      </c>
      <c r="EL40" s="2">
        <f t="shared" si="59"/>
        <v>88.251916625707963</v>
      </c>
      <c r="EM40" s="2">
        <f t="shared" si="59"/>
        <v>91.193647179898235</v>
      </c>
      <c r="EN40" s="2">
        <f t="shared" si="59"/>
        <v>94.135377734088493</v>
      </c>
      <c r="EO40" s="2">
        <f t="shared" si="59"/>
        <v>97.077108288278751</v>
      </c>
      <c r="EP40" s="2">
        <f t="shared" si="57"/>
        <v>100.01883884246902</v>
      </c>
      <c r="EQ40" s="2">
        <f t="shared" si="57"/>
        <v>102.96056939665928</v>
      </c>
      <c r="ER40" s="2">
        <f t="shared" si="57"/>
        <v>105.90229995084955</v>
      </c>
      <c r="ES40" s="2">
        <f t="shared" si="57"/>
        <v>108.84403050503981</v>
      </c>
      <c r="ET40" s="2">
        <f t="shared" si="57"/>
        <v>111.78576105923008</v>
      </c>
      <c r="EU40" s="2">
        <f t="shared" si="60"/>
        <v>5.2917253782645174E-18</v>
      </c>
      <c r="EV40" s="2">
        <f t="shared" si="60"/>
        <v>2.6917201427501049E-19</v>
      </c>
      <c r="EW40" s="2">
        <f t="shared" si="60"/>
        <v>1.3709786765192837E-20</v>
      </c>
      <c r="EX40" s="2">
        <f t="shared" si="60"/>
        <v>6.9913439323583165E-22</v>
      </c>
      <c r="EY40" s="2">
        <f t="shared" si="60"/>
        <v>3.5693133530135853E-23</v>
      </c>
      <c r="EZ40" s="2">
        <f t="shared" si="60"/>
        <v>1.8241938448198223E-24</v>
      </c>
      <c r="FA40" s="2">
        <f t="shared" si="60"/>
        <v>9.3323457076354002E-26</v>
      </c>
      <c r="FB40" s="2">
        <f t="shared" si="60"/>
        <v>4.7787906377275115E-27</v>
      </c>
      <c r="FC40" s="2">
        <f t="shared" si="58"/>
        <v>2.4492249482728458E-28</v>
      </c>
      <c r="FD40" s="2">
        <f t="shared" si="58"/>
        <v>1.2563221012945714E-29</v>
      </c>
      <c r="FE40" s="2">
        <f t="shared" si="58"/>
        <v>6.4493354080862882E-31</v>
      </c>
      <c r="FF40" s="2">
        <f t="shared" si="58"/>
        <v>3.3132344380544533E-32</v>
      </c>
      <c r="FG40" s="2">
        <f t="shared" si="58"/>
        <v>1.7033176949446846E-33</v>
      </c>
    </row>
    <row r="41" spans="1:163" x14ac:dyDescent="0.25">
      <c r="A41" s="19">
        <f t="shared" si="45"/>
        <v>23</v>
      </c>
      <c r="B41" s="20">
        <f t="shared" si="46"/>
        <v>71</v>
      </c>
      <c r="C41" s="22">
        <f t="shared" si="47"/>
        <v>23</v>
      </c>
      <c r="D41" s="20">
        <f t="shared" si="37"/>
        <v>71</v>
      </c>
      <c r="E41" s="8">
        <f t="shared" si="13"/>
        <v>344.16</v>
      </c>
      <c r="F41" s="21">
        <f t="shared" si="48"/>
        <v>6.3371356147021542E-14</v>
      </c>
      <c r="G41" s="7">
        <f t="shared" si="14"/>
        <v>0.87864996814835028</v>
      </c>
      <c r="H41" s="7">
        <f t="shared" si="15"/>
        <v>0.28344121316849036</v>
      </c>
      <c r="I41" s="2">
        <f t="shared" si="16"/>
        <v>67.411222410652627</v>
      </c>
      <c r="J41" s="2">
        <f t="shared" si="38"/>
        <v>0.38111781273771211</v>
      </c>
      <c r="K41" s="2">
        <f t="shared" si="39"/>
        <v>0.36809327659792346</v>
      </c>
      <c r="L41" s="2">
        <f t="shared" si="40"/>
        <v>1.2640643983891284</v>
      </c>
      <c r="M41" s="2">
        <f t="shared" si="17"/>
        <v>0.30016903918066112</v>
      </c>
      <c r="N41" s="2">
        <f t="shared" si="18"/>
        <v>0.20016939768955511</v>
      </c>
      <c r="O41" s="2">
        <f t="shared" si="19"/>
        <v>7.7023773820683594E-6</v>
      </c>
      <c r="P41" s="2">
        <f t="shared" si="20"/>
        <v>3.0057799766258776E-6</v>
      </c>
      <c r="Q41" s="6">
        <f t="shared" si="21"/>
        <v>71</v>
      </c>
      <c r="R41" s="2">
        <f t="shared" si="49"/>
        <v>0.1</v>
      </c>
      <c r="S41" s="2">
        <f t="shared" si="49"/>
        <v>9.9999999213003427E-2</v>
      </c>
      <c r="T41" s="2">
        <f t="shared" si="49"/>
        <v>9.2533930828371302E-2</v>
      </c>
      <c r="U41" s="2">
        <f t="shared" si="49"/>
        <v>7.2326682553889238E-3</v>
      </c>
      <c r="V41" s="2">
        <f t="shared" si="49"/>
        <v>3.819634591771037E-4</v>
      </c>
      <c r="W41" s="2">
        <f t="shared" si="49"/>
        <v>1.9760406932245456E-5</v>
      </c>
      <c r="X41" s="2">
        <f t="shared" si="49"/>
        <v>6.8169775740978267E-7</v>
      </c>
      <c r="Y41" s="2">
        <f t="shared" si="49"/>
        <v>3.532003065576106E-8</v>
      </c>
      <c r="Z41" s="21">
        <f t="shared" si="53"/>
        <v>363.62920987416362</v>
      </c>
      <c r="AA41" s="21">
        <f t="shared" si="53"/>
        <v>18.66021211739999</v>
      </c>
      <c r="AB41" s="21">
        <f t="shared" si="53"/>
        <v>0.95944062183426471</v>
      </c>
      <c r="AC41" s="21">
        <f t="shared" si="53"/>
        <v>4.9419039657899247E-2</v>
      </c>
      <c r="AD41" s="21">
        <f t="shared" si="53"/>
        <v>2.5496707108154139E-3</v>
      </c>
      <c r="AE41" s="21">
        <f t="shared" si="53"/>
        <v>1.3174472417007939E-4</v>
      </c>
      <c r="AF41" s="21">
        <f t="shared" si="53"/>
        <v>6.8170008097405423E-6</v>
      </c>
      <c r="AG41" s="21">
        <f t="shared" si="53"/>
        <v>3.5320036893114673E-7</v>
      </c>
      <c r="AH41" s="2">
        <f t="shared" si="23"/>
        <v>61.417343836751989</v>
      </c>
      <c r="AI41" s="2">
        <f t="shared" si="23"/>
        <v>64.341979257549696</v>
      </c>
      <c r="AJ41" s="2">
        <f t="shared" si="23"/>
        <v>67.266614678347409</v>
      </c>
      <c r="AK41" s="2">
        <f t="shared" si="23"/>
        <v>70.191250099145122</v>
      </c>
      <c r="AL41" s="2">
        <f t="shared" si="23"/>
        <v>73.115885519942836</v>
      </c>
      <c r="AM41" s="2">
        <f t="shared" si="23"/>
        <v>76.040520940740549</v>
      </c>
      <c r="AN41" s="2">
        <f t="shared" si="23"/>
        <v>78.965156361538277</v>
      </c>
      <c r="AO41" s="2">
        <f t="shared" si="23"/>
        <v>81.88979178233599</v>
      </c>
      <c r="AP41" s="2">
        <f t="shared" si="24"/>
        <v>2.3045008478287651E-11</v>
      </c>
      <c r="AQ41" s="2">
        <f t="shared" si="24"/>
        <v>1.1825664809861379E-12</v>
      </c>
      <c r="AR41" s="2">
        <f t="shared" si="24"/>
        <v>6.080247858264114E-14</v>
      </c>
      <c r="AS41" s="2">
        <f t="shared" si="24"/>
        <v>3.1317983076146097E-15</v>
      </c>
      <c r="AT41" s="2">
        <f t="shared" si="24"/>
        <v>1.6157762636460001E-16</v>
      </c>
      <c r="AU41" s="2">
        <f t="shared" si="24"/>
        <v>8.3488923645036225E-18</v>
      </c>
      <c r="AV41" s="2">
        <f t="shared" si="24"/>
        <v>4.3200425106195858E-19</v>
      </c>
      <c r="AW41" s="2">
        <f t="shared" si="24"/>
        <v>2.2382841300451531E-20</v>
      </c>
      <c r="AX41" s="2"/>
      <c r="AY41" s="6">
        <f t="shared" si="25"/>
        <v>71</v>
      </c>
      <c r="AZ41" s="2">
        <f t="shared" si="50"/>
        <v>9.9999999213003427E-2</v>
      </c>
      <c r="BA41" s="2">
        <f t="shared" si="50"/>
        <v>9.2533930828371302E-2</v>
      </c>
      <c r="BB41" s="2">
        <f t="shared" si="50"/>
        <v>7.2326682553889238E-3</v>
      </c>
      <c r="BC41" s="2">
        <f t="shared" si="50"/>
        <v>3.819634591771037E-4</v>
      </c>
      <c r="BD41" s="2">
        <f t="shared" si="50"/>
        <v>1.9760406932245456E-5</v>
      </c>
      <c r="BE41" s="2">
        <f t="shared" si="50"/>
        <v>1.022546636114674E-6</v>
      </c>
      <c r="BF41" s="2">
        <f t="shared" si="50"/>
        <v>5.2980045983641587E-8</v>
      </c>
      <c r="BG41" s="21">
        <f t="shared" si="54"/>
        <v>18.66021211739999</v>
      </c>
      <c r="BH41" s="21">
        <f t="shared" si="54"/>
        <v>0.95944062183426471</v>
      </c>
      <c r="BI41" s="21">
        <f t="shared" si="54"/>
        <v>4.9419039657899247E-2</v>
      </c>
      <c r="BJ41" s="21">
        <f t="shared" si="54"/>
        <v>2.5496707108154139E-3</v>
      </c>
      <c r="BK41" s="21">
        <f t="shared" si="54"/>
        <v>1.3174472417007939E-4</v>
      </c>
      <c r="BL41" s="21">
        <f t="shared" si="54"/>
        <v>6.8170008097405423E-6</v>
      </c>
      <c r="BM41" s="21">
        <f t="shared" si="54"/>
        <v>3.5320036893114673E-7</v>
      </c>
      <c r="BN41" s="2">
        <f t="shared" si="27"/>
        <v>64.341979257549696</v>
      </c>
      <c r="BO41" s="2">
        <f t="shared" si="27"/>
        <v>67.266614678347409</v>
      </c>
      <c r="BP41" s="2">
        <f t="shared" si="27"/>
        <v>70.191250099145122</v>
      </c>
      <c r="BQ41" s="2">
        <f t="shared" si="27"/>
        <v>73.115885519942836</v>
      </c>
      <c r="BR41" s="2">
        <f t="shared" si="27"/>
        <v>76.040520940740549</v>
      </c>
      <c r="BS41" s="2">
        <f t="shared" si="27"/>
        <v>78.965156361538277</v>
      </c>
      <c r="BT41" s="2">
        <f t="shared" si="27"/>
        <v>81.88979178233599</v>
      </c>
      <c r="BU41" s="2">
        <f t="shared" si="28"/>
        <v>1.1825664809861379E-12</v>
      </c>
      <c r="BV41" s="2">
        <f t="shared" si="28"/>
        <v>6.080247858264114E-14</v>
      </c>
      <c r="BW41" s="2">
        <f t="shared" si="28"/>
        <v>3.1317983076146097E-15</v>
      </c>
      <c r="BX41" s="2">
        <f t="shared" si="28"/>
        <v>1.6157762636460001E-16</v>
      </c>
      <c r="BY41" s="2">
        <f t="shared" si="28"/>
        <v>8.3488923645036225E-18</v>
      </c>
      <c r="BZ41" s="2">
        <f t="shared" si="28"/>
        <v>4.3200425106195858E-19</v>
      </c>
      <c r="CA41" s="2">
        <f t="shared" si="28"/>
        <v>2.2382841300451531E-20</v>
      </c>
      <c r="CB41" s="2"/>
      <c r="CC41" s="6">
        <f t="shared" si="29"/>
        <v>71</v>
      </c>
      <c r="CD41" s="2">
        <f t="shared" si="51"/>
        <v>6.5868023107484852E-6</v>
      </c>
      <c r="CE41" s="2">
        <f t="shared" si="51"/>
        <v>1.022546636114674E-6</v>
      </c>
      <c r="CF41" s="2">
        <f t="shared" si="51"/>
        <v>8.8300076639402647E-8</v>
      </c>
      <c r="CG41" s="2">
        <f t="shared" si="51"/>
        <v>4.5805514936603231E-9</v>
      </c>
      <c r="CH41" s="2">
        <f t="shared" si="51"/>
        <v>1.4273136006437426E-10</v>
      </c>
      <c r="CI41" s="2">
        <f t="shared" si="51"/>
        <v>4.9469872642760038E-12</v>
      </c>
      <c r="CJ41" s="2">
        <f t="shared" si="51"/>
        <v>1.2872480859016378E-13</v>
      </c>
      <c r="CK41" s="21">
        <f t="shared" si="55"/>
        <v>1.3174472417007939E-4</v>
      </c>
      <c r="CL41" s="21">
        <f t="shared" si="55"/>
        <v>6.8170008097405423E-6</v>
      </c>
      <c r="CM41" s="21">
        <f t="shared" si="55"/>
        <v>3.5320036893114673E-7</v>
      </c>
      <c r="CN41" s="21">
        <f t="shared" si="55"/>
        <v>1.8322206149292624E-8</v>
      </c>
      <c r="CO41" s="21">
        <f t="shared" si="55"/>
        <v>9.5154243174784636E-10</v>
      </c>
      <c r="CP41" s="21">
        <f t="shared" si="55"/>
        <v>4.9469856599336885E-11</v>
      </c>
      <c r="CQ41" s="21">
        <f t="shared" si="55"/>
        <v>2.5744621272713498E-12</v>
      </c>
      <c r="CR41" s="2">
        <f t="shared" si="31"/>
        <v>76.040520940740549</v>
      </c>
      <c r="CS41" s="2">
        <f t="shared" si="31"/>
        <v>78.965156361538277</v>
      </c>
      <c r="CT41" s="2">
        <f t="shared" si="31"/>
        <v>81.88979178233599</v>
      </c>
      <c r="CU41" s="2">
        <f t="shared" si="31"/>
        <v>84.814427203133704</v>
      </c>
      <c r="CV41" s="2">
        <f t="shared" si="31"/>
        <v>87.739062623931417</v>
      </c>
      <c r="CW41" s="2">
        <f t="shared" si="31"/>
        <v>90.663698044729131</v>
      </c>
      <c r="CX41" s="2">
        <f t="shared" si="31"/>
        <v>93.588333465526844</v>
      </c>
      <c r="CY41" s="2">
        <f t="shared" si="32"/>
        <v>8.3488923645036225E-18</v>
      </c>
      <c r="CZ41" s="2">
        <f t="shared" si="32"/>
        <v>4.3200425106195858E-19</v>
      </c>
      <c r="DA41" s="2">
        <f t="shared" si="32"/>
        <v>2.2382841300451531E-20</v>
      </c>
      <c r="DB41" s="2">
        <f t="shared" si="32"/>
        <v>1.1611048657967843E-21</v>
      </c>
      <c r="DC41" s="2">
        <f t="shared" si="32"/>
        <v>6.0300594339279042E-23</v>
      </c>
      <c r="DD41" s="2">
        <f t="shared" si="32"/>
        <v>3.1349738877575193E-24</v>
      </c>
      <c r="DE41" s="2">
        <f t="shared" si="32"/>
        <v>1.6314722219183522E-25</v>
      </c>
      <c r="DF41" s="2"/>
      <c r="DG41" s="6">
        <f t="shared" si="33"/>
        <v>71</v>
      </c>
      <c r="DH41" s="2">
        <f t="shared" si="52"/>
        <v>2.634720924299394E-6</v>
      </c>
      <c r="DI41" s="2">
        <f t="shared" si="52"/>
        <v>3.4084887870489133E-7</v>
      </c>
      <c r="DJ41" s="2">
        <f t="shared" si="52"/>
        <v>2.8256024524608846E-8</v>
      </c>
      <c r="DK41" s="2">
        <f t="shared" si="52"/>
        <v>1.8322205974641292E-9</v>
      </c>
      <c r="DL41" s="2">
        <f t="shared" si="52"/>
        <v>1.141850880514994E-10</v>
      </c>
      <c r="DM41" s="2">
        <f t="shared" si="52"/>
        <v>7.4204808964140057E-12</v>
      </c>
      <c r="DN41" s="2">
        <f t="shared" si="52"/>
        <v>3.0893954061639304E-13</v>
      </c>
      <c r="DO41" s="2">
        <f t="shared" si="52"/>
        <v>1.3411494137471892E-14</v>
      </c>
      <c r="DP41" s="2">
        <f t="shared" si="52"/>
        <v>5.595524044110789E-16</v>
      </c>
      <c r="DQ41" s="2">
        <f t="shared" si="52"/>
        <v>1.9984014443252817E-17</v>
      </c>
      <c r="DR41" s="2">
        <f t="shared" si="52"/>
        <v>0</v>
      </c>
      <c r="DS41" s="2">
        <f t="shared" si="52"/>
        <v>0</v>
      </c>
      <c r="DT41" s="2">
        <f t="shared" si="52"/>
        <v>0</v>
      </c>
      <c r="DU41" s="21">
        <f t="shared" si="56"/>
        <v>1.3174472417007939E-4</v>
      </c>
      <c r="DV41" s="21">
        <f t="shared" si="56"/>
        <v>6.8170008097405423E-6</v>
      </c>
      <c r="DW41" s="21">
        <f t="shared" si="56"/>
        <v>3.5320036893114673E-7</v>
      </c>
      <c r="DX41" s="21">
        <f t="shared" si="56"/>
        <v>1.8322206149292624E-8</v>
      </c>
      <c r="DY41" s="21">
        <f t="shared" si="56"/>
        <v>9.5154243174784636E-10</v>
      </c>
      <c r="DZ41" s="21">
        <f t="shared" si="56"/>
        <v>4.9469856599336885E-11</v>
      </c>
      <c r="EA41" s="21">
        <f t="shared" si="56"/>
        <v>2.5744621272713498E-12</v>
      </c>
      <c r="EB41" s="21">
        <f t="shared" si="56"/>
        <v>1.3410333760734679E-13</v>
      </c>
      <c r="EC41" s="21">
        <f t="shared" si="56"/>
        <v>6.9915914479603554E-15</v>
      </c>
      <c r="ED41" s="21">
        <f t="shared" si="56"/>
        <v>3.6481615349462786E-16</v>
      </c>
      <c r="EE41" s="21">
        <f t="shared" si="56"/>
        <v>1.9050818277396636E-17</v>
      </c>
      <c r="EF41" s="21">
        <f t="shared" si="56"/>
        <v>9.9558048642945466E-19</v>
      </c>
      <c r="EG41" s="21">
        <f t="shared" si="56"/>
        <v>5.2064936159990411E-20</v>
      </c>
      <c r="EH41" s="2">
        <f t="shared" si="59"/>
        <v>76.040520940740549</v>
      </c>
      <c r="EI41" s="2">
        <f t="shared" si="59"/>
        <v>78.965156361538277</v>
      </c>
      <c r="EJ41" s="2">
        <f t="shared" si="59"/>
        <v>81.88979178233599</v>
      </c>
      <c r="EK41" s="2">
        <f t="shared" si="59"/>
        <v>84.814427203133704</v>
      </c>
      <c r="EL41" s="2">
        <f t="shared" si="59"/>
        <v>87.739062623931417</v>
      </c>
      <c r="EM41" s="2">
        <f t="shared" si="59"/>
        <v>90.663698044729131</v>
      </c>
      <c r="EN41" s="2">
        <f t="shared" si="59"/>
        <v>93.588333465526844</v>
      </c>
      <c r="EO41" s="2">
        <f t="shared" si="59"/>
        <v>96.512968886324558</v>
      </c>
      <c r="EP41" s="2">
        <f t="shared" si="57"/>
        <v>99.437604307122271</v>
      </c>
      <c r="EQ41" s="2">
        <f t="shared" si="57"/>
        <v>102.36223972791998</v>
      </c>
      <c r="ER41" s="2">
        <f t="shared" si="57"/>
        <v>105.2868751487177</v>
      </c>
      <c r="ES41" s="2">
        <f t="shared" si="57"/>
        <v>108.21151056951541</v>
      </c>
      <c r="ET41" s="2">
        <f t="shared" si="57"/>
        <v>111.13614599031312</v>
      </c>
      <c r="EU41" s="2">
        <f t="shared" si="60"/>
        <v>8.3488923645036225E-18</v>
      </c>
      <c r="EV41" s="2">
        <f t="shared" si="60"/>
        <v>4.3200425106195858E-19</v>
      </c>
      <c r="EW41" s="2">
        <f t="shared" si="60"/>
        <v>2.2382841300451531E-20</v>
      </c>
      <c r="EX41" s="2">
        <f t="shared" si="60"/>
        <v>1.1611048657967843E-21</v>
      </c>
      <c r="EY41" s="2">
        <f t="shared" si="60"/>
        <v>6.0300594339279042E-23</v>
      </c>
      <c r="EZ41" s="2">
        <f t="shared" si="60"/>
        <v>3.1349738877575193E-24</v>
      </c>
      <c r="FA41" s="2">
        <f t="shared" si="60"/>
        <v>1.6314722219183522E-25</v>
      </c>
      <c r="FB41" s="2">
        <f t="shared" si="60"/>
        <v>8.4983125519198951E-27</v>
      </c>
      <c r="FC41" s="2">
        <f t="shared" si="58"/>
        <v>4.4306670418979219E-28</v>
      </c>
      <c r="FD41" s="2">
        <f t="shared" si="58"/>
        <v>2.3118896800567196E-29</v>
      </c>
      <c r="FE41" s="2">
        <f t="shared" si="58"/>
        <v>1.2072762700684438E-30</v>
      </c>
      <c r="FF41" s="2">
        <f t="shared" si="58"/>
        <v>6.3091288244874315E-32</v>
      </c>
      <c r="FG41" s="2">
        <f t="shared" si="58"/>
        <v>3.2994257009635272E-33</v>
      </c>
    </row>
    <row r="42" spans="1:163" x14ac:dyDescent="0.25">
      <c r="A42" s="19">
        <f t="shared" si="45"/>
        <v>24</v>
      </c>
      <c r="B42" s="20">
        <f t="shared" si="46"/>
        <v>73</v>
      </c>
      <c r="C42" s="22">
        <f t="shared" si="47"/>
        <v>24</v>
      </c>
      <c r="D42" s="20">
        <f t="shared" si="37"/>
        <v>73</v>
      </c>
      <c r="E42" s="8">
        <f t="shared" si="13"/>
        <v>346.16</v>
      </c>
      <c r="F42" s="21">
        <f t="shared" si="48"/>
        <v>6.3371356147021542E-14</v>
      </c>
      <c r="G42" s="7">
        <f t="shared" si="14"/>
        <v>0.87777856665470644</v>
      </c>
      <c r="H42" s="7">
        <f t="shared" si="15"/>
        <v>0.27568862614170442</v>
      </c>
      <c r="I42" s="2">
        <f t="shared" si="16"/>
        <v>67.90911092947627</v>
      </c>
      <c r="J42" s="2">
        <f t="shared" si="38"/>
        <v>0.39243491089096055</v>
      </c>
      <c r="K42" s="2">
        <f t="shared" si="39"/>
        <v>0.37689417437569517</v>
      </c>
      <c r="L42" s="2">
        <f t="shared" si="40"/>
        <v>1.2644581526369645</v>
      </c>
      <c r="M42" s="2">
        <f t="shared" si="17"/>
        <v>0.32561279910822344</v>
      </c>
      <c r="N42" s="2">
        <f t="shared" si="18"/>
        <v>0.2256133718734922</v>
      </c>
      <c r="O42" s="2">
        <f t="shared" si="19"/>
        <v>1.212131768086322E-5</v>
      </c>
      <c r="P42" s="2">
        <f t="shared" si="20"/>
        <v>4.7283454395474775E-6</v>
      </c>
      <c r="Q42" s="6">
        <f t="shared" si="21"/>
        <v>73</v>
      </c>
      <c r="R42" s="2">
        <f t="shared" si="49"/>
        <v>0.1</v>
      </c>
      <c r="S42" s="2">
        <f t="shared" si="49"/>
        <v>9.9999999999870623E-2</v>
      </c>
      <c r="T42" s="2">
        <f t="shared" si="49"/>
        <v>0.11415491606905528</v>
      </c>
      <c r="U42" s="2">
        <f t="shared" si="49"/>
        <v>1.0836672180661627E-2</v>
      </c>
      <c r="V42" s="2">
        <f t="shared" si="49"/>
        <v>5.8905172413748483E-4</v>
      </c>
      <c r="W42" s="2">
        <f t="shared" si="49"/>
        <v>3.1013603960960978E-5</v>
      </c>
      <c r="X42" s="2">
        <f t="shared" si="49"/>
        <v>1.0881883187874308E-6</v>
      </c>
      <c r="Y42" s="2">
        <f t="shared" si="49"/>
        <v>5.7342218717781895E-8</v>
      </c>
      <c r="Z42" s="21">
        <f t="shared" si="53"/>
        <v>524.48292835861923</v>
      </c>
      <c r="AA42" s="21">
        <f t="shared" si="53"/>
        <v>27.37337862340538</v>
      </c>
      <c r="AB42" s="21">
        <f t="shared" si="53"/>
        <v>1.4314288652975871</v>
      </c>
      <c r="AC42" s="21">
        <f t="shared" si="53"/>
        <v>7.4987030478590233E-2</v>
      </c>
      <c r="AD42" s="21">
        <f t="shared" si="53"/>
        <v>3.934742450227219E-3</v>
      </c>
      <c r="AE42" s="21">
        <f t="shared" si="53"/>
        <v>2.0677873698926038E-4</v>
      </c>
      <c r="AF42" s="21">
        <f t="shared" si="53"/>
        <v>1.0881942396015984E-5</v>
      </c>
      <c r="AG42" s="21">
        <f t="shared" si="53"/>
        <v>5.7342235153166624E-7</v>
      </c>
      <c r="AH42" s="2">
        <f t="shared" si="23"/>
        <v>61.062494380796636</v>
      </c>
      <c r="AI42" s="2">
        <f t="shared" si="23"/>
        <v>63.970232208453623</v>
      </c>
      <c r="AJ42" s="2">
        <f t="shared" si="23"/>
        <v>66.877970036110597</v>
      </c>
      <c r="AK42" s="2">
        <f t="shared" si="23"/>
        <v>69.785707863767584</v>
      </c>
      <c r="AL42" s="2">
        <f t="shared" si="23"/>
        <v>72.693445691424571</v>
      </c>
      <c r="AM42" s="2">
        <f t="shared" si="23"/>
        <v>75.601183519081545</v>
      </c>
      <c r="AN42" s="2">
        <f t="shared" si="23"/>
        <v>78.508921346738546</v>
      </c>
      <c r="AO42" s="2">
        <f t="shared" si="23"/>
        <v>81.416659174395519</v>
      </c>
      <c r="AP42" s="2">
        <f t="shared" si="24"/>
        <v>3.3238526759938831E-11</v>
      </c>
      <c r="AQ42" s="2">
        <f t="shared" si="24"/>
        <v>1.7347316588065048E-12</v>
      </c>
      <c r="AR42" s="2">
        <f t="shared" si="24"/>
        <v>9.0713013656362458E-14</v>
      </c>
      <c r="AS42" s="2">
        <f t="shared" si="24"/>
        <v>4.7520765598763953E-15</v>
      </c>
      <c r="AT42" s="2">
        <f t="shared" si="24"/>
        <v>2.4935150085204011E-16</v>
      </c>
      <c r="AU42" s="2">
        <f t="shared" si="24"/>
        <v>1.3103899514008122E-17</v>
      </c>
      <c r="AV42" s="2">
        <f t="shared" si="24"/>
        <v>6.896051120426582E-19</v>
      </c>
      <c r="AW42" s="2">
        <f t="shared" si="24"/>
        <v>3.6338606991232232E-20</v>
      </c>
      <c r="AX42" s="2"/>
      <c r="AY42" s="6">
        <f t="shared" si="25"/>
        <v>73</v>
      </c>
      <c r="AZ42" s="2">
        <f t="shared" si="50"/>
        <v>9.9999999999870623E-2</v>
      </c>
      <c r="BA42" s="2">
        <f t="shared" si="50"/>
        <v>0.11415491606905528</v>
      </c>
      <c r="BB42" s="2">
        <f t="shared" si="50"/>
        <v>1.0836672180661627E-2</v>
      </c>
      <c r="BC42" s="2">
        <f t="shared" si="50"/>
        <v>5.8905172413748483E-4</v>
      </c>
      <c r="BD42" s="2">
        <f t="shared" si="50"/>
        <v>3.1013603960960978E-5</v>
      </c>
      <c r="BE42" s="2">
        <f t="shared" si="50"/>
        <v>1.6322824781811462E-6</v>
      </c>
      <c r="BF42" s="2">
        <f t="shared" si="50"/>
        <v>8.6013328076672829E-8</v>
      </c>
      <c r="BG42" s="21">
        <f t="shared" si="54"/>
        <v>27.37337862340538</v>
      </c>
      <c r="BH42" s="21">
        <f t="shared" si="54"/>
        <v>1.4314288652975871</v>
      </c>
      <c r="BI42" s="21">
        <f t="shared" si="54"/>
        <v>7.4987030478590233E-2</v>
      </c>
      <c r="BJ42" s="21">
        <f t="shared" si="54"/>
        <v>3.934742450227219E-3</v>
      </c>
      <c r="BK42" s="21">
        <f t="shared" si="54"/>
        <v>2.0677873698926038E-4</v>
      </c>
      <c r="BL42" s="21">
        <f t="shared" si="54"/>
        <v>1.0881942396015984E-5</v>
      </c>
      <c r="BM42" s="21">
        <f t="shared" si="54"/>
        <v>5.7342235153166624E-7</v>
      </c>
      <c r="BN42" s="2">
        <f t="shared" si="27"/>
        <v>63.970232208453623</v>
      </c>
      <c r="BO42" s="2">
        <f t="shared" si="27"/>
        <v>66.877970036110597</v>
      </c>
      <c r="BP42" s="2">
        <f t="shared" si="27"/>
        <v>69.785707863767584</v>
      </c>
      <c r="BQ42" s="2">
        <f t="shared" si="27"/>
        <v>72.693445691424571</v>
      </c>
      <c r="BR42" s="2">
        <f t="shared" si="27"/>
        <v>75.601183519081545</v>
      </c>
      <c r="BS42" s="2">
        <f t="shared" si="27"/>
        <v>78.508921346738546</v>
      </c>
      <c r="BT42" s="2">
        <f t="shared" si="27"/>
        <v>81.416659174395519</v>
      </c>
      <c r="BU42" s="2">
        <f t="shared" si="28"/>
        <v>1.7347316588065048E-12</v>
      </c>
      <c r="BV42" s="2">
        <f t="shared" si="28"/>
        <v>9.0713013656362458E-14</v>
      </c>
      <c r="BW42" s="2">
        <f t="shared" si="28"/>
        <v>4.7520765598763953E-15</v>
      </c>
      <c r="BX42" s="2">
        <f t="shared" si="28"/>
        <v>2.4935150085204011E-16</v>
      </c>
      <c r="BY42" s="2">
        <f t="shared" si="28"/>
        <v>1.3103899514008122E-17</v>
      </c>
      <c r="BZ42" s="2">
        <f t="shared" si="28"/>
        <v>6.896051120426582E-19</v>
      </c>
      <c r="CA42" s="2">
        <f t="shared" si="28"/>
        <v>3.6338606991232232E-20</v>
      </c>
      <c r="CB42" s="2"/>
      <c r="CC42" s="6">
        <f t="shared" si="29"/>
        <v>73</v>
      </c>
      <c r="CD42" s="2">
        <f t="shared" si="51"/>
        <v>1.0337867986986993E-5</v>
      </c>
      <c r="CE42" s="2">
        <f t="shared" si="51"/>
        <v>1.6322824781811462E-6</v>
      </c>
      <c r="CF42" s="2">
        <f t="shared" si="51"/>
        <v>1.4335554679445472E-7</v>
      </c>
      <c r="CG42" s="2">
        <f t="shared" si="51"/>
        <v>7.5633041496381281E-9</v>
      </c>
      <c r="CH42" s="2">
        <f t="shared" si="51"/>
        <v>2.3969196627504628E-10</v>
      </c>
      <c r="CI42" s="2">
        <f t="shared" si="51"/>
        <v>8.4491857954560601E-12</v>
      </c>
      <c r="CJ42" s="2">
        <f t="shared" si="51"/>
        <v>2.2359891715950653E-13</v>
      </c>
      <c r="CK42" s="21">
        <f t="shared" si="55"/>
        <v>2.0677873698926038E-4</v>
      </c>
      <c r="CL42" s="21">
        <f t="shared" si="55"/>
        <v>1.0881942396015984E-5</v>
      </c>
      <c r="CM42" s="21">
        <f t="shared" si="55"/>
        <v>5.7342235153166624E-7</v>
      </c>
      <c r="CN42" s="21">
        <f t="shared" si="55"/>
        <v>3.0253217039248905E-8</v>
      </c>
      <c r="CO42" s="21">
        <f t="shared" si="55"/>
        <v>1.5979464127740939E-9</v>
      </c>
      <c r="CP42" s="21">
        <f t="shared" si="55"/>
        <v>8.4491861181141651E-11</v>
      </c>
      <c r="CQ42" s="21">
        <f t="shared" si="55"/>
        <v>4.4719900140482444E-12</v>
      </c>
      <c r="CR42" s="2">
        <f t="shared" si="31"/>
        <v>75.601183519081545</v>
      </c>
      <c r="CS42" s="2">
        <f t="shared" si="31"/>
        <v>78.508921346738546</v>
      </c>
      <c r="CT42" s="2">
        <f t="shared" si="31"/>
        <v>81.416659174395519</v>
      </c>
      <c r="CU42" s="2">
        <f t="shared" si="31"/>
        <v>84.324397002052507</v>
      </c>
      <c r="CV42" s="2">
        <f t="shared" si="31"/>
        <v>87.232134829709494</v>
      </c>
      <c r="CW42" s="2">
        <f t="shared" si="31"/>
        <v>90.139872657366467</v>
      </c>
      <c r="CX42" s="2">
        <f t="shared" si="31"/>
        <v>93.047610485023455</v>
      </c>
      <c r="CY42" s="2">
        <f t="shared" si="32"/>
        <v>1.3103899514008122E-17</v>
      </c>
      <c r="CZ42" s="2">
        <f t="shared" si="32"/>
        <v>6.896051120426582E-19</v>
      </c>
      <c r="DA42" s="2">
        <f t="shared" si="32"/>
        <v>3.6338606991232232E-20</v>
      </c>
      <c r="DB42" s="2">
        <f t="shared" si="32"/>
        <v>1.9171892060981963E-21</v>
      </c>
      <c r="DC42" s="2">
        <f t="shared" si="32"/>
        <v>1.0126409123574594E-22</v>
      </c>
      <c r="DD42" s="2">
        <f t="shared" si="32"/>
        <v>5.3543658130936892E-24</v>
      </c>
      <c r="DE42" s="2">
        <f t="shared" si="32"/>
        <v>2.8339613770367893E-25</v>
      </c>
      <c r="DF42" s="2"/>
      <c r="DG42" s="6">
        <f t="shared" si="33"/>
        <v>73</v>
      </c>
      <c r="DH42" s="2">
        <f t="shared" si="52"/>
        <v>4.1351471947947976E-6</v>
      </c>
      <c r="DI42" s="2">
        <f t="shared" si="52"/>
        <v>5.4409415939371542E-7</v>
      </c>
      <c r="DJ42" s="2">
        <f t="shared" si="52"/>
        <v>4.5873774974225511E-8</v>
      </c>
      <c r="DK42" s="2">
        <f t="shared" si="52"/>
        <v>3.0253216598552513E-9</v>
      </c>
      <c r="DL42" s="2">
        <f t="shared" si="52"/>
        <v>1.9175357302003703E-10</v>
      </c>
      <c r="DM42" s="2">
        <f t="shared" si="52"/>
        <v>1.267377869318409E-11</v>
      </c>
      <c r="DN42" s="2">
        <f t="shared" si="52"/>
        <v>5.366374011828156E-13</v>
      </c>
      <c r="DO42" s="2">
        <f t="shared" si="52"/>
        <v>2.3692159345500841E-14</v>
      </c>
      <c r="DP42" s="2">
        <f t="shared" si="52"/>
        <v>1.0036416142611416E-15</v>
      </c>
      <c r="DQ42" s="2">
        <f t="shared" si="52"/>
        <v>3.9968028886505634E-17</v>
      </c>
      <c r="DR42" s="2">
        <f t="shared" si="52"/>
        <v>0</v>
      </c>
      <c r="DS42" s="2">
        <f t="shared" si="52"/>
        <v>0</v>
      </c>
      <c r="DT42" s="2">
        <f t="shared" si="52"/>
        <v>0</v>
      </c>
      <c r="DU42" s="21">
        <f t="shared" si="56"/>
        <v>2.0677873698926038E-4</v>
      </c>
      <c r="DV42" s="21">
        <f t="shared" si="56"/>
        <v>1.0881942396015984E-5</v>
      </c>
      <c r="DW42" s="21">
        <f t="shared" si="56"/>
        <v>5.7342235153166624E-7</v>
      </c>
      <c r="DX42" s="21">
        <f t="shared" si="56"/>
        <v>3.0253217039248905E-8</v>
      </c>
      <c r="DY42" s="21">
        <f t="shared" si="56"/>
        <v>1.5979464127740939E-9</v>
      </c>
      <c r="DZ42" s="21">
        <f t="shared" si="56"/>
        <v>8.4491861181141651E-11</v>
      </c>
      <c r="EA42" s="21">
        <f t="shared" si="56"/>
        <v>4.4719900140482444E-12</v>
      </c>
      <c r="EB42" s="21">
        <f t="shared" si="56"/>
        <v>2.3691574137397436E-13</v>
      </c>
      <c r="EC42" s="21">
        <f t="shared" si="56"/>
        <v>1.2562333236550868E-14</v>
      </c>
      <c r="ED42" s="21">
        <f t="shared" si="56"/>
        <v>6.6666582272557715E-16</v>
      </c>
      <c r="EE42" s="21">
        <f t="shared" si="56"/>
        <v>3.540687204213842E-17</v>
      </c>
      <c r="EF42" s="21">
        <f t="shared" si="56"/>
        <v>1.8818718022022197E-18</v>
      </c>
      <c r="EG42" s="21">
        <f t="shared" si="56"/>
        <v>1.0009183969112247E-19</v>
      </c>
      <c r="EH42" s="2">
        <f t="shared" si="59"/>
        <v>75.601183519081545</v>
      </c>
      <c r="EI42" s="2">
        <f t="shared" si="59"/>
        <v>78.508921346738546</v>
      </c>
      <c r="EJ42" s="2">
        <f t="shared" si="59"/>
        <v>81.416659174395519</v>
      </c>
      <c r="EK42" s="2">
        <f t="shared" si="59"/>
        <v>84.324397002052507</v>
      </c>
      <c r="EL42" s="2">
        <f t="shared" si="59"/>
        <v>87.232134829709494</v>
      </c>
      <c r="EM42" s="2">
        <f t="shared" si="59"/>
        <v>90.139872657366467</v>
      </c>
      <c r="EN42" s="2">
        <f t="shared" si="59"/>
        <v>93.047610485023455</v>
      </c>
      <c r="EO42" s="2">
        <f t="shared" si="59"/>
        <v>95.955348312680442</v>
      </c>
      <c r="EP42" s="2">
        <f t="shared" si="57"/>
        <v>98.863086140337415</v>
      </c>
      <c r="EQ42" s="2">
        <f t="shared" si="57"/>
        <v>101.7708239679944</v>
      </c>
      <c r="ER42" s="2">
        <f t="shared" si="57"/>
        <v>104.67856179565138</v>
      </c>
      <c r="ES42" s="2">
        <f t="shared" si="57"/>
        <v>107.58629962330836</v>
      </c>
      <c r="ET42" s="2">
        <f t="shared" si="57"/>
        <v>110.49403745096535</v>
      </c>
      <c r="EU42" s="2">
        <f t="shared" si="60"/>
        <v>1.3103899514008122E-17</v>
      </c>
      <c r="EV42" s="2">
        <f t="shared" si="60"/>
        <v>6.896051120426582E-19</v>
      </c>
      <c r="EW42" s="2">
        <f t="shared" si="60"/>
        <v>3.6338606991232232E-20</v>
      </c>
      <c r="EX42" s="2">
        <f t="shared" si="60"/>
        <v>1.9171892060981963E-21</v>
      </c>
      <c r="EY42" s="2">
        <f t="shared" si="60"/>
        <v>1.0126409123574594E-22</v>
      </c>
      <c r="EZ42" s="2">
        <f t="shared" si="60"/>
        <v>5.3543658130936892E-24</v>
      </c>
      <c r="FA42" s="2">
        <f t="shared" si="60"/>
        <v>2.8339613770367893E-25</v>
      </c>
      <c r="FB42" s="2">
        <f t="shared" si="60"/>
        <v>1.501367400734623E-26</v>
      </c>
      <c r="FC42" s="2">
        <f t="shared" si="58"/>
        <v>7.9609216607765732E-28</v>
      </c>
      <c r="FD42" s="2">
        <f t="shared" si="58"/>
        <v>4.2247519692262331E-29</v>
      </c>
      <c r="FE42" s="2">
        <f t="shared" si="58"/>
        <v>2.2437815783537278E-30</v>
      </c>
      <c r="FF42" s="2">
        <f t="shared" si="58"/>
        <v>1.1925677086672255E-31</v>
      </c>
      <c r="FG42" s="2">
        <f t="shared" si="58"/>
        <v>6.3429557092735432E-33</v>
      </c>
    </row>
    <row r="43" spans="1:163" x14ac:dyDescent="0.25">
      <c r="A43" s="19">
        <f t="shared" si="45"/>
        <v>25</v>
      </c>
      <c r="B43" s="20">
        <f t="shared" si="46"/>
        <v>75</v>
      </c>
      <c r="C43" s="22">
        <f t="shared" si="47"/>
        <v>25</v>
      </c>
      <c r="D43" s="20">
        <f t="shared" si="37"/>
        <v>75</v>
      </c>
      <c r="E43" s="8">
        <f t="shared" si="13"/>
        <v>348.16</v>
      </c>
      <c r="F43" s="21">
        <f t="shared" si="48"/>
        <v>6.3371356147021542E-14</v>
      </c>
      <c r="G43" s="7">
        <f t="shared" si="14"/>
        <v>0.87696780448422862</v>
      </c>
      <c r="H43" s="7">
        <f t="shared" si="15"/>
        <v>0.26848034463388909</v>
      </c>
      <c r="I43" s="2">
        <f t="shared" si="16"/>
        <v>68.378543387259228</v>
      </c>
      <c r="J43" s="2">
        <f t="shared" si="38"/>
        <v>0.40296374217021741</v>
      </c>
      <c r="K43" s="2">
        <f t="shared" si="39"/>
        <v>0.38519581014548804</v>
      </c>
      <c r="L43" s="2">
        <f t="shared" si="40"/>
        <v>1.2648245868636465</v>
      </c>
      <c r="M43" s="2">
        <f t="shared" si="17"/>
        <v>0.34911628607612438</v>
      </c>
      <c r="N43" s="2">
        <f t="shared" si="18"/>
        <v>0.24911719630143236</v>
      </c>
      <c r="O43" s="2">
        <f t="shared" si="19"/>
        <v>1.8978078783804533E-5</v>
      </c>
      <c r="P43" s="2">
        <f t="shared" si="20"/>
        <v>7.4001046631888572E-6</v>
      </c>
      <c r="Q43" s="6">
        <f t="shared" si="21"/>
        <v>75</v>
      </c>
      <c r="R43" s="2">
        <f t="shared" si="49"/>
        <v>0.1</v>
      </c>
      <c r="S43" s="2">
        <f t="shared" si="49"/>
        <v>0.1</v>
      </c>
      <c r="T43" s="2">
        <f t="shared" si="49"/>
        <v>0.13210198810486903</v>
      </c>
      <c r="U43" s="2">
        <f t="shared" si="49"/>
        <v>1.6060420711451671E-2</v>
      </c>
      <c r="V43" s="2">
        <f t="shared" si="49"/>
        <v>9.036308508299784E-4</v>
      </c>
      <c r="W43" s="2">
        <f t="shared" si="49"/>
        <v>4.8425958357983796E-5</v>
      </c>
      <c r="X43" s="2">
        <f t="shared" si="49"/>
        <v>1.7278661755937286E-6</v>
      </c>
      <c r="Y43" s="2">
        <f t="shared" si="49"/>
        <v>9.2584440192222678E-8</v>
      </c>
      <c r="Z43" s="21">
        <f t="shared" si="53"/>
        <v>753.35905852934184</v>
      </c>
      <c r="AA43" s="21">
        <f t="shared" si="53"/>
        <v>39.981100274102843</v>
      </c>
      <c r="AB43" s="21">
        <f t="shared" si="53"/>
        <v>2.125945654729096</v>
      </c>
      <c r="AC43" s="21">
        <f t="shared" si="53"/>
        <v>0.1132464966634214</v>
      </c>
      <c r="AD43" s="21">
        <f t="shared" si="53"/>
        <v>6.0424244049697134E-3</v>
      </c>
      <c r="AE43" s="21">
        <f t="shared" si="53"/>
        <v>3.2289184634844202E-4</v>
      </c>
      <c r="AF43" s="21">
        <f t="shared" si="53"/>
        <v>1.7278811033691852E-5</v>
      </c>
      <c r="AG43" s="21">
        <f t="shared" si="53"/>
        <v>9.2584483049609659E-7</v>
      </c>
      <c r="AH43" s="2">
        <f t="shared" si="23"/>
        <v>60.711721779804009</v>
      </c>
      <c r="AI43" s="2">
        <f t="shared" si="23"/>
        <v>63.602756150270871</v>
      </c>
      <c r="AJ43" s="2">
        <f t="shared" si="23"/>
        <v>66.493790520737718</v>
      </c>
      <c r="AK43" s="2">
        <f t="shared" si="23"/>
        <v>69.384824891204588</v>
      </c>
      <c r="AL43" s="2">
        <f t="shared" si="23"/>
        <v>72.275859261671442</v>
      </c>
      <c r="AM43" s="2">
        <f t="shared" si="23"/>
        <v>75.166893632138297</v>
      </c>
      <c r="AN43" s="2">
        <f t="shared" si="23"/>
        <v>78.057928002605166</v>
      </c>
      <c r="AO43" s="2">
        <f t="shared" si="23"/>
        <v>80.948962373072021</v>
      </c>
      <c r="AP43" s="2">
        <f t="shared" si="24"/>
        <v>4.7742717518539757E-11</v>
      </c>
      <c r="AQ43" s="2">
        <f t="shared" si="24"/>
        <v>2.533700077735368E-12</v>
      </c>
      <c r="AR43" s="2">
        <f t="shared" si="24"/>
        <v>1.3472548446951257E-13</v>
      </c>
      <c r="AS43" s="2">
        <f t="shared" si="24"/>
        <v>7.1766308174702586E-15</v>
      </c>
      <c r="AT43" s="2">
        <f t="shared" si="24"/>
        <v>3.8291816465067726E-16</v>
      </c>
      <c r="AU43" s="2">
        <f t="shared" si="24"/>
        <v>2.0462144720546884E-17</v>
      </c>
      <c r="AV43" s="2">
        <f t="shared" si="24"/>
        <v>1.0949833527065281E-18</v>
      </c>
      <c r="AW43" s="2">
        <f t="shared" si="24"/>
        <v>5.8672097419903356E-20</v>
      </c>
      <c r="AX43" s="2"/>
      <c r="AY43" s="6">
        <f t="shared" si="25"/>
        <v>75</v>
      </c>
      <c r="AZ43" s="2">
        <f t="shared" si="50"/>
        <v>0.1</v>
      </c>
      <c r="BA43" s="2">
        <f t="shared" si="50"/>
        <v>0.13210198810486903</v>
      </c>
      <c r="BB43" s="2">
        <f t="shared" si="50"/>
        <v>1.6060420711451671E-2</v>
      </c>
      <c r="BC43" s="2">
        <f t="shared" si="50"/>
        <v>9.036308508299784E-4</v>
      </c>
      <c r="BD43" s="2">
        <f t="shared" si="50"/>
        <v>4.8425958357983796E-5</v>
      </c>
      <c r="BE43" s="2">
        <f t="shared" si="50"/>
        <v>2.5917992633905926E-6</v>
      </c>
      <c r="BF43" s="2">
        <f t="shared" si="50"/>
        <v>1.38876660288334E-7</v>
      </c>
      <c r="BG43" s="21">
        <f t="shared" si="54"/>
        <v>39.981100274102843</v>
      </c>
      <c r="BH43" s="21">
        <f t="shared" si="54"/>
        <v>2.125945654729096</v>
      </c>
      <c r="BI43" s="21">
        <f t="shared" si="54"/>
        <v>0.1132464966634214</v>
      </c>
      <c r="BJ43" s="21">
        <f t="shared" si="54"/>
        <v>6.0424244049697134E-3</v>
      </c>
      <c r="BK43" s="21">
        <f t="shared" si="54"/>
        <v>3.2289184634844202E-4</v>
      </c>
      <c r="BL43" s="21">
        <f t="shared" si="54"/>
        <v>1.7278811033691852E-5</v>
      </c>
      <c r="BM43" s="21">
        <f t="shared" si="54"/>
        <v>9.2584483049609659E-7</v>
      </c>
      <c r="BN43" s="2">
        <f t="shared" si="27"/>
        <v>63.602756150270871</v>
      </c>
      <c r="BO43" s="2">
        <f t="shared" si="27"/>
        <v>66.493790520737718</v>
      </c>
      <c r="BP43" s="2">
        <f t="shared" si="27"/>
        <v>69.384824891204588</v>
      </c>
      <c r="BQ43" s="2">
        <f t="shared" si="27"/>
        <v>72.275859261671442</v>
      </c>
      <c r="BR43" s="2">
        <f t="shared" si="27"/>
        <v>75.166893632138297</v>
      </c>
      <c r="BS43" s="2">
        <f t="shared" si="27"/>
        <v>78.057928002605166</v>
      </c>
      <c r="BT43" s="2">
        <f t="shared" si="27"/>
        <v>80.948962373072021</v>
      </c>
      <c r="BU43" s="2">
        <f t="shared" si="28"/>
        <v>2.533700077735368E-12</v>
      </c>
      <c r="BV43" s="2">
        <f t="shared" si="28"/>
        <v>1.3472548446951257E-13</v>
      </c>
      <c r="BW43" s="2">
        <f t="shared" si="28"/>
        <v>7.1766308174702586E-15</v>
      </c>
      <c r="BX43" s="2">
        <f t="shared" si="28"/>
        <v>3.8291816465067726E-16</v>
      </c>
      <c r="BY43" s="2">
        <f t="shared" si="28"/>
        <v>2.0462144720546884E-17</v>
      </c>
      <c r="BZ43" s="2">
        <f t="shared" si="28"/>
        <v>1.0949833527065281E-18</v>
      </c>
      <c r="CA43" s="2">
        <f t="shared" si="28"/>
        <v>5.8672097419903356E-20</v>
      </c>
      <c r="CB43" s="2"/>
      <c r="CC43" s="6">
        <f t="shared" si="29"/>
        <v>75</v>
      </c>
      <c r="CD43" s="2">
        <f t="shared" si="51"/>
        <v>1.6141986119327936E-5</v>
      </c>
      <c r="CE43" s="2">
        <f t="shared" si="51"/>
        <v>2.5917992633905926E-6</v>
      </c>
      <c r="CF43" s="2">
        <f t="shared" si="51"/>
        <v>2.3146110048055668E-7</v>
      </c>
      <c r="CG43" s="2">
        <f t="shared" si="51"/>
        <v>1.2417415623522388E-8</v>
      </c>
      <c r="CH43" s="2">
        <f t="shared" si="51"/>
        <v>4.0015579183538815E-10</v>
      </c>
      <c r="CI43" s="2">
        <f t="shared" si="51"/>
        <v>1.4343215504197816E-11</v>
      </c>
      <c r="CJ43" s="2">
        <f t="shared" si="51"/>
        <v>3.8597458562605882E-13</v>
      </c>
      <c r="CK43" s="21">
        <f t="shared" si="55"/>
        <v>3.2289184634844202E-4</v>
      </c>
      <c r="CL43" s="21">
        <f t="shared" si="55"/>
        <v>1.7278811033691852E-5</v>
      </c>
      <c r="CM43" s="21">
        <f t="shared" si="55"/>
        <v>9.2584483049609659E-7</v>
      </c>
      <c r="CN43" s="21">
        <f t="shared" si="55"/>
        <v>4.9669663752540164E-8</v>
      </c>
      <c r="CO43" s="21">
        <f t="shared" si="55"/>
        <v>2.6677052548474122E-9</v>
      </c>
      <c r="CP43" s="21">
        <f t="shared" si="55"/>
        <v>1.4343211233712402E-10</v>
      </c>
      <c r="CQ43" s="21">
        <f t="shared" si="55"/>
        <v>7.7194816299027147E-12</v>
      </c>
      <c r="CR43" s="2">
        <f t="shared" si="31"/>
        <v>75.166893632138297</v>
      </c>
      <c r="CS43" s="2">
        <f t="shared" si="31"/>
        <v>78.057928002605166</v>
      </c>
      <c r="CT43" s="2">
        <f t="shared" si="31"/>
        <v>80.948962373072021</v>
      </c>
      <c r="CU43" s="2">
        <f t="shared" si="31"/>
        <v>83.839996743538876</v>
      </c>
      <c r="CV43" s="2">
        <f t="shared" si="31"/>
        <v>86.731031114005731</v>
      </c>
      <c r="CW43" s="2">
        <f t="shared" si="31"/>
        <v>89.622065484472586</v>
      </c>
      <c r="CX43" s="2">
        <f t="shared" si="31"/>
        <v>92.513099854939455</v>
      </c>
      <c r="CY43" s="2">
        <f t="shared" si="32"/>
        <v>2.0462144720546884E-17</v>
      </c>
      <c r="CZ43" s="2">
        <f t="shared" si="32"/>
        <v>1.0949833527065281E-18</v>
      </c>
      <c r="DA43" s="2">
        <f t="shared" si="32"/>
        <v>5.8672097419903356E-20</v>
      </c>
      <c r="DB43" s="2">
        <f t="shared" si="32"/>
        <v>3.1476357658758426E-21</v>
      </c>
      <c r="DC43" s="2">
        <f t="shared" si="32"/>
        <v>1.6905615980819957E-22</v>
      </c>
      <c r="DD43" s="2">
        <f t="shared" si="32"/>
        <v>9.0894894604943459E-24</v>
      </c>
      <c r="DE43" s="2">
        <f t="shared" si="32"/>
        <v>4.8919408547645906E-25</v>
      </c>
      <c r="DF43" s="2"/>
      <c r="DG43" s="6">
        <f t="shared" si="33"/>
        <v>75</v>
      </c>
      <c r="DH43" s="2">
        <f t="shared" si="52"/>
        <v>6.4567944477311737E-6</v>
      </c>
      <c r="DI43" s="2">
        <f t="shared" si="52"/>
        <v>8.6393308779686431E-7</v>
      </c>
      <c r="DJ43" s="2">
        <f t="shared" si="52"/>
        <v>7.4067552153778145E-8</v>
      </c>
      <c r="DK43" s="2">
        <f t="shared" si="52"/>
        <v>4.9669662494089554E-9</v>
      </c>
      <c r="DL43" s="2">
        <f t="shared" si="52"/>
        <v>3.2012463346831053E-10</v>
      </c>
      <c r="DM43" s="2">
        <f t="shared" si="52"/>
        <v>2.1514823256296721E-11</v>
      </c>
      <c r="DN43" s="2">
        <f t="shared" si="52"/>
        <v>9.2633900550254104E-13</v>
      </c>
      <c r="DO43" s="2">
        <f t="shared" si="52"/>
        <v>4.1588954502458367E-14</v>
      </c>
      <c r="DP43" s="2">
        <f t="shared" si="52"/>
        <v>1.794120407794253E-15</v>
      </c>
      <c r="DQ43" s="2">
        <f t="shared" si="52"/>
        <v>7.3274719625260323E-17</v>
      </c>
      <c r="DR43" s="2">
        <f t="shared" si="52"/>
        <v>5.551115123125783E-18</v>
      </c>
      <c r="DS43" s="2">
        <f t="shared" si="52"/>
        <v>0</v>
      </c>
      <c r="DT43" s="2">
        <f t="shared" si="52"/>
        <v>0</v>
      </c>
      <c r="DU43" s="21">
        <f t="shared" si="56"/>
        <v>3.2289184634844202E-4</v>
      </c>
      <c r="DV43" s="21">
        <f t="shared" si="56"/>
        <v>1.7278811033691852E-5</v>
      </c>
      <c r="DW43" s="21">
        <f t="shared" si="56"/>
        <v>9.2584483049609659E-7</v>
      </c>
      <c r="DX43" s="21">
        <f t="shared" si="56"/>
        <v>4.9669663752540164E-8</v>
      </c>
      <c r="DY43" s="21">
        <f t="shared" si="56"/>
        <v>2.6677052548474122E-9</v>
      </c>
      <c r="DZ43" s="21">
        <f t="shared" si="56"/>
        <v>1.4343211233712402E-10</v>
      </c>
      <c r="EA43" s="21">
        <f t="shared" si="56"/>
        <v>7.7194816299027147E-12</v>
      </c>
      <c r="EB43" s="21">
        <f t="shared" si="56"/>
        <v>4.1585022529951099E-13</v>
      </c>
      <c r="EC43" s="21">
        <f t="shared" si="56"/>
        <v>2.2421722024928856E-14</v>
      </c>
      <c r="ED43" s="21">
        <f t="shared" si="56"/>
        <v>1.2099360082275079E-15</v>
      </c>
      <c r="EE43" s="21">
        <f t="shared" si="56"/>
        <v>6.5342727466862561E-17</v>
      </c>
      <c r="EF43" s="21">
        <f t="shared" si="56"/>
        <v>3.5314670075945342E-18</v>
      </c>
      <c r="EG43" s="21">
        <f t="shared" si="56"/>
        <v>1.9099374795580108E-19</v>
      </c>
      <c r="EH43" s="2">
        <f t="shared" si="59"/>
        <v>75.166893632138297</v>
      </c>
      <c r="EI43" s="2">
        <f t="shared" si="59"/>
        <v>78.057928002605166</v>
      </c>
      <c r="EJ43" s="2">
        <f t="shared" si="59"/>
        <v>80.948962373072021</v>
      </c>
      <c r="EK43" s="2">
        <f t="shared" si="59"/>
        <v>83.839996743538876</v>
      </c>
      <c r="EL43" s="2">
        <f t="shared" si="59"/>
        <v>86.731031114005731</v>
      </c>
      <c r="EM43" s="2">
        <f t="shared" si="59"/>
        <v>89.622065484472586</v>
      </c>
      <c r="EN43" s="2">
        <f t="shared" si="59"/>
        <v>92.513099854939455</v>
      </c>
      <c r="EO43" s="2">
        <f t="shared" si="59"/>
        <v>95.40413422540631</v>
      </c>
      <c r="EP43" s="2">
        <f t="shared" si="57"/>
        <v>98.295168595873164</v>
      </c>
      <c r="EQ43" s="2">
        <f t="shared" si="57"/>
        <v>101.18620296634002</v>
      </c>
      <c r="ER43" s="2">
        <f t="shared" si="57"/>
        <v>104.07723733680687</v>
      </c>
      <c r="ES43" s="2">
        <f t="shared" si="57"/>
        <v>106.96827170727373</v>
      </c>
      <c r="ET43" s="2">
        <f t="shared" si="57"/>
        <v>109.8593060777406</v>
      </c>
      <c r="EU43" s="2">
        <f t="shared" si="60"/>
        <v>2.0462144720546884E-17</v>
      </c>
      <c r="EV43" s="2">
        <f t="shared" si="60"/>
        <v>1.0949833527065281E-18</v>
      </c>
      <c r="EW43" s="2">
        <f t="shared" si="60"/>
        <v>5.8672097419903356E-20</v>
      </c>
      <c r="EX43" s="2">
        <f t="shared" si="60"/>
        <v>3.1476357658758426E-21</v>
      </c>
      <c r="EY43" s="2">
        <f t="shared" si="60"/>
        <v>1.6905615980819957E-22</v>
      </c>
      <c r="EZ43" s="2">
        <f t="shared" si="60"/>
        <v>9.0894894604943459E-24</v>
      </c>
      <c r="FA43" s="2">
        <f t="shared" si="60"/>
        <v>4.8919408547645906E-25</v>
      </c>
      <c r="FB43" s="2">
        <f t="shared" si="60"/>
        <v>2.6352994915174914E-26</v>
      </c>
      <c r="FC43" s="2">
        <f t="shared" si="58"/>
        <v>1.4208950043779099E-27</v>
      </c>
      <c r="FD43" s="2">
        <f t="shared" si="58"/>
        <v>7.6675288101763642E-29</v>
      </c>
      <c r="FE43" s="2">
        <f t="shared" si="58"/>
        <v>4.1408573340396685E-30</v>
      </c>
      <c r="FF43" s="2">
        <f t="shared" si="58"/>
        <v>2.2379385612605803E-31</v>
      </c>
      <c r="FG43" s="2">
        <f t="shared" si="58"/>
        <v>1.2103532912358373E-32</v>
      </c>
    </row>
    <row r="44" spans="1:163" x14ac:dyDescent="0.25">
      <c r="A44" s="19">
        <f t="shared" si="45"/>
        <v>26</v>
      </c>
      <c r="B44" s="20">
        <f t="shared" si="46"/>
        <v>77</v>
      </c>
      <c r="C44" s="22">
        <f t="shared" si="47"/>
        <v>26</v>
      </c>
      <c r="D44" s="20">
        <f t="shared" si="37"/>
        <v>77</v>
      </c>
      <c r="E44" s="8">
        <f t="shared" si="13"/>
        <v>350.16</v>
      </c>
      <c r="F44" s="21">
        <f t="shared" si="48"/>
        <v>6.3371356147021542E-14</v>
      </c>
      <c r="G44" s="7">
        <f t="shared" si="14"/>
        <v>0.87629551778130577</v>
      </c>
      <c r="H44" s="7">
        <f t="shared" si="15"/>
        <v>0.26251180116375072</v>
      </c>
      <c r="I44" s="2">
        <f t="shared" si="16"/>
        <v>68.772075701320077</v>
      </c>
      <c r="J44" s="2">
        <f t="shared" si="38"/>
        <v>0.4116876802433953</v>
      </c>
      <c r="K44" s="2">
        <f t="shared" si="39"/>
        <v>0.39216079061304221</v>
      </c>
      <c r="L44" s="2">
        <f t="shared" si="40"/>
        <v>1.2651284944719798</v>
      </c>
      <c r="M44" s="2">
        <f t="shared" si="17"/>
        <v>0.36846632498558274</v>
      </c>
      <c r="N44" s="2">
        <f t="shared" si="18"/>
        <v>0.26846776396887373</v>
      </c>
      <c r="O44" s="2">
        <f t="shared" si="19"/>
        <v>2.9564189532033101E-5</v>
      </c>
      <c r="P44" s="2">
        <f t="shared" si="20"/>
        <v>1.1523304857269379E-5</v>
      </c>
      <c r="Q44" s="6">
        <f t="shared" si="21"/>
        <v>77</v>
      </c>
      <c r="R44" s="2">
        <f t="shared" si="49"/>
        <v>0.1</v>
      </c>
      <c r="S44" s="2">
        <f t="shared" si="49"/>
        <v>0.1</v>
      </c>
      <c r="T44" s="2">
        <f t="shared" si="49"/>
        <v>0.14352959656595199</v>
      </c>
      <c r="U44" s="2">
        <f t="shared" si="49"/>
        <v>2.3479843704907744E-2</v>
      </c>
      <c r="V44" s="2">
        <f t="shared" si="49"/>
        <v>1.3787739553400846E-3</v>
      </c>
      <c r="W44" s="2">
        <f t="shared" si="49"/>
        <v>7.5232792800894447E-5</v>
      </c>
      <c r="X44" s="2">
        <f t="shared" si="49"/>
        <v>2.7292866211725554E-6</v>
      </c>
      <c r="Y44" s="2">
        <f t="shared" si="49"/>
        <v>1.4867996083189895E-7</v>
      </c>
      <c r="Z44" s="21">
        <f t="shared" si="53"/>
        <v>1077.7106570280805</v>
      </c>
      <c r="AA44" s="21">
        <f t="shared" si="53"/>
        <v>58.147125401523112</v>
      </c>
      <c r="AB44" s="21">
        <f t="shared" si="53"/>
        <v>3.1433968329604856</v>
      </c>
      <c r="AC44" s="21">
        <f t="shared" si="53"/>
        <v>0.17023366032055509</v>
      </c>
      <c r="AD44" s="21">
        <f t="shared" si="53"/>
        <v>9.2343318742478166E-3</v>
      </c>
      <c r="AE44" s="21">
        <f t="shared" si="53"/>
        <v>5.0167777125797325E-4</v>
      </c>
      <c r="AF44" s="21">
        <f t="shared" si="53"/>
        <v>2.7293238668825071E-5</v>
      </c>
      <c r="AG44" s="21">
        <f t="shared" si="53"/>
        <v>1.4868007136197241E-6</v>
      </c>
      <c r="AH44" s="2">
        <f t="shared" si="23"/>
        <v>60.364956176766519</v>
      </c>
      <c r="AI44" s="2">
        <f t="shared" si="23"/>
        <v>63.239477899469684</v>
      </c>
      <c r="AJ44" s="2">
        <f t="shared" si="23"/>
        <v>66.113999622172855</v>
      </c>
      <c r="AK44" s="2">
        <f t="shared" si="23"/>
        <v>68.98852134487602</v>
      </c>
      <c r="AL44" s="2">
        <f t="shared" si="23"/>
        <v>71.863043067579184</v>
      </c>
      <c r="AM44" s="2">
        <f t="shared" si="23"/>
        <v>74.737564790282349</v>
      </c>
      <c r="AN44" s="2">
        <f t="shared" si="23"/>
        <v>77.612086512985528</v>
      </c>
      <c r="AO44" s="2">
        <f t="shared" si="23"/>
        <v>80.486608235688706</v>
      </c>
      <c r="AP44" s="2">
        <f t="shared" si="24"/>
        <v>6.8297318183859065E-11</v>
      </c>
      <c r="AQ44" s="2">
        <f t="shared" si="24"/>
        <v>3.6849057258608602E-12</v>
      </c>
      <c r="AR44" s="2">
        <f t="shared" si="24"/>
        <v>1.9920274544742065E-13</v>
      </c>
      <c r="AS44" s="2">
        <f t="shared" si="24"/>
        <v>1.0787984661395081E-14</v>
      </c>
      <c r="AT44" s="2">
        <f t="shared" si="24"/>
        <v>5.8519366967463814E-16</v>
      </c>
      <c r="AU44" s="2">
        <f t="shared" si="24"/>
        <v>3.1792051242063438E-17</v>
      </c>
      <c r="AV44" s="2">
        <f t="shared" si="24"/>
        <v>1.7296112129811302E-18</v>
      </c>
      <c r="AW44" s="2">
        <f t="shared" si="24"/>
        <v>9.4220632472097744E-20</v>
      </c>
      <c r="AX44" s="2"/>
      <c r="AY44" s="6">
        <f t="shared" si="25"/>
        <v>77</v>
      </c>
      <c r="AZ44" s="2">
        <f t="shared" si="50"/>
        <v>0.1</v>
      </c>
      <c r="BA44" s="2">
        <f t="shared" si="50"/>
        <v>0.14352959656595199</v>
      </c>
      <c r="BB44" s="2">
        <f t="shared" si="50"/>
        <v>2.3479843704907744E-2</v>
      </c>
      <c r="BC44" s="2">
        <f t="shared" si="50"/>
        <v>1.3787739553400846E-3</v>
      </c>
      <c r="BD44" s="2">
        <f t="shared" si="50"/>
        <v>7.5232792800894447E-5</v>
      </c>
      <c r="BE44" s="2">
        <f t="shared" si="50"/>
        <v>4.0939299317588324E-6</v>
      </c>
      <c r="BF44" s="2">
        <f t="shared" si="50"/>
        <v>2.230199412478484E-7</v>
      </c>
      <c r="BG44" s="21">
        <f t="shared" si="54"/>
        <v>58.147125401523112</v>
      </c>
      <c r="BH44" s="21">
        <f t="shared" si="54"/>
        <v>3.1433968329604856</v>
      </c>
      <c r="BI44" s="21">
        <f t="shared" si="54"/>
        <v>0.17023366032055509</v>
      </c>
      <c r="BJ44" s="21">
        <f t="shared" si="54"/>
        <v>9.2343318742478166E-3</v>
      </c>
      <c r="BK44" s="21">
        <f t="shared" si="54"/>
        <v>5.0167777125797325E-4</v>
      </c>
      <c r="BL44" s="21">
        <f t="shared" si="54"/>
        <v>2.7293238668825071E-5</v>
      </c>
      <c r="BM44" s="21">
        <f t="shared" si="54"/>
        <v>1.4868007136197241E-6</v>
      </c>
      <c r="BN44" s="2">
        <f t="shared" si="27"/>
        <v>63.239477899469684</v>
      </c>
      <c r="BO44" s="2">
        <f t="shared" si="27"/>
        <v>66.113999622172855</v>
      </c>
      <c r="BP44" s="2">
        <f t="shared" si="27"/>
        <v>68.98852134487602</v>
      </c>
      <c r="BQ44" s="2">
        <f t="shared" si="27"/>
        <v>71.863043067579184</v>
      </c>
      <c r="BR44" s="2">
        <f t="shared" si="27"/>
        <v>74.737564790282349</v>
      </c>
      <c r="BS44" s="2">
        <f t="shared" si="27"/>
        <v>77.612086512985528</v>
      </c>
      <c r="BT44" s="2">
        <f t="shared" si="27"/>
        <v>80.486608235688706</v>
      </c>
      <c r="BU44" s="2">
        <f t="shared" si="28"/>
        <v>3.6849057258608602E-12</v>
      </c>
      <c r="BV44" s="2">
        <f t="shared" si="28"/>
        <v>1.9920274544742065E-13</v>
      </c>
      <c r="BW44" s="2">
        <f t="shared" si="28"/>
        <v>1.0787984661395081E-14</v>
      </c>
      <c r="BX44" s="2">
        <f t="shared" si="28"/>
        <v>5.8519366967463814E-16</v>
      </c>
      <c r="BY44" s="2">
        <f t="shared" si="28"/>
        <v>3.1792051242063438E-17</v>
      </c>
      <c r="BZ44" s="2">
        <f t="shared" si="28"/>
        <v>1.7296112129811302E-18</v>
      </c>
      <c r="CA44" s="2">
        <f t="shared" si="28"/>
        <v>9.4220632472097744E-20</v>
      </c>
      <c r="CB44" s="2"/>
      <c r="CC44" s="6">
        <f t="shared" si="29"/>
        <v>77</v>
      </c>
      <c r="CD44" s="2">
        <f t="shared" si="51"/>
        <v>2.5077597600298152E-5</v>
      </c>
      <c r="CE44" s="2">
        <f t="shared" si="51"/>
        <v>4.0939299317588324E-6</v>
      </c>
      <c r="CF44" s="2">
        <f t="shared" si="51"/>
        <v>3.7169990207974735E-7</v>
      </c>
      <c r="CG44" s="2">
        <f t="shared" si="51"/>
        <v>2.0273045658880662E-8</v>
      </c>
      <c r="CH44" s="2">
        <f t="shared" si="51"/>
        <v>6.6418645583432578E-10</v>
      </c>
      <c r="CI44" s="2">
        <f t="shared" si="51"/>
        <v>2.420361688848516E-11</v>
      </c>
      <c r="CJ44" s="2">
        <f t="shared" si="51"/>
        <v>6.6216476746205899E-13</v>
      </c>
      <c r="CK44" s="21">
        <f t="shared" si="55"/>
        <v>5.0167777125797325E-4</v>
      </c>
      <c r="CL44" s="21">
        <f t="shared" si="55"/>
        <v>2.7293238668825071E-5</v>
      </c>
      <c r="CM44" s="21">
        <f t="shared" si="55"/>
        <v>1.4868007136197241E-6</v>
      </c>
      <c r="CN44" s="21">
        <f t="shared" si="55"/>
        <v>8.1092185934009935E-8</v>
      </c>
      <c r="CO44" s="21">
        <f t="shared" si="55"/>
        <v>4.4279097591215003E-9</v>
      </c>
      <c r="CP44" s="21">
        <f t="shared" si="55"/>
        <v>2.4203620897913235E-10</v>
      </c>
      <c r="CQ44" s="21">
        <f t="shared" si="55"/>
        <v>1.3243263563213114E-11</v>
      </c>
      <c r="CR44" s="2">
        <f t="shared" si="31"/>
        <v>74.737564790282349</v>
      </c>
      <c r="CS44" s="2">
        <f t="shared" si="31"/>
        <v>77.612086512985528</v>
      </c>
      <c r="CT44" s="2">
        <f t="shared" si="31"/>
        <v>80.486608235688706</v>
      </c>
      <c r="CU44" s="2">
        <f t="shared" si="31"/>
        <v>83.361129958391871</v>
      </c>
      <c r="CV44" s="2">
        <f t="shared" si="31"/>
        <v>86.235651681095035</v>
      </c>
      <c r="CW44" s="2">
        <f t="shared" si="31"/>
        <v>89.1101734037982</v>
      </c>
      <c r="CX44" s="2">
        <f t="shared" si="31"/>
        <v>91.984695126501364</v>
      </c>
      <c r="CY44" s="2">
        <f t="shared" si="32"/>
        <v>3.1792051242063438E-17</v>
      </c>
      <c r="CZ44" s="2">
        <f t="shared" si="32"/>
        <v>1.7296112129811302E-18</v>
      </c>
      <c r="DA44" s="2">
        <f t="shared" si="32"/>
        <v>9.4220632472097744E-20</v>
      </c>
      <c r="DB44" s="2">
        <f t="shared" si="32"/>
        <v>5.1389236100754478E-21</v>
      </c>
      <c r="DC44" s="2">
        <f t="shared" si="32"/>
        <v>2.806027063401443E-22</v>
      </c>
      <c r="DD44" s="2">
        <f t="shared" si="32"/>
        <v>1.5338164786350387E-23</v>
      </c>
      <c r="DE44" s="2">
        <f t="shared" si="32"/>
        <v>8.3924363765075566E-25</v>
      </c>
      <c r="DF44" s="2"/>
      <c r="DG44" s="6">
        <f t="shared" si="33"/>
        <v>77</v>
      </c>
      <c r="DH44" s="2">
        <f t="shared" si="52"/>
        <v>1.0031039040119261E-5</v>
      </c>
      <c r="DI44" s="2">
        <f t="shared" si="52"/>
        <v>1.3646433105862777E-6</v>
      </c>
      <c r="DJ44" s="2">
        <f t="shared" si="52"/>
        <v>1.1894396866551916E-7</v>
      </c>
      <c r="DK44" s="2">
        <f t="shared" si="52"/>
        <v>8.109218263552265E-9</v>
      </c>
      <c r="DL44" s="2">
        <f t="shared" si="52"/>
        <v>5.3134916466746061E-10</v>
      </c>
      <c r="DM44" s="2">
        <f t="shared" si="52"/>
        <v>3.6305425332727738E-11</v>
      </c>
      <c r="DN44" s="2">
        <f t="shared" si="52"/>
        <v>1.5891954419089415E-12</v>
      </c>
      <c r="DO44" s="2">
        <f t="shared" si="52"/>
        <v>7.2530870198761484E-14</v>
      </c>
      <c r="DP44" s="2">
        <f t="shared" si="52"/>
        <v>3.1796787425264484E-15</v>
      </c>
      <c r="DQ44" s="2">
        <f t="shared" si="52"/>
        <v>1.3322676295501878E-16</v>
      </c>
      <c r="DR44" s="2">
        <f t="shared" si="52"/>
        <v>5.551115123125783E-18</v>
      </c>
      <c r="DS44" s="2">
        <f t="shared" si="52"/>
        <v>0</v>
      </c>
      <c r="DT44" s="2">
        <f t="shared" si="52"/>
        <v>0</v>
      </c>
      <c r="DU44" s="21">
        <f t="shared" si="56"/>
        <v>5.0167777125797325E-4</v>
      </c>
      <c r="DV44" s="21">
        <f t="shared" si="56"/>
        <v>2.7293238668825071E-5</v>
      </c>
      <c r="DW44" s="21">
        <f t="shared" si="56"/>
        <v>1.4868007136197241E-6</v>
      </c>
      <c r="DX44" s="21">
        <f t="shared" si="56"/>
        <v>8.1092185934009935E-8</v>
      </c>
      <c r="DY44" s="21">
        <f t="shared" si="56"/>
        <v>4.4279097591215003E-9</v>
      </c>
      <c r="DZ44" s="21">
        <f t="shared" si="56"/>
        <v>2.4203620897913235E-10</v>
      </c>
      <c r="EA44" s="21">
        <f t="shared" si="56"/>
        <v>1.3243263563213114E-11</v>
      </c>
      <c r="EB44" s="21">
        <f t="shared" si="56"/>
        <v>7.2529832441245447E-13</v>
      </c>
      <c r="EC44" s="21">
        <f t="shared" si="56"/>
        <v>3.9757719371897051E-14</v>
      </c>
      <c r="ED44" s="21">
        <f t="shared" si="56"/>
        <v>2.181160339916197E-15</v>
      </c>
      <c r="EE44" s="21">
        <f t="shared" si="56"/>
        <v>1.197553899014969E-16</v>
      </c>
      <c r="EF44" s="21">
        <f t="shared" si="56"/>
        <v>6.5799943180904017E-18</v>
      </c>
      <c r="EG44" s="21">
        <f t="shared" si="56"/>
        <v>3.6179454166354596E-19</v>
      </c>
      <c r="EH44" s="2">
        <f t="shared" si="59"/>
        <v>74.737564790282349</v>
      </c>
      <c r="EI44" s="2">
        <f t="shared" si="59"/>
        <v>77.612086512985528</v>
      </c>
      <c r="EJ44" s="2">
        <f t="shared" si="59"/>
        <v>80.486608235688706</v>
      </c>
      <c r="EK44" s="2">
        <f t="shared" si="59"/>
        <v>83.361129958391871</v>
      </c>
      <c r="EL44" s="2">
        <f t="shared" si="59"/>
        <v>86.235651681095035</v>
      </c>
      <c r="EM44" s="2">
        <f t="shared" si="59"/>
        <v>89.1101734037982</v>
      </c>
      <c r="EN44" s="2">
        <f t="shared" si="59"/>
        <v>91.984695126501364</v>
      </c>
      <c r="EO44" s="2">
        <f t="shared" si="59"/>
        <v>94.859216849204529</v>
      </c>
      <c r="EP44" s="2">
        <f t="shared" si="57"/>
        <v>97.733738571907708</v>
      </c>
      <c r="EQ44" s="2">
        <f t="shared" si="57"/>
        <v>100.60826029461087</v>
      </c>
      <c r="ER44" s="2">
        <f t="shared" si="57"/>
        <v>103.48278201731404</v>
      </c>
      <c r="ES44" s="2">
        <f t="shared" si="57"/>
        <v>106.3573037400172</v>
      </c>
      <c r="ET44" s="2">
        <f t="shared" si="57"/>
        <v>109.23182546272037</v>
      </c>
      <c r="EU44" s="2">
        <f t="shared" si="60"/>
        <v>3.1792051242063438E-17</v>
      </c>
      <c r="EV44" s="2">
        <f t="shared" si="60"/>
        <v>1.7296112129811302E-18</v>
      </c>
      <c r="EW44" s="2">
        <f t="shared" si="60"/>
        <v>9.4220632472097744E-20</v>
      </c>
      <c r="EX44" s="2">
        <f t="shared" si="60"/>
        <v>5.1389236100754478E-21</v>
      </c>
      <c r="EY44" s="2">
        <f t="shared" si="60"/>
        <v>2.806027063401443E-22</v>
      </c>
      <c r="EZ44" s="2">
        <f t="shared" si="60"/>
        <v>1.5338164786350387E-23</v>
      </c>
      <c r="FA44" s="2">
        <f t="shared" si="60"/>
        <v>8.3924363765075566E-25</v>
      </c>
      <c r="FB44" s="2">
        <f t="shared" si="60"/>
        <v>4.5963140613080076E-26</v>
      </c>
      <c r="FC44" s="2">
        <f t="shared" si="58"/>
        <v>2.5195006664164518E-27</v>
      </c>
      <c r="FD44" s="2">
        <f t="shared" si="58"/>
        <v>1.3822309112386053E-28</v>
      </c>
      <c r="FE44" s="2">
        <f t="shared" si="58"/>
        <v>7.5890615440925421E-30</v>
      </c>
      <c r="FF44" s="2">
        <f t="shared" si="58"/>
        <v>4.1698316604341336E-31</v>
      </c>
      <c r="FG44" s="2">
        <f t="shared" si="58"/>
        <v>2.2927410840605832E-32</v>
      </c>
    </row>
    <row r="45" spans="1:163" x14ac:dyDescent="0.25">
      <c r="A45" s="19">
        <f t="shared" si="45"/>
        <v>27</v>
      </c>
      <c r="B45" s="20">
        <f t="shared" si="46"/>
        <v>79</v>
      </c>
      <c r="C45" s="22">
        <f t="shared" si="47"/>
        <v>27</v>
      </c>
      <c r="D45" s="20">
        <f t="shared" si="37"/>
        <v>79</v>
      </c>
      <c r="E45" s="8">
        <f t="shared" si="13"/>
        <v>352.16</v>
      </c>
      <c r="F45" s="21">
        <f t="shared" si="48"/>
        <v>6.3371356147021542E-14</v>
      </c>
      <c r="G45" s="7">
        <f t="shared" si="14"/>
        <v>0.87573513434475003</v>
      </c>
      <c r="H45" s="7">
        <f t="shared" si="15"/>
        <v>0.25754977006138602</v>
      </c>
      <c r="I45" s="2">
        <f t="shared" si="16"/>
        <v>69.102640494858449</v>
      </c>
      <c r="J45" s="2">
        <f t="shared" si="38"/>
        <v>0.41894642804027438</v>
      </c>
      <c r="K45" s="2">
        <f t="shared" si="39"/>
        <v>0.39801713560730612</v>
      </c>
      <c r="L45" s="2">
        <f t="shared" si="40"/>
        <v>1.2653818571982636</v>
      </c>
      <c r="M45" s="2">
        <f t="shared" si="17"/>
        <v>0.38447729850890128</v>
      </c>
      <c r="N45" s="2">
        <f t="shared" si="18"/>
        <v>0.28447956177316908</v>
      </c>
      <c r="O45" s="2">
        <f t="shared" si="19"/>
        <v>4.5827070669562934E-5</v>
      </c>
      <c r="P45" s="2">
        <f t="shared" si="20"/>
        <v>1.7854911262075169E-5</v>
      </c>
      <c r="Q45" s="6">
        <f t="shared" si="21"/>
        <v>79</v>
      </c>
      <c r="R45" s="2">
        <f t="shared" si="49"/>
        <v>0.1</v>
      </c>
      <c r="S45" s="2">
        <f t="shared" si="49"/>
        <v>0.1</v>
      </c>
      <c r="T45" s="2">
        <f t="shared" si="49"/>
        <v>0.14853308526951162</v>
      </c>
      <c r="U45" s="2">
        <f t="shared" si="49"/>
        <v>3.3731302650488189E-2</v>
      </c>
      <c r="V45" s="2">
        <f t="shared" si="49"/>
        <v>2.0920868807992876E-3</v>
      </c>
      <c r="W45" s="2">
        <f t="shared" si="49"/>
        <v>1.1629717956644913E-4</v>
      </c>
      <c r="X45" s="2">
        <f t="shared" si="49"/>
        <v>4.2890317900501353E-6</v>
      </c>
      <c r="Y45" s="2">
        <f t="shared" si="49"/>
        <v>2.3749674562534296E-7</v>
      </c>
      <c r="Z45" s="21">
        <f t="shared" si="53"/>
        <v>1535.544265323917</v>
      </c>
      <c r="AA45" s="21">
        <f t="shared" si="53"/>
        <v>84.2132984940651</v>
      </c>
      <c r="AB45" s="21">
        <f t="shared" si="53"/>
        <v>4.6274739217178684</v>
      </c>
      <c r="AC45" s="21">
        <f t="shared" si="53"/>
        <v>0.25473142514658503</v>
      </c>
      <c r="AD45" s="21">
        <f t="shared" si="53"/>
        <v>1.4045422638326673E-2</v>
      </c>
      <c r="AE45" s="21">
        <f t="shared" si="53"/>
        <v>7.7561524219441351E-4</v>
      </c>
      <c r="AF45" s="21">
        <f t="shared" si="53"/>
        <v>4.2891237716439882E-5</v>
      </c>
      <c r="AG45" s="21">
        <f t="shared" si="53"/>
        <v>2.3749702764678678E-6</v>
      </c>
      <c r="AH45" s="2">
        <f t="shared" si="23"/>
        <v>60.022129301614505</v>
      </c>
      <c r="AI45" s="2">
        <f t="shared" si="23"/>
        <v>62.880325935024722</v>
      </c>
      <c r="AJ45" s="2">
        <f t="shared" si="23"/>
        <v>65.738522568434931</v>
      </c>
      <c r="AK45" s="2">
        <f t="shared" si="23"/>
        <v>68.596719201845147</v>
      </c>
      <c r="AL45" s="2">
        <f t="shared" si="23"/>
        <v>71.454915835255363</v>
      </c>
      <c r="AM45" s="2">
        <f t="shared" si="23"/>
        <v>74.31311246866558</v>
      </c>
      <c r="AN45" s="2">
        <f t="shared" si="23"/>
        <v>77.171309102075796</v>
      </c>
      <c r="AO45" s="2">
        <f t="shared" si="23"/>
        <v>80.029505735486012</v>
      </c>
      <c r="AP45" s="2">
        <f t="shared" si="24"/>
        <v>9.731085483125047E-11</v>
      </c>
      <c r="AQ45" s="2">
        <f t="shared" si="24"/>
        <v>5.3367544642982482E-12</v>
      </c>
      <c r="AR45" s="2">
        <f t="shared" si="24"/>
        <v>2.9325072318869968E-13</v>
      </c>
      <c r="AS45" s="2">
        <f t="shared" si="24"/>
        <v>1.6142722609812695E-14</v>
      </c>
      <c r="AT45" s="2">
        <f t="shared" si="24"/>
        <v>8.9007901594072535E-16</v>
      </c>
      <c r="AU45" s="2">
        <f t="shared" si="24"/>
        <v>4.915184027479096E-17</v>
      </c>
      <c r="AV45" s="2">
        <f t="shared" si="24"/>
        <v>2.7180775658084311E-18</v>
      </c>
      <c r="AW45" s="2">
        <f t="shared" si="24"/>
        <v>1.5050514215829189E-19</v>
      </c>
      <c r="AX45" s="2"/>
      <c r="AY45" s="6">
        <f t="shared" si="25"/>
        <v>79</v>
      </c>
      <c r="AZ45" s="2">
        <f t="shared" si="50"/>
        <v>0.1</v>
      </c>
      <c r="BA45" s="2">
        <f t="shared" si="50"/>
        <v>0.14853308526951162</v>
      </c>
      <c r="BB45" s="2">
        <f t="shared" si="50"/>
        <v>3.3731302650488189E-2</v>
      </c>
      <c r="BC45" s="2">
        <f t="shared" si="50"/>
        <v>2.0920868807992876E-3</v>
      </c>
      <c r="BD45" s="2">
        <f t="shared" si="50"/>
        <v>1.1629717956644913E-4</v>
      </c>
      <c r="BE45" s="2">
        <f t="shared" si="50"/>
        <v>6.4335476850752025E-6</v>
      </c>
      <c r="BF45" s="2">
        <f t="shared" si="50"/>
        <v>3.562451184380144E-7</v>
      </c>
      <c r="BG45" s="21">
        <f t="shared" si="54"/>
        <v>84.2132984940651</v>
      </c>
      <c r="BH45" s="21">
        <f t="shared" si="54"/>
        <v>4.6274739217178684</v>
      </c>
      <c r="BI45" s="21">
        <f t="shared" si="54"/>
        <v>0.25473142514658503</v>
      </c>
      <c r="BJ45" s="21">
        <f t="shared" si="54"/>
        <v>1.4045422638326673E-2</v>
      </c>
      <c r="BK45" s="21">
        <f t="shared" si="54"/>
        <v>7.7561524219441351E-4</v>
      </c>
      <c r="BL45" s="21">
        <f t="shared" si="54"/>
        <v>4.2891237716439882E-5</v>
      </c>
      <c r="BM45" s="21">
        <f t="shared" si="54"/>
        <v>2.3749702764678678E-6</v>
      </c>
      <c r="BN45" s="2">
        <f t="shared" si="27"/>
        <v>62.880325935024722</v>
      </c>
      <c r="BO45" s="2">
        <f t="shared" si="27"/>
        <v>65.738522568434931</v>
      </c>
      <c r="BP45" s="2">
        <f t="shared" si="27"/>
        <v>68.596719201845147</v>
      </c>
      <c r="BQ45" s="2">
        <f t="shared" si="27"/>
        <v>71.454915835255363</v>
      </c>
      <c r="BR45" s="2">
        <f t="shared" si="27"/>
        <v>74.31311246866558</v>
      </c>
      <c r="BS45" s="2">
        <f t="shared" si="27"/>
        <v>77.171309102075796</v>
      </c>
      <c r="BT45" s="2">
        <f t="shared" si="27"/>
        <v>80.029505735486012</v>
      </c>
      <c r="BU45" s="2">
        <f t="shared" si="28"/>
        <v>5.3367544642982482E-12</v>
      </c>
      <c r="BV45" s="2">
        <f t="shared" si="28"/>
        <v>2.9325072318869968E-13</v>
      </c>
      <c r="BW45" s="2">
        <f t="shared" si="28"/>
        <v>1.6142722609812695E-14</v>
      </c>
      <c r="BX45" s="2">
        <f t="shared" si="28"/>
        <v>8.9007901594072535E-16</v>
      </c>
      <c r="BY45" s="2">
        <f t="shared" si="28"/>
        <v>4.915184027479096E-17</v>
      </c>
      <c r="BZ45" s="2">
        <f t="shared" si="28"/>
        <v>2.7180775658084311E-18</v>
      </c>
      <c r="CA45" s="2">
        <f t="shared" si="28"/>
        <v>1.5050514215829189E-19</v>
      </c>
      <c r="CB45" s="2"/>
      <c r="CC45" s="6">
        <f t="shared" si="29"/>
        <v>79</v>
      </c>
      <c r="CD45" s="2">
        <f t="shared" si="51"/>
        <v>3.8765726522149718E-5</v>
      </c>
      <c r="CE45" s="2">
        <f t="shared" si="51"/>
        <v>6.4335476850752025E-6</v>
      </c>
      <c r="CF45" s="2">
        <f t="shared" si="51"/>
        <v>5.9374186406335738E-7</v>
      </c>
      <c r="CG45" s="2">
        <f t="shared" si="51"/>
        <v>3.2916693371021211E-8</v>
      </c>
      <c r="CH45" s="2">
        <f t="shared" si="51"/>
        <v>1.0961725360747464E-9</v>
      </c>
      <c r="CI45" s="2">
        <f t="shared" si="51"/>
        <v>4.0603254092275169E-11</v>
      </c>
      <c r="CJ45" s="2">
        <f t="shared" si="51"/>
        <v>1.1291134693891537E-12</v>
      </c>
      <c r="CK45" s="21">
        <f t="shared" si="55"/>
        <v>7.7561524219441351E-4</v>
      </c>
      <c r="CL45" s="21">
        <f t="shared" si="55"/>
        <v>4.2891237716439882E-5</v>
      </c>
      <c r="CM45" s="21">
        <f t="shared" si="55"/>
        <v>2.3749702764678678E-6</v>
      </c>
      <c r="CN45" s="21">
        <f t="shared" si="55"/>
        <v>1.3166678218686644E-7</v>
      </c>
      <c r="CO45" s="21">
        <f t="shared" si="55"/>
        <v>7.3078169830470032E-9</v>
      </c>
      <c r="CP45" s="21">
        <f t="shared" si="55"/>
        <v>4.0603252672200679E-10</v>
      </c>
      <c r="CQ45" s="21">
        <f t="shared" si="55"/>
        <v>2.2582238617213966E-11</v>
      </c>
      <c r="CR45" s="2">
        <f t="shared" si="31"/>
        <v>74.31311246866558</v>
      </c>
      <c r="CS45" s="2">
        <f t="shared" si="31"/>
        <v>77.171309102075796</v>
      </c>
      <c r="CT45" s="2">
        <f t="shared" si="31"/>
        <v>80.029505735486012</v>
      </c>
      <c r="CU45" s="2">
        <f t="shared" si="31"/>
        <v>82.887702368896228</v>
      </c>
      <c r="CV45" s="2">
        <f t="shared" si="31"/>
        <v>85.745899002306444</v>
      </c>
      <c r="CW45" s="2">
        <f t="shared" si="31"/>
        <v>88.604095635716661</v>
      </c>
      <c r="CX45" s="2">
        <f t="shared" si="31"/>
        <v>91.462292269126877</v>
      </c>
      <c r="CY45" s="2">
        <f t="shared" si="32"/>
        <v>4.915184027479096E-17</v>
      </c>
      <c r="CZ45" s="2">
        <f t="shared" si="32"/>
        <v>2.7180775658084311E-18</v>
      </c>
      <c r="DA45" s="2">
        <f t="shared" si="32"/>
        <v>1.5050514215829189E-19</v>
      </c>
      <c r="DB45" s="2">
        <f t="shared" si="32"/>
        <v>8.3439043612070381E-21</v>
      </c>
      <c r="DC45" s="2">
        <f t="shared" si="32"/>
        <v>4.6310633269790747E-22</v>
      </c>
      <c r="DD45" s="2">
        <f t="shared" si="32"/>
        <v>2.5730833844834191E-23</v>
      </c>
      <c r="DE45" s="2">
        <f t="shared" si="32"/>
        <v>1.4310671518459934E-24</v>
      </c>
      <c r="DF45" s="2"/>
      <c r="DG45" s="6">
        <f t="shared" si="33"/>
        <v>79</v>
      </c>
      <c r="DH45" s="2">
        <f t="shared" si="52"/>
        <v>1.5506290608859887E-5</v>
      </c>
      <c r="DI45" s="2">
        <f t="shared" si="52"/>
        <v>2.1445158950250676E-6</v>
      </c>
      <c r="DJ45" s="2">
        <f t="shared" si="52"/>
        <v>1.8999739650027437E-7</v>
      </c>
      <c r="DK45" s="2">
        <f t="shared" si="52"/>
        <v>1.3166677348408485E-8</v>
      </c>
      <c r="DL45" s="2">
        <f t="shared" si="52"/>
        <v>8.7693802885979717E-10</v>
      </c>
      <c r="DM45" s="2">
        <f t="shared" si="52"/>
        <v>6.090488113841275E-11</v>
      </c>
      <c r="DN45" s="2">
        <f t="shared" si="52"/>
        <v>2.7098723265339687E-12</v>
      </c>
      <c r="DO45" s="2">
        <f t="shared" si="52"/>
        <v>1.2571055307830647E-13</v>
      </c>
      <c r="DP45" s="2">
        <f t="shared" si="52"/>
        <v>5.6044058283077907E-15</v>
      </c>
      <c r="DQ45" s="2">
        <f t="shared" si="52"/>
        <v>2.3314683517128288E-16</v>
      </c>
      <c r="DR45" s="2">
        <f t="shared" si="52"/>
        <v>1.1102230246251566E-17</v>
      </c>
      <c r="DS45" s="2">
        <f t="shared" si="52"/>
        <v>0</v>
      </c>
      <c r="DT45" s="2">
        <f t="shared" si="52"/>
        <v>0</v>
      </c>
      <c r="DU45" s="21">
        <f t="shared" si="56"/>
        <v>7.7561524219441351E-4</v>
      </c>
      <c r="DV45" s="21">
        <f t="shared" si="56"/>
        <v>4.2891237716439882E-5</v>
      </c>
      <c r="DW45" s="21">
        <f t="shared" si="56"/>
        <v>2.3749702764678678E-6</v>
      </c>
      <c r="DX45" s="21">
        <f t="shared" si="56"/>
        <v>1.3166678218686644E-7</v>
      </c>
      <c r="DY45" s="21">
        <f t="shared" si="56"/>
        <v>7.3078169830470032E-9</v>
      </c>
      <c r="DZ45" s="21">
        <f t="shared" si="56"/>
        <v>4.0603252672200679E-10</v>
      </c>
      <c r="EA45" s="21">
        <f t="shared" si="56"/>
        <v>2.2582238617213966E-11</v>
      </c>
      <c r="EB45" s="21">
        <f t="shared" si="56"/>
        <v>1.2571295646759774E-12</v>
      </c>
      <c r="EC45" s="21">
        <f t="shared" si="56"/>
        <v>7.0044839232976314E-14</v>
      </c>
      <c r="ED45" s="21">
        <f t="shared" si="56"/>
        <v>3.9060114069946509E-15</v>
      </c>
      <c r="EE45" s="21">
        <f t="shared" si="56"/>
        <v>2.1798778023123668E-16</v>
      </c>
      <c r="EF45" s="21">
        <f t="shared" si="56"/>
        <v>1.2174571867240809E-17</v>
      </c>
      <c r="EG45" s="21">
        <f t="shared" si="56"/>
        <v>6.8042651323874616E-19</v>
      </c>
      <c r="EH45" s="2">
        <f t="shared" si="59"/>
        <v>74.31311246866558</v>
      </c>
      <c r="EI45" s="2">
        <f t="shared" si="59"/>
        <v>77.171309102075796</v>
      </c>
      <c r="EJ45" s="2">
        <f t="shared" si="59"/>
        <v>80.029505735486012</v>
      </c>
      <c r="EK45" s="2">
        <f t="shared" si="59"/>
        <v>82.887702368896228</v>
      </c>
      <c r="EL45" s="2">
        <f t="shared" si="59"/>
        <v>85.745899002306444</v>
      </c>
      <c r="EM45" s="2">
        <f t="shared" si="59"/>
        <v>88.604095635716661</v>
      </c>
      <c r="EN45" s="2">
        <f t="shared" si="59"/>
        <v>91.462292269126877</v>
      </c>
      <c r="EO45" s="2">
        <f t="shared" si="59"/>
        <v>94.320488902537079</v>
      </c>
      <c r="EP45" s="2">
        <f t="shared" si="57"/>
        <v>97.178685535947295</v>
      </c>
      <c r="EQ45" s="2">
        <f t="shared" si="57"/>
        <v>100.03688216935751</v>
      </c>
      <c r="ER45" s="2">
        <f t="shared" si="57"/>
        <v>102.89507880276773</v>
      </c>
      <c r="ES45" s="2">
        <f t="shared" si="57"/>
        <v>105.75327543617794</v>
      </c>
      <c r="ET45" s="2">
        <f t="shared" si="57"/>
        <v>108.61147206958816</v>
      </c>
      <c r="EU45" s="2">
        <f t="shared" si="60"/>
        <v>4.915184027479096E-17</v>
      </c>
      <c r="EV45" s="2">
        <f t="shared" si="60"/>
        <v>2.7180775658084311E-18</v>
      </c>
      <c r="EW45" s="2">
        <f t="shared" si="60"/>
        <v>1.5050514215829189E-19</v>
      </c>
      <c r="EX45" s="2">
        <f t="shared" si="60"/>
        <v>8.3439043612070381E-21</v>
      </c>
      <c r="EY45" s="2">
        <f t="shared" si="60"/>
        <v>4.6310633269790747E-22</v>
      </c>
      <c r="EZ45" s="2">
        <f t="shared" si="60"/>
        <v>2.5730833844834191E-23</v>
      </c>
      <c r="FA45" s="2">
        <f t="shared" si="60"/>
        <v>1.4310671518459934E-24</v>
      </c>
      <c r="FB45" s="2">
        <f t="shared" si="60"/>
        <v>7.9666007549931978E-26</v>
      </c>
      <c r="FC45" s="2">
        <f t="shared" si="58"/>
        <v>4.4388365258004349E-27</v>
      </c>
      <c r="FD45" s="2">
        <f t="shared" si="58"/>
        <v>2.4752924239625937E-28</v>
      </c>
      <c r="FE45" s="2">
        <f t="shared" si="58"/>
        <v>1.3814181336851716E-29</v>
      </c>
      <c r="FF45" s="2">
        <f t="shared" si="58"/>
        <v>7.7151913240275479E-31</v>
      </c>
      <c r="FG45" s="2">
        <f t="shared" si="58"/>
        <v>4.3119550991125486E-32</v>
      </c>
    </row>
    <row r="46" spans="1:163" x14ac:dyDescent="0.25">
      <c r="A46" s="19">
        <f t="shared" si="45"/>
        <v>28</v>
      </c>
      <c r="B46" s="20">
        <f t="shared" si="46"/>
        <v>81</v>
      </c>
      <c r="C46" s="22">
        <f t="shared" si="47"/>
        <v>28</v>
      </c>
      <c r="D46" s="20">
        <f t="shared" si="37"/>
        <v>81</v>
      </c>
      <c r="E46" s="8">
        <f t="shared" si="13"/>
        <v>354.16</v>
      </c>
      <c r="F46" s="21">
        <f t="shared" si="48"/>
        <v>6.3371356147021542E-14</v>
      </c>
      <c r="G46" s="7">
        <f t="shared" si="14"/>
        <v>0.87516892743932573</v>
      </c>
      <c r="H46" s="7">
        <f t="shared" si="15"/>
        <v>0.25255099630345079</v>
      </c>
      <c r="I46" s="2">
        <f t="shared" si="16"/>
        <v>69.438819663355702</v>
      </c>
      <c r="J46" s="2">
        <f t="shared" si="38"/>
        <v>0.42626519899089504</v>
      </c>
      <c r="K46" s="2">
        <f t="shared" si="39"/>
        <v>0.40398001823621643</v>
      </c>
      <c r="L46" s="2">
        <f t="shared" si="40"/>
        <v>1.2656378908452655</v>
      </c>
      <c r="M46" s="2">
        <f t="shared" si="17"/>
        <v>0.40053758833878855</v>
      </c>
      <c r="N46" s="2">
        <f t="shared" si="18"/>
        <v>0.30054113014188849</v>
      </c>
      <c r="O46" s="2">
        <f t="shared" si="19"/>
        <v>7.0688356411729988E-5</v>
      </c>
      <c r="P46" s="2">
        <f t="shared" si="20"/>
        <v>2.7530040910068717E-5</v>
      </c>
      <c r="Q46" s="6">
        <f t="shared" si="21"/>
        <v>81</v>
      </c>
      <c r="R46" s="2">
        <f t="shared" si="49"/>
        <v>0.1</v>
      </c>
      <c r="S46" s="2">
        <f t="shared" si="49"/>
        <v>0.1</v>
      </c>
      <c r="T46" s="2">
        <f t="shared" si="49"/>
        <v>0.14983006102265672</v>
      </c>
      <c r="U46" s="2">
        <f t="shared" si="49"/>
        <v>4.7365702804163495E-2</v>
      </c>
      <c r="V46" s="2">
        <f t="shared" si="49"/>
        <v>3.1558493182444526E-3</v>
      </c>
      <c r="W46" s="2">
        <f t="shared" si="49"/>
        <v>1.7889158752399382E-4</v>
      </c>
      <c r="X46" s="2">
        <f t="shared" si="49"/>
        <v>6.7062142578011574E-6</v>
      </c>
      <c r="Y46" s="2">
        <f t="shared" si="49"/>
        <v>3.7739194206354301E-7</v>
      </c>
      <c r="Z46" s="21">
        <f t="shared" si="53"/>
        <v>2179.275598550244</v>
      </c>
      <c r="AA46" s="21">
        <f t="shared" si="53"/>
        <v>121.46270531323134</v>
      </c>
      <c r="AB46" s="21">
        <f t="shared" si="53"/>
        <v>6.7829511572728336</v>
      </c>
      <c r="AC46" s="21">
        <f t="shared" si="53"/>
        <v>0.37946313655774416</v>
      </c>
      <c r="AD46" s="21">
        <f t="shared" si="53"/>
        <v>2.1263469170335236E-2</v>
      </c>
      <c r="AE46" s="21">
        <f t="shared" si="53"/>
        <v>1.1933223094261183E-3</v>
      </c>
      <c r="AF46" s="21">
        <f t="shared" si="53"/>
        <v>6.7064391344073989E-5</v>
      </c>
      <c r="AG46" s="21">
        <f t="shared" si="53"/>
        <v>3.7739265418811985E-6</v>
      </c>
      <c r="AH46" s="2">
        <f t="shared" si="23"/>
        <v>59.683174426407739</v>
      </c>
      <c r="AI46" s="2">
        <f t="shared" si="23"/>
        <v>62.525230351474775</v>
      </c>
      <c r="AJ46" s="2">
        <f t="shared" si="23"/>
        <v>65.367286276541805</v>
      </c>
      <c r="AK46" s="2">
        <f t="shared" si="23"/>
        <v>68.209342201608848</v>
      </c>
      <c r="AL46" s="2">
        <f t="shared" si="23"/>
        <v>71.051398126675878</v>
      </c>
      <c r="AM46" s="2">
        <f t="shared" si="23"/>
        <v>73.893454051742907</v>
      </c>
      <c r="AN46" s="2">
        <f t="shared" si="23"/>
        <v>76.735509976809951</v>
      </c>
      <c r="AO46" s="2">
        <f t="shared" si="23"/>
        <v>79.577565901876994</v>
      </c>
      <c r="AP46" s="2">
        <f t="shared" si="24"/>
        <v>1.3810498241213303E-10</v>
      </c>
      <c r="AQ46" s="2">
        <f t="shared" si="24"/>
        <v>7.6972998901009247E-12</v>
      </c>
      <c r="AR46" s="2">
        <f t="shared" si="24"/>
        <v>4.298462387498508E-13</v>
      </c>
      <c r="AS46" s="2">
        <f t="shared" si="24"/>
        <v>2.404714031647677E-14</v>
      </c>
      <c r="AT46" s="2">
        <f t="shared" si="24"/>
        <v>1.3474964134064138E-15</v>
      </c>
      <c r="AU46" s="2">
        <f t="shared" si="24"/>
        <v>7.5622503597459201E-17</v>
      </c>
      <c r="AV46" s="2">
        <f t="shared" si="24"/>
        <v>4.2499630935418975E-18</v>
      </c>
      <c r="AW46" s="2">
        <f t="shared" si="24"/>
        <v>2.3915889788790726E-19</v>
      </c>
      <c r="AX46" s="2"/>
      <c r="AY46" s="6">
        <f t="shared" si="25"/>
        <v>81</v>
      </c>
      <c r="AZ46" s="2">
        <f t="shared" si="50"/>
        <v>0.1</v>
      </c>
      <c r="BA46" s="2">
        <f t="shared" si="50"/>
        <v>0.14983006102265672</v>
      </c>
      <c r="BB46" s="2">
        <f t="shared" si="50"/>
        <v>4.7365702804163495E-2</v>
      </c>
      <c r="BC46" s="2">
        <f t="shared" si="50"/>
        <v>3.1558493182444526E-3</v>
      </c>
      <c r="BD46" s="2">
        <f t="shared" si="50"/>
        <v>1.7889158752399382E-4</v>
      </c>
      <c r="BE46" s="2">
        <f t="shared" si="50"/>
        <v>1.0059321386701736E-5</v>
      </c>
      <c r="BF46" s="2">
        <f t="shared" si="50"/>
        <v>5.6608791309531446E-7</v>
      </c>
      <c r="BG46" s="21">
        <f t="shared" si="54"/>
        <v>121.46270531323134</v>
      </c>
      <c r="BH46" s="21">
        <f t="shared" si="54"/>
        <v>6.7829511572728336</v>
      </c>
      <c r="BI46" s="21">
        <f t="shared" si="54"/>
        <v>0.37946313655774416</v>
      </c>
      <c r="BJ46" s="21">
        <f t="shared" si="54"/>
        <v>2.1263469170335236E-2</v>
      </c>
      <c r="BK46" s="21">
        <f t="shared" si="54"/>
        <v>1.1933223094261183E-3</v>
      </c>
      <c r="BL46" s="21">
        <f t="shared" si="54"/>
        <v>6.7064391344073989E-5</v>
      </c>
      <c r="BM46" s="21">
        <f t="shared" si="54"/>
        <v>3.7739265418811985E-6</v>
      </c>
      <c r="BN46" s="2">
        <f t="shared" si="27"/>
        <v>62.525230351474775</v>
      </c>
      <c r="BO46" s="2">
        <f t="shared" si="27"/>
        <v>65.367286276541805</v>
      </c>
      <c r="BP46" s="2">
        <f t="shared" si="27"/>
        <v>68.209342201608848</v>
      </c>
      <c r="BQ46" s="2">
        <f t="shared" si="27"/>
        <v>71.051398126675878</v>
      </c>
      <c r="BR46" s="2">
        <f t="shared" si="27"/>
        <v>73.893454051742907</v>
      </c>
      <c r="BS46" s="2">
        <f t="shared" si="27"/>
        <v>76.735509976809951</v>
      </c>
      <c r="BT46" s="2">
        <f t="shared" si="27"/>
        <v>79.577565901876994</v>
      </c>
      <c r="BU46" s="2">
        <f t="shared" si="28"/>
        <v>7.6972998901009247E-12</v>
      </c>
      <c r="BV46" s="2">
        <f t="shared" si="28"/>
        <v>4.298462387498508E-13</v>
      </c>
      <c r="BW46" s="2">
        <f t="shared" si="28"/>
        <v>2.404714031647677E-14</v>
      </c>
      <c r="BX46" s="2">
        <f t="shared" si="28"/>
        <v>1.3474964134064138E-15</v>
      </c>
      <c r="BY46" s="2">
        <f t="shared" si="28"/>
        <v>7.5622503597459201E-17</v>
      </c>
      <c r="BZ46" s="2">
        <f t="shared" si="28"/>
        <v>4.2499630935418975E-18</v>
      </c>
      <c r="CA46" s="2">
        <f t="shared" si="28"/>
        <v>2.3915889788790726E-19</v>
      </c>
      <c r="CB46" s="2"/>
      <c r="CC46" s="6">
        <f t="shared" si="29"/>
        <v>81</v>
      </c>
      <c r="CD46" s="2">
        <f t="shared" si="51"/>
        <v>5.9630529174664608E-5</v>
      </c>
      <c r="CE46" s="2">
        <f t="shared" si="51"/>
        <v>1.0059321386701736E-5</v>
      </c>
      <c r="CF46" s="2">
        <f t="shared" si="51"/>
        <v>9.4347985515885746E-7</v>
      </c>
      <c r="CG46" s="2">
        <f t="shared" si="51"/>
        <v>5.3157332730036089E-8</v>
      </c>
      <c r="CH46" s="2">
        <f t="shared" si="51"/>
        <v>1.7990263945222295E-9</v>
      </c>
      <c r="CI46" s="2">
        <f t="shared" si="51"/>
        <v>6.7722183416663037E-11</v>
      </c>
      <c r="CJ46" s="2">
        <f t="shared" si="51"/>
        <v>1.9138968188059382E-12</v>
      </c>
      <c r="CK46" s="21">
        <f t="shared" si="55"/>
        <v>1.1933223094261183E-3</v>
      </c>
      <c r="CL46" s="21">
        <f t="shared" si="55"/>
        <v>6.7064391344073989E-5</v>
      </c>
      <c r="CM46" s="21">
        <f t="shared" si="55"/>
        <v>3.7739265418811985E-6</v>
      </c>
      <c r="CN46" s="21">
        <f t="shared" si="55"/>
        <v>2.1262935357265129E-7</v>
      </c>
      <c r="CO46" s="21">
        <f t="shared" si="55"/>
        <v>1.1993509337870043E-8</v>
      </c>
      <c r="CP46" s="21">
        <f t="shared" si="55"/>
        <v>6.7722183572112538E-10</v>
      </c>
      <c r="CQ46" s="21">
        <f t="shared" si="55"/>
        <v>3.8277937771594257E-11</v>
      </c>
      <c r="CR46" s="2">
        <f t="shared" si="31"/>
        <v>73.893454051742907</v>
      </c>
      <c r="CS46" s="2">
        <f t="shared" si="31"/>
        <v>76.735509976809951</v>
      </c>
      <c r="CT46" s="2">
        <f t="shared" si="31"/>
        <v>79.577565901876994</v>
      </c>
      <c r="CU46" s="2">
        <f t="shared" si="31"/>
        <v>82.419621826944024</v>
      </c>
      <c r="CV46" s="2">
        <f t="shared" si="31"/>
        <v>85.261677752011053</v>
      </c>
      <c r="CW46" s="2">
        <f t="shared" si="31"/>
        <v>88.103733677078097</v>
      </c>
      <c r="CX46" s="2">
        <f t="shared" si="31"/>
        <v>90.945789602145126</v>
      </c>
      <c r="CY46" s="2">
        <f t="shared" si="32"/>
        <v>7.5622503597459201E-17</v>
      </c>
      <c r="CZ46" s="2">
        <f t="shared" si="32"/>
        <v>4.2499630935418975E-18</v>
      </c>
      <c r="DA46" s="2">
        <f t="shared" si="32"/>
        <v>2.3915889788790726E-19</v>
      </c>
      <c r="DB46" s="2">
        <f t="shared" si="32"/>
        <v>1.3474612307074266E-20</v>
      </c>
      <c r="DC46" s="2">
        <f t="shared" si="32"/>
        <v>7.6004501171077435E-22</v>
      </c>
      <c r="DD46" s="2">
        <f t="shared" si="32"/>
        <v>4.2916468128682013E-23</v>
      </c>
      <c r="DE46" s="2">
        <f t="shared" si="32"/>
        <v>2.4257248929347316E-24</v>
      </c>
      <c r="DF46" s="2"/>
      <c r="DG46" s="6">
        <f t="shared" si="33"/>
        <v>81</v>
      </c>
      <c r="DH46" s="2">
        <f t="shared" si="52"/>
        <v>2.385221166986584E-5</v>
      </c>
      <c r="DI46" s="2">
        <f t="shared" si="52"/>
        <v>3.3531071289005787E-6</v>
      </c>
      <c r="DJ46" s="2">
        <f t="shared" si="52"/>
        <v>3.0191355365083439E-7</v>
      </c>
      <c r="DK46" s="2">
        <f t="shared" si="52"/>
        <v>2.1262933092014438E-8</v>
      </c>
      <c r="DL46" s="2">
        <f t="shared" si="52"/>
        <v>1.4392211156177836E-9</v>
      </c>
      <c r="DM46" s="2">
        <f t="shared" si="52"/>
        <v>1.0158327512499454E-10</v>
      </c>
      <c r="DN46" s="2">
        <f t="shared" si="52"/>
        <v>4.5933523651342509E-12</v>
      </c>
      <c r="DO46" s="2">
        <f t="shared" si="52"/>
        <v>2.1656010318338305E-13</v>
      </c>
      <c r="DP46" s="2">
        <f t="shared" si="52"/>
        <v>9.8143715376863844E-15</v>
      </c>
      <c r="DQ46" s="2">
        <f t="shared" si="52"/>
        <v>4.1966430330830915E-16</v>
      </c>
      <c r="DR46" s="2">
        <f t="shared" si="52"/>
        <v>2.2204460492503132E-17</v>
      </c>
      <c r="DS46" s="2">
        <f t="shared" si="52"/>
        <v>0</v>
      </c>
      <c r="DT46" s="2">
        <f t="shared" si="52"/>
        <v>0</v>
      </c>
      <c r="DU46" s="21">
        <f t="shared" si="56"/>
        <v>1.1933223094261183E-3</v>
      </c>
      <c r="DV46" s="21">
        <f t="shared" si="56"/>
        <v>6.7064391344073989E-5</v>
      </c>
      <c r="DW46" s="21">
        <f t="shared" si="56"/>
        <v>3.7739265418811985E-6</v>
      </c>
      <c r="DX46" s="21">
        <f t="shared" si="56"/>
        <v>2.1262935357265129E-7</v>
      </c>
      <c r="DY46" s="21">
        <f t="shared" si="56"/>
        <v>1.1993509337870043E-8</v>
      </c>
      <c r="DZ46" s="21">
        <f t="shared" si="56"/>
        <v>6.7722183572112538E-10</v>
      </c>
      <c r="EA46" s="21">
        <f t="shared" si="56"/>
        <v>3.8277937771594257E-11</v>
      </c>
      <c r="EB46" s="21">
        <f t="shared" si="56"/>
        <v>2.1655733688046583E-12</v>
      </c>
      <c r="EC46" s="21">
        <f t="shared" si="56"/>
        <v>1.2262534518160767E-13</v>
      </c>
      <c r="ED46" s="21">
        <f t="shared" si="56"/>
        <v>6.949423332467569E-15</v>
      </c>
      <c r="EE46" s="21">
        <f t="shared" si="56"/>
        <v>3.9414724849802561E-16</v>
      </c>
      <c r="EF46" s="21">
        <f t="shared" si="56"/>
        <v>2.2371292248309653E-17</v>
      </c>
      <c r="EG46" s="21">
        <f t="shared" si="56"/>
        <v>1.2706606002348534E-18</v>
      </c>
      <c r="EH46" s="2">
        <f t="shared" si="59"/>
        <v>73.893454051742907</v>
      </c>
      <c r="EI46" s="2">
        <f t="shared" si="59"/>
        <v>76.735509976809951</v>
      </c>
      <c r="EJ46" s="2">
        <f t="shared" si="59"/>
        <v>79.577565901876994</v>
      </c>
      <c r="EK46" s="2">
        <f t="shared" si="59"/>
        <v>82.419621826944024</v>
      </c>
      <c r="EL46" s="2">
        <f t="shared" si="59"/>
        <v>85.261677752011053</v>
      </c>
      <c r="EM46" s="2">
        <f t="shared" si="59"/>
        <v>88.103733677078097</v>
      </c>
      <c r="EN46" s="2">
        <f t="shared" si="59"/>
        <v>90.945789602145126</v>
      </c>
      <c r="EO46" s="2">
        <f t="shared" si="59"/>
        <v>93.78784552721217</v>
      </c>
      <c r="EP46" s="2">
        <f t="shared" si="57"/>
        <v>96.629901452279199</v>
      </c>
      <c r="EQ46" s="2">
        <f t="shared" si="57"/>
        <v>99.471957377346229</v>
      </c>
      <c r="ER46" s="2">
        <f t="shared" si="57"/>
        <v>102.31401330241327</v>
      </c>
      <c r="ES46" s="2">
        <f t="shared" si="57"/>
        <v>105.1560692274803</v>
      </c>
      <c r="ET46" s="2">
        <f t="shared" si="57"/>
        <v>107.99812515254733</v>
      </c>
      <c r="EU46" s="2">
        <f t="shared" si="60"/>
        <v>7.5622503597459201E-17</v>
      </c>
      <c r="EV46" s="2">
        <f t="shared" si="60"/>
        <v>4.2499630935418975E-18</v>
      </c>
      <c r="EW46" s="2">
        <f t="shared" si="60"/>
        <v>2.3915889788790726E-19</v>
      </c>
      <c r="EX46" s="2">
        <f t="shared" si="60"/>
        <v>1.3474612307074266E-20</v>
      </c>
      <c r="EY46" s="2">
        <f t="shared" si="60"/>
        <v>7.6004501171077435E-22</v>
      </c>
      <c r="EZ46" s="2">
        <f t="shared" si="60"/>
        <v>4.2916468128682013E-23</v>
      </c>
      <c r="FA46" s="2">
        <f t="shared" si="60"/>
        <v>2.4257248929347316E-24</v>
      </c>
      <c r="FB46" s="2">
        <f t="shared" si="60"/>
        <v>1.3723532340092568E-25</v>
      </c>
      <c r="FC46" s="2">
        <f t="shared" si="58"/>
        <v>7.7709344946617378E-27</v>
      </c>
      <c r="FD46" s="2">
        <f t="shared" si="58"/>
        <v>4.4039438342749628E-28</v>
      </c>
      <c r="FE46" s="2">
        <f t="shared" si="58"/>
        <v>2.4977645739056338E-29</v>
      </c>
      <c r="FF46" s="2">
        <f t="shared" si="58"/>
        <v>1.4176991312030616E-30</v>
      </c>
      <c r="FG46" s="2">
        <f t="shared" si="58"/>
        <v>8.0523485528267899E-32</v>
      </c>
    </row>
    <row r="47" spans="1:163" x14ac:dyDescent="0.25">
      <c r="A47" s="19">
        <f t="shared" si="45"/>
        <v>29</v>
      </c>
      <c r="B47" s="20">
        <f t="shared" si="46"/>
        <v>83</v>
      </c>
      <c r="C47" s="22">
        <f t="shared" si="47"/>
        <v>29</v>
      </c>
      <c r="D47" s="20">
        <f t="shared" si="37"/>
        <v>83</v>
      </c>
      <c r="E47" s="8">
        <f t="shared" si="13"/>
        <v>356.16</v>
      </c>
      <c r="F47" s="21">
        <f t="shared" si="48"/>
        <v>6.3371356147021542E-14</v>
      </c>
      <c r="G47" s="7">
        <f t="shared" si="14"/>
        <v>0.87449332629382748</v>
      </c>
      <c r="H47" s="7">
        <f t="shared" si="15"/>
        <v>0.24660089918656147</v>
      </c>
      <c r="I47" s="2">
        <f t="shared" si="16"/>
        <v>69.843181652317696</v>
      </c>
      <c r="J47" s="2">
        <f t="shared" si="38"/>
        <v>0.43498376915682113</v>
      </c>
      <c r="K47" s="2">
        <f t="shared" si="39"/>
        <v>0.4111640410786232</v>
      </c>
      <c r="L47" s="2">
        <f t="shared" si="40"/>
        <v>1.2659434416499631</v>
      </c>
      <c r="M47" s="2">
        <f t="shared" si="17"/>
        <v>0.41956423482529787</v>
      </c>
      <c r="N47" s="2">
        <f t="shared" si="18"/>
        <v>0.31956974999628535</v>
      </c>
      <c r="O47" s="2">
        <f t="shared" si="19"/>
        <v>1.0850893225187175E-4</v>
      </c>
      <c r="P47" s="2">
        <f t="shared" si="20"/>
        <v>4.2242181960765459E-5</v>
      </c>
      <c r="Q47" s="6">
        <f t="shared" si="21"/>
        <v>83</v>
      </c>
      <c r="R47" s="2">
        <f t="shared" si="49"/>
        <v>0.1</v>
      </c>
      <c r="S47" s="2">
        <f t="shared" si="49"/>
        <v>0.1</v>
      </c>
      <c r="T47" s="2">
        <f t="shared" si="49"/>
        <v>0.1499924771591305</v>
      </c>
      <c r="U47" s="2">
        <f t="shared" si="49"/>
        <v>6.4556586441945341E-2</v>
      </c>
      <c r="V47" s="2">
        <f t="shared" si="49"/>
        <v>4.7303057954210135E-3</v>
      </c>
      <c r="W47" s="2">
        <f t="shared" si="49"/>
        <v>2.738350868260464E-4</v>
      </c>
      <c r="X47" s="2">
        <f t="shared" si="49"/>
        <v>1.0433725340663891E-5</v>
      </c>
      <c r="Y47" s="2">
        <f t="shared" si="49"/>
        <v>5.9661663432963867E-7</v>
      </c>
      <c r="Z47" s="21">
        <f t="shared" si="53"/>
        <v>3080.9206129521913</v>
      </c>
      <c r="AA47" s="21">
        <f t="shared" si="53"/>
        <v>174.47982578436586</v>
      </c>
      <c r="AB47" s="21">
        <f t="shared" si="53"/>
        <v>9.9004467312565669</v>
      </c>
      <c r="AC47" s="21">
        <f t="shared" si="53"/>
        <v>0.56278096698987146</v>
      </c>
      <c r="AD47" s="21">
        <f t="shared" si="53"/>
        <v>3.2043319227935428E-2</v>
      </c>
      <c r="AE47" s="21">
        <f t="shared" si="53"/>
        <v>1.827235624191785E-3</v>
      </c>
      <c r="AF47" s="21">
        <f t="shared" si="53"/>
        <v>1.0434269691649122E-4</v>
      </c>
      <c r="AG47" s="21">
        <f t="shared" si="53"/>
        <v>5.9661841409835689E-6</v>
      </c>
      <c r="AH47" s="2">
        <f t="shared" si="23"/>
        <v>59.348026322036624</v>
      </c>
      <c r="AI47" s="2">
        <f t="shared" si="23"/>
        <v>62.174122813562178</v>
      </c>
      <c r="AJ47" s="2">
        <f t="shared" si="23"/>
        <v>65.000219305087725</v>
      </c>
      <c r="AK47" s="2">
        <f t="shared" si="23"/>
        <v>67.826315796613287</v>
      </c>
      <c r="AL47" s="2">
        <f t="shared" si="23"/>
        <v>70.652412288138834</v>
      </c>
      <c r="AM47" s="2">
        <f t="shared" si="23"/>
        <v>73.478508779664395</v>
      </c>
      <c r="AN47" s="2">
        <f t="shared" si="23"/>
        <v>76.304605271189956</v>
      </c>
      <c r="AO47" s="2">
        <f t="shared" si="23"/>
        <v>79.130701762715503</v>
      </c>
      <c r="AP47" s="2">
        <f t="shared" si="24"/>
        <v>1.9524344973798519E-10</v>
      </c>
      <c r="AQ47" s="2">
        <f t="shared" si="24"/>
        <v>1.1057066713366736E-11</v>
      </c>
      <c r="AR47" s="2">
        <f t="shared" si="24"/>
        <v>6.2740616105553733E-13</v>
      </c>
      <c r="AS47" s="2">
        <f t="shared" si="24"/>
        <v>3.5664239836890414E-14</v>
      </c>
      <c r="AT47" s="2">
        <f t="shared" si="24"/>
        <v>2.0306301306180863E-15</v>
      </c>
      <c r="AU47" s="2">
        <f t="shared" si="24"/>
        <v>1.1579445003381323E-16</v>
      </c>
      <c r="AV47" s="2">
        <f t="shared" si="24"/>
        <v>6.6123398725290475E-18</v>
      </c>
      <c r="AW47" s="2">
        <f t="shared" si="24"/>
        <v>3.7808523496663797E-19</v>
      </c>
      <c r="AX47" s="2"/>
      <c r="AY47" s="6">
        <f t="shared" si="25"/>
        <v>83</v>
      </c>
      <c r="AZ47" s="2">
        <f t="shared" si="50"/>
        <v>0.1</v>
      </c>
      <c r="BA47" s="2">
        <f t="shared" si="50"/>
        <v>0.1499924771591305</v>
      </c>
      <c r="BB47" s="2">
        <f t="shared" si="50"/>
        <v>6.4556586441945341E-2</v>
      </c>
      <c r="BC47" s="2">
        <f t="shared" si="50"/>
        <v>4.7303057954210135E-3</v>
      </c>
      <c r="BD47" s="2">
        <f t="shared" si="50"/>
        <v>2.738350868260464E-4</v>
      </c>
      <c r="BE47" s="2">
        <f t="shared" si="50"/>
        <v>1.5650588010995836E-5</v>
      </c>
      <c r="BF47" s="2">
        <f t="shared" si="50"/>
        <v>8.949249514944579E-7</v>
      </c>
      <c r="BG47" s="21">
        <f t="shared" si="54"/>
        <v>174.47982578436586</v>
      </c>
      <c r="BH47" s="21">
        <f t="shared" si="54"/>
        <v>9.9004467312565669</v>
      </c>
      <c r="BI47" s="21">
        <f t="shared" si="54"/>
        <v>0.56278096698987146</v>
      </c>
      <c r="BJ47" s="21">
        <f t="shared" si="54"/>
        <v>3.2043319227935428E-2</v>
      </c>
      <c r="BK47" s="21">
        <f t="shared" si="54"/>
        <v>1.827235624191785E-3</v>
      </c>
      <c r="BL47" s="21">
        <f t="shared" si="54"/>
        <v>1.0434269691649122E-4</v>
      </c>
      <c r="BM47" s="21">
        <f t="shared" si="54"/>
        <v>5.9661841409835689E-6</v>
      </c>
      <c r="BN47" s="2">
        <f t="shared" si="27"/>
        <v>62.174122813562178</v>
      </c>
      <c r="BO47" s="2">
        <f t="shared" si="27"/>
        <v>65.000219305087725</v>
      </c>
      <c r="BP47" s="2">
        <f t="shared" si="27"/>
        <v>67.826315796613287</v>
      </c>
      <c r="BQ47" s="2">
        <f t="shared" si="27"/>
        <v>70.652412288138834</v>
      </c>
      <c r="BR47" s="2">
        <f t="shared" si="27"/>
        <v>73.478508779664395</v>
      </c>
      <c r="BS47" s="2">
        <f t="shared" si="27"/>
        <v>76.304605271189956</v>
      </c>
      <c r="BT47" s="2">
        <f t="shared" si="27"/>
        <v>79.130701762715503</v>
      </c>
      <c r="BU47" s="2">
        <f t="shared" si="28"/>
        <v>1.1057066713366736E-11</v>
      </c>
      <c r="BV47" s="2">
        <f t="shared" si="28"/>
        <v>6.2740616105553733E-13</v>
      </c>
      <c r="BW47" s="2">
        <f t="shared" si="28"/>
        <v>3.5664239836890414E-14</v>
      </c>
      <c r="BX47" s="2">
        <f t="shared" si="28"/>
        <v>2.0306301306180863E-15</v>
      </c>
      <c r="BY47" s="2">
        <f t="shared" si="28"/>
        <v>1.1579445003381323E-16</v>
      </c>
      <c r="BZ47" s="2">
        <f t="shared" si="28"/>
        <v>6.6123398725290475E-18</v>
      </c>
      <c r="CA47" s="2">
        <f t="shared" si="28"/>
        <v>3.7808523496663797E-19</v>
      </c>
      <c r="CB47" s="2"/>
      <c r="CC47" s="6">
        <f t="shared" si="29"/>
        <v>83</v>
      </c>
      <c r="CD47" s="2">
        <f t="shared" si="51"/>
        <v>9.1278362275348801E-5</v>
      </c>
      <c r="CE47" s="2">
        <f t="shared" si="51"/>
        <v>1.5650588010995836E-5</v>
      </c>
      <c r="CF47" s="2">
        <f t="shared" si="51"/>
        <v>1.4915415858240966E-6</v>
      </c>
      <c r="CG47" s="2">
        <f t="shared" si="51"/>
        <v>8.5388498688443448E-8</v>
      </c>
      <c r="CH47" s="2">
        <f t="shared" si="51"/>
        <v>2.9363421027994717E-9</v>
      </c>
      <c r="CI47" s="2">
        <f t="shared" si="51"/>
        <v>1.1231373608922014E-10</v>
      </c>
      <c r="CJ47" s="2">
        <f t="shared" si="51"/>
        <v>3.2251756820755876E-12</v>
      </c>
      <c r="CK47" s="21">
        <f t="shared" si="55"/>
        <v>1.827235624191785E-3</v>
      </c>
      <c r="CL47" s="21">
        <f t="shared" si="55"/>
        <v>1.0434269691649122E-4</v>
      </c>
      <c r="CM47" s="21">
        <f t="shared" si="55"/>
        <v>5.9661841409835689E-6</v>
      </c>
      <c r="CN47" s="21">
        <f t="shared" si="55"/>
        <v>3.4155405310997253E-7</v>
      </c>
      <c r="CO47" s="21">
        <f t="shared" si="55"/>
        <v>1.9575614235243964E-8</v>
      </c>
      <c r="CP47" s="21">
        <f t="shared" si="55"/>
        <v>1.1231373257444413E-9</v>
      </c>
      <c r="CQ47" s="21">
        <f t="shared" si="55"/>
        <v>6.4503477325855622E-11</v>
      </c>
      <c r="CR47" s="2">
        <f t="shared" si="31"/>
        <v>73.478508779664395</v>
      </c>
      <c r="CS47" s="2">
        <f t="shared" si="31"/>
        <v>76.304605271189956</v>
      </c>
      <c r="CT47" s="2">
        <f t="shared" si="31"/>
        <v>79.130701762715503</v>
      </c>
      <c r="CU47" s="2">
        <f t="shared" si="31"/>
        <v>81.956798254241065</v>
      </c>
      <c r="CV47" s="2">
        <f t="shared" si="31"/>
        <v>84.782894745766612</v>
      </c>
      <c r="CW47" s="2">
        <f t="shared" si="31"/>
        <v>87.608991237292173</v>
      </c>
      <c r="CX47" s="2">
        <f t="shared" si="31"/>
        <v>90.43508772881772</v>
      </c>
      <c r="CY47" s="2">
        <f t="shared" si="32"/>
        <v>1.1579445003381323E-16</v>
      </c>
      <c r="CZ47" s="2">
        <f t="shared" si="32"/>
        <v>6.6123398725290475E-18</v>
      </c>
      <c r="DA47" s="2">
        <f t="shared" si="32"/>
        <v>3.7808523496663797E-19</v>
      </c>
      <c r="DB47" s="2">
        <f t="shared" si="32"/>
        <v>2.1644745357601596E-20</v>
      </c>
      <c r="DC47" s="2">
        <f t="shared" si="32"/>
        <v>1.2405332815063333E-21</v>
      </c>
      <c r="DD47" s="2">
        <f t="shared" si="32"/>
        <v>7.1174737458423193E-23</v>
      </c>
      <c r="DE47" s="2">
        <f t="shared" si="32"/>
        <v>4.0876729001756288E-24</v>
      </c>
      <c r="DF47" s="2"/>
      <c r="DG47" s="6">
        <f t="shared" si="33"/>
        <v>83</v>
      </c>
      <c r="DH47" s="2">
        <f t="shared" si="52"/>
        <v>3.6511344910139522E-5</v>
      </c>
      <c r="DI47" s="2">
        <f t="shared" si="52"/>
        <v>5.2168626703319457E-6</v>
      </c>
      <c r="DJ47" s="2">
        <f t="shared" si="52"/>
        <v>4.7729330746371087E-7</v>
      </c>
      <c r="DK47" s="2">
        <f t="shared" si="52"/>
        <v>3.4155399475377378E-8</v>
      </c>
      <c r="DL47" s="2">
        <f t="shared" si="52"/>
        <v>2.3490736822395773E-9</v>
      </c>
      <c r="DM47" s="2">
        <f t="shared" si="52"/>
        <v>1.684706041338302E-10</v>
      </c>
      <c r="DN47" s="2">
        <f t="shared" si="52"/>
        <v>7.7404216369814098E-12</v>
      </c>
      <c r="DO47" s="2">
        <f t="shared" si="52"/>
        <v>3.7080338799455604E-13</v>
      </c>
      <c r="DP47" s="2">
        <f t="shared" si="52"/>
        <v>1.7070789226636406E-14</v>
      </c>
      <c r="DQ47" s="2">
        <f t="shared" si="52"/>
        <v>7.3940853440035427E-16</v>
      </c>
      <c r="DR47" s="2">
        <f t="shared" si="52"/>
        <v>3.3306690738754701E-17</v>
      </c>
      <c r="DS47" s="2">
        <f t="shared" si="52"/>
        <v>0</v>
      </c>
      <c r="DT47" s="2">
        <f t="shared" si="52"/>
        <v>0</v>
      </c>
      <c r="DU47" s="21">
        <f t="shared" si="56"/>
        <v>1.827235624191785E-3</v>
      </c>
      <c r="DV47" s="21">
        <f t="shared" si="56"/>
        <v>1.0434269691649122E-4</v>
      </c>
      <c r="DW47" s="21">
        <f t="shared" si="56"/>
        <v>5.9661841409835689E-6</v>
      </c>
      <c r="DX47" s="21">
        <f t="shared" si="56"/>
        <v>3.4155405310997253E-7</v>
      </c>
      <c r="DY47" s="21">
        <f t="shared" si="56"/>
        <v>1.9575614235243964E-8</v>
      </c>
      <c r="DZ47" s="21">
        <f t="shared" si="56"/>
        <v>1.1231373257444413E-9</v>
      </c>
      <c r="EA47" s="21">
        <f t="shared" si="56"/>
        <v>6.4503477325855622E-11</v>
      </c>
      <c r="EB47" s="21">
        <f t="shared" si="56"/>
        <v>3.7080031434639808E-12</v>
      </c>
      <c r="EC47" s="21">
        <f t="shared" si="56"/>
        <v>2.1334376060919854E-13</v>
      </c>
      <c r="ED47" s="21">
        <f t="shared" si="56"/>
        <v>1.2285162496928842E-14</v>
      </c>
      <c r="EE47" s="21">
        <f t="shared" si="56"/>
        <v>7.0798327599509461E-16</v>
      </c>
      <c r="EF47" s="21">
        <f t="shared" si="56"/>
        <v>4.0830797963936981E-17</v>
      </c>
      <c r="EG47" s="21">
        <f t="shared" si="56"/>
        <v>2.3564519877116164E-18</v>
      </c>
      <c r="EH47" s="2">
        <f t="shared" si="59"/>
        <v>73.478508779664395</v>
      </c>
      <c r="EI47" s="2">
        <f t="shared" si="59"/>
        <v>76.304605271189956</v>
      </c>
      <c r="EJ47" s="2">
        <f t="shared" si="59"/>
        <v>79.130701762715503</v>
      </c>
      <c r="EK47" s="2">
        <f t="shared" si="59"/>
        <v>81.956798254241065</v>
      </c>
      <c r="EL47" s="2">
        <f t="shared" si="59"/>
        <v>84.782894745766612</v>
      </c>
      <c r="EM47" s="2">
        <f t="shared" si="59"/>
        <v>87.608991237292173</v>
      </c>
      <c r="EN47" s="2">
        <f t="shared" si="59"/>
        <v>90.43508772881772</v>
      </c>
      <c r="EO47" s="2">
        <f t="shared" si="59"/>
        <v>93.261184220343267</v>
      </c>
      <c r="EP47" s="2">
        <f t="shared" si="57"/>
        <v>96.087280711868829</v>
      </c>
      <c r="EQ47" s="2">
        <f t="shared" si="57"/>
        <v>98.913377203394376</v>
      </c>
      <c r="ER47" s="2">
        <f t="shared" si="57"/>
        <v>101.73947369491994</v>
      </c>
      <c r="ES47" s="2">
        <f t="shared" si="57"/>
        <v>104.56557018644548</v>
      </c>
      <c r="ET47" s="2">
        <f t="shared" si="57"/>
        <v>107.39166667797103</v>
      </c>
      <c r="EU47" s="2">
        <f t="shared" si="60"/>
        <v>1.1579445003381323E-16</v>
      </c>
      <c r="EV47" s="2">
        <f t="shared" si="60"/>
        <v>6.6123398725290475E-18</v>
      </c>
      <c r="EW47" s="2">
        <f t="shared" si="60"/>
        <v>3.7808523496663797E-19</v>
      </c>
      <c r="EX47" s="2">
        <f t="shared" si="60"/>
        <v>2.1644745357601596E-20</v>
      </c>
      <c r="EY47" s="2">
        <f t="shared" si="60"/>
        <v>1.2405332815063333E-21</v>
      </c>
      <c r="EZ47" s="2">
        <f t="shared" si="60"/>
        <v>7.1174737458423193E-23</v>
      </c>
      <c r="FA47" s="2">
        <f t="shared" si="60"/>
        <v>4.0876729001756288E-24</v>
      </c>
      <c r="FB47" s="2">
        <f t="shared" si="60"/>
        <v>2.3498118998263178E-25</v>
      </c>
      <c r="FC47" s="2">
        <f t="shared" si="58"/>
        <v>1.3519883507817052E-26</v>
      </c>
      <c r="FD47" s="2">
        <f t="shared" si="58"/>
        <v>7.7852741032618274E-28</v>
      </c>
      <c r="FE47" s="2">
        <f t="shared" si="58"/>
        <v>4.4865860409339543E-29</v>
      </c>
      <c r="FF47" s="2">
        <f t="shared" si="58"/>
        <v>2.587503042206061E-30</v>
      </c>
      <c r="FG47" s="2">
        <f t="shared" si="58"/>
        <v>1.493315582454265E-31</v>
      </c>
    </row>
    <row r="48" spans="1:163" x14ac:dyDescent="0.25">
      <c r="A48" s="19">
        <f t="shared" si="45"/>
        <v>30</v>
      </c>
      <c r="B48" s="20">
        <f t="shared" si="46"/>
        <v>85</v>
      </c>
      <c r="C48" s="22">
        <f t="shared" si="47"/>
        <v>30</v>
      </c>
      <c r="D48" s="20">
        <f t="shared" si="37"/>
        <v>85</v>
      </c>
      <c r="E48" s="8">
        <f t="shared" si="13"/>
        <v>358.16</v>
      </c>
      <c r="F48" s="21">
        <f t="shared" si="48"/>
        <v>6.3371356147021542E-14</v>
      </c>
      <c r="G48" s="7">
        <f t="shared" si="14"/>
        <v>0.87368493384797408</v>
      </c>
      <c r="H48" s="7">
        <f t="shared" si="15"/>
        <v>0.23950270425120393</v>
      </c>
      <c r="I48" s="2">
        <f t="shared" si="16"/>
        <v>70.331648731473621</v>
      </c>
      <c r="J48" s="2">
        <f t="shared" si="38"/>
        <v>0.44539479619763461</v>
      </c>
      <c r="K48" s="2">
        <f t="shared" si="39"/>
        <v>0.41986348756394959</v>
      </c>
      <c r="L48" s="2">
        <f t="shared" si="40"/>
        <v>1.2663091210871855</v>
      </c>
      <c r="M48" s="2">
        <f t="shared" si="17"/>
        <v>0.44213499893687719</v>
      </c>
      <c r="N48" s="2">
        <f t="shared" si="18"/>
        <v>0.34214354514497664</v>
      </c>
      <c r="O48" s="2">
        <f t="shared" si="19"/>
        <v>1.6576390836145485E-4</v>
      </c>
      <c r="P48" s="2">
        <f t="shared" si="20"/>
        <v>6.450460041617868E-5</v>
      </c>
      <c r="Q48" s="6">
        <f t="shared" si="21"/>
        <v>85</v>
      </c>
      <c r="R48" s="2">
        <f t="shared" si="49"/>
        <v>0.1</v>
      </c>
      <c r="S48" s="2">
        <f t="shared" si="49"/>
        <v>0.1</v>
      </c>
      <c r="T48" s="2">
        <f t="shared" si="49"/>
        <v>0.14999991561328002</v>
      </c>
      <c r="U48" s="2">
        <f t="shared" si="49"/>
        <v>8.466084978430384E-2</v>
      </c>
      <c r="V48" s="2">
        <f t="shared" si="49"/>
        <v>7.0400047809385524E-3</v>
      </c>
      <c r="W48" s="2">
        <f t="shared" si="49"/>
        <v>4.1713634215593263E-4</v>
      </c>
      <c r="X48" s="2">
        <f t="shared" si="49"/>
        <v>1.615398374232857E-5</v>
      </c>
      <c r="Y48" s="2">
        <f t="shared" si="49"/>
        <v>9.3843245652092122E-7</v>
      </c>
      <c r="Z48" s="21">
        <f t="shared" si="53"/>
        <v>4339.0590986620846</v>
      </c>
      <c r="AA48" s="21">
        <f t="shared" si="53"/>
        <v>249.64157796033589</v>
      </c>
      <c r="AB48" s="21">
        <f t="shared" si="53"/>
        <v>14.390735809249316</v>
      </c>
      <c r="AC48" s="21">
        <f t="shared" si="53"/>
        <v>0.83104389358341524</v>
      </c>
      <c r="AD48" s="21">
        <f t="shared" si="53"/>
        <v>4.8070456687574967E-2</v>
      </c>
      <c r="AE48" s="21">
        <f t="shared" si="53"/>
        <v>2.7847828586564901E-3</v>
      </c>
      <c r="AF48" s="21">
        <f t="shared" si="53"/>
        <v>1.6155288638809921E-4</v>
      </c>
      <c r="AG48" s="21">
        <f t="shared" si="53"/>
        <v>9.3843685982758017E-6</v>
      </c>
      <c r="AH48" s="2">
        <f t="shared" si="23"/>
        <v>59.016621216374148</v>
      </c>
      <c r="AI48" s="2">
        <f t="shared" si="23"/>
        <v>61.82693651239196</v>
      </c>
      <c r="AJ48" s="2">
        <f t="shared" si="23"/>
        <v>64.637251808409772</v>
      </c>
      <c r="AK48" s="2">
        <f t="shared" si="23"/>
        <v>67.447567104427591</v>
      </c>
      <c r="AL48" s="2">
        <f t="shared" si="23"/>
        <v>70.257882400445411</v>
      </c>
      <c r="AM48" s="2">
        <f t="shared" si="23"/>
        <v>73.06819769646323</v>
      </c>
      <c r="AN48" s="2">
        <f t="shared" si="23"/>
        <v>75.878512992481049</v>
      </c>
      <c r="AO48" s="2">
        <f t="shared" si="23"/>
        <v>78.688828288498868</v>
      </c>
      <c r="AP48" s="2">
        <f t="shared" si="24"/>
        <v>2.7497339179818124E-10</v>
      </c>
      <c r="AQ48" s="2">
        <f t="shared" si="24"/>
        <v>1.5820168879144306E-11</v>
      </c>
      <c r="AR48" s="2">
        <f t="shared" si="24"/>
        <v>9.1196186942009683E-13</v>
      </c>
      <c r="AS48" s="2">
        <f t="shared" si="24"/>
        <v>5.2664425299092174E-14</v>
      </c>
      <c r="AT48" s="2">
        <f t="shared" si="24"/>
        <v>3.0462915665901733E-15</v>
      </c>
      <c r="AU48" s="2">
        <f t="shared" si="24"/>
        <v>1.7647551685667161E-16</v>
      </c>
      <c r="AV48" s="2">
        <f t="shared" si="24"/>
        <v>1.02378271647729E-17</v>
      </c>
      <c r="AW48" s="2">
        <f t="shared" si="24"/>
        <v>5.9470021958591758E-19</v>
      </c>
      <c r="AX48" s="2"/>
      <c r="AY48" s="6">
        <f t="shared" si="25"/>
        <v>85</v>
      </c>
      <c r="AZ48" s="2">
        <f t="shared" si="50"/>
        <v>0.1</v>
      </c>
      <c r="BA48" s="2">
        <f t="shared" si="50"/>
        <v>0.14999991561328002</v>
      </c>
      <c r="BB48" s="2">
        <f t="shared" si="50"/>
        <v>8.466084978430384E-2</v>
      </c>
      <c r="BC48" s="2">
        <f t="shared" si="50"/>
        <v>7.0400047809385524E-3</v>
      </c>
      <c r="BD48" s="2">
        <f t="shared" si="50"/>
        <v>4.1713634215593263E-4</v>
      </c>
      <c r="BE48" s="2">
        <f t="shared" si="50"/>
        <v>2.4230975613492856E-5</v>
      </c>
      <c r="BF48" s="2">
        <f t="shared" si="50"/>
        <v>1.4076486847813818E-6</v>
      </c>
      <c r="BG48" s="21">
        <f t="shared" si="54"/>
        <v>249.64157796033589</v>
      </c>
      <c r="BH48" s="21">
        <f t="shared" si="54"/>
        <v>14.390735809249316</v>
      </c>
      <c r="BI48" s="21">
        <f t="shared" si="54"/>
        <v>0.83104389358341524</v>
      </c>
      <c r="BJ48" s="21">
        <f t="shared" si="54"/>
        <v>4.8070456687574967E-2</v>
      </c>
      <c r="BK48" s="21">
        <f t="shared" si="54"/>
        <v>2.7847828586564901E-3</v>
      </c>
      <c r="BL48" s="21">
        <f t="shared" si="54"/>
        <v>1.6155288638809921E-4</v>
      </c>
      <c r="BM48" s="21">
        <f t="shared" si="54"/>
        <v>9.3843685982758017E-6</v>
      </c>
      <c r="BN48" s="2">
        <f t="shared" si="27"/>
        <v>61.82693651239196</v>
      </c>
      <c r="BO48" s="2">
        <f t="shared" si="27"/>
        <v>64.637251808409772</v>
      </c>
      <c r="BP48" s="2">
        <f t="shared" si="27"/>
        <v>67.447567104427591</v>
      </c>
      <c r="BQ48" s="2">
        <f t="shared" si="27"/>
        <v>70.257882400445411</v>
      </c>
      <c r="BR48" s="2">
        <f t="shared" si="27"/>
        <v>73.06819769646323</v>
      </c>
      <c r="BS48" s="2">
        <f t="shared" si="27"/>
        <v>75.878512992481049</v>
      </c>
      <c r="BT48" s="2">
        <f t="shared" si="27"/>
        <v>78.688828288498868</v>
      </c>
      <c r="BU48" s="2">
        <f t="shared" si="28"/>
        <v>1.5820168879144306E-11</v>
      </c>
      <c r="BV48" s="2">
        <f t="shared" si="28"/>
        <v>9.1196186942009683E-13</v>
      </c>
      <c r="BW48" s="2">
        <f t="shared" si="28"/>
        <v>5.2664425299092174E-14</v>
      </c>
      <c r="BX48" s="2">
        <f t="shared" si="28"/>
        <v>3.0462915665901733E-15</v>
      </c>
      <c r="BY48" s="2">
        <f t="shared" si="28"/>
        <v>1.7647551685667161E-16</v>
      </c>
      <c r="BZ48" s="2">
        <f t="shared" si="28"/>
        <v>1.02378271647729E-17</v>
      </c>
      <c r="CA48" s="2">
        <f t="shared" si="28"/>
        <v>5.9470021958591758E-19</v>
      </c>
      <c r="CB48" s="2"/>
      <c r="CC48" s="6">
        <f t="shared" si="29"/>
        <v>85</v>
      </c>
      <c r="CD48" s="2">
        <f t="shared" si="51"/>
        <v>1.3904544738531089E-4</v>
      </c>
      <c r="CE48" s="2">
        <f t="shared" si="51"/>
        <v>2.4230975613492856E-5</v>
      </c>
      <c r="CF48" s="2">
        <f t="shared" si="51"/>
        <v>2.3460811413023031E-6</v>
      </c>
      <c r="CG48" s="2">
        <f t="shared" si="51"/>
        <v>1.3644679777713442E-7</v>
      </c>
      <c r="CH48" s="2">
        <f t="shared" si="51"/>
        <v>4.7667914948590348E-9</v>
      </c>
      <c r="CI48" s="2">
        <f t="shared" si="51"/>
        <v>1.85228477000976E-10</v>
      </c>
      <c r="CJ48" s="2">
        <f t="shared" si="51"/>
        <v>5.4035997898438385E-12</v>
      </c>
      <c r="CK48" s="21">
        <f t="shared" si="55"/>
        <v>2.7847828586564901E-3</v>
      </c>
      <c r="CL48" s="21">
        <f t="shared" si="55"/>
        <v>1.6155288638809921E-4</v>
      </c>
      <c r="CM48" s="21">
        <f t="shared" si="55"/>
        <v>9.3843685982758017E-6</v>
      </c>
      <c r="CN48" s="21">
        <f t="shared" si="55"/>
        <v>5.457873400929561E-7</v>
      </c>
      <c r="CO48" s="21">
        <f t="shared" si="55"/>
        <v>3.177861042127018E-8</v>
      </c>
      <c r="CP48" s="21">
        <f t="shared" si="55"/>
        <v>1.8522847296545993E-9</v>
      </c>
      <c r="CQ48" s="21">
        <f t="shared" si="55"/>
        <v>1.0807202618444957E-10</v>
      </c>
      <c r="CR48" s="2">
        <f t="shared" si="31"/>
        <v>73.06819769646323</v>
      </c>
      <c r="CS48" s="2">
        <f t="shared" si="31"/>
        <v>75.878512992481049</v>
      </c>
      <c r="CT48" s="2">
        <f t="shared" si="31"/>
        <v>78.688828288498868</v>
      </c>
      <c r="CU48" s="2">
        <f t="shared" si="31"/>
        <v>81.499143584516688</v>
      </c>
      <c r="CV48" s="2">
        <f t="shared" si="31"/>
        <v>84.309458880534507</v>
      </c>
      <c r="CW48" s="2">
        <f t="shared" si="31"/>
        <v>87.119774176552312</v>
      </c>
      <c r="CX48" s="2">
        <f t="shared" si="31"/>
        <v>89.930089472570131</v>
      </c>
      <c r="CY48" s="2">
        <f t="shared" si="32"/>
        <v>1.7647551685667161E-16</v>
      </c>
      <c r="CZ48" s="2">
        <f t="shared" si="32"/>
        <v>1.02378271647729E-17</v>
      </c>
      <c r="DA48" s="2">
        <f t="shared" si="32"/>
        <v>5.9470021958591758E-19</v>
      </c>
      <c r="DB48" s="2">
        <f t="shared" si="32"/>
        <v>3.4587285724077109E-20</v>
      </c>
      <c r="DC48" s="2">
        <f t="shared" si="32"/>
        <v>2.0138536988717461E-21</v>
      </c>
      <c r="DD48" s="2">
        <f t="shared" si="32"/>
        <v>1.1738179727528998E-22</v>
      </c>
      <c r="DE48" s="2">
        <f t="shared" si="32"/>
        <v>6.8486709267024948E-24</v>
      </c>
      <c r="DF48" s="2"/>
      <c r="DG48" s="6">
        <f t="shared" si="33"/>
        <v>85</v>
      </c>
      <c r="DH48" s="2">
        <f t="shared" si="52"/>
        <v>5.5618178954124355E-5</v>
      </c>
      <c r="DI48" s="2">
        <f t="shared" si="52"/>
        <v>8.0769918711642852E-6</v>
      </c>
      <c r="DJ48" s="2">
        <f t="shared" si="52"/>
        <v>7.5074596521673704E-7</v>
      </c>
      <c r="DK48" s="2">
        <f t="shared" si="52"/>
        <v>5.4578719110853771E-8</v>
      </c>
      <c r="DL48" s="2">
        <f t="shared" si="52"/>
        <v>3.8134331958872281E-9</v>
      </c>
      <c r="DM48" s="2">
        <f t="shared" si="52"/>
        <v>2.7784271550146397E-10</v>
      </c>
      <c r="DN48" s="2">
        <f t="shared" si="52"/>
        <v>1.2968639495625211E-11</v>
      </c>
      <c r="DO48" s="2">
        <f t="shared" si="52"/>
        <v>6.3113958503890901E-13</v>
      </c>
      <c r="DP48" s="2">
        <f t="shared" si="52"/>
        <v>2.9514168886635165E-14</v>
      </c>
      <c r="DQ48" s="2">
        <f t="shared" si="52"/>
        <v>1.2922996006636821E-15</v>
      </c>
      <c r="DR48" s="2">
        <f t="shared" si="52"/>
        <v>6.1062266354383615E-17</v>
      </c>
      <c r="DS48" s="2">
        <f t="shared" si="52"/>
        <v>4.4408920985006263E-18</v>
      </c>
      <c r="DT48" s="2">
        <f t="shared" si="52"/>
        <v>0</v>
      </c>
      <c r="DU48" s="21">
        <f t="shared" si="56"/>
        <v>2.7847828586564901E-3</v>
      </c>
      <c r="DV48" s="21">
        <f t="shared" si="56"/>
        <v>1.6155288638809921E-4</v>
      </c>
      <c r="DW48" s="21">
        <f t="shared" si="56"/>
        <v>9.3843685982758017E-6</v>
      </c>
      <c r="DX48" s="21">
        <f t="shared" si="56"/>
        <v>5.457873400929561E-7</v>
      </c>
      <c r="DY48" s="21">
        <f t="shared" si="56"/>
        <v>3.177861042127018E-8</v>
      </c>
      <c r="DZ48" s="21">
        <f t="shared" si="56"/>
        <v>1.8522847296545993E-9</v>
      </c>
      <c r="EA48" s="21">
        <f t="shared" si="56"/>
        <v>1.0807202618444957E-10</v>
      </c>
      <c r="EB48" s="21">
        <f t="shared" si="56"/>
        <v>6.311396259504131E-12</v>
      </c>
      <c r="EC48" s="21">
        <f t="shared" si="56"/>
        <v>3.6890998005619953E-13</v>
      </c>
      <c r="ED48" s="21">
        <f t="shared" si="56"/>
        <v>2.1581239748714668E-14</v>
      </c>
      <c r="EE48" s="21">
        <f t="shared" si="56"/>
        <v>1.2634947373104457E-15</v>
      </c>
      <c r="EF48" s="21">
        <f t="shared" si="56"/>
        <v>7.4027518971690506E-17</v>
      </c>
      <c r="EG48" s="21">
        <f t="shared" si="56"/>
        <v>4.3402900133425131E-18</v>
      </c>
      <c r="EH48" s="2">
        <f t="shared" si="59"/>
        <v>73.06819769646323</v>
      </c>
      <c r="EI48" s="2">
        <f t="shared" si="59"/>
        <v>75.878512992481049</v>
      </c>
      <c r="EJ48" s="2">
        <f t="shared" si="59"/>
        <v>78.688828288498868</v>
      </c>
      <c r="EK48" s="2">
        <f t="shared" si="59"/>
        <v>81.499143584516688</v>
      </c>
      <c r="EL48" s="2">
        <f t="shared" si="59"/>
        <v>84.309458880534507</v>
      </c>
      <c r="EM48" s="2">
        <f t="shared" si="59"/>
        <v>87.119774176552312</v>
      </c>
      <c r="EN48" s="2">
        <f t="shared" si="59"/>
        <v>89.930089472570131</v>
      </c>
      <c r="EO48" s="2">
        <f t="shared" si="59"/>
        <v>92.74040476858795</v>
      </c>
      <c r="EP48" s="2">
        <f t="shared" si="57"/>
        <v>95.55072006460577</v>
      </c>
      <c r="EQ48" s="2">
        <f t="shared" si="57"/>
        <v>98.361035360623575</v>
      </c>
      <c r="ER48" s="2">
        <f t="shared" si="57"/>
        <v>101.17135065664139</v>
      </c>
      <c r="ES48" s="2">
        <f t="shared" si="57"/>
        <v>103.98166595265921</v>
      </c>
      <c r="ET48" s="2">
        <f t="shared" si="57"/>
        <v>106.79198124867703</v>
      </c>
      <c r="EU48" s="2">
        <f t="shared" si="60"/>
        <v>1.7647551685667161E-16</v>
      </c>
      <c r="EV48" s="2">
        <f t="shared" si="60"/>
        <v>1.02378271647729E-17</v>
      </c>
      <c r="EW48" s="2">
        <f t="shared" si="60"/>
        <v>5.9470021958591758E-19</v>
      </c>
      <c r="EX48" s="2">
        <f t="shared" si="60"/>
        <v>3.4587285724077109E-20</v>
      </c>
      <c r="EY48" s="2">
        <f t="shared" si="60"/>
        <v>2.0138536988717461E-21</v>
      </c>
      <c r="EZ48" s="2">
        <f t="shared" si="60"/>
        <v>1.1738179727528998E-22</v>
      </c>
      <c r="FA48" s="2">
        <f t="shared" si="60"/>
        <v>6.8486709267024948E-24</v>
      </c>
      <c r="FB48" s="2">
        <f t="shared" si="60"/>
        <v>3.9996174232991634E-25</v>
      </c>
      <c r="FC48" s="2">
        <f t="shared" si="58"/>
        <v>2.3378325804838659E-26</v>
      </c>
      <c r="FD48" s="2">
        <f t="shared" si="58"/>
        <v>1.3676324326193275E-27</v>
      </c>
      <c r="FE48" s="2">
        <f t="shared" si="58"/>
        <v>8.0069375068107044E-29</v>
      </c>
      <c r="FF48" s="2">
        <f t="shared" si="58"/>
        <v>4.6912242721017214E-30</v>
      </c>
      <c r="FG48" s="2">
        <f t="shared" si="58"/>
        <v>2.750500643056861E-31</v>
      </c>
    </row>
    <row r="49" spans="1:163" x14ac:dyDescent="0.25">
      <c r="A49" s="19">
        <f t="shared" si="45"/>
        <v>31</v>
      </c>
      <c r="B49" s="20">
        <f t="shared" si="46"/>
        <v>87</v>
      </c>
      <c r="C49" s="22">
        <f t="shared" si="47"/>
        <v>31</v>
      </c>
      <c r="D49" s="20">
        <f t="shared" si="37"/>
        <v>87</v>
      </c>
      <c r="E49" s="8">
        <f t="shared" si="13"/>
        <v>360.16</v>
      </c>
      <c r="F49" s="21">
        <f t="shared" si="48"/>
        <v>6.3371356147021542E-14</v>
      </c>
      <c r="G49" s="7">
        <f t="shared" si="14"/>
        <v>0.87278934044033685</v>
      </c>
      <c r="H49" s="7">
        <f t="shared" si="15"/>
        <v>0.23167953884164191</v>
      </c>
      <c r="I49" s="2">
        <f t="shared" si="16"/>
        <v>70.877832718008207</v>
      </c>
      <c r="J49" s="2">
        <f t="shared" si="38"/>
        <v>0.45688573204287392</v>
      </c>
      <c r="K49" s="2">
        <f t="shared" si="39"/>
        <v>0.42962471986758616</v>
      </c>
      <c r="L49" s="2">
        <f t="shared" si="40"/>
        <v>1.2667143377565044</v>
      </c>
      <c r="M49" s="2">
        <f t="shared" si="17"/>
        <v>0.46685222016062827</v>
      </c>
      <c r="N49" s="2">
        <f t="shared" si="18"/>
        <v>0.3668653997189219</v>
      </c>
      <c r="O49" s="2">
        <f t="shared" si="19"/>
        <v>2.5201504930930096E-4</v>
      </c>
      <c r="P49" s="2">
        <f t="shared" si="20"/>
        <v>9.8026663918707716E-5</v>
      </c>
      <c r="Q49" s="6">
        <f t="shared" si="21"/>
        <v>87</v>
      </c>
      <c r="R49" s="2">
        <f t="shared" si="49"/>
        <v>0.1</v>
      </c>
      <c r="S49" s="2">
        <f t="shared" si="49"/>
        <v>0.1</v>
      </c>
      <c r="T49" s="2">
        <f t="shared" si="49"/>
        <v>0.14999999986546991</v>
      </c>
      <c r="U49" s="2">
        <f t="shared" si="49"/>
        <v>0.10580188563161544</v>
      </c>
      <c r="V49" s="2">
        <f t="shared" si="49"/>
        <v>1.0391627494237781E-2</v>
      </c>
      <c r="W49" s="2">
        <f t="shared" si="49"/>
        <v>6.3234805271807353E-4</v>
      </c>
      <c r="X49" s="2">
        <f t="shared" si="49"/>
        <v>2.4890353045448067E-5</v>
      </c>
      <c r="Y49" s="2">
        <f t="shared" si="49"/>
        <v>1.468763541678797E-6</v>
      </c>
      <c r="Z49" s="21">
        <f t="shared" si="53"/>
        <v>6088.1427412048652</v>
      </c>
      <c r="AA49" s="21">
        <f t="shared" si="53"/>
        <v>355.78431560031589</v>
      </c>
      <c r="AB49" s="21">
        <f t="shared" si="53"/>
        <v>20.832113302028436</v>
      </c>
      <c r="AC49" s="21">
        <f t="shared" si="53"/>
        <v>1.2219531672713901</v>
      </c>
      <c r="AD49" s="21">
        <f t="shared" si="53"/>
        <v>7.17941305967668E-2</v>
      </c>
      <c r="AE49" s="21">
        <f t="shared" si="53"/>
        <v>4.2245646051695205E-3</v>
      </c>
      <c r="AF49" s="21">
        <f t="shared" si="53"/>
        <v>2.4893451207925229E-4</v>
      </c>
      <c r="AG49" s="21">
        <f t="shared" si="53"/>
        <v>1.4687743281154497E-5</v>
      </c>
      <c r="AH49" s="2">
        <f t="shared" si="23"/>
        <v>58.688896753822092</v>
      </c>
      <c r="AI49" s="2">
        <f t="shared" si="23"/>
        <v>61.483606123051715</v>
      </c>
      <c r="AJ49" s="2">
        <f t="shared" si="23"/>
        <v>64.278315492281337</v>
      </c>
      <c r="AK49" s="2">
        <f t="shared" si="23"/>
        <v>67.073024861510959</v>
      </c>
      <c r="AL49" s="2">
        <f t="shared" si="23"/>
        <v>69.867734230740581</v>
      </c>
      <c r="AM49" s="2">
        <f t="shared" si="23"/>
        <v>72.662443599970203</v>
      </c>
      <c r="AN49" s="2">
        <f t="shared" si="23"/>
        <v>75.457152969199839</v>
      </c>
      <c r="AO49" s="2">
        <f t="shared" ref="AO49:AO112" si="61">Y$12/$E49</f>
        <v>78.251862338429461</v>
      </c>
      <c r="AP49" s="2">
        <f t="shared" si="24"/>
        <v>3.8581519424068952E-10</v>
      </c>
      <c r="AQ49" s="2">
        <f t="shared" si="24"/>
        <v>2.2546578108547346E-11</v>
      </c>
      <c r="AR49" s="2">
        <f t="shared" si="24"/>
        <v>1.3201606965924112E-12</v>
      </c>
      <c r="AS49" s="2">
        <f t="shared" si="24"/>
        <v>7.7436876103146356E-14</v>
      </c>
      <c r="AT49" s="2">
        <f t="shared" si="24"/>
        <v>4.5496929550053716E-15</v>
      </c>
      <c r="AU49" s="2">
        <f t="shared" si="24"/>
        <v>2.6771643868892958E-16</v>
      </c>
      <c r="AV49" s="2">
        <f t="shared" si="24"/>
        <v>1.5775319287152689E-17</v>
      </c>
      <c r="AW49" s="2">
        <f t="shared" ref="AW49:AW112" si="62">$T$7*$E49*EXP((-AO49))*(1-(AO49^4+8.57333*AO49^3+18.05902*AO49^2+8.63476*AO49+0.26777)/(AO49^4+9.57332*AO49^3+25.63295*AO49^2+21.09965*AO49+3.958497))</f>
        <v>9.3078226539572074E-19</v>
      </c>
      <c r="AX49" s="2"/>
      <c r="AY49" s="6">
        <f t="shared" si="25"/>
        <v>87</v>
      </c>
      <c r="AZ49" s="2">
        <f t="shared" si="50"/>
        <v>0.1</v>
      </c>
      <c r="BA49" s="2">
        <f t="shared" si="50"/>
        <v>0.14999999986546991</v>
      </c>
      <c r="BB49" s="2">
        <f t="shared" si="50"/>
        <v>0.10580188563161544</v>
      </c>
      <c r="BC49" s="2">
        <f t="shared" si="50"/>
        <v>1.0391627494237781E-2</v>
      </c>
      <c r="BD49" s="2">
        <f t="shared" si="50"/>
        <v>6.3234805271807353E-4</v>
      </c>
      <c r="BE49" s="2">
        <f t="shared" si="50"/>
        <v>3.7335529568172098E-5</v>
      </c>
      <c r="BF49" s="2">
        <f t="shared" si="50"/>
        <v>2.2031453125181955E-6</v>
      </c>
      <c r="BG49" s="21">
        <f t="shared" si="54"/>
        <v>355.78431560031589</v>
      </c>
      <c r="BH49" s="21">
        <f t="shared" si="54"/>
        <v>20.832113302028436</v>
      </c>
      <c r="BI49" s="21">
        <f t="shared" si="54"/>
        <v>1.2219531672713901</v>
      </c>
      <c r="BJ49" s="21">
        <f t="shared" si="54"/>
        <v>7.17941305967668E-2</v>
      </c>
      <c r="BK49" s="21">
        <f t="shared" si="54"/>
        <v>4.2245646051695205E-3</v>
      </c>
      <c r="BL49" s="21">
        <f t="shared" si="54"/>
        <v>2.4893451207925229E-4</v>
      </c>
      <c r="BM49" s="21">
        <f t="shared" si="54"/>
        <v>1.4687743281154497E-5</v>
      </c>
      <c r="BN49" s="2">
        <f t="shared" si="27"/>
        <v>61.483606123051715</v>
      </c>
      <c r="BO49" s="2">
        <f t="shared" si="27"/>
        <v>64.278315492281337</v>
      </c>
      <c r="BP49" s="2">
        <f t="shared" si="27"/>
        <v>67.073024861510959</v>
      </c>
      <c r="BQ49" s="2">
        <f t="shared" si="27"/>
        <v>69.867734230740581</v>
      </c>
      <c r="BR49" s="2">
        <f t="shared" si="27"/>
        <v>72.662443599970203</v>
      </c>
      <c r="BS49" s="2">
        <f t="shared" si="27"/>
        <v>75.457152969199839</v>
      </c>
      <c r="BT49" s="2">
        <f t="shared" si="27"/>
        <v>78.251862338429461</v>
      </c>
      <c r="BU49" s="2">
        <f t="shared" si="28"/>
        <v>2.2546578108547346E-11</v>
      </c>
      <c r="BV49" s="2">
        <f t="shared" si="28"/>
        <v>1.3201606965924112E-12</v>
      </c>
      <c r="BW49" s="2">
        <f t="shared" si="28"/>
        <v>7.7436876103146356E-14</v>
      </c>
      <c r="BX49" s="2">
        <f t="shared" si="28"/>
        <v>4.5496929550053716E-15</v>
      </c>
      <c r="BY49" s="2">
        <f t="shared" si="28"/>
        <v>2.6771643868892958E-16</v>
      </c>
      <c r="BZ49" s="2">
        <f t="shared" si="28"/>
        <v>1.5775319287152689E-17</v>
      </c>
      <c r="CA49" s="2">
        <f t="shared" si="28"/>
        <v>9.3078226539572074E-19</v>
      </c>
      <c r="CB49" s="2"/>
      <c r="CC49" s="6">
        <f t="shared" si="29"/>
        <v>87</v>
      </c>
      <c r="CD49" s="2">
        <f t="shared" si="51"/>
        <v>2.1078268423935787E-4</v>
      </c>
      <c r="CE49" s="2">
        <f t="shared" si="51"/>
        <v>3.7335529568172098E-5</v>
      </c>
      <c r="CF49" s="2">
        <f t="shared" si="51"/>
        <v>3.6719088541969924E-6</v>
      </c>
      <c r="CG49" s="2">
        <f t="shared" si="51"/>
        <v>2.1691659954359288E-7</v>
      </c>
      <c r="CH49" s="2">
        <f t="shared" si="51"/>
        <v>7.6972401119590462E-9</v>
      </c>
      <c r="CI49" s="2">
        <f t="shared" si="51"/>
        <v>3.0380568061261218E-10</v>
      </c>
      <c r="CJ49" s="2">
        <f t="shared" si="51"/>
        <v>9.00223784405796E-12</v>
      </c>
      <c r="CK49" s="21">
        <f t="shared" si="55"/>
        <v>4.2245646051695205E-3</v>
      </c>
      <c r="CL49" s="21">
        <f t="shared" si="55"/>
        <v>2.4893451207925229E-4</v>
      </c>
      <c r="CM49" s="21">
        <f t="shared" si="55"/>
        <v>1.4687743281154497E-5</v>
      </c>
      <c r="CN49" s="21">
        <f t="shared" si="55"/>
        <v>8.6766677461392719E-7</v>
      </c>
      <c r="CO49" s="21">
        <f t="shared" si="55"/>
        <v>5.131493535467024E-8</v>
      </c>
      <c r="CP49" s="21">
        <f t="shared" si="55"/>
        <v>3.0380568238539251E-9</v>
      </c>
      <c r="CQ49" s="21">
        <f t="shared" si="55"/>
        <v>1.8004480813143416E-10</v>
      </c>
      <c r="CR49" s="2">
        <f t="shared" si="31"/>
        <v>72.662443599970203</v>
      </c>
      <c r="CS49" s="2">
        <f t="shared" si="31"/>
        <v>75.457152969199839</v>
      </c>
      <c r="CT49" s="2">
        <f t="shared" si="31"/>
        <v>78.251862338429461</v>
      </c>
      <c r="CU49" s="2">
        <f t="shared" si="31"/>
        <v>81.046571707659083</v>
      </c>
      <c r="CV49" s="2">
        <f t="shared" si="31"/>
        <v>83.841281076888706</v>
      </c>
      <c r="CW49" s="2">
        <f t="shared" si="31"/>
        <v>86.635990446118328</v>
      </c>
      <c r="CX49" s="2">
        <f t="shared" si="31"/>
        <v>89.43069981534795</v>
      </c>
      <c r="CY49" s="2">
        <f t="shared" si="32"/>
        <v>2.6771643868892958E-16</v>
      </c>
      <c r="CZ49" s="2">
        <f t="shared" si="32"/>
        <v>1.5775319287152689E-17</v>
      </c>
      <c r="DA49" s="2">
        <f t="shared" si="32"/>
        <v>9.3078226539572074E-19</v>
      </c>
      <c r="DB49" s="2">
        <f t="shared" si="32"/>
        <v>5.4985222005507468E-20</v>
      </c>
      <c r="DC49" s="2">
        <f t="shared" si="32"/>
        <v>3.2518971040301783E-21</v>
      </c>
      <c r="DD49" s="2">
        <f t="shared" si="32"/>
        <v>1.9252578296599504E-22</v>
      </c>
      <c r="DE49" s="2">
        <f t="shared" si="32"/>
        <v>1.1409683724356778E-23</v>
      </c>
      <c r="DF49" s="2"/>
      <c r="DG49" s="6">
        <f t="shared" si="33"/>
        <v>87</v>
      </c>
      <c r="DH49" s="2">
        <f t="shared" si="52"/>
        <v>8.4313073695743143E-5</v>
      </c>
      <c r="DI49" s="2">
        <f t="shared" si="52"/>
        <v>1.2445176522724034E-5</v>
      </c>
      <c r="DJ49" s="2">
        <f t="shared" si="52"/>
        <v>1.1750108333430375E-6</v>
      </c>
      <c r="DK49" s="2">
        <f t="shared" si="52"/>
        <v>8.6766639817437152E-8</v>
      </c>
      <c r="DL49" s="2">
        <f t="shared" si="52"/>
        <v>6.1577920895672378E-9</v>
      </c>
      <c r="DM49" s="2">
        <f t="shared" si="52"/>
        <v>4.5570852091891819E-10</v>
      </c>
      <c r="DN49" s="2">
        <f t="shared" si="52"/>
        <v>2.1605370825739101E-11</v>
      </c>
      <c r="DO49" s="2">
        <f t="shared" si="52"/>
        <v>1.0680012429986619E-12</v>
      </c>
      <c r="DP49" s="2">
        <f t="shared" si="52"/>
        <v>5.0723869549074152E-14</v>
      </c>
      <c r="DQ49" s="2">
        <f t="shared" si="52"/>
        <v>2.2581936320875684E-15</v>
      </c>
      <c r="DR49" s="2">
        <f t="shared" si="52"/>
        <v>1.1102230246251565E-16</v>
      </c>
      <c r="DS49" s="2">
        <f t="shared" si="52"/>
        <v>4.4408920985006263E-18</v>
      </c>
      <c r="DT49" s="2">
        <f t="shared" si="52"/>
        <v>0</v>
      </c>
      <c r="DU49" s="21">
        <f t="shared" si="56"/>
        <v>4.2245646051695205E-3</v>
      </c>
      <c r="DV49" s="21">
        <f t="shared" si="56"/>
        <v>2.4893451207925229E-4</v>
      </c>
      <c r="DW49" s="21">
        <f t="shared" si="56"/>
        <v>1.4687743281154497E-5</v>
      </c>
      <c r="DX49" s="21">
        <f t="shared" si="56"/>
        <v>8.6766677461392719E-7</v>
      </c>
      <c r="DY49" s="21">
        <f t="shared" si="56"/>
        <v>5.131493535467024E-8</v>
      </c>
      <c r="DZ49" s="21">
        <f t="shared" si="56"/>
        <v>3.0380568238539251E-9</v>
      </c>
      <c r="EA49" s="21">
        <f t="shared" si="56"/>
        <v>1.8004480813143416E-10</v>
      </c>
      <c r="EB49" s="21">
        <f t="shared" si="56"/>
        <v>1.0680014107291368E-11</v>
      </c>
      <c r="EC49" s="21">
        <f t="shared" si="56"/>
        <v>6.3408250050902616E-13</v>
      </c>
      <c r="ED49" s="21">
        <f t="shared" si="56"/>
        <v>3.7677376942254494E-14</v>
      </c>
      <c r="EE49" s="21">
        <f t="shared" si="56"/>
        <v>2.2405598210892113E-15</v>
      </c>
      <c r="EF49" s="21">
        <f t="shared" si="56"/>
        <v>1.3333834805269623E-16</v>
      </c>
      <c r="EG49" s="21">
        <f t="shared" si="56"/>
        <v>7.9407099746599382E-18</v>
      </c>
      <c r="EH49" s="2">
        <f t="shared" si="59"/>
        <v>72.662443599970203</v>
      </c>
      <c r="EI49" s="2">
        <f t="shared" si="59"/>
        <v>75.457152969199839</v>
      </c>
      <c r="EJ49" s="2">
        <f t="shared" si="59"/>
        <v>78.251862338429461</v>
      </c>
      <c r="EK49" s="2">
        <f t="shared" si="59"/>
        <v>81.046571707659083</v>
      </c>
      <c r="EL49" s="2">
        <f t="shared" si="59"/>
        <v>83.841281076888706</v>
      </c>
      <c r="EM49" s="2">
        <f t="shared" si="59"/>
        <v>86.635990446118328</v>
      </c>
      <c r="EN49" s="2">
        <f t="shared" si="59"/>
        <v>89.43069981534795</v>
      </c>
      <c r="EO49" s="2">
        <f t="shared" si="59"/>
        <v>92.225409184577572</v>
      </c>
      <c r="EP49" s="2">
        <f t="shared" si="57"/>
        <v>95.020118553807194</v>
      </c>
      <c r="EQ49" s="2">
        <f t="shared" si="57"/>
        <v>97.814827923036816</v>
      </c>
      <c r="ER49" s="2">
        <f t="shared" si="57"/>
        <v>100.60953729226644</v>
      </c>
      <c r="ES49" s="2">
        <f t="shared" si="57"/>
        <v>103.40424666149607</v>
      </c>
      <c r="ET49" s="2">
        <f t="shared" si="57"/>
        <v>106.1989560307257</v>
      </c>
      <c r="EU49" s="2">
        <f t="shared" si="60"/>
        <v>2.6771643868892958E-16</v>
      </c>
      <c r="EV49" s="2">
        <f t="shared" si="60"/>
        <v>1.5775319287152689E-17</v>
      </c>
      <c r="EW49" s="2">
        <f t="shared" si="60"/>
        <v>9.3078226539572074E-19</v>
      </c>
      <c r="EX49" s="2">
        <f t="shared" si="60"/>
        <v>5.4985222005507468E-20</v>
      </c>
      <c r="EY49" s="2">
        <f t="shared" si="60"/>
        <v>3.2518971040301783E-21</v>
      </c>
      <c r="EZ49" s="2">
        <f t="shared" si="60"/>
        <v>1.9252578296599504E-22</v>
      </c>
      <c r="FA49" s="2">
        <f t="shared" si="60"/>
        <v>1.1409683724356778E-23</v>
      </c>
      <c r="FB49" s="2">
        <f t="shared" si="60"/>
        <v>6.7680697983227603E-25</v>
      </c>
      <c r="FC49" s="2">
        <f t="shared" si="58"/>
        <v>4.0182668038858088E-26</v>
      </c>
      <c r="FD49" s="2">
        <f t="shared" si="58"/>
        <v>2.3876664753024597E-27</v>
      </c>
      <c r="FE49" s="2">
        <f t="shared" si="58"/>
        <v>1.4198731447107065E-28</v>
      </c>
      <c r="FF49" s="2">
        <f t="shared" si="58"/>
        <v>8.4498319451692577E-30</v>
      </c>
      <c r="FG49" s="2">
        <f t="shared" si="58"/>
        <v>5.0321355995317817E-31</v>
      </c>
    </row>
    <row r="50" spans="1:163" x14ac:dyDescent="0.25">
      <c r="A50" s="19">
        <f t="shared" si="45"/>
        <v>32</v>
      </c>
      <c r="B50" s="20">
        <f t="shared" si="46"/>
        <v>89</v>
      </c>
      <c r="C50" s="22">
        <f t="shared" si="47"/>
        <v>32</v>
      </c>
      <c r="D50" s="20">
        <f t="shared" si="37"/>
        <v>89</v>
      </c>
      <c r="E50" s="8">
        <f t="shared" si="13"/>
        <v>362.16</v>
      </c>
      <c r="F50" s="21">
        <f t="shared" si="48"/>
        <v>6.3371356147021542E-14</v>
      </c>
      <c r="G50" s="7">
        <f t="shared" si="14"/>
        <v>0.87189538892465812</v>
      </c>
      <c r="H50" s="7">
        <f t="shared" si="15"/>
        <v>0.22394764670523337</v>
      </c>
      <c r="I50" s="2">
        <f t="shared" si="16"/>
        <v>71.42590638314627</v>
      </c>
      <c r="J50" s="2">
        <f t="shared" si="38"/>
        <v>0.46826930370234127</v>
      </c>
      <c r="K50" s="2">
        <f t="shared" si="39"/>
        <v>0.43946346202391801</v>
      </c>
      <c r="L50" s="2">
        <f t="shared" si="40"/>
        <v>1.267118907789003</v>
      </c>
      <c r="M50" s="2">
        <f t="shared" si="17"/>
        <v>0.49111915648425819</v>
      </c>
      <c r="N50" s="2">
        <f t="shared" si="18"/>
        <v>0.39113938538780624</v>
      </c>
      <c r="O50" s="2">
        <f t="shared" si="19"/>
        <v>3.8129937265919401E-4</v>
      </c>
      <c r="P50" s="2">
        <f t="shared" si="20"/>
        <v>1.4825073242262903E-4</v>
      </c>
      <c r="Q50" s="6">
        <f t="shared" si="21"/>
        <v>89</v>
      </c>
      <c r="R50" s="2">
        <f t="shared" si="49"/>
        <v>0.1</v>
      </c>
      <c r="S50" s="2">
        <f t="shared" si="49"/>
        <v>0.1</v>
      </c>
      <c r="T50" s="2">
        <f t="shared" si="49"/>
        <v>0.14999999999998645</v>
      </c>
      <c r="U50" s="2">
        <f t="shared" si="49"/>
        <v>0.12493623012865757</v>
      </c>
      <c r="V50" s="2">
        <f t="shared" si="49"/>
        <v>1.5188561252856852E-2</v>
      </c>
      <c r="W50" s="2">
        <f t="shared" si="49"/>
        <v>9.5390729566133259E-4</v>
      </c>
      <c r="X50" s="2">
        <f t="shared" si="49"/>
        <v>3.8170221540856368E-5</v>
      </c>
      <c r="Y50" s="2">
        <f t="shared" si="49"/>
        <v>2.2875855551940384E-6</v>
      </c>
      <c r="Z50" s="21">
        <f t="shared" si="53"/>
        <v>8510.8933854225488</v>
      </c>
      <c r="AA50" s="21">
        <f t="shared" si="53"/>
        <v>505.10649281306837</v>
      </c>
      <c r="AB50" s="21">
        <f t="shared" si="53"/>
        <v>30.035517126895385</v>
      </c>
      <c r="AC50" s="21">
        <f t="shared" si="53"/>
        <v>1.7892119221298179</v>
      </c>
      <c r="AD50" s="21">
        <f t="shared" si="53"/>
        <v>0.10675824204356305</v>
      </c>
      <c r="AE50" s="21">
        <f t="shared" si="53"/>
        <v>6.379688979732831E-3</v>
      </c>
      <c r="AF50" s="21">
        <f t="shared" si="53"/>
        <v>3.8177508224208196E-4</v>
      </c>
      <c r="AG50" s="21">
        <f t="shared" si="53"/>
        <v>2.2876117208344859E-5</v>
      </c>
      <c r="AH50" s="2">
        <f t="shared" ref="AH50:AN84" si="63">R$12/$E50</f>
        <v>58.364791956197713</v>
      </c>
      <c r="AI50" s="2">
        <f t="shared" si="63"/>
        <v>61.144067763635704</v>
      </c>
      <c r="AJ50" s="2">
        <f t="shared" si="63"/>
        <v>63.923343571073687</v>
      </c>
      <c r="AK50" s="2">
        <f t="shared" si="63"/>
        <v>66.70261937851167</v>
      </c>
      <c r="AL50" s="2">
        <f t="shared" si="63"/>
        <v>69.481895185949654</v>
      </c>
      <c r="AM50" s="2">
        <f t="shared" si="63"/>
        <v>72.261170993387651</v>
      </c>
      <c r="AN50" s="2">
        <f t="shared" si="63"/>
        <v>75.040446800825634</v>
      </c>
      <c r="AO50" s="2">
        <f t="shared" si="61"/>
        <v>77.819722608263632</v>
      </c>
      <c r="AP50" s="2">
        <f t="shared" ref="AP50:AV81" si="64">$T$7*$E50*EXP((-AH50))*(1-(AH50^4+8.57333*AH50^3+18.05902*AH50^2+8.63476*AH50+0.26777)/(AH50^4+9.57332*AH50^3+25.63295*AH50^2+21.09965*AH50+3.958497))</f>
        <v>5.3934818817083422E-10</v>
      </c>
      <c r="AQ50" s="2">
        <f t="shared" si="64"/>
        <v>3.2009326981345346E-11</v>
      </c>
      <c r="AR50" s="2">
        <f t="shared" si="64"/>
        <v>1.9033928781429148E-12</v>
      </c>
      <c r="AS50" s="2">
        <f t="shared" si="64"/>
        <v>1.1338483268479577E-13</v>
      </c>
      <c r="AT50" s="2">
        <f t="shared" si="64"/>
        <v>6.765416113864449E-15</v>
      </c>
      <c r="AU50" s="2">
        <f t="shared" si="64"/>
        <v>4.0428959297050818E-16</v>
      </c>
      <c r="AV50" s="2">
        <f t="shared" si="64"/>
        <v>2.4193606369714769E-17</v>
      </c>
      <c r="AW50" s="2">
        <f t="shared" si="62"/>
        <v>1.4496906258006865E-18</v>
      </c>
      <c r="AX50" s="2"/>
      <c r="AY50" s="6">
        <f t="shared" si="25"/>
        <v>89</v>
      </c>
      <c r="AZ50" s="2">
        <f t="shared" si="50"/>
        <v>0.1</v>
      </c>
      <c r="BA50" s="2">
        <f t="shared" si="50"/>
        <v>0.14999999999998645</v>
      </c>
      <c r="BB50" s="2">
        <f t="shared" si="50"/>
        <v>0.12493623012865757</v>
      </c>
      <c r="BC50" s="2">
        <f t="shared" si="50"/>
        <v>1.5188561252856852E-2</v>
      </c>
      <c r="BD50" s="2">
        <f t="shared" si="50"/>
        <v>9.5390729566133259E-4</v>
      </c>
      <c r="BE50" s="2">
        <f t="shared" si="50"/>
        <v>5.7255332311284542E-5</v>
      </c>
      <c r="BF50" s="2">
        <f t="shared" si="50"/>
        <v>3.4313783327910572E-6</v>
      </c>
      <c r="BG50" s="21">
        <f t="shared" si="54"/>
        <v>505.10649281306837</v>
      </c>
      <c r="BH50" s="21">
        <f t="shared" si="54"/>
        <v>30.035517126895385</v>
      </c>
      <c r="BI50" s="21">
        <f t="shared" si="54"/>
        <v>1.7892119221298179</v>
      </c>
      <c r="BJ50" s="21">
        <f t="shared" si="54"/>
        <v>0.10675824204356305</v>
      </c>
      <c r="BK50" s="21">
        <f t="shared" si="54"/>
        <v>6.379688979732831E-3</v>
      </c>
      <c r="BL50" s="21">
        <f t="shared" si="54"/>
        <v>3.8177508224208196E-4</v>
      </c>
      <c r="BM50" s="21">
        <f t="shared" si="54"/>
        <v>2.2876117208344859E-5</v>
      </c>
      <c r="BN50" s="2">
        <f t="shared" si="27"/>
        <v>61.144067763635704</v>
      </c>
      <c r="BO50" s="2">
        <f t="shared" si="27"/>
        <v>63.923343571073687</v>
      </c>
      <c r="BP50" s="2">
        <f t="shared" si="27"/>
        <v>66.70261937851167</v>
      </c>
      <c r="BQ50" s="2">
        <f t="shared" si="27"/>
        <v>69.481895185949654</v>
      </c>
      <c r="BR50" s="2">
        <f t="shared" si="27"/>
        <v>72.261170993387651</v>
      </c>
      <c r="BS50" s="2">
        <f t="shared" si="27"/>
        <v>75.040446800825634</v>
      </c>
      <c r="BT50" s="2">
        <f t="shared" si="27"/>
        <v>77.819722608263632</v>
      </c>
      <c r="BU50" s="2">
        <f t="shared" ref="BU50:CA81" si="65">$BB$7*$E50*EXP((-BN50))*(1-(BN50^4+8.57333*BN50^3+18.05902*BN50^2+8.63476*BN50+0.26777)/(BN50^4+9.57332*BN50^3+25.63295*BN50^2+21.09965*BN50+3.958497))</f>
        <v>3.2009326981345346E-11</v>
      </c>
      <c r="BV50" s="2">
        <f t="shared" si="65"/>
        <v>1.9033928781429148E-12</v>
      </c>
      <c r="BW50" s="2">
        <f t="shared" si="65"/>
        <v>1.1338483268479577E-13</v>
      </c>
      <c r="BX50" s="2">
        <f t="shared" si="65"/>
        <v>6.765416113864449E-15</v>
      </c>
      <c r="BY50" s="2">
        <f t="shared" si="65"/>
        <v>4.0428959297050818E-16</v>
      </c>
      <c r="BZ50" s="2">
        <f t="shared" si="65"/>
        <v>2.4193606369714769E-17</v>
      </c>
      <c r="CA50" s="2">
        <f t="shared" si="65"/>
        <v>1.4496906258006865E-18</v>
      </c>
      <c r="CB50" s="2"/>
      <c r="CC50" s="6">
        <f t="shared" si="29"/>
        <v>89</v>
      </c>
      <c r="CD50" s="2">
        <f t="shared" si="51"/>
        <v>3.1796909855377753E-4</v>
      </c>
      <c r="CE50" s="2">
        <f t="shared" si="51"/>
        <v>5.7255332311284542E-5</v>
      </c>
      <c r="CF50" s="2">
        <f t="shared" si="51"/>
        <v>5.7189638879850957E-6</v>
      </c>
      <c r="CG50" s="2">
        <f t="shared" si="51"/>
        <v>3.4310303217988114E-7</v>
      </c>
      <c r="CH50" s="2">
        <f t="shared" si="51"/>
        <v>1.2364353757510216E-8</v>
      </c>
      <c r="CI50" s="2">
        <f t="shared" si="51"/>
        <v>4.9560615611454754E-10</v>
      </c>
      <c r="CJ50" s="2">
        <f t="shared" si="51"/>
        <v>1.4914053325654209E-11</v>
      </c>
      <c r="CK50" s="21">
        <f t="shared" si="55"/>
        <v>6.379688979732831E-3</v>
      </c>
      <c r="CL50" s="21">
        <f t="shared" si="55"/>
        <v>3.8177508224208196E-4</v>
      </c>
      <c r="CM50" s="21">
        <f t="shared" si="55"/>
        <v>2.2876117208344859E-5</v>
      </c>
      <c r="CN50" s="21">
        <f t="shared" si="55"/>
        <v>1.3724130705323151E-6</v>
      </c>
      <c r="CO50" s="21">
        <f t="shared" si="55"/>
        <v>8.2429028420335493E-8</v>
      </c>
      <c r="CP50" s="21">
        <f t="shared" si="55"/>
        <v>4.9560615729739923E-9</v>
      </c>
      <c r="CQ50" s="21">
        <f t="shared" si="55"/>
        <v>2.9828108058191627E-10</v>
      </c>
      <c r="CR50" s="2">
        <f t="shared" si="31"/>
        <v>72.261170993387651</v>
      </c>
      <c r="CS50" s="2">
        <f t="shared" si="31"/>
        <v>75.040446800825634</v>
      </c>
      <c r="CT50" s="2">
        <f t="shared" si="31"/>
        <v>77.819722608263632</v>
      </c>
      <c r="CU50" s="2">
        <f t="shared" si="31"/>
        <v>80.598998415701615</v>
      </c>
      <c r="CV50" s="2">
        <f t="shared" si="31"/>
        <v>83.378274223139599</v>
      </c>
      <c r="CW50" s="2">
        <f t="shared" si="31"/>
        <v>86.157550030577582</v>
      </c>
      <c r="CX50" s="2">
        <f t="shared" si="31"/>
        <v>88.936825838015565</v>
      </c>
      <c r="CY50" s="2">
        <f t="shared" ref="CY50:DE81" si="66">$CF$7*$E50*EXP((-CR50))*(1-(CR50^4+8.57333*CR50^3+18.05902*CR50^2+8.63476*CR50+0.26777)/(CR50^4+9.57332*CR50^3+25.63295*CR50^2+21.09965*CR50+3.958497))</f>
        <v>4.0428959297050818E-16</v>
      </c>
      <c r="CZ50" s="2">
        <f t="shared" si="66"/>
        <v>2.4193606369714769E-17</v>
      </c>
      <c r="DA50" s="2">
        <f t="shared" si="66"/>
        <v>1.4496906258006865E-18</v>
      </c>
      <c r="DB50" s="2">
        <f t="shared" si="66"/>
        <v>8.6971679288041553E-20</v>
      </c>
      <c r="DC50" s="2">
        <f t="shared" si="66"/>
        <v>5.2236393768860244E-21</v>
      </c>
      <c r="DD50" s="2">
        <f t="shared" si="66"/>
        <v>3.1407234501416154E-22</v>
      </c>
      <c r="DE50" s="2">
        <f t="shared" si="66"/>
        <v>1.8902476655312554E-23</v>
      </c>
      <c r="DF50" s="2"/>
      <c r="DG50" s="6">
        <f t="shared" si="33"/>
        <v>89</v>
      </c>
      <c r="DH50" s="2">
        <f t="shared" si="52"/>
        <v>1.2718763942151101E-4</v>
      </c>
      <c r="DI50" s="2">
        <f t="shared" si="52"/>
        <v>1.9085110770428184E-5</v>
      </c>
      <c r="DJ50" s="2">
        <f t="shared" si="52"/>
        <v>1.8300684441552306E-6</v>
      </c>
      <c r="DK50" s="2">
        <f t="shared" si="52"/>
        <v>1.3724121287195245E-7</v>
      </c>
      <c r="DL50" s="2">
        <f t="shared" si="52"/>
        <v>9.8914830060081726E-9</v>
      </c>
      <c r="DM50" s="2">
        <f t="shared" si="52"/>
        <v>7.4340923417182121E-10</v>
      </c>
      <c r="DN50" s="2">
        <f t="shared" si="52"/>
        <v>3.5793727981570099E-11</v>
      </c>
      <c r="DO50" s="2">
        <f t="shared" si="52"/>
        <v>1.7968848631255698E-12</v>
      </c>
      <c r="DP50" s="2">
        <f t="shared" si="52"/>
        <v>8.6677331978535224E-14</v>
      </c>
      <c r="DQ50" s="2">
        <f t="shared" si="52"/>
        <v>3.9235281690253028E-15</v>
      </c>
      <c r="DR50" s="2">
        <f t="shared" si="52"/>
        <v>1.9984014443252818E-16</v>
      </c>
      <c r="DS50" s="2">
        <f t="shared" si="52"/>
        <v>8.8817841970012525E-18</v>
      </c>
      <c r="DT50" s="2">
        <f t="shared" si="52"/>
        <v>0</v>
      </c>
      <c r="DU50" s="21">
        <f t="shared" si="56"/>
        <v>6.379688979732831E-3</v>
      </c>
      <c r="DV50" s="21">
        <f t="shared" si="56"/>
        <v>3.8177508224208196E-4</v>
      </c>
      <c r="DW50" s="21">
        <f t="shared" si="56"/>
        <v>2.2876117208344859E-5</v>
      </c>
      <c r="DX50" s="21">
        <f t="shared" si="56"/>
        <v>1.3724130705323151E-6</v>
      </c>
      <c r="DY50" s="21">
        <f t="shared" si="56"/>
        <v>8.2429028420335493E-8</v>
      </c>
      <c r="DZ50" s="21">
        <f t="shared" si="56"/>
        <v>4.9560615729739923E-9</v>
      </c>
      <c r="EA50" s="21">
        <f t="shared" si="56"/>
        <v>2.9828108058191627E-10</v>
      </c>
      <c r="EB50" s="21">
        <f t="shared" si="56"/>
        <v>1.7968885610979104E-11</v>
      </c>
      <c r="EC50" s="21">
        <f t="shared" si="56"/>
        <v>1.0834258982627525E-12</v>
      </c>
      <c r="ED50" s="21">
        <f t="shared" si="56"/>
        <v>6.537898213043328E-14</v>
      </c>
      <c r="EE50" s="21">
        <f t="shared" si="56"/>
        <v>3.9483715739873207E-15</v>
      </c>
      <c r="EF50" s="21">
        <f t="shared" si="56"/>
        <v>2.3862748013748885E-16</v>
      </c>
      <c r="EG50" s="21">
        <f t="shared" si="56"/>
        <v>1.4432068121791294E-17</v>
      </c>
      <c r="EH50" s="2">
        <f t="shared" si="59"/>
        <v>72.261170993387651</v>
      </c>
      <c r="EI50" s="2">
        <f t="shared" si="59"/>
        <v>75.040446800825634</v>
      </c>
      <c r="EJ50" s="2">
        <f t="shared" si="59"/>
        <v>77.819722608263632</v>
      </c>
      <c r="EK50" s="2">
        <f t="shared" si="59"/>
        <v>80.598998415701615</v>
      </c>
      <c r="EL50" s="2">
        <f t="shared" si="59"/>
        <v>83.378274223139599</v>
      </c>
      <c r="EM50" s="2">
        <f t="shared" si="59"/>
        <v>86.157550030577582</v>
      </c>
      <c r="EN50" s="2">
        <f t="shared" si="59"/>
        <v>88.936825838015565</v>
      </c>
      <c r="EO50" s="2">
        <f t="shared" si="59"/>
        <v>91.716101645453563</v>
      </c>
      <c r="EP50" s="2">
        <f t="shared" si="57"/>
        <v>94.495377452891546</v>
      </c>
      <c r="EQ50" s="2">
        <f t="shared" si="57"/>
        <v>97.274653260329529</v>
      </c>
      <c r="ER50" s="2">
        <f t="shared" si="57"/>
        <v>100.05392906776751</v>
      </c>
      <c r="ES50" s="2">
        <f t="shared" si="57"/>
        <v>102.8332048752055</v>
      </c>
      <c r="ET50" s="2">
        <f t="shared" si="57"/>
        <v>105.61248068264348</v>
      </c>
      <c r="EU50" s="2">
        <f t="shared" si="60"/>
        <v>4.0428959297050818E-16</v>
      </c>
      <c r="EV50" s="2">
        <f t="shared" si="60"/>
        <v>2.4193606369714769E-17</v>
      </c>
      <c r="EW50" s="2">
        <f t="shared" si="60"/>
        <v>1.4496906258006865E-18</v>
      </c>
      <c r="EX50" s="2">
        <f t="shared" si="60"/>
        <v>8.6971679288041553E-20</v>
      </c>
      <c r="EY50" s="2">
        <f t="shared" si="60"/>
        <v>5.2236393768860244E-21</v>
      </c>
      <c r="EZ50" s="2">
        <f t="shared" si="60"/>
        <v>3.1407234501416154E-22</v>
      </c>
      <c r="FA50" s="2">
        <f t="shared" si="60"/>
        <v>1.8902476655312554E-23</v>
      </c>
      <c r="FB50" s="2">
        <f t="shared" si="60"/>
        <v>1.138712651802348E-24</v>
      </c>
      <c r="FC50" s="2">
        <f t="shared" si="58"/>
        <v>6.8658168530222241E-26</v>
      </c>
      <c r="FD50" s="2">
        <f t="shared" si="58"/>
        <v>4.1431547635267177E-27</v>
      </c>
      <c r="FE50" s="2">
        <f t="shared" si="58"/>
        <v>2.5021366129604589E-28</v>
      </c>
      <c r="FF50" s="2">
        <f t="shared" si="58"/>
        <v>1.5122147032925443E-29</v>
      </c>
      <c r="FG50" s="2">
        <f t="shared" si="58"/>
        <v>9.1457972897290918E-31</v>
      </c>
    </row>
    <row r="51" spans="1:163" x14ac:dyDescent="0.25">
      <c r="A51" s="19">
        <f t="shared" si="45"/>
        <v>33</v>
      </c>
      <c r="B51" s="20">
        <f t="shared" si="46"/>
        <v>91</v>
      </c>
      <c r="C51" s="22">
        <f t="shared" si="47"/>
        <v>33</v>
      </c>
      <c r="D51" s="20">
        <f t="shared" si="37"/>
        <v>91</v>
      </c>
      <c r="E51" s="8">
        <f t="shared" si="13"/>
        <v>364.16</v>
      </c>
      <c r="F51" s="21">
        <f t="shared" si="48"/>
        <v>6.3371356147021542E-14</v>
      </c>
      <c r="G51" s="7">
        <f t="shared" si="14"/>
        <v>0.8710914373333325</v>
      </c>
      <c r="H51" s="7">
        <f t="shared" si="15"/>
        <v>0.21713025262197008</v>
      </c>
      <c r="I51" s="2">
        <f t="shared" si="16"/>
        <v>71.916158885588374</v>
      </c>
      <c r="J51" s="2">
        <f t="shared" si="38"/>
        <v>0.47834867373790185</v>
      </c>
      <c r="K51" s="2">
        <f t="shared" si="39"/>
        <v>0.44830821576267926</v>
      </c>
      <c r="L51" s="2">
        <f t="shared" si="40"/>
        <v>1.2674828294892977</v>
      </c>
      <c r="M51" s="2">
        <f t="shared" si="17"/>
        <v>0.51238387601218904</v>
      </c>
      <c r="N51" s="2">
        <f t="shared" si="18"/>
        <v>0.41241478016513938</v>
      </c>
      <c r="O51" s="2">
        <f t="shared" si="19"/>
        <v>5.7409013137295079E-4</v>
      </c>
      <c r="P51" s="2">
        <f t="shared" si="20"/>
        <v>2.2310948290112819E-4</v>
      </c>
      <c r="Q51" s="6">
        <f t="shared" si="21"/>
        <v>91</v>
      </c>
      <c r="R51" s="2">
        <f t="shared" si="49"/>
        <v>0.1</v>
      </c>
      <c r="S51" s="2">
        <f t="shared" si="49"/>
        <v>0.1</v>
      </c>
      <c r="T51" s="2">
        <f t="shared" si="49"/>
        <v>0.15</v>
      </c>
      <c r="U51" s="2">
        <f t="shared" si="49"/>
        <v>0.13895887948788607</v>
      </c>
      <c r="V51" s="2">
        <f t="shared" si="49"/>
        <v>2.19313743607123E-2</v>
      </c>
      <c r="W51" s="2">
        <f t="shared" si="49"/>
        <v>1.43181385768959E-3</v>
      </c>
      <c r="X51" s="2">
        <f t="shared" si="49"/>
        <v>5.8262508569062459E-5</v>
      </c>
      <c r="Y51" s="2">
        <f t="shared" si="49"/>
        <v>3.5457973318608893E-6</v>
      </c>
      <c r="Z51" s="21">
        <f t="shared" ref="Z51:AG66" si="67">Z50+(AP51-AP50)/$F51</f>
        <v>11854.760549701423</v>
      </c>
      <c r="AA51" s="21">
        <f t="shared" si="67"/>
        <v>714.38584224215106</v>
      </c>
      <c r="AB51" s="21">
        <f t="shared" si="67"/>
        <v>43.133732258903478</v>
      </c>
      <c r="AC51" s="21">
        <f t="shared" si="67"/>
        <v>2.6090087627351508</v>
      </c>
      <c r="AD51" s="21">
        <f t="shared" si="67"/>
        <v>0.15806903604022832</v>
      </c>
      <c r="AE51" s="21">
        <f t="shared" si="67"/>
        <v>9.5912752964401032E-3</v>
      </c>
      <c r="AF51" s="21">
        <f t="shared" si="67"/>
        <v>5.8279487763908443E-4</v>
      </c>
      <c r="AG51" s="21">
        <f t="shared" si="67"/>
        <v>3.5458601967377568E-5</v>
      </c>
      <c r="AH51" s="2">
        <f t="shared" si="63"/>
        <v>58.044247184909281</v>
      </c>
      <c r="AI51" s="2">
        <f t="shared" si="63"/>
        <v>60.808258955619252</v>
      </c>
      <c r="AJ51" s="2">
        <f t="shared" si="63"/>
        <v>63.572270726329215</v>
      </c>
      <c r="AK51" s="2">
        <f t="shared" si="63"/>
        <v>66.336282497039178</v>
      </c>
      <c r="AL51" s="2">
        <f t="shared" si="63"/>
        <v>69.100294267749149</v>
      </c>
      <c r="AM51" s="2">
        <f t="shared" si="63"/>
        <v>71.864306038459105</v>
      </c>
      <c r="AN51" s="2">
        <f t="shared" si="63"/>
        <v>74.62831780916909</v>
      </c>
      <c r="AO51" s="2">
        <f t="shared" si="61"/>
        <v>77.392329579879046</v>
      </c>
      <c r="AP51" s="2">
        <f t="shared" si="64"/>
        <v>7.5125358514668167E-10</v>
      </c>
      <c r="AQ51" s="2">
        <f t="shared" si="64"/>
        <v>4.5271643168232718E-11</v>
      </c>
      <c r="AR51" s="2">
        <f t="shared" si="64"/>
        <v>2.7334445341637062E-12</v>
      </c>
      <c r="AS51" s="2">
        <f t="shared" si="64"/>
        <v>1.6533647023899936E-13</v>
      </c>
      <c r="AT51" s="2">
        <f t="shared" si="64"/>
        <v>1.0017050714413578E-14</v>
      </c>
      <c r="AU51" s="2">
        <f t="shared" si="64"/>
        <v>6.0781217324346582E-16</v>
      </c>
      <c r="AV51" s="2">
        <f t="shared" si="64"/>
        <v>3.6932503416419617E-17</v>
      </c>
      <c r="AW51" s="2">
        <f t="shared" si="62"/>
        <v>2.2470597486798191E-18</v>
      </c>
      <c r="AX51" s="2"/>
      <c r="AY51" s="6">
        <f t="shared" si="25"/>
        <v>91</v>
      </c>
      <c r="AZ51" s="2">
        <f t="shared" si="50"/>
        <v>0.1</v>
      </c>
      <c r="BA51" s="2">
        <f t="shared" si="50"/>
        <v>0.15</v>
      </c>
      <c r="BB51" s="2">
        <f t="shared" si="50"/>
        <v>0.13895887948788607</v>
      </c>
      <c r="BC51" s="2">
        <f t="shared" si="50"/>
        <v>2.19313743607123E-2</v>
      </c>
      <c r="BD51" s="2">
        <f t="shared" si="50"/>
        <v>1.43181385768959E-3</v>
      </c>
      <c r="BE51" s="2">
        <f t="shared" si="50"/>
        <v>8.7393762853593684E-5</v>
      </c>
      <c r="BF51" s="2">
        <f t="shared" si="50"/>
        <v>5.318695997791334E-6</v>
      </c>
      <c r="BG51" s="21">
        <f t="shared" ref="BG51:BM66" si="68">BG50+(BU51-BU50)/$F51</f>
        <v>714.38584224215106</v>
      </c>
      <c r="BH51" s="21">
        <f t="shared" si="68"/>
        <v>43.133732258903478</v>
      </c>
      <c r="BI51" s="21">
        <f t="shared" si="68"/>
        <v>2.6090087627351508</v>
      </c>
      <c r="BJ51" s="21">
        <f t="shared" si="68"/>
        <v>0.15806903604022832</v>
      </c>
      <c r="BK51" s="21">
        <f t="shared" si="68"/>
        <v>9.5912752964401032E-3</v>
      </c>
      <c r="BL51" s="21">
        <f t="shared" si="68"/>
        <v>5.8279487763908443E-4</v>
      </c>
      <c r="BM51" s="21">
        <f t="shared" si="68"/>
        <v>3.5458601967377568E-5</v>
      </c>
      <c r="BN51" s="2">
        <f t="shared" si="27"/>
        <v>60.808258955619252</v>
      </c>
      <c r="BO51" s="2">
        <f t="shared" si="27"/>
        <v>63.572270726329215</v>
      </c>
      <c r="BP51" s="2">
        <f t="shared" si="27"/>
        <v>66.336282497039178</v>
      </c>
      <c r="BQ51" s="2">
        <f t="shared" si="27"/>
        <v>69.100294267749149</v>
      </c>
      <c r="BR51" s="2">
        <f t="shared" si="27"/>
        <v>71.864306038459105</v>
      </c>
      <c r="BS51" s="2">
        <f t="shared" si="27"/>
        <v>74.62831780916909</v>
      </c>
      <c r="BT51" s="2">
        <f t="shared" si="27"/>
        <v>77.392329579879046</v>
      </c>
      <c r="BU51" s="2">
        <f t="shared" si="65"/>
        <v>4.5271643168232718E-11</v>
      </c>
      <c r="BV51" s="2">
        <f t="shared" si="65"/>
        <v>2.7334445341637062E-12</v>
      </c>
      <c r="BW51" s="2">
        <f t="shared" si="65"/>
        <v>1.6533647023899936E-13</v>
      </c>
      <c r="BX51" s="2">
        <f t="shared" si="65"/>
        <v>1.0017050714413578E-14</v>
      </c>
      <c r="BY51" s="2">
        <f t="shared" si="65"/>
        <v>6.0781217324346582E-16</v>
      </c>
      <c r="BZ51" s="2">
        <f t="shared" si="65"/>
        <v>3.6932503416419617E-17</v>
      </c>
      <c r="CA51" s="2">
        <f t="shared" si="65"/>
        <v>2.2470597486798191E-18</v>
      </c>
      <c r="CB51" s="2"/>
      <c r="CC51" s="6">
        <f t="shared" si="29"/>
        <v>91</v>
      </c>
      <c r="CD51" s="2">
        <f t="shared" si="51"/>
        <v>4.7727128589653001E-4</v>
      </c>
      <c r="CE51" s="2">
        <f t="shared" si="51"/>
        <v>8.7393762853593684E-5</v>
      </c>
      <c r="CF51" s="2">
        <f t="shared" si="51"/>
        <v>8.8644933296522233E-6</v>
      </c>
      <c r="CG51" s="2">
        <f t="shared" si="51"/>
        <v>5.4000116342378668E-7</v>
      </c>
      <c r="CH51" s="2">
        <f t="shared" si="51"/>
        <v>1.9759348207637471E-8</v>
      </c>
      <c r="CI51" s="2">
        <f t="shared" si="51"/>
        <v>8.0420853310059215E-10</v>
      </c>
      <c r="CJ51" s="2">
        <f t="shared" si="51"/>
        <v>2.457301029323844E-11</v>
      </c>
      <c r="CK51" s="21">
        <f t="shared" ref="CK51:CQ66" si="69">CK50+(CY51-CY50)/$F51</f>
        <v>9.5912752964401032E-3</v>
      </c>
      <c r="CL51" s="21">
        <f t="shared" si="69"/>
        <v>5.8279487763908443E-4</v>
      </c>
      <c r="CM51" s="21">
        <f t="shared" si="69"/>
        <v>3.5458601967377568E-5</v>
      </c>
      <c r="CN51" s="21">
        <f t="shared" si="69"/>
        <v>2.1600069865034952E-6</v>
      </c>
      <c r="CO51" s="21">
        <f t="shared" si="69"/>
        <v>1.3172899669414089E-7</v>
      </c>
      <c r="CP51" s="21">
        <f t="shared" si="69"/>
        <v>8.0420853555959629E-9</v>
      </c>
      <c r="CQ51" s="21">
        <f t="shared" si="69"/>
        <v>4.9146022273009454E-10</v>
      </c>
      <c r="CR51" s="2">
        <f t="shared" si="31"/>
        <v>71.864306038459105</v>
      </c>
      <c r="CS51" s="2">
        <f t="shared" si="31"/>
        <v>74.62831780916909</v>
      </c>
      <c r="CT51" s="2">
        <f t="shared" si="31"/>
        <v>77.392329579879046</v>
      </c>
      <c r="CU51" s="2">
        <f t="shared" si="31"/>
        <v>80.156341350589017</v>
      </c>
      <c r="CV51" s="2">
        <f t="shared" si="31"/>
        <v>82.920353121298987</v>
      </c>
      <c r="CW51" s="2">
        <f t="shared" si="31"/>
        <v>85.684364892008944</v>
      </c>
      <c r="CX51" s="2">
        <f t="shared" si="31"/>
        <v>88.448376662718914</v>
      </c>
      <c r="CY51" s="2">
        <f t="shared" si="66"/>
        <v>6.0781217324346582E-16</v>
      </c>
      <c r="CZ51" s="2">
        <f t="shared" si="66"/>
        <v>3.6932503416419617E-17</v>
      </c>
      <c r="DA51" s="2">
        <f t="shared" si="66"/>
        <v>2.2470597486798191E-18</v>
      </c>
      <c r="DB51" s="2">
        <f t="shared" si="66"/>
        <v>1.3688257383627858E-19</v>
      </c>
      <c r="DC51" s="2">
        <f t="shared" si="66"/>
        <v>8.3478452244022093E-21</v>
      </c>
      <c r="DD51" s="2">
        <f t="shared" si="66"/>
        <v>5.0963785722087704E-22</v>
      </c>
      <c r="DE51" s="2">
        <f t="shared" si="66"/>
        <v>3.1144500872560858E-23</v>
      </c>
      <c r="DF51" s="2"/>
      <c r="DG51" s="6">
        <f t="shared" si="33"/>
        <v>91</v>
      </c>
      <c r="DH51" s="2">
        <f t="shared" si="52"/>
        <v>1.9090851435861201E-4</v>
      </c>
      <c r="DI51" s="2">
        <f t="shared" si="52"/>
        <v>2.9131254284531229E-5</v>
      </c>
      <c r="DJ51" s="2">
        <f t="shared" si="52"/>
        <v>2.8366378654887114E-6</v>
      </c>
      <c r="DK51" s="2">
        <f t="shared" si="52"/>
        <v>2.1600046536951468E-7</v>
      </c>
      <c r="DL51" s="2">
        <f t="shared" si="52"/>
        <v>1.5807478566109978E-8</v>
      </c>
      <c r="DM51" s="2">
        <f t="shared" si="52"/>
        <v>1.2063127996508882E-9</v>
      </c>
      <c r="DN51" s="2">
        <f t="shared" si="52"/>
        <v>5.8975224703772253E-11</v>
      </c>
      <c r="DO51" s="2">
        <f t="shared" si="52"/>
        <v>3.0061730882380289E-12</v>
      </c>
      <c r="DP51" s="2">
        <f t="shared" si="52"/>
        <v>1.4723333663368977E-13</v>
      </c>
      <c r="DQ51" s="2">
        <f t="shared" si="52"/>
        <v>6.7679195581149544E-15</v>
      </c>
      <c r="DR51" s="2">
        <f t="shared" si="52"/>
        <v>3.4416913763379854E-16</v>
      </c>
      <c r="DS51" s="2">
        <f t="shared" si="52"/>
        <v>1.7763568394002505E-17</v>
      </c>
      <c r="DT51" s="2">
        <f t="shared" si="52"/>
        <v>0</v>
      </c>
      <c r="DU51" s="21">
        <f t="shared" ref="DU51:EG66" si="70">DU50+(EU51-EU50)/$F51</f>
        <v>9.5912752964401032E-3</v>
      </c>
      <c r="DV51" s="21">
        <f t="shared" si="70"/>
        <v>5.8279487763908443E-4</v>
      </c>
      <c r="DW51" s="21">
        <f t="shared" si="70"/>
        <v>3.5458601967377568E-5</v>
      </c>
      <c r="DX51" s="21">
        <f t="shared" si="70"/>
        <v>2.1600069865034952E-6</v>
      </c>
      <c r="DY51" s="21">
        <f t="shared" si="70"/>
        <v>1.3172899669414089E-7</v>
      </c>
      <c r="DZ51" s="21">
        <f t="shared" si="70"/>
        <v>8.0420853555959629E-9</v>
      </c>
      <c r="EA51" s="21">
        <f t="shared" si="70"/>
        <v>4.9146022273009454E-10</v>
      </c>
      <c r="EB51" s="21">
        <f t="shared" si="70"/>
        <v>3.0061759589904162E-11</v>
      </c>
      <c r="EC51" s="21">
        <f t="shared" si="70"/>
        <v>1.8404455330904958E-12</v>
      </c>
      <c r="ED51" s="21">
        <f t="shared" si="70"/>
        <v>1.1276967706087803E-13</v>
      </c>
      <c r="EE51" s="21">
        <f t="shared" si="70"/>
        <v>6.9151650816572911E-15</v>
      </c>
      <c r="EF51" s="21">
        <f t="shared" si="70"/>
        <v>4.2436081871923695E-16</v>
      </c>
      <c r="EG51" s="21">
        <f t="shared" si="70"/>
        <v>2.6059952535535969E-17</v>
      </c>
      <c r="EH51" s="2">
        <f t="shared" si="59"/>
        <v>71.864306038459105</v>
      </c>
      <c r="EI51" s="2">
        <f t="shared" si="59"/>
        <v>74.62831780916909</v>
      </c>
      <c r="EJ51" s="2">
        <f t="shared" si="59"/>
        <v>77.392329579879046</v>
      </c>
      <c r="EK51" s="2">
        <f t="shared" si="59"/>
        <v>80.156341350589017</v>
      </c>
      <c r="EL51" s="2">
        <f t="shared" si="59"/>
        <v>82.920353121298987</v>
      </c>
      <c r="EM51" s="2">
        <f t="shared" si="59"/>
        <v>85.684364892008944</v>
      </c>
      <c r="EN51" s="2">
        <f t="shared" si="59"/>
        <v>88.448376662718914</v>
      </c>
      <c r="EO51" s="2">
        <f t="shared" si="59"/>
        <v>91.21238843342887</v>
      </c>
      <c r="EP51" s="2">
        <f t="shared" si="57"/>
        <v>93.976400204138841</v>
      </c>
      <c r="EQ51" s="2">
        <f t="shared" si="57"/>
        <v>96.740411974848811</v>
      </c>
      <c r="ER51" s="2">
        <f t="shared" si="57"/>
        <v>99.504423745558768</v>
      </c>
      <c r="ES51" s="2">
        <f t="shared" si="57"/>
        <v>102.26843551626874</v>
      </c>
      <c r="ET51" s="2">
        <f t="shared" si="57"/>
        <v>105.03244728697871</v>
      </c>
      <c r="EU51" s="2">
        <f t="shared" si="60"/>
        <v>6.0781217324346582E-16</v>
      </c>
      <c r="EV51" s="2">
        <f t="shared" si="60"/>
        <v>3.6932503416419617E-17</v>
      </c>
      <c r="EW51" s="2">
        <f t="shared" si="60"/>
        <v>2.2470597486798191E-18</v>
      </c>
      <c r="EX51" s="2">
        <f t="shared" si="60"/>
        <v>1.3688257383627858E-19</v>
      </c>
      <c r="EY51" s="2">
        <f t="shared" si="60"/>
        <v>8.3478452244022093E-21</v>
      </c>
      <c r="EZ51" s="2">
        <f t="shared" si="60"/>
        <v>5.0963785722087704E-22</v>
      </c>
      <c r="FA51" s="2">
        <f t="shared" si="60"/>
        <v>3.1144500872560858E-23</v>
      </c>
      <c r="FB51" s="2">
        <f t="shared" si="60"/>
        <v>1.9050544755618575E-24</v>
      </c>
      <c r="FC51" s="2">
        <f t="shared" si="58"/>
        <v>1.1663152941917937E-25</v>
      </c>
      <c r="FD51" s="2">
        <f t="shared" si="58"/>
        <v>7.1463673700187807E-27</v>
      </c>
      <c r="FE51" s="2">
        <f t="shared" si="58"/>
        <v>4.3822338928527085E-28</v>
      </c>
      <c r="FF51" s="2">
        <f t="shared" si="58"/>
        <v>2.689232058056474E-29</v>
      </c>
      <c r="FG51" s="2">
        <f t="shared" si="58"/>
        <v>1.6514545333927237E-30</v>
      </c>
    </row>
    <row r="52" spans="1:163" x14ac:dyDescent="0.25">
      <c r="A52" s="19">
        <f t="shared" si="45"/>
        <v>34</v>
      </c>
      <c r="B52" s="20">
        <f t="shared" si="46"/>
        <v>93</v>
      </c>
      <c r="C52" s="22">
        <f t="shared" si="47"/>
        <v>34</v>
      </c>
      <c r="D52" s="20">
        <f t="shared" si="37"/>
        <v>93</v>
      </c>
      <c r="E52" s="8">
        <f t="shared" si="13"/>
        <v>366.16</v>
      </c>
      <c r="F52" s="21">
        <f t="shared" si="48"/>
        <v>6.3371356147021542E-14</v>
      </c>
      <c r="G52" s="7">
        <f t="shared" si="14"/>
        <v>0.87039606113029633</v>
      </c>
      <c r="H52" s="7">
        <f t="shared" si="15"/>
        <v>0.21144533785476857</v>
      </c>
      <c r="I52" s="2">
        <f t="shared" si="16"/>
        <v>72.330154434574339</v>
      </c>
      <c r="J52" s="2">
        <f t="shared" si="38"/>
        <v>0.48681661637121526</v>
      </c>
      <c r="K52" s="2">
        <f t="shared" si="39"/>
        <v>0.45581430810407014</v>
      </c>
      <c r="L52" s="2">
        <f t="shared" si="40"/>
        <v>1.2677976658684833</v>
      </c>
      <c r="M52" s="2">
        <f t="shared" si="17"/>
        <v>0.53002266055488767</v>
      </c>
      <c r="N52" s="2">
        <f t="shared" si="18"/>
        <v>0.43006965649260748</v>
      </c>
      <c r="O52" s="2">
        <f t="shared" si="19"/>
        <v>8.6002607041129058E-4</v>
      </c>
      <c r="P52" s="2">
        <f t="shared" si="20"/>
        <v>3.3407831164548814E-4</v>
      </c>
      <c r="Q52" s="6">
        <f t="shared" si="21"/>
        <v>93</v>
      </c>
      <c r="R52" s="2">
        <f t="shared" si="49"/>
        <v>0.1</v>
      </c>
      <c r="S52" s="2">
        <f t="shared" si="49"/>
        <v>0.1</v>
      </c>
      <c r="T52" s="2">
        <f t="shared" si="49"/>
        <v>0.15</v>
      </c>
      <c r="U52" s="2">
        <f t="shared" si="49"/>
        <v>0.14660728266827994</v>
      </c>
      <c r="V52" s="2">
        <f t="shared" si="49"/>
        <v>3.1183317032905226E-2</v>
      </c>
      <c r="W52" s="2">
        <f t="shared" si="49"/>
        <v>2.1380689782628691E-3</v>
      </c>
      <c r="X52" s="2">
        <f t="shared" si="49"/>
        <v>8.8521776866690161E-5</v>
      </c>
      <c r="Y52" s="2">
        <f t="shared" si="49"/>
        <v>5.4700985729572165E-6</v>
      </c>
      <c r="Z52" s="21">
        <f t="shared" si="67"/>
        <v>16453.693245552549</v>
      </c>
      <c r="AA52" s="21">
        <f t="shared" si="67"/>
        <v>1006.6148131066466</v>
      </c>
      <c r="AB52" s="21">
        <f t="shared" si="67"/>
        <v>61.703124291488663</v>
      </c>
      <c r="AC52" s="21">
        <f t="shared" si="67"/>
        <v>3.7890041210130079</v>
      </c>
      <c r="AD52" s="21">
        <f t="shared" si="67"/>
        <v>0.23305346801099319</v>
      </c>
      <c r="AE52" s="21">
        <f t="shared" si="67"/>
        <v>1.4356354254547416E-2</v>
      </c>
      <c r="AF52" s="21">
        <f t="shared" si="67"/>
        <v>8.856098052914327E-4</v>
      </c>
      <c r="AG52" s="21">
        <f t="shared" si="67"/>
        <v>5.4702481883106544E-5</v>
      </c>
      <c r="AH52" s="2">
        <f t="shared" si="63"/>
        <v>57.727204104371218</v>
      </c>
      <c r="AI52" s="2">
        <f t="shared" si="63"/>
        <v>60.476118585531751</v>
      </c>
      <c r="AJ52" s="2">
        <f t="shared" si="63"/>
        <v>63.225033066692284</v>
      </c>
      <c r="AK52" s="2">
        <f t="shared" si="63"/>
        <v>65.973947547852816</v>
      </c>
      <c r="AL52" s="2">
        <f t="shared" si="63"/>
        <v>68.722862029013356</v>
      </c>
      <c r="AM52" s="2">
        <f t="shared" si="63"/>
        <v>71.471776510173882</v>
      </c>
      <c r="AN52" s="2">
        <f t="shared" si="63"/>
        <v>74.220690991334422</v>
      </c>
      <c r="AO52" s="2">
        <f t="shared" si="61"/>
        <v>76.969605472494962</v>
      </c>
      <c r="AP52" s="2">
        <f t="shared" si="64"/>
        <v>1.0426941869116454E-9</v>
      </c>
      <c r="AQ52" s="2">
        <f t="shared" si="64"/>
        <v>6.3790589357364246E-11</v>
      </c>
      <c r="AR52" s="2">
        <f t="shared" si="64"/>
        <v>3.9102120900943261E-12</v>
      </c>
      <c r="AS52" s="2">
        <f t="shared" si="64"/>
        <v>2.4011437634025774E-13</v>
      </c>
      <c r="AT52" s="2">
        <f t="shared" si="64"/>
        <v>1.4768915858315027E-14</v>
      </c>
      <c r="AU52" s="2">
        <f t="shared" si="64"/>
        <v>9.0978168896636271E-16</v>
      </c>
      <c r="AV52" s="2">
        <f t="shared" si="64"/>
        <v>5.6122296043311139E-17</v>
      </c>
      <c r="AW52" s="2">
        <f t="shared" si="62"/>
        <v>3.466570516469995E-18</v>
      </c>
      <c r="AX52" s="2"/>
      <c r="AY52" s="6">
        <f t="shared" si="25"/>
        <v>93</v>
      </c>
      <c r="AZ52" s="2">
        <f t="shared" si="50"/>
        <v>0.1</v>
      </c>
      <c r="BA52" s="2">
        <f t="shared" si="50"/>
        <v>0.15</v>
      </c>
      <c r="BB52" s="2">
        <f t="shared" si="50"/>
        <v>0.14660728266827994</v>
      </c>
      <c r="BC52" s="2">
        <f t="shared" si="50"/>
        <v>3.1183317032905226E-2</v>
      </c>
      <c r="BD52" s="2">
        <f t="shared" si="50"/>
        <v>2.1380689782628691E-3</v>
      </c>
      <c r="BE52" s="2">
        <f t="shared" si="50"/>
        <v>1.3278266530003524E-4</v>
      </c>
      <c r="BF52" s="2">
        <f t="shared" si="50"/>
        <v>8.2051478594358244E-6</v>
      </c>
      <c r="BG52" s="21">
        <f t="shared" si="68"/>
        <v>1006.6148131066466</v>
      </c>
      <c r="BH52" s="21">
        <f t="shared" si="68"/>
        <v>61.703124291488663</v>
      </c>
      <c r="BI52" s="21">
        <f t="shared" si="68"/>
        <v>3.7890041210130079</v>
      </c>
      <c r="BJ52" s="21">
        <f t="shared" si="68"/>
        <v>0.23305346801099319</v>
      </c>
      <c r="BK52" s="21">
        <f t="shared" si="68"/>
        <v>1.4356354254547416E-2</v>
      </c>
      <c r="BL52" s="21">
        <f t="shared" si="68"/>
        <v>8.856098052914327E-4</v>
      </c>
      <c r="BM52" s="21">
        <f t="shared" si="68"/>
        <v>5.4702481883106544E-5</v>
      </c>
      <c r="BN52" s="2">
        <f t="shared" si="27"/>
        <v>60.476118585531751</v>
      </c>
      <c r="BO52" s="2">
        <f t="shared" si="27"/>
        <v>63.225033066692284</v>
      </c>
      <c r="BP52" s="2">
        <f t="shared" si="27"/>
        <v>65.973947547852816</v>
      </c>
      <c r="BQ52" s="2">
        <f t="shared" si="27"/>
        <v>68.722862029013356</v>
      </c>
      <c r="BR52" s="2">
        <f t="shared" si="27"/>
        <v>71.471776510173882</v>
      </c>
      <c r="BS52" s="2">
        <f t="shared" si="27"/>
        <v>74.220690991334422</v>
      </c>
      <c r="BT52" s="2">
        <f t="shared" si="27"/>
        <v>76.969605472494962</v>
      </c>
      <c r="BU52" s="2">
        <f t="shared" si="65"/>
        <v>6.3790589357364246E-11</v>
      </c>
      <c r="BV52" s="2">
        <f t="shared" si="65"/>
        <v>3.9102120900943261E-12</v>
      </c>
      <c r="BW52" s="2">
        <f t="shared" si="65"/>
        <v>2.4011437634025774E-13</v>
      </c>
      <c r="BX52" s="2">
        <f t="shared" si="65"/>
        <v>1.4768915858315027E-14</v>
      </c>
      <c r="BY52" s="2">
        <f t="shared" si="65"/>
        <v>9.0978168896636271E-16</v>
      </c>
      <c r="BZ52" s="2">
        <f t="shared" si="65"/>
        <v>5.6122296043311139E-17</v>
      </c>
      <c r="CA52" s="2">
        <f t="shared" si="65"/>
        <v>3.466570516469995E-18</v>
      </c>
      <c r="CB52" s="2"/>
      <c r="CC52" s="6">
        <f t="shared" si="29"/>
        <v>93</v>
      </c>
      <c r="CD52" s="2">
        <f t="shared" si="51"/>
        <v>7.126896594209565E-4</v>
      </c>
      <c r="CE52" s="2">
        <f t="shared" si="51"/>
        <v>1.3278266530003524E-4</v>
      </c>
      <c r="CF52" s="2">
        <f t="shared" si="51"/>
        <v>1.367524643239304E-5</v>
      </c>
      <c r="CG52" s="2">
        <f t="shared" si="51"/>
        <v>8.4574307343543431E-7</v>
      </c>
      <c r="CH52" s="2">
        <f t="shared" si="51"/>
        <v>3.1417750934181755E-8</v>
      </c>
      <c r="CI52" s="2">
        <f t="shared" si="51"/>
        <v>1.2981639208042852E-9</v>
      </c>
      <c r="CJ52" s="2">
        <f t="shared" si="51"/>
        <v>4.0269615420029937E-11</v>
      </c>
      <c r="CK52" s="21">
        <f t="shared" si="69"/>
        <v>1.4356354254547416E-2</v>
      </c>
      <c r="CL52" s="21">
        <f t="shared" si="69"/>
        <v>8.856098052914327E-4</v>
      </c>
      <c r="CM52" s="21">
        <f t="shared" si="69"/>
        <v>5.4702481883106544E-5</v>
      </c>
      <c r="CN52" s="21">
        <f t="shared" si="69"/>
        <v>3.3829780159694784E-6</v>
      </c>
      <c r="CO52" s="21">
        <f t="shared" si="69"/>
        <v>2.0945169478155901E-7</v>
      </c>
      <c r="CP52" s="21">
        <f t="shared" si="69"/>
        <v>1.2981639268152814E-8</v>
      </c>
      <c r="CQ52" s="21">
        <f t="shared" si="69"/>
        <v>8.0539233916808598E-10</v>
      </c>
      <c r="CR52" s="2">
        <f t="shared" si="31"/>
        <v>71.471776510173882</v>
      </c>
      <c r="CS52" s="2">
        <f t="shared" si="31"/>
        <v>74.220690991334422</v>
      </c>
      <c r="CT52" s="2">
        <f t="shared" si="31"/>
        <v>76.969605472494962</v>
      </c>
      <c r="CU52" s="2">
        <f t="shared" si="31"/>
        <v>79.718519953655502</v>
      </c>
      <c r="CV52" s="2">
        <f t="shared" si="31"/>
        <v>82.467434434816028</v>
      </c>
      <c r="CW52" s="2">
        <f t="shared" si="31"/>
        <v>85.216348915976567</v>
      </c>
      <c r="CX52" s="2">
        <f t="shared" si="31"/>
        <v>87.965263397137093</v>
      </c>
      <c r="CY52" s="2">
        <f t="shared" si="66"/>
        <v>9.0978168896636271E-16</v>
      </c>
      <c r="CZ52" s="2">
        <f t="shared" si="66"/>
        <v>5.6122296043311139E-17</v>
      </c>
      <c r="DA52" s="2">
        <f t="shared" si="66"/>
        <v>3.466570516469995E-18</v>
      </c>
      <c r="DB52" s="2">
        <f t="shared" si="66"/>
        <v>2.1438390650205697E-19</v>
      </c>
      <c r="DC52" s="2">
        <f t="shared" si="66"/>
        <v>1.3273238005607412E-20</v>
      </c>
      <c r="DD52" s="2">
        <f t="shared" si="66"/>
        <v>8.2266408742093096E-22</v>
      </c>
      <c r="DE52" s="2">
        <f t="shared" si="66"/>
        <v>5.1038804829341052E-23</v>
      </c>
      <c r="DF52" s="2"/>
      <c r="DG52" s="6">
        <f t="shared" si="33"/>
        <v>93</v>
      </c>
      <c r="DH52" s="2">
        <f t="shared" si="52"/>
        <v>2.8507586376838259E-4</v>
      </c>
      <c r="DI52" s="2">
        <f t="shared" si="52"/>
        <v>4.426088843334508E-5</v>
      </c>
      <c r="DJ52" s="2">
        <f t="shared" si="52"/>
        <v>4.3760788583657731E-6</v>
      </c>
      <c r="DK52" s="2">
        <f t="shared" si="52"/>
        <v>3.3829722937417375E-7</v>
      </c>
      <c r="DL52" s="2">
        <f t="shared" si="52"/>
        <v>2.5134200747345401E-8</v>
      </c>
      <c r="DM52" s="2">
        <f t="shared" si="52"/>
        <v>1.9472458812064273E-9</v>
      </c>
      <c r="DN52" s="2">
        <f t="shared" si="52"/>
        <v>9.6647077008071845E-11</v>
      </c>
      <c r="DO52" s="2">
        <f t="shared" si="52"/>
        <v>5.0013992947128833E-12</v>
      </c>
      <c r="DP52" s="2">
        <f t="shared" si="52"/>
        <v>2.4868107573183807E-13</v>
      </c>
      <c r="DQ52" s="2">
        <f t="shared" si="52"/>
        <v>1.1604051053382136E-14</v>
      </c>
      <c r="DR52" s="2">
        <f t="shared" si="52"/>
        <v>5.9952043329758457E-16</v>
      </c>
      <c r="DS52" s="2">
        <f t="shared" si="52"/>
        <v>3.1086244689504386E-17</v>
      </c>
      <c r="DT52" s="2">
        <f t="shared" si="52"/>
        <v>0</v>
      </c>
      <c r="DU52" s="21">
        <f t="shared" si="70"/>
        <v>1.4356354254547416E-2</v>
      </c>
      <c r="DV52" s="21">
        <f t="shared" si="70"/>
        <v>8.856098052914327E-4</v>
      </c>
      <c r="DW52" s="21">
        <f t="shared" si="70"/>
        <v>5.4702481883106544E-5</v>
      </c>
      <c r="DX52" s="21">
        <f t="shared" si="70"/>
        <v>3.3829780159694784E-6</v>
      </c>
      <c r="DY52" s="21">
        <f t="shared" si="70"/>
        <v>2.0945169478155901E-7</v>
      </c>
      <c r="DZ52" s="21">
        <f t="shared" si="70"/>
        <v>1.2981639268152814E-8</v>
      </c>
      <c r="EA52" s="21">
        <f t="shared" si="70"/>
        <v>8.0539233916808598E-10</v>
      </c>
      <c r="EB52" s="21">
        <f t="shared" si="70"/>
        <v>5.0014011369923163E-11</v>
      </c>
      <c r="EC52" s="21">
        <f t="shared" si="70"/>
        <v>3.1085534960932362E-12</v>
      </c>
      <c r="ED52" s="21">
        <f t="shared" si="70"/>
        <v>1.9336849655612223E-13</v>
      </c>
      <c r="EE52" s="21">
        <f t="shared" si="70"/>
        <v>1.203798705492418E-14</v>
      </c>
      <c r="EF52" s="21">
        <f t="shared" si="70"/>
        <v>7.4997099645546893E-16</v>
      </c>
      <c r="EG52" s="21">
        <f t="shared" si="70"/>
        <v>4.6756351947572182E-17</v>
      </c>
      <c r="EH52" s="2">
        <f t="shared" si="59"/>
        <v>71.471776510173882</v>
      </c>
      <c r="EI52" s="2">
        <f t="shared" si="59"/>
        <v>74.220690991334422</v>
      </c>
      <c r="EJ52" s="2">
        <f t="shared" si="59"/>
        <v>76.969605472494962</v>
      </c>
      <c r="EK52" s="2">
        <f t="shared" si="59"/>
        <v>79.718519953655502</v>
      </c>
      <c r="EL52" s="2">
        <f t="shared" si="59"/>
        <v>82.467434434816028</v>
      </c>
      <c r="EM52" s="2">
        <f t="shared" si="59"/>
        <v>85.216348915976567</v>
      </c>
      <c r="EN52" s="2">
        <f t="shared" si="59"/>
        <v>87.965263397137093</v>
      </c>
      <c r="EO52" s="2">
        <f t="shared" si="59"/>
        <v>90.714177878297633</v>
      </c>
      <c r="EP52" s="2">
        <f t="shared" si="57"/>
        <v>93.463092359458159</v>
      </c>
      <c r="EQ52" s="2">
        <f t="shared" si="57"/>
        <v>96.212006840618699</v>
      </c>
      <c r="ER52" s="2">
        <f t="shared" si="57"/>
        <v>98.960921321779225</v>
      </c>
      <c r="ES52" s="2">
        <f t="shared" si="57"/>
        <v>101.70983580293976</v>
      </c>
      <c r="ET52" s="2">
        <f t="shared" si="57"/>
        <v>104.4587502841003</v>
      </c>
      <c r="EU52" s="2">
        <f t="shared" si="60"/>
        <v>9.0978168896636271E-16</v>
      </c>
      <c r="EV52" s="2">
        <f t="shared" si="60"/>
        <v>5.6122296043311139E-17</v>
      </c>
      <c r="EW52" s="2">
        <f t="shared" si="60"/>
        <v>3.466570516469995E-18</v>
      </c>
      <c r="EX52" s="2">
        <f t="shared" si="60"/>
        <v>2.1438390650205697E-19</v>
      </c>
      <c r="EY52" s="2">
        <f t="shared" si="60"/>
        <v>1.3273238005607412E-20</v>
      </c>
      <c r="EZ52" s="2">
        <f t="shared" si="60"/>
        <v>8.2266408742093096E-22</v>
      </c>
      <c r="FA52" s="2">
        <f t="shared" si="60"/>
        <v>5.1038804829341052E-23</v>
      </c>
      <c r="FB52" s="2">
        <f t="shared" si="60"/>
        <v>3.1694557290484862E-24</v>
      </c>
      <c r="FC52" s="2">
        <f t="shared" si="58"/>
        <v>1.9699325077550006E-25</v>
      </c>
      <c r="FD52" s="2">
        <f t="shared" si="58"/>
        <v>1.2254023865281405E-26</v>
      </c>
      <c r="FE52" s="2">
        <f t="shared" si="58"/>
        <v>7.6286356503095457E-28</v>
      </c>
      <c r="FF52" s="2">
        <f t="shared" si="58"/>
        <v>4.7526679118982478E-29</v>
      </c>
      <c r="FG52" s="2">
        <f t="shared" si="58"/>
        <v>2.9630134314938779E-30</v>
      </c>
    </row>
    <row r="53" spans="1:163" x14ac:dyDescent="0.25">
      <c r="A53" s="19">
        <f t="shared" si="45"/>
        <v>35</v>
      </c>
      <c r="B53" s="20">
        <f t="shared" si="46"/>
        <v>95</v>
      </c>
      <c r="C53" s="22">
        <f t="shared" si="47"/>
        <v>35</v>
      </c>
      <c r="D53" s="20">
        <f t="shared" si="37"/>
        <v>95</v>
      </c>
      <c r="E53" s="8">
        <f t="shared" si="13"/>
        <v>368.16</v>
      </c>
      <c r="F53" s="21">
        <f t="shared" si="48"/>
        <v>6.3371356147021542E-14</v>
      </c>
      <c r="G53" s="7">
        <f t="shared" si="14"/>
        <v>0.86972521360109767</v>
      </c>
      <c r="H53" s="7">
        <f t="shared" si="15"/>
        <v>0.20622031330821863</v>
      </c>
      <c r="I53" s="2">
        <f t="shared" si="16"/>
        <v>72.714943994798517</v>
      </c>
      <c r="J53" s="2">
        <f t="shared" si="38"/>
        <v>0.49467810325065242</v>
      </c>
      <c r="K53" s="2">
        <f t="shared" si="39"/>
        <v>0.46282487891443375</v>
      </c>
      <c r="L53" s="2">
        <f t="shared" si="40"/>
        <v>1.2681014523170788</v>
      </c>
      <c r="M53" s="2">
        <f t="shared" si="17"/>
        <v>0.54615985308680903</v>
      </c>
      <c r="N53" s="2">
        <f t="shared" si="18"/>
        <v>0.44623099487543288</v>
      </c>
      <c r="O53" s="2">
        <f t="shared" si="19"/>
        <v>1.2816346049092655E-3</v>
      </c>
      <c r="P53" s="2">
        <f t="shared" si="20"/>
        <v>4.9760784967862982E-4</v>
      </c>
      <c r="Q53" s="6">
        <f t="shared" si="21"/>
        <v>95</v>
      </c>
      <c r="R53" s="2">
        <f t="shared" si="49"/>
        <v>0.1</v>
      </c>
      <c r="S53" s="2">
        <f t="shared" si="49"/>
        <v>0.1</v>
      </c>
      <c r="T53" s="2">
        <f t="shared" si="49"/>
        <v>0.15</v>
      </c>
      <c r="U53" s="2">
        <f t="shared" si="49"/>
        <v>0.14937506174295187</v>
      </c>
      <c r="V53" s="2">
        <f t="shared" si="49"/>
        <v>4.346718881617307E-2</v>
      </c>
      <c r="W53" s="2">
        <f t="shared" si="49"/>
        <v>3.1753189504365787E-3</v>
      </c>
      <c r="X53" s="2">
        <f t="shared" si="49"/>
        <v>1.3388407264965929E-4</v>
      </c>
      <c r="Y53" s="2">
        <f t="shared" si="49"/>
        <v>8.3995045978779711E-6</v>
      </c>
      <c r="Z53" s="21">
        <f t="shared" si="67"/>
        <v>22756.846274518743</v>
      </c>
      <c r="AA53" s="21">
        <f t="shared" si="67"/>
        <v>1413.1903099319511</v>
      </c>
      <c r="AB53" s="21">
        <f t="shared" si="67"/>
        <v>87.929155699676997</v>
      </c>
      <c r="AC53" s="21">
        <f t="shared" si="67"/>
        <v>5.4807377169449421</v>
      </c>
      <c r="AD53" s="21">
        <f t="shared" si="67"/>
        <v>0.34218227016247749</v>
      </c>
      <c r="AE53" s="21">
        <f t="shared" si="67"/>
        <v>2.1396065006984773E-2</v>
      </c>
      <c r="AF53" s="21">
        <f t="shared" si="67"/>
        <v>1.339737774501019E-3</v>
      </c>
      <c r="AG53" s="21">
        <f t="shared" si="67"/>
        <v>8.3998573760214678E-5</v>
      </c>
      <c r="AH53" s="2">
        <f t="shared" si="63"/>
        <v>57.4136056466117</v>
      </c>
      <c r="AI53" s="2">
        <f t="shared" si="63"/>
        <v>60.147586867878928</v>
      </c>
      <c r="AJ53" s="2">
        <f t="shared" si="63"/>
        <v>62.88156808914615</v>
      </c>
      <c r="AK53" s="2">
        <f t="shared" si="63"/>
        <v>65.615549310413371</v>
      </c>
      <c r="AL53" s="2">
        <f t="shared" si="63"/>
        <v>68.3495305316806</v>
      </c>
      <c r="AM53" s="2">
        <f t="shared" si="63"/>
        <v>71.083511752947814</v>
      </c>
      <c r="AN53" s="2">
        <f t="shared" si="63"/>
        <v>73.817492974215057</v>
      </c>
      <c r="AO53" s="2">
        <f t="shared" si="61"/>
        <v>76.551474195482271</v>
      </c>
      <c r="AP53" s="2">
        <f t="shared" si="64"/>
        <v>1.4421335423594396E-9</v>
      </c>
      <c r="AQ53" s="2">
        <f t="shared" si="64"/>
        <v>8.955582996733285E-11</v>
      </c>
      <c r="AR53" s="2">
        <f t="shared" si="64"/>
        <v>5.572191266785602E-12</v>
      </c>
      <c r="AS53" s="2">
        <f t="shared" si="64"/>
        <v>3.4732182855394174E-13</v>
      </c>
      <c r="AT53" s="2">
        <f t="shared" si="64"/>
        <v>2.1684556045354591E-14</v>
      </c>
      <c r="AU53" s="2">
        <f t="shared" si="64"/>
        <v>1.3558977062310875E-15</v>
      </c>
      <c r="AV53" s="2">
        <f t="shared" si="64"/>
        <v>8.490100131641547E-17</v>
      </c>
      <c r="AW53" s="2">
        <f t="shared" si="62"/>
        <v>5.3231035885300796E-18</v>
      </c>
      <c r="AX53" s="2"/>
      <c r="AY53" s="6">
        <f t="shared" si="25"/>
        <v>95</v>
      </c>
      <c r="AZ53" s="2">
        <f t="shared" si="50"/>
        <v>0.1</v>
      </c>
      <c r="BA53" s="2">
        <f t="shared" si="50"/>
        <v>0.15</v>
      </c>
      <c r="BB53" s="2">
        <f t="shared" si="50"/>
        <v>0.14937506174295187</v>
      </c>
      <c r="BC53" s="2">
        <f t="shared" si="50"/>
        <v>4.346718881617307E-2</v>
      </c>
      <c r="BD53" s="2">
        <f t="shared" si="50"/>
        <v>3.1753189504365787E-3</v>
      </c>
      <c r="BE53" s="2">
        <f t="shared" si="50"/>
        <v>2.0082610897448894E-4</v>
      </c>
      <c r="BF53" s="2">
        <f t="shared" si="50"/>
        <v>1.2599256896816957E-5</v>
      </c>
      <c r="BG53" s="21">
        <f t="shared" si="68"/>
        <v>1413.1903099319511</v>
      </c>
      <c r="BH53" s="21">
        <f t="shared" si="68"/>
        <v>87.929155699676997</v>
      </c>
      <c r="BI53" s="21">
        <f t="shared" si="68"/>
        <v>5.4807377169449421</v>
      </c>
      <c r="BJ53" s="21">
        <f t="shared" si="68"/>
        <v>0.34218227016247749</v>
      </c>
      <c r="BK53" s="21">
        <f t="shared" si="68"/>
        <v>2.1396065006984773E-2</v>
      </c>
      <c r="BL53" s="21">
        <f t="shared" si="68"/>
        <v>1.339737774501019E-3</v>
      </c>
      <c r="BM53" s="21">
        <f t="shared" si="68"/>
        <v>8.3998573760214678E-5</v>
      </c>
      <c r="BN53" s="2">
        <f t="shared" ref="BN53:BT73" si="71">AZ$12/$E53</f>
        <v>60.147586867878928</v>
      </c>
      <c r="BO53" s="2">
        <f t="shared" si="71"/>
        <v>62.88156808914615</v>
      </c>
      <c r="BP53" s="2">
        <f t="shared" si="71"/>
        <v>65.615549310413371</v>
      </c>
      <c r="BQ53" s="2">
        <f t="shared" si="71"/>
        <v>68.3495305316806</v>
      </c>
      <c r="BR53" s="2">
        <f t="shared" si="71"/>
        <v>71.083511752947814</v>
      </c>
      <c r="BS53" s="2">
        <f t="shared" si="71"/>
        <v>73.817492974215057</v>
      </c>
      <c r="BT53" s="2">
        <f t="shared" si="71"/>
        <v>76.551474195482271</v>
      </c>
      <c r="BU53" s="2">
        <f t="shared" si="65"/>
        <v>8.955582996733285E-11</v>
      </c>
      <c r="BV53" s="2">
        <f t="shared" si="65"/>
        <v>5.572191266785602E-12</v>
      </c>
      <c r="BW53" s="2">
        <f t="shared" si="65"/>
        <v>3.4732182855394174E-13</v>
      </c>
      <c r="BX53" s="2">
        <f t="shared" si="65"/>
        <v>2.1684556045354591E-14</v>
      </c>
      <c r="BY53" s="2">
        <f t="shared" si="65"/>
        <v>1.3558977062310875E-15</v>
      </c>
      <c r="BZ53" s="2">
        <f t="shared" si="65"/>
        <v>8.490100131641547E-17</v>
      </c>
      <c r="CA53" s="2">
        <f t="shared" si="65"/>
        <v>5.3231035885300796E-18</v>
      </c>
      <c r="CB53" s="2"/>
      <c r="CC53" s="6">
        <f t="shared" si="29"/>
        <v>95</v>
      </c>
      <c r="CD53" s="2">
        <f t="shared" si="51"/>
        <v>1.0584396501455262E-3</v>
      </c>
      <c r="CE53" s="2">
        <f t="shared" si="51"/>
        <v>2.0082610897448894E-4</v>
      </c>
      <c r="CF53" s="2">
        <f t="shared" si="51"/>
        <v>2.0998761494694929E-5</v>
      </c>
      <c r="CG53" s="2">
        <f t="shared" si="51"/>
        <v>1.3182272351475177E-6</v>
      </c>
      <c r="CH53" s="2">
        <f t="shared" si="51"/>
        <v>4.9706655658177114E-8</v>
      </c>
      <c r="CI53" s="2">
        <f t="shared" si="51"/>
        <v>2.0847603421358941E-9</v>
      </c>
      <c r="CJ53" s="2">
        <f t="shared" si="51"/>
        <v>6.5643407376470009E-11</v>
      </c>
      <c r="CK53" s="21">
        <f t="shared" si="69"/>
        <v>2.1396065006984773E-2</v>
      </c>
      <c r="CL53" s="21">
        <f t="shared" si="69"/>
        <v>1.339737774501019E-3</v>
      </c>
      <c r="CM53" s="21">
        <f t="shared" si="69"/>
        <v>8.3998573760214678E-5</v>
      </c>
      <c r="CN53" s="21">
        <f t="shared" si="69"/>
        <v>5.2729228424016524E-6</v>
      </c>
      <c r="CO53" s="21">
        <f t="shared" si="69"/>
        <v>3.3137775929341869E-7</v>
      </c>
      <c r="CP53" s="21">
        <f t="shared" si="69"/>
        <v>2.0847603621156125E-8</v>
      </c>
      <c r="CQ53" s="21">
        <f t="shared" si="69"/>
        <v>1.3128681826967411E-9</v>
      </c>
      <c r="CR53" s="2">
        <f t="shared" ref="CR53:CX73" si="72">CD$12/$E53</f>
        <v>71.083511752947814</v>
      </c>
      <c r="CS53" s="2">
        <f t="shared" si="72"/>
        <v>73.817492974215057</v>
      </c>
      <c r="CT53" s="2">
        <f t="shared" si="72"/>
        <v>76.551474195482271</v>
      </c>
      <c r="CU53" s="2">
        <f t="shared" si="72"/>
        <v>79.2854554167495</v>
      </c>
      <c r="CV53" s="2">
        <f t="shared" si="72"/>
        <v>82.019436638016728</v>
      </c>
      <c r="CW53" s="2">
        <f t="shared" si="72"/>
        <v>84.753417859283942</v>
      </c>
      <c r="CX53" s="2">
        <f t="shared" si="72"/>
        <v>87.487399080551171</v>
      </c>
      <c r="CY53" s="2">
        <f t="shared" si="66"/>
        <v>1.3558977062310875E-15</v>
      </c>
      <c r="CZ53" s="2">
        <f t="shared" si="66"/>
        <v>8.490100131641547E-17</v>
      </c>
      <c r="DA53" s="2">
        <f t="shared" si="66"/>
        <v>5.3231035885300796E-18</v>
      </c>
      <c r="DB53" s="2">
        <f t="shared" si="66"/>
        <v>3.3415227319611112E-19</v>
      </c>
      <c r="DC53" s="2">
        <f t="shared" si="66"/>
        <v>2.0999858063393194E-20</v>
      </c>
      <c r="DD53" s="2">
        <f t="shared" si="66"/>
        <v>1.3211409158748797E-21</v>
      </c>
      <c r="DE53" s="2">
        <f t="shared" si="66"/>
        <v>8.3198237245605631E-23</v>
      </c>
      <c r="DF53" s="2"/>
      <c r="DG53" s="6">
        <f t="shared" si="33"/>
        <v>95</v>
      </c>
      <c r="DH53" s="2">
        <f t="shared" si="52"/>
        <v>4.233758600582105E-4</v>
      </c>
      <c r="DI53" s="2">
        <f t="shared" si="52"/>
        <v>6.6942036324829643E-5</v>
      </c>
      <c r="DJ53" s="2">
        <f t="shared" si="52"/>
        <v>6.7196036783023772E-6</v>
      </c>
      <c r="DK53" s="2">
        <f t="shared" si="52"/>
        <v>5.2729089405900709E-7</v>
      </c>
      <c r="DL53" s="2">
        <f t="shared" si="52"/>
        <v>3.976532452654169E-8</v>
      </c>
      <c r="DM53" s="2">
        <f t="shared" si="52"/>
        <v>3.1271405132038409E-9</v>
      </c>
      <c r="DN53" s="2">
        <f t="shared" si="52"/>
        <v>1.5754417770352803E-10</v>
      </c>
      <c r="DO53" s="2">
        <f t="shared" si="52"/>
        <v>8.2754580965627153E-12</v>
      </c>
      <c r="DP53" s="2">
        <f t="shared" ref="DP53:DT73" si="73">DP$10*(1-EXP((-EC53)))</f>
        <v>4.1767478364818088E-13</v>
      </c>
      <c r="DQ53" s="2">
        <f t="shared" si="73"/>
        <v>1.9777512960672537E-14</v>
      </c>
      <c r="DR53" s="2">
        <f t="shared" si="73"/>
        <v>1.0436096431476472E-15</v>
      </c>
      <c r="DS53" s="2">
        <f t="shared" si="73"/>
        <v>5.3290705182007512E-17</v>
      </c>
      <c r="DT53" s="2">
        <f t="shared" si="73"/>
        <v>3.3306690738754695E-18</v>
      </c>
      <c r="DU53" s="21">
        <f t="shared" si="70"/>
        <v>2.1396065006984773E-2</v>
      </c>
      <c r="DV53" s="21">
        <f t="shared" si="70"/>
        <v>1.339737774501019E-3</v>
      </c>
      <c r="DW53" s="21">
        <f t="shared" si="70"/>
        <v>8.3998573760214678E-5</v>
      </c>
      <c r="DX53" s="21">
        <f t="shared" si="70"/>
        <v>5.2729228424016524E-6</v>
      </c>
      <c r="DY53" s="21">
        <f t="shared" si="70"/>
        <v>3.3137775929341869E-7</v>
      </c>
      <c r="DZ53" s="21">
        <f t="shared" si="70"/>
        <v>2.0847603621156125E-8</v>
      </c>
      <c r="EA53" s="21">
        <f t="shared" si="70"/>
        <v>1.3128681826967411E-9</v>
      </c>
      <c r="EB53" s="21">
        <f t="shared" si="70"/>
        <v>8.275462018131166E-11</v>
      </c>
      <c r="EC53" s="21">
        <f t="shared" si="70"/>
        <v>5.2209045621088711E-12</v>
      </c>
      <c r="ED53" s="21">
        <f t="shared" si="70"/>
        <v>3.2965517595492072E-13</v>
      </c>
      <c r="EE53" s="21">
        <f t="shared" si="70"/>
        <v>2.0831222065934309E-14</v>
      </c>
      <c r="EF53" s="21">
        <f t="shared" si="70"/>
        <v>1.3173220982472237E-15</v>
      </c>
      <c r="EG53" s="21">
        <f t="shared" si="70"/>
        <v>8.3363261830556308E-17</v>
      </c>
      <c r="EH53" s="2">
        <f t="shared" si="59"/>
        <v>71.083511752947814</v>
      </c>
      <c r="EI53" s="2">
        <f t="shared" si="59"/>
        <v>73.817492974215057</v>
      </c>
      <c r="EJ53" s="2">
        <f t="shared" si="59"/>
        <v>76.551474195482271</v>
      </c>
      <c r="EK53" s="2">
        <f t="shared" si="59"/>
        <v>79.2854554167495</v>
      </c>
      <c r="EL53" s="2">
        <f t="shared" si="59"/>
        <v>82.019436638016728</v>
      </c>
      <c r="EM53" s="2">
        <f t="shared" si="59"/>
        <v>84.753417859283942</v>
      </c>
      <c r="EN53" s="2">
        <f t="shared" si="59"/>
        <v>87.487399080551171</v>
      </c>
      <c r="EO53" s="2">
        <f t="shared" si="59"/>
        <v>90.2213803018184</v>
      </c>
      <c r="EP53" s="2">
        <f t="shared" si="57"/>
        <v>92.955361523085614</v>
      </c>
      <c r="EQ53" s="2">
        <f t="shared" si="57"/>
        <v>95.689342744352842</v>
      </c>
      <c r="ER53" s="2">
        <f t="shared" si="57"/>
        <v>98.423323965620071</v>
      </c>
      <c r="ES53" s="2">
        <f t="shared" si="57"/>
        <v>101.15730518688729</v>
      </c>
      <c r="ET53" s="2">
        <f t="shared" si="57"/>
        <v>103.89128640815451</v>
      </c>
      <c r="EU53" s="2">
        <f t="shared" si="60"/>
        <v>1.3558977062310875E-15</v>
      </c>
      <c r="EV53" s="2">
        <f t="shared" si="60"/>
        <v>8.490100131641547E-17</v>
      </c>
      <c r="EW53" s="2">
        <f t="shared" si="60"/>
        <v>5.3231035885300796E-18</v>
      </c>
      <c r="EX53" s="2">
        <f t="shared" si="60"/>
        <v>3.3415227319611112E-19</v>
      </c>
      <c r="EY53" s="2">
        <f t="shared" si="60"/>
        <v>2.0999858063393194E-20</v>
      </c>
      <c r="EZ53" s="2">
        <f t="shared" si="60"/>
        <v>1.3211409158748797E-21</v>
      </c>
      <c r="FA53" s="2">
        <f t="shared" si="60"/>
        <v>8.3198237245605631E-23</v>
      </c>
      <c r="FB53" s="2">
        <f t="shared" si="60"/>
        <v>5.2442725105052982E-24</v>
      </c>
      <c r="FC53" s="2">
        <f t="shared" si="58"/>
        <v>3.3085580248751748E-25</v>
      </c>
      <c r="FD53" s="2">
        <f t="shared" si="58"/>
        <v>2.0890695563557607E-26</v>
      </c>
      <c r="FE53" s="2">
        <f t="shared" si="58"/>
        <v>1.3201027925981363E-27</v>
      </c>
      <c r="FF53" s="2">
        <f t="shared" si="58"/>
        <v>8.3480487851032846E-29</v>
      </c>
      <c r="FG53" s="2">
        <f t="shared" si="58"/>
        <v>5.2828429551303873E-30</v>
      </c>
    </row>
    <row r="54" spans="1:163" x14ac:dyDescent="0.25">
      <c r="A54" s="19">
        <f t="shared" si="45"/>
        <v>36</v>
      </c>
      <c r="B54" s="20">
        <f t="shared" si="46"/>
        <v>97</v>
      </c>
      <c r="C54" s="22">
        <f t="shared" si="47"/>
        <v>36</v>
      </c>
      <c r="D54" s="20">
        <f t="shared" si="37"/>
        <v>97</v>
      </c>
      <c r="E54" s="8">
        <f t="shared" si="13"/>
        <v>370.16</v>
      </c>
      <c r="F54" s="21">
        <f t="shared" si="48"/>
        <v>6.3371356147021542E-14</v>
      </c>
      <c r="G54" s="7">
        <f t="shared" si="14"/>
        <v>0.86895372988291675</v>
      </c>
      <c r="H54" s="7">
        <f t="shared" si="15"/>
        <v>0.20044922796357975</v>
      </c>
      <c r="I54" s="2">
        <f t="shared" si="16"/>
        <v>73.144777738420615</v>
      </c>
      <c r="J54" s="2">
        <f t="shared" si="38"/>
        <v>0.50343783178606827</v>
      </c>
      <c r="K54" s="2">
        <f t="shared" si="39"/>
        <v>0.47069876959114143</v>
      </c>
      <c r="L54" s="2">
        <f t="shared" si="40"/>
        <v>1.2684508784992734</v>
      </c>
      <c r="M54" s="2">
        <f t="shared" si="17"/>
        <v>0.56389971197302768</v>
      </c>
      <c r="N54" s="2">
        <f t="shared" si="18"/>
        <v>0.4640069198867367</v>
      </c>
      <c r="O54" s="2">
        <f t="shared" si="19"/>
        <v>1.8992660210584047E-3</v>
      </c>
      <c r="P54" s="2">
        <f t="shared" si="20"/>
        <v>7.3701615030360784E-4</v>
      </c>
      <c r="Q54" s="6">
        <f t="shared" si="21"/>
        <v>97</v>
      </c>
      <c r="R54" s="2">
        <f t="shared" si="49"/>
        <v>0.1</v>
      </c>
      <c r="S54" s="2">
        <f t="shared" si="49"/>
        <v>0.1</v>
      </c>
      <c r="T54" s="2">
        <f t="shared" si="49"/>
        <v>0.15</v>
      </c>
      <c r="U54" s="2">
        <f t="shared" si="49"/>
        <v>0.14994420436443881</v>
      </c>
      <c r="V54" s="2">
        <f t="shared" si="49"/>
        <v>5.9053060987240565E-2</v>
      </c>
      <c r="W54" s="2">
        <f t="shared" si="49"/>
        <v>4.6880307939299922E-3</v>
      </c>
      <c r="X54" s="2">
        <f t="shared" si="49"/>
        <v>2.0157712938336794E-4</v>
      </c>
      <c r="Y54" s="2">
        <f t="shared" si="49"/>
        <v>1.2838698034900453E-5</v>
      </c>
      <c r="Z54" s="21">
        <f t="shared" si="67"/>
        <v>31366.305802610455</v>
      </c>
      <c r="AA54" s="21">
        <f t="shared" si="67"/>
        <v>1976.8355179626246</v>
      </c>
      <c r="AB54" s="21">
        <f t="shared" si="67"/>
        <v>124.83062027788391</v>
      </c>
      <c r="AC54" s="21">
        <f t="shared" si="67"/>
        <v>7.8966949224993135</v>
      </c>
      <c r="AD54" s="21">
        <f t="shared" si="67"/>
        <v>0.50035904541306553</v>
      </c>
      <c r="AE54" s="21">
        <f t="shared" si="67"/>
        <v>3.1752351096683951E-2</v>
      </c>
      <c r="AF54" s="21">
        <f t="shared" si="67"/>
        <v>2.01780569517316E-3</v>
      </c>
      <c r="AG54" s="21">
        <f t="shared" si="67"/>
        <v>1.2839522266282671E-4</v>
      </c>
      <c r="AH54" s="2">
        <f t="shared" si="63"/>
        <v>57.103395977027674</v>
      </c>
      <c r="AI54" s="2">
        <f t="shared" si="63"/>
        <v>59.82260530926709</v>
      </c>
      <c r="AJ54" s="2">
        <f t="shared" si="63"/>
        <v>62.541814641506498</v>
      </c>
      <c r="AK54" s="2">
        <f t="shared" si="63"/>
        <v>65.261023973745907</v>
      </c>
      <c r="AL54" s="2">
        <f t="shared" si="63"/>
        <v>67.980233305985323</v>
      </c>
      <c r="AM54" s="2">
        <f t="shared" si="63"/>
        <v>70.699442638224738</v>
      </c>
      <c r="AN54" s="2">
        <f t="shared" si="63"/>
        <v>73.418651970464168</v>
      </c>
      <c r="AO54" s="2">
        <f t="shared" si="61"/>
        <v>76.13786130270357</v>
      </c>
      <c r="AP54" s="2">
        <f t="shared" si="64"/>
        <v>1.9877266683475073E-9</v>
      </c>
      <c r="AQ54" s="2">
        <f t="shared" si="64"/>
        <v>1.2527479118600671E-10</v>
      </c>
      <c r="AR54" s="2">
        <f t="shared" si="64"/>
        <v>7.9106871209178524E-12</v>
      </c>
      <c r="AS54" s="2">
        <f t="shared" si="64"/>
        <v>5.0042431306309075E-13</v>
      </c>
      <c r="AT54" s="2">
        <f t="shared" si="64"/>
        <v>3.1708432803946989E-14</v>
      </c>
      <c r="AU54" s="2">
        <f t="shared" si="64"/>
        <v>2.0121896003818593E-15</v>
      </c>
      <c r="AV54" s="2">
        <f t="shared" si="64"/>
        <v>1.2787108500920006E-16</v>
      </c>
      <c r="AW54" s="2">
        <f t="shared" si="62"/>
        <v>8.1365794378717806E-18</v>
      </c>
      <c r="AX54" s="2"/>
      <c r="AY54" s="6">
        <f t="shared" si="25"/>
        <v>97</v>
      </c>
      <c r="AZ54" s="2">
        <f t="shared" si="50"/>
        <v>0.1</v>
      </c>
      <c r="BA54" s="2">
        <f t="shared" si="50"/>
        <v>0.15</v>
      </c>
      <c r="BB54" s="2">
        <f t="shared" si="50"/>
        <v>0.14994420436443881</v>
      </c>
      <c r="BC54" s="2">
        <f t="shared" si="50"/>
        <v>5.9053060987240565E-2</v>
      </c>
      <c r="BD54" s="2">
        <f t="shared" si="50"/>
        <v>4.6880307939299922E-3</v>
      </c>
      <c r="BE54" s="2">
        <f t="shared" si="50"/>
        <v>3.0236569407505185E-4</v>
      </c>
      <c r="BF54" s="2">
        <f t="shared" si="50"/>
        <v>1.9258047052350678E-5</v>
      </c>
      <c r="BG54" s="21">
        <f t="shared" si="68"/>
        <v>1976.8355179626246</v>
      </c>
      <c r="BH54" s="21">
        <f t="shared" si="68"/>
        <v>124.83062027788391</v>
      </c>
      <c r="BI54" s="21">
        <f t="shared" si="68"/>
        <v>7.8966949224993135</v>
      </c>
      <c r="BJ54" s="21">
        <f t="shared" si="68"/>
        <v>0.50035904541306553</v>
      </c>
      <c r="BK54" s="21">
        <f t="shared" si="68"/>
        <v>3.1752351096683951E-2</v>
      </c>
      <c r="BL54" s="21">
        <f t="shared" si="68"/>
        <v>2.01780569517316E-3</v>
      </c>
      <c r="BM54" s="21">
        <f t="shared" si="68"/>
        <v>1.2839522266282671E-4</v>
      </c>
      <c r="BN54" s="2">
        <f t="shared" si="71"/>
        <v>59.82260530926709</v>
      </c>
      <c r="BO54" s="2">
        <f t="shared" si="71"/>
        <v>62.541814641506498</v>
      </c>
      <c r="BP54" s="2">
        <f t="shared" si="71"/>
        <v>65.261023973745907</v>
      </c>
      <c r="BQ54" s="2">
        <f t="shared" si="71"/>
        <v>67.980233305985323</v>
      </c>
      <c r="BR54" s="2">
        <f t="shared" si="71"/>
        <v>70.699442638224738</v>
      </c>
      <c r="BS54" s="2">
        <f t="shared" si="71"/>
        <v>73.418651970464168</v>
      </c>
      <c r="BT54" s="2">
        <f t="shared" si="71"/>
        <v>76.13786130270357</v>
      </c>
      <c r="BU54" s="2">
        <f t="shared" si="65"/>
        <v>1.2527479118600671E-10</v>
      </c>
      <c r="BV54" s="2">
        <f t="shared" si="65"/>
        <v>7.9106871209178524E-12</v>
      </c>
      <c r="BW54" s="2">
        <f t="shared" si="65"/>
        <v>5.0042431306309075E-13</v>
      </c>
      <c r="BX54" s="2">
        <f t="shared" si="65"/>
        <v>3.1708432803946989E-14</v>
      </c>
      <c r="BY54" s="2">
        <f t="shared" si="65"/>
        <v>2.0121896003818593E-15</v>
      </c>
      <c r="BZ54" s="2">
        <f t="shared" si="65"/>
        <v>1.2787108500920006E-16</v>
      </c>
      <c r="CA54" s="2">
        <f t="shared" si="65"/>
        <v>8.1365794378717806E-18</v>
      </c>
      <c r="CB54" s="2"/>
      <c r="CC54" s="6">
        <f t="shared" si="29"/>
        <v>97</v>
      </c>
      <c r="CD54" s="2">
        <f t="shared" si="51"/>
        <v>1.5626769313099977E-3</v>
      </c>
      <c r="CE54" s="2">
        <f t="shared" si="51"/>
        <v>3.0236569407505185E-4</v>
      </c>
      <c r="CF54" s="2">
        <f t="shared" si="51"/>
        <v>3.2096745087251133E-5</v>
      </c>
      <c r="CG54" s="2">
        <f t="shared" si="51"/>
        <v>2.0449555772628081E-6</v>
      </c>
      <c r="CH54" s="2">
        <f t="shared" si="51"/>
        <v>7.8257484942279016E-8</v>
      </c>
      <c r="CI54" s="2">
        <f t="shared" si="51"/>
        <v>3.3310761482496788E-9</v>
      </c>
      <c r="CJ54" s="2">
        <f t="shared" si="51"/>
        <v>1.0644775061408042E-10</v>
      </c>
      <c r="CK54" s="21">
        <f t="shared" si="69"/>
        <v>3.1752351096683951E-2</v>
      </c>
      <c r="CL54" s="21">
        <f t="shared" si="69"/>
        <v>2.01780569517316E-3</v>
      </c>
      <c r="CM54" s="21">
        <f t="shared" si="69"/>
        <v>1.2839522266282671E-4</v>
      </c>
      <c r="CN54" s="21">
        <f t="shared" si="69"/>
        <v>8.179855763985461E-6</v>
      </c>
      <c r="CO54" s="21">
        <f t="shared" si="69"/>
        <v>5.2171670235646867E-7</v>
      </c>
      <c r="CP54" s="21">
        <f t="shared" si="69"/>
        <v>3.3310762007349007E-8</v>
      </c>
      <c r="CQ54" s="21">
        <f t="shared" si="69"/>
        <v>2.1289550471684513E-9</v>
      </c>
      <c r="CR54" s="2">
        <f t="shared" si="72"/>
        <v>70.699442638224738</v>
      </c>
      <c r="CS54" s="2">
        <f t="shared" si="72"/>
        <v>73.418651970464168</v>
      </c>
      <c r="CT54" s="2">
        <f t="shared" si="72"/>
        <v>76.13786130270357</v>
      </c>
      <c r="CU54" s="2">
        <f t="shared" si="72"/>
        <v>78.857070634942986</v>
      </c>
      <c r="CV54" s="2">
        <f t="shared" si="72"/>
        <v>81.576279967182401</v>
      </c>
      <c r="CW54" s="2">
        <f t="shared" si="72"/>
        <v>84.295489299421817</v>
      </c>
      <c r="CX54" s="2">
        <f t="shared" si="72"/>
        <v>87.014698631661219</v>
      </c>
      <c r="CY54" s="2">
        <f t="shared" si="66"/>
        <v>2.0121896003818593E-15</v>
      </c>
      <c r="CZ54" s="2">
        <f t="shared" si="66"/>
        <v>1.2787108500920006E-16</v>
      </c>
      <c r="DA54" s="2">
        <f t="shared" si="66"/>
        <v>8.1365794378717806E-18</v>
      </c>
      <c r="DB54" s="2">
        <f t="shared" si="66"/>
        <v>5.1836855466530053E-19</v>
      </c>
      <c r="DC54" s="2">
        <f t="shared" si="66"/>
        <v>3.3061895012889392E-20</v>
      </c>
      <c r="DD54" s="2">
        <f t="shared" si="66"/>
        <v>2.1109481646830469E-21</v>
      </c>
      <c r="DE54" s="2">
        <f t="shared" si="66"/>
        <v>1.3491476858094847E-22</v>
      </c>
      <c r="DF54" s="2"/>
      <c r="DG54" s="6">
        <f t="shared" si="33"/>
        <v>97</v>
      </c>
      <c r="DH54" s="2">
        <f t="shared" ref="DH54:DT74" si="74">DH$10*(1-EXP((-DU54)))</f>
        <v>6.2507077252399901E-4</v>
      </c>
      <c r="DI54" s="2">
        <f t="shared" si="74"/>
        <v>1.0078856469168397E-4</v>
      </c>
      <c r="DJ54" s="2">
        <f t="shared" si="74"/>
        <v>1.0270958427920363E-5</v>
      </c>
      <c r="DK54" s="2">
        <f t="shared" si="74"/>
        <v>8.1798223090512327E-7</v>
      </c>
      <c r="DL54" s="2">
        <f t="shared" si="74"/>
        <v>6.2605987953823212E-8</v>
      </c>
      <c r="DM54" s="2">
        <f t="shared" si="74"/>
        <v>4.9966142223745179E-9</v>
      </c>
      <c r="DN54" s="2">
        <f t="shared" si="74"/>
        <v>2.5547460147379299E-10</v>
      </c>
      <c r="DO54" s="2">
        <f t="shared" si="74"/>
        <v>1.3619294580990983E-11</v>
      </c>
      <c r="DP54" s="2">
        <f t="shared" si="73"/>
        <v>6.9761085796926641E-13</v>
      </c>
      <c r="DQ54" s="2">
        <f t="shared" si="73"/>
        <v>3.3526514897630473E-14</v>
      </c>
      <c r="DR54" s="2">
        <f t="shared" si="73"/>
        <v>1.793010184769628E-15</v>
      </c>
      <c r="DS54" s="2">
        <f t="shared" si="73"/>
        <v>9.3258734068513146E-17</v>
      </c>
      <c r="DT54" s="2">
        <f t="shared" si="73"/>
        <v>3.3306690738754695E-18</v>
      </c>
      <c r="DU54" s="21">
        <f t="shared" si="70"/>
        <v>3.1752351096683951E-2</v>
      </c>
      <c r="DV54" s="21">
        <f t="shared" si="70"/>
        <v>2.01780569517316E-3</v>
      </c>
      <c r="DW54" s="21">
        <f t="shared" si="70"/>
        <v>1.2839522266282671E-4</v>
      </c>
      <c r="DX54" s="21">
        <f t="shared" si="70"/>
        <v>8.179855763985461E-6</v>
      </c>
      <c r="DY54" s="21">
        <f t="shared" si="70"/>
        <v>5.2171670235646867E-7</v>
      </c>
      <c r="DZ54" s="21">
        <f t="shared" si="70"/>
        <v>3.3310762007349007E-8</v>
      </c>
      <c r="EA54" s="21">
        <f t="shared" si="70"/>
        <v>2.1289550471684513E-9</v>
      </c>
      <c r="EB54" s="21">
        <f t="shared" si="70"/>
        <v>1.3619289979701992E-10</v>
      </c>
      <c r="EC54" s="21">
        <f t="shared" si="70"/>
        <v>8.7201656705925001E-12</v>
      </c>
      <c r="ED54" s="21">
        <f t="shared" si="70"/>
        <v>5.5879893189940594E-13</v>
      </c>
      <c r="EE54" s="21">
        <f t="shared" si="70"/>
        <v>3.5836619218559365E-14</v>
      </c>
      <c r="EF54" s="21">
        <f t="shared" si="70"/>
        <v>2.2999627911821671E-15</v>
      </c>
      <c r="EG54" s="21">
        <f t="shared" si="70"/>
        <v>1.4771344283663018E-16</v>
      </c>
      <c r="EH54" s="2">
        <f t="shared" si="59"/>
        <v>70.699442638224738</v>
      </c>
      <c r="EI54" s="2">
        <f t="shared" si="59"/>
        <v>73.418651970464168</v>
      </c>
      <c r="EJ54" s="2">
        <f t="shared" si="59"/>
        <v>76.13786130270357</v>
      </c>
      <c r="EK54" s="2">
        <f t="shared" si="59"/>
        <v>78.857070634942986</v>
      </c>
      <c r="EL54" s="2">
        <f t="shared" si="59"/>
        <v>81.576279967182401</v>
      </c>
      <c r="EM54" s="2">
        <f t="shared" si="59"/>
        <v>84.295489299421817</v>
      </c>
      <c r="EN54" s="2">
        <f t="shared" si="59"/>
        <v>87.014698631661219</v>
      </c>
      <c r="EO54" s="2">
        <f t="shared" si="59"/>
        <v>89.733907963900634</v>
      </c>
      <c r="EP54" s="2">
        <f t="shared" si="57"/>
        <v>92.45311729614005</v>
      </c>
      <c r="EQ54" s="2">
        <f t="shared" si="57"/>
        <v>95.172326628379466</v>
      </c>
      <c r="ER54" s="2">
        <f t="shared" si="57"/>
        <v>97.891535960618882</v>
      </c>
      <c r="ES54" s="2">
        <f t="shared" si="57"/>
        <v>100.61074529285828</v>
      </c>
      <c r="ET54" s="2">
        <f t="shared" si="57"/>
        <v>103.3299546250977</v>
      </c>
      <c r="EU54" s="2">
        <f t="shared" si="60"/>
        <v>2.0121896003818593E-15</v>
      </c>
      <c r="EV54" s="2">
        <f t="shared" si="60"/>
        <v>1.2787108500920006E-16</v>
      </c>
      <c r="EW54" s="2">
        <f t="shared" si="60"/>
        <v>8.1365794378717806E-18</v>
      </c>
      <c r="EX54" s="2">
        <f t="shared" si="60"/>
        <v>5.1836855466530053E-19</v>
      </c>
      <c r="EY54" s="2">
        <f t="shared" si="60"/>
        <v>3.3061895012889392E-20</v>
      </c>
      <c r="EZ54" s="2">
        <f t="shared" si="60"/>
        <v>2.1109481646830469E-21</v>
      </c>
      <c r="FA54" s="2">
        <f t="shared" si="60"/>
        <v>1.3491476858094847E-22</v>
      </c>
      <c r="FB54" s="2">
        <f t="shared" si="60"/>
        <v>8.6307287599164687E-24</v>
      </c>
      <c r="FC54" s="2">
        <f t="shared" si="58"/>
        <v>5.5260872444465493E-25</v>
      </c>
      <c r="FD54" s="2">
        <f t="shared" si="58"/>
        <v>3.5411846130381766E-26</v>
      </c>
      <c r="FE54" s="2">
        <f t="shared" si="58"/>
        <v>2.271015159684642E-27</v>
      </c>
      <c r="FF54" s="2">
        <f t="shared" si="58"/>
        <v>1.4575176116756918E-28</v>
      </c>
      <c r="FG54" s="2">
        <f t="shared" si="58"/>
        <v>9.3608011937915944E-30</v>
      </c>
    </row>
    <row r="55" spans="1:163" x14ac:dyDescent="0.25">
      <c r="A55" s="19">
        <f t="shared" si="45"/>
        <v>37</v>
      </c>
      <c r="B55" s="20">
        <f t="shared" si="46"/>
        <v>99</v>
      </c>
      <c r="C55" s="22">
        <f t="shared" si="47"/>
        <v>37</v>
      </c>
      <c r="D55" s="20">
        <f t="shared" si="37"/>
        <v>99</v>
      </c>
      <c r="E55" s="8">
        <f t="shared" si="13"/>
        <v>372.16</v>
      </c>
      <c r="F55" s="21">
        <f t="shared" si="48"/>
        <v>6.3371356147021542E-14</v>
      </c>
      <c r="G55" s="7">
        <f t="shared" si="14"/>
        <v>0.86800552090311844</v>
      </c>
      <c r="H55" s="7">
        <f t="shared" si="15"/>
        <v>0.19360732474312983</v>
      </c>
      <c r="I55" s="2">
        <f t="shared" si="16"/>
        <v>73.661019722446156</v>
      </c>
      <c r="J55" s="2">
        <f t="shared" si="38"/>
        <v>0.51390896979924383</v>
      </c>
      <c r="K55" s="2">
        <f t="shared" si="39"/>
        <v>0.48022099551951786</v>
      </c>
      <c r="L55" s="2">
        <f t="shared" si="40"/>
        <v>1.2688804478393514</v>
      </c>
      <c r="M55" s="2">
        <f t="shared" si="17"/>
        <v>0.58481655803304589</v>
      </c>
      <c r="N55" s="2">
        <f t="shared" si="18"/>
        <v>0.4849773912211659</v>
      </c>
      <c r="O55" s="2">
        <f t="shared" si="19"/>
        <v>2.7973496828539893E-3</v>
      </c>
      <c r="P55" s="2">
        <f t="shared" si="20"/>
        <v>1.0848749112836564E-3</v>
      </c>
      <c r="Q55" s="6">
        <f t="shared" si="21"/>
        <v>99</v>
      </c>
      <c r="R55" s="2">
        <f t="shared" ref="R55:Y75" si="75">R$10*(1-EXP((-Z55)))</f>
        <v>0.1</v>
      </c>
      <c r="S55" s="2">
        <f t="shared" si="75"/>
        <v>0.1</v>
      </c>
      <c r="T55" s="2">
        <f t="shared" si="75"/>
        <v>0.15</v>
      </c>
      <c r="U55" s="2">
        <f t="shared" si="75"/>
        <v>0.14999820555418733</v>
      </c>
      <c r="V55" s="2">
        <f t="shared" si="75"/>
        <v>7.7620599571477308E-2</v>
      </c>
      <c r="W55" s="2">
        <f t="shared" si="75"/>
        <v>6.8760865311414676E-3</v>
      </c>
      <c r="X55" s="2">
        <f t="shared" si="75"/>
        <v>3.0213074820384378E-4</v>
      </c>
      <c r="Y55" s="2">
        <f t="shared" si="75"/>
        <v>1.9535628036027042E-5</v>
      </c>
      <c r="Z55" s="21">
        <f t="shared" si="67"/>
        <v>43086.508427747438</v>
      </c>
      <c r="AA55" s="21">
        <f t="shared" si="67"/>
        <v>2755.4853852490905</v>
      </c>
      <c r="AB55" s="21">
        <f t="shared" si="67"/>
        <v>176.56234936235066</v>
      </c>
      <c r="AC55" s="21">
        <f t="shared" si="67"/>
        <v>11.333694338265024</v>
      </c>
      <c r="AD55" s="21">
        <f t="shared" si="67"/>
        <v>0.72871355965726969</v>
      </c>
      <c r="AE55" s="21">
        <f t="shared" si="67"/>
        <v>4.6924511300524947E-2</v>
      </c>
      <c r="AF55" s="21">
        <f t="shared" si="67"/>
        <v>3.0258808455034883E-3</v>
      </c>
      <c r="AG55" s="21">
        <f t="shared" si="67"/>
        <v>1.9537536488395131E-4</v>
      </c>
      <c r="AH55" s="2">
        <f t="shared" si="63"/>
        <v>56.796520461243993</v>
      </c>
      <c r="AI55" s="2">
        <f t="shared" si="63"/>
        <v>59.50111667368418</v>
      </c>
      <c r="AJ55" s="2">
        <f t="shared" si="63"/>
        <v>62.205712886124374</v>
      </c>
      <c r="AK55" s="2">
        <f t="shared" si="63"/>
        <v>64.910309098564568</v>
      </c>
      <c r="AL55" s="2">
        <f t="shared" si="63"/>
        <v>67.614905311004748</v>
      </c>
      <c r="AM55" s="2">
        <f t="shared" si="63"/>
        <v>70.319501523444941</v>
      </c>
      <c r="AN55" s="2">
        <f t="shared" si="63"/>
        <v>73.024097735885135</v>
      </c>
      <c r="AO55" s="2">
        <f t="shared" si="61"/>
        <v>75.728693948325329</v>
      </c>
      <c r="AP55" s="2">
        <f t="shared" si="64"/>
        <v>2.7304518030203197E-9</v>
      </c>
      <c r="AQ55" s="2">
        <f t="shared" si="64"/>
        <v>1.746188892396484E-10</v>
      </c>
      <c r="AR55" s="2">
        <f t="shared" si="64"/>
        <v>1.1188996948830827E-11</v>
      </c>
      <c r="AS55" s="2">
        <f t="shared" si="64"/>
        <v>7.182316271166846E-13</v>
      </c>
      <c r="AT55" s="2">
        <f t="shared" si="64"/>
        <v>4.6179568053896555E-14</v>
      </c>
      <c r="AU55" s="2">
        <f t="shared" si="64"/>
        <v>2.973669968179134E-15</v>
      </c>
      <c r="AV55" s="2">
        <f t="shared" si="64"/>
        <v>1.9175417438374556E-16</v>
      </c>
      <c r="AW55" s="2">
        <f t="shared" si="62"/>
        <v>1.2381201885344823E-17</v>
      </c>
      <c r="AX55" s="2"/>
      <c r="AY55" s="6">
        <f t="shared" si="25"/>
        <v>99</v>
      </c>
      <c r="AZ55" s="2">
        <f t="shared" ref="AZ55:BF75" si="76">AZ$10*(1-EXP((-BG55)))</f>
        <v>0.1</v>
      </c>
      <c r="BA55" s="2">
        <f t="shared" si="76"/>
        <v>0.15</v>
      </c>
      <c r="BB55" s="2">
        <f t="shared" si="76"/>
        <v>0.14999820555418733</v>
      </c>
      <c r="BC55" s="2">
        <f t="shared" si="76"/>
        <v>7.7620599571477308E-2</v>
      </c>
      <c r="BD55" s="2">
        <f t="shared" si="76"/>
        <v>6.8760865311414676E-3</v>
      </c>
      <c r="BE55" s="2">
        <f t="shared" si="76"/>
        <v>4.5319612230576567E-4</v>
      </c>
      <c r="BF55" s="2">
        <f t="shared" si="76"/>
        <v>2.9303442054040563E-5</v>
      </c>
      <c r="BG55" s="21">
        <f t="shared" si="68"/>
        <v>2755.4853852490905</v>
      </c>
      <c r="BH55" s="21">
        <f t="shared" si="68"/>
        <v>176.56234936235066</v>
      </c>
      <c r="BI55" s="21">
        <f t="shared" si="68"/>
        <v>11.333694338265024</v>
      </c>
      <c r="BJ55" s="21">
        <f t="shared" si="68"/>
        <v>0.72871355965726969</v>
      </c>
      <c r="BK55" s="21">
        <f t="shared" si="68"/>
        <v>4.6924511300524947E-2</v>
      </c>
      <c r="BL55" s="21">
        <f t="shared" si="68"/>
        <v>3.0258808455034883E-3</v>
      </c>
      <c r="BM55" s="21">
        <f t="shared" si="68"/>
        <v>1.9537536488395131E-4</v>
      </c>
      <c r="BN55" s="2">
        <f t="shared" si="71"/>
        <v>59.50111667368418</v>
      </c>
      <c r="BO55" s="2">
        <f t="shared" si="71"/>
        <v>62.205712886124374</v>
      </c>
      <c r="BP55" s="2">
        <f t="shared" si="71"/>
        <v>64.910309098564568</v>
      </c>
      <c r="BQ55" s="2">
        <f t="shared" si="71"/>
        <v>67.614905311004748</v>
      </c>
      <c r="BR55" s="2">
        <f t="shared" si="71"/>
        <v>70.319501523444941</v>
      </c>
      <c r="BS55" s="2">
        <f t="shared" si="71"/>
        <v>73.024097735885135</v>
      </c>
      <c r="BT55" s="2">
        <f t="shared" si="71"/>
        <v>75.728693948325329</v>
      </c>
      <c r="BU55" s="2">
        <f t="shared" si="65"/>
        <v>1.746188892396484E-10</v>
      </c>
      <c r="BV55" s="2">
        <f t="shared" si="65"/>
        <v>1.1188996948830827E-11</v>
      </c>
      <c r="BW55" s="2">
        <f t="shared" si="65"/>
        <v>7.182316271166846E-13</v>
      </c>
      <c r="BX55" s="2">
        <f t="shared" si="65"/>
        <v>4.6179568053896555E-14</v>
      </c>
      <c r="BY55" s="2">
        <f t="shared" si="65"/>
        <v>2.973669968179134E-15</v>
      </c>
      <c r="BZ55" s="2">
        <f t="shared" si="65"/>
        <v>1.9175417438374556E-16</v>
      </c>
      <c r="CA55" s="2">
        <f t="shared" si="65"/>
        <v>1.2381201885344823E-17</v>
      </c>
      <c r="CB55" s="2"/>
      <c r="CC55" s="6">
        <f t="shared" si="29"/>
        <v>99</v>
      </c>
      <c r="CD55" s="2">
        <f t="shared" ref="CD55:CJ75" si="77">CD$10*(1-EXP((-CK55)))</f>
        <v>2.2920288437138225E-3</v>
      </c>
      <c r="CE55" s="2">
        <f t="shared" si="77"/>
        <v>4.5319612230576567E-4</v>
      </c>
      <c r="CF55" s="2">
        <f t="shared" si="77"/>
        <v>4.8839070090067604E-5</v>
      </c>
      <c r="CG55" s="2">
        <f t="shared" si="77"/>
        <v>3.1575640768444213E-6</v>
      </c>
      <c r="CH55" s="2">
        <f t="shared" si="77"/>
        <v>1.2261490997533819E-7</v>
      </c>
      <c r="CI55" s="2">
        <f t="shared" si="77"/>
        <v>5.2960259844248019E-9</v>
      </c>
      <c r="CJ55" s="2">
        <f t="shared" si="77"/>
        <v>1.7173152899729872E-10</v>
      </c>
      <c r="CK55" s="21">
        <f t="shared" si="69"/>
        <v>4.6924511300524947E-2</v>
      </c>
      <c r="CL55" s="21">
        <f t="shared" si="69"/>
        <v>3.0258808455034883E-3</v>
      </c>
      <c r="CM55" s="21">
        <f t="shared" si="69"/>
        <v>1.9537536488395131E-4</v>
      </c>
      <c r="CN55" s="21">
        <f t="shared" si="69"/>
        <v>1.2630336069698755E-5</v>
      </c>
      <c r="CO55" s="21">
        <f t="shared" si="69"/>
        <v>8.1743306728572136E-7</v>
      </c>
      <c r="CP55" s="21">
        <f t="shared" si="69"/>
        <v>5.2960261242050954E-8</v>
      </c>
      <c r="CQ55" s="21">
        <f t="shared" si="69"/>
        <v>3.4346305684983636E-9</v>
      </c>
      <c r="CR55" s="2">
        <f t="shared" si="72"/>
        <v>70.319501523444941</v>
      </c>
      <c r="CS55" s="2">
        <f t="shared" si="72"/>
        <v>73.024097735885135</v>
      </c>
      <c r="CT55" s="2">
        <f t="shared" si="72"/>
        <v>75.728693948325329</v>
      </c>
      <c r="CU55" s="2">
        <f t="shared" si="72"/>
        <v>78.433290160765523</v>
      </c>
      <c r="CV55" s="2">
        <f t="shared" si="72"/>
        <v>81.137886373205717</v>
      </c>
      <c r="CW55" s="2">
        <f t="shared" si="72"/>
        <v>83.842482585645897</v>
      </c>
      <c r="CX55" s="2">
        <f t="shared" si="72"/>
        <v>86.547078798086091</v>
      </c>
      <c r="CY55" s="2">
        <f t="shared" si="66"/>
        <v>2.973669968179134E-15</v>
      </c>
      <c r="CZ55" s="2">
        <f t="shared" si="66"/>
        <v>1.9175417438374556E-16</v>
      </c>
      <c r="DA55" s="2">
        <f t="shared" si="66"/>
        <v>1.2381201885344823E-17</v>
      </c>
      <c r="DB55" s="2">
        <f t="shared" si="66"/>
        <v>8.0040152714396307E-19</v>
      </c>
      <c r="DC55" s="2">
        <f t="shared" si="66"/>
        <v>5.1801842093323651E-20</v>
      </c>
      <c r="DD55" s="2">
        <f t="shared" si="66"/>
        <v>3.3561635787959713E-21</v>
      </c>
      <c r="DE55" s="2">
        <f t="shared" si="66"/>
        <v>2.1765719705559436E-22</v>
      </c>
      <c r="DF55" s="2"/>
      <c r="DG55" s="6">
        <f t="shared" si="33"/>
        <v>99</v>
      </c>
      <c r="DH55" s="2">
        <f t="shared" si="74"/>
        <v>9.1681153748552908E-4</v>
      </c>
      <c r="DI55" s="2">
        <f t="shared" si="74"/>
        <v>1.5106537410192189E-4</v>
      </c>
      <c r="DJ55" s="2">
        <f t="shared" si="74"/>
        <v>1.5628502428821634E-5</v>
      </c>
      <c r="DK55" s="2">
        <f t="shared" si="74"/>
        <v>1.2630256307377687E-6</v>
      </c>
      <c r="DL55" s="2">
        <f t="shared" si="74"/>
        <v>9.8091927980270557E-8</v>
      </c>
      <c r="DM55" s="2">
        <f t="shared" si="74"/>
        <v>7.9440389766372025E-9</v>
      </c>
      <c r="DN55" s="2">
        <f t="shared" si="74"/>
        <v>4.1215566959351688E-10</v>
      </c>
      <c r="DO55" s="2">
        <f t="shared" si="74"/>
        <v>2.2295432167140919E-11</v>
      </c>
      <c r="DP55" s="2">
        <f t="shared" si="73"/>
        <v>1.1588419113195414E-12</v>
      </c>
      <c r="DQ55" s="2">
        <f t="shared" si="73"/>
        <v>5.6514792845518964E-14</v>
      </c>
      <c r="DR55" s="2">
        <f t="shared" si="73"/>
        <v>3.0642155479654322E-15</v>
      </c>
      <c r="DS55" s="2">
        <f t="shared" si="73"/>
        <v>1.5987211554602254E-16</v>
      </c>
      <c r="DT55" s="2">
        <f t="shared" si="73"/>
        <v>6.661338147750939E-18</v>
      </c>
      <c r="DU55" s="21">
        <f t="shared" si="70"/>
        <v>4.6924511300524947E-2</v>
      </c>
      <c r="DV55" s="21">
        <f t="shared" si="70"/>
        <v>3.0258808455034883E-3</v>
      </c>
      <c r="DW55" s="21">
        <f t="shared" si="70"/>
        <v>1.9537536488395131E-4</v>
      </c>
      <c r="DX55" s="21">
        <f t="shared" si="70"/>
        <v>1.2630336069698755E-5</v>
      </c>
      <c r="DY55" s="21">
        <f t="shared" si="70"/>
        <v>8.1743306728572136E-7</v>
      </c>
      <c r="DZ55" s="21">
        <f t="shared" si="70"/>
        <v>5.2960261242050954E-8</v>
      </c>
      <c r="EA55" s="21">
        <f t="shared" si="70"/>
        <v>3.4346305684983636E-9</v>
      </c>
      <c r="EB55" s="21">
        <f t="shared" si="70"/>
        <v>2.2295432537475136E-10</v>
      </c>
      <c r="EC55" s="21">
        <f t="shared" si="70"/>
        <v>1.4485516411018819E-11</v>
      </c>
      <c r="ED55" s="21">
        <f t="shared" si="70"/>
        <v>9.4191680941265062E-13</v>
      </c>
      <c r="EE55" s="21">
        <f t="shared" si="70"/>
        <v>6.1295935025254335E-14</v>
      </c>
      <c r="EF55" s="21">
        <f t="shared" si="70"/>
        <v>3.9918392901920031E-15</v>
      </c>
      <c r="EG55" s="21">
        <f t="shared" si="70"/>
        <v>2.6014758247134595E-16</v>
      </c>
      <c r="EH55" s="2">
        <f t="shared" si="59"/>
        <v>70.319501523444941</v>
      </c>
      <c r="EI55" s="2">
        <f t="shared" si="59"/>
        <v>73.024097735885135</v>
      </c>
      <c r="EJ55" s="2">
        <f t="shared" si="59"/>
        <v>75.728693948325329</v>
      </c>
      <c r="EK55" s="2">
        <f t="shared" si="59"/>
        <v>78.433290160765523</v>
      </c>
      <c r="EL55" s="2">
        <f t="shared" si="59"/>
        <v>81.137886373205717</v>
      </c>
      <c r="EM55" s="2">
        <f t="shared" si="59"/>
        <v>83.842482585645897</v>
      </c>
      <c r="EN55" s="2">
        <f t="shared" si="59"/>
        <v>86.547078798086091</v>
      </c>
      <c r="EO55" s="2">
        <f t="shared" si="59"/>
        <v>89.251675010526284</v>
      </c>
      <c r="EP55" s="2">
        <f t="shared" si="57"/>
        <v>91.956271222966464</v>
      </c>
      <c r="EQ55" s="2">
        <f t="shared" si="57"/>
        <v>94.660867435406658</v>
      </c>
      <c r="ER55" s="2">
        <f t="shared" si="57"/>
        <v>97.365463647846852</v>
      </c>
      <c r="ES55" s="2">
        <f t="shared" si="57"/>
        <v>100.07005986028703</v>
      </c>
      <c r="ET55" s="2">
        <f t="shared" si="57"/>
        <v>102.77465607272723</v>
      </c>
      <c r="EU55" s="2">
        <f t="shared" si="60"/>
        <v>2.973669968179134E-15</v>
      </c>
      <c r="EV55" s="2">
        <f t="shared" si="60"/>
        <v>1.9175417438374556E-16</v>
      </c>
      <c r="EW55" s="2">
        <f t="shared" si="60"/>
        <v>1.2381201885344823E-17</v>
      </c>
      <c r="EX55" s="2">
        <f t="shared" si="60"/>
        <v>8.0040152714396307E-19</v>
      </c>
      <c r="EY55" s="2">
        <f t="shared" si="60"/>
        <v>5.1801842093323651E-20</v>
      </c>
      <c r="EZ55" s="2">
        <f t="shared" si="60"/>
        <v>3.3561635787959713E-21</v>
      </c>
      <c r="FA55" s="2">
        <f t="shared" si="60"/>
        <v>2.1765719705559436E-22</v>
      </c>
      <c r="FB55" s="2">
        <f t="shared" si="60"/>
        <v>1.4128917960026192E-23</v>
      </c>
      <c r="FC55" s="2">
        <f t="shared" si="58"/>
        <v>9.1796681952870553E-25</v>
      </c>
      <c r="FD55" s="2">
        <f t="shared" si="58"/>
        <v>5.9690545592564568E-26</v>
      </c>
      <c r="FE55" s="2">
        <f t="shared" si="58"/>
        <v>3.8844065289302039E-27</v>
      </c>
      <c r="FF55" s="2">
        <f t="shared" si="58"/>
        <v>2.5296826934309741E-28</v>
      </c>
      <c r="FG55" s="2">
        <f t="shared" si="58"/>
        <v>1.6485905099667118E-29</v>
      </c>
    </row>
    <row r="56" spans="1:163" x14ac:dyDescent="0.25">
      <c r="A56" s="19">
        <f t="shared" si="45"/>
        <v>38</v>
      </c>
      <c r="B56" s="20">
        <f t="shared" si="46"/>
        <v>101</v>
      </c>
      <c r="C56" s="22">
        <f t="shared" si="47"/>
        <v>38</v>
      </c>
      <c r="D56" s="20">
        <f t="shared" si="37"/>
        <v>101</v>
      </c>
      <c r="E56" s="8">
        <f t="shared" si="13"/>
        <v>374.16</v>
      </c>
      <c r="F56" s="21">
        <f t="shared" si="48"/>
        <v>6.3371356147021542E-14</v>
      </c>
      <c r="G56" s="7">
        <f t="shared" si="14"/>
        <v>0.86687491167484121</v>
      </c>
      <c r="H56" s="7">
        <f t="shared" si="15"/>
        <v>0.18585365148511768</v>
      </c>
      <c r="I56" s="2">
        <f t="shared" si="16"/>
        <v>74.255025073271369</v>
      </c>
      <c r="J56" s="2">
        <f t="shared" si="38"/>
        <v>0.52591811811726485</v>
      </c>
      <c r="K56" s="2">
        <f t="shared" si="39"/>
        <v>0.49127544291920111</v>
      </c>
      <c r="L56" s="2">
        <f t="shared" si="40"/>
        <v>1.2693927941771481</v>
      </c>
      <c r="M56" s="2">
        <f t="shared" si="17"/>
        <v>0.60836997847452601</v>
      </c>
      <c r="N56" s="2">
        <f t="shared" si="18"/>
        <v>0.50861017681259912</v>
      </c>
      <c r="O56" s="2">
        <f t="shared" si="19"/>
        <v>4.0917669359129107E-3</v>
      </c>
      <c r="P56" s="2">
        <f t="shared" si="20"/>
        <v>1.5857940088611355E-3</v>
      </c>
      <c r="Q56" s="6">
        <f t="shared" si="21"/>
        <v>101</v>
      </c>
      <c r="R56" s="2">
        <f t="shared" si="75"/>
        <v>0.1</v>
      </c>
      <c r="S56" s="2">
        <f t="shared" si="75"/>
        <v>0.1</v>
      </c>
      <c r="T56" s="2">
        <f t="shared" si="75"/>
        <v>0.15</v>
      </c>
      <c r="U56" s="2">
        <f t="shared" si="75"/>
        <v>0.14999998624606628</v>
      </c>
      <c r="V56" s="2">
        <f t="shared" si="75"/>
        <v>9.7880020532855327E-2</v>
      </c>
      <c r="W56" s="2">
        <f t="shared" si="75"/>
        <v>1.0009575019458239E-2</v>
      </c>
      <c r="X56" s="2">
        <f t="shared" si="75"/>
        <v>4.508028113021756E-4</v>
      </c>
      <c r="Y56" s="2">
        <f t="shared" si="75"/>
        <v>2.9593864843990848E-5</v>
      </c>
      <c r="Z56" s="21">
        <f t="shared" si="67"/>
        <v>58988.77337807123</v>
      </c>
      <c r="AA56" s="21">
        <f t="shared" si="67"/>
        <v>3827.4364021306383</v>
      </c>
      <c r="AB56" s="21">
        <f t="shared" si="67"/>
        <v>248.8224264106326</v>
      </c>
      <c r="AC56" s="21">
        <f t="shared" si="67"/>
        <v>16.204820980055263</v>
      </c>
      <c r="AD56" s="21">
        <f t="shared" si="67"/>
        <v>1.0570869357931678</v>
      </c>
      <c r="AE56" s="21">
        <f t="shared" si="67"/>
        <v>6.9061266821989375E-2</v>
      </c>
      <c r="AF56" s="21">
        <f t="shared" si="67"/>
        <v>4.5182199132380411E-3</v>
      </c>
      <c r="AG56" s="21">
        <f t="shared" si="67"/>
        <v>2.959824469231018E-4</v>
      </c>
      <c r="AH56" s="2">
        <f t="shared" si="63"/>
        <v>56.492925633035505</v>
      </c>
      <c r="AI56" s="2">
        <f t="shared" si="63"/>
        <v>59.183064948894341</v>
      </c>
      <c r="AJ56" s="2">
        <f t="shared" si="63"/>
        <v>61.87320426475317</v>
      </c>
      <c r="AK56" s="2">
        <f t="shared" si="63"/>
        <v>64.563343580611999</v>
      </c>
      <c r="AL56" s="2">
        <f t="shared" si="63"/>
        <v>67.253482896470842</v>
      </c>
      <c r="AM56" s="2">
        <f t="shared" si="63"/>
        <v>69.943622212329672</v>
      </c>
      <c r="AN56" s="2">
        <f t="shared" si="63"/>
        <v>72.633761528188515</v>
      </c>
      <c r="AO56" s="2">
        <f t="shared" si="61"/>
        <v>75.323900844047344</v>
      </c>
      <c r="AP56" s="2">
        <f t="shared" si="64"/>
        <v>3.7381998987315865E-9</v>
      </c>
      <c r="AQ56" s="2">
        <f t="shared" si="64"/>
        <v>2.4254987890261085E-10</v>
      </c>
      <c r="AR56" s="2">
        <f t="shared" si="64"/>
        <v>1.5768216026668718E-11</v>
      </c>
      <c r="AS56" s="2">
        <f t="shared" si="64"/>
        <v>1.0269215283708189E-12</v>
      </c>
      <c r="AT56" s="2">
        <f t="shared" si="64"/>
        <v>6.6989034222204419E-14</v>
      </c>
      <c r="AU56" s="2">
        <f t="shared" si="64"/>
        <v>4.3765061862694023E-15</v>
      </c>
      <c r="AV56" s="2">
        <f t="shared" si="64"/>
        <v>2.8632572493726598E-16</v>
      </c>
      <c r="AW56" s="2">
        <f t="shared" si="62"/>
        <v>1.8756809112160443E-17</v>
      </c>
      <c r="AX56" s="2"/>
      <c r="AY56" s="6">
        <f t="shared" si="25"/>
        <v>101</v>
      </c>
      <c r="AZ56" s="2">
        <f t="shared" si="76"/>
        <v>0.1</v>
      </c>
      <c r="BA56" s="2">
        <f t="shared" si="76"/>
        <v>0.15</v>
      </c>
      <c r="BB56" s="2">
        <f t="shared" si="76"/>
        <v>0.14999998624606628</v>
      </c>
      <c r="BC56" s="2">
        <f t="shared" si="76"/>
        <v>9.7880020532855327E-2</v>
      </c>
      <c r="BD56" s="2">
        <f t="shared" si="76"/>
        <v>1.0009575019458239E-2</v>
      </c>
      <c r="BE56" s="2">
        <f t="shared" si="76"/>
        <v>6.7620421695326332E-4</v>
      </c>
      <c r="BF56" s="2">
        <f t="shared" si="76"/>
        <v>4.4390797265986269E-5</v>
      </c>
      <c r="BG56" s="21">
        <f t="shared" si="68"/>
        <v>3827.4364021306383</v>
      </c>
      <c r="BH56" s="21">
        <f t="shared" si="68"/>
        <v>248.8224264106326</v>
      </c>
      <c r="BI56" s="21">
        <f t="shared" si="68"/>
        <v>16.204820980055263</v>
      </c>
      <c r="BJ56" s="21">
        <f t="shared" si="68"/>
        <v>1.0570869357931678</v>
      </c>
      <c r="BK56" s="21">
        <f t="shared" si="68"/>
        <v>6.9061266821989375E-2</v>
      </c>
      <c r="BL56" s="21">
        <f t="shared" si="68"/>
        <v>4.5182199132380411E-3</v>
      </c>
      <c r="BM56" s="21">
        <f t="shared" si="68"/>
        <v>2.959824469231018E-4</v>
      </c>
      <c r="BN56" s="2">
        <f t="shared" si="71"/>
        <v>59.183064948894341</v>
      </c>
      <c r="BO56" s="2">
        <f t="shared" si="71"/>
        <v>61.87320426475317</v>
      </c>
      <c r="BP56" s="2">
        <f t="shared" si="71"/>
        <v>64.563343580611999</v>
      </c>
      <c r="BQ56" s="2">
        <f t="shared" si="71"/>
        <v>67.253482896470842</v>
      </c>
      <c r="BR56" s="2">
        <f t="shared" si="71"/>
        <v>69.943622212329672</v>
      </c>
      <c r="BS56" s="2">
        <f t="shared" si="71"/>
        <v>72.633761528188515</v>
      </c>
      <c r="BT56" s="2">
        <f t="shared" si="71"/>
        <v>75.323900844047344</v>
      </c>
      <c r="BU56" s="2">
        <f t="shared" si="65"/>
        <v>2.4254987890261085E-10</v>
      </c>
      <c r="BV56" s="2">
        <f t="shared" si="65"/>
        <v>1.5768216026668718E-11</v>
      </c>
      <c r="BW56" s="2">
        <f t="shared" si="65"/>
        <v>1.0269215283708189E-12</v>
      </c>
      <c r="BX56" s="2">
        <f t="shared" si="65"/>
        <v>6.6989034222204419E-14</v>
      </c>
      <c r="BY56" s="2">
        <f t="shared" si="65"/>
        <v>4.3765061862694023E-15</v>
      </c>
      <c r="BZ56" s="2">
        <f t="shared" si="65"/>
        <v>2.8632572493726598E-16</v>
      </c>
      <c r="CA56" s="2">
        <f t="shared" si="65"/>
        <v>1.8756809112160443E-17</v>
      </c>
      <c r="CB56" s="2"/>
      <c r="CC56" s="6">
        <f t="shared" si="29"/>
        <v>101</v>
      </c>
      <c r="CD56" s="2">
        <f t="shared" si="77"/>
        <v>3.3365250064860798E-3</v>
      </c>
      <c r="CE56" s="2">
        <f t="shared" si="77"/>
        <v>6.7620421695326332E-4</v>
      </c>
      <c r="CF56" s="2">
        <f t="shared" si="77"/>
        <v>7.3984662109977117E-5</v>
      </c>
      <c r="CG56" s="2">
        <f t="shared" si="77"/>
        <v>4.8531903953930033E-6</v>
      </c>
      <c r="CH56" s="2">
        <f t="shared" si="77"/>
        <v>1.9120540609152137E-7</v>
      </c>
      <c r="CI56" s="2">
        <f t="shared" si="77"/>
        <v>8.3789061355865623E-9</v>
      </c>
      <c r="CJ56" s="2">
        <f t="shared" si="77"/>
        <v>2.7565597027212618E-10</v>
      </c>
      <c r="CK56" s="21">
        <f t="shared" si="69"/>
        <v>6.9061266821989375E-2</v>
      </c>
      <c r="CL56" s="21">
        <f t="shared" si="69"/>
        <v>4.5182199132380411E-3</v>
      </c>
      <c r="CM56" s="21">
        <f t="shared" si="69"/>
        <v>2.959824469231018E-4</v>
      </c>
      <c r="CN56" s="21">
        <f t="shared" si="69"/>
        <v>1.9412950011714251E-5</v>
      </c>
      <c r="CO56" s="21">
        <f t="shared" si="69"/>
        <v>1.2747035197353099E-6</v>
      </c>
      <c r="CP56" s="21">
        <f t="shared" si="69"/>
        <v>8.3789064893417256E-8</v>
      </c>
      <c r="CQ56" s="21">
        <f t="shared" si="69"/>
        <v>5.5131193771751664E-9</v>
      </c>
      <c r="CR56" s="2">
        <f t="shared" si="72"/>
        <v>69.943622212329672</v>
      </c>
      <c r="CS56" s="2">
        <f t="shared" si="72"/>
        <v>72.633761528188515</v>
      </c>
      <c r="CT56" s="2">
        <f t="shared" si="72"/>
        <v>75.323900844047344</v>
      </c>
      <c r="CU56" s="2">
        <f t="shared" si="72"/>
        <v>78.014040159906173</v>
      </c>
      <c r="CV56" s="2">
        <f t="shared" si="72"/>
        <v>80.704179475765017</v>
      </c>
      <c r="CW56" s="2">
        <f t="shared" si="72"/>
        <v>83.394318791623846</v>
      </c>
      <c r="CX56" s="2">
        <f t="shared" si="72"/>
        <v>86.084458107482675</v>
      </c>
      <c r="CY56" s="2">
        <f t="shared" si="66"/>
        <v>4.3765061862694023E-15</v>
      </c>
      <c r="CZ56" s="2">
        <f t="shared" si="66"/>
        <v>2.8632572493726598E-16</v>
      </c>
      <c r="DA56" s="2">
        <f t="shared" si="66"/>
        <v>1.8756809112160443E-17</v>
      </c>
      <c r="DB56" s="2">
        <f t="shared" si="66"/>
        <v>1.2302249708711806E-18</v>
      </c>
      <c r="DC56" s="2">
        <f t="shared" si="66"/>
        <v>8.0779690791016205E-20</v>
      </c>
      <c r="DD56" s="2">
        <f t="shared" si="66"/>
        <v>5.3098266745733036E-21</v>
      </c>
      <c r="DE56" s="2">
        <f t="shared" si="66"/>
        <v>3.4937385159785059E-22</v>
      </c>
      <c r="DF56" s="2"/>
      <c r="DG56" s="6">
        <f t="shared" si="33"/>
        <v>101</v>
      </c>
      <c r="DH56" s="2">
        <f t="shared" si="74"/>
        <v>1.3346100025944318E-3</v>
      </c>
      <c r="DI56" s="2">
        <f t="shared" si="74"/>
        <v>2.254014056510878E-4</v>
      </c>
      <c r="DJ56" s="2">
        <f t="shared" si="74"/>
        <v>2.3675091875192678E-5</v>
      </c>
      <c r="DK56" s="2">
        <f t="shared" si="74"/>
        <v>1.9412761581572013E-6</v>
      </c>
      <c r="DL56" s="2">
        <f t="shared" si="74"/>
        <v>1.5296432487321709E-7</v>
      </c>
      <c r="DM56" s="2">
        <f t="shared" si="74"/>
        <v>1.2568359203379841E-8</v>
      </c>
      <c r="DN56" s="2">
        <f t="shared" si="74"/>
        <v>6.6157432865310282E-10</v>
      </c>
      <c r="DO56" s="2">
        <f t="shared" si="74"/>
        <v>3.6308922535255307E-11</v>
      </c>
      <c r="DP56" s="2">
        <f t="shared" si="73"/>
        <v>1.9146995100527422E-12</v>
      </c>
      <c r="DQ56" s="2">
        <f t="shared" si="73"/>
        <v>9.4737551137313851E-14</v>
      </c>
      <c r="DR56" s="2">
        <f t="shared" si="73"/>
        <v>5.2124971006151103E-15</v>
      </c>
      <c r="DS56" s="2">
        <f t="shared" si="73"/>
        <v>2.7533531010703882E-16</v>
      </c>
      <c r="DT56" s="2">
        <f t="shared" si="73"/>
        <v>1.3322676295501878E-17</v>
      </c>
      <c r="DU56" s="21">
        <f t="shared" si="70"/>
        <v>6.9061266821989375E-2</v>
      </c>
      <c r="DV56" s="21">
        <f t="shared" si="70"/>
        <v>4.5182199132380411E-3</v>
      </c>
      <c r="DW56" s="21">
        <f t="shared" si="70"/>
        <v>2.959824469231018E-4</v>
      </c>
      <c r="DX56" s="21">
        <f t="shared" si="70"/>
        <v>1.9412950011714251E-5</v>
      </c>
      <c r="DY56" s="21">
        <f t="shared" si="70"/>
        <v>1.2747035197353099E-6</v>
      </c>
      <c r="DZ56" s="21">
        <f t="shared" si="70"/>
        <v>8.3789064893417256E-8</v>
      </c>
      <c r="EA56" s="21">
        <f t="shared" si="70"/>
        <v>5.5131193771751664E-9</v>
      </c>
      <c r="EB56" s="21">
        <f t="shared" si="70"/>
        <v>3.6308918747573206E-10</v>
      </c>
      <c r="EC56" s="21">
        <f t="shared" si="70"/>
        <v>2.3933783608950858E-11</v>
      </c>
      <c r="ED56" s="21">
        <f t="shared" si="70"/>
        <v>1.5789552119108463E-12</v>
      </c>
      <c r="EE56" s="21">
        <f t="shared" si="70"/>
        <v>1.0424824507507759E-13</v>
      </c>
      <c r="EF56" s="21">
        <f t="shared" si="70"/>
        <v>6.8879482540805627E-15</v>
      </c>
      <c r="EG56" s="21">
        <f t="shared" si="70"/>
        <v>4.5542441571501032E-16</v>
      </c>
      <c r="EH56" s="2">
        <f t="shared" si="59"/>
        <v>69.943622212329672</v>
      </c>
      <c r="EI56" s="2">
        <f t="shared" si="59"/>
        <v>72.633761528188515</v>
      </c>
      <c r="EJ56" s="2">
        <f t="shared" si="59"/>
        <v>75.323900844047344</v>
      </c>
      <c r="EK56" s="2">
        <f t="shared" si="59"/>
        <v>78.014040159906173</v>
      </c>
      <c r="EL56" s="2">
        <f t="shared" si="59"/>
        <v>80.704179475765017</v>
      </c>
      <c r="EM56" s="2">
        <f t="shared" si="59"/>
        <v>83.394318791623846</v>
      </c>
      <c r="EN56" s="2">
        <f t="shared" si="59"/>
        <v>86.084458107482675</v>
      </c>
      <c r="EO56" s="2">
        <f t="shared" si="59"/>
        <v>88.774597423341518</v>
      </c>
      <c r="EP56" s="2">
        <f t="shared" si="57"/>
        <v>91.464736739200347</v>
      </c>
      <c r="EQ56" s="2">
        <f t="shared" si="57"/>
        <v>94.154876055059177</v>
      </c>
      <c r="ER56" s="2">
        <f t="shared" si="57"/>
        <v>96.845015370918006</v>
      </c>
      <c r="ES56" s="2">
        <f t="shared" si="57"/>
        <v>99.535154686776849</v>
      </c>
      <c r="ET56" s="2">
        <f t="shared" si="57"/>
        <v>102.22529400263568</v>
      </c>
      <c r="EU56" s="2">
        <f t="shared" si="60"/>
        <v>4.3765061862694023E-15</v>
      </c>
      <c r="EV56" s="2">
        <f t="shared" si="60"/>
        <v>2.8632572493726598E-16</v>
      </c>
      <c r="EW56" s="2">
        <f t="shared" si="60"/>
        <v>1.8756809112160443E-17</v>
      </c>
      <c r="EX56" s="2">
        <f t="shared" si="60"/>
        <v>1.2302249708711806E-18</v>
      </c>
      <c r="EY56" s="2">
        <f t="shared" si="60"/>
        <v>8.0779690791016205E-20</v>
      </c>
      <c r="EZ56" s="2">
        <f t="shared" si="60"/>
        <v>5.3098266745733036E-21</v>
      </c>
      <c r="FA56" s="2">
        <f t="shared" si="60"/>
        <v>3.4937385159785059E-22</v>
      </c>
      <c r="FB56" s="2">
        <f t="shared" si="60"/>
        <v>2.3009454214841193E-23</v>
      </c>
      <c r="FC56" s="2">
        <f t="shared" si="58"/>
        <v>1.5167163251010779E-24</v>
      </c>
      <c r="FD56" s="2">
        <f t="shared" si="58"/>
        <v>1.0006053307660738E-25</v>
      </c>
      <c r="FE56" s="2">
        <f t="shared" si="58"/>
        <v>6.6063526664348457E-27</v>
      </c>
      <c r="FF56" s="2">
        <f t="shared" si="58"/>
        <v>4.3649862193426088E-28</v>
      </c>
      <c r="FG56" s="2">
        <f t="shared" si="58"/>
        <v>2.8860862846413911E-29</v>
      </c>
    </row>
    <row r="57" spans="1:163" x14ac:dyDescent="0.25">
      <c r="A57" s="19">
        <f t="shared" si="45"/>
        <v>39</v>
      </c>
      <c r="B57" s="20">
        <f t="shared" si="46"/>
        <v>103</v>
      </c>
      <c r="C57" s="22">
        <f t="shared" si="47"/>
        <v>39</v>
      </c>
      <c r="D57" s="20">
        <f t="shared" si="37"/>
        <v>103</v>
      </c>
      <c r="E57" s="8">
        <f t="shared" si="13"/>
        <v>376.16</v>
      </c>
      <c r="F57" s="21">
        <f t="shared" si="48"/>
        <v>6.3371356147021542E-14</v>
      </c>
      <c r="G57" s="7">
        <f t="shared" si="14"/>
        <v>0.86560198145325884</v>
      </c>
      <c r="H57" s="7">
        <f t="shared" si="15"/>
        <v>0.17782327108499518</v>
      </c>
      <c r="I57" s="2">
        <f t="shared" si="16"/>
        <v>74.880703818209398</v>
      </c>
      <c r="J57" s="2">
        <f t="shared" si="38"/>
        <v>0.53861152135395074</v>
      </c>
      <c r="K57" s="2">
        <f t="shared" si="39"/>
        <v>0.50304500788231676</v>
      </c>
      <c r="L57" s="2">
        <f t="shared" si="40"/>
        <v>1.2699698225247802</v>
      </c>
      <c r="M57" s="2">
        <f t="shared" si="17"/>
        <v>0.63259255123433578</v>
      </c>
      <c r="N57" s="2">
        <f t="shared" si="18"/>
        <v>0.53294965461098087</v>
      </c>
      <c r="O57" s="2">
        <f t="shared" si="19"/>
        <v>5.9374169276926849E-3</v>
      </c>
      <c r="P57" s="2">
        <f t="shared" si="20"/>
        <v>2.2992168079230941E-3</v>
      </c>
      <c r="Q57" s="6">
        <f t="shared" si="21"/>
        <v>103</v>
      </c>
      <c r="R57" s="2">
        <f t="shared" si="75"/>
        <v>0.1</v>
      </c>
      <c r="S57" s="2">
        <f t="shared" si="75"/>
        <v>0.1</v>
      </c>
      <c r="T57" s="2">
        <f t="shared" si="75"/>
        <v>0.15</v>
      </c>
      <c r="U57" s="2">
        <f t="shared" si="75"/>
        <v>0.14999999998583136</v>
      </c>
      <c r="V57" s="2">
        <f t="shared" si="75"/>
        <v>0.11743713618791982</v>
      </c>
      <c r="W57" s="2">
        <f t="shared" si="75"/>
        <v>1.4441208307294577E-2</v>
      </c>
      <c r="X57" s="2">
        <f t="shared" si="75"/>
        <v>6.6957222435443109E-4</v>
      </c>
      <c r="Y57" s="2">
        <f t="shared" si="75"/>
        <v>4.4634528935605378E-5</v>
      </c>
      <c r="Z57" s="21">
        <f t="shared" si="67"/>
        <v>80495.307356519654</v>
      </c>
      <c r="AA57" s="21">
        <f t="shared" si="67"/>
        <v>5298.1497392843921</v>
      </c>
      <c r="AB57" s="21">
        <f t="shared" si="67"/>
        <v>349.39811228231514</v>
      </c>
      <c r="AC57" s="21">
        <f t="shared" si="67"/>
        <v>23.082871120431786</v>
      </c>
      <c r="AD57" s="21">
        <f t="shared" si="67"/>
        <v>1.5274628019132557</v>
      </c>
      <c r="AE57" s="21">
        <f t="shared" si="67"/>
        <v>0.10122986084722294</v>
      </c>
      <c r="AF57" s="21">
        <f t="shared" si="67"/>
        <v>6.7182391593525025E-3</v>
      </c>
      <c r="AG57" s="21">
        <f t="shared" si="67"/>
        <v>4.464449310655962E-4</v>
      </c>
      <c r="AH57" s="2">
        <f t="shared" si="63"/>
        <v>56.192559163272449</v>
      </c>
      <c r="AI57" s="2">
        <f t="shared" si="63"/>
        <v>58.868395313904472</v>
      </c>
      <c r="AJ57" s="2">
        <f t="shared" si="63"/>
        <v>61.544231464536495</v>
      </c>
      <c r="AK57" s="2">
        <f t="shared" si="63"/>
        <v>64.220067615168517</v>
      </c>
      <c r="AL57" s="2">
        <f t="shared" si="63"/>
        <v>66.895903765800526</v>
      </c>
      <c r="AM57" s="2">
        <f t="shared" si="63"/>
        <v>69.571739916432549</v>
      </c>
      <c r="AN57" s="2">
        <f t="shared" si="63"/>
        <v>72.247576067064585</v>
      </c>
      <c r="AO57" s="2">
        <f t="shared" si="61"/>
        <v>74.923412217696608</v>
      </c>
      <c r="AP57" s="2">
        <f t="shared" si="64"/>
        <v>5.101098122967862E-9</v>
      </c>
      <c r="AQ57" s="2">
        <f t="shared" si="64"/>
        <v>3.3575097758155594E-10</v>
      </c>
      <c r="AR57" s="2">
        <f t="shared" si="64"/>
        <v>2.2141833635774074E-11</v>
      </c>
      <c r="AS57" s="2">
        <f t="shared" si="64"/>
        <v>1.462792893413691E-12</v>
      </c>
      <c r="AT57" s="2">
        <f t="shared" si="64"/>
        <v>9.6797390757064224E-14</v>
      </c>
      <c r="AU57" s="2">
        <f t="shared" si="64"/>
        <v>6.4150736149914271E-15</v>
      </c>
      <c r="AV57" s="2">
        <f t="shared" si="64"/>
        <v>4.2574392811308734E-16</v>
      </c>
      <c r="AW57" s="2">
        <f t="shared" si="62"/>
        <v>2.8291820781520035E-17</v>
      </c>
      <c r="AX57" s="2"/>
      <c r="AY57" s="6">
        <f t="shared" si="25"/>
        <v>103</v>
      </c>
      <c r="AZ57" s="2">
        <f t="shared" si="76"/>
        <v>0.1</v>
      </c>
      <c r="BA57" s="2">
        <f t="shared" si="76"/>
        <v>0.15</v>
      </c>
      <c r="BB57" s="2">
        <f t="shared" si="76"/>
        <v>0.14999999998583136</v>
      </c>
      <c r="BC57" s="2">
        <f t="shared" si="76"/>
        <v>0.11743713618791982</v>
      </c>
      <c r="BD57" s="2">
        <f t="shared" si="76"/>
        <v>1.4441208307294577E-2</v>
      </c>
      <c r="BE57" s="2">
        <f t="shared" si="76"/>
        <v>1.0043583365316466E-3</v>
      </c>
      <c r="BF57" s="2">
        <f t="shared" si="76"/>
        <v>6.6951793403408066E-5</v>
      </c>
      <c r="BG57" s="21">
        <f t="shared" si="68"/>
        <v>5298.1497392843921</v>
      </c>
      <c r="BH57" s="21">
        <f t="shared" si="68"/>
        <v>349.39811228231514</v>
      </c>
      <c r="BI57" s="21">
        <f t="shared" si="68"/>
        <v>23.082871120431786</v>
      </c>
      <c r="BJ57" s="21">
        <f t="shared" si="68"/>
        <v>1.5274628019132557</v>
      </c>
      <c r="BK57" s="21">
        <f t="shared" si="68"/>
        <v>0.10122986084722294</v>
      </c>
      <c r="BL57" s="21">
        <f t="shared" si="68"/>
        <v>6.7182391593525025E-3</v>
      </c>
      <c r="BM57" s="21">
        <f t="shared" si="68"/>
        <v>4.464449310655962E-4</v>
      </c>
      <c r="BN57" s="2">
        <f t="shared" si="71"/>
        <v>58.868395313904472</v>
      </c>
      <c r="BO57" s="2">
        <f t="shared" si="71"/>
        <v>61.544231464536495</v>
      </c>
      <c r="BP57" s="2">
        <f t="shared" si="71"/>
        <v>64.220067615168517</v>
      </c>
      <c r="BQ57" s="2">
        <f t="shared" si="71"/>
        <v>66.895903765800526</v>
      </c>
      <c r="BR57" s="2">
        <f t="shared" si="71"/>
        <v>69.571739916432549</v>
      </c>
      <c r="BS57" s="2">
        <f t="shared" si="71"/>
        <v>72.247576067064585</v>
      </c>
      <c r="BT57" s="2">
        <f t="shared" si="71"/>
        <v>74.923412217696608</v>
      </c>
      <c r="BU57" s="2">
        <f t="shared" si="65"/>
        <v>3.3575097758155594E-10</v>
      </c>
      <c r="BV57" s="2">
        <f t="shared" si="65"/>
        <v>2.2141833635774074E-11</v>
      </c>
      <c r="BW57" s="2">
        <f t="shared" si="65"/>
        <v>1.462792893413691E-12</v>
      </c>
      <c r="BX57" s="2">
        <f t="shared" si="65"/>
        <v>9.6797390757064224E-14</v>
      </c>
      <c r="BY57" s="2">
        <f t="shared" si="65"/>
        <v>6.4150736149914271E-15</v>
      </c>
      <c r="BZ57" s="2">
        <f t="shared" si="65"/>
        <v>4.2574392811308734E-16</v>
      </c>
      <c r="CA57" s="2">
        <f t="shared" si="65"/>
        <v>2.8291820781520035E-17</v>
      </c>
      <c r="CB57" s="2"/>
      <c r="CC57" s="6">
        <f t="shared" si="29"/>
        <v>103</v>
      </c>
      <c r="CD57" s="2">
        <f t="shared" si="77"/>
        <v>4.8137361024315267E-3</v>
      </c>
      <c r="CE57" s="2">
        <f t="shared" si="77"/>
        <v>1.0043583365316466E-3</v>
      </c>
      <c r="CF57" s="2">
        <f t="shared" si="77"/>
        <v>1.1158632233901344E-4</v>
      </c>
      <c r="CG57" s="2">
        <f t="shared" si="77"/>
        <v>7.4257572023617158E-6</v>
      </c>
      <c r="CH57" s="2">
        <f t="shared" si="77"/>
        <v>2.9677632478186667E-7</v>
      </c>
      <c r="CI57" s="2">
        <f t="shared" si="77"/>
        <v>1.3192588899091363E-8</v>
      </c>
      <c r="CJ57" s="2">
        <f t="shared" si="77"/>
        <v>4.4027445578187496E-10</v>
      </c>
      <c r="CK57" s="21">
        <f t="shared" si="69"/>
        <v>0.10122986084722294</v>
      </c>
      <c r="CL57" s="21">
        <f t="shared" si="69"/>
        <v>6.7182391593525025E-3</v>
      </c>
      <c r="CM57" s="21">
        <f t="shared" si="69"/>
        <v>4.464449310655962E-4</v>
      </c>
      <c r="CN57" s="21">
        <f t="shared" si="69"/>
        <v>2.970346995315204E-5</v>
      </c>
      <c r="CO57" s="21">
        <f t="shared" si="69"/>
        <v>1.9785107891631214E-6</v>
      </c>
      <c r="CP57" s="21">
        <f t="shared" si="69"/>
        <v>1.3192589769503009E-7</v>
      </c>
      <c r="CQ57" s="21">
        <f t="shared" si="69"/>
        <v>8.8054891492708019E-9</v>
      </c>
      <c r="CR57" s="2">
        <f t="shared" si="72"/>
        <v>69.571739916432549</v>
      </c>
      <c r="CS57" s="2">
        <f t="shared" si="72"/>
        <v>72.247576067064585</v>
      </c>
      <c r="CT57" s="2">
        <f t="shared" si="72"/>
        <v>74.923412217696608</v>
      </c>
      <c r="CU57" s="2">
        <f t="shared" si="72"/>
        <v>77.599248368328631</v>
      </c>
      <c r="CV57" s="2">
        <f t="shared" si="72"/>
        <v>80.275084518960654</v>
      </c>
      <c r="CW57" s="2">
        <f t="shared" si="72"/>
        <v>82.950920669592662</v>
      </c>
      <c r="CX57" s="2">
        <f t="shared" si="72"/>
        <v>85.626756820224685</v>
      </c>
      <c r="CY57" s="2">
        <f t="shared" si="66"/>
        <v>6.4150736149914271E-15</v>
      </c>
      <c r="CZ57" s="2">
        <f t="shared" si="66"/>
        <v>4.2574392811308734E-16</v>
      </c>
      <c r="DA57" s="2">
        <f t="shared" si="66"/>
        <v>2.8291820781520035E-17</v>
      </c>
      <c r="DB57" s="2">
        <f t="shared" si="66"/>
        <v>1.882349175018062E-18</v>
      </c>
      <c r="DC57" s="2">
        <f t="shared" si="66"/>
        <v>1.2538091192078878E-19</v>
      </c>
      <c r="DD57" s="2">
        <f t="shared" si="66"/>
        <v>8.3603230498339389E-21</v>
      </c>
      <c r="DE57" s="2">
        <f t="shared" si="66"/>
        <v>5.5801578899301126E-22</v>
      </c>
      <c r="DF57" s="2"/>
      <c r="DG57" s="6">
        <f t="shared" si="33"/>
        <v>103</v>
      </c>
      <c r="DH57" s="2">
        <f t="shared" si="74"/>
        <v>1.9254944409726105E-3</v>
      </c>
      <c r="DI57" s="2">
        <f t="shared" si="74"/>
        <v>3.3478611217721554E-4</v>
      </c>
      <c r="DJ57" s="2">
        <f t="shared" si="74"/>
        <v>3.5707623148484306E-5</v>
      </c>
      <c r="DK57" s="2">
        <f t="shared" si="74"/>
        <v>2.9703028809446866E-6</v>
      </c>
      <c r="DL57" s="2">
        <f t="shared" si="74"/>
        <v>2.3742105982549332E-7</v>
      </c>
      <c r="DM57" s="2">
        <f t="shared" si="74"/>
        <v>1.9788883348637042E-8</v>
      </c>
      <c r="DN57" s="2">
        <f t="shared" si="74"/>
        <v>1.0566586938765E-9</v>
      </c>
      <c r="DO57" s="2">
        <f t="shared" si="74"/>
        <v>5.8827809290562532E-11</v>
      </c>
      <c r="DP57" s="2">
        <f t="shared" si="73"/>
        <v>3.1469049588395136E-12</v>
      </c>
      <c r="DQ57" s="2">
        <f t="shared" si="73"/>
        <v>1.579469888213225E-13</v>
      </c>
      <c r="DR57" s="2">
        <f t="shared" si="73"/>
        <v>8.8151708155237436E-15</v>
      </c>
      <c r="DS57" s="2">
        <f t="shared" si="73"/>
        <v>4.707345624410664E-16</v>
      </c>
      <c r="DT57" s="2">
        <f t="shared" si="73"/>
        <v>2.3314683517128286E-17</v>
      </c>
      <c r="DU57" s="21">
        <f t="shared" si="70"/>
        <v>0.10122986084722294</v>
      </c>
      <c r="DV57" s="21">
        <f t="shared" si="70"/>
        <v>6.7182391593525025E-3</v>
      </c>
      <c r="DW57" s="21">
        <f t="shared" si="70"/>
        <v>4.464449310655962E-4</v>
      </c>
      <c r="DX57" s="21">
        <f t="shared" si="70"/>
        <v>2.970346995315204E-5</v>
      </c>
      <c r="DY57" s="21">
        <f t="shared" si="70"/>
        <v>1.9785107891631214E-6</v>
      </c>
      <c r="DZ57" s="21">
        <f t="shared" si="70"/>
        <v>1.3192589769503009E-7</v>
      </c>
      <c r="EA57" s="21">
        <f t="shared" si="70"/>
        <v>8.8054891492708019E-9</v>
      </c>
      <c r="EB57" s="21">
        <f t="shared" si="70"/>
        <v>5.882781105636048E-10</v>
      </c>
      <c r="EC57" s="21">
        <f t="shared" si="70"/>
        <v>3.9336338391889012E-11</v>
      </c>
      <c r="ED57" s="21">
        <f t="shared" si="70"/>
        <v>2.6324825629001369E-12</v>
      </c>
      <c r="EE57" s="21">
        <f t="shared" si="70"/>
        <v>1.7631022282211348E-13</v>
      </c>
      <c r="EF57" s="21">
        <f t="shared" si="70"/>
        <v>1.1817118785712828E-14</v>
      </c>
      <c r="EG57" s="21">
        <f t="shared" si="70"/>
        <v>7.9259432427314064E-16</v>
      </c>
      <c r="EH57" s="2">
        <f t="shared" si="59"/>
        <v>69.571739916432549</v>
      </c>
      <c r="EI57" s="2">
        <f t="shared" si="59"/>
        <v>72.247576067064585</v>
      </c>
      <c r="EJ57" s="2">
        <f t="shared" si="59"/>
        <v>74.923412217696608</v>
      </c>
      <c r="EK57" s="2">
        <f t="shared" si="59"/>
        <v>77.599248368328631</v>
      </c>
      <c r="EL57" s="2">
        <f t="shared" si="59"/>
        <v>80.275084518960654</v>
      </c>
      <c r="EM57" s="2">
        <f t="shared" si="59"/>
        <v>82.950920669592662</v>
      </c>
      <c r="EN57" s="2">
        <f t="shared" si="59"/>
        <v>85.626756820224685</v>
      </c>
      <c r="EO57" s="2">
        <f t="shared" si="59"/>
        <v>88.302592970856708</v>
      </c>
      <c r="EP57" s="2">
        <f t="shared" si="57"/>
        <v>90.97842912148873</v>
      </c>
      <c r="EQ57" s="2">
        <f t="shared" si="57"/>
        <v>93.654265272120753</v>
      </c>
      <c r="ER57" s="2">
        <f t="shared" si="57"/>
        <v>96.330101422752776</v>
      </c>
      <c r="ES57" s="2">
        <f t="shared" si="57"/>
        <v>99.005937573384799</v>
      </c>
      <c r="ET57" s="2">
        <f t="shared" si="57"/>
        <v>101.68177372401682</v>
      </c>
      <c r="EU57" s="2">
        <f t="shared" si="60"/>
        <v>6.4150736149914271E-15</v>
      </c>
      <c r="EV57" s="2">
        <f t="shared" si="60"/>
        <v>4.2574392811308734E-16</v>
      </c>
      <c r="EW57" s="2">
        <f t="shared" si="60"/>
        <v>2.8291820781520035E-17</v>
      </c>
      <c r="EX57" s="2">
        <f t="shared" si="60"/>
        <v>1.882349175018062E-18</v>
      </c>
      <c r="EY57" s="2">
        <f t="shared" si="60"/>
        <v>1.2538091192078878E-19</v>
      </c>
      <c r="EZ57" s="2">
        <f t="shared" si="60"/>
        <v>8.3603230498339389E-21</v>
      </c>
      <c r="FA57" s="2">
        <f t="shared" si="60"/>
        <v>5.5801578899301126E-22</v>
      </c>
      <c r="FB57" s="2">
        <f t="shared" si="60"/>
        <v>3.727998166020702E-23</v>
      </c>
      <c r="FC57" s="2">
        <f t="shared" si="58"/>
        <v>2.4927971098246618E-24</v>
      </c>
      <c r="FD57" s="2">
        <f t="shared" si="58"/>
        <v>1.6682399004677788E-25</v>
      </c>
      <c r="FE57" s="2">
        <f t="shared" si="58"/>
        <v>1.1173017922900999E-26</v>
      </c>
      <c r="FF57" s="2">
        <f t="shared" si="58"/>
        <v>7.4886684320373274E-28</v>
      </c>
      <c r="FG57" s="2">
        <f t="shared" si="58"/>
        <v>5.0227777203709875E-29</v>
      </c>
    </row>
    <row r="58" spans="1:163" x14ac:dyDescent="0.25">
      <c r="A58" s="19">
        <f t="shared" si="45"/>
        <v>40</v>
      </c>
      <c r="B58" s="20">
        <f t="shared" si="46"/>
        <v>105</v>
      </c>
      <c r="C58" s="22">
        <f t="shared" si="47"/>
        <v>40</v>
      </c>
      <c r="D58" s="20">
        <f t="shared" si="37"/>
        <v>105</v>
      </c>
      <c r="E58" s="8">
        <f t="shared" si="13"/>
        <v>378.16</v>
      </c>
      <c r="F58" s="21">
        <f t="shared" si="48"/>
        <v>6.3371356147021542E-14</v>
      </c>
      <c r="G58" s="7">
        <f t="shared" si="14"/>
        <v>0.86423875688029939</v>
      </c>
      <c r="H58" s="7">
        <f t="shared" si="15"/>
        <v>0.17033236412530239</v>
      </c>
      <c r="I58" s="2">
        <f t="shared" si="16"/>
        <v>75.474607559871828</v>
      </c>
      <c r="J58" s="2">
        <f t="shared" si="38"/>
        <v>0.55088823652838481</v>
      </c>
      <c r="K58" s="2">
        <f t="shared" si="39"/>
        <v>0.51434857164066949</v>
      </c>
      <c r="L58" s="2">
        <f t="shared" si="40"/>
        <v>1.2705880036071537</v>
      </c>
      <c r="M58" s="2">
        <f t="shared" si="17"/>
        <v>0.65502298212935262</v>
      </c>
      <c r="N58" s="2">
        <f t="shared" si="18"/>
        <v>0.55555144095670428</v>
      </c>
      <c r="O58" s="2">
        <f t="shared" si="19"/>
        <v>8.5336549349153343E-3</v>
      </c>
      <c r="P58" s="2">
        <f t="shared" si="20"/>
        <v>3.3012750017812243E-3</v>
      </c>
      <c r="Q58" s="6">
        <f t="shared" si="21"/>
        <v>105</v>
      </c>
      <c r="R58" s="2">
        <f t="shared" si="75"/>
        <v>0.1</v>
      </c>
      <c r="S58" s="2">
        <f t="shared" si="75"/>
        <v>0.1</v>
      </c>
      <c r="T58" s="2">
        <f t="shared" si="75"/>
        <v>0.15</v>
      </c>
      <c r="U58" s="2">
        <f t="shared" si="75"/>
        <v>0.14999999999999911</v>
      </c>
      <c r="V58" s="2">
        <f t="shared" si="75"/>
        <v>0.13335768924006403</v>
      </c>
      <c r="W58" s="2">
        <f t="shared" si="75"/>
        <v>2.0608375234585852E-2</v>
      </c>
      <c r="X58" s="2">
        <f t="shared" si="75"/>
        <v>9.8988908456838494E-4</v>
      </c>
      <c r="Y58" s="2">
        <f t="shared" si="75"/>
        <v>6.7028570135196916E-5</v>
      </c>
      <c r="Z58" s="21">
        <f t="shared" si="67"/>
        <v>109488.22309128029</v>
      </c>
      <c r="AA58" s="21">
        <f t="shared" si="67"/>
        <v>7309.2096426926246</v>
      </c>
      <c r="AB58" s="21">
        <f t="shared" si="67"/>
        <v>488.89526152430756</v>
      </c>
      <c r="AC58" s="21">
        <f t="shared" si="67"/>
        <v>32.759250030761059</v>
      </c>
      <c r="AD58" s="21">
        <f t="shared" si="67"/>
        <v>2.198687000559818</v>
      </c>
      <c r="AE58" s="21">
        <f t="shared" si="67"/>
        <v>0.14779163772988246</v>
      </c>
      <c r="AF58" s="21">
        <f t="shared" si="67"/>
        <v>9.9482106095564963E-3</v>
      </c>
      <c r="AG58" s="21">
        <f t="shared" si="67"/>
        <v>6.7051044324578006E-4</v>
      </c>
      <c r="AH58" s="2">
        <f t="shared" si="63"/>
        <v>55.89536982985129</v>
      </c>
      <c r="AI58" s="2">
        <f t="shared" si="63"/>
        <v>58.557054107463259</v>
      </c>
      <c r="AJ58" s="2">
        <f t="shared" si="63"/>
        <v>61.21873838507522</v>
      </c>
      <c r="AK58" s="2">
        <f t="shared" si="63"/>
        <v>63.880422662687188</v>
      </c>
      <c r="AL58" s="2">
        <f t="shared" si="63"/>
        <v>66.542106940299149</v>
      </c>
      <c r="AM58" s="2">
        <f t="shared" si="63"/>
        <v>69.203791217911117</v>
      </c>
      <c r="AN58" s="2">
        <f t="shared" si="63"/>
        <v>71.8654754955231</v>
      </c>
      <c r="AO58" s="2">
        <f t="shared" si="61"/>
        <v>74.527159773135068</v>
      </c>
      <c r="AP58" s="2">
        <f t="shared" si="64"/>
        <v>6.9384185117359633E-9</v>
      </c>
      <c r="AQ58" s="2">
        <f t="shared" si="64"/>
        <v>4.6319457095343378E-10</v>
      </c>
      <c r="AR58" s="2">
        <f t="shared" si="64"/>
        <v>3.0981957161882591E-11</v>
      </c>
      <c r="AS58" s="2">
        <f t="shared" si="64"/>
        <v>2.0759981475536955E-12</v>
      </c>
      <c r="AT58" s="2">
        <f t="shared" si="64"/>
        <v>1.3933377850399466E-13</v>
      </c>
      <c r="AU58" s="2">
        <f t="shared" si="64"/>
        <v>9.3657565606605976E-15</v>
      </c>
      <c r="AV58" s="2">
        <f t="shared" si="64"/>
        <v>6.3043159922867624E-16</v>
      </c>
      <c r="AW58" s="2">
        <f t="shared" si="62"/>
        <v>4.2491156154155258E-17</v>
      </c>
      <c r="AX58" s="2"/>
      <c r="AY58" s="6">
        <f t="shared" si="25"/>
        <v>105</v>
      </c>
      <c r="AZ58" s="2">
        <f t="shared" si="76"/>
        <v>0.1</v>
      </c>
      <c r="BA58" s="2">
        <f t="shared" si="76"/>
        <v>0.15</v>
      </c>
      <c r="BB58" s="2">
        <f t="shared" si="76"/>
        <v>0.14999999999999911</v>
      </c>
      <c r="BC58" s="2">
        <f t="shared" si="76"/>
        <v>0.13335768924006403</v>
      </c>
      <c r="BD58" s="2">
        <f t="shared" si="76"/>
        <v>2.0608375234585852E-2</v>
      </c>
      <c r="BE58" s="2">
        <f t="shared" si="76"/>
        <v>1.4848336268525775E-3</v>
      </c>
      <c r="BF58" s="2">
        <f t="shared" si="76"/>
        <v>1.0054285520279538E-4</v>
      </c>
      <c r="BG58" s="21">
        <f t="shared" si="68"/>
        <v>7309.2096426926246</v>
      </c>
      <c r="BH58" s="21">
        <f t="shared" si="68"/>
        <v>488.89526152430756</v>
      </c>
      <c r="BI58" s="21">
        <f t="shared" si="68"/>
        <v>32.759250030761059</v>
      </c>
      <c r="BJ58" s="21">
        <f t="shared" si="68"/>
        <v>2.198687000559818</v>
      </c>
      <c r="BK58" s="21">
        <f t="shared" si="68"/>
        <v>0.14779163772988246</v>
      </c>
      <c r="BL58" s="21">
        <f t="shared" si="68"/>
        <v>9.9482106095564963E-3</v>
      </c>
      <c r="BM58" s="21">
        <f t="shared" si="68"/>
        <v>6.7051044324578006E-4</v>
      </c>
      <c r="BN58" s="2">
        <f t="shared" si="71"/>
        <v>58.557054107463259</v>
      </c>
      <c r="BO58" s="2">
        <f t="shared" si="71"/>
        <v>61.21873838507522</v>
      </c>
      <c r="BP58" s="2">
        <f t="shared" si="71"/>
        <v>63.880422662687188</v>
      </c>
      <c r="BQ58" s="2">
        <f t="shared" si="71"/>
        <v>66.542106940299149</v>
      </c>
      <c r="BR58" s="2">
        <f t="shared" si="71"/>
        <v>69.203791217911117</v>
      </c>
      <c r="BS58" s="2">
        <f t="shared" si="71"/>
        <v>71.8654754955231</v>
      </c>
      <c r="BT58" s="2">
        <f t="shared" si="71"/>
        <v>74.527159773135068</v>
      </c>
      <c r="BU58" s="2">
        <f t="shared" si="65"/>
        <v>4.6319457095343378E-10</v>
      </c>
      <c r="BV58" s="2">
        <f t="shared" si="65"/>
        <v>3.0981957161882591E-11</v>
      </c>
      <c r="BW58" s="2">
        <f t="shared" si="65"/>
        <v>2.0759981475536955E-12</v>
      </c>
      <c r="BX58" s="2">
        <f t="shared" si="65"/>
        <v>1.3933377850399466E-13</v>
      </c>
      <c r="BY58" s="2">
        <f t="shared" si="65"/>
        <v>9.3657565606605976E-15</v>
      </c>
      <c r="BZ58" s="2">
        <f t="shared" si="65"/>
        <v>6.3043159922867624E-16</v>
      </c>
      <c r="CA58" s="2">
        <f t="shared" si="65"/>
        <v>4.2491156154155258E-17</v>
      </c>
      <c r="CB58" s="2"/>
      <c r="CC58" s="6">
        <f t="shared" si="29"/>
        <v>105</v>
      </c>
      <c r="CD58" s="2">
        <f t="shared" si="77"/>
        <v>6.8694584115286178E-3</v>
      </c>
      <c r="CE58" s="2">
        <f t="shared" si="77"/>
        <v>1.4848336268525775E-3</v>
      </c>
      <c r="CF58" s="2">
        <f t="shared" si="77"/>
        <v>1.675714253379923E-4</v>
      </c>
      <c r="CG58" s="2">
        <f t="shared" si="77"/>
        <v>1.1311573550804033E-5</v>
      </c>
      <c r="CH58" s="2">
        <f t="shared" si="77"/>
        <v>4.5852450797911889E-7</v>
      </c>
      <c r="CI58" s="2">
        <f t="shared" si="77"/>
        <v>2.0673371969870405E-8</v>
      </c>
      <c r="CJ58" s="2">
        <f t="shared" si="77"/>
        <v>6.9976539562865987E-10</v>
      </c>
      <c r="CK58" s="21">
        <f t="shared" si="69"/>
        <v>0.14779163772988246</v>
      </c>
      <c r="CL58" s="21">
        <f t="shared" si="69"/>
        <v>9.9482106095564963E-3</v>
      </c>
      <c r="CM58" s="21">
        <f t="shared" si="69"/>
        <v>6.7051044324578006E-4</v>
      </c>
      <c r="CN58" s="21">
        <f t="shared" si="69"/>
        <v>4.5247317847651908E-5</v>
      </c>
      <c r="CO58" s="21">
        <f t="shared" si="69"/>
        <v>3.056834725290045E-6</v>
      </c>
      <c r="CP58" s="21">
        <f t="shared" si="69"/>
        <v>2.0673374108119956E-7</v>
      </c>
      <c r="CQ58" s="21">
        <f t="shared" si="69"/>
        <v>1.3995308020395037E-8</v>
      </c>
      <c r="CR58" s="2">
        <f t="shared" si="72"/>
        <v>69.203791217911117</v>
      </c>
      <c r="CS58" s="2">
        <f t="shared" si="72"/>
        <v>71.8654754955231</v>
      </c>
      <c r="CT58" s="2">
        <f t="shared" si="72"/>
        <v>74.527159773135068</v>
      </c>
      <c r="CU58" s="2">
        <f t="shared" si="72"/>
        <v>77.188844050747022</v>
      </c>
      <c r="CV58" s="2">
        <f t="shared" si="72"/>
        <v>79.85052832835899</v>
      </c>
      <c r="CW58" s="2">
        <f t="shared" si="72"/>
        <v>82.512212605970959</v>
      </c>
      <c r="CX58" s="2">
        <f t="shared" si="72"/>
        <v>85.173896883582927</v>
      </c>
      <c r="CY58" s="2">
        <f t="shared" si="66"/>
        <v>9.3657565606605976E-15</v>
      </c>
      <c r="CZ58" s="2">
        <f t="shared" si="66"/>
        <v>6.3043159922867624E-16</v>
      </c>
      <c r="DA58" s="2">
        <f t="shared" si="66"/>
        <v>4.2491156154155258E-17</v>
      </c>
      <c r="DB58" s="2">
        <f t="shared" si="66"/>
        <v>2.8673838958355443E-18</v>
      </c>
      <c r="DC58" s="2">
        <f t="shared" si="66"/>
        <v>1.9371576211894616E-19</v>
      </c>
      <c r="DD58" s="2">
        <f t="shared" si="66"/>
        <v>1.3100997535649493E-20</v>
      </c>
      <c r="DE58" s="2">
        <f t="shared" si="66"/>
        <v>8.8690164901355848E-22</v>
      </c>
      <c r="DF58" s="2"/>
      <c r="DG58" s="6">
        <f t="shared" si="33"/>
        <v>105</v>
      </c>
      <c r="DH58" s="2">
        <f t="shared" si="74"/>
        <v>2.7477833646114471E-3</v>
      </c>
      <c r="DI58" s="2">
        <f t="shared" si="74"/>
        <v>4.9494454228419247E-4</v>
      </c>
      <c r="DJ58" s="2">
        <f t="shared" si="74"/>
        <v>5.3622856108157533E-5</v>
      </c>
      <c r="DK58" s="2">
        <f t="shared" si="74"/>
        <v>4.5246294203216136E-6</v>
      </c>
      <c r="DL58" s="2">
        <f t="shared" si="74"/>
        <v>3.6681960638329511E-7</v>
      </c>
      <c r="DM58" s="2">
        <f t="shared" si="74"/>
        <v>3.1010057954805601E-8</v>
      </c>
      <c r="DN58" s="2">
        <f t="shared" si="74"/>
        <v>1.6794369495087836E-9</v>
      </c>
      <c r="DO58" s="2">
        <f t="shared" si="74"/>
        <v>9.4832941499589659E-11</v>
      </c>
      <c r="DP58" s="2">
        <f t="shared" si="73"/>
        <v>5.1452708760280078E-12</v>
      </c>
      <c r="DQ58" s="2">
        <f t="shared" si="73"/>
        <v>2.6193047730771466E-13</v>
      </c>
      <c r="DR58" s="2">
        <f t="shared" si="73"/>
        <v>1.4827028493868967E-14</v>
      </c>
      <c r="DS58" s="2">
        <f t="shared" si="73"/>
        <v>8.0824236192711399E-16</v>
      </c>
      <c r="DT58" s="2">
        <f t="shared" si="73"/>
        <v>3.9968028886505634E-17</v>
      </c>
      <c r="DU58" s="21">
        <f t="shared" si="70"/>
        <v>0.14779163772988246</v>
      </c>
      <c r="DV58" s="21">
        <f t="shared" si="70"/>
        <v>9.9482106095564963E-3</v>
      </c>
      <c r="DW58" s="21">
        <f t="shared" si="70"/>
        <v>6.7051044324578006E-4</v>
      </c>
      <c r="DX58" s="21">
        <f t="shared" si="70"/>
        <v>4.5247317847651908E-5</v>
      </c>
      <c r="DY58" s="21">
        <f t="shared" si="70"/>
        <v>3.056834725290045E-6</v>
      </c>
      <c r="DZ58" s="21">
        <f t="shared" si="70"/>
        <v>2.0673374108119956E-7</v>
      </c>
      <c r="EA58" s="21">
        <f t="shared" si="70"/>
        <v>1.3995308020395037E-8</v>
      </c>
      <c r="EB58" s="21">
        <f t="shared" si="70"/>
        <v>9.4832945696151978E-10</v>
      </c>
      <c r="EC58" s="21">
        <f t="shared" si="70"/>
        <v>6.4315844379677306E-11</v>
      </c>
      <c r="ED58" s="21">
        <f t="shared" si="70"/>
        <v>4.3655298536606916E-12</v>
      </c>
      <c r="EE58" s="21">
        <f t="shared" si="70"/>
        <v>2.9654888620721868E-13</v>
      </c>
      <c r="EF58" s="21">
        <f t="shared" si="70"/>
        <v>2.0159403701242118E-14</v>
      </c>
      <c r="EG58" s="21">
        <f t="shared" si="70"/>
        <v>1.3714003500833815E-15</v>
      </c>
      <c r="EH58" s="2">
        <f t="shared" si="59"/>
        <v>69.203791217911117</v>
      </c>
      <c r="EI58" s="2">
        <f t="shared" si="59"/>
        <v>71.8654754955231</v>
      </c>
      <c r="EJ58" s="2">
        <f t="shared" si="59"/>
        <v>74.527159773135068</v>
      </c>
      <c r="EK58" s="2">
        <f t="shared" si="59"/>
        <v>77.188844050747022</v>
      </c>
      <c r="EL58" s="2">
        <f t="shared" si="59"/>
        <v>79.85052832835899</v>
      </c>
      <c r="EM58" s="2">
        <f t="shared" si="59"/>
        <v>82.512212605970959</v>
      </c>
      <c r="EN58" s="2">
        <f t="shared" si="59"/>
        <v>85.173896883582927</v>
      </c>
      <c r="EO58" s="2">
        <f t="shared" si="59"/>
        <v>87.835581161194895</v>
      </c>
      <c r="EP58" s="2">
        <f t="shared" si="57"/>
        <v>90.497265438806863</v>
      </c>
      <c r="EQ58" s="2">
        <f t="shared" si="57"/>
        <v>93.158949716418817</v>
      </c>
      <c r="ER58" s="2">
        <f t="shared" si="57"/>
        <v>95.820633994030786</v>
      </c>
      <c r="ES58" s="2">
        <f t="shared" si="57"/>
        <v>98.482318271642754</v>
      </c>
      <c r="ET58" s="2">
        <f t="shared" si="57"/>
        <v>101.14400254925472</v>
      </c>
      <c r="EU58" s="2">
        <f t="shared" si="60"/>
        <v>9.3657565606605976E-15</v>
      </c>
      <c r="EV58" s="2">
        <f t="shared" si="60"/>
        <v>6.3043159922867624E-16</v>
      </c>
      <c r="EW58" s="2">
        <f t="shared" si="60"/>
        <v>4.2491156154155258E-17</v>
      </c>
      <c r="EX58" s="2">
        <f t="shared" si="60"/>
        <v>2.8673838958355443E-18</v>
      </c>
      <c r="EY58" s="2">
        <f t="shared" si="60"/>
        <v>1.9371576211894616E-19</v>
      </c>
      <c r="EZ58" s="2">
        <f t="shared" si="60"/>
        <v>1.3100997535649493E-20</v>
      </c>
      <c r="FA58" s="2">
        <f t="shared" si="60"/>
        <v>8.8690164901355848E-22</v>
      </c>
      <c r="FB58" s="2">
        <f t="shared" si="60"/>
        <v>6.009692376400392E-23</v>
      </c>
      <c r="FC58" s="2">
        <f t="shared" si="58"/>
        <v>4.0757822801534508E-24</v>
      </c>
      <c r="FD58" s="2">
        <f t="shared" si="58"/>
        <v>2.7664954712919577E-25</v>
      </c>
      <c r="FE58" s="2">
        <f t="shared" si="58"/>
        <v>1.8792705082920339E-26</v>
      </c>
      <c r="FF58" s="2">
        <f t="shared" si="58"/>
        <v>1.277528751665665E-27</v>
      </c>
      <c r="FG58" s="2">
        <f t="shared" si="58"/>
        <v>8.6907500005372785E-29</v>
      </c>
    </row>
    <row r="59" spans="1:163" x14ac:dyDescent="0.25">
      <c r="A59" s="19">
        <f t="shared" si="45"/>
        <v>41</v>
      </c>
      <c r="B59" s="20">
        <f t="shared" si="46"/>
        <v>107</v>
      </c>
      <c r="C59" s="22">
        <f t="shared" si="47"/>
        <v>41</v>
      </c>
      <c r="D59" s="20">
        <f t="shared" si="37"/>
        <v>107</v>
      </c>
      <c r="E59" s="8">
        <f t="shared" si="13"/>
        <v>380.16</v>
      </c>
      <c r="F59" s="21">
        <f t="shared" si="48"/>
        <v>6.3371356147021542E-14</v>
      </c>
      <c r="G59" s="7">
        <f t="shared" si="14"/>
        <v>0.8627955792452634</v>
      </c>
      <c r="H59" s="7">
        <f t="shared" si="15"/>
        <v>0.16389392287613994</v>
      </c>
      <c r="I59" s="2">
        <f t="shared" si="16"/>
        <v>75.993857206728649</v>
      </c>
      <c r="J59" s="2">
        <f t="shared" si="38"/>
        <v>0.56211047554501059</v>
      </c>
      <c r="K59" s="2">
        <f t="shared" si="39"/>
        <v>0.52434595273572093</v>
      </c>
      <c r="L59" s="2">
        <f t="shared" si="40"/>
        <v>1.2712426919809314</v>
      </c>
      <c r="M59" s="2">
        <f t="shared" si="17"/>
        <v>0.67415728030258504</v>
      </c>
      <c r="N59" s="2">
        <f t="shared" si="18"/>
        <v>0.57493559711661435</v>
      </c>
      <c r="O59" s="2">
        <f t="shared" si="19"/>
        <v>1.2122946128199539E-2</v>
      </c>
      <c r="P59" s="2">
        <f t="shared" si="20"/>
        <v>4.6838121927220214E-3</v>
      </c>
      <c r="Q59" s="6">
        <f t="shared" si="21"/>
        <v>107</v>
      </c>
      <c r="R59" s="2">
        <f t="shared" si="75"/>
        <v>0.1</v>
      </c>
      <c r="S59" s="2">
        <f t="shared" si="75"/>
        <v>0.1</v>
      </c>
      <c r="T59" s="2">
        <f t="shared" si="75"/>
        <v>0.15</v>
      </c>
      <c r="U59" s="2">
        <f t="shared" si="75"/>
        <v>0.15</v>
      </c>
      <c r="V59" s="2">
        <f t="shared" si="75"/>
        <v>0.14359102690290329</v>
      </c>
      <c r="W59" s="2">
        <f t="shared" si="75"/>
        <v>2.9009619771623432E-2</v>
      </c>
      <c r="X59" s="2">
        <f t="shared" si="75"/>
        <v>1.4564053041198457E-3</v>
      </c>
      <c r="Y59" s="2">
        <f t="shared" si="75"/>
        <v>1.0022832393854487E-4</v>
      </c>
      <c r="Z59" s="21">
        <f t="shared" si="67"/>
        <v>148450.59366896734</v>
      </c>
      <c r="AA59" s="21">
        <f t="shared" si="67"/>
        <v>10050.082537903139</v>
      </c>
      <c r="AB59" s="21">
        <f t="shared" si="67"/>
        <v>681.70966843942574</v>
      </c>
      <c r="AC59" s="21">
        <f t="shared" si="67"/>
        <v>46.323541831825352</v>
      </c>
      <c r="AD59" s="21">
        <f t="shared" si="67"/>
        <v>3.1529362392586342</v>
      </c>
      <c r="AE59" s="21">
        <f t="shared" si="67"/>
        <v>0.21492425390480735</v>
      </c>
      <c r="AF59" s="21">
        <f t="shared" si="67"/>
        <v>1.4671149977254223E-2</v>
      </c>
      <c r="AG59" s="21">
        <f t="shared" si="67"/>
        <v>1.0027858611057123E-3</v>
      </c>
      <c r="AH59" s="2">
        <f t="shared" si="63"/>
        <v>55.601307488574719</v>
      </c>
      <c r="AI59" s="2">
        <f t="shared" si="63"/>
        <v>58.248988797554468</v>
      </c>
      <c r="AJ59" s="2">
        <f t="shared" si="63"/>
        <v>60.896670106534216</v>
      </c>
      <c r="AK59" s="2">
        <f t="shared" si="63"/>
        <v>63.544351415513958</v>
      </c>
      <c r="AL59" s="2">
        <f t="shared" si="63"/>
        <v>66.192032724493714</v>
      </c>
      <c r="AM59" s="2">
        <f t="shared" si="63"/>
        <v>68.839714033473456</v>
      </c>
      <c r="AN59" s="2">
        <f t="shared" si="63"/>
        <v>71.487395342453212</v>
      </c>
      <c r="AO59" s="2">
        <f t="shared" si="61"/>
        <v>74.135076651432968</v>
      </c>
      <c r="AP59" s="2">
        <f t="shared" si="64"/>
        <v>9.4075167739468022E-9</v>
      </c>
      <c r="AQ59" s="2">
        <f t="shared" si="64"/>
        <v>6.3688740334953736E-10</v>
      </c>
      <c r="AR59" s="2">
        <f t="shared" si="64"/>
        <v>4.3200867612777278E-11</v>
      </c>
      <c r="AS59" s="2">
        <f t="shared" si="64"/>
        <v>2.9355857141610651E-12</v>
      </c>
      <c r="AT59" s="2">
        <f t="shared" si="64"/>
        <v>1.9980584686260151E-13</v>
      </c>
      <c r="AU59" s="2">
        <f t="shared" si="64"/>
        <v>1.3620041489363063E-14</v>
      </c>
      <c r="AV59" s="2">
        <f t="shared" si="64"/>
        <v>9.2973067195983765E-16</v>
      </c>
      <c r="AW59" s="2">
        <f t="shared" si="62"/>
        <v>6.3547899998257432E-17</v>
      </c>
      <c r="AX59" s="2"/>
      <c r="AY59" s="6">
        <f t="shared" si="25"/>
        <v>107</v>
      </c>
      <c r="AZ59" s="2">
        <f t="shared" si="76"/>
        <v>0.1</v>
      </c>
      <c r="BA59" s="2">
        <f t="shared" si="76"/>
        <v>0.15</v>
      </c>
      <c r="BB59" s="2">
        <f t="shared" si="76"/>
        <v>0.15</v>
      </c>
      <c r="BC59" s="2">
        <f t="shared" si="76"/>
        <v>0.14359102690290329</v>
      </c>
      <c r="BD59" s="2">
        <f t="shared" si="76"/>
        <v>2.9009619771623432E-2</v>
      </c>
      <c r="BE59" s="2">
        <f t="shared" si="76"/>
        <v>2.184607956179768E-3</v>
      </c>
      <c r="BF59" s="2">
        <f t="shared" si="76"/>
        <v>1.503424859078173E-4</v>
      </c>
      <c r="BG59" s="21">
        <f t="shared" si="68"/>
        <v>10050.082537903139</v>
      </c>
      <c r="BH59" s="21">
        <f t="shared" si="68"/>
        <v>681.70966843942574</v>
      </c>
      <c r="BI59" s="21">
        <f t="shared" si="68"/>
        <v>46.323541831825352</v>
      </c>
      <c r="BJ59" s="21">
        <f t="shared" si="68"/>
        <v>3.1529362392586342</v>
      </c>
      <c r="BK59" s="21">
        <f t="shared" si="68"/>
        <v>0.21492425390480735</v>
      </c>
      <c r="BL59" s="21">
        <f t="shared" si="68"/>
        <v>1.4671149977254223E-2</v>
      </c>
      <c r="BM59" s="21">
        <f t="shared" si="68"/>
        <v>1.0027858611057123E-3</v>
      </c>
      <c r="BN59" s="2">
        <f t="shared" si="71"/>
        <v>58.248988797554468</v>
      </c>
      <c r="BO59" s="2">
        <f t="shared" si="71"/>
        <v>60.896670106534216</v>
      </c>
      <c r="BP59" s="2">
        <f t="shared" si="71"/>
        <v>63.544351415513958</v>
      </c>
      <c r="BQ59" s="2">
        <f t="shared" si="71"/>
        <v>66.192032724493714</v>
      </c>
      <c r="BR59" s="2">
        <f t="shared" si="71"/>
        <v>68.839714033473456</v>
      </c>
      <c r="BS59" s="2">
        <f t="shared" si="71"/>
        <v>71.487395342453212</v>
      </c>
      <c r="BT59" s="2">
        <f t="shared" si="71"/>
        <v>74.135076651432968</v>
      </c>
      <c r="BU59" s="2">
        <f t="shared" si="65"/>
        <v>6.3688740334953736E-10</v>
      </c>
      <c r="BV59" s="2">
        <f t="shared" si="65"/>
        <v>4.3200867612777278E-11</v>
      </c>
      <c r="BW59" s="2">
        <f t="shared" si="65"/>
        <v>2.9355857141610651E-12</v>
      </c>
      <c r="BX59" s="2">
        <f t="shared" si="65"/>
        <v>1.9980584686260151E-13</v>
      </c>
      <c r="BY59" s="2">
        <f t="shared" si="65"/>
        <v>1.3620041489363063E-14</v>
      </c>
      <c r="BZ59" s="2">
        <f t="shared" si="65"/>
        <v>9.2973067195983765E-16</v>
      </c>
      <c r="CA59" s="2">
        <f t="shared" si="65"/>
        <v>6.3547899998257432E-17</v>
      </c>
      <c r="CB59" s="2"/>
      <c r="CC59" s="6">
        <f t="shared" si="29"/>
        <v>107</v>
      </c>
      <c r="CD59" s="2">
        <f t="shared" si="77"/>
        <v>9.669873257207813E-3</v>
      </c>
      <c r="CE59" s="2">
        <f t="shared" si="77"/>
        <v>2.184607956179768E-3</v>
      </c>
      <c r="CF59" s="2">
        <f t="shared" si="77"/>
        <v>2.5057080984636215E-4</v>
      </c>
      <c r="CG59" s="2">
        <f t="shared" si="77"/>
        <v>1.7155522020889657E-5</v>
      </c>
      <c r="CH59" s="2">
        <f t="shared" si="77"/>
        <v>7.0523100697550409E-7</v>
      </c>
      <c r="CI59" s="2">
        <f t="shared" si="77"/>
        <v>3.2245090286764365E-8</v>
      </c>
      <c r="CJ59" s="2">
        <f t="shared" si="77"/>
        <v>1.10684744147882E-9</v>
      </c>
      <c r="CK59" s="21">
        <f t="shared" si="69"/>
        <v>0.21492425390480735</v>
      </c>
      <c r="CL59" s="21">
        <f t="shared" si="69"/>
        <v>1.4671149977254223E-2</v>
      </c>
      <c r="CM59" s="21">
        <f t="shared" si="69"/>
        <v>1.0027858611057123E-3</v>
      </c>
      <c r="CN59" s="21">
        <f t="shared" si="69"/>
        <v>6.8624442686734518E-5</v>
      </c>
      <c r="CO59" s="21">
        <f t="shared" si="69"/>
        <v>4.70155109878614E-6</v>
      </c>
      <c r="CP59" s="21">
        <f t="shared" si="69"/>
        <v>3.2245095486707962E-7</v>
      </c>
      <c r="CQ59" s="21">
        <f t="shared" si="69"/>
        <v>2.2136949023719796E-8</v>
      </c>
      <c r="CR59" s="2">
        <f t="shared" si="72"/>
        <v>68.839714033473456</v>
      </c>
      <c r="CS59" s="2">
        <f t="shared" si="72"/>
        <v>71.487395342453212</v>
      </c>
      <c r="CT59" s="2">
        <f t="shared" si="72"/>
        <v>74.135076651432968</v>
      </c>
      <c r="CU59" s="2">
        <f t="shared" si="72"/>
        <v>76.78275796041271</v>
      </c>
      <c r="CV59" s="2">
        <f t="shared" si="72"/>
        <v>79.430439269392465</v>
      </c>
      <c r="CW59" s="2">
        <f t="shared" si="72"/>
        <v>82.078120578372207</v>
      </c>
      <c r="CX59" s="2">
        <f t="shared" si="72"/>
        <v>84.725801887351949</v>
      </c>
      <c r="CY59" s="2">
        <f t="shared" si="66"/>
        <v>1.3620041489363063E-14</v>
      </c>
      <c r="CZ59" s="2">
        <f t="shared" si="66"/>
        <v>9.2973067195983765E-16</v>
      </c>
      <c r="DA59" s="2">
        <f t="shared" si="66"/>
        <v>6.3547899998257432E-17</v>
      </c>
      <c r="DB59" s="2">
        <f t="shared" si="66"/>
        <v>4.3488239997064322E-18</v>
      </c>
      <c r="DC59" s="2">
        <f t="shared" si="66"/>
        <v>2.9794366918460491E-19</v>
      </c>
      <c r="DD59" s="2">
        <f t="shared" si="66"/>
        <v>2.0434154302815532E-20</v>
      </c>
      <c r="DE59" s="2">
        <f t="shared" si="66"/>
        <v>1.4028484806564456E-21</v>
      </c>
      <c r="DF59" s="2"/>
      <c r="DG59" s="6">
        <f t="shared" si="33"/>
        <v>107</v>
      </c>
      <c r="DH59" s="2">
        <f t="shared" si="74"/>
        <v>3.8679493028831247E-3</v>
      </c>
      <c r="DI59" s="2">
        <f t="shared" si="74"/>
        <v>7.2820265205992283E-4</v>
      </c>
      <c r="DJ59" s="2">
        <f t="shared" si="74"/>
        <v>8.0182659150835895E-5</v>
      </c>
      <c r="DK59" s="2">
        <f t="shared" si="74"/>
        <v>6.862208808355863E-6</v>
      </c>
      <c r="DL59" s="2">
        <f t="shared" si="74"/>
        <v>5.6418480558040325E-7</v>
      </c>
      <c r="DM59" s="2">
        <f t="shared" si="74"/>
        <v>4.8367635430146551E-8</v>
      </c>
      <c r="DN59" s="2">
        <f t="shared" si="74"/>
        <v>2.6564338595491675E-9</v>
      </c>
      <c r="DO59" s="2">
        <f t="shared" si="74"/>
        <v>1.5211689685656895E-10</v>
      </c>
      <c r="DP59" s="2">
        <f t="shared" si="73"/>
        <v>8.3696871655547514E-12</v>
      </c>
      <c r="DQ59" s="2">
        <f t="shared" si="73"/>
        <v>4.3208769895386463E-13</v>
      </c>
      <c r="DR59" s="2">
        <f t="shared" si="73"/>
        <v>2.4802382370125998E-14</v>
      </c>
      <c r="DS59" s="2">
        <f t="shared" si="73"/>
        <v>1.3677947663381929E-15</v>
      </c>
      <c r="DT59" s="2">
        <f t="shared" si="73"/>
        <v>6.9944050551384863E-17</v>
      </c>
      <c r="DU59" s="21">
        <f t="shared" si="70"/>
        <v>0.21492425390480735</v>
      </c>
      <c r="DV59" s="21">
        <f t="shared" si="70"/>
        <v>1.4671149977254223E-2</v>
      </c>
      <c r="DW59" s="21">
        <f t="shared" si="70"/>
        <v>1.0027858611057123E-3</v>
      </c>
      <c r="DX59" s="21">
        <f t="shared" si="70"/>
        <v>6.8624442686734518E-5</v>
      </c>
      <c r="DY59" s="21">
        <f t="shared" si="70"/>
        <v>4.70155109878614E-6</v>
      </c>
      <c r="DZ59" s="21">
        <f t="shared" si="70"/>
        <v>3.2245095486707962E-7</v>
      </c>
      <c r="EA59" s="21">
        <f t="shared" si="70"/>
        <v>2.2136949023719796E-8</v>
      </c>
      <c r="EB59" s="21">
        <f t="shared" si="70"/>
        <v>1.5211689515957481E-9</v>
      </c>
      <c r="EC59" s="21">
        <f t="shared" si="70"/>
        <v>1.0462103470465048E-10</v>
      </c>
      <c r="ED59" s="21">
        <f t="shared" si="70"/>
        <v>7.2014631657706133E-12</v>
      </c>
      <c r="EE59" s="21">
        <f t="shared" si="70"/>
        <v>4.9609260488550404E-13</v>
      </c>
      <c r="EF59" s="21">
        <f t="shared" si="70"/>
        <v>3.4200050463849543E-14</v>
      </c>
      <c r="EG59" s="21">
        <f t="shared" si="70"/>
        <v>2.3593690024520878E-15</v>
      </c>
      <c r="EH59" s="2">
        <f t="shared" si="59"/>
        <v>68.839714033473456</v>
      </c>
      <c r="EI59" s="2">
        <f t="shared" si="59"/>
        <v>71.487395342453212</v>
      </c>
      <c r="EJ59" s="2">
        <f t="shared" si="59"/>
        <v>74.135076651432968</v>
      </c>
      <c r="EK59" s="2">
        <f t="shared" si="59"/>
        <v>76.78275796041271</v>
      </c>
      <c r="EL59" s="2">
        <f t="shared" si="59"/>
        <v>79.430439269392465</v>
      </c>
      <c r="EM59" s="2">
        <f t="shared" si="59"/>
        <v>82.078120578372207</v>
      </c>
      <c r="EN59" s="2">
        <f t="shared" si="59"/>
        <v>84.725801887351949</v>
      </c>
      <c r="EO59" s="2">
        <f t="shared" si="59"/>
        <v>87.373483196331705</v>
      </c>
      <c r="EP59" s="2">
        <f t="shared" si="57"/>
        <v>90.021164505311447</v>
      </c>
      <c r="EQ59" s="2">
        <f t="shared" si="57"/>
        <v>92.668845814291203</v>
      </c>
      <c r="ER59" s="2">
        <f t="shared" si="57"/>
        <v>95.316527123270944</v>
      </c>
      <c r="ES59" s="2">
        <f t="shared" si="57"/>
        <v>97.9642084322507</v>
      </c>
      <c r="ET59" s="2">
        <f t="shared" si="57"/>
        <v>100.61188974123044</v>
      </c>
      <c r="EU59" s="2">
        <f t="shared" si="60"/>
        <v>1.3620041489363063E-14</v>
      </c>
      <c r="EV59" s="2">
        <f t="shared" si="60"/>
        <v>9.2973067195983765E-16</v>
      </c>
      <c r="EW59" s="2">
        <f t="shared" si="60"/>
        <v>6.3547899998257432E-17</v>
      </c>
      <c r="EX59" s="2">
        <f t="shared" si="60"/>
        <v>4.3488239997064322E-18</v>
      </c>
      <c r="EY59" s="2">
        <f t="shared" si="60"/>
        <v>2.9794366918460491E-19</v>
      </c>
      <c r="EZ59" s="2">
        <f t="shared" si="60"/>
        <v>2.0434154302815532E-20</v>
      </c>
      <c r="FA59" s="2">
        <f t="shared" si="60"/>
        <v>1.4028484806564456E-21</v>
      </c>
      <c r="FB59" s="2">
        <f t="shared" si="60"/>
        <v>9.6398539393549442E-23</v>
      </c>
      <c r="FC59" s="2">
        <f t="shared" si="58"/>
        <v>6.6299768508108125E-24</v>
      </c>
      <c r="FD59" s="2">
        <f t="shared" si="58"/>
        <v>4.5636648706011605E-25</v>
      </c>
      <c r="FE59" s="2">
        <f t="shared" si="58"/>
        <v>3.1438061146183031E-26</v>
      </c>
      <c r="FF59" s="2">
        <f t="shared" si="58"/>
        <v>2.1673035781933853E-27</v>
      </c>
      <c r="FG59" s="2">
        <f t="shared" si="58"/>
        <v>1.49516413336723E-28</v>
      </c>
    </row>
    <row r="60" spans="1:163" x14ac:dyDescent="0.25">
      <c r="A60" s="19">
        <f t="shared" si="45"/>
        <v>42</v>
      </c>
      <c r="B60" s="20">
        <f t="shared" si="46"/>
        <v>109</v>
      </c>
      <c r="C60" s="22">
        <f t="shared" si="47"/>
        <v>42</v>
      </c>
      <c r="D60" s="20">
        <f t="shared" si="37"/>
        <v>109</v>
      </c>
      <c r="E60" s="8">
        <f t="shared" si="13"/>
        <v>382.16</v>
      </c>
      <c r="F60" s="21">
        <f t="shared" si="48"/>
        <v>6.3371356147021542E-14</v>
      </c>
      <c r="G60" s="7">
        <f t="shared" si="14"/>
        <v>0.86119350890516244</v>
      </c>
      <c r="H60" s="7">
        <f t="shared" si="15"/>
        <v>0.15826290263364851</v>
      </c>
      <c r="I60" s="2">
        <f t="shared" si="16"/>
        <v>76.455487664611127</v>
      </c>
      <c r="J60" s="2">
        <f t="shared" si="38"/>
        <v>0.57276768507793352</v>
      </c>
      <c r="K60" s="2">
        <f t="shared" si="39"/>
        <v>0.53333064970044675</v>
      </c>
      <c r="L60" s="2">
        <f t="shared" si="40"/>
        <v>1.2719697649156121</v>
      </c>
      <c r="M60" s="2">
        <f t="shared" si="17"/>
        <v>0.69075320837333165</v>
      </c>
      <c r="N60" s="2">
        <f t="shared" si="18"/>
        <v>0.59189378441125184</v>
      </c>
      <c r="O60" s="2">
        <f t="shared" si="19"/>
        <v>1.6974950635519327E-2</v>
      </c>
      <c r="P60" s="2">
        <f t="shared" si="20"/>
        <v>6.5474319716820563E-3</v>
      </c>
      <c r="Q60" s="6">
        <f t="shared" si="21"/>
        <v>109</v>
      </c>
      <c r="R60" s="2">
        <f t="shared" si="75"/>
        <v>0.1</v>
      </c>
      <c r="S60" s="2">
        <f t="shared" si="75"/>
        <v>0.1</v>
      </c>
      <c r="T60" s="2">
        <f t="shared" si="75"/>
        <v>0.15</v>
      </c>
      <c r="U60" s="2">
        <f t="shared" si="75"/>
        <v>0.15</v>
      </c>
      <c r="V60" s="2">
        <f t="shared" si="75"/>
        <v>0.1483412187533629</v>
      </c>
      <c r="W60" s="2">
        <f t="shared" si="75"/>
        <v>4.0130837544128391E-2</v>
      </c>
      <c r="X60" s="2">
        <f t="shared" si="75"/>
        <v>2.1319137810720257E-3</v>
      </c>
      <c r="Y60" s="2">
        <f t="shared" si="75"/>
        <v>1.4923829476832796E-4</v>
      </c>
      <c r="Z60" s="21">
        <f t="shared" si="67"/>
        <v>200648.41579741554</v>
      </c>
      <c r="AA60" s="21">
        <f t="shared" si="67"/>
        <v>13773.504376803397</v>
      </c>
      <c r="AB60" s="21">
        <f t="shared" si="67"/>
        <v>947.31636182398302</v>
      </c>
      <c r="AC60" s="21">
        <f t="shared" si="67"/>
        <v>65.270639806950172</v>
      </c>
      <c r="AD60" s="21">
        <f t="shared" si="67"/>
        <v>4.5045521501492045</v>
      </c>
      <c r="AE60" s="21">
        <f t="shared" si="67"/>
        <v>0.31134506845910764</v>
      </c>
      <c r="AF60" s="21">
        <f t="shared" si="67"/>
        <v>2.1549673059238338E-2</v>
      </c>
      <c r="AG60" s="21">
        <f t="shared" si="67"/>
        <v>1.4934976603046711E-3</v>
      </c>
      <c r="AH60" s="2">
        <f t="shared" si="63"/>
        <v>55.310323044946003</v>
      </c>
      <c r="AI60" s="2">
        <f t="shared" si="63"/>
        <v>57.944147951848194</v>
      </c>
      <c r="AJ60" s="2">
        <f t="shared" si="63"/>
        <v>60.577972858750385</v>
      </c>
      <c r="AK60" s="2">
        <f t="shared" si="63"/>
        <v>63.211797765652577</v>
      </c>
      <c r="AL60" s="2">
        <f t="shared" si="63"/>
        <v>65.845622672554768</v>
      </c>
      <c r="AM60" s="2">
        <f t="shared" si="63"/>
        <v>68.479447579456959</v>
      </c>
      <c r="AN60" s="2">
        <f t="shared" si="63"/>
        <v>71.113272486359151</v>
      </c>
      <c r="AO60" s="2">
        <f t="shared" si="61"/>
        <v>73.747097393261342</v>
      </c>
      <c r="AP60" s="2">
        <f t="shared" si="64"/>
        <v>1.2715363550147575E-8</v>
      </c>
      <c r="AQ60" s="2">
        <f t="shared" si="64"/>
        <v>8.7284569478808345E-10</v>
      </c>
      <c r="AR60" s="2">
        <f t="shared" si="64"/>
        <v>6.0032723974282807E-11</v>
      </c>
      <c r="AS60" s="2">
        <f t="shared" si="64"/>
        <v>4.1362890078952109E-12</v>
      </c>
      <c r="AT60" s="2">
        <f t="shared" si="64"/>
        <v>2.8545958012562879E-13</v>
      </c>
      <c r="AU60" s="2">
        <f t="shared" si="64"/>
        <v>1.9730359268469545E-14</v>
      </c>
      <c r="AV60" s="2">
        <f t="shared" si="64"/>
        <v>1.3656320079537612E-15</v>
      </c>
      <c r="AW60" s="2">
        <f t="shared" si="62"/>
        <v>9.464497219084037E-17</v>
      </c>
      <c r="AX60" s="2"/>
      <c r="AY60" s="6">
        <f t="shared" si="25"/>
        <v>109</v>
      </c>
      <c r="AZ60" s="2">
        <f t="shared" si="76"/>
        <v>0.1</v>
      </c>
      <c r="BA60" s="2">
        <f t="shared" si="76"/>
        <v>0.15</v>
      </c>
      <c r="BB60" s="2">
        <f t="shared" si="76"/>
        <v>0.15</v>
      </c>
      <c r="BC60" s="2">
        <f t="shared" si="76"/>
        <v>0.1483412187533629</v>
      </c>
      <c r="BD60" s="2">
        <f t="shared" si="76"/>
        <v>4.0130837544128391E-2</v>
      </c>
      <c r="BE60" s="2">
        <f t="shared" si="76"/>
        <v>3.1978706716080385E-3</v>
      </c>
      <c r="BF60" s="2">
        <f t="shared" si="76"/>
        <v>2.2385744215249191E-4</v>
      </c>
      <c r="BG60" s="21">
        <f t="shared" si="68"/>
        <v>13773.504376803397</v>
      </c>
      <c r="BH60" s="21">
        <f t="shared" si="68"/>
        <v>947.31636182398302</v>
      </c>
      <c r="BI60" s="21">
        <f t="shared" si="68"/>
        <v>65.270639806950172</v>
      </c>
      <c r="BJ60" s="21">
        <f t="shared" si="68"/>
        <v>4.5045521501492045</v>
      </c>
      <c r="BK60" s="21">
        <f t="shared" si="68"/>
        <v>0.31134506845910764</v>
      </c>
      <c r="BL60" s="21">
        <f t="shared" si="68"/>
        <v>2.1549673059238338E-2</v>
      </c>
      <c r="BM60" s="21">
        <f t="shared" si="68"/>
        <v>1.4934976603046711E-3</v>
      </c>
      <c r="BN60" s="2">
        <f t="shared" si="71"/>
        <v>57.944147951848194</v>
      </c>
      <c r="BO60" s="2">
        <f t="shared" si="71"/>
        <v>60.577972858750385</v>
      </c>
      <c r="BP60" s="2">
        <f t="shared" si="71"/>
        <v>63.211797765652577</v>
      </c>
      <c r="BQ60" s="2">
        <f t="shared" si="71"/>
        <v>65.845622672554768</v>
      </c>
      <c r="BR60" s="2">
        <f t="shared" si="71"/>
        <v>68.479447579456959</v>
      </c>
      <c r="BS60" s="2">
        <f t="shared" si="71"/>
        <v>71.113272486359151</v>
      </c>
      <c r="BT60" s="2">
        <f t="shared" si="71"/>
        <v>73.747097393261342</v>
      </c>
      <c r="BU60" s="2">
        <f t="shared" si="65"/>
        <v>8.7284569478808345E-10</v>
      </c>
      <c r="BV60" s="2">
        <f t="shared" si="65"/>
        <v>6.0032723974282807E-11</v>
      </c>
      <c r="BW60" s="2">
        <f t="shared" si="65"/>
        <v>4.1362890078952109E-12</v>
      </c>
      <c r="BX60" s="2">
        <f t="shared" si="65"/>
        <v>2.8545958012562879E-13</v>
      </c>
      <c r="BY60" s="2">
        <f t="shared" si="65"/>
        <v>1.9730359268469545E-14</v>
      </c>
      <c r="BZ60" s="2">
        <f t="shared" si="65"/>
        <v>1.3656320079537612E-15</v>
      </c>
      <c r="CA60" s="2">
        <f t="shared" si="65"/>
        <v>9.464497219084037E-17</v>
      </c>
      <c r="CB60" s="2"/>
      <c r="CC60" s="6">
        <f t="shared" si="29"/>
        <v>109</v>
      </c>
      <c r="CD60" s="2">
        <f t="shared" si="77"/>
        <v>1.3376945848042799E-2</v>
      </c>
      <c r="CE60" s="2">
        <f t="shared" si="77"/>
        <v>3.1978706716080385E-3</v>
      </c>
      <c r="CF60" s="2">
        <f t="shared" si="77"/>
        <v>3.7309573692081988E-4</v>
      </c>
      <c r="CG60" s="2">
        <f t="shared" si="77"/>
        <v>2.5906715814649761E-5</v>
      </c>
      <c r="CH60" s="2">
        <f t="shared" si="77"/>
        <v>1.0798574776205161E-6</v>
      </c>
      <c r="CI60" s="2">
        <f t="shared" si="77"/>
        <v>5.0063198120398057E-8</v>
      </c>
      <c r="CJ60" s="2">
        <f t="shared" si="77"/>
        <v>1.7424572784641157E-9</v>
      </c>
      <c r="CK60" s="21">
        <f t="shared" si="69"/>
        <v>0.31134506845910764</v>
      </c>
      <c r="CL60" s="21">
        <f t="shared" si="69"/>
        <v>2.1549673059238338E-2</v>
      </c>
      <c r="CM60" s="21">
        <f t="shared" si="69"/>
        <v>1.4934976603046711E-3</v>
      </c>
      <c r="CN60" s="21">
        <f t="shared" si="69"/>
        <v>1.0363223289300975E-4</v>
      </c>
      <c r="CO60" s="21">
        <f t="shared" si="69"/>
        <v>7.1990757640834971E-6</v>
      </c>
      <c r="CP60" s="21">
        <f t="shared" si="69"/>
        <v>5.0063210650033433E-7</v>
      </c>
      <c r="CQ60" s="21">
        <f t="shared" si="69"/>
        <v>3.4849146196639973E-8</v>
      </c>
      <c r="CR60" s="2">
        <f t="shared" si="72"/>
        <v>68.479447579456959</v>
      </c>
      <c r="CS60" s="2">
        <f t="shared" si="72"/>
        <v>71.113272486359151</v>
      </c>
      <c r="CT60" s="2">
        <f t="shared" si="72"/>
        <v>73.747097393261342</v>
      </c>
      <c r="CU60" s="2">
        <f t="shared" si="72"/>
        <v>76.380922300163533</v>
      </c>
      <c r="CV60" s="2">
        <f t="shared" si="72"/>
        <v>79.014747207065724</v>
      </c>
      <c r="CW60" s="2">
        <f t="shared" si="72"/>
        <v>81.648572113967916</v>
      </c>
      <c r="CX60" s="2">
        <f t="shared" si="72"/>
        <v>84.282397020870107</v>
      </c>
      <c r="CY60" s="2">
        <f t="shared" si="66"/>
        <v>1.9730359268469545E-14</v>
      </c>
      <c r="CZ60" s="2">
        <f t="shared" si="66"/>
        <v>1.3656320079537612E-15</v>
      </c>
      <c r="DA60" s="2">
        <f t="shared" si="66"/>
        <v>9.464497219084037E-17</v>
      </c>
      <c r="DB60" s="2">
        <f t="shared" si="66"/>
        <v>6.5673151407885128E-18</v>
      </c>
      <c r="DC60" s="2">
        <f t="shared" si="66"/>
        <v>4.5621519423513449E-19</v>
      </c>
      <c r="DD60" s="2">
        <f t="shared" si="66"/>
        <v>3.1725735521652963E-20</v>
      </c>
      <c r="DE60" s="2">
        <f t="shared" si="66"/>
        <v>2.2084376551127305E-21</v>
      </c>
      <c r="DF60" s="2"/>
      <c r="DG60" s="6">
        <f t="shared" si="33"/>
        <v>109</v>
      </c>
      <c r="DH60" s="2">
        <f t="shared" si="74"/>
        <v>5.3507783392171193E-3</v>
      </c>
      <c r="DI60" s="2">
        <f t="shared" si="74"/>
        <v>1.0659568905360128E-3</v>
      </c>
      <c r="DJ60" s="2">
        <f t="shared" si="74"/>
        <v>1.1939063581466236E-4</v>
      </c>
      <c r="DK60" s="2">
        <f t="shared" si="74"/>
        <v>1.0362686325859905E-5</v>
      </c>
      <c r="DL60" s="2">
        <f t="shared" si="74"/>
        <v>8.6388598209641286E-7</v>
      </c>
      <c r="DM60" s="2">
        <f t="shared" si="74"/>
        <v>7.5094797180597076E-8</v>
      </c>
      <c r="DN60" s="2">
        <f t="shared" si="74"/>
        <v>4.1818974683138774E-9</v>
      </c>
      <c r="DO60" s="2">
        <f t="shared" si="74"/>
        <v>2.4281252564151149E-10</v>
      </c>
      <c r="DP60" s="2">
        <f t="shared" si="73"/>
        <v>1.3546337385150764E-11</v>
      </c>
      <c r="DQ60" s="2">
        <f t="shared" si="73"/>
        <v>7.0909278448993969E-13</v>
      </c>
      <c r="DR60" s="2">
        <f t="shared" si="73"/>
        <v>4.1272540940440194E-14</v>
      </c>
      <c r="DS60" s="2">
        <f t="shared" si="73"/>
        <v>2.3092638912203257E-15</v>
      </c>
      <c r="DT60" s="2">
        <f t="shared" si="73"/>
        <v>1.1990408665951691E-16</v>
      </c>
      <c r="DU60" s="21">
        <f t="shared" si="70"/>
        <v>0.31134506845910764</v>
      </c>
      <c r="DV60" s="21">
        <f t="shared" si="70"/>
        <v>2.1549673059238338E-2</v>
      </c>
      <c r="DW60" s="21">
        <f t="shared" si="70"/>
        <v>1.4934976603046711E-3</v>
      </c>
      <c r="DX60" s="21">
        <f t="shared" si="70"/>
        <v>1.0363223289300975E-4</v>
      </c>
      <c r="DY60" s="21">
        <f t="shared" si="70"/>
        <v>7.1990757640834971E-6</v>
      </c>
      <c r="DZ60" s="21">
        <f t="shared" si="70"/>
        <v>5.0063210650033433E-7</v>
      </c>
      <c r="EA60" s="21">
        <f t="shared" si="70"/>
        <v>3.4849146196639973E-8</v>
      </c>
      <c r="EB60" s="21">
        <f t="shared" si="70"/>
        <v>2.4281252438058984E-9</v>
      </c>
      <c r="EC60" s="21">
        <f t="shared" si="70"/>
        <v>1.6932918275943455E-10</v>
      </c>
      <c r="ED60" s="21">
        <f t="shared" si="70"/>
        <v>1.1818235437017226E-11</v>
      </c>
      <c r="EE60" s="21">
        <f t="shared" si="70"/>
        <v>8.2549351949348872E-13</v>
      </c>
      <c r="EF60" s="21">
        <f t="shared" si="70"/>
        <v>5.7702764103387596E-14</v>
      </c>
      <c r="EG60" s="21">
        <f t="shared" si="70"/>
        <v>4.0363111230260429E-15</v>
      </c>
      <c r="EH60" s="2">
        <f t="shared" si="59"/>
        <v>68.479447579456959</v>
      </c>
      <c r="EI60" s="2">
        <f t="shared" si="59"/>
        <v>71.113272486359151</v>
      </c>
      <c r="EJ60" s="2">
        <f t="shared" si="59"/>
        <v>73.747097393261342</v>
      </c>
      <c r="EK60" s="2">
        <f t="shared" si="59"/>
        <v>76.380922300163533</v>
      </c>
      <c r="EL60" s="2">
        <f t="shared" si="59"/>
        <v>79.014747207065724</v>
      </c>
      <c r="EM60" s="2">
        <f t="shared" si="59"/>
        <v>81.648572113967916</v>
      </c>
      <c r="EN60" s="2">
        <f t="shared" si="59"/>
        <v>84.282397020870107</v>
      </c>
      <c r="EO60" s="2">
        <f t="shared" si="59"/>
        <v>86.916221927772298</v>
      </c>
      <c r="EP60" s="2">
        <f t="shared" si="57"/>
        <v>89.55004683467449</v>
      </c>
      <c r="EQ60" s="2">
        <f t="shared" si="57"/>
        <v>92.183871741576681</v>
      </c>
      <c r="ER60" s="2">
        <f t="shared" si="57"/>
        <v>94.817696648478858</v>
      </c>
      <c r="ES60" s="2">
        <f t="shared" si="57"/>
        <v>97.451521555381049</v>
      </c>
      <c r="ET60" s="2">
        <f t="shared" si="57"/>
        <v>100.08534646228324</v>
      </c>
      <c r="EU60" s="2">
        <f t="shared" si="60"/>
        <v>1.9730359268469545E-14</v>
      </c>
      <c r="EV60" s="2">
        <f t="shared" si="60"/>
        <v>1.3656320079537612E-15</v>
      </c>
      <c r="EW60" s="2">
        <f t="shared" si="60"/>
        <v>9.464497219084037E-17</v>
      </c>
      <c r="EX60" s="2">
        <f t="shared" si="60"/>
        <v>6.5673151407885128E-18</v>
      </c>
      <c r="EY60" s="2">
        <f t="shared" si="60"/>
        <v>4.5621519423513449E-19</v>
      </c>
      <c r="EZ60" s="2">
        <f t="shared" si="60"/>
        <v>3.1725735521652963E-20</v>
      </c>
      <c r="FA60" s="2">
        <f t="shared" si="60"/>
        <v>2.2084376551127305E-21</v>
      </c>
      <c r="FB60" s="2">
        <f t="shared" si="60"/>
        <v>1.5387358959698101E-22</v>
      </c>
      <c r="FC60" s="2">
        <f t="shared" si="58"/>
        <v>1.0730619946804733E-23</v>
      </c>
      <c r="FD60" s="2">
        <f t="shared" si="58"/>
        <v>7.4893760691097866E-25</v>
      </c>
      <c r="FE60" s="2">
        <f t="shared" si="58"/>
        <v>5.2312643820960259E-26</v>
      </c>
      <c r="FF60" s="2">
        <f t="shared" si="58"/>
        <v>3.6567024146660119E-27</v>
      </c>
      <c r="FG60" s="2">
        <f t="shared" si="58"/>
        <v>2.5578650969755664E-28</v>
      </c>
    </row>
    <row r="61" spans="1:163" x14ac:dyDescent="0.25">
      <c r="A61" s="19">
        <f t="shared" si="45"/>
        <v>43</v>
      </c>
      <c r="B61" s="20">
        <f t="shared" si="46"/>
        <v>111</v>
      </c>
      <c r="C61" s="22">
        <f t="shared" si="47"/>
        <v>43</v>
      </c>
      <c r="D61" s="20">
        <f t="shared" si="37"/>
        <v>111</v>
      </c>
      <c r="E61" s="8">
        <f t="shared" si="13"/>
        <v>384.16</v>
      </c>
      <c r="F61" s="21">
        <f t="shared" si="48"/>
        <v>6.3371356147021542E-14</v>
      </c>
      <c r="G61" s="7">
        <f t="shared" si="14"/>
        <v>0.85928810384840659</v>
      </c>
      <c r="H61" s="7">
        <f t="shared" si="15"/>
        <v>0.15257115857095474</v>
      </c>
      <c r="I61" s="2">
        <f t="shared" si="16"/>
        <v>76.929185548701184</v>
      </c>
      <c r="J61" s="2">
        <f t="shared" si="38"/>
        <v>0.58426228912468448</v>
      </c>
      <c r="K61" s="2">
        <f t="shared" si="39"/>
        <v>0.54265108439110188</v>
      </c>
      <c r="L61" s="2">
        <f t="shared" si="40"/>
        <v>1.2728349199499633</v>
      </c>
      <c r="M61" s="2">
        <f t="shared" si="17"/>
        <v>0.70736840604550255</v>
      </c>
      <c r="N61" s="2">
        <f t="shared" si="18"/>
        <v>0.60903087307103176</v>
      </c>
      <c r="O61" s="2">
        <f t="shared" si="19"/>
        <v>2.3345935726630431E-2</v>
      </c>
      <c r="P61" s="2">
        <f t="shared" si="20"/>
        <v>8.9845023940212047E-3</v>
      </c>
      <c r="Q61" s="6">
        <f t="shared" si="21"/>
        <v>111</v>
      </c>
      <c r="R61" s="2">
        <f t="shared" si="75"/>
        <v>0.1</v>
      </c>
      <c r="S61" s="2">
        <f t="shared" si="75"/>
        <v>0.1</v>
      </c>
      <c r="T61" s="2">
        <f t="shared" si="75"/>
        <v>0.15</v>
      </c>
      <c r="U61" s="2">
        <f t="shared" si="75"/>
        <v>0.15</v>
      </c>
      <c r="V61" s="2">
        <f t="shared" si="75"/>
        <v>0.14975375494747473</v>
      </c>
      <c r="W61" s="2">
        <f t="shared" si="75"/>
        <v>5.4289717046969076E-2</v>
      </c>
      <c r="X61" s="2">
        <f t="shared" si="75"/>
        <v>3.1036542759565913E-3</v>
      </c>
      <c r="Y61" s="2">
        <f t="shared" si="75"/>
        <v>2.2127977510209008E-4</v>
      </c>
      <c r="Z61" s="21">
        <f t="shared" si="67"/>
        <v>270364.66220424359</v>
      </c>
      <c r="AA61" s="21">
        <f t="shared" si="67"/>
        <v>18815.554021280408</v>
      </c>
      <c r="AB61" s="21">
        <f t="shared" si="67"/>
        <v>1311.9754243238713</v>
      </c>
      <c r="AC61" s="21">
        <f t="shared" si="67"/>
        <v>91.644498465368201</v>
      </c>
      <c r="AD61" s="21">
        <f t="shared" si="67"/>
        <v>6.4120633844959434</v>
      </c>
      <c r="AE61" s="21">
        <f t="shared" si="67"/>
        <v>0.44930955153474017</v>
      </c>
      <c r="AF61" s="21">
        <f t="shared" si="67"/>
        <v>3.152837962865708E-2</v>
      </c>
      <c r="AG61" s="21">
        <f t="shared" si="67"/>
        <v>2.2152496056043565E-3</v>
      </c>
      <c r="AH61" s="2">
        <f t="shared" si="63"/>
        <v>55.022368426844452</v>
      </c>
      <c r="AI61" s="2">
        <f t="shared" si="63"/>
        <v>57.642481209075136</v>
      </c>
      <c r="AJ61" s="2">
        <f t="shared" si="63"/>
        <v>60.262593991305828</v>
      </c>
      <c r="AK61" s="2">
        <f t="shared" si="63"/>
        <v>62.882706773536512</v>
      </c>
      <c r="AL61" s="2">
        <f t="shared" si="63"/>
        <v>65.502819555767203</v>
      </c>
      <c r="AM61" s="2">
        <f t="shared" si="63"/>
        <v>68.122932337997895</v>
      </c>
      <c r="AN61" s="2">
        <f t="shared" si="63"/>
        <v>70.743045120228587</v>
      </c>
      <c r="AO61" s="2">
        <f t="shared" si="61"/>
        <v>73.363157902459278</v>
      </c>
      <c r="AP61" s="2">
        <f t="shared" si="64"/>
        <v>1.7133376630428186E-8</v>
      </c>
      <c r="AQ61" s="2">
        <f t="shared" si="64"/>
        <v>1.1923672185191994E-9</v>
      </c>
      <c r="AR61" s="2">
        <f t="shared" si="64"/>
        <v>8.3141663296202204E-11</v>
      </c>
      <c r="AS61" s="2">
        <f t="shared" si="64"/>
        <v>5.8076361979090275E-12</v>
      </c>
      <c r="AT61" s="2">
        <f t="shared" si="64"/>
        <v>4.0634115391186063E-13</v>
      </c>
      <c r="AU61" s="2">
        <f t="shared" si="64"/>
        <v>2.8473355661095181E-14</v>
      </c>
      <c r="AV61" s="2">
        <f t="shared" si="64"/>
        <v>1.99799617585102E-15</v>
      </c>
      <c r="AW61" s="2">
        <f t="shared" si="62"/>
        <v>1.4038337176623234E-16</v>
      </c>
      <c r="AX61" s="2"/>
      <c r="AY61" s="6">
        <f t="shared" si="25"/>
        <v>111</v>
      </c>
      <c r="AZ61" s="2">
        <f t="shared" si="76"/>
        <v>0.1</v>
      </c>
      <c r="BA61" s="2">
        <f t="shared" si="76"/>
        <v>0.15</v>
      </c>
      <c r="BB61" s="2">
        <f t="shared" si="76"/>
        <v>0.15</v>
      </c>
      <c r="BC61" s="2">
        <f t="shared" si="76"/>
        <v>0.14975375494747473</v>
      </c>
      <c r="BD61" s="2">
        <f t="shared" si="76"/>
        <v>5.4289717046969076E-2</v>
      </c>
      <c r="BE61" s="2">
        <f t="shared" si="76"/>
        <v>4.6554814139348867E-3</v>
      </c>
      <c r="BF61" s="2">
        <f t="shared" si="76"/>
        <v>3.3191966265313507E-4</v>
      </c>
      <c r="BG61" s="21">
        <f t="shared" si="68"/>
        <v>18815.554021280408</v>
      </c>
      <c r="BH61" s="21">
        <f t="shared" si="68"/>
        <v>1311.9754243238713</v>
      </c>
      <c r="BI61" s="21">
        <f t="shared" si="68"/>
        <v>91.644498465368201</v>
      </c>
      <c r="BJ61" s="21">
        <f t="shared" si="68"/>
        <v>6.4120633844959434</v>
      </c>
      <c r="BK61" s="21">
        <f t="shared" si="68"/>
        <v>0.44930955153474017</v>
      </c>
      <c r="BL61" s="21">
        <f t="shared" si="68"/>
        <v>3.152837962865708E-2</v>
      </c>
      <c r="BM61" s="21">
        <f t="shared" si="68"/>
        <v>2.2152496056043565E-3</v>
      </c>
      <c r="BN61" s="2">
        <f t="shared" si="71"/>
        <v>57.642481209075136</v>
      </c>
      <c r="BO61" s="2">
        <f t="shared" si="71"/>
        <v>60.262593991305828</v>
      </c>
      <c r="BP61" s="2">
        <f t="shared" si="71"/>
        <v>62.882706773536512</v>
      </c>
      <c r="BQ61" s="2">
        <f t="shared" si="71"/>
        <v>65.502819555767203</v>
      </c>
      <c r="BR61" s="2">
        <f t="shared" si="71"/>
        <v>68.122932337997895</v>
      </c>
      <c r="BS61" s="2">
        <f t="shared" si="71"/>
        <v>70.743045120228587</v>
      </c>
      <c r="BT61" s="2">
        <f t="shared" si="71"/>
        <v>73.363157902459278</v>
      </c>
      <c r="BU61" s="2">
        <f t="shared" si="65"/>
        <v>1.1923672185191994E-9</v>
      </c>
      <c r="BV61" s="2">
        <f t="shared" si="65"/>
        <v>8.3141663296202204E-11</v>
      </c>
      <c r="BW61" s="2">
        <f t="shared" si="65"/>
        <v>5.8076361979090275E-12</v>
      </c>
      <c r="BX61" s="2">
        <f t="shared" si="65"/>
        <v>4.0634115391186063E-13</v>
      </c>
      <c r="BY61" s="2">
        <f t="shared" si="65"/>
        <v>2.8473355661095181E-14</v>
      </c>
      <c r="BZ61" s="2">
        <f t="shared" si="65"/>
        <v>1.99799617585102E-15</v>
      </c>
      <c r="CA61" s="2">
        <f t="shared" si="65"/>
        <v>1.4038337176623234E-16</v>
      </c>
      <c r="CB61" s="2"/>
      <c r="CC61" s="6">
        <f t="shared" si="29"/>
        <v>111</v>
      </c>
      <c r="CD61" s="2">
        <f t="shared" si="77"/>
        <v>1.8096572348989693E-2</v>
      </c>
      <c r="CE61" s="2">
        <f t="shared" si="77"/>
        <v>4.6554814139348867E-3</v>
      </c>
      <c r="CF61" s="2">
        <f t="shared" si="77"/>
        <v>5.5319943775522518E-4</v>
      </c>
      <c r="CG61" s="2">
        <f t="shared" si="77"/>
        <v>3.8956162375786141E-5</v>
      </c>
      <c r="CH61" s="2">
        <f t="shared" si="77"/>
        <v>1.6462570988251545E-6</v>
      </c>
      <c r="CI61" s="2">
        <f t="shared" si="77"/>
        <v>7.7376193108325008E-8</v>
      </c>
      <c r="CJ61" s="2">
        <f t="shared" si="77"/>
        <v>2.730282905316628E-9</v>
      </c>
      <c r="CK61" s="21">
        <f t="shared" si="69"/>
        <v>0.44930955153474017</v>
      </c>
      <c r="CL61" s="21">
        <f t="shared" si="69"/>
        <v>3.152837962865708E-2</v>
      </c>
      <c r="CM61" s="21">
        <f t="shared" si="69"/>
        <v>2.2152496056043565E-3</v>
      </c>
      <c r="CN61" s="21">
        <f t="shared" si="69"/>
        <v>1.558367914252016E-4</v>
      </c>
      <c r="CO61" s="21">
        <f t="shared" si="69"/>
        <v>1.0975107551821166E-5</v>
      </c>
      <c r="CP61" s="21">
        <f t="shared" si="69"/>
        <v>7.7376223040657592E-7</v>
      </c>
      <c r="CQ61" s="21">
        <f t="shared" si="69"/>
        <v>5.4605659614627548E-8</v>
      </c>
      <c r="CR61" s="2">
        <f t="shared" si="72"/>
        <v>68.122932337997895</v>
      </c>
      <c r="CS61" s="2">
        <f t="shared" si="72"/>
        <v>70.743045120228587</v>
      </c>
      <c r="CT61" s="2">
        <f t="shared" si="72"/>
        <v>73.363157902459278</v>
      </c>
      <c r="CU61" s="2">
        <f t="shared" si="72"/>
        <v>75.98327068468997</v>
      </c>
      <c r="CV61" s="2">
        <f t="shared" si="72"/>
        <v>78.603383466920647</v>
      </c>
      <c r="CW61" s="2">
        <f t="shared" si="72"/>
        <v>81.223496249151339</v>
      </c>
      <c r="CX61" s="2">
        <f t="shared" si="72"/>
        <v>83.84360903138203</v>
      </c>
      <c r="CY61" s="2">
        <f t="shared" si="66"/>
        <v>2.8473355661095181E-14</v>
      </c>
      <c r="CZ61" s="2">
        <f t="shared" si="66"/>
        <v>1.99799617585102E-15</v>
      </c>
      <c r="DA61" s="2">
        <f t="shared" si="66"/>
        <v>1.4038337176623234E-16</v>
      </c>
      <c r="DB61" s="2">
        <f t="shared" si="66"/>
        <v>9.8755888120300733E-18</v>
      </c>
      <c r="DC61" s="2">
        <f t="shared" si="66"/>
        <v>6.9550744947833275E-19</v>
      </c>
      <c r="DD61" s="2">
        <f t="shared" si="66"/>
        <v>4.9034361878195518E-20</v>
      </c>
      <c r="DE61" s="2">
        <f t="shared" si="66"/>
        <v>3.460434703147431E-21</v>
      </c>
      <c r="DF61" s="2"/>
      <c r="DG61" s="6">
        <f t="shared" si="33"/>
        <v>111</v>
      </c>
      <c r="DH61" s="2">
        <f t="shared" si="74"/>
        <v>7.2386289395958772E-3</v>
      </c>
      <c r="DI61" s="2">
        <f t="shared" si="74"/>
        <v>1.5518271379782957E-3</v>
      </c>
      <c r="DJ61" s="2">
        <f t="shared" si="74"/>
        <v>1.7702382008167206E-4</v>
      </c>
      <c r="DK61" s="2">
        <f t="shared" si="74"/>
        <v>1.5582464950314456E-5</v>
      </c>
      <c r="DL61" s="2">
        <f t="shared" si="74"/>
        <v>1.3170056790601237E-6</v>
      </c>
      <c r="DM61" s="2">
        <f t="shared" si="74"/>
        <v>1.1606428966248749E-7</v>
      </c>
      <c r="DN61" s="2">
        <f t="shared" si="74"/>
        <v>6.5526789727599062E-9</v>
      </c>
      <c r="DO61" s="2">
        <f t="shared" si="74"/>
        <v>3.8572092186939246E-10</v>
      </c>
      <c r="DP61" s="2">
        <f t="shared" si="73"/>
        <v>2.1816264350604797E-11</v>
      </c>
      <c r="DQ61" s="2">
        <f t="shared" si="73"/>
        <v>1.1577605540935565E-12</v>
      </c>
      <c r="DR61" s="2">
        <f t="shared" si="73"/>
        <v>6.8323124935432144E-14</v>
      </c>
      <c r="DS61" s="2">
        <f t="shared" si="73"/>
        <v>3.8724579098925463E-15</v>
      </c>
      <c r="DT61" s="2">
        <f t="shared" si="73"/>
        <v>2.065014825802791E-16</v>
      </c>
      <c r="DU61" s="21">
        <f t="shared" si="70"/>
        <v>0.44930955153474017</v>
      </c>
      <c r="DV61" s="21">
        <f t="shared" si="70"/>
        <v>3.152837962865708E-2</v>
      </c>
      <c r="DW61" s="21">
        <f t="shared" si="70"/>
        <v>2.2152496056043565E-3</v>
      </c>
      <c r="DX61" s="21">
        <f t="shared" si="70"/>
        <v>1.558367914252016E-4</v>
      </c>
      <c r="DY61" s="21">
        <f t="shared" si="70"/>
        <v>1.0975107551821166E-5</v>
      </c>
      <c r="DZ61" s="21">
        <f t="shared" si="70"/>
        <v>7.7376223040657592E-7</v>
      </c>
      <c r="EA61" s="21">
        <f t="shared" si="70"/>
        <v>5.4605659614627548E-8</v>
      </c>
      <c r="EB61" s="21">
        <f t="shared" si="70"/>
        <v>3.8572092003192528E-9</v>
      </c>
      <c r="EC61" s="21">
        <f t="shared" si="70"/>
        <v>2.7270332459571504E-10</v>
      </c>
      <c r="ED61" s="21">
        <f t="shared" si="70"/>
        <v>1.9296017784491303E-11</v>
      </c>
      <c r="EE61" s="21">
        <f t="shared" si="70"/>
        <v>1.3664227471046592E-12</v>
      </c>
      <c r="EF61" s="21">
        <f t="shared" si="70"/>
        <v>9.6833209935532184E-14</v>
      </c>
      <c r="EG61" s="21">
        <f t="shared" si="70"/>
        <v>6.8670242555185389E-15</v>
      </c>
      <c r="EH61" s="2">
        <f t="shared" si="59"/>
        <v>68.122932337997895</v>
      </c>
      <c r="EI61" s="2">
        <f t="shared" si="59"/>
        <v>70.743045120228587</v>
      </c>
      <c r="EJ61" s="2">
        <f t="shared" si="59"/>
        <v>73.363157902459278</v>
      </c>
      <c r="EK61" s="2">
        <f t="shared" si="59"/>
        <v>75.98327068468997</v>
      </c>
      <c r="EL61" s="2">
        <f t="shared" si="59"/>
        <v>78.603383466920647</v>
      </c>
      <c r="EM61" s="2">
        <f t="shared" si="59"/>
        <v>81.223496249151339</v>
      </c>
      <c r="EN61" s="2">
        <f t="shared" si="59"/>
        <v>83.84360903138203</v>
      </c>
      <c r="EO61" s="2">
        <f t="shared" si="59"/>
        <v>86.463721813612707</v>
      </c>
      <c r="EP61" s="2">
        <f t="shared" si="57"/>
        <v>89.083834595843399</v>
      </c>
      <c r="EQ61" s="2">
        <f t="shared" si="57"/>
        <v>91.703947378074091</v>
      </c>
      <c r="ER61" s="2">
        <f t="shared" si="57"/>
        <v>94.324060160304782</v>
      </c>
      <c r="ES61" s="2">
        <f t="shared" si="57"/>
        <v>96.944172942535459</v>
      </c>
      <c r="ET61" s="2">
        <f t="shared" si="57"/>
        <v>99.564285724766151</v>
      </c>
      <c r="EU61" s="2">
        <f t="shared" si="60"/>
        <v>2.8473355661095181E-14</v>
      </c>
      <c r="EV61" s="2">
        <f t="shared" si="60"/>
        <v>1.99799617585102E-15</v>
      </c>
      <c r="EW61" s="2">
        <f t="shared" si="60"/>
        <v>1.4038337176623234E-16</v>
      </c>
      <c r="EX61" s="2">
        <f t="shared" si="60"/>
        <v>9.8755888120300733E-18</v>
      </c>
      <c r="EY61" s="2">
        <f t="shared" si="60"/>
        <v>6.9550744947833275E-19</v>
      </c>
      <c r="EZ61" s="2">
        <f t="shared" si="60"/>
        <v>4.9034361878195518E-20</v>
      </c>
      <c r="FA61" s="2">
        <f t="shared" si="60"/>
        <v>3.460434703147431E-21</v>
      </c>
      <c r="FB61" s="2">
        <f t="shared" si="60"/>
        <v>2.4443657796918342E-22</v>
      </c>
      <c r="FC61" s="2">
        <f t="shared" si="58"/>
        <v>1.7281579505504384E-23</v>
      </c>
      <c r="FD61" s="2">
        <f t="shared" si="58"/>
        <v>1.2228148152426691E-24</v>
      </c>
      <c r="FE61" s="2">
        <f t="shared" si="58"/>
        <v>8.6592062554241029E-26</v>
      </c>
      <c r="FF61" s="2">
        <f t="shared" si="58"/>
        <v>6.1364518336865812E-27</v>
      </c>
      <c r="FG61" s="2">
        <f t="shared" si="58"/>
        <v>4.3517263976678961E-28</v>
      </c>
    </row>
    <row r="62" spans="1:163" x14ac:dyDescent="0.25">
      <c r="A62" s="19">
        <f t="shared" si="45"/>
        <v>44</v>
      </c>
      <c r="B62" s="20">
        <f t="shared" si="46"/>
        <v>113</v>
      </c>
      <c r="C62" s="22">
        <f t="shared" si="47"/>
        <v>44</v>
      </c>
      <c r="D62" s="20">
        <f t="shared" si="37"/>
        <v>113</v>
      </c>
      <c r="E62" s="8">
        <f t="shared" si="13"/>
        <v>386.16</v>
      </c>
      <c r="F62" s="21">
        <f t="shared" si="48"/>
        <v>6.3371356147021542E-14</v>
      </c>
      <c r="G62" s="7">
        <f t="shared" si="14"/>
        <v>0.85696779731777228</v>
      </c>
      <c r="H62" s="7">
        <f t="shared" si="15"/>
        <v>0.14605594363449884</v>
      </c>
      <c r="I62" s="2">
        <f t="shared" si="16"/>
        <v>77.479256839140987</v>
      </c>
      <c r="J62" s="2">
        <f t="shared" si="38"/>
        <v>0.59779929342850102</v>
      </c>
      <c r="K62" s="2">
        <f t="shared" si="39"/>
        <v>0.55361074196868987</v>
      </c>
      <c r="L62" s="2">
        <f t="shared" si="40"/>
        <v>1.2738890807214616</v>
      </c>
      <c r="M62" s="2">
        <f t="shared" si="17"/>
        <v>0.72617883331825095</v>
      </c>
      <c r="N62" s="2">
        <f t="shared" si="18"/>
        <v>0.62858764874495809</v>
      </c>
      <c r="O62" s="2">
        <f t="shared" si="19"/>
        <v>3.1406807145325177E-2</v>
      </c>
      <c r="P62" s="2">
        <f t="shared" si="20"/>
        <v>1.2049427179038865E-2</v>
      </c>
      <c r="Q62" s="6">
        <f t="shared" si="21"/>
        <v>113</v>
      </c>
      <c r="R62" s="2">
        <f t="shared" si="75"/>
        <v>0.1</v>
      </c>
      <c r="S62" s="2">
        <f t="shared" si="75"/>
        <v>0.1</v>
      </c>
      <c r="T62" s="2">
        <f t="shared" si="75"/>
        <v>0.15</v>
      </c>
      <c r="U62" s="2">
        <f t="shared" si="75"/>
        <v>0.15</v>
      </c>
      <c r="V62" s="2">
        <f t="shared" si="75"/>
        <v>0.14998315757783701</v>
      </c>
      <c r="W62" s="2">
        <f t="shared" si="75"/>
        <v>7.1378044886999462E-2</v>
      </c>
      <c r="X62" s="2">
        <f t="shared" si="75"/>
        <v>4.4909079082023689E-3</v>
      </c>
      <c r="Y62" s="2">
        <f t="shared" si="75"/>
        <v>3.267229452120435E-4</v>
      </c>
      <c r="Z62" s="21">
        <f t="shared" si="67"/>
        <v>363199.47077638318</v>
      </c>
      <c r="AA62" s="21">
        <f t="shared" si="67"/>
        <v>25621.760797446252</v>
      </c>
      <c r="AB62" s="21">
        <f t="shared" si="67"/>
        <v>1810.9817664670336</v>
      </c>
      <c r="AC62" s="21">
        <f t="shared" si="67"/>
        <v>128.23038831169274</v>
      </c>
      <c r="AD62" s="21">
        <f t="shared" si="67"/>
        <v>9.0944897407008227</v>
      </c>
      <c r="AE62" s="21">
        <f t="shared" si="67"/>
        <v>0.64598430652824512</v>
      </c>
      <c r="AF62" s="21">
        <f t="shared" si="67"/>
        <v>4.5948737883416073E-2</v>
      </c>
      <c r="AG62" s="21">
        <f t="shared" si="67"/>
        <v>3.2725785004902278E-3</v>
      </c>
      <c r="AH62" s="2">
        <f t="shared" si="63"/>
        <v>54.737396558049937</v>
      </c>
      <c r="AI62" s="2">
        <f t="shared" si="63"/>
        <v>57.343939251290415</v>
      </c>
      <c r="AJ62" s="2">
        <f t="shared" si="63"/>
        <v>59.950481944530885</v>
      </c>
      <c r="AK62" s="2">
        <f t="shared" si="63"/>
        <v>62.557024637771356</v>
      </c>
      <c r="AL62" s="2">
        <f t="shared" si="63"/>
        <v>65.163567331011834</v>
      </c>
      <c r="AM62" s="2">
        <f t="shared" si="63"/>
        <v>67.770110024252304</v>
      </c>
      <c r="AN62" s="2">
        <f t="shared" si="63"/>
        <v>70.376652717492789</v>
      </c>
      <c r="AO62" s="2">
        <f t="shared" si="61"/>
        <v>72.983195410733259</v>
      </c>
      <c r="AP62" s="2">
        <f t="shared" si="64"/>
        <v>2.301644434729381E-8</v>
      </c>
      <c r="AQ62" s="2">
        <f t="shared" si="64"/>
        <v>1.6236857721418764E-9</v>
      </c>
      <c r="AR62" s="2">
        <f t="shared" si="64"/>
        <v>1.1476437192377903E-10</v>
      </c>
      <c r="AS62" s="2">
        <f t="shared" si="64"/>
        <v>8.1261336533161585E-12</v>
      </c>
      <c r="AT62" s="2">
        <f t="shared" si="64"/>
        <v>5.7633014986907728E-13</v>
      </c>
      <c r="AU62" s="2">
        <f t="shared" si="64"/>
        <v>4.093690160491679E-14</v>
      </c>
      <c r="AV62" s="2">
        <f t="shared" si="64"/>
        <v>2.9118338345809941E-15</v>
      </c>
      <c r="AW62" s="2">
        <f t="shared" si="62"/>
        <v>2.0738773772858158E-16</v>
      </c>
      <c r="AX62" s="2"/>
      <c r="AY62" s="6">
        <f t="shared" si="25"/>
        <v>113</v>
      </c>
      <c r="AZ62" s="2">
        <f t="shared" si="76"/>
        <v>0.1</v>
      </c>
      <c r="BA62" s="2">
        <f t="shared" si="76"/>
        <v>0.15</v>
      </c>
      <c r="BB62" s="2">
        <f t="shared" si="76"/>
        <v>0.15</v>
      </c>
      <c r="BC62" s="2">
        <f t="shared" si="76"/>
        <v>0.14998315757783701</v>
      </c>
      <c r="BD62" s="2">
        <f t="shared" si="76"/>
        <v>7.1378044886999462E-2</v>
      </c>
      <c r="BE62" s="2">
        <f t="shared" si="76"/>
        <v>6.7363618623035521E-3</v>
      </c>
      <c r="BF62" s="2">
        <f t="shared" si="76"/>
        <v>4.900844178180652E-4</v>
      </c>
      <c r="BG62" s="21">
        <f t="shared" si="68"/>
        <v>25621.760797446252</v>
      </c>
      <c r="BH62" s="21">
        <f t="shared" si="68"/>
        <v>1810.9817664670336</v>
      </c>
      <c r="BI62" s="21">
        <f t="shared" si="68"/>
        <v>128.23038831169274</v>
      </c>
      <c r="BJ62" s="21">
        <f t="shared" si="68"/>
        <v>9.0944897407008227</v>
      </c>
      <c r="BK62" s="21">
        <f t="shared" si="68"/>
        <v>0.64598430652824512</v>
      </c>
      <c r="BL62" s="21">
        <f t="shared" si="68"/>
        <v>4.5948737883416073E-2</v>
      </c>
      <c r="BM62" s="21">
        <f t="shared" si="68"/>
        <v>3.2725785004902278E-3</v>
      </c>
      <c r="BN62" s="2">
        <f t="shared" si="71"/>
        <v>57.343939251290415</v>
      </c>
      <c r="BO62" s="2">
        <f t="shared" si="71"/>
        <v>59.950481944530885</v>
      </c>
      <c r="BP62" s="2">
        <f t="shared" si="71"/>
        <v>62.557024637771356</v>
      </c>
      <c r="BQ62" s="2">
        <f t="shared" si="71"/>
        <v>65.163567331011834</v>
      </c>
      <c r="BR62" s="2">
        <f t="shared" si="71"/>
        <v>67.770110024252304</v>
      </c>
      <c r="BS62" s="2">
        <f t="shared" si="71"/>
        <v>70.376652717492789</v>
      </c>
      <c r="BT62" s="2">
        <f t="shared" si="71"/>
        <v>72.983195410733259</v>
      </c>
      <c r="BU62" s="2">
        <f t="shared" si="65"/>
        <v>1.6236857721418764E-9</v>
      </c>
      <c r="BV62" s="2">
        <f t="shared" si="65"/>
        <v>1.1476437192377903E-10</v>
      </c>
      <c r="BW62" s="2">
        <f t="shared" si="65"/>
        <v>8.1261336533161585E-12</v>
      </c>
      <c r="BX62" s="2">
        <f t="shared" si="65"/>
        <v>5.7633014986907728E-13</v>
      </c>
      <c r="BY62" s="2">
        <f t="shared" si="65"/>
        <v>4.093690160491679E-14</v>
      </c>
      <c r="BZ62" s="2">
        <f t="shared" si="65"/>
        <v>2.9118338345809941E-15</v>
      </c>
      <c r="CA62" s="2">
        <f t="shared" si="65"/>
        <v>2.0738773772858158E-16</v>
      </c>
      <c r="CB62" s="2"/>
      <c r="CC62" s="6">
        <f t="shared" si="29"/>
        <v>113</v>
      </c>
      <c r="CD62" s="2">
        <f t="shared" si="77"/>
        <v>2.3792681628999824E-2</v>
      </c>
      <c r="CE62" s="2">
        <f t="shared" si="77"/>
        <v>6.7363618623035521E-3</v>
      </c>
      <c r="CF62" s="2">
        <f t="shared" si="77"/>
        <v>8.168073630301087E-4</v>
      </c>
      <c r="CG62" s="2">
        <f t="shared" si="77"/>
        <v>5.8334042370628003E-5</v>
      </c>
      <c r="CH62" s="2">
        <f t="shared" si="77"/>
        <v>2.4989316536883077E-6</v>
      </c>
      <c r="CI62" s="2">
        <f t="shared" si="77"/>
        <v>1.1905847672188941E-7</v>
      </c>
      <c r="CJ62" s="2">
        <f t="shared" si="77"/>
        <v>4.2584906490006352E-9</v>
      </c>
      <c r="CK62" s="21">
        <f t="shared" si="69"/>
        <v>0.64598430652824512</v>
      </c>
      <c r="CL62" s="21">
        <f t="shared" si="69"/>
        <v>4.5948737883416073E-2</v>
      </c>
      <c r="CM62" s="21">
        <f t="shared" si="69"/>
        <v>3.2725785004902278E-3</v>
      </c>
      <c r="CN62" s="21">
        <f t="shared" si="69"/>
        <v>2.3336339660193892E-4</v>
      </c>
      <c r="CO62" s="21">
        <f t="shared" si="69"/>
        <v>1.6659683129707073E-5</v>
      </c>
      <c r="CP62" s="21">
        <f t="shared" si="69"/>
        <v>1.1905854760099022E-6</v>
      </c>
      <c r="CQ62" s="21">
        <f t="shared" si="69"/>
        <v>8.5169816568164934E-8</v>
      </c>
      <c r="CR62" s="2">
        <f t="shared" si="72"/>
        <v>67.770110024252304</v>
      </c>
      <c r="CS62" s="2">
        <f t="shared" si="72"/>
        <v>70.376652717492789</v>
      </c>
      <c r="CT62" s="2">
        <f t="shared" si="72"/>
        <v>72.983195410733259</v>
      </c>
      <c r="CU62" s="2">
        <f t="shared" si="72"/>
        <v>75.58973810397373</v>
      </c>
      <c r="CV62" s="2">
        <f t="shared" si="72"/>
        <v>78.1962807972142</v>
      </c>
      <c r="CW62" s="2">
        <f t="shared" si="72"/>
        <v>80.802823490454671</v>
      </c>
      <c r="CX62" s="2">
        <f t="shared" si="72"/>
        <v>83.409366183695155</v>
      </c>
      <c r="CY62" s="2">
        <f t="shared" si="66"/>
        <v>4.093690160491679E-14</v>
      </c>
      <c r="CZ62" s="2">
        <f t="shared" si="66"/>
        <v>2.9118338345809941E-15</v>
      </c>
      <c r="DA62" s="2">
        <f t="shared" si="66"/>
        <v>2.0738773772858158E-16</v>
      </c>
      <c r="DB62" s="2">
        <f t="shared" si="66"/>
        <v>1.4788554919554618E-17</v>
      </c>
      <c r="DC62" s="2">
        <f t="shared" si="66"/>
        <v>1.0557467129692014E-18</v>
      </c>
      <c r="DD62" s="2">
        <f t="shared" si="66"/>
        <v>7.5449016225681336E-20</v>
      </c>
      <c r="DE62" s="2">
        <f t="shared" si="66"/>
        <v>5.3973267787835138E-21</v>
      </c>
      <c r="DF62" s="2"/>
      <c r="DG62" s="6">
        <f t="shared" si="33"/>
        <v>113</v>
      </c>
      <c r="DH62" s="2">
        <f t="shared" si="74"/>
        <v>9.5170726515999299E-3</v>
      </c>
      <c r="DI62" s="2">
        <f t="shared" si="74"/>
        <v>2.2454539541011845E-3</v>
      </c>
      <c r="DJ62" s="2">
        <f t="shared" si="74"/>
        <v>2.6137835616963479E-4</v>
      </c>
      <c r="DK62" s="2">
        <f t="shared" si="74"/>
        <v>2.3333616948251203E-5</v>
      </c>
      <c r="DL62" s="2">
        <f t="shared" si="74"/>
        <v>1.9991453229506462E-6</v>
      </c>
      <c r="DM62" s="2">
        <f t="shared" si="74"/>
        <v>1.7858771508283411E-7</v>
      </c>
      <c r="DN62" s="2">
        <f t="shared" si="74"/>
        <v>1.0220377557601522E-8</v>
      </c>
      <c r="DO62" s="2">
        <f t="shared" si="74"/>
        <v>6.0984034488953398E-10</v>
      </c>
      <c r="DP62" s="2">
        <f t="shared" si="73"/>
        <v>3.4963765216389224E-11</v>
      </c>
      <c r="DQ62" s="2">
        <f t="shared" si="73"/>
        <v>1.8808354873556252E-12</v>
      </c>
      <c r="DR62" s="2">
        <f t="shared" si="73"/>
        <v>1.1251000131551337E-13</v>
      </c>
      <c r="DS62" s="2">
        <f t="shared" si="73"/>
        <v>6.4659388954169119E-15</v>
      </c>
      <c r="DT62" s="2">
        <f t="shared" si="73"/>
        <v>3.497202527569243E-16</v>
      </c>
      <c r="DU62" s="21">
        <f t="shared" si="70"/>
        <v>0.64598430652824512</v>
      </c>
      <c r="DV62" s="21">
        <f t="shared" si="70"/>
        <v>4.5948737883416073E-2</v>
      </c>
      <c r="DW62" s="21">
        <f t="shared" si="70"/>
        <v>3.2725785004902278E-3</v>
      </c>
      <c r="DX62" s="21">
        <f t="shared" si="70"/>
        <v>2.3336339660193892E-4</v>
      </c>
      <c r="DY62" s="21">
        <f t="shared" si="70"/>
        <v>1.6659683129707073E-5</v>
      </c>
      <c r="DZ62" s="21">
        <f t="shared" si="70"/>
        <v>1.1905854760099022E-6</v>
      </c>
      <c r="EA62" s="21">
        <f t="shared" si="70"/>
        <v>8.5169816568164934E-8</v>
      </c>
      <c r="EB62" s="21">
        <f t="shared" si="70"/>
        <v>6.0984035138885186E-9</v>
      </c>
      <c r="EC62" s="21">
        <f t="shared" si="70"/>
        <v>4.3704707702327897E-10</v>
      </c>
      <c r="ED62" s="21">
        <f t="shared" si="70"/>
        <v>3.1347306140251429E-11</v>
      </c>
      <c r="EE62" s="21">
        <f t="shared" si="70"/>
        <v>2.2501542670520425E-12</v>
      </c>
      <c r="EF62" s="21">
        <f t="shared" si="70"/>
        <v>1.6163899794210207E-13</v>
      </c>
      <c r="EG62" s="21">
        <f t="shared" si="70"/>
        <v>1.1619433427404586E-14</v>
      </c>
      <c r="EH62" s="2">
        <f t="shared" si="59"/>
        <v>67.770110024252304</v>
      </c>
      <c r="EI62" s="2">
        <f t="shared" si="59"/>
        <v>70.376652717492789</v>
      </c>
      <c r="EJ62" s="2">
        <f t="shared" si="59"/>
        <v>72.983195410733259</v>
      </c>
      <c r="EK62" s="2">
        <f t="shared" si="59"/>
        <v>75.58973810397373</v>
      </c>
      <c r="EL62" s="2">
        <f t="shared" si="59"/>
        <v>78.1962807972142</v>
      </c>
      <c r="EM62" s="2">
        <f t="shared" si="59"/>
        <v>80.802823490454671</v>
      </c>
      <c r="EN62" s="2">
        <f t="shared" si="59"/>
        <v>83.409366183695155</v>
      </c>
      <c r="EO62" s="2">
        <f t="shared" si="59"/>
        <v>86.015908876935626</v>
      </c>
      <c r="EP62" s="2">
        <f t="shared" si="57"/>
        <v>88.622451570176096</v>
      </c>
      <c r="EQ62" s="2">
        <f t="shared" si="57"/>
        <v>91.228994263416567</v>
      </c>
      <c r="ER62" s="2">
        <f t="shared" si="57"/>
        <v>93.835536956657037</v>
      </c>
      <c r="ES62" s="2">
        <f t="shared" si="57"/>
        <v>96.442079649897508</v>
      </c>
      <c r="ET62" s="2">
        <f t="shared" si="57"/>
        <v>99.048622343137993</v>
      </c>
      <c r="EU62" s="2">
        <f t="shared" si="60"/>
        <v>4.093690160491679E-14</v>
      </c>
      <c r="EV62" s="2">
        <f t="shared" si="60"/>
        <v>2.9118338345809941E-15</v>
      </c>
      <c r="EW62" s="2">
        <f t="shared" si="60"/>
        <v>2.0738773772858158E-16</v>
      </c>
      <c r="EX62" s="2">
        <f t="shared" si="60"/>
        <v>1.4788554919554618E-17</v>
      </c>
      <c r="EY62" s="2">
        <f t="shared" si="60"/>
        <v>1.0557467129692014E-18</v>
      </c>
      <c r="EZ62" s="2">
        <f t="shared" si="60"/>
        <v>7.5449016225681336E-20</v>
      </c>
      <c r="FA62" s="2">
        <f t="shared" si="60"/>
        <v>5.3973267787835138E-21</v>
      </c>
      <c r="FB62" s="2">
        <f t="shared" si="60"/>
        <v>3.8646410100906081E-22</v>
      </c>
      <c r="FC62" s="2">
        <f t="shared" si="58"/>
        <v>2.7696265971129475E-23</v>
      </c>
      <c r="FD62" s="2">
        <f t="shared" si="58"/>
        <v>1.9865213016659975E-24</v>
      </c>
      <c r="FE62" s="2">
        <f t="shared" si="58"/>
        <v>1.4259532744317533E-25</v>
      </c>
      <c r="FF62" s="2">
        <f t="shared" si="58"/>
        <v>1.0243282505839299E-26</v>
      </c>
      <c r="FG62" s="2">
        <f t="shared" si="58"/>
        <v>7.3633925395475205E-28</v>
      </c>
    </row>
    <row r="63" spans="1:163" x14ac:dyDescent="0.25">
      <c r="A63" s="19">
        <f t="shared" si="45"/>
        <v>45</v>
      </c>
      <c r="B63" s="20">
        <f t="shared" si="46"/>
        <v>115</v>
      </c>
      <c r="C63" s="22">
        <f t="shared" si="47"/>
        <v>45</v>
      </c>
      <c r="D63" s="20">
        <f t="shared" si="37"/>
        <v>115</v>
      </c>
      <c r="E63" s="8">
        <f t="shared" si="13"/>
        <v>388.16</v>
      </c>
      <c r="F63" s="21">
        <f t="shared" si="48"/>
        <v>6.3371356147021542E-14</v>
      </c>
      <c r="G63" s="7">
        <f t="shared" si="14"/>
        <v>0.8542346797741448</v>
      </c>
      <c r="H63" s="7">
        <f t="shared" si="15"/>
        <v>0.13857643868910391</v>
      </c>
      <c r="I63" s="2">
        <f t="shared" si="16"/>
        <v>78.120699203870643</v>
      </c>
      <c r="J63" s="2">
        <f t="shared" si="38"/>
        <v>0.61356557299936798</v>
      </c>
      <c r="K63" s="2">
        <f t="shared" si="39"/>
        <v>0.56658927514248891</v>
      </c>
      <c r="L63" s="2">
        <f t="shared" si="40"/>
        <v>1.2751316678946683</v>
      </c>
      <c r="M63" s="2">
        <f t="shared" si="17"/>
        <v>0.74747305262067876</v>
      </c>
      <c r="N63" s="2">
        <f t="shared" si="18"/>
        <v>0.65093986143554494</v>
      </c>
      <c r="O63" s="2">
        <f t="shared" si="19"/>
        <v>4.1151710279858839E-2</v>
      </c>
      <c r="P63" s="2">
        <f t="shared" si="20"/>
        <v>1.572100969442853E-2</v>
      </c>
      <c r="Q63" s="6">
        <f t="shared" si="21"/>
        <v>115</v>
      </c>
      <c r="R63" s="2">
        <f t="shared" si="75"/>
        <v>0.1</v>
      </c>
      <c r="S63" s="2">
        <f t="shared" si="75"/>
        <v>0.1</v>
      </c>
      <c r="T63" s="2">
        <f t="shared" si="75"/>
        <v>0.15</v>
      </c>
      <c r="U63" s="2">
        <f t="shared" si="75"/>
        <v>0.15</v>
      </c>
      <c r="V63" s="2">
        <f t="shared" si="75"/>
        <v>0.14999960740933899</v>
      </c>
      <c r="W63" s="2">
        <f t="shared" si="75"/>
        <v>9.0539827581606905E-2</v>
      </c>
      <c r="X63" s="2">
        <f t="shared" si="75"/>
        <v>6.4532337022313426E-3</v>
      </c>
      <c r="Y63" s="2">
        <f t="shared" si="75"/>
        <v>4.8038392750135997E-4</v>
      </c>
      <c r="Z63" s="21">
        <f t="shared" si="67"/>
        <v>486454.07215446269</v>
      </c>
      <c r="AA63" s="21">
        <f t="shared" si="67"/>
        <v>34780.959394207282</v>
      </c>
      <c r="AB63" s="21">
        <f t="shared" si="67"/>
        <v>2491.6230829557494</v>
      </c>
      <c r="AC63" s="21">
        <f t="shared" si="67"/>
        <v>178.81118157862679</v>
      </c>
      <c r="AD63" s="21">
        <f t="shared" si="67"/>
        <v>12.853378358077393</v>
      </c>
      <c r="AE63" s="21">
        <f t="shared" si="67"/>
        <v>0.92532857679298575</v>
      </c>
      <c r="AF63" s="21">
        <f t="shared" si="67"/>
        <v>6.6708700431238277E-2</v>
      </c>
      <c r="AG63" s="21">
        <f t="shared" si="67"/>
        <v>4.8154147970805375E-3</v>
      </c>
      <c r="AH63" s="2">
        <f t="shared" si="63"/>
        <v>54.455361332585959</v>
      </c>
      <c r="AI63" s="2">
        <f t="shared" si="63"/>
        <v>57.048473776994811</v>
      </c>
      <c r="AJ63" s="2">
        <f t="shared" si="63"/>
        <v>59.641586221403664</v>
      </c>
      <c r="AK63" s="2">
        <f t="shared" si="63"/>
        <v>62.234698665812516</v>
      </c>
      <c r="AL63" s="2">
        <f t="shared" si="63"/>
        <v>64.827811110221376</v>
      </c>
      <c r="AM63" s="2">
        <f t="shared" si="63"/>
        <v>67.420923554630235</v>
      </c>
      <c r="AN63" s="2">
        <f t="shared" si="63"/>
        <v>70.014035999039095</v>
      </c>
      <c r="AO63" s="2">
        <f t="shared" si="61"/>
        <v>72.60714844344794</v>
      </c>
      <c r="AP63" s="2">
        <f t="shared" si="64"/>
        <v>3.082725558798326E-8</v>
      </c>
      <c r="AQ63" s="2">
        <f t="shared" si="64"/>
        <v>2.2041166084385196E-9</v>
      </c>
      <c r="AR63" s="2">
        <f t="shared" si="64"/>
        <v>1.5789753519936304E-10</v>
      </c>
      <c r="AS63" s="2">
        <f t="shared" si="64"/>
        <v>1.1331507117633906E-11</v>
      </c>
      <c r="AT63" s="2">
        <f t="shared" si="64"/>
        <v>8.1453601915783327E-13</v>
      </c>
      <c r="AU63" s="2">
        <f t="shared" si="64"/>
        <v>5.863932684349351E-14</v>
      </c>
      <c r="AV63" s="2">
        <f t="shared" si="64"/>
        <v>4.2274208147978633E-15</v>
      </c>
      <c r="AW63" s="2">
        <f t="shared" si="62"/>
        <v>3.0515936615635785E-16</v>
      </c>
      <c r="AX63" s="2"/>
      <c r="AY63" s="6">
        <f t="shared" si="25"/>
        <v>115</v>
      </c>
      <c r="AZ63" s="2">
        <f t="shared" si="76"/>
        <v>0.1</v>
      </c>
      <c r="BA63" s="2">
        <f t="shared" si="76"/>
        <v>0.15</v>
      </c>
      <c r="BB63" s="2">
        <f t="shared" si="76"/>
        <v>0.15</v>
      </c>
      <c r="BC63" s="2">
        <f t="shared" si="76"/>
        <v>0.14999960740933899</v>
      </c>
      <c r="BD63" s="2">
        <f t="shared" si="76"/>
        <v>9.0539827581606905E-2</v>
      </c>
      <c r="BE63" s="2">
        <f t="shared" si="76"/>
        <v>9.6798505533470126E-3</v>
      </c>
      <c r="BF63" s="2">
        <f t="shared" si="76"/>
        <v>7.2057589125203993E-4</v>
      </c>
      <c r="BG63" s="21">
        <f t="shared" si="68"/>
        <v>34780.959394207282</v>
      </c>
      <c r="BH63" s="21">
        <f t="shared" si="68"/>
        <v>2491.6230829557494</v>
      </c>
      <c r="BI63" s="21">
        <f t="shared" si="68"/>
        <v>178.81118157862679</v>
      </c>
      <c r="BJ63" s="21">
        <f t="shared" si="68"/>
        <v>12.853378358077393</v>
      </c>
      <c r="BK63" s="21">
        <f t="shared" si="68"/>
        <v>0.92532857679298575</v>
      </c>
      <c r="BL63" s="21">
        <f t="shared" si="68"/>
        <v>6.6708700431238277E-2</v>
      </c>
      <c r="BM63" s="21">
        <f t="shared" si="68"/>
        <v>4.8154147970805375E-3</v>
      </c>
      <c r="BN63" s="2">
        <f t="shared" si="71"/>
        <v>57.048473776994811</v>
      </c>
      <c r="BO63" s="2">
        <f t="shared" si="71"/>
        <v>59.641586221403664</v>
      </c>
      <c r="BP63" s="2">
        <f t="shared" si="71"/>
        <v>62.234698665812516</v>
      </c>
      <c r="BQ63" s="2">
        <f t="shared" si="71"/>
        <v>64.827811110221376</v>
      </c>
      <c r="BR63" s="2">
        <f t="shared" si="71"/>
        <v>67.420923554630235</v>
      </c>
      <c r="BS63" s="2">
        <f t="shared" si="71"/>
        <v>70.014035999039095</v>
      </c>
      <c r="BT63" s="2">
        <f t="shared" si="71"/>
        <v>72.60714844344794</v>
      </c>
      <c r="BU63" s="2">
        <f t="shared" si="65"/>
        <v>2.2041166084385196E-9</v>
      </c>
      <c r="BV63" s="2">
        <f t="shared" si="65"/>
        <v>1.5789753519936304E-10</v>
      </c>
      <c r="BW63" s="2">
        <f t="shared" si="65"/>
        <v>1.1331507117633906E-11</v>
      </c>
      <c r="BX63" s="2">
        <f t="shared" si="65"/>
        <v>8.1453601915783327E-13</v>
      </c>
      <c r="BY63" s="2">
        <f t="shared" si="65"/>
        <v>5.863932684349351E-14</v>
      </c>
      <c r="BZ63" s="2">
        <f t="shared" si="65"/>
        <v>4.2274208147978633E-15</v>
      </c>
      <c r="CA63" s="2">
        <f t="shared" si="65"/>
        <v>3.0515936615635785E-16</v>
      </c>
      <c r="CB63" s="2"/>
      <c r="CC63" s="6">
        <f t="shared" si="29"/>
        <v>115</v>
      </c>
      <c r="CD63" s="2">
        <f t="shared" si="77"/>
        <v>3.0179942527202304E-2</v>
      </c>
      <c r="CE63" s="2">
        <f t="shared" si="77"/>
        <v>9.6798505533470126E-3</v>
      </c>
      <c r="CF63" s="2">
        <f t="shared" si="77"/>
        <v>1.2009598187533999E-3</v>
      </c>
      <c r="CG63" s="2">
        <f t="shared" si="77"/>
        <v>8.6991217111115349E-5</v>
      </c>
      <c r="CH63" s="2">
        <f t="shared" si="77"/>
        <v>3.7771587599821906E-6</v>
      </c>
      <c r="CI63" s="2">
        <f t="shared" si="77"/>
        <v>1.8239262121744205E-7</v>
      </c>
      <c r="CJ63" s="2">
        <f t="shared" si="77"/>
        <v>6.6120638131383913E-9</v>
      </c>
      <c r="CK63" s="21">
        <f t="shared" si="69"/>
        <v>0.92532857679298575</v>
      </c>
      <c r="CL63" s="21">
        <f t="shared" si="69"/>
        <v>6.6708700431238277E-2</v>
      </c>
      <c r="CM63" s="21">
        <f t="shared" si="69"/>
        <v>4.8154147970805375E-3</v>
      </c>
      <c r="CN63" s="21">
        <f t="shared" si="69"/>
        <v>3.4802542226682791E-4</v>
      </c>
      <c r="CO63" s="21">
        <f t="shared" si="69"/>
        <v>2.5181375448022872E-5</v>
      </c>
      <c r="CP63" s="21">
        <f t="shared" si="69"/>
        <v>1.823927875496421E-6</v>
      </c>
      <c r="CQ63" s="21">
        <f t="shared" si="69"/>
        <v>1.3224128500004248E-7</v>
      </c>
      <c r="CR63" s="2">
        <f t="shared" si="72"/>
        <v>67.420923554630235</v>
      </c>
      <c r="CS63" s="2">
        <f t="shared" si="72"/>
        <v>70.014035999039095</v>
      </c>
      <c r="CT63" s="2">
        <f t="shared" si="72"/>
        <v>72.60714844344794</v>
      </c>
      <c r="CU63" s="2">
        <f t="shared" si="72"/>
        <v>75.2002608878568</v>
      </c>
      <c r="CV63" s="2">
        <f t="shared" si="72"/>
        <v>77.793373332265659</v>
      </c>
      <c r="CW63" s="2">
        <f t="shared" si="72"/>
        <v>80.386485776674505</v>
      </c>
      <c r="CX63" s="2">
        <f t="shared" si="72"/>
        <v>82.979598221083364</v>
      </c>
      <c r="CY63" s="2">
        <f t="shared" si="66"/>
        <v>5.863932684349351E-14</v>
      </c>
      <c r="CZ63" s="2">
        <f t="shared" si="66"/>
        <v>4.2274208147978633E-15</v>
      </c>
      <c r="DA63" s="2">
        <f t="shared" si="66"/>
        <v>3.0515936615635785E-16</v>
      </c>
      <c r="DB63" s="2">
        <f t="shared" si="66"/>
        <v>2.2054842984503222E-17</v>
      </c>
      <c r="DC63" s="2">
        <f t="shared" si="66"/>
        <v>1.5957779118485297E-18</v>
      </c>
      <c r="DD63" s="2">
        <f t="shared" si="66"/>
        <v>1.1558478298655073E-19</v>
      </c>
      <c r="DE63" s="2">
        <f t="shared" si="66"/>
        <v>8.3803095691433071E-21</v>
      </c>
      <c r="DF63" s="2"/>
      <c r="DG63" s="6">
        <f t="shared" si="33"/>
        <v>115</v>
      </c>
      <c r="DH63" s="2">
        <f t="shared" si="74"/>
        <v>1.2071977010880921E-2</v>
      </c>
      <c r="DI63" s="2">
        <f t="shared" si="74"/>
        <v>3.2266168511156713E-3</v>
      </c>
      <c r="DJ63" s="2">
        <f t="shared" si="74"/>
        <v>3.8430714200108794E-4</v>
      </c>
      <c r="DK63" s="2">
        <f t="shared" si="74"/>
        <v>3.4796486844446142E-5</v>
      </c>
      <c r="DL63" s="2">
        <f t="shared" si="74"/>
        <v>3.0217270079857528E-6</v>
      </c>
      <c r="DM63" s="2">
        <f t="shared" si="74"/>
        <v>2.7358893182616305E-7</v>
      </c>
      <c r="DN63" s="2">
        <f t="shared" si="74"/>
        <v>1.5868953151532139E-8</v>
      </c>
      <c r="DO63" s="2">
        <f t="shared" si="74"/>
        <v>9.5969157065667344E-10</v>
      </c>
      <c r="DP63" s="2">
        <f t="shared" si="73"/>
        <v>5.5765783102401658E-11</v>
      </c>
      <c r="DQ63" s="2">
        <f t="shared" si="73"/>
        <v>3.0404279094398132E-12</v>
      </c>
      <c r="DR63" s="2">
        <f t="shared" si="73"/>
        <v>1.8433032877851476E-13</v>
      </c>
      <c r="DS63" s="2">
        <f t="shared" si="73"/>
        <v>1.0738077094174514E-14</v>
      </c>
      <c r="DT63" s="2">
        <f t="shared" si="73"/>
        <v>5.8619775700208258E-16</v>
      </c>
      <c r="DU63" s="21">
        <f t="shared" si="70"/>
        <v>0.92532857679298575</v>
      </c>
      <c r="DV63" s="21">
        <f t="shared" si="70"/>
        <v>6.6708700431238277E-2</v>
      </c>
      <c r="DW63" s="21">
        <f t="shared" si="70"/>
        <v>4.8154147970805375E-3</v>
      </c>
      <c r="DX63" s="21">
        <f t="shared" si="70"/>
        <v>3.4802542226682791E-4</v>
      </c>
      <c r="DY63" s="21">
        <f t="shared" si="70"/>
        <v>2.5181375448022872E-5</v>
      </c>
      <c r="DZ63" s="21">
        <f t="shared" si="70"/>
        <v>1.823927875496421E-6</v>
      </c>
      <c r="EA63" s="21">
        <f t="shared" si="70"/>
        <v>1.3224128500004248E-7</v>
      </c>
      <c r="EB63" s="21">
        <f t="shared" si="70"/>
        <v>9.596915745170321E-9</v>
      </c>
      <c r="EC63" s="21">
        <f t="shared" si="70"/>
        <v>6.9707231888219997E-10</v>
      </c>
      <c r="ED63" s="21">
        <f t="shared" si="70"/>
        <v>5.0673844802810521E-11</v>
      </c>
      <c r="EE63" s="21">
        <f t="shared" si="70"/>
        <v>3.6866326840265644E-12</v>
      </c>
      <c r="EF63" s="21">
        <f t="shared" si="70"/>
        <v>2.6840932683422316E-13</v>
      </c>
      <c r="EG63" s="21">
        <f t="shared" si="70"/>
        <v>1.9555558464858729E-14</v>
      </c>
      <c r="EH63" s="2">
        <f t="shared" si="59"/>
        <v>67.420923554630235</v>
      </c>
      <c r="EI63" s="2">
        <f t="shared" si="59"/>
        <v>70.014035999039095</v>
      </c>
      <c r="EJ63" s="2">
        <f t="shared" si="59"/>
        <v>72.60714844344794</v>
      </c>
      <c r="EK63" s="2">
        <f t="shared" si="59"/>
        <v>75.2002608878568</v>
      </c>
      <c r="EL63" s="2">
        <f t="shared" si="59"/>
        <v>77.793373332265659</v>
      </c>
      <c r="EM63" s="2">
        <f t="shared" si="59"/>
        <v>80.386485776674505</v>
      </c>
      <c r="EN63" s="2">
        <f t="shared" si="59"/>
        <v>82.979598221083364</v>
      </c>
      <c r="EO63" s="2">
        <f t="shared" si="59"/>
        <v>85.572710665492224</v>
      </c>
      <c r="EP63" s="2">
        <f t="shared" si="57"/>
        <v>88.165823109901069</v>
      </c>
      <c r="EQ63" s="2">
        <f t="shared" si="57"/>
        <v>90.758935554309929</v>
      </c>
      <c r="ER63" s="2">
        <f t="shared" si="57"/>
        <v>93.352047998718788</v>
      </c>
      <c r="ES63" s="2">
        <f t="shared" si="57"/>
        <v>95.945160443127634</v>
      </c>
      <c r="ET63" s="2">
        <f t="shared" si="57"/>
        <v>98.538272887536493</v>
      </c>
      <c r="EU63" s="2">
        <f t="shared" si="60"/>
        <v>5.863932684349351E-14</v>
      </c>
      <c r="EV63" s="2">
        <f t="shared" si="60"/>
        <v>4.2274208147978633E-15</v>
      </c>
      <c r="EW63" s="2">
        <f t="shared" si="60"/>
        <v>3.0515936615635785E-16</v>
      </c>
      <c r="EX63" s="2">
        <f t="shared" si="60"/>
        <v>2.2054842984503222E-17</v>
      </c>
      <c r="EY63" s="2">
        <f t="shared" si="60"/>
        <v>1.5957779118485297E-18</v>
      </c>
      <c r="EZ63" s="2">
        <f t="shared" si="60"/>
        <v>1.1558478298655073E-19</v>
      </c>
      <c r="FA63" s="2">
        <f t="shared" si="60"/>
        <v>8.3803095691433071E-21</v>
      </c>
      <c r="FB63" s="2">
        <f t="shared" si="60"/>
        <v>6.0816956560233093E-22</v>
      </c>
      <c r="FC63" s="2">
        <f t="shared" si="58"/>
        <v>4.4174418180186567E-23</v>
      </c>
      <c r="FD63" s="2">
        <f t="shared" si="58"/>
        <v>3.2112702663402111E-24</v>
      </c>
      <c r="FE63" s="2">
        <f t="shared" si="58"/>
        <v>2.3362691280277745E-25</v>
      </c>
      <c r="FF63" s="2">
        <f t="shared" si="58"/>
        <v>1.7009463043996527E-26</v>
      </c>
      <c r="FG63" s="2">
        <f t="shared" si="58"/>
        <v>1.2392622601305531E-27</v>
      </c>
    </row>
    <row r="64" spans="1:163" x14ac:dyDescent="0.25">
      <c r="A64" s="19">
        <f t="shared" si="45"/>
        <v>46</v>
      </c>
      <c r="B64" s="20">
        <f t="shared" si="46"/>
        <v>117</v>
      </c>
      <c r="C64" s="22">
        <f t="shared" si="47"/>
        <v>46</v>
      </c>
      <c r="D64" s="20">
        <f t="shared" si="37"/>
        <v>117</v>
      </c>
      <c r="E64" s="8">
        <f t="shared" si="13"/>
        <v>390.16</v>
      </c>
      <c r="F64" s="21">
        <f t="shared" si="48"/>
        <v>6.3371356147021542E-14</v>
      </c>
      <c r="G64" s="7">
        <f t="shared" si="14"/>
        <v>0.85121470993114012</v>
      </c>
      <c r="H64" s="7">
        <f t="shared" si="15"/>
        <v>0.1305598644305169</v>
      </c>
      <c r="I64" s="2">
        <f t="shared" si="16"/>
        <v>78.820357527422814</v>
      </c>
      <c r="J64" s="2">
        <f t="shared" si="38"/>
        <v>0.63075846122211954</v>
      </c>
      <c r="K64" s="2">
        <f t="shared" si="39"/>
        <v>0.58100901257566873</v>
      </c>
      <c r="L64" s="2">
        <f t="shared" si="40"/>
        <v>1.2765057851485297</v>
      </c>
      <c r="M64" s="2">
        <f t="shared" si="17"/>
        <v>0.76985712210661517</v>
      </c>
      <c r="N64" s="2">
        <f t="shared" si="18"/>
        <v>0.6748075417227315</v>
      </c>
      <c r="O64" s="2">
        <f t="shared" si="19"/>
        <v>5.2341839139465302E-2</v>
      </c>
      <c r="P64" s="2">
        <f t="shared" si="20"/>
        <v>1.9878922717703376E-2</v>
      </c>
      <c r="Q64" s="6">
        <f t="shared" si="21"/>
        <v>117</v>
      </c>
      <c r="R64" s="2">
        <f t="shared" si="75"/>
        <v>0.1</v>
      </c>
      <c r="S64" s="2">
        <f t="shared" si="75"/>
        <v>0.1</v>
      </c>
      <c r="T64" s="2">
        <f t="shared" si="75"/>
        <v>0.15</v>
      </c>
      <c r="U64" s="2">
        <f t="shared" si="75"/>
        <v>0.15</v>
      </c>
      <c r="V64" s="2">
        <f t="shared" si="75"/>
        <v>0.14999999793803737</v>
      </c>
      <c r="W64" s="2">
        <f t="shared" si="75"/>
        <v>0.10995628493634561</v>
      </c>
      <c r="X64" s="2">
        <f t="shared" si="75"/>
        <v>9.1975269036454147E-3</v>
      </c>
      <c r="Y64" s="2">
        <f t="shared" si="75"/>
        <v>7.0331232858685813E-4</v>
      </c>
      <c r="Z64" s="21">
        <f t="shared" si="67"/>
        <v>649620.45094739739</v>
      </c>
      <c r="AA64" s="21">
        <f t="shared" si="67"/>
        <v>47069.062942337456</v>
      </c>
      <c r="AB64" s="21">
        <f t="shared" si="67"/>
        <v>3417.0570070533304</v>
      </c>
      <c r="AC64" s="21">
        <f t="shared" si="67"/>
        <v>248.50790034014688</v>
      </c>
      <c r="AD64" s="21">
        <f t="shared" si="67"/>
        <v>18.102487592004131</v>
      </c>
      <c r="AE64" s="21">
        <f t="shared" si="67"/>
        <v>1.3206635601458352</v>
      </c>
      <c r="AF64" s="21">
        <f t="shared" si="67"/>
        <v>9.6483664007763939E-2</v>
      </c>
      <c r="AG64" s="21">
        <f t="shared" si="67"/>
        <v>7.0579722766664172E-3</v>
      </c>
      <c r="AH64" s="2">
        <f t="shared" si="63"/>
        <v>54.176217589851767</v>
      </c>
      <c r="AI64" s="2">
        <f t="shared" si="63"/>
        <v>56.756037475082799</v>
      </c>
      <c r="AJ64" s="2">
        <f t="shared" si="63"/>
        <v>59.335857360313838</v>
      </c>
      <c r="AK64" s="2">
        <f t="shared" si="63"/>
        <v>61.91567724554487</v>
      </c>
      <c r="AL64" s="2">
        <f t="shared" si="63"/>
        <v>64.495497130775902</v>
      </c>
      <c r="AM64" s="2">
        <f t="shared" si="63"/>
        <v>67.075317016006949</v>
      </c>
      <c r="AN64" s="2">
        <f t="shared" si="63"/>
        <v>69.655136901237995</v>
      </c>
      <c r="AO64" s="2">
        <f t="shared" si="61"/>
        <v>72.234956786469027</v>
      </c>
      <c r="AP64" s="2">
        <f t="shared" si="64"/>
        <v>4.1167330289690152E-8</v>
      </c>
      <c r="AQ64" s="2">
        <f t="shared" si="64"/>
        <v>2.9828303947585558E-9</v>
      </c>
      <c r="AR64" s="2">
        <f t="shared" si="64"/>
        <v>2.1654353799388654E-10</v>
      </c>
      <c r="AS64" s="2">
        <f t="shared" si="64"/>
        <v>1.5748282704548994E-11</v>
      </c>
      <c r="AT64" s="2">
        <f t="shared" si="64"/>
        <v>1.147179189875624E-12</v>
      </c>
      <c r="AU64" s="2">
        <f t="shared" si="64"/>
        <v>8.3692240870923766E-14</v>
      </c>
      <c r="AV64" s="2">
        <f t="shared" si="64"/>
        <v>6.1143006358704653E-15</v>
      </c>
      <c r="AW64" s="2">
        <f t="shared" si="62"/>
        <v>4.4727327487536162E-16</v>
      </c>
      <c r="AX64" s="2"/>
      <c r="AY64" s="6">
        <f t="shared" si="25"/>
        <v>117</v>
      </c>
      <c r="AZ64" s="2">
        <f t="shared" si="76"/>
        <v>0.1</v>
      </c>
      <c r="BA64" s="2">
        <f t="shared" si="76"/>
        <v>0.15</v>
      </c>
      <c r="BB64" s="2">
        <f t="shared" si="76"/>
        <v>0.15</v>
      </c>
      <c r="BC64" s="2">
        <f t="shared" si="76"/>
        <v>0.14999999793803737</v>
      </c>
      <c r="BD64" s="2">
        <f t="shared" si="76"/>
        <v>0.10995628493634561</v>
      </c>
      <c r="BE64" s="2">
        <f t="shared" si="76"/>
        <v>1.3796290355468121E-2</v>
      </c>
      <c r="BF64" s="2">
        <f t="shared" si="76"/>
        <v>1.054968492880287E-3</v>
      </c>
      <c r="BG64" s="21">
        <f t="shared" si="68"/>
        <v>47069.062942337456</v>
      </c>
      <c r="BH64" s="21">
        <f t="shared" si="68"/>
        <v>3417.0570070533304</v>
      </c>
      <c r="BI64" s="21">
        <f t="shared" si="68"/>
        <v>248.50790034014688</v>
      </c>
      <c r="BJ64" s="21">
        <f t="shared" si="68"/>
        <v>18.102487592004131</v>
      </c>
      <c r="BK64" s="21">
        <f t="shared" si="68"/>
        <v>1.3206635601458352</v>
      </c>
      <c r="BL64" s="21">
        <f t="shared" si="68"/>
        <v>9.6483664007763939E-2</v>
      </c>
      <c r="BM64" s="21">
        <f t="shared" si="68"/>
        <v>7.0579722766664172E-3</v>
      </c>
      <c r="BN64" s="2">
        <f t="shared" si="71"/>
        <v>56.756037475082799</v>
      </c>
      <c r="BO64" s="2">
        <f t="shared" si="71"/>
        <v>59.335857360313838</v>
      </c>
      <c r="BP64" s="2">
        <f t="shared" si="71"/>
        <v>61.91567724554487</v>
      </c>
      <c r="BQ64" s="2">
        <f t="shared" si="71"/>
        <v>64.495497130775902</v>
      </c>
      <c r="BR64" s="2">
        <f t="shared" si="71"/>
        <v>67.075317016006949</v>
      </c>
      <c r="BS64" s="2">
        <f t="shared" si="71"/>
        <v>69.655136901237995</v>
      </c>
      <c r="BT64" s="2">
        <f t="shared" si="71"/>
        <v>72.234956786469027</v>
      </c>
      <c r="BU64" s="2">
        <f t="shared" si="65"/>
        <v>2.9828303947585558E-9</v>
      </c>
      <c r="BV64" s="2">
        <f t="shared" si="65"/>
        <v>2.1654353799388654E-10</v>
      </c>
      <c r="BW64" s="2">
        <f t="shared" si="65"/>
        <v>1.5748282704548994E-11</v>
      </c>
      <c r="BX64" s="2">
        <f t="shared" si="65"/>
        <v>1.147179189875624E-12</v>
      </c>
      <c r="BY64" s="2">
        <f t="shared" si="65"/>
        <v>8.3692240870923766E-14</v>
      </c>
      <c r="BZ64" s="2">
        <f t="shared" si="65"/>
        <v>6.1143006358704653E-15</v>
      </c>
      <c r="CA64" s="2">
        <f t="shared" si="65"/>
        <v>4.4727327487536162E-16</v>
      </c>
      <c r="CB64" s="2"/>
      <c r="CC64" s="6">
        <f t="shared" si="29"/>
        <v>117</v>
      </c>
      <c r="CD64" s="2">
        <f t="shared" si="77"/>
        <v>3.6652094978781878E-2</v>
      </c>
      <c r="CE64" s="2">
        <f t="shared" si="77"/>
        <v>1.3796290355468121E-2</v>
      </c>
      <c r="CF64" s="2">
        <f t="shared" si="77"/>
        <v>1.7582808214671453E-3</v>
      </c>
      <c r="CG64" s="2">
        <f t="shared" si="77"/>
        <v>1.2919918696813193E-4</v>
      </c>
      <c r="CH64" s="2">
        <f t="shared" si="77"/>
        <v>5.6853630934272642E-6</v>
      </c>
      <c r="CI64" s="2">
        <f t="shared" si="77"/>
        <v>2.7821295955909875E-7</v>
      </c>
      <c r="CJ64" s="2">
        <f t="shared" si="77"/>
        <v>1.0220727036935884E-8</v>
      </c>
      <c r="CK64" s="21">
        <f t="shared" si="69"/>
        <v>1.3206635601458352</v>
      </c>
      <c r="CL64" s="21">
        <f t="shared" si="69"/>
        <v>9.6483664007763939E-2</v>
      </c>
      <c r="CM64" s="21">
        <f t="shared" si="69"/>
        <v>7.0579722766664172E-3</v>
      </c>
      <c r="CN64" s="21">
        <f t="shared" si="69"/>
        <v>5.1693033333812335E-4</v>
      </c>
      <c r="CO64" s="21">
        <f t="shared" si="69"/>
        <v>3.790313893775062E-5</v>
      </c>
      <c r="CP64" s="21">
        <f t="shared" si="69"/>
        <v>2.7821334656678835E-6</v>
      </c>
      <c r="CQ64" s="21">
        <f t="shared" si="69"/>
        <v>2.0441456160690447E-7</v>
      </c>
      <c r="CR64" s="2">
        <f t="shared" si="72"/>
        <v>67.075317016006949</v>
      </c>
      <c r="CS64" s="2">
        <f t="shared" si="72"/>
        <v>69.655136901237995</v>
      </c>
      <c r="CT64" s="2">
        <f t="shared" si="72"/>
        <v>72.234956786469027</v>
      </c>
      <c r="CU64" s="2">
        <f t="shared" si="72"/>
        <v>74.814776671700059</v>
      </c>
      <c r="CV64" s="2">
        <f t="shared" si="72"/>
        <v>77.394596556931091</v>
      </c>
      <c r="CW64" s="2">
        <f t="shared" si="72"/>
        <v>79.974416442162138</v>
      </c>
      <c r="CX64" s="2">
        <f t="shared" si="72"/>
        <v>82.55423632739317</v>
      </c>
      <c r="CY64" s="2">
        <f t="shared" si="66"/>
        <v>8.3692240870923766E-14</v>
      </c>
      <c r="CZ64" s="2">
        <f t="shared" si="66"/>
        <v>6.1143006358704653E-15</v>
      </c>
      <c r="DA64" s="2">
        <f t="shared" si="66"/>
        <v>4.4727327487536162E-16</v>
      </c>
      <c r="DB64" s="2">
        <f t="shared" si="66"/>
        <v>3.2758576258983288E-17</v>
      </c>
      <c r="DC64" s="2">
        <f t="shared" si="66"/>
        <v>2.4019733167742426E-18</v>
      </c>
      <c r="DD64" s="2">
        <f t="shared" si="66"/>
        <v>1.7630757070337343E-19</v>
      </c>
      <c r="DE64" s="2">
        <f t="shared" si="66"/>
        <v>1.2954027985294256E-20</v>
      </c>
      <c r="DF64" s="2"/>
      <c r="DG64" s="6">
        <f t="shared" si="33"/>
        <v>117</v>
      </c>
      <c r="DH64" s="2">
        <f t="shared" si="74"/>
        <v>1.466083799151275E-2</v>
      </c>
      <c r="DI64" s="2">
        <f t="shared" si="74"/>
        <v>4.5987634518227074E-3</v>
      </c>
      <c r="DJ64" s="2">
        <f t="shared" si="74"/>
        <v>5.626498628694865E-4</v>
      </c>
      <c r="DK64" s="2">
        <f t="shared" si="74"/>
        <v>5.1679674787252772E-5</v>
      </c>
      <c r="DL64" s="2">
        <f t="shared" si="74"/>
        <v>4.5482904747418112E-6</v>
      </c>
      <c r="DM64" s="2">
        <f t="shared" si="74"/>
        <v>4.1731943933864812E-7</v>
      </c>
      <c r="DN64" s="2">
        <f t="shared" si="74"/>
        <v>2.4529744888646121E-8</v>
      </c>
      <c r="DO64" s="2">
        <f t="shared" si="74"/>
        <v>1.5033178923928859E-9</v>
      </c>
      <c r="DP64" s="2">
        <f t="shared" si="73"/>
        <v>8.8524050312344117E-11</v>
      </c>
      <c r="DQ64" s="2">
        <f t="shared" si="73"/>
        <v>4.8910542282953881E-12</v>
      </c>
      <c r="DR64" s="2">
        <f t="shared" si="73"/>
        <v>3.0049851496016801E-13</v>
      </c>
      <c r="DS64" s="2">
        <f t="shared" si="73"/>
        <v>1.77369230414115E-14</v>
      </c>
      <c r="DT64" s="2">
        <f t="shared" si="73"/>
        <v>9.825473767932635E-16</v>
      </c>
      <c r="DU64" s="21">
        <f t="shared" si="70"/>
        <v>1.3206635601458352</v>
      </c>
      <c r="DV64" s="21">
        <f t="shared" si="70"/>
        <v>9.6483664007763939E-2</v>
      </c>
      <c r="DW64" s="21">
        <f t="shared" si="70"/>
        <v>7.0579722766664172E-3</v>
      </c>
      <c r="DX64" s="21">
        <f t="shared" si="70"/>
        <v>5.1693033333812335E-4</v>
      </c>
      <c r="DY64" s="21">
        <f t="shared" si="70"/>
        <v>3.790313893775062E-5</v>
      </c>
      <c r="DZ64" s="21">
        <f t="shared" si="70"/>
        <v>2.7821334656678835E-6</v>
      </c>
      <c r="EA64" s="21">
        <f t="shared" si="70"/>
        <v>2.0441456160690447E-7</v>
      </c>
      <c r="EB64" s="21">
        <f t="shared" si="70"/>
        <v>1.5033179007631198E-8</v>
      </c>
      <c r="EC64" s="21">
        <f t="shared" si="70"/>
        <v>1.1065505985181997E-9</v>
      </c>
      <c r="ED64" s="21">
        <f t="shared" si="70"/>
        <v>8.1517624174966476E-11</v>
      </c>
      <c r="EE64" s="21">
        <f t="shared" si="70"/>
        <v>6.0099612382868639E-12</v>
      </c>
      <c r="EF64" s="21">
        <f t="shared" si="70"/>
        <v>4.4341816928235161E-13</v>
      </c>
      <c r="EG64" s="21">
        <f t="shared" si="70"/>
        <v>3.2738601520962726E-14</v>
      </c>
      <c r="EH64" s="2">
        <f t="shared" si="59"/>
        <v>67.075317016006949</v>
      </c>
      <c r="EI64" s="2">
        <f t="shared" si="59"/>
        <v>69.655136901237995</v>
      </c>
      <c r="EJ64" s="2">
        <f t="shared" si="59"/>
        <v>72.234956786469027</v>
      </c>
      <c r="EK64" s="2">
        <f t="shared" si="59"/>
        <v>74.814776671700059</v>
      </c>
      <c r="EL64" s="2">
        <f t="shared" si="59"/>
        <v>77.394596556931091</v>
      </c>
      <c r="EM64" s="2">
        <f t="shared" si="59"/>
        <v>79.974416442162138</v>
      </c>
      <c r="EN64" s="2">
        <f t="shared" si="59"/>
        <v>82.55423632739317</v>
      </c>
      <c r="EO64" s="2">
        <f t="shared" si="59"/>
        <v>85.134056212624202</v>
      </c>
      <c r="EP64" s="2">
        <f t="shared" si="57"/>
        <v>87.713876097855248</v>
      </c>
      <c r="EQ64" s="2">
        <f t="shared" si="57"/>
        <v>90.29369598308628</v>
      </c>
      <c r="ER64" s="2">
        <f t="shared" si="57"/>
        <v>92.873515868317313</v>
      </c>
      <c r="ES64" s="2">
        <f t="shared" si="57"/>
        <v>95.453335753548345</v>
      </c>
      <c r="ET64" s="2">
        <f t="shared" si="57"/>
        <v>98.033155638779391</v>
      </c>
      <c r="EU64" s="2">
        <f t="shared" si="60"/>
        <v>8.3692240870923766E-14</v>
      </c>
      <c r="EV64" s="2">
        <f t="shared" si="60"/>
        <v>6.1143006358704653E-15</v>
      </c>
      <c r="EW64" s="2">
        <f t="shared" si="60"/>
        <v>4.4727327487536162E-16</v>
      </c>
      <c r="EX64" s="2">
        <f t="shared" si="60"/>
        <v>3.2758576258983288E-17</v>
      </c>
      <c r="EY64" s="2">
        <f t="shared" si="60"/>
        <v>2.4019733167742426E-18</v>
      </c>
      <c r="EZ64" s="2">
        <f t="shared" si="60"/>
        <v>1.7630757070337343E-19</v>
      </c>
      <c r="FA64" s="2">
        <f t="shared" si="60"/>
        <v>1.2954027985294256E-20</v>
      </c>
      <c r="FB64" s="2">
        <f t="shared" si="60"/>
        <v>9.526729409167083E-22</v>
      </c>
      <c r="FC64" s="2">
        <f t="shared" si="58"/>
        <v>7.0123612073469174E-23</v>
      </c>
      <c r="FD64" s="2">
        <f t="shared" si="58"/>
        <v>5.1658823938532623E-24</v>
      </c>
      <c r="FE64" s="2">
        <f t="shared" si="58"/>
        <v>3.8085939406135157E-25</v>
      </c>
      <c r="FF64" s="2">
        <f t="shared" si="58"/>
        <v>2.8100010727654855E-26</v>
      </c>
      <c r="FG64" s="2">
        <f t="shared" si="58"/>
        <v>2.0746895767404388E-27</v>
      </c>
    </row>
    <row r="65" spans="1:163" x14ac:dyDescent="0.25">
      <c r="A65" s="19">
        <f t="shared" si="45"/>
        <v>47</v>
      </c>
      <c r="B65" s="20">
        <f t="shared" si="46"/>
        <v>119</v>
      </c>
      <c r="C65" s="22">
        <f t="shared" si="47"/>
        <v>47</v>
      </c>
      <c r="D65" s="20">
        <f t="shared" si="37"/>
        <v>119</v>
      </c>
      <c r="E65" s="8">
        <f t="shared" si="13"/>
        <v>392.16</v>
      </c>
      <c r="F65" s="21">
        <f t="shared" si="48"/>
        <v>6.3371356147021542E-14</v>
      </c>
      <c r="G65" s="7">
        <f t="shared" si="14"/>
        <v>0.84811297194025592</v>
      </c>
      <c r="H65" s="7">
        <f t="shared" si="15"/>
        <v>0.12273810134279081</v>
      </c>
      <c r="I65" s="2">
        <f t="shared" si="16"/>
        <v>79.515816308187183</v>
      </c>
      <c r="J65" s="2">
        <f t="shared" si="38"/>
        <v>0.64799918103252241</v>
      </c>
      <c r="K65" s="2">
        <f t="shared" si="39"/>
        <v>0.59563963265774456</v>
      </c>
      <c r="L65" s="2">
        <f t="shared" si="40"/>
        <v>1.2779183393426703</v>
      </c>
      <c r="M65" s="2">
        <f t="shared" si="17"/>
        <v>0.79107467655180252</v>
      </c>
      <c r="N65" s="2">
        <f t="shared" si="18"/>
        <v>0.69807724721268161</v>
      </c>
      <c r="O65" s="2">
        <f t="shared" si="19"/>
        <v>6.4589524398699485E-2</v>
      </c>
      <c r="P65" s="2">
        <f t="shared" si="20"/>
        <v>2.4336680936340047E-2</v>
      </c>
      <c r="Q65" s="6">
        <f t="shared" si="21"/>
        <v>119</v>
      </c>
      <c r="R65" s="2">
        <f t="shared" si="75"/>
        <v>0.1</v>
      </c>
      <c r="S65" s="2">
        <f t="shared" si="75"/>
        <v>0.1</v>
      </c>
      <c r="T65" s="2">
        <f t="shared" si="75"/>
        <v>0.15</v>
      </c>
      <c r="U65" s="2">
        <f t="shared" si="75"/>
        <v>0.15</v>
      </c>
      <c r="V65" s="2">
        <f t="shared" si="75"/>
        <v>0.14999999999861421</v>
      </c>
      <c r="W65" s="2">
        <f t="shared" si="75"/>
        <v>0.12706953523143041</v>
      </c>
      <c r="X65" s="2">
        <f t="shared" si="75"/>
        <v>1.2979917127554363E-2</v>
      </c>
      <c r="Y65" s="2">
        <f t="shared" si="75"/>
        <v>1.0252241942036112E-3</v>
      </c>
      <c r="Z65" s="21">
        <f t="shared" si="67"/>
        <v>865004.15240474278</v>
      </c>
      <c r="AA65" s="21">
        <f t="shared" si="67"/>
        <v>63505.497299508861</v>
      </c>
      <c r="AB65" s="21">
        <f t="shared" si="67"/>
        <v>4671.3777964369947</v>
      </c>
      <c r="AC65" s="21">
        <f t="shared" si="67"/>
        <v>344.23080450817582</v>
      </c>
      <c r="AD65" s="21">
        <f t="shared" si="67"/>
        <v>25.407641073967241</v>
      </c>
      <c r="AE65" s="21">
        <f t="shared" si="67"/>
        <v>1.8781689284144307</v>
      </c>
      <c r="AF65" s="21">
        <f t="shared" si="67"/>
        <v>0.13903125635809266</v>
      </c>
      <c r="AG65" s="21">
        <f t="shared" si="67"/>
        <v>1.0305158158387926E-2</v>
      </c>
      <c r="AH65" s="2">
        <f t="shared" si="63"/>
        <v>53.899921090515512</v>
      </c>
      <c r="AI65" s="2">
        <f t="shared" si="63"/>
        <v>56.466583999587684</v>
      </c>
      <c r="AJ65" s="2">
        <f t="shared" si="63"/>
        <v>59.033246908659848</v>
      </c>
      <c r="AK65" s="2">
        <f t="shared" si="63"/>
        <v>61.599909817732019</v>
      </c>
      <c r="AL65" s="2">
        <f t="shared" si="63"/>
        <v>64.166572726804176</v>
      </c>
      <c r="AM65" s="2">
        <f t="shared" si="63"/>
        <v>66.733235635876355</v>
      </c>
      <c r="AN65" s="2">
        <f t="shared" si="63"/>
        <v>69.299898544948533</v>
      </c>
      <c r="AO65" s="2">
        <f t="shared" si="61"/>
        <v>71.866561454020697</v>
      </c>
      <c r="AP65" s="2">
        <f t="shared" si="64"/>
        <v>5.4816487543007351E-8</v>
      </c>
      <c r="AQ65" s="2">
        <f t="shared" si="64"/>
        <v>4.0244295301940062E-9</v>
      </c>
      <c r="AR65" s="2">
        <f t="shared" si="64"/>
        <v>2.9603154746053193E-10</v>
      </c>
      <c r="AS65" s="2">
        <f t="shared" si="64"/>
        <v>2.1814372956008368E-11</v>
      </c>
      <c r="AT65" s="2">
        <f t="shared" si="64"/>
        <v>1.6101166728897628E-12</v>
      </c>
      <c r="AU65" s="2">
        <f t="shared" si="64"/>
        <v>1.1902211211734934E-13</v>
      </c>
      <c r="AV65" s="2">
        <f t="shared" si="64"/>
        <v>8.8105992639014348E-15</v>
      </c>
      <c r="AW65" s="2">
        <f t="shared" si="62"/>
        <v>6.5305184786151552E-16</v>
      </c>
      <c r="AX65" s="2"/>
      <c r="AY65" s="6">
        <f t="shared" si="25"/>
        <v>119</v>
      </c>
      <c r="AZ65" s="2">
        <f t="shared" si="76"/>
        <v>0.1</v>
      </c>
      <c r="BA65" s="2">
        <f t="shared" si="76"/>
        <v>0.15</v>
      </c>
      <c r="BB65" s="2">
        <f t="shared" si="76"/>
        <v>0.15</v>
      </c>
      <c r="BC65" s="2">
        <f t="shared" si="76"/>
        <v>0.14999999999861421</v>
      </c>
      <c r="BD65" s="2">
        <f t="shared" si="76"/>
        <v>0.12706953523143041</v>
      </c>
      <c r="BE65" s="2">
        <f t="shared" si="76"/>
        <v>1.9469875691331545E-2</v>
      </c>
      <c r="BF65" s="2">
        <f t="shared" si="76"/>
        <v>1.5378362913054165E-3</v>
      </c>
      <c r="BG65" s="21">
        <f t="shared" si="68"/>
        <v>63505.497299508861</v>
      </c>
      <c r="BH65" s="21">
        <f t="shared" si="68"/>
        <v>4671.3777964369947</v>
      </c>
      <c r="BI65" s="21">
        <f t="shared" si="68"/>
        <v>344.23080450817582</v>
      </c>
      <c r="BJ65" s="21">
        <f t="shared" si="68"/>
        <v>25.407641073967241</v>
      </c>
      <c r="BK65" s="21">
        <f t="shared" si="68"/>
        <v>1.8781689284144307</v>
      </c>
      <c r="BL65" s="21">
        <f t="shared" si="68"/>
        <v>0.13903125635809266</v>
      </c>
      <c r="BM65" s="21">
        <f t="shared" si="68"/>
        <v>1.0305158158387926E-2</v>
      </c>
      <c r="BN65" s="2">
        <f t="shared" si="71"/>
        <v>56.466583999587684</v>
      </c>
      <c r="BO65" s="2">
        <f t="shared" si="71"/>
        <v>59.033246908659848</v>
      </c>
      <c r="BP65" s="2">
        <f t="shared" si="71"/>
        <v>61.599909817732019</v>
      </c>
      <c r="BQ65" s="2">
        <f t="shared" si="71"/>
        <v>64.166572726804176</v>
      </c>
      <c r="BR65" s="2">
        <f t="shared" si="71"/>
        <v>66.733235635876355</v>
      </c>
      <c r="BS65" s="2">
        <f t="shared" si="71"/>
        <v>69.299898544948533</v>
      </c>
      <c r="BT65" s="2">
        <f t="shared" si="71"/>
        <v>71.866561454020697</v>
      </c>
      <c r="BU65" s="2">
        <f t="shared" si="65"/>
        <v>4.0244295301940062E-9</v>
      </c>
      <c r="BV65" s="2">
        <f t="shared" si="65"/>
        <v>2.9603154746053193E-10</v>
      </c>
      <c r="BW65" s="2">
        <f t="shared" si="65"/>
        <v>2.1814372956008368E-11</v>
      </c>
      <c r="BX65" s="2">
        <f t="shared" si="65"/>
        <v>1.6101166728897628E-12</v>
      </c>
      <c r="BY65" s="2">
        <f t="shared" si="65"/>
        <v>1.1902211211734934E-13</v>
      </c>
      <c r="BZ65" s="2">
        <f t="shared" si="65"/>
        <v>8.8105992639014348E-15</v>
      </c>
      <c r="CA65" s="2">
        <f t="shared" si="65"/>
        <v>6.5305184786151552E-16</v>
      </c>
      <c r="CB65" s="2"/>
      <c r="CC65" s="6">
        <f t="shared" si="29"/>
        <v>119</v>
      </c>
      <c r="CD65" s="2">
        <f t="shared" si="77"/>
        <v>4.2356511743810145E-2</v>
      </c>
      <c r="CE65" s="2">
        <f t="shared" si="77"/>
        <v>1.9469875691331545E-2</v>
      </c>
      <c r="CF65" s="2">
        <f t="shared" si="77"/>
        <v>2.5630604855090278E-3</v>
      </c>
      <c r="CG65" s="2">
        <f t="shared" si="77"/>
        <v>1.9111580509131865E-4</v>
      </c>
      <c r="CH65" s="2">
        <f t="shared" si="77"/>
        <v>8.5223728086281092E-6</v>
      </c>
      <c r="CI65" s="2">
        <f t="shared" si="77"/>
        <v>4.2257048402660759E-7</v>
      </c>
      <c r="CJ65" s="2">
        <f t="shared" si="77"/>
        <v>1.5729664804009502E-8</v>
      </c>
      <c r="CK65" s="21">
        <f t="shared" si="69"/>
        <v>1.8781689284144307</v>
      </c>
      <c r="CL65" s="21">
        <f t="shared" si="69"/>
        <v>0.13903125635809266</v>
      </c>
      <c r="CM65" s="21">
        <f t="shared" si="69"/>
        <v>1.0305158158387926E-2</v>
      </c>
      <c r="CN65" s="21">
        <f t="shared" si="69"/>
        <v>7.6475557137680459E-4</v>
      </c>
      <c r="CO65" s="21">
        <f t="shared" si="69"/>
        <v>5.6817432803991005E-5</v>
      </c>
      <c r="CP65" s="21">
        <f t="shared" si="69"/>
        <v>4.2257137685706114E-6</v>
      </c>
      <c r="CQ65" s="21">
        <f t="shared" si="69"/>
        <v>3.1459334556967161E-7</v>
      </c>
      <c r="CR65" s="2">
        <f t="shared" si="72"/>
        <v>66.733235635876355</v>
      </c>
      <c r="CS65" s="2">
        <f t="shared" si="72"/>
        <v>69.299898544948533</v>
      </c>
      <c r="CT65" s="2">
        <f t="shared" si="72"/>
        <v>71.866561454020697</v>
      </c>
      <c r="CU65" s="2">
        <f t="shared" si="72"/>
        <v>74.433224363092862</v>
      </c>
      <c r="CV65" s="2">
        <f t="shared" si="72"/>
        <v>76.999887272165026</v>
      </c>
      <c r="CW65" s="2">
        <f t="shared" si="72"/>
        <v>79.56655018123719</v>
      </c>
      <c r="CX65" s="2">
        <f t="shared" si="72"/>
        <v>82.133213090309354</v>
      </c>
      <c r="CY65" s="2">
        <f t="shared" si="66"/>
        <v>1.1902211211734934E-13</v>
      </c>
      <c r="CZ65" s="2">
        <f t="shared" si="66"/>
        <v>8.8105992639014348E-15</v>
      </c>
      <c r="DA65" s="2">
        <f t="shared" si="66"/>
        <v>6.5305184786151552E-16</v>
      </c>
      <c r="DB65" s="2">
        <f t="shared" si="66"/>
        <v>4.8463597680952947E-17</v>
      </c>
      <c r="DC65" s="2">
        <f t="shared" si="66"/>
        <v>3.6005977696411873E-18</v>
      </c>
      <c r="DD65" s="2">
        <f t="shared" si="66"/>
        <v>2.6778921220544743E-19</v>
      </c>
      <c r="DE65" s="2">
        <f t="shared" si="66"/>
        <v>1.993620694364452E-20</v>
      </c>
      <c r="DF65" s="2"/>
      <c r="DG65" s="6">
        <f t="shared" si="33"/>
        <v>119</v>
      </c>
      <c r="DH65" s="2">
        <f t="shared" si="74"/>
        <v>1.6942604697524059E-2</v>
      </c>
      <c r="DI65" s="2">
        <f t="shared" si="74"/>
        <v>6.4899585637771817E-3</v>
      </c>
      <c r="DJ65" s="2">
        <f t="shared" si="74"/>
        <v>8.2017935536288895E-4</v>
      </c>
      <c r="DK65" s="2">
        <f t="shared" si="74"/>
        <v>7.644632203652747E-5</v>
      </c>
      <c r="DL65" s="2">
        <f t="shared" si="74"/>
        <v>6.8178982469024875E-6</v>
      </c>
      <c r="DM65" s="2">
        <f t="shared" si="74"/>
        <v>6.3385572603991134E-7</v>
      </c>
      <c r="DN65" s="2">
        <f t="shared" si="74"/>
        <v>3.7751195529622806E-8</v>
      </c>
      <c r="DO65" s="2">
        <f t="shared" si="74"/>
        <v>2.3442505159287919E-9</v>
      </c>
      <c r="DP65" s="2">
        <f t="shared" si="73"/>
        <v>1.3987170532914207E-10</v>
      </c>
      <c r="DQ65" s="2">
        <f t="shared" si="73"/>
        <v>7.8304496220482631E-12</v>
      </c>
      <c r="DR65" s="2">
        <f t="shared" si="73"/>
        <v>4.8746007230704442E-13</v>
      </c>
      <c r="DS65" s="2">
        <f t="shared" si="73"/>
        <v>2.9154456626656613E-14</v>
      </c>
      <c r="DT65" s="2">
        <f t="shared" si="73"/>
        <v>1.6353585152728554E-15</v>
      </c>
      <c r="DU65" s="21">
        <f t="shared" si="70"/>
        <v>1.8781689284144307</v>
      </c>
      <c r="DV65" s="21">
        <f t="shared" si="70"/>
        <v>0.13903125635809266</v>
      </c>
      <c r="DW65" s="21">
        <f t="shared" si="70"/>
        <v>1.0305158158387926E-2</v>
      </c>
      <c r="DX65" s="21">
        <f t="shared" si="70"/>
        <v>7.6475557137680459E-4</v>
      </c>
      <c r="DY65" s="21">
        <f t="shared" si="70"/>
        <v>5.6817432803991005E-5</v>
      </c>
      <c r="DZ65" s="21">
        <f t="shared" si="70"/>
        <v>4.2257137685706114E-6</v>
      </c>
      <c r="EA65" s="21">
        <f t="shared" si="70"/>
        <v>3.1459334556967161E-7</v>
      </c>
      <c r="EB65" s="21">
        <f t="shared" si="70"/>
        <v>2.3442505420527607E-8</v>
      </c>
      <c r="EC65" s="21">
        <f t="shared" si="70"/>
        <v>1.7483963196688304E-9</v>
      </c>
      <c r="ED65" s="21">
        <f t="shared" si="70"/>
        <v>1.3050749468180066E-10</v>
      </c>
      <c r="EE65" s="21">
        <f t="shared" si="70"/>
        <v>9.7492424717258673E-12</v>
      </c>
      <c r="EF65" s="21">
        <f t="shared" si="70"/>
        <v>7.2883275389013168E-13</v>
      </c>
      <c r="EG65" s="21">
        <f t="shared" si="70"/>
        <v>5.4524244530605904E-14</v>
      </c>
      <c r="EH65" s="2">
        <f t="shared" si="59"/>
        <v>66.733235635876355</v>
      </c>
      <c r="EI65" s="2">
        <f t="shared" si="59"/>
        <v>69.299898544948533</v>
      </c>
      <c r="EJ65" s="2">
        <f t="shared" si="59"/>
        <v>71.866561454020697</v>
      </c>
      <c r="EK65" s="2">
        <f t="shared" si="59"/>
        <v>74.433224363092862</v>
      </c>
      <c r="EL65" s="2">
        <f t="shared" si="59"/>
        <v>76.999887272165026</v>
      </c>
      <c r="EM65" s="2">
        <f t="shared" si="59"/>
        <v>79.56655018123719</v>
      </c>
      <c r="EN65" s="2">
        <f t="shared" si="59"/>
        <v>82.133213090309354</v>
      </c>
      <c r="EO65" s="2">
        <f t="shared" si="59"/>
        <v>84.699875999381533</v>
      </c>
      <c r="EP65" s="2">
        <f t="shared" si="57"/>
        <v>87.266538908453697</v>
      </c>
      <c r="EQ65" s="2">
        <f t="shared" si="57"/>
        <v>89.833201817525861</v>
      </c>
      <c r="ER65" s="2">
        <f t="shared" si="57"/>
        <v>92.399864726598025</v>
      </c>
      <c r="ES65" s="2">
        <f t="shared" si="57"/>
        <v>94.96652763567019</v>
      </c>
      <c r="ET65" s="2">
        <f t="shared" si="57"/>
        <v>97.533190544742368</v>
      </c>
      <c r="EU65" s="2">
        <f t="shared" si="60"/>
        <v>1.1902211211734934E-13</v>
      </c>
      <c r="EV65" s="2">
        <f t="shared" si="60"/>
        <v>8.8105992639014348E-15</v>
      </c>
      <c r="EW65" s="2">
        <f t="shared" si="60"/>
        <v>6.5305184786151552E-16</v>
      </c>
      <c r="EX65" s="2">
        <f t="shared" si="60"/>
        <v>4.8463597680952947E-17</v>
      </c>
      <c r="EY65" s="2">
        <f t="shared" si="60"/>
        <v>3.6005977696411873E-18</v>
      </c>
      <c r="EZ65" s="2">
        <f t="shared" si="60"/>
        <v>2.6778921220544743E-19</v>
      </c>
      <c r="FA65" s="2">
        <f t="shared" si="60"/>
        <v>1.993620694364452E-20</v>
      </c>
      <c r="FB65" s="2">
        <f t="shared" si="60"/>
        <v>1.4855833599849218E-21</v>
      </c>
      <c r="FC65" s="2">
        <f t="shared" si="58"/>
        <v>1.1079824585994767E-22</v>
      </c>
      <c r="FD65" s="2">
        <f t="shared" si="58"/>
        <v>8.2704369253383175E-24</v>
      </c>
      <c r="FE65" s="2">
        <f t="shared" si="58"/>
        <v>6.1782271683948863E-25</v>
      </c>
      <c r="FF65" s="2">
        <f t="shared" si="58"/>
        <v>4.61871200183887E-26</v>
      </c>
      <c r="FG65" s="2">
        <f t="shared" si="58"/>
        <v>3.4552753187964067E-27</v>
      </c>
    </row>
    <row r="66" spans="1:163" x14ac:dyDescent="0.25">
      <c r="A66" s="19">
        <f t="shared" si="45"/>
        <v>48</v>
      </c>
      <c r="B66" s="20">
        <f t="shared" si="46"/>
        <v>121</v>
      </c>
      <c r="C66" s="22">
        <f t="shared" si="47"/>
        <v>48</v>
      </c>
      <c r="D66" s="20">
        <f t="shared" si="37"/>
        <v>121</v>
      </c>
      <c r="E66" s="8">
        <f t="shared" si="13"/>
        <v>394.16</v>
      </c>
      <c r="F66" s="21">
        <f t="shared" si="48"/>
        <v>6.3371356147021542E-14</v>
      </c>
      <c r="G66" s="7">
        <f t="shared" si="14"/>
        <v>0.84510319987193938</v>
      </c>
      <c r="H66" s="7">
        <f t="shared" si="15"/>
        <v>0.1157767490321448</v>
      </c>
      <c r="I66" s="2">
        <f t="shared" si="16"/>
        <v>80.14636529397572</v>
      </c>
      <c r="J66" s="2">
        <f t="shared" si="38"/>
        <v>0.66404941248651106</v>
      </c>
      <c r="K66" s="2">
        <f t="shared" si="39"/>
        <v>0.60918769971236186</v>
      </c>
      <c r="L66" s="2">
        <f t="shared" si="40"/>
        <v>1.2792902175607135</v>
      </c>
      <c r="M66" s="2">
        <f t="shared" si="17"/>
        <v>0.80910757229339847</v>
      </c>
      <c r="N66" s="2">
        <f t="shared" si="18"/>
        <v>0.71889895660234782</v>
      </c>
      <c r="O66" s="2">
        <f t="shared" si="19"/>
        <v>7.7665147179828489E-2</v>
      </c>
      <c r="P66" s="2">
        <f t="shared" si="20"/>
        <v>2.8964850643154866E-2</v>
      </c>
      <c r="Q66" s="6">
        <f t="shared" si="21"/>
        <v>121</v>
      </c>
      <c r="R66" s="2">
        <f t="shared" si="75"/>
        <v>0.1</v>
      </c>
      <c r="S66" s="2">
        <f t="shared" si="75"/>
        <v>0.1</v>
      </c>
      <c r="T66" s="2">
        <f t="shared" si="75"/>
        <v>0.15</v>
      </c>
      <c r="U66" s="2">
        <f t="shared" si="75"/>
        <v>0.15</v>
      </c>
      <c r="V66" s="2">
        <f t="shared" si="75"/>
        <v>0.14999999999999994</v>
      </c>
      <c r="W66" s="2">
        <f t="shared" si="75"/>
        <v>0.13952480367549963</v>
      </c>
      <c r="X66" s="2">
        <f t="shared" si="75"/>
        <v>1.8095010463062468E-2</v>
      </c>
      <c r="Y66" s="2">
        <f t="shared" si="75"/>
        <v>1.4877581548364161E-3</v>
      </c>
      <c r="Z66" s="21">
        <f t="shared" si="67"/>
        <v>1148514.3072275924</v>
      </c>
      <c r="AA66" s="21">
        <f t="shared" si="67"/>
        <v>85425.752983931248</v>
      </c>
      <c r="AB66" s="21">
        <f t="shared" si="67"/>
        <v>6366.2178695181874</v>
      </c>
      <c r="AC66" s="21">
        <f t="shared" si="67"/>
        <v>475.27504623289673</v>
      </c>
      <c r="AD66" s="21">
        <f t="shared" si="67"/>
        <v>35.540063041345981</v>
      </c>
      <c r="AE66" s="21">
        <f t="shared" si="67"/>
        <v>2.6616250862679491</v>
      </c>
      <c r="AF66" s="21">
        <f t="shared" si="67"/>
        <v>0.19961027467782647</v>
      </c>
      <c r="AG66" s="21">
        <f t="shared" si="67"/>
        <v>1.4989362840486034E-2</v>
      </c>
      <c r="AH66" s="2">
        <f t="shared" si="63"/>
        <v>53.626428493141276</v>
      </c>
      <c r="AI66" s="2">
        <f t="shared" si="63"/>
        <v>56.180067945195617</v>
      </c>
      <c r="AJ66" s="2">
        <f t="shared" si="63"/>
        <v>58.733707397249965</v>
      </c>
      <c r="AK66" s="2">
        <f t="shared" si="63"/>
        <v>61.287346849304313</v>
      </c>
      <c r="AL66" s="2">
        <f t="shared" si="63"/>
        <v>63.840986301358654</v>
      </c>
      <c r="AM66" s="2">
        <f t="shared" si="63"/>
        <v>66.39462575341301</v>
      </c>
      <c r="AN66" s="2">
        <f t="shared" si="63"/>
        <v>68.948265205467365</v>
      </c>
      <c r="AO66" s="2">
        <f t="shared" si="61"/>
        <v>71.501904657521706</v>
      </c>
      <c r="AP66" s="2">
        <f t="shared" si="64"/>
        <v>7.2782910535583381E-8</v>
      </c>
      <c r="AQ66" s="2">
        <f t="shared" si="64"/>
        <v>5.4135458600053109E-9</v>
      </c>
      <c r="AR66" s="2">
        <f t="shared" si="64"/>
        <v>4.0343586134400422E-10</v>
      </c>
      <c r="AS66" s="2">
        <f t="shared" si="64"/>
        <v>3.0118824269362036E-11</v>
      </c>
      <c r="AT66" s="2">
        <f t="shared" si="64"/>
        <v>2.2522219940164257E-12</v>
      </c>
      <c r="AU66" s="2">
        <f t="shared" si="64"/>
        <v>1.6867079132226179E-13</v>
      </c>
      <c r="AV66" s="2">
        <f t="shared" si="64"/>
        <v>1.2649573808878228E-14</v>
      </c>
      <c r="AW66" s="2">
        <f t="shared" si="62"/>
        <v>9.4989625103630054E-16</v>
      </c>
      <c r="AX66" s="2"/>
      <c r="AY66" s="6">
        <f t="shared" si="25"/>
        <v>121</v>
      </c>
      <c r="AZ66" s="2">
        <f t="shared" si="76"/>
        <v>0.1</v>
      </c>
      <c r="BA66" s="2">
        <f t="shared" si="76"/>
        <v>0.15</v>
      </c>
      <c r="BB66" s="2">
        <f t="shared" si="76"/>
        <v>0.15</v>
      </c>
      <c r="BC66" s="2">
        <f t="shared" si="76"/>
        <v>0.14999999999999994</v>
      </c>
      <c r="BD66" s="2">
        <f t="shared" si="76"/>
        <v>0.13952480367549963</v>
      </c>
      <c r="BE66" s="2">
        <f t="shared" si="76"/>
        <v>2.7142515694593698E-2</v>
      </c>
      <c r="BF66" s="2">
        <f t="shared" si="76"/>
        <v>2.2316372322546238E-3</v>
      </c>
      <c r="BG66" s="21">
        <f t="shared" si="68"/>
        <v>85425.752983931248</v>
      </c>
      <c r="BH66" s="21">
        <f t="shared" si="68"/>
        <v>6366.2178695181874</v>
      </c>
      <c r="BI66" s="21">
        <f t="shared" si="68"/>
        <v>475.27504623289673</v>
      </c>
      <c r="BJ66" s="21">
        <f t="shared" si="68"/>
        <v>35.540063041345981</v>
      </c>
      <c r="BK66" s="21">
        <f t="shared" si="68"/>
        <v>2.6616250862679491</v>
      </c>
      <c r="BL66" s="21">
        <f t="shared" si="68"/>
        <v>0.19961027467782647</v>
      </c>
      <c r="BM66" s="21">
        <f t="shared" si="68"/>
        <v>1.4989362840486034E-2</v>
      </c>
      <c r="BN66" s="2">
        <f t="shared" si="71"/>
        <v>56.180067945195617</v>
      </c>
      <c r="BO66" s="2">
        <f t="shared" si="71"/>
        <v>58.733707397249965</v>
      </c>
      <c r="BP66" s="2">
        <f t="shared" si="71"/>
        <v>61.287346849304313</v>
      </c>
      <c r="BQ66" s="2">
        <f t="shared" si="71"/>
        <v>63.840986301358654</v>
      </c>
      <c r="BR66" s="2">
        <f t="shared" si="71"/>
        <v>66.39462575341301</v>
      </c>
      <c r="BS66" s="2">
        <f t="shared" si="71"/>
        <v>68.948265205467365</v>
      </c>
      <c r="BT66" s="2">
        <f t="shared" si="71"/>
        <v>71.501904657521706</v>
      </c>
      <c r="BU66" s="2">
        <f t="shared" si="65"/>
        <v>5.4135458600053109E-9</v>
      </c>
      <c r="BV66" s="2">
        <f t="shared" si="65"/>
        <v>4.0343586134400422E-10</v>
      </c>
      <c r="BW66" s="2">
        <f t="shared" si="65"/>
        <v>3.0118824269362036E-11</v>
      </c>
      <c r="BX66" s="2">
        <f t="shared" si="65"/>
        <v>2.2522219940164257E-12</v>
      </c>
      <c r="BY66" s="2">
        <f t="shared" si="65"/>
        <v>1.6867079132226179E-13</v>
      </c>
      <c r="BZ66" s="2">
        <f t="shared" si="65"/>
        <v>1.2649573808878228E-14</v>
      </c>
      <c r="CA66" s="2">
        <f t="shared" si="65"/>
        <v>9.4989625103630054E-16</v>
      </c>
      <c r="CB66" s="2"/>
      <c r="CC66" s="6">
        <f t="shared" si="29"/>
        <v>121</v>
      </c>
      <c r="CD66" s="2">
        <f t="shared" si="77"/>
        <v>4.6508267891833217E-2</v>
      </c>
      <c r="CE66" s="2">
        <f t="shared" si="77"/>
        <v>2.7142515694593698E-2</v>
      </c>
      <c r="CF66" s="2">
        <f t="shared" si="77"/>
        <v>3.7193953870910401E-3</v>
      </c>
      <c r="CG66" s="2">
        <f t="shared" si="77"/>
        <v>2.8158168735228917E-4</v>
      </c>
      <c r="CH66" s="2">
        <f t="shared" si="77"/>
        <v>1.2723268689901479E-5</v>
      </c>
      <c r="CI66" s="2">
        <f t="shared" si="77"/>
        <v>6.3914683096077951E-7</v>
      </c>
      <c r="CJ66" s="2">
        <f t="shared" si="77"/>
        <v>2.4103437384903614E-8</v>
      </c>
      <c r="CK66" s="21">
        <f t="shared" si="69"/>
        <v>2.6616250862679491</v>
      </c>
      <c r="CL66" s="21">
        <f t="shared" si="69"/>
        <v>0.19961027467782647</v>
      </c>
      <c r="CM66" s="21">
        <f t="shared" si="69"/>
        <v>1.4989362840486034E-2</v>
      </c>
      <c r="CN66" s="21">
        <f t="shared" si="69"/>
        <v>1.1269615320756133E-3</v>
      </c>
      <c r="CO66" s="21">
        <f t="shared" si="69"/>
        <v>8.4825388837547815E-5</v>
      </c>
      <c r="CP66" s="21">
        <f t="shared" si="69"/>
        <v>6.391488735150201E-6</v>
      </c>
      <c r="CQ66" s="21">
        <f t="shared" si="69"/>
        <v>4.8206886385786568E-7</v>
      </c>
      <c r="CR66" s="2">
        <f t="shared" si="72"/>
        <v>66.39462575341301</v>
      </c>
      <c r="CS66" s="2">
        <f t="shared" si="72"/>
        <v>68.948265205467365</v>
      </c>
      <c r="CT66" s="2">
        <f t="shared" si="72"/>
        <v>71.501904657521706</v>
      </c>
      <c r="CU66" s="2">
        <f t="shared" si="72"/>
        <v>74.055544109576047</v>
      </c>
      <c r="CV66" s="2">
        <f t="shared" si="72"/>
        <v>76.609183561630402</v>
      </c>
      <c r="CW66" s="2">
        <f t="shared" si="72"/>
        <v>79.162823013684744</v>
      </c>
      <c r="CX66" s="2">
        <f t="shared" si="72"/>
        <v>81.716462465739085</v>
      </c>
      <c r="CY66" s="2">
        <f t="shared" si="66"/>
        <v>1.6867079132226179E-13</v>
      </c>
      <c r="CZ66" s="2">
        <f t="shared" si="66"/>
        <v>1.2649573808878228E-14</v>
      </c>
      <c r="DA66" s="2">
        <f t="shared" si="66"/>
        <v>9.4989625103630054E-16</v>
      </c>
      <c r="DB66" s="2">
        <f t="shared" si="66"/>
        <v>7.1417080614971241E-17</v>
      </c>
      <c r="DC66" s="2">
        <f t="shared" si="66"/>
        <v>5.3754999263938368E-18</v>
      </c>
      <c r="DD66" s="2">
        <f t="shared" si="66"/>
        <v>4.0503730894686629E-19</v>
      </c>
      <c r="DE66" s="2">
        <f t="shared" si="66"/>
        <v>3.0549357658992685E-20</v>
      </c>
      <c r="DF66" s="2"/>
      <c r="DG66" s="6">
        <f t="shared" si="33"/>
        <v>121</v>
      </c>
      <c r="DH66" s="2">
        <f t="shared" si="74"/>
        <v>1.8603307156733286E-2</v>
      </c>
      <c r="DI66" s="2">
        <f t="shared" si="74"/>
        <v>9.0475052315312342E-3</v>
      </c>
      <c r="DJ66" s="2">
        <f t="shared" si="74"/>
        <v>1.1902065238691328E-3</v>
      </c>
      <c r="DK66" s="2">
        <f t="shared" si="74"/>
        <v>1.1263267494091567E-4</v>
      </c>
      <c r="DL66" s="2">
        <f t="shared" si="74"/>
        <v>1.0178614951921182E-5</v>
      </c>
      <c r="DM66" s="2">
        <f t="shared" si="74"/>
        <v>9.5872024644116927E-7</v>
      </c>
      <c r="DN66" s="2">
        <f t="shared" si="74"/>
        <v>5.7848249723768669E-8</v>
      </c>
      <c r="DO66" s="2">
        <f t="shared" si="74"/>
        <v>3.6393269509105153E-9</v>
      </c>
      <c r="DP66" s="2">
        <f t="shared" si="73"/>
        <v>2.1999071009304318E-10</v>
      </c>
      <c r="DQ66" s="2">
        <f t="shared" si="73"/>
        <v>1.2477239241803772E-11</v>
      </c>
      <c r="DR66" s="2">
        <f t="shared" si="73"/>
        <v>7.8692052873918791E-13</v>
      </c>
      <c r="DS66" s="2">
        <f t="shared" si="73"/>
        <v>4.7681858461601225E-14</v>
      </c>
      <c r="DT66" s="2">
        <f t="shared" si="73"/>
        <v>2.7111646261346321E-15</v>
      </c>
      <c r="DU66" s="21">
        <f t="shared" si="70"/>
        <v>2.6616250862679491</v>
      </c>
      <c r="DV66" s="21">
        <f t="shared" si="70"/>
        <v>0.19961027467782647</v>
      </c>
      <c r="DW66" s="21">
        <f t="shared" si="70"/>
        <v>1.4989362840486034E-2</v>
      </c>
      <c r="DX66" s="21">
        <f t="shared" si="70"/>
        <v>1.1269615320756133E-3</v>
      </c>
      <c r="DY66" s="21">
        <f t="shared" si="70"/>
        <v>8.4825388837547815E-5</v>
      </c>
      <c r="DZ66" s="21">
        <f t="shared" si="70"/>
        <v>6.391488735150201E-6</v>
      </c>
      <c r="EA66" s="21">
        <f t="shared" si="70"/>
        <v>4.8206886385786568E-7</v>
      </c>
      <c r="EB66" s="21">
        <f t="shared" si="70"/>
        <v>3.6393270199157007E-8</v>
      </c>
      <c r="EC66" s="21">
        <f t="shared" si="70"/>
        <v>2.7498839304516298E-9</v>
      </c>
      <c r="ED66" s="21">
        <f t="shared" si="70"/>
        <v>2.079539996934252E-10</v>
      </c>
      <c r="EE66" s="21">
        <f t="shared" si="70"/>
        <v>1.5738377987584235E-11</v>
      </c>
      <c r="EF66" s="21">
        <f t="shared" si="70"/>
        <v>1.1919943328667988E-12</v>
      </c>
      <c r="EG66" s="21">
        <f t="shared" si="70"/>
        <v>9.0342710136375043E-14</v>
      </c>
      <c r="EH66" s="2">
        <f t="shared" si="59"/>
        <v>66.39462575341301</v>
      </c>
      <c r="EI66" s="2">
        <f t="shared" si="59"/>
        <v>68.948265205467365</v>
      </c>
      <c r="EJ66" s="2">
        <f t="shared" si="59"/>
        <v>71.501904657521706</v>
      </c>
      <c r="EK66" s="2">
        <f t="shared" si="59"/>
        <v>74.055544109576047</v>
      </c>
      <c r="EL66" s="2">
        <f t="shared" si="59"/>
        <v>76.609183561630402</v>
      </c>
      <c r="EM66" s="2">
        <f t="shared" si="59"/>
        <v>79.162823013684744</v>
      </c>
      <c r="EN66" s="2">
        <f t="shared" si="59"/>
        <v>81.716462465739085</v>
      </c>
      <c r="EO66" s="2">
        <f t="shared" si="59"/>
        <v>84.27010191779344</v>
      </c>
      <c r="EP66" s="2">
        <f t="shared" si="57"/>
        <v>86.823741369847781</v>
      </c>
      <c r="EQ66" s="2">
        <f t="shared" si="57"/>
        <v>89.377380821902122</v>
      </c>
      <c r="ER66" s="2">
        <f t="shared" si="57"/>
        <v>91.931020273956477</v>
      </c>
      <c r="ES66" s="2">
        <f t="shared" si="57"/>
        <v>94.484659726010818</v>
      </c>
      <c r="ET66" s="2">
        <f t="shared" si="57"/>
        <v>97.038299178065159</v>
      </c>
      <c r="EU66" s="2">
        <f t="shared" si="60"/>
        <v>1.6867079132226179E-13</v>
      </c>
      <c r="EV66" s="2">
        <f t="shared" si="60"/>
        <v>1.2649573808878228E-14</v>
      </c>
      <c r="EW66" s="2">
        <f t="shared" si="60"/>
        <v>9.4989625103630054E-16</v>
      </c>
      <c r="EX66" s="2">
        <f t="shared" si="60"/>
        <v>7.1417080614971241E-17</v>
      </c>
      <c r="EY66" s="2">
        <f t="shared" si="60"/>
        <v>5.3754999263938368E-18</v>
      </c>
      <c r="EZ66" s="2">
        <f t="shared" si="60"/>
        <v>4.0503730894686629E-19</v>
      </c>
      <c r="FA66" s="2">
        <f t="shared" si="60"/>
        <v>3.0549357658992685E-20</v>
      </c>
      <c r="FB66" s="2">
        <f t="shared" si="60"/>
        <v>2.3062908871477479E-21</v>
      </c>
      <c r="FC66" s="2">
        <f t="shared" si="58"/>
        <v>1.7426387391969414E-22</v>
      </c>
      <c r="FD66" s="2">
        <f t="shared" si="58"/>
        <v>1.3178326976772065E-23</v>
      </c>
      <c r="FE66" s="2">
        <f t="shared" si="58"/>
        <v>9.9736235662772474E-25</v>
      </c>
      <c r="FF66" s="2">
        <f t="shared" si="58"/>
        <v>7.5538297393335916E-26</v>
      </c>
      <c r="FG66" s="2">
        <f t="shared" si="58"/>
        <v>5.7251400593394443E-27</v>
      </c>
    </row>
    <row r="67" spans="1:163" x14ac:dyDescent="0.25">
      <c r="A67" s="19">
        <f t="shared" si="45"/>
        <v>49</v>
      </c>
      <c r="B67" s="20">
        <f t="shared" si="46"/>
        <v>123</v>
      </c>
      <c r="C67" s="22">
        <f t="shared" si="47"/>
        <v>49</v>
      </c>
      <c r="D67" s="20">
        <f t="shared" si="37"/>
        <v>123</v>
      </c>
      <c r="E67" s="8">
        <f t="shared" si="13"/>
        <v>396.16</v>
      </c>
      <c r="F67" s="21">
        <f t="shared" si="48"/>
        <v>6.3371356147021542E-14</v>
      </c>
      <c r="G67" s="7">
        <f t="shared" si="14"/>
        <v>0.84217709877597058</v>
      </c>
      <c r="H67" s="7">
        <f t="shared" si="15"/>
        <v>0.10981093853967298</v>
      </c>
      <c r="I67" s="2">
        <f t="shared" si="16"/>
        <v>80.696554328198999</v>
      </c>
      <c r="J67" s="2">
        <f t="shared" si="38"/>
        <v>0.67876243239230138</v>
      </c>
      <c r="K67" s="2">
        <f t="shared" si="39"/>
        <v>0.62125429222327078</v>
      </c>
      <c r="L67" s="2">
        <f t="shared" si="40"/>
        <v>1.2806251088574032</v>
      </c>
      <c r="M67" s="2">
        <f t="shared" si="17"/>
        <v>0.82349232394023375</v>
      </c>
      <c r="N67" s="2">
        <f t="shared" si="18"/>
        <v>0.73698682194595788</v>
      </c>
      <c r="O67" s="2">
        <f t="shared" si="19"/>
        <v>9.1899822019671173E-2</v>
      </c>
      <c r="P67" s="2">
        <f t="shared" si="20"/>
        <v>3.3854862261725245E-2</v>
      </c>
      <c r="Q67" s="6">
        <f t="shared" si="21"/>
        <v>123</v>
      </c>
      <c r="R67" s="2">
        <f t="shared" si="75"/>
        <v>0.1</v>
      </c>
      <c r="S67" s="2">
        <f t="shared" si="75"/>
        <v>0.1</v>
      </c>
      <c r="T67" s="2">
        <f t="shared" si="75"/>
        <v>0.15</v>
      </c>
      <c r="U67" s="2">
        <f t="shared" si="75"/>
        <v>0.15</v>
      </c>
      <c r="V67" s="2">
        <f t="shared" si="75"/>
        <v>0.15</v>
      </c>
      <c r="W67" s="2">
        <f t="shared" si="75"/>
        <v>0.14650332792878559</v>
      </c>
      <c r="X67" s="2">
        <f t="shared" si="75"/>
        <v>2.484026491456446E-2</v>
      </c>
      <c r="Y67" s="2">
        <f t="shared" si="75"/>
        <v>2.1487310968836383E-3</v>
      </c>
      <c r="Z67" s="21">
        <f t="shared" ref="Z67:AG82" si="78">Z66+(AP67-AP66)/$F67</f>
        <v>1520663.1170530727</v>
      </c>
      <c r="AA67" s="21">
        <f t="shared" si="78"/>
        <v>114574.39830609542</v>
      </c>
      <c r="AB67" s="21">
        <f t="shared" si="78"/>
        <v>8649.3240351235199</v>
      </c>
      <c r="AC67" s="21">
        <f t="shared" si="78"/>
        <v>654.10481933618712</v>
      </c>
      <c r="AD67" s="21">
        <f t="shared" si="78"/>
        <v>49.547527510130848</v>
      </c>
      <c r="AE67" s="21">
        <f t="shared" si="78"/>
        <v>3.7588236147288336</v>
      </c>
      <c r="AF67" s="21">
        <f t="shared" si="78"/>
        <v>0.2855545361239249</v>
      </c>
      <c r="AG67" s="21">
        <f t="shared" si="78"/>
        <v>2.1721524390370263E-2</v>
      </c>
      <c r="AH67" s="2">
        <f t="shared" si="63"/>
        <v>53.355697331524041</v>
      </c>
      <c r="AI67" s="2">
        <f t="shared" si="63"/>
        <v>55.896444823501376</v>
      </c>
      <c r="AJ67" s="2">
        <f t="shared" si="63"/>
        <v>58.437192315478711</v>
      </c>
      <c r="AK67" s="2">
        <f t="shared" si="63"/>
        <v>60.977939807456046</v>
      </c>
      <c r="AL67" s="2">
        <f t="shared" si="63"/>
        <v>63.518687299433381</v>
      </c>
      <c r="AM67" s="2">
        <f t="shared" si="63"/>
        <v>66.059434791410723</v>
      </c>
      <c r="AN67" s="2">
        <f t="shared" si="63"/>
        <v>68.600182283388065</v>
      </c>
      <c r="AO67" s="2">
        <f t="shared" si="61"/>
        <v>71.140929775365393</v>
      </c>
      <c r="AP67" s="2">
        <f t="shared" si="64"/>
        <v>9.6366485302724073E-8</v>
      </c>
      <c r="AQ67" s="2">
        <f t="shared" si="64"/>
        <v>7.2607350439193899E-9</v>
      </c>
      <c r="AR67" s="2">
        <f t="shared" si="64"/>
        <v>5.4811939528604046E-10</v>
      </c>
      <c r="AS67" s="2">
        <f t="shared" si="64"/>
        <v>4.1451509510381703E-11</v>
      </c>
      <c r="AT67" s="2">
        <f t="shared" si="64"/>
        <v>3.1398940135845414E-12</v>
      </c>
      <c r="AU67" s="2">
        <f t="shared" si="64"/>
        <v>2.3820175003334444E-13</v>
      </c>
      <c r="AV67" s="2">
        <f t="shared" si="64"/>
        <v>1.8095978209771666E-14</v>
      </c>
      <c r="AW67" s="2">
        <f t="shared" si="62"/>
        <v>1.3765224582532985E-15</v>
      </c>
      <c r="AX67" s="2"/>
      <c r="AY67" s="6">
        <f t="shared" si="25"/>
        <v>123</v>
      </c>
      <c r="AZ67" s="2">
        <f t="shared" si="76"/>
        <v>0.1</v>
      </c>
      <c r="BA67" s="2">
        <f t="shared" si="76"/>
        <v>0.15</v>
      </c>
      <c r="BB67" s="2">
        <f t="shared" si="76"/>
        <v>0.15</v>
      </c>
      <c r="BC67" s="2">
        <f t="shared" si="76"/>
        <v>0.15</v>
      </c>
      <c r="BD67" s="2">
        <f t="shared" si="76"/>
        <v>0.14650332792878559</v>
      </c>
      <c r="BE67" s="2">
        <f t="shared" si="76"/>
        <v>3.7260397371846686E-2</v>
      </c>
      <c r="BF67" s="2">
        <f t="shared" si="76"/>
        <v>3.2230966453254571E-3</v>
      </c>
      <c r="BG67" s="21">
        <f t="shared" ref="BG67:BM82" si="79">BG66+(BU67-BU66)/$F67</f>
        <v>114574.39830609542</v>
      </c>
      <c r="BH67" s="21">
        <f t="shared" si="79"/>
        <v>8649.3240351235199</v>
      </c>
      <c r="BI67" s="21">
        <f t="shared" si="79"/>
        <v>654.10481933618712</v>
      </c>
      <c r="BJ67" s="21">
        <f t="shared" si="79"/>
        <v>49.547527510130848</v>
      </c>
      <c r="BK67" s="21">
        <f t="shared" si="79"/>
        <v>3.7588236147288336</v>
      </c>
      <c r="BL67" s="21">
        <f t="shared" si="79"/>
        <v>0.2855545361239249</v>
      </c>
      <c r="BM67" s="21">
        <f t="shared" si="79"/>
        <v>2.1721524390370263E-2</v>
      </c>
      <c r="BN67" s="2">
        <f t="shared" si="71"/>
        <v>55.896444823501376</v>
      </c>
      <c r="BO67" s="2">
        <f t="shared" si="71"/>
        <v>58.437192315478711</v>
      </c>
      <c r="BP67" s="2">
        <f t="shared" si="71"/>
        <v>60.977939807456046</v>
      </c>
      <c r="BQ67" s="2">
        <f t="shared" si="71"/>
        <v>63.518687299433381</v>
      </c>
      <c r="BR67" s="2">
        <f t="shared" si="71"/>
        <v>66.059434791410723</v>
      </c>
      <c r="BS67" s="2">
        <f t="shared" si="71"/>
        <v>68.600182283388065</v>
      </c>
      <c r="BT67" s="2">
        <f t="shared" si="71"/>
        <v>71.140929775365393</v>
      </c>
      <c r="BU67" s="2">
        <f t="shared" si="65"/>
        <v>7.2607350439193899E-9</v>
      </c>
      <c r="BV67" s="2">
        <f t="shared" si="65"/>
        <v>5.4811939528604046E-10</v>
      </c>
      <c r="BW67" s="2">
        <f t="shared" si="65"/>
        <v>4.1451509510381703E-11</v>
      </c>
      <c r="BX67" s="2">
        <f t="shared" si="65"/>
        <v>3.1398940135845414E-12</v>
      </c>
      <c r="BY67" s="2">
        <f t="shared" si="65"/>
        <v>2.3820175003334444E-13</v>
      </c>
      <c r="BZ67" s="2">
        <f t="shared" si="65"/>
        <v>1.8095978209771666E-14</v>
      </c>
      <c r="CA67" s="2">
        <f t="shared" si="65"/>
        <v>1.3765224582532985E-15</v>
      </c>
      <c r="CB67" s="2"/>
      <c r="CC67" s="6">
        <f t="shared" si="29"/>
        <v>123</v>
      </c>
      <c r="CD67" s="2">
        <f t="shared" si="77"/>
        <v>4.8834442642928536E-2</v>
      </c>
      <c r="CE67" s="2">
        <f t="shared" si="77"/>
        <v>3.7260397371846686E-2</v>
      </c>
      <c r="CF67" s="2">
        <f t="shared" si="77"/>
        <v>5.3718277422090954E-3</v>
      </c>
      <c r="CG67" s="2">
        <f t="shared" si="77"/>
        <v>4.1323573549520431E-4</v>
      </c>
      <c r="CH67" s="2">
        <f t="shared" si="77"/>
        <v>1.891900878780439E-5</v>
      </c>
      <c r="CI67" s="2">
        <f t="shared" si="77"/>
        <v>9.6274035744636781E-7</v>
      </c>
      <c r="CJ67" s="2">
        <f t="shared" si="77"/>
        <v>3.6778046397234479E-8</v>
      </c>
      <c r="CK67" s="21">
        <f t="shared" ref="CK67:CQ82" si="80">CK66+(CY67-CY66)/$F67</f>
        <v>3.7588236147288336</v>
      </c>
      <c r="CL67" s="21">
        <f t="shared" si="80"/>
        <v>0.2855545361239249</v>
      </c>
      <c r="CM67" s="21">
        <f t="shared" si="80"/>
        <v>2.1721524390370263E-2</v>
      </c>
      <c r="CN67" s="21">
        <f t="shared" si="80"/>
        <v>1.654310559435775E-3</v>
      </c>
      <c r="CO67" s="21">
        <f t="shared" si="80"/>
        <v>1.2613467989635162E-4</v>
      </c>
      <c r="CP67" s="21">
        <f t="shared" si="80"/>
        <v>9.6274499182290406E-6</v>
      </c>
      <c r="CQ67" s="21">
        <f t="shared" si="80"/>
        <v>7.3556119843932408E-7</v>
      </c>
      <c r="CR67" s="2">
        <f t="shared" si="72"/>
        <v>66.059434791410723</v>
      </c>
      <c r="CS67" s="2">
        <f t="shared" si="72"/>
        <v>68.600182283388065</v>
      </c>
      <c r="CT67" s="2">
        <f t="shared" si="72"/>
        <v>71.140929775365393</v>
      </c>
      <c r="CU67" s="2">
        <f t="shared" si="72"/>
        <v>73.681677267342735</v>
      </c>
      <c r="CV67" s="2">
        <f t="shared" si="72"/>
        <v>76.222424759320063</v>
      </c>
      <c r="CW67" s="2">
        <f t="shared" si="72"/>
        <v>78.763172251297405</v>
      </c>
      <c r="CX67" s="2">
        <f t="shared" si="72"/>
        <v>81.303919743274733</v>
      </c>
      <c r="CY67" s="2">
        <f t="shared" si="66"/>
        <v>2.3820175003334444E-13</v>
      </c>
      <c r="CZ67" s="2">
        <f t="shared" si="66"/>
        <v>1.8095978209771666E-14</v>
      </c>
      <c r="DA67" s="2">
        <f t="shared" si="66"/>
        <v>1.3765224582532985E-15</v>
      </c>
      <c r="DB67" s="2">
        <f t="shared" si="66"/>
        <v>1.0483590364159746E-16</v>
      </c>
      <c r="DC67" s="2">
        <f t="shared" si="66"/>
        <v>7.9933257222622653E-18</v>
      </c>
      <c r="DD67" s="2">
        <f t="shared" si="66"/>
        <v>6.1010455755769266E-19</v>
      </c>
      <c r="DE67" s="2">
        <f t="shared" si="66"/>
        <v>4.6613510674294232E-20</v>
      </c>
      <c r="DF67" s="2"/>
      <c r="DG67" s="6">
        <f t="shared" si="33"/>
        <v>123</v>
      </c>
      <c r="DH67" s="2">
        <f t="shared" si="74"/>
        <v>1.9533777057171412E-2</v>
      </c>
      <c r="DI67" s="2">
        <f t="shared" si="74"/>
        <v>1.242013245728223E-2</v>
      </c>
      <c r="DJ67" s="2">
        <f t="shared" si="74"/>
        <v>1.7189848775069107E-3</v>
      </c>
      <c r="DK67" s="2">
        <f t="shared" si="74"/>
        <v>1.6529429419808174E-4</v>
      </c>
      <c r="DL67" s="2">
        <f t="shared" si="74"/>
        <v>1.5135207030243512E-5</v>
      </c>
      <c r="DM67" s="2">
        <f t="shared" si="74"/>
        <v>1.4441105361695516E-6</v>
      </c>
      <c r="DN67" s="2">
        <f t="shared" si="74"/>
        <v>8.8267311353362739E-8</v>
      </c>
      <c r="DO67" s="2">
        <f t="shared" si="74"/>
        <v>5.6251122981798579E-9</v>
      </c>
      <c r="DP67" s="2">
        <f t="shared" si="73"/>
        <v>3.4444095575736354E-10</v>
      </c>
      <c r="DQ67" s="2">
        <f t="shared" si="73"/>
        <v>1.9789243577150728E-11</v>
      </c>
      <c r="DR67" s="2">
        <f t="shared" si="73"/>
        <v>1.2642720204070203E-12</v>
      </c>
      <c r="DS67" s="2">
        <f t="shared" si="73"/>
        <v>7.7595707637101436E-14</v>
      </c>
      <c r="DT67" s="2">
        <f t="shared" si="73"/>
        <v>4.46975789714088E-15</v>
      </c>
      <c r="DU67" s="21">
        <f t="shared" ref="DU67:EG82" si="81">DU66+(EU67-EU66)/$F67</f>
        <v>3.7588236147288336</v>
      </c>
      <c r="DV67" s="21">
        <f t="shared" si="81"/>
        <v>0.2855545361239249</v>
      </c>
      <c r="DW67" s="21">
        <f t="shared" si="81"/>
        <v>2.1721524390370263E-2</v>
      </c>
      <c r="DX67" s="21">
        <f t="shared" si="81"/>
        <v>1.654310559435775E-3</v>
      </c>
      <c r="DY67" s="21">
        <f t="shared" si="81"/>
        <v>1.2613467989635162E-4</v>
      </c>
      <c r="DZ67" s="21">
        <f t="shared" si="81"/>
        <v>9.6274499182290406E-6</v>
      </c>
      <c r="EA67" s="21">
        <f t="shared" si="81"/>
        <v>7.3556119843932408E-7</v>
      </c>
      <c r="EB67" s="21">
        <f t="shared" si="81"/>
        <v>5.6251124584868387E-8</v>
      </c>
      <c r="EC67" s="21">
        <f t="shared" si="81"/>
        <v>4.3055120039771387E-9</v>
      </c>
      <c r="ED67" s="21">
        <f t="shared" si="81"/>
        <v>3.2982073542496391E-10</v>
      </c>
      <c r="EE67" s="21">
        <f t="shared" si="81"/>
        <v>2.5285457457388384E-11</v>
      </c>
      <c r="EF67" s="21">
        <f t="shared" si="81"/>
        <v>1.9399258699282021E-12</v>
      </c>
      <c r="EG67" s="21">
        <f t="shared" si="81"/>
        <v>1.4893751329966035E-13</v>
      </c>
      <c r="EH67" s="2">
        <f t="shared" si="59"/>
        <v>66.059434791410723</v>
      </c>
      <c r="EI67" s="2">
        <f t="shared" si="59"/>
        <v>68.600182283388065</v>
      </c>
      <c r="EJ67" s="2">
        <f t="shared" si="59"/>
        <v>71.140929775365393</v>
      </c>
      <c r="EK67" s="2">
        <f t="shared" si="59"/>
        <v>73.681677267342735</v>
      </c>
      <c r="EL67" s="2">
        <f t="shared" si="59"/>
        <v>76.222424759320063</v>
      </c>
      <c r="EM67" s="2">
        <f t="shared" si="59"/>
        <v>78.763172251297405</v>
      </c>
      <c r="EN67" s="2">
        <f t="shared" si="59"/>
        <v>81.303919743274733</v>
      </c>
      <c r="EO67" s="2">
        <f t="shared" si="59"/>
        <v>83.844667235252075</v>
      </c>
      <c r="EP67" s="2">
        <f t="shared" si="57"/>
        <v>86.385414727229403</v>
      </c>
      <c r="EQ67" s="2">
        <f t="shared" si="57"/>
        <v>88.926162219206745</v>
      </c>
      <c r="ER67" s="2">
        <f t="shared" si="57"/>
        <v>91.466909711184073</v>
      </c>
      <c r="ES67" s="2">
        <f t="shared" si="57"/>
        <v>94.007657203161415</v>
      </c>
      <c r="ET67" s="2">
        <f t="shared" si="57"/>
        <v>96.548404695138743</v>
      </c>
      <c r="EU67" s="2">
        <f t="shared" si="60"/>
        <v>2.3820175003334444E-13</v>
      </c>
      <c r="EV67" s="2">
        <f t="shared" si="60"/>
        <v>1.8095978209771666E-14</v>
      </c>
      <c r="EW67" s="2">
        <f t="shared" si="60"/>
        <v>1.3765224582532985E-15</v>
      </c>
      <c r="EX67" s="2">
        <f t="shared" si="60"/>
        <v>1.0483590364159746E-16</v>
      </c>
      <c r="EY67" s="2">
        <f t="shared" si="60"/>
        <v>7.9933257222622653E-18</v>
      </c>
      <c r="EZ67" s="2">
        <f t="shared" si="60"/>
        <v>6.1010455755769266E-19</v>
      </c>
      <c r="FA67" s="2">
        <f t="shared" si="60"/>
        <v>4.6613510674294232E-20</v>
      </c>
      <c r="FB67" s="2">
        <f t="shared" si="60"/>
        <v>3.5647100497403574E-21</v>
      </c>
      <c r="FC67" s="2">
        <f t="shared" si="58"/>
        <v>2.7284613459938417E-22</v>
      </c>
      <c r="FD67" s="2">
        <f t="shared" si="58"/>
        <v>2.0901187289290362E-23</v>
      </c>
      <c r="FE67" s="2">
        <f t="shared" si="58"/>
        <v>1.6023737298726011E-24</v>
      </c>
      <c r="FF67" s="2">
        <f t="shared" si="58"/>
        <v>1.2293573320204335E-25</v>
      </c>
      <c r="FG67" s="2">
        <f t="shared" si="58"/>
        <v>9.4383721989646207E-27</v>
      </c>
    </row>
    <row r="68" spans="1:163" x14ac:dyDescent="0.25">
      <c r="A68" s="19">
        <f t="shared" si="45"/>
        <v>50</v>
      </c>
      <c r="B68" s="20">
        <f t="shared" si="46"/>
        <v>125</v>
      </c>
      <c r="C68" s="22">
        <f t="shared" si="47"/>
        <v>50</v>
      </c>
      <c r="D68" s="20">
        <f t="shared" si="37"/>
        <v>125</v>
      </c>
      <c r="E68" s="8">
        <f t="shared" si="13"/>
        <v>398.16</v>
      </c>
      <c r="F68" s="21">
        <f t="shared" si="48"/>
        <v>6.3371356147021542E-14</v>
      </c>
      <c r="G68" s="7">
        <f t="shared" si="14"/>
        <v>0.8390929055554085</v>
      </c>
      <c r="H68" s="7">
        <f t="shared" si="15"/>
        <v>0.10427453888513349</v>
      </c>
      <c r="I68" s="2">
        <f t="shared" si="16"/>
        <v>81.215919151345545</v>
      </c>
      <c r="J68" s="2">
        <f t="shared" si="38"/>
        <v>0.6934452319220803</v>
      </c>
      <c r="K68" s="2">
        <f t="shared" si="39"/>
        <v>0.63288128738035676</v>
      </c>
      <c r="L68" s="2">
        <f t="shared" si="40"/>
        <v>1.282033363574409</v>
      </c>
      <c r="M68" s="2">
        <f t="shared" si="17"/>
        <v>0.83577072293306798</v>
      </c>
      <c r="N68" s="2">
        <f t="shared" si="18"/>
        <v>0.75403413915563677</v>
      </c>
      <c r="O68" s="2">
        <f t="shared" si="19"/>
        <v>0.10825930993780687</v>
      </c>
      <c r="P68" s="2">
        <f t="shared" si="20"/>
        <v>3.9355208081275281E-2</v>
      </c>
      <c r="Q68" s="6">
        <f t="shared" si="21"/>
        <v>125</v>
      </c>
      <c r="R68" s="2">
        <f t="shared" si="75"/>
        <v>0.1</v>
      </c>
      <c r="S68" s="2">
        <f t="shared" si="75"/>
        <v>0.1</v>
      </c>
      <c r="T68" s="2">
        <f t="shared" si="75"/>
        <v>0.15</v>
      </c>
      <c r="U68" s="2">
        <f t="shared" si="75"/>
        <v>0.15</v>
      </c>
      <c r="V68" s="2">
        <f t="shared" si="75"/>
        <v>0.15</v>
      </c>
      <c r="W68" s="2">
        <f t="shared" si="75"/>
        <v>0.14924389048793055</v>
      </c>
      <c r="X68" s="2">
        <f t="shared" si="75"/>
        <v>3.3439324771758164E-2</v>
      </c>
      <c r="Y68" s="2">
        <f t="shared" si="75"/>
        <v>3.0875076733793416E-3</v>
      </c>
      <c r="Z68" s="21">
        <f t="shared" si="78"/>
        <v>2007827.038662472</v>
      </c>
      <c r="AA68" s="21">
        <f t="shared" si="78"/>
        <v>153223.99740690712</v>
      </c>
      <c r="AB68" s="21">
        <f t="shared" si="78"/>
        <v>11715.667079480225</v>
      </c>
      <c r="AC68" s="21">
        <f t="shared" si="78"/>
        <v>897.38254888683377</v>
      </c>
      <c r="AD68" s="21">
        <f t="shared" si="78"/>
        <v>68.84897300322497</v>
      </c>
      <c r="AE68" s="21">
        <f t="shared" si="78"/>
        <v>5.2902043501549487</v>
      </c>
      <c r="AF68" s="21">
        <f t="shared" si="78"/>
        <v>0.40705624487151915</v>
      </c>
      <c r="AG68" s="21">
        <f t="shared" si="78"/>
        <v>3.136175562144447E-2</v>
      </c>
      <c r="AH68" s="2">
        <f t="shared" si="63"/>
        <v>53.087685992707868</v>
      </c>
      <c r="AI68" s="2">
        <f t="shared" si="63"/>
        <v>55.615671039979674</v>
      </c>
      <c r="AJ68" s="2">
        <f t="shared" si="63"/>
        <v>58.143656087251472</v>
      </c>
      <c r="AK68" s="2">
        <f t="shared" si="63"/>
        <v>60.671641134523277</v>
      </c>
      <c r="AL68" s="2">
        <f t="shared" si="63"/>
        <v>63.199626181795075</v>
      </c>
      <c r="AM68" s="2">
        <f t="shared" si="63"/>
        <v>65.727611229066881</v>
      </c>
      <c r="AN68" s="2">
        <f t="shared" si="63"/>
        <v>68.255596276338693</v>
      </c>
      <c r="AO68" s="2">
        <f t="shared" si="61"/>
        <v>70.783581323610491</v>
      </c>
      <c r="AP68" s="2">
        <f t="shared" si="64"/>
        <v>1.27238723681013E-7</v>
      </c>
      <c r="AQ68" s="2">
        <f t="shared" si="64"/>
        <v>9.7100125534765314E-9</v>
      </c>
      <c r="AR68" s="2">
        <f t="shared" si="64"/>
        <v>7.4243771241891145E-10</v>
      </c>
      <c r="AS68" s="2">
        <f t="shared" si="64"/>
        <v>5.6868349152374524E-11</v>
      </c>
      <c r="AT68" s="2">
        <f t="shared" si="64"/>
        <v>4.3630527900797324E-12</v>
      </c>
      <c r="AU68" s="2">
        <f t="shared" si="64"/>
        <v>3.3524742401472054E-13</v>
      </c>
      <c r="AV68" s="2">
        <f t="shared" si="64"/>
        <v>2.5795706267287145E-14</v>
      </c>
      <c r="AW68" s="2">
        <f t="shared" si="62"/>
        <v>1.9874369849373419E-15</v>
      </c>
      <c r="AX68" s="2"/>
      <c r="AY68" s="6">
        <f t="shared" si="25"/>
        <v>125</v>
      </c>
      <c r="AZ68" s="2">
        <f t="shared" si="76"/>
        <v>0.1</v>
      </c>
      <c r="BA68" s="2">
        <f t="shared" si="76"/>
        <v>0.15</v>
      </c>
      <c r="BB68" s="2">
        <f t="shared" si="76"/>
        <v>0.15</v>
      </c>
      <c r="BC68" s="2">
        <f t="shared" si="76"/>
        <v>0.15</v>
      </c>
      <c r="BD68" s="2">
        <f t="shared" si="76"/>
        <v>0.14924389048793055</v>
      </c>
      <c r="BE68" s="2">
        <f t="shared" si="76"/>
        <v>5.0158987157637239E-2</v>
      </c>
      <c r="BF68" s="2">
        <f t="shared" si="76"/>
        <v>4.6312615100690124E-3</v>
      </c>
      <c r="BG68" s="21">
        <f t="shared" si="79"/>
        <v>153223.99740690712</v>
      </c>
      <c r="BH68" s="21">
        <f t="shared" si="79"/>
        <v>11715.667079480225</v>
      </c>
      <c r="BI68" s="21">
        <f t="shared" si="79"/>
        <v>897.38254888683377</v>
      </c>
      <c r="BJ68" s="21">
        <f t="shared" si="79"/>
        <v>68.84897300322497</v>
      </c>
      <c r="BK68" s="21">
        <f t="shared" si="79"/>
        <v>5.2902043501549487</v>
      </c>
      <c r="BL68" s="21">
        <f t="shared" si="79"/>
        <v>0.40705624487151915</v>
      </c>
      <c r="BM68" s="21">
        <f t="shared" si="79"/>
        <v>3.136175562144447E-2</v>
      </c>
      <c r="BN68" s="2">
        <f t="shared" si="71"/>
        <v>55.615671039979674</v>
      </c>
      <c r="BO68" s="2">
        <f t="shared" si="71"/>
        <v>58.143656087251472</v>
      </c>
      <c r="BP68" s="2">
        <f t="shared" si="71"/>
        <v>60.671641134523277</v>
      </c>
      <c r="BQ68" s="2">
        <f t="shared" si="71"/>
        <v>63.199626181795075</v>
      </c>
      <c r="BR68" s="2">
        <f t="shared" si="71"/>
        <v>65.727611229066881</v>
      </c>
      <c r="BS68" s="2">
        <f t="shared" si="71"/>
        <v>68.255596276338693</v>
      </c>
      <c r="BT68" s="2">
        <f t="shared" si="71"/>
        <v>70.783581323610491</v>
      </c>
      <c r="BU68" s="2">
        <f t="shared" si="65"/>
        <v>9.7100125534765314E-9</v>
      </c>
      <c r="BV68" s="2">
        <f t="shared" si="65"/>
        <v>7.4243771241891145E-10</v>
      </c>
      <c r="BW68" s="2">
        <f t="shared" si="65"/>
        <v>5.6868349152374524E-11</v>
      </c>
      <c r="BX68" s="2">
        <f t="shared" si="65"/>
        <v>4.3630527900797324E-12</v>
      </c>
      <c r="BY68" s="2">
        <f t="shared" si="65"/>
        <v>3.3524742401472054E-13</v>
      </c>
      <c r="BZ68" s="2">
        <f t="shared" si="65"/>
        <v>2.5795706267287145E-14</v>
      </c>
      <c r="CA68" s="2">
        <f t="shared" si="65"/>
        <v>1.9874369849373419E-15</v>
      </c>
      <c r="CB68" s="2"/>
      <c r="CC68" s="6">
        <f t="shared" si="29"/>
        <v>125</v>
      </c>
      <c r="CD68" s="2">
        <f t="shared" si="77"/>
        <v>4.9747963495976856E-2</v>
      </c>
      <c r="CE68" s="2">
        <f t="shared" si="77"/>
        <v>5.0158987157637239E-2</v>
      </c>
      <c r="CF68" s="2">
        <f t="shared" si="77"/>
        <v>7.7187691834483541E-3</v>
      </c>
      <c r="CG68" s="2">
        <f t="shared" si="77"/>
        <v>6.0406889493869187E-4</v>
      </c>
      <c r="CH68" s="2">
        <f t="shared" si="77"/>
        <v>2.8021042695702823E-5</v>
      </c>
      <c r="CI68" s="2">
        <f t="shared" si="77"/>
        <v>1.4442805559733431E-6</v>
      </c>
      <c r="CJ68" s="2">
        <f t="shared" si="77"/>
        <v>5.588255406197007E-8</v>
      </c>
      <c r="CK68" s="21">
        <f t="shared" si="80"/>
        <v>5.2902043501549487</v>
      </c>
      <c r="CL68" s="21">
        <f t="shared" si="80"/>
        <v>0.40705624487151915</v>
      </c>
      <c r="CM68" s="21">
        <f t="shared" si="80"/>
        <v>3.136175562144447E-2</v>
      </c>
      <c r="CN68" s="21">
        <f t="shared" si="80"/>
        <v>2.419199484516112E-3</v>
      </c>
      <c r="CO68" s="21">
        <f t="shared" si="80"/>
        <v>1.8682440189654402E-4</v>
      </c>
      <c r="CP68" s="21">
        <f t="shared" si="80"/>
        <v>1.4442909858003592E-5</v>
      </c>
      <c r="CQ68" s="21">
        <f t="shared" si="80"/>
        <v>1.1176517058001522E-6</v>
      </c>
      <c r="CR68" s="2">
        <f t="shared" si="72"/>
        <v>65.727611229066881</v>
      </c>
      <c r="CS68" s="2">
        <f t="shared" si="72"/>
        <v>68.255596276338693</v>
      </c>
      <c r="CT68" s="2">
        <f t="shared" si="72"/>
        <v>70.783581323610491</v>
      </c>
      <c r="CU68" s="2">
        <f t="shared" si="72"/>
        <v>73.311566370882304</v>
      </c>
      <c r="CV68" s="2">
        <f t="shared" si="72"/>
        <v>75.839551418154102</v>
      </c>
      <c r="CW68" s="2">
        <f t="shared" si="72"/>
        <v>78.3675364654259</v>
      </c>
      <c r="CX68" s="2">
        <f t="shared" si="72"/>
        <v>80.895521512697712</v>
      </c>
      <c r="CY68" s="2">
        <f t="shared" si="66"/>
        <v>3.3524742401472054E-13</v>
      </c>
      <c r="CZ68" s="2">
        <f t="shared" si="66"/>
        <v>2.5795706267287145E-14</v>
      </c>
      <c r="DA68" s="2">
        <f t="shared" si="66"/>
        <v>1.9874369849373419E-15</v>
      </c>
      <c r="DB68" s="2">
        <f t="shared" si="66"/>
        <v>1.5330795212577597E-16</v>
      </c>
      <c r="DC68" s="2">
        <f t="shared" si="66"/>
        <v>1.1839315709600188E-17</v>
      </c>
      <c r="DD68" s="2">
        <f t="shared" si="66"/>
        <v>9.1526678441286071E-19</v>
      </c>
      <c r="DE68" s="2">
        <f t="shared" si="66"/>
        <v>7.0827104296653428E-20</v>
      </c>
      <c r="DF68" s="2"/>
      <c r="DG68" s="6">
        <f t="shared" si="33"/>
        <v>125</v>
      </c>
      <c r="DH68" s="2">
        <f t="shared" si="74"/>
        <v>1.9899185398390744E-2</v>
      </c>
      <c r="DI68" s="2">
        <f t="shared" si="74"/>
        <v>1.6719662385879082E-2</v>
      </c>
      <c r="DJ68" s="2">
        <f t="shared" si="74"/>
        <v>2.4700061387034735E-3</v>
      </c>
      <c r="DK68" s="2">
        <f t="shared" si="74"/>
        <v>2.4162755797547676E-4</v>
      </c>
      <c r="DL68" s="2">
        <f t="shared" si="74"/>
        <v>2.2416834156562258E-5</v>
      </c>
      <c r="DM68" s="2">
        <f t="shared" si="74"/>
        <v>2.1664208339600142E-6</v>
      </c>
      <c r="DN68" s="2">
        <f t="shared" si="74"/>
        <v>1.3411812974872816E-7</v>
      </c>
      <c r="DO68" s="2">
        <f t="shared" si="74"/>
        <v>8.656912209303869E-9</v>
      </c>
      <c r="DP68" s="2">
        <f t="shared" si="73"/>
        <v>5.3689663381817354E-10</v>
      </c>
      <c r="DQ68" s="2">
        <f t="shared" si="73"/>
        <v>3.1242735065717395E-11</v>
      </c>
      <c r="DR68" s="2">
        <f t="shared" si="73"/>
        <v>2.0216439633458097E-12</v>
      </c>
      <c r="DS68" s="2">
        <f t="shared" si="73"/>
        <v>1.2567724638756772E-13</v>
      </c>
      <c r="DT68" s="2">
        <f t="shared" si="73"/>
        <v>7.3308026315999088E-15</v>
      </c>
      <c r="DU68" s="21">
        <f t="shared" si="81"/>
        <v>5.2902043501549487</v>
      </c>
      <c r="DV68" s="21">
        <f t="shared" si="81"/>
        <v>0.40705624487151915</v>
      </c>
      <c r="DW68" s="21">
        <f t="shared" si="81"/>
        <v>3.136175562144447E-2</v>
      </c>
      <c r="DX68" s="21">
        <f t="shared" si="81"/>
        <v>2.419199484516112E-3</v>
      </c>
      <c r="DY68" s="21">
        <f t="shared" si="81"/>
        <v>1.8682440189654402E-4</v>
      </c>
      <c r="DZ68" s="21">
        <f t="shared" si="81"/>
        <v>1.4442909858003592E-5</v>
      </c>
      <c r="EA68" s="21">
        <f t="shared" si="81"/>
        <v>1.1176517058001522E-6</v>
      </c>
      <c r="EB68" s="21">
        <f t="shared" si="81"/>
        <v>8.6569125862345598E-8</v>
      </c>
      <c r="EC68" s="21">
        <f t="shared" si="81"/>
        <v>6.7112078992744945E-9</v>
      </c>
      <c r="ED68" s="21">
        <f t="shared" si="81"/>
        <v>5.207122948329107E-10</v>
      </c>
      <c r="EE68" s="21">
        <f t="shared" si="81"/>
        <v>4.0432873683435331E-11</v>
      </c>
      <c r="EF68" s="21">
        <f t="shared" si="81"/>
        <v>3.141903054898776E-12</v>
      </c>
      <c r="EG68" s="21">
        <f t="shared" si="81"/>
        <v>2.4431804020649164E-13</v>
      </c>
      <c r="EH68" s="2">
        <f t="shared" si="59"/>
        <v>65.727611229066881</v>
      </c>
      <c r="EI68" s="2">
        <f t="shared" si="59"/>
        <v>68.255596276338693</v>
      </c>
      <c r="EJ68" s="2">
        <f t="shared" si="59"/>
        <v>70.783581323610491</v>
      </c>
      <c r="EK68" s="2">
        <f t="shared" si="59"/>
        <v>73.311566370882304</v>
      </c>
      <c r="EL68" s="2">
        <f t="shared" si="59"/>
        <v>75.839551418154102</v>
      </c>
      <c r="EM68" s="2">
        <f t="shared" si="59"/>
        <v>78.3675364654259</v>
      </c>
      <c r="EN68" s="2">
        <f t="shared" si="59"/>
        <v>80.895521512697712</v>
      </c>
      <c r="EO68" s="2">
        <f t="shared" si="59"/>
        <v>83.42350655996951</v>
      </c>
      <c r="EP68" s="2">
        <f t="shared" si="57"/>
        <v>85.951491607241309</v>
      </c>
      <c r="EQ68" s="2">
        <f t="shared" si="57"/>
        <v>88.479476654513121</v>
      </c>
      <c r="ER68" s="2">
        <f t="shared" si="57"/>
        <v>91.007461701784919</v>
      </c>
      <c r="ES68" s="2">
        <f t="shared" si="57"/>
        <v>93.535446749056717</v>
      </c>
      <c r="ET68" s="2">
        <f t="shared" si="57"/>
        <v>96.06343179632853</v>
      </c>
      <c r="EU68" s="2">
        <f t="shared" si="60"/>
        <v>3.3524742401472054E-13</v>
      </c>
      <c r="EV68" s="2">
        <f t="shared" si="60"/>
        <v>2.5795706267287145E-14</v>
      </c>
      <c r="EW68" s="2">
        <f t="shared" si="60"/>
        <v>1.9874369849373419E-15</v>
      </c>
      <c r="EX68" s="2">
        <f t="shared" si="60"/>
        <v>1.5330795212577597E-16</v>
      </c>
      <c r="EY68" s="2">
        <f t="shared" si="60"/>
        <v>1.1839315709600188E-17</v>
      </c>
      <c r="EZ68" s="2">
        <f t="shared" si="60"/>
        <v>9.1526678441286071E-19</v>
      </c>
      <c r="FA68" s="2">
        <f t="shared" si="60"/>
        <v>7.0827104296653428E-20</v>
      </c>
      <c r="FB68" s="2">
        <f t="shared" si="60"/>
        <v>5.48600290636122E-21</v>
      </c>
      <c r="FC68" s="2">
        <f t="shared" si="58"/>
        <v>4.2529834596170074E-22</v>
      </c>
      <c r="FD68" s="2">
        <f t="shared" si="58"/>
        <v>3.2998244285991674E-23</v>
      </c>
      <c r="FE68" s="2">
        <f t="shared" si="58"/>
        <v>2.5622860382405953E-24</v>
      </c>
      <c r="FF68" s="2">
        <f t="shared" si="58"/>
        <v>1.9910665747140796E-25</v>
      </c>
      <c r="FG68" s="2">
        <f t="shared" si="58"/>
        <v>1.5482765539067998E-26</v>
      </c>
    </row>
    <row r="69" spans="1:163" x14ac:dyDescent="0.25">
      <c r="A69" s="19">
        <f t="shared" si="45"/>
        <v>51</v>
      </c>
      <c r="B69" s="20">
        <f t="shared" si="46"/>
        <v>127</v>
      </c>
      <c r="C69" s="22">
        <f t="shared" si="47"/>
        <v>51</v>
      </c>
      <c r="D69" s="20">
        <f t="shared" si="37"/>
        <v>127</v>
      </c>
      <c r="E69" s="8">
        <f t="shared" si="13"/>
        <v>400.16</v>
      </c>
      <c r="F69" s="21">
        <f t="shared" si="48"/>
        <v>6.3371356147021542E-14</v>
      </c>
      <c r="G69" s="7">
        <f t="shared" si="14"/>
        <v>0.83553231807501993</v>
      </c>
      <c r="H69" s="7">
        <f t="shared" si="15"/>
        <v>9.8341972243436618E-2</v>
      </c>
      <c r="I69" s="2">
        <f t="shared" si="16"/>
        <v>81.781260140946358</v>
      </c>
      <c r="J69" s="2">
        <f t="shared" si="38"/>
        <v>0.70994438976312479</v>
      </c>
      <c r="K69" s="2">
        <f t="shared" si="39"/>
        <v>0.64583842431892158</v>
      </c>
      <c r="L69" s="2">
        <f t="shared" si="40"/>
        <v>1.2836607446013293</v>
      </c>
      <c r="M69" s="2">
        <f t="shared" si="17"/>
        <v>0.84823264866231085</v>
      </c>
      <c r="N69" s="2">
        <f t="shared" si="18"/>
        <v>0.772393888737954</v>
      </c>
      <c r="O69" s="2">
        <f t="shared" si="19"/>
        <v>0.127788340773176</v>
      </c>
      <c r="P69" s="2">
        <f t="shared" si="20"/>
        <v>4.5861041099188843E-2</v>
      </c>
      <c r="Q69" s="6">
        <f t="shared" si="21"/>
        <v>127</v>
      </c>
      <c r="R69" s="2">
        <f t="shared" si="75"/>
        <v>0.1</v>
      </c>
      <c r="S69" s="2">
        <f t="shared" si="75"/>
        <v>0.1</v>
      </c>
      <c r="T69" s="2">
        <f t="shared" si="75"/>
        <v>0.15</v>
      </c>
      <c r="U69" s="2">
        <f t="shared" si="75"/>
        <v>0.15</v>
      </c>
      <c r="V69" s="2">
        <f t="shared" si="75"/>
        <v>0.15</v>
      </c>
      <c r="W69" s="2">
        <f t="shared" si="75"/>
        <v>0.14991016851102448</v>
      </c>
      <c r="X69" s="2">
        <f t="shared" si="75"/>
        <v>4.3911073676071055E-2</v>
      </c>
      <c r="Y69" s="2">
        <f t="shared" si="75"/>
        <v>4.4114064752152965E-3</v>
      </c>
      <c r="Z69" s="21">
        <f t="shared" si="78"/>
        <v>2643834.103836081</v>
      </c>
      <c r="AA69" s="21">
        <f t="shared" si="78"/>
        <v>204326.7377296004</v>
      </c>
      <c r="AB69" s="21">
        <f t="shared" si="78"/>
        <v>15821.79232864012</v>
      </c>
      <c r="AC69" s="21">
        <f t="shared" si="78"/>
        <v>1227.3156947158493</v>
      </c>
      <c r="AD69" s="21">
        <f t="shared" si="78"/>
        <v>95.359932944557571</v>
      </c>
      <c r="AE69" s="21">
        <f t="shared" si="78"/>
        <v>7.4204550024930249</v>
      </c>
      <c r="AF69" s="21">
        <f t="shared" si="78"/>
        <v>0.57823178467407432</v>
      </c>
      <c r="AG69" s="21">
        <f t="shared" si="78"/>
        <v>4.5116687643590454E-2</v>
      </c>
      <c r="AH69" s="2">
        <f t="shared" si="63"/>
        <v>52.822353695663146</v>
      </c>
      <c r="AI69" s="2">
        <f t="shared" si="63"/>
        <v>55.337703871647108</v>
      </c>
      <c r="AJ69" s="2">
        <f t="shared" si="63"/>
        <v>57.853054047631062</v>
      </c>
      <c r="AK69" s="2">
        <f t="shared" si="63"/>
        <v>60.368404223615023</v>
      </c>
      <c r="AL69" s="2">
        <f t="shared" si="63"/>
        <v>62.883754399598985</v>
      </c>
      <c r="AM69" s="2">
        <f t="shared" si="63"/>
        <v>65.399104575582939</v>
      </c>
      <c r="AN69" s="2">
        <f t="shared" si="63"/>
        <v>67.914454751566907</v>
      </c>
      <c r="AO69" s="2">
        <f t="shared" si="61"/>
        <v>70.429804927550862</v>
      </c>
      <c r="AP69" s="2">
        <f t="shared" si="64"/>
        <v>1.6754335392015171E-7</v>
      </c>
      <c r="AQ69" s="2">
        <f t="shared" si="64"/>
        <v>1.2948462510554685E-8</v>
      </c>
      <c r="AR69" s="2">
        <f t="shared" si="64"/>
        <v>1.0026484379677007E-9</v>
      </c>
      <c r="AS69" s="2">
        <f t="shared" si="64"/>
        <v>7.7776660041412267E-11</v>
      </c>
      <c r="AT69" s="2">
        <f t="shared" si="64"/>
        <v>6.043088274321342E-12</v>
      </c>
      <c r="AU69" s="2">
        <f t="shared" si="64"/>
        <v>4.7024429678646177E-13</v>
      </c>
      <c r="AV69" s="2">
        <f t="shared" si="64"/>
        <v>3.6643332363773527E-14</v>
      </c>
      <c r="AW69" s="2">
        <f t="shared" si="62"/>
        <v>2.8591056808908263E-15</v>
      </c>
      <c r="AX69" s="2"/>
      <c r="AY69" s="6">
        <f t="shared" si="25"/>
        <v>127</v>
      </c>
      <c r="AZ69" s="2">
        <f t="shared" si="76"/>
        <v>0.1</v>
      </c>
      <c r="BA69" s="2">
        <f t="shared" si="76"/>
        <v>0.15</v>
      </c>
      <c r="BB69" s="2">
        <f t="shared" si="76"/>
        <v>0.15</v>
      </c>
      <c r="BC69" s="2">
        <f t="shared" si="76"/>
        <v>0.15</v>
      </c>
      <c r="BD69" s="2">
        <f t="shared" si="76"/>
        <v>0.14991016851102448</v>
      </c>
      <c r="BE69" s="2">
        <f t="shared" si="76"/>
        <v>6.5866610514106583E-2</v>
      </c>
      <c r="BF69" s="2">
        <f t="shared" si="76"/>
        <v>6.6171097128229434E-3</v>
      </c>
      <c r="BG69" s="21">
        <f t="shared" si="79"/>
        <v>204326.7377296004</v>
      </c>
      <c r="BH69" s="21">
        <f t="shared" si="79"/>
        <v>15821.79232864012</v>
      </c>
      <c r="BI69" s="21">
        <f t="shared" si="79"/>
        <v>1227.3156947158493</v>
      </c>
      <c r="BJ69" s="21">
        <f t="shared" si="79"/>
        <v>95.359932944557571</v>
      </c>
      <c r="BK69" s="21">
        <f t="shared" si="79"/>
        <v>7.4204550024930249</v>
      </c>
      <c r="BL69" s="21">
        <f t="shared" si="79"/>
        <v>0.57823178467407432</v>
      </c>
      <c r="BM69" s="21">
        <f t="shared" si="79"/>
        <v>4.5116687643590454E-2</v>
      </c>
      <c r="BN69" s="2">
        <f t="shared" si="71"/>
        <v>55.337703871647108</v>
      </c>
      <c r="BO69" s="2">
        <f t="shared" si="71"/>
        <v>57.853054047631062</v>
      </c>
      <c r="BP69" s="2">
        <f t="shared" si="71"/>
        <v>60.368404223615023</v>
      </c>
      <c r="BQ69" s="2">
        <f t="shared" si="71"/>
        <v>62.883754399598985</v>
      </c>
      <c r="BR69" s="2">
        <f t="shared" si="71"/>
        <v>65.399104575582939</v>
      </c>
      <c r="BS69" s="2">
        <f t="shared" si="71"/>
        <v>67.914454751566907</v>
      </c>
      <c r="BT69" s="2">
        <f t="shared" si="71"/>
        <v>70.429804927550862</v>
      </c>
      <c r="BU69" s="2">
        <f t="shared" si="65"/>
        <v>1.2948462510554685E-8</v>
      </c>
      <c r="BV69" s="2">
        <f t="shared" si="65"/>
        <v>1.0026484379677007E-9</v>
      </c>
      <c r="BW69" s="2">
        <f t="shared" si="65"/>
        <v>7.7776660041412267E-11</v>
      </c>
      <c r="BX69" s="2">
        <f t="shared" si="65"/>
        <v>6.043088274321342E-12</v>
      </c>
      <c r="BY69" s="2">
        <f t="shared" si="65"/>
        <v>4.7024429678646177E-13</v>
      </c>
      <c r="BZ69" s="2">
        <f t="shared" si="65"/>
        <v>3.6643332363773527E-14</v>
      </c>
      <c r="CA69" s="2">
        <f t="shared" si="65"/>
        <v>2.8591056808908263E-15</v>
      </c>
      <c r="CB69" s="2"/>
      <c r="CC69" s="6">
        <f t="shared" si="29"/>
        <v>127</v>
      </c>
      <c r="CD69" s="2">
        <f t="shared" si="77"/>
        <v>4.9970056170341497E-2</v>
      </c>
      <c r="CE69" s="2">
        <f t="shared" si="77"/>
        <v>6.5866610514106583E-2</v>
      </c>
      <c r="CF69" s="2">
        <f t="shared" si="77"/>
        <v>1.102851618803824E-2</v>
      </c>
      <c r="CG69" s="2">
        <f t="shared" si="77"/>
        <v>8.7957441441957607E-4</v>
      </c>
      <c r="CH69" s="2">
        <f t="shared" si="77"/>
        <v>4.134091274670126E-5</v>
      </c>
      <c r="CI69" s="2">
        <f t="shared" si="77"/>
        <v>2.1580127493425752E-6</v>
      </c>
      <c r="CJ69" s="2">
        <f t="shared" si="77"/>
        <v>8.4560774044062375E-8</v>
      </c>
      <c r="CK69" s="21">
        <f t="shared" si="80"/>
        <v>7.4204550024930249</v>
      </c>
      <c r="CL69" s="21">
        <f t="shared" si="80"/>
        <v>0.57823178467407432</v>
      </c>
      <c r="CM69" s="21">
        <f t="shared" si="80"/>
        <v>4.5116687643590454E-2</v>
      </c>
      <c r="CN69" s="21">
        <f t="shared" si="80"/>
        <v>3.5245014222835885E-3</v>
      </c>
      <c r="CO69" s="21">
        <f t="shared" si="80"/>
        <v>2.7564407131476835E-4</v>
      </c>
      <c r="CP69" s="21">
        <f t="shared" si="80"/>
        <v>2.1580360347772272E-5</v>
      </c>
      <c r="CQ69" s="21">
        <f t="shared" si="80"/>
        <v>1.6912169110145372E-6</v>
      </c>
      <c r="CR69" s="2">
        <f t="shared" si="72"/>
        <v>65.399104575582939</v>
      </c>
      <c r="CS69" s="2">
        <f t="shared" si="72"/>
        <v>67.914454751566907</v>
      </c>
      <c r="CT69" s="2">
        <f t="shared" si="72"/>
        <v>70.429804927550862</v>
      </c>
      <c r="CU69" s="2">
        <f t="shared" si="72"/>
        <v>72.94515510353483</v>
      </c>
      <c r="CV69" s="2">
        <f t="shared" si="72"/>
        <v>75.460505279518785</v>
      </c>
      <c r="CW69" s="2">
        <f t="shared" si="72"/>
        <v>77.975855455502739</v>
      </c>
      <c r="CX69" s="2">
        <f t="shared" si="72"/>
        <v>80.491205631486707</v>
      </c>
      <c r="CY69" s="2">
        <f t="shared" si="66"/>
        <v>4.7024429678646177E-13</v>
      </c>
      <c r="CZ69" s="2">
        <f t="shared" si="66"/>
        <v>3.6643332363773527E-14</v>
      </c>
      <c r="DA69" s="2">
        <f t="shared" si="66"/>
        <v>2.8591056808908263E-15</v>
      </c>
      <c r="DB69" s="2">
        <f t="shared" si="66"/>
        <v>2.2335243487403176E-16</v>
      </c>
      <c r="DC69" s="2">
        <f t="shared" si="66"/>
        <v>1.74679386131632E-17</v>
      </c>
      <c r="DD69" s="2">
        <f t="shared" si="66"/>
        <v>1.367576701381725E-18</v>
      </c>
      <c r="DE69" s="2">
        <f t="shared" si="66"/>
        <v>1.0717470918983373E-19</v>
      </c>
      <c r="DF69" s="2"/>
      <c r="DG69" s="6">
        <f t="shared" si="33"/>
        <v>127</v>
      </c>
      <c r="DH69" s="2">
        <f t="shared" si="74"/>
        <v>1.9988022468136597E-2</v>
      </c>
      <c r="DI69" s="2">
        <f t="shared" si="74"/>
        <v>2.1955536838035528E-2</v>
      </c>
      <c r="DJ69" s="2">
        <f t="shared" si="74"/>
        <v>3.5291251801722366E-3</v>
      </c>
      <c r="DK69" s="2">
        <f t="shared" si="74"/>
        <v>3.5182976576783045E-4</v>
      </c>
      <c r="DL69" s="2">
        <f t="shared" si="74"/>
        <v>3.3072730197361009E-5</v>
      </c>
      <c r="DM69" s="2">
        <f t="shared" si="74"/>
        <v>3.2370191240138621E-6</v>
      </c>
      <c r="DN69" s="2">
        <f t="shared" si="74"/>
        <v>2.0294585770574969E-7</v>
      </c>
      <c r="DO69" s="2">
        <f t="shared" si="74"/>
        <v>1.3266139964329682E-8</v>
      </c>
      <c r="DP69" s="2">
        <f t="shared" si="73"/>
        <v>8.3322234445404316E-10</v>
      </c>
      <c r="DQ69" s="2">
        <f t="shared" si="73"/>
        <v>4.9102988342042405E-11</v>
      </c>
      <c r="DR69" s="2">
        <f t="shared" si="73"/>
        <v>3.2177482900408451E-12</v>
      </c>
      <c r="DS69" s="2">
        <f t="shared" si="73"/>
        <v>2.0257573396520457E-13</v>
      </c>
      <c r="DT69" s="2">
        <f t="shared" si="73"/>
        <v>1.1963763313360686E-14</v>
      </c>
      <c r="DU69" s="21">
        <f t="shared" si="81"/>
        <v>7.4204550024930249</v>
      </c>
      <c r="DV69" s="21">
        <f t="shared" si="81"/>
        <v>0.57823178467407432</v>
      </c>
      <c r="DW69" s="21">
        <f t="shared" si="81"/>
        <v>4.5116687643590454E-2</v>
      </c>
      <c r="DX69" s="21">
        <f t="shared" si="81"/>
        <v>3.5245014222835885E-3</v>
      </c>
      <c r="DY69" s="21">
        <f t="shared" si="81"/>
        <v>2.7564407131476835E-4</v>
      </c>
      <c r="DZ69" s="21">
        <f t="shared" si="81"/>
        <v>2.1580360347772272E-5</v>
      </c>
      <c r="EA69" s="21">
        <f t="shared" si="81"/>
        <v>1.6912169110145372E-6</v>
      </c>
      <c r="EB69" s="21">
        <f t="shared" si="81"/>
        <v>1.3266140842071978E-7</v>
      </c>
      <c r="EC69" s="21">
        <f t="shared" si="81"/>
        <v>1.0415279389429341E-8</v>
      </c>
      <c r="ED69" s="21">
        <f t="shared" si="81"/>
        <v>8.1838309030807756E-10</v>
      </c>
      <c r="EE69" s="21">
        <f t="shared" si="81"/>
        <v>6.4354946939968177E-11</v>
      </c>
      <c r="EF69" s="21">
        <f t="shared" si="81"/>
        <v>5.0644064732263953E-12</v>
      </c>
      <c r="EG69" s="21">
        <f t="shared" si="81"/>
        <v>3.9882254225899792E-13</v>
      </c>
      <c r="EH69" s="2">
        <f t="shared" si="59"/>
        <v>65.399104575582939</v>
      </c>
      <c r="EI69" s="2">
        <f t="shared" si="59"/>
        <v>67.914454751566907</v>
      </c>
      <c r="EJ69" s="2">
        <f t="shared" si="59"/>
        <v>70.429804927550862</v>
      </c>
      <c r="EK69" s="2">
        <f t="shared" si="59"/>
        <v>72.94515510353483</v>
      </c>
      <c r="EL69" s="2">
        <f t="shared" si="59"/>
        <v>75.460505279518785</v>
      </c>
      <c r="EM69" s="2">
        <f t="shared" si="59"/>
        <v>77.975855455502739</v>
      </c>
      <c r="EN69" s="2">
        <f t="shared" si="59"/>
        <v>80.491205631486707</v>
      </c>
      <c r="EO69" s="2">
        <f t="shared" ref="EO69:ET89" si="82">DO$12/$E69</f>
        <v>83.006555807470662</v>
      </c>
      <c r="EP69" s="2">
        <f t="shared" si="57"/>
        <v>85.521905983454616</v>
      </c>
      <c r="EQ69" s="2">
        <f t="shared" si="57"/>
        <v>88.037256159438584</v>
      </c>
      <c r="ER69" s="2">
        <f t="shared" si="57"/>
        <v>90.552606335422539</v>
      </c>
      <c r="ES69" s="2">
        <f t="shared" si="57"/>
        <v>93.067956511406493</v>
      </c>
      <c r="ET69" s="2">
        <f t="shared" si="57"/>
        <v>95.583306687390461</v>
      </c>
      <c r="EU69" s="2">
        <f t="shared" si="60"/>
        <v>4.7024429678646177E-13</v>
      </c>
      <c r="EV69" s="2">
        <f t="shared" si="60"/>
        <v>3.6643332363773527E-14</v>
      </c>
      <c r="EW69" s="2">
        <f t="shared" si="60"/>
        <v>2.8591056808908263E-15</v>
      </c>
      <c r="EX69" s="2">
        <f t="shared" si="60"/>
        <v>2.2335243487403176E-16</v>
      </c>
      <c r="EY69" s="2">
        <f t="shared" si="60"/>
        <v>1.74679386131632E-17</v>
      </c>
      <c r="EZ69" s="2">
        <f t="shared" si="60"/>
        <v>1.367576701381725E-18</v>
      </c>
      <c r="FA69" s="2">
        <f t="shared" si="60"/>
        <v>1.0717470918983373E-19</v>
      </c>
      <c r="FB69" s="2">
        <f t="shared" ref="FB69:FG100" si="83">$DJ$7*$E69*EXP((-EO69))*(1-(EO69^4+8.57333*EO69^3+18.05902*EO69^2+8.63476*EO69+0.26777)/(EO69^4+9.57332*EO69^3+25.63295*EO69^2+21.09965*EO69+3.958497))</f>
        <v>8.4069333599971001E-21</v>
      </c>
      <c r="FC69" s="2">
        <f t="shared" si="83"/>
        <v>6.6003037955833232E-22</v>
      </c>
      <c r="FD69" s="2">
        <f t="shared" si="83"/>
        <v>5.1862046280615678E-23</v>
      </c>
      <c r="FE69" s="2">
        <f t="shared" si="83"/>
        <v>4.0782602623554779E-24</v>
      </c>
      <c r="FF69" s="2">
        <f t="shared" si="83"/>
        <v>3.2093830628811388E-25</v>
      </c>
      <c r="FG69" s="2">
        <f t="shared" si="83"/>
        <v>2.5273925364955592E-26</v>
      </c>
    </row>
    <row r="70" spans="1:163" x14ac:dyDescent="0.25">
      <c r="A70" s="19">
        <f t="shared" si="45"/>
        <v>52</v>
      </c>
      <c r="B70" s="20">
        <f t="shared" si="46"/>
        <v>129</v>
      </c>
      <c r="C70" s="22">
        <f t="shared" si="47"/>
        <v>52</v>
      </c>
      <c r="D70" s="20">
        <f t="shared" si="37"/>
        <v>129</v>
      </c>
      <c r="E70" s="8">
        <f t="shared" si="13"/>
        <v>402.16</v>
      </c>
      <c r="F70" s="21">
        <f t="shared" si="48"/>
        <v>6.3371356147021542E-14</v>
      </c>
      <c r="G70" s="7">
        <f t="shared" si="14"/>
        <v>0.83133125833280741</v>
      </c>
      <c r="H70" s="7">
        <f t="shared" si="15"/>
        <v>9.1573714624299238E-2</v>
      </c>
      <c r="I70" s="2">
        <f t="shared" si="16"/>
        <v>82.436565069999844</v>
      </c>
      <c r="J70" s="2">
        <f t="shared" si="38"/>
        <v>0.7292719709272022</v>
      </c>
      <c r="K70" s="2">
        <f t="shared" si="39"/>
        <v>0.66133004855555011</v>
      </c>
      <c r="L70" s="2">
        <f t="shared" si="40"/>
        <v>1.2855830939081236</v>
      </c>
      <c r="M70" s="2">
        <f t="shared" si="17"/>
        <v>0.8621516122090227</v>
      </c>
      <c r="N70" s="2">
        <f t="shared" si="18"/>
        <v>0.79322976077751861</v>
      </c>
      <c r="O70" s="2">
        <f t="shared" si="19"/>
        <v>0.15083530573953541</v>
      </c>
      <c r="P70" s="2">
        <f t="shared" si="20"/>
        <v>5.3520343148591366E-2</v>
      </c>
      <c r="Q70" s="6">
        <f t="shared" si="21"/>
        <v>129</v>
      </c>
      <c r="R70" s="2">
        <f t="shared" si="75"/>
        <v>0.1</v>
      </c>
      <c r="S70" s="2">
        <f t="shared" si="75"/>
        <v>0.1</v>
      </c>
      <c r="T70" s="2">
        <f t="shared" si="75"/>
        <v>0.15</v>
      </c>
      <c r="U70" s="2">
        <f t="shared" si="75"/>
        <v>0.15</v>
      </c>
      <c r="V70" s="2">
        <f t="shared" si="75"/>
        <v>0.15</v>
      </c>
      <c r="W70" s="2">
        <f t="shared" si="75"/>
        <v>0.14999531507203101</v>
      </c>
      <c r="X70" s="2">
        <f t="shared" si="75"/>
        <v>5.5893674128652905E-2</v>
      </c>
      <c r="Y70" s="2">
        <f t="shared" si="75"/>
        <v>6.2626230083388419E-3</v>
      </c>
      <c r="Z70" s="21">
        <f t="shared" si="78"/>
        <v>3471956.6634229184</v>
      </c>
      <c r="AA70" s="21">
        <f t="shared" si="78"/>
        <v>271707.2503679159</v>
      </c>
      <c r="AB70" s="21">
        <f t="shared" si="78"/>
        <v>21304.305029596013</v>
      </c>
      <c r="AC70" s="21">
        <f t="shared" si="78"/>
        <v>1673.4140487947068</v>
      </c>
      <c r="AD70" s="21">
        <f t="shared" si="78"/>
        <v>131.65831204760181</v>
      </c>
      <c r="AE70" s="21">
        <f t="shared" si="78"/>
        <v>10.374040032323261</v>
      </c>
      <c r="AF70" s="21">
        <f t="shared" si="78"/>
        <v>0.81856697002764967</v>
      </c>
      <c r="AG70" s="21">
        <f t="shared" si="78"/>
        <v>6.4673175625360776E-2</v>
      </c>
      <c r="AH70" s="2">
        <f t="shared" si="63"/>
        <v>52.559660470600171</v>
      </c>
      <c r="AI70" s="2">
        <f t="shared" si="63"/>
        <v>55.062501445390652</v>
      </c>
      <c r="AJ70" s="2">
        <f t="shared" si="63"/>
        <v>57.565342420181139</v>
      </c>
      <c r="AK70" s="2">
        <f t="shared" si="63"/>
        <v>60.068183394971619</v>
      </c>
      <c r="AL70" s="2">
        <f t="shared" si="63"/>
        <v>62.571024369762107</v>
      </c>
      <c r="AM70" s="2">
        <f t="shared" si="63"/>
        <v>65.073865344552587</v>
      </c>
      <c r="AN70" s="2">
        <f t="shared" si="63"/>
        <v>67.576706319343089</v>
      </c>
      <c r="AO70" s="2">
        <f t="shared" si="61"/>
        <v>70.079547294133562</v>
      </c>
      <c r="AP70" s="2">
        <f t="shared" si="64"/>
        <v>2.2002260357711224E-7</v>
      </c>
      <c r="AQ70" s="2">
        <f t="shared" si="64"/>
        <v>1.7218456974326262E-8</v>
      </c>
      <c r="AR70" s="2">
        <f t="shared" si="64"/>
        <v>1.3500827029205456E-9</v>
      </c>
      <c r="AS70" s="2">
        <f t="shared" si="64"/>
        <v>1.0604651771434366E-10</v>
      </c>
      <c r="AT70" s="2">
        <f t="shared" si="64"/>
        <v>8.3433657840199625E-12</v>
      </c>
      <c r="AU70" s="2">
        <f t="shared" si="64"/>
        <v>6.5741698562234496E-13</v>
      </c>
      <c r="AV70" s="2">
        <f t="shared" si="64"/>
        <v>5.1873698989475384E-14</v>
      </c>
      <c r="AW70" s="2">
        <f t="shared" si="62"/>
        <v>4.0984268457685402E-15</v>
      </c>
      <c r="AX70" s="2"/>
      <c r="AY70" s="6">
        <f t="shared" si="25"/>
        <v>129</v>
      </c>
      <c r="AZ70" s="2">
        <f t="shared" si="76"/>
        <v>0.1</v>
      </c>
      <c r="BA70" s="2">
        <f t="shared" si="76"/>
        <v>0.15</v>
      </c>
      <c r="BB70" s="2">
        <f t="shared" si="76"/>
        <v>0.15</v>
      </c>
      <c r="BC70" s="2">
        <f t="shared" si="76"/>
        <v>0.15</v>
      </c>
      <c r="BD70" s="2">
        <f t="shared" si="76"/>
        <v>0.14999531507203101</v>
      </c>
      <c r="BE70" s="2">
        <f t="shared" si="76"/>
        <v>8.3840511192979347E-2</v>
      </c>
      <c r="BF70" s="2">
        <f t="shared" si="76"/>
        <v>9.3939345125082611E-3</v>
      </c>
      <c r="BG70" s="21">
        <f t="shared" si="79"/>
        <v>271707.2503679159</v>
      </c>
      <c r="BH70" s="21">
        <f t="shared" si="79"/>
        <v>21304.305029596013</v>
      </c>
      <c r="BI70" s="21">
        <f t="shared" si="79"/>
        <v>1673.4140487947068</v>
      </c>
      <c r="BJ70" s="21">
        <f t="shared" si="79"/>
        <v>131.65831204760181</v>
      </c>
      <c r="BK70" s="21">
        <f t="shared" si="79"/>
        <v>10.374040032323261</v>
      </c>
      <c r="BL70" s="21">
        <f t="shared" si="79"/>
        <v>0.81856697002764967</v>
      </c>
      <c r="BM70" s="21">
        <f t="shared" si="79"/>
        <v>6.4673175625360776E-2</v>
      </c>
      <c r="BN70" s="2">
        <f t="shared" si="71"/>
        <v>55.062501445390652</v>
      </c>
      <c r="BO70" s="2">
        <f t="shared" si="71"/>
        <v>57.565342420181139</v>
      </c>
      <c r="BP70" s="2">
        <f t="shared" si="71"/>
        <v>60.068183394971619</v>
      </c>
      <c r="BQ70" s="2">
        <f t="shared" si="71"/>
        <v>62.571024369762107</v>
      </c>
      <c r="BR70" s="2">
        <f t="shared" si="71"/>
        <v>65.073865344552587</v>
      </c>
      <c r="BS70" s="2">
        <f t="shared" si="71"/>
        <v>67.576706319343089</v>
      </c>
      <c r="BT70" s="2">
        <f t="shared" si="71"/>
        <v>70.079547294133562</v>
      </c>
      <c r="BU70" s="2">
        <f t="shared" si="65"/>
        <v>1.7218456974326262E-8</v>
      </c>
      <c r="BV70" s="2">
        <f t="shared" si="65"/>
        <v>1.3500827029205456E-9</v>
      </c>
      <c r="BW70" s="2">
        <f t="shared" si="65"/>
        <v>1.0604651771434366E-10</v>
      </c>
      <c r="BX70" s="2">
        <f t="shared" si="65"/>
        <v>8.3433657840199625E-12</v>
      </c>
      <c r="BY70" s="2">
        <f t="shared" si="65"/>
        <v>6.5741698562234496E-13</v>
      </c>
      <c r="BZ70" s="2">
        <f t="shared" si="65"/>
        <v>5.1873698989475384E-14</v>
      </c>
      <c r="CA70" s="2">
        <f t="shared" si="65"/>
        <v>4.0984268457685402E-15</v>
      </c>
      <c r="CB70" s="2"/>
      <c r="CC70" s="6">
        <f t="shared" si="29"/>
        <v>129</v>
      </c>
      <c r="CD70" s="2">
        <f t="shared" si="77"/>
        <v>4.9998438357343675E-2</v>
      </c>
      <c r="CE70" s="2">
        <f t="shared" si="77"/>
        <v>8.3840511192979347E-2</v>
      </c>
      <c r="CF70" s="2">
        <f t="shared" si="77"/>
        <v>1.5656557520847103E-2</v>
      </c>
      <c r="CG70" s="2">
        <f t="shared" si="77"/>
        <v>1.2757008483010313E-3</v>
      </c>
      <c r="CH70" s="2">
        <f t="shared" si="77"/>
        <v>6.075863088655375E-5</v>
      </c>
      <c r="CI70" s="2">
        <f t="shared" si="77"/>
        <v>3.2117528011577079E-6</v>
      </c>
      <c r="CJ70" s="2">
        <f t="shared" si="77"/>
        <v>1.274363765346731E-7</v>
      </c>
      <c r="CK70" s="21">
        <f t="shared" si="80"/>
        <v>10.374040032323261</v>
      </c>
      <c r="CL70" s="21">
        <f t="shared" si="80"/>
        <v>0.81856697002764967</v>
      </c>
      <c r="CM70" s="21">
        <f t="shared" si="80"/>
        <v>6.4673175625360776E-2</v>
      </c>
      <c r="CN70" s="21">
        <f t="shared" si="80"/>
        <v>5.1158671545924721E-3</v>
      </c>
      <c r="CO70" s="21">
        <f t="shared" si="80"/>
        <v>4.0513959720833557E-4</v>
      </c>
      <c r="CP70" s="21">
        <f t="shared" si="80"/>
        <v>3.2118043790425706E-5</v>
      </c>
      <c r="CQ70" s="21">
        <f t="shared" si="80"/>
        <v>2.5487307787209787E-6</v>
      </c>
      <c r="CR70" s="2">
        <f t="shared" si="72"/>
        <v>65.073865344552587</v>
      </c>
      <c r="CS70" s="2">
        <f t="shared" si="72"/>
        <v>67.576706319343089</v>
      </c>
      <c r="CT70" s="2">
        <f t="shared" si="72"/>
        <v>70.079547294133562</v>
      </c>
      <c r="CU70" s="2">
        <f t="shared" si="72"/>
        <v>72.582388268924049</v>
      </c>
      <c r="CV70" s="2">
        <f t="shared" si="72"/>
        <v>75.085229243714537</v>
      </c>
      <c r="CW70" s="2">
        <f t="shared" si="72"/>
        <v>77.588070218505024</v>
      </c>
      <c r="CX70" s="2">
        <f t="shared" si="72"/>
        <v>80.090911193295497</v>
      </c>
      <c r="CY70" s="2">
        <f t="shared" si="66"/>
        <v>6.5741698562234496E-13</v>
      </c>
      <c r="CZ70" s="2">
        <f t="shared" si="66"/>
        <v>5.1873698989475384E-14</v>
      </c>
      <c r="DA70" s="2">
        <f t="shared" si="66"/>
        <v>4.0984268457685402E-15</v>
      </c>
      <c r="DB70" s="2">
        <f t="shared" si="66"/>
        <v>3.2419943945634376E-16</v>
      </c>
      <c r="DC70" s="2">
        <f t="shared" si="66"/>
        <v>2.5674245704010299E-17</v>
      </c>
      <c r="DD70" s="2">
        <f t="shared" si="66"/>
        <v>2.035363991790688E-18</v>
      </c>
      <c r="DE70" s="2">
        <f t="shared" si="66"/>
        <v>1.6151652590126854E-19</v>
      </c>
      <c r="DF70" s="2"/>
      <c r="DG70" s="6">
        <f t="shared" si="33"/>
        <v>129</v>
      </c>
      <c r="DH70" s="2">
        <f t="shared" si="74"/>
        <v>1.999937534293747E-2</v>
      </c>
      <c r="DI70" s="2">
        <f t="shared" si="74"/>
        <v>2.7946837064326453E-2</v>
      </c>
      <c r="DJ70" s="2">
        <f t="shared" si="74"/>
        <v>5.0100984066710728E-3</v>
      </c>
      <c r="DK70" s="2">
        <f t="shared" si="74"/>
        <v>5.1028033932041248E-4</v>
      </c>
      <c r="DL70" s="2">
        <f t="shared" si="74"/>
        <v>4.8606904709243002E-5</v>
      </c>
      <c r="DM70" s="2">
        <f t="shared" si="74"/>
        <v>4.8176292017365618E-6</v>
      </c>
      <c r="DN70" s="2">
        <f t="shared" si="74"/>
        <v>3.0584730368321541E-7</v>
      </c>
      <c r="DO70" s="2">
        <f t="shared" si="74"/>
        <v>2.0244328524654521E-8</v>
      </c>
      <c r="DP70" s="2">
        <f t="shared" si="73"/>
        <v>1.2875194776995614E-9</v>
      </c>
      <c r="DQ70" s="2">
        <f t="shared" si="73"/>
        <v>7.6830701800645323E-11</v>
      </c>
      <c r="DR70" s="2">
        <f t="shared" si="73"/>
        <v>5.0981496801938423E-12</v>
      </c>
      <c r="DS70" s="2">
        <f t="shared" si="73"/>
        <v>3.2499780644457134E-13</v>
      </c>
      <c r="DT70" s="2">
        <f t="shared" si="73"/>
        <v>1.9437784715137239E-14</v>
      </c>
      <c r="DU70" s="21">
        <f t="shared" si="81"/>
        <v>10.374040032323261</v>
      </c>
      <c r="DV70" s="21">
        <f t="shared" si="81"/>
        <v>0.81856697002764967</v>
      </c>
      <c r="DW70" s="21">
        <f t="shared" si="81"/>
        <v>6.4673175625360776E-2</v>
      </c>
      <c r="DX70" s="21">
        <f t="shared" si="81"/>
        <v>5.1158671545924721E-3</v>
      </c>
      <c r="DY70" s="21">
        <f t="shared" si="81"/>
        <v>4.0513959720833557E-4</v>
      </c>
      <c r="DZ70" s="21">
        <f t="shared" si="81"/>
        <v>3.2118043790425706E-5</v>
      </c>
      <c r="EA70" s="21">
        <f t="shared" si="81"/>
        <v>2.5487307787209787E-6</v>
      </c>
      <c r="EB70" s="21">
        <f t="shared" si="81"/>
        <v>2.0244330573000706E-7</v>
      </c>
      <c r="EC70" s="21">
        <f t="shared" si="81"/>
        <v>1.6093993546336641E-8</v>
      </c>
      <c r="ED70" s="21">
        <f t="shared" si="81"/>
        <v>1.2805116990558661E-9</v>
      </c>
      <c r="EE70" s="21">
        <f t="shared" si="81"/>
        <v>1.0196303969500406E-10</v>
      </c>
      <c r="EF70" s="21">
        <f t="shared" si="81"/>
        <v>8.1249979776938904E-12</v>
      </c>
      <c r="EG70" s="21">
        <f t="shared" si="81"/>
        <v>6.4790034678598185E-13</v>
      </c>
      <c r="EH70" s="2">
        <f t="shared" ref="EH70:ET90" si="84">DH$12/$E70</f>
        <v>65.073865344552587</v>
      </c>
      <c r="EI70" s="2">
        <f t="shared" si="84"/>
        <v>67.576706319343089</v>
      </c>
      <c r="EJ70" s="2">
        <f t="shared" si="84"/>
        <v>70.079547294133562</v>
      </c>
      <c r="EK70" s="2">
        <f t="shared" si="84"/>
        <v>72.582388268924049</v>
      </c>
      <c r="EL70" s="2">
        <f t="shared" si="84"/>
        <v>75.085229243714537</v>
      </c>
      <c r="EM70" s="2">
        <f t="shared" si="84"/>
        <v>77.588070218505024</v>
      </c>
      <c r="EN70" s="2">
        <f t="shared" si="84"/>
        <v>80.090911193295497</v>
      </c>
      <c r="EO70" s="2">
        <f t="shared" si="82"/>
        <v>82.593752168085985</v>
      </c>
      <c r="EP70" s="2">
        <f t="shared" si="57"/>
        <v>85.096593142876472</v>
      </c>
      <c r="EQ70" s="2">
        <f t="shared" si="57"/>
        <v>87.599434117666959</v>
      </c>
      <c r="ER70" s="2">
        <f t="shared" si="57"/>
        <v>90.102275092457432</v>
      </c>
      <c r="ES70" s="2">
        <f t="shared" si="57"/>
        <v>92.60511606724792</v>
      </c>
      <c r="ET70" s="2">
        <f t="shared" si="57"/>
        <v>95.107957042038407</v>
      </c>
      <c r="EU70" s="2">
        <f t="shared" ref="EU70:FG101" si="85">$DJ$7*$E70*EXP((-EH70))*(1-(EH70^4+8.57333*EH70^3+18.05902*EH70^2+8.63476*EH70+0.26777)/(EH70^4+9.57332*EH70^3+25.63295*EH70^2+21.09965*EH70+3.958497))</f>
        <v>6.5741698562234496E-13</v>
      </c>
      <c r="EV70" s="2">
        <f t="shared" si="85"/>
        <v>5.1873698989475384E-14</v>
      </c>
      <c r="EW70" s="2">
        <f t="shared" si="85"/>
        <v>4.0984268457685402E-15</v>
      </c>
      <c r="EX70" s="2">
        <f t="shared" si="85"/>
        <v>3.2419943945634376E-16</v>
      </c>
      <c r="EY70" s="2">
        <f t="shared" si="85"/>
        <v>2.5674245704010299E-17</v>
      </c>
      <c r="EZ70" s="2">
        <f t="shared" si="85"/>
        <v>2.035363991790688E-18</v>
      </c>
      <c r="FA70" s="2">
        <f t="shared" si="85"/>
        <v>1.6151652590126854E-19</v>
      </c>
      <c r="FB70" s="2">
        <f t="shared" si="83"/>
        <v>1.282910682699883E-20</v>
      </c>
      <c r="FC70" s="2">
        <f t="shared" si="83"/>
        <v>1.019898196852838E-21</v>
      </c>
      <c r="FD70" s="2">
        <f t="shared" si="83"/>
        <v>8.1147762931299355E-23</v>
      </c>
      <c r="FE70" s="2">
        <f t="shared" si="83"/>
        <v>6.4615361023450768E-24</v>
      </c>
      <c r="FF70" s="2">
        <f t="shared" si="83"/>
        <v>5.14892140538272E-25</v>
      </c>
      <c r="FG70" s="2">
        <f t="shared" si="83"/>
        <v>4.1058323623953306E-26</v>
      </c>
    </row>
    <row r="71" spans="1:163" x14ac:dyDescent="0.25">
      <c r="A71" s="19">
        <f t="shared" si="45"/>
        <v>53</v>
      </c>
      <c r="B71" s="20">
        <f t="shared" si="46"/>
        <v>131</v>
      </c>
      <c r="C71" s="22">
        <f t="shared" si="47"/>
        <v>53</v>
      </c>
      <c r="D71" s="20">
        <f t="shared" si="37"/>
        <v>131</v>
      </c>
      <c r="E71" s="8">
        <f t="shared" si="13"/>
        <v>404.16</v>
      </c>
      <c r="F71" s="21">
        <f t="shared" si="48"/>
        <v>6.3371356147021542E-14</v>
      </c>
      <c r="G71" s="7">
        <f t="shared" si="14"/>
        <v>0.82656372001241285</v>
      </c>
      <c r="H71" s="7">
        <f t="shared" si="15"/>
        <v>8.4118849368426313E-2</v>
      </c>
      <c r="I71" s="2">
        <f t="shared" si="16"/>
        <v>83.171225066336376</v>
      </c>
      <c r="J71" s="2">
        <f t="shared" si="38"/>
        <v>0.75111829914736838</v>
      </c>
      <c r="K71" s="2">
        <f t="shared" si="39"/>
        <v>0.67947558598229185</v>
      </c>
      <c r="L71" s="2">
        <f t="shared" si="40"/>
        <v>1.2877676352734186</v>
      </c>
      <c r="M71" s="2">
        <f t="shared" si="17"/>
        <v>0.87731434606175818</v>
      </c>
      <c r="N71" s="2">
        <f t="shared" si="18"/>
        <v>0.81597155862318971</v>
      </c>
      <c r="O71" s="2">
        <f t="shared" si="19"/>
        <v>0.17673265150175338</v>
      </c>
      <c r="P71" s="2">
        <f t="shared" si="20"/>
        <v>6.2120428680932469E-2</v>
      </c>
      <c r="Q71" s="6">
        <f t="shared" si="21"/>
        <v>131</v>
      </c>
      <c r="R71" s="2">
        <f t="shared" si="75"/>
        <v>0.1</v>
      </c>
      <c r="S71" s="2">
        <f t="shared" si="75"/>
        <v>0.1</v>
      </c>
      <c r="T71" s="2">
        <f t="shared" si="75"/>
        <v>0.15</v>
      </c>
      <c r="U71" s="2">
        <f t="shared" si="75"/>
        <v>0.15</v>
      </c>
      <c r="V71" s="2">
        <f t="shared" si="75"/>
        <v>0.15</v>
      </c>
      <c r="W71" s="2">
        <f t="shared" si="75"/>
        <v>0.149999920938895</v>
      </c>
      <c r="X71" s="2">
        <f t="shared" si="75"/>
        <v>6.8490165490117258E-2</v>
      </c>
      <c r="Y71" s="2">
        <f t="shared" si="75"/>
        <v>8.8242596327458688E-3</v>
      </c>
      <c r="Z71" s="21">
        <f t="shared" si="78"/>
        <v>4547406.8821220389</v>
      </c>
      <c r="AA71" s="21">
        <f t="shared" si="78"/>
        <v>360307.17286541854</v>
      </c>
      <c r="AB71" s="21">
        <f t="shared" si="78"/>
        <v>28603.61659677936</v>
      </c>
      <c r="AC71" s="21">
        <f t="shared" si="78"/>
        <v>2274.7760597733377</v>
      </c>
      <c r="AD71" s="21">
        <f t="shared" si="78"/>
        <v>181.20282959574854</v>
      </c>
      <c r="AE71" s="21">
        <f t="shared" si="78"/>
        <v>14.455924817572274</v>
      </c>
      <c r="AF71" s="21">
        <f t="shared" si="78"/>
        <v>1.1548704822199183</v>
      </c>
      <c r="AG71" s="21">
        <f t="shared" si="78"/>
        <v>9.238132903836363E-2</v>
      </c>
      <c r="AH71" s="2">
        <f t="shared" si="63"/>
        <v>52.299567138896883</v>
      </c>
      <c r="AI71" s="2">
        <f t="shared" si="63"/>
        <v>54.790022716939589</v>
      </c>
      <c r="AJ71" s="2">
        <f t="shared" si="63"/>
        <v>57.280478294982302</v>
      </c>
      <c r="AK71" s="2">
        <f t="shared" si="63"/>
        <v>59.770933873025008</v>
      </c>
      <c r="AL71" s="2">
        <f t="shared" si="63"/>
        <v>62.261389451067714</v>
      </c>
      <c r="AM71" s="2">
        <f t="shared" si="63"/>
        <v>64.751845029110427</v>
      </c>
      <c r="AN71" s="2">
        <f t="shared" si="63"/>
        <v>67.24230060715314</v>
      </c>
      <c r="AO71" s="2">
        <f t="shared" si="61"/>
        <v>69.732756185195854</v>
      </c>
      <c r="AP71" s="2">
        <f t="shared" si="64"/>
        <v>2.8817534240468642E-7</v>
      </c>
      <c r="AQ71" s="2">
        <f t="shared" si="64"/>
        <v>2.2833154217514007E-8</v>
      </c>
      <c r="AR71" s="2">
        <f t="shared" si="64"/>
        <v>1.8126499758725954E-9</v>
      </c>
      <c r="AS71" s="2">
        <f t="shared" si="64"/>
        <v>1.4415564388535955E-10</v>
      </c>
      <c r="AT71" s="2">
        <f t="shared" si="64"/>
        <v>1.1483069050695927E-11</v>
      </c>
      <c r="AU71" s="2">
        <f t="shared" si="64"/>
        <v>9.1609156009946863E-13</v>
      </c>
      <c r="AV71" s="2">
        <f t="shared" si="64"/>
        <v>7.3185708634105838E-14</v>
      </c>
      <c r="AW71" s="2">
        <f t="shared" si="62"/>
        <v>5.8543301038802543E-15</v>
      </c>
      <c r="AX71" s="2"/>
      <c r="AY71" s="6">
        <f t="shared" si="25"/>
        <v>131</v>
      </c>
      <c r="AZ71" s="2">
        <f t="shared" si="76"/>
        <v>0.1</v>
      </c>
      <c r="BA71" s="2">
        <f t="shared" si="76"/>
        <v>0.15</v>
      </c>
      <c r="BB71" s="2">
        <f t="shared" si="76"/>
        <v>0.15</v>
      </c>
      <c r="BC71" s="2">
        <f t="shared" si="76"/>
        <v>0.15</v>
      </c>
      <c r="BD71" s="2">
        <f t="shared" si="76"/>
        <v>0.149999920938895</v>
      </c>
      <c r="BE71" s="2">
        <f t="shared" si="76"/>
        <v>0.10273524823517587</v>
      </c>
      <c r="BF71" s="2">
        <f t="shared" si="76"/>
        <v>1.3236389449118801E-2</v>
      </c>
      <c r="BG71" s="21">
        <f t="shared" si="79"/>
        <v>360307.17286541854</v>
      </c>
      <c r="BH71" s="21">
        <f t="shared" si="79"/>
        <v>28603.61659677936</v>
      </c>
      <c r="BI71" s="21">
        <f t="shared" si="79"/>
        <v>2274.7760597733377</v>
      </c>
      <c r="BJ71" s="21">
        <f t="shared" si="79"/>
        <v>181.20282959574854</v>
      </c>
      <c r="BK71" s="21">
        <f t="shared" si="79"/>
        <v>14.455924817572274</v>
      </c>
      <c r="BL71" s="21">
        <f t="shared" si="79"/>
        <v>1.1548704822199183</v>
      </c>
      <c r="BM71" s="21">
        <f t="shared" si="79"/>
        <v>9.238132903836363E-2</v>
      </c>
      <c r="BN71" s="2">
        <f t="shared" si="71"/>
        <v>54.790022716939589</v>
      </c>
      <c r="BO71" s="2">
        <f t="shared" si="71"/>
        <v>57.280478294982302</v>
      </c>
      <c r="BP71" s="2">
        <f t="shared" si="71"/>
        <v>59.770933873025008</v>
      </c>
      <c r="BQ71" s="2">
        <f t="shared" si="71"/>
        <v>62.261389451067714</v>
      </c>
      <c r="BR71" s="2">
        <f t="shared" si="71"/>
        <v>64.751845029110427</v>
      </c>
      <c r="BS71" s="2">
        <f t="shared" si="71"/>
        <v>67.24230060715314</v>
      </c>
      <c r="BT71" s="2">
        <f t="shared" si="71"/>
        <v>69.732756185195854</v>
      </c>
      <c r="BU71" s="2">
        <f t="shared" si="65"/>
        <v>2.2833154217514007E-8</v>
      </c>
      <c r="BV71" s="2">
        <f t="shared" si="65"/>
        <v>1.8126499758725954E-9</v>
      </c>
      <c r="BW71" s="2">
        <f t="shared" si="65"/>
        <v>1.4415564388535955E-10</v>
      </c>
      <c r="BX71" s="2">
        <f t="shared" si="65"/>
        <v>1.1483069050695927E-11</v>
      </c>
      <c r="BY71" s="2">
        <f t="shared" si="65"/>
        <v>9.1609156009946863E-13</v>
      </c>
      <c r="BZ71" s="2">
        <f t="shared" si="65"/>
        <v>7.3185708634105838E-14</v>
      </c>
      <c r="CA71" s="2">
        <f t="shared" si="65"/>
        <v>5.8543301038802543E-15</v>
      </c>
      <c r="CB71" s="2"/>
      <c r="CC71" s="6">
        <f t="shared" si="29"/>
        <v>131</v>
      </c>
      <c r="CD71" s="2">
        <f t="shared" si="77"/>
        <v>4.9999973646298337E-2</v>
      </c>
      <c r="CE71" s="2">
        <f t="shared" si="77"/>
        <v>0.10273524823517587</v>
      </c>
      <c r="CF71" s="2">
        <f t="shared" si="77"/>
        <v>2.2060649081864669E-2</v>
      </c>
      <c r="CG71" s="2">
        <f t="shared" si="77"/>
        <v>1.8428690364580003E-3</v>
      </c>
      <c r="CH71" s="2">
        <f t="shared" si="77"/>
        <v>8.8958751176027032E-5</v>
      </c>
      <c r="CI71" s="2">
        <f t="shared" si="77"/>
        <v>4.7614680534380229E-6</v>
      </c>
      <c r="CJ71" s="2">
        <f t="shared" si="77"/>
        <v>1.9128272701895987E-7</v>
      </c>
      <c r="CK71" s="21">
        <f t="shared" si="80"/>
        <v>14.455924817572274</v>
      </c>
      <c r="CL71" s="21">
        <f t="shared" si="80"/>
        <v>1.1548704822199183</v>
      </c>
      <c r="CM71" s="21">
        <f t="shared" si="80"/>
        <v>9.238132903836363E-2</v>
      </c>
      <c r="CN71" s="21">
        <f t="shared" si="80"/>
        <v>7.3987797373822814E-3</v>
      </c>
      <c r="CO71" s="21">
        <f t="shared" si="80"/>
        <v>5.9323426983223771E-4</v>
      </c>
      <c r="CP71" s="21">
        <f t="shared" si="80"/>
        <v>4.7615814149256595E-5</v>
      </c>
      <c r="CQ71" s="21">
        <f t="shared" si="80"/>
        <v>3.8256618581824958E-6</v>
      </c>
      <c r="CR71" s="2">
        <f t="shared" si="72"/>
        <v>64.751845029110427</v>
      </c>
      <c r="CS71" s="2">
        <f t="shared" si="72"/>
        <v>67.24230060715314</v>
      </c>
      <c r="CT71" s="2">
        <f t="shared" si="72"/>
        <v>69.732756185195854</v>
      </c>
      <c r="CU71" s="2">
        <f t="shared" si="72"/>
        <v>72.223211763238552</v>
      </c>
      <c r="CV71" s="2">
        <f t="shared" si="72"/>
        <v>74.713667341281266</v>
      </c>
      <c r="CW71" s="2">
        <f t="shared" si="72"/>
        <v>77.204122919323979</v>
      </c>
      <c r="CX71" s="2">
        <f t="shared" si="72"/>
        <v>79.694578497366678</v>
      </c>
      <c r="CY71" s="2">
        <f t="shared" si="66"/>
        <v>9.1609156009946863E-13</v>
      </c>
      <c r="CZ71" s="2">
        <f t="shared" si="66"/>
        <v>7.3185708634105838E-14</v>
      </c>
      <c r="DA71" s="2">
        <f t="shared" si="66"/>
        <v>5.8543301038802543E-15</v>
      </c>
      <c r="DB71" s="2">
        <f t="shared" si="66"/>
        <v>4.6887070579283355E-16</v>
      </c>
      <c r="DC71" s="2">
        <f t="shared" si="66"/>
        <v>3.7594060192217022E-17</v>
      </c>
      <c r="DD71" s="2">
        <f t="shared" si="66"/>
        <v>3.017478716684914E-18</v>
      </c>
      <c r="DE71" s="2">
        <f t="shared" si="66"/>
        <v>2.4243738011302498E-19</v>
      </c>
      <c r="DF71" s="2"/>
      <c r="DG71" s="6">
        <f t="shared" si="33"/>
        <v>131</v>
      </c>
      <c r="DH71" s="2">
        <f t="shared" si="74"/>
        <v>1.9999989458519333E-2</v>
      </c>
      <c r="DI71" s="2">
        <f t="shared" si="74"/>
        <v>3.4245082745058629E-2</v>
      </c>
      <c r="DJ71" s="2">
        <f t="shared" si="74"/>
        <v>7.0594077061966942E-3</v>
      </c>
      <c r="DK71" s="2">
        <f t="shared" si="74"/>
        <v>7.3714761458320015E-4</v>
      </c>
      <c r="DL71" s="2">
        <f t="shared" si="74"/>
        <v>7.1167000940821617E-5</v>
      </c>
      <c r="DM71" s="2">
        <f t="shared" si="74"/>
        <v>7.1422020801570339E-6</v>
      </c>
      <c r="DN71" s="2">
        <f t="shared" si="74"/>
        <v>4.590785448455037E-7</v>
      </c>
      <c r="DO71" s="2">
        <f t="shared" si="74"/>
        <v>3.0765669367660563E-8</v>
      </c>
      <c r="DP71" s="2">
        <f t="shared" si="73"/>
        <v>1.9810577356338401E-9</v>
      </c>
      <c r="DQ71" s="2">
        <f t="shared" si="73"/>
        <v>1.1969013780088743E-10</v>
      </c>
      <c r="DR71" s="2">
        <f t="shared" si="73"/>
        <v>8.0411177716399603E-12</v>
      </c>
      <c r="DS71" s="2">
        <f t="shared" si="73"/>
        <v>5.1899817776757121E-13</v>
      </c>
      <c r="DT71" s="2">
        <f t="shared" si="73"/>
        <v>3.1424862712015057E-14</v>
      </c>
      <c r="DU71" s="21">
        <f t="shared" si="81"/>
        <v>14.455924817572274</v>
      </c>
      <c r="DV71" s="21">
        <f t="shared" si="81"/>
        <v>1.1548704822199183</v>
      </c>
      <c r="DW71" s="21">
        <f t="shared" si="81"/>
        <v>9.238132903836363E-2</v>
      </c>
      <c r="DX71" s="21">
        <f t="shared" si="81"/>
        <v>7.3987797373822814E-3</v>
      </c>
      <c r="DY71" s="21">
        <f t="shared" si="81"/>
        <v>5.9323426983223771E-4</v>
      </c>
      <c r="DZ71" s="21">
        <f t="shared" si="81"/>
        <v>4.7615814149256595E-5</v>
      </c>
      <c r="EA71" s="21">
        <f t="shared" si="81"/>
        <v>3.8256618581824958E-6</v>
      </c>
      <c r="EB71" s="21">
        <f t="shared" si="81"/>
        <v>3.0765674102557936E-7</v>
      </c>
      <c r="EC71" s="21">
        <f t="shared" si="81"/>
        <v>2.4763222019994768E-8</v>
      </c>
      <c r="ED71" s="21">
        <f t="shared" si="81"/>
        <v>1.9948356272023923E-9</v>
      </c>
      <c r="EE71" s="21">
        <f t="shared" si="81"/>
        <v>1.6082238759365789E-10</v>
      </c>
      <c r="EF71" s="21">
        <f t="shared" si="81"/>
        <v>1.2974991849352986E-11</v>
      </c>
      <c r="EG71" s="21">
        <f t="shared" si="81"/>
        <v>1.0475435449770809E-12</v>
      </c>
      <c r="EH71" s="2">
        <f t="shared" si="84"/>
        <v>64.751845029110427</v>
      </c>
      <c r="EI71" s="2">
        <f t="shared" si="84"/>
        <v>67.24230060715314</v>
      </c>
      <c r="EJ71" s="2">
        <f t="shared" si="84"/>
        <v>69.732756185195854</v>
      </c>
      <c r="EK71" s="2">
        <f t="shared" si="84"/>
        <v>72.223211763238552</v>
      </c>
      <c r="EL71" s="2">
        <f t="shared" si="84"/>
        <v>74.713667341281266</v>
      </c>
      <c r="EM71" s="2">
        <f t="shared" si="84"/>
        <v>77.204122919323979</v>
      </c>
      <c r="EN71" s="2">
        <f t="shared" si="84"/>
        <v>79.694578497366678</v>
      </c>
      <c r="EO71" s="2">
        <f t="shared" si="82"/>
        <v>82.185034075409391</v>
      </c>
      <c r="EP71" s="2">
        <f t="shared" si="57"/>
        <v>84.675489653452104</v>
      </c>
      <c r="EQ71" s="2">
        <f t="shared" si="57"/>
        <v>87.165945231494803</v>
      </c>
      <c r="ER71" s="2">
        <f t="shared" si="57"/>
        <v>89.656400809537516</v>
      </c>
      <c r="ES71" s="2">
        <f t="shared" si="57"/>
        <v>92.146856387580229</v>
      </c>
      <c r="ET71" s="2">
        <f t="shared" si="57"/>
        <v>94.637311965622928</v>
      </c>
      <c r="EU71" s="2">
        <f t="shared" si="85"/>
        <v>9.1609156009946863E-13</v>
      </c>
      <c r="EV71" s="2">
        <f t="shared" si="85"/>
        <v>7.3185708634105838E-14</v>
      </c>
      <c r="EW71" s="2">
        <f t="shared" si="85"/>
        <v>5.8543301038802543E-15</v>
      </c>
      <c r="EX71" s="2">
        <f t="shared" si="85"/>
        <v>4.6887070579283355E-16</v>
      </c>
      <c r="EY71" s="2">
        <f t="shared" si="85"/>
        <v>3.7594060192217022E-17</v>
      </c>
      <c r="EZ71" s="2">
        <f t="shared" si="85"/>
        <v>3.017478716684914E-18</v>
      </c>
      <c r="FA71" s="2">
        <f t="shared" si="85"/>
        <v>2.4243738011302498E-19</v>
      </c>
      <c r="FB71" s="2">
        <f t="shared" si="83"/>
        <v>1.949662490656615E-20</v>
      </c>
      <c r="FC71" s="2">
        <f t="shared" si="83"/>
        <v>1.5692789619769273E-21</v>
      </c>
      <c r="FD71" s="2">
        <f t="shared" si="83"/>
        <v>1.2641543898621229E-22</v>
      </c>
      <c r="FE71" s="2">
        <f t="shared" si="83"/>
        <v>1.0191532800612113E-23</v>
      </c>
      <c r="FF71" s="2">
        <f t="shared" si="83"/>
        <v>8.2224282949005241E-25</v>
      </c>
      <c r="FG71" s="2">
        <f t="shared" si="83"/>
        <v>6.6384255068256161E-26</v>
      </c>
    </row>
    <row r="72" spans="1:163" x14ac:dyDescent="0.25">
      <c r="A72" s="19">
        <f t="shared" si="45"/>
        <v>54</v>
      </c>
      <c r="B72" s="20">
        <f t="shared" si="46"/>
        <v>133</v>
      </c>
      <c r="C72" s="22">
        <f t="shared" si="47"/>
        <v>54</v>
      </c>
      <c r="D72" s="20">
        <f t="shared" si="37"/>
        <v>133</v>
      </c>
      <c r="E72" s="8">
        <f t="shared" si="13"/>
        <v>406.16</v>
      </c>
      <c r="F72" s="21">
        <f t="shared" si="48"/>
        <v>6.3371356147021542E-14</v>
      </c>
      <c r="G72" s="7">
        <f t="shared" si="14"/>
        <v>0.82147793553621051</v>
      </c>
      <c r="H72" s="7">
        <f t="shared" si="15"/>
        <v>7.6523996243821862E-2</v>
      </c>
      <c r="I72" s="2">
        <f t="shared" si="16"/>
        <v>83.93441553405097</v>
      </c>
      <c r="J72" s="2">
        <f t="shared" si="38"/>
        <v>0.77421245003151884</v>
      </c>
      <c r="K72" s="2">
        <f t="shared" si="39"/>
        <v>0.69953970162774803</v>
      </c>
      <c r="L72" s="2">
        <f t="shared" si="40"/>
        <v>1.2901015517488619</v>
      </c>
      <c r="M72" s="2">
        <f t="shared" si="17"/>
        <v>0.89260971604431205</v>
      </c>
      <c r="N72" s="2">
        <f t="shared" si="18"/>
        <v>0.83891457420929094</v>
      </c>
      <c r="O72" s="2">
        <f t="shared" si="19"/>
        <v>0.20402546509157835</v>
      </c>
      <c r="P72" s="2">
        <f t="shared" si="20"/>
        <v>7.1177230951943476E-2</v>
      </c>
      <c r="Q72" s="6">
        <f t="shared" si="21"/>
        <v>133</v>
      </c>
      <c r="R72" s="2">
        <f t="shared" si="75"/>
        <v>0.1</v>
      </c>
      <c r="S72" s="2">
        <f t="shared" si="75"/>
        <v>0.1</v>
      </c>
      <c r="T72" s="2">
        <f t="shared" si="75"/>
        <v>0.15</v>
      </c>
      <c r="U72" s="2">
        <f t="shared" si="75"/>
        <v>0.15</v>
      </c>
      <c r="V72" s="2">
        <f t="shared" si="75"/>
        <v>0.15</v>
      </c>
      <c r="W72" s="2">
        <f t="shared" si="75"/>
        <v>0.14999999971435407</v>
      </c>
      <c r="X72" s="2">
        <f t="shared" si="75"/>
        <v>8.0287273103422513E-2</v>
      </c>
      <c r="Y72" s="2">
        <f t="shared" si="75"/>
        <v>1.2322443226535374E-2</v>
      </c>
      <c r="Z72" s="21">
        <f t="shared" si="78"/>
        <v>5940454.1665550945</v>
      </c>
      <c r="AA72" s="21">
        <f t="shared" si="78"/>
        <v>476494.54037059098</v>
      </c>
      <c r="AB72" s="21">
        <f t="shared" si="78"/>
        <v>38294.3665470337</v>
      </c>
      <c r="AC72" s="21">
        <f t="shared" si="78"/>
        <v>3083.0550378215416</v>
      </c>
      <c r="AD72" s="21">
        <f t="shared" si="78"/>
        <v>248.62001204805546</v>
      </c>
      <c r="AE72" s="21">
        <f t="shared" si="78"/>
        <v>20.079148110841647</v>
      </c>
      <c r="AF72" s="21">
        <f t="shared" si="78"/>
        <v>1.6239057234758945</v>
      </c>
      <c r="AG72" s="21">
        <f t="shared" si="78"/>
        <v>0.13150422844277215</v>
      </c>
      <c r="AH72" s="2">
        <f t="shared" si="63"/>
        <v>52.042035293619669</v>
      </c>
      <c r="AI72" s="2">
        <f t="shared" si="63"/>
        <v>54.520227450458698</v>
      </c>
      <c r="AJ72" s="2">
        <f t="shared" si="63"/>
        <v>56.998419607297734</v>
      </c>
      <c r="AK72" s="2">
        <f t="shared" si="63"/>
        <v>59.476611764136763</v>
      </c>
      <c r="AL72" s="2">
        <f t="shared" si="63"/>
        <v>61.954803920975792</v>
      </c>
      <c r="AM72" s="2">
        <f t="shared" si="63"/>
        <v>64.432996077814821</v>
      </c>
      <c r="AN72" s="2">
        <f t="shared" si="63"/>
        <v>66.911188234653864</v>
      </c>
      <c r="AO72" s="2">
        <f t="shared" si="61"/>
        <v>69.389380391492892</v>
      </c>
      <c r="AP72" s="2">
        <f t="shared" si="64"/>
        <v>3.7645463799613483E-7</v>
      </c>
      <c r="AQ72" s="2">
        <f t="shared" si="64"/>
        <v>3.0196105263469166E-8</v>
      </c>
      <c r="AR72" s="2">
        <f t="shared" si="64"/>
        <v>2.4267659423018947E-9</v>
      </c>
      <c r="AS72" s="2">
        <f t="shared" si="64"/>
        <v>1.9537737886940288E-10</v>
      </c>
      <c r="AT72" s="2">
        <f t="shared" si="64"/>
        <v>1.57553873303098E-11</v>
      </c>
      <c r="AU72" s="2">
        <f t="shared" si="64"/>
        <v>1.2724428461114694E-12</v>
      </c>
      <c r="AV72" s="2">
        <f t="shared" si="64"/>
        <v>1.0290910795324248E-13</v>
      </c>
      <c r="AW72" s="2">
        <f t="shared" si="62"/>
        <v>8.333601295541124E-15</v>
      </c>
      <c r="AX72" s="2"/>
      <c r="AY72" s="6">
        <f t="shared" si="25"/>
        <v>133</v>
      </c>
      <c r="AZ72" s="2">
        <f t="shared" si="76"/>
        <v>0.1</v>
      </c>
      <c r="BA72" s="2">
        <f t="shared" si="76"/>
        <v>0.15</v>
      </c>
      <c r="BB72" s="2">
        <f t="shared" si="76"/>
        <v>0.15</v>
      </c>
      <c r="BC72" s="2">
        <f t="shared" si="76"/>
        <v>0.15</v>
      </c>
      <c r="BD72" s="2">
        <f t="shared" si="76"/>
        <v>0.14999999971435407</v>
      </c>
      <c r="BE72" s="2">
        <f t="shared" si="76"/>
        <v>0.12043090965513376</v>
      </c>
      <c r="BF72" s="2">
        <f t="shared" si="76"/>
        <v>1.8483664839803061E-2</v>
      </c>
      <c r="BG72" s="21">
        <f t="shared" si="79"/>
        <v>476494.54037059098</v>
      </c>
      <c r="BH72" s="21">
        <f t="shared" si="79"/>
        <v>38294.3665470337</v>
      </c>
      <c r="BI72" s="21">
        <f t="shared" si="79"/>
        <v>3083.0550378215416</v>
      </c>
      <c r="BJ72" s="21">
        <f t="shared" si="79"/>
        <v>248.62001204805546</v>
      </c>
      <c r="BK72" s="21">
        <f t="shared" si="79"/>
        <v>20.079148110841647</v>
      </c>
      <c r="BL72" s="21">
        <f t="shared" si="79"/>
        <v>1.6239057234758945</v>
      </c>
      <c r="BM72" s="21">
        <f t="shared" si="79"/>
        <v>0.13150422844277215</v>
      </c>
      <c r="BN72" s="2">
        <f t="shared" si="71"/>
        <v>54.520227450458698</v>
      </c>
      <c r="BO72" s="2">
        <f t="shared" si="71"/>
        <v>56.998419607297734</v>
      </c>
      <c r="BP72" s="2">
        <f t="shared" si="71"/>
        <v>59.476611764136763</v>
      </c>
      <c r="BQ72" s="2">
        <f t="shared" si="71"/>
        <v>61.954803920975792</v>
      </c>
      <c r="BR72" s="2">
        <f t="shared" si="71"/>
        <v>64.432996077814821</v>
      </c>
      <c r="BS72" s="2">
        <f t="shared" si="71"/>
        <v>66.911188234653864</v>
      </c>
      <c r="BT72" s="2">
        <f t="shared" si="71"/>
        <v>69.389380391492892</v>
      </c>
      <c r="BU72" s="2">
        <f t="shared" si="65"/>
        <v>3.0196105263469166E-8</v>
      </c>
      <c r="BV72" s="2">
        <f t="shared" si="65"/>
        <v>2.4267659423018947E-9</v>
      </c>
      <c r="BW72" s="2">
        <f t="shared" si="65"/>
        <v>1.9537737886940288E-10</v>
      </c>
      <c r="BX72" s="2">
        <f t="shared" si="65"/>
        <v>1.57553873303098E-11</v>
      </c>
      <c r="BY72" s="2">
        <f t="shared" si="65"/>
        <v>1.2724428461114694E-12</v>
      </c>
      <c r="BZ72" s="2">
        <f t="shared" si="65"/>
        <v>1.0290910795324248E-13</v>
      </c>
      <c r="CA72" s="2">
        <f t="shared" si="65"/>
        <v>8.333601295541124E-15</v>
      </c>
      <c r="CB72" s="2"/>
      <c r="CC72" s="6">
        <f t="shared" si="29"/>
        <v>133</v>
      </c>
      <c r="CD72" s="2">
        <f t="shared" si="77"/>
        <v>4.9999999904784695E-2</v>
      </c>
      <c r="CE72" s="2">
        <f t="shared" si="77"/>
        <v>0.12043090965513376</v>
      </c>
      <c r="CF72" s="2">
        <f t="shared" si="77"/>
        <v>3.0806108066338433E-2</v>
      </c>
      <c r="CG72" s="2">
        <f t="shared" si="77"/>
        <v>2.6513696029113742E-3</v>
      </c>
      <c r="CH72" s="2">
        <f t="shared" si="77"/>
        <v>1.297599468494781E-4</v>
      </c>
      <c r="CI72" s="2">
        <f t="shared" si="77"/>
        <v>7.03193167894689E-6</v>
      </c>
      <c r="CJ72" s="2">
        <f t="shared" si="77"/>
        <v>2.8598388165379521E-7</v>
      </c>
      <c r="CK72" s="21">
        <f t="shared" si="80"/>
        <v>20.079148110841647</v>
      </c>
      <c r="CL72" s="21">
        <f t="shared" si="80"/>
        <v>1.6239057234758945</v>
      </c>
      <c r="CM72" s="21">
        <f t="shared" si="80"/>
        <v>0.13150422844277215</v>
      </c>
      <c r="CN72" s="21">
        <f t="shared" si="80"/>
        <v>1.0662117308816653E-2</v>
      </c>
      <c r="CO72" s="21">
        <f t="shared" si="80"/>
        <v>8.6544069812019054E-4</v>
      </c>
      <c r="CP72" s="21">
        <f t="shared" si="80"/>
        <v>7.0321789308489262E-5</v>
      </c>
      <c r="CQ72" s="21">
        <f t="shared" si="80"/>
        <v>5.7196939905234859E-6</v>
      </c>
      <c r="CR72" s="2">
        <f t="shared" si="72"/>
        <v>64.432996077814821</v>
      </c>
      <c r="CS72" s="2">
        <f t="shared" si="72"/>
        <v>66.911188234653864</v>
      </c>
      <c r="CT72" s="2">
        <f t="shared" si="72"/>
        <v>69.389380391492892</v>
      </c>
      <c r="CU72" s="2">
        <f t="shared" si="72"/>
        <v>71.867572548331935</v>
      </c>
      <c r="CV72" s="2">
        <f t="shared" si="72"/>
        <v>74.345764705170964</v>
      </c>
      <c r="CW72" s="2">
        <f t="shared" si="72"/>
        <v>76.823956862009993</v>
      </c>
      <c r="CX72" s="2">
        <f t="shared" si="72"/>
        <v>79.302149018849022</v>
      </c>
      <c r="CY72" s="2">
        <f t="shared" si="66"/>
        <v>1.2724428461114694E-12</v>
      </c>
      <c r="CZ72" s="2">
        <f t="shared" si="66"/>
        <v>1.0290910795324248E-13</v>
      </c>
      <c r="DA72" s="2">
        <f t="shared" si="66"/>
        <v>8.333601295541124E-15</v>
      </c>
      <c r="DB72" s="2">
        <f t="shared" si="66"/>
        <v>6.7567283326015749E-16</v>
      </c>
      <c r="DC72" s="2">
        <f t="shared" si="66"/>
        <v>5.4844150704761559E-17</v>
      </c>
      <c r="DD72" s="2">
        <f t="shared" si="66"/>
        <v>4.456387155166071E-18</v>
      </c>
      <c r="DE72" s="2">
        <f t="shared" si="66"/>
        <v>3.6246476492550854E-19</v>
      </c>
      <c r="DF72" s="2"/>
      <c r="DG72" s="6">
        <f t="shared" si="33"/>
        <v>133</v>
      </c>
      <c r="DH72" s="2">
        <f t="shared" si="74"/>
        <v>1.9999999961913876E-2</v>
      </c>
      <c r="DI72" s="2">
        <f t="shared" si="74"/>
        <v>4.0143636551711256E-2</v>
      </c>
      <c r="DJ72" s="2">
        <f t="shared" si="74"/>
        <v>9.8579545812282985E-3</v>
      </c>
      <c r="DK72" s="2">
        <f t="shared" si="74"/>
        <v>1.0605478411645497E-3</v>
      </c>
      <c r="DL72" s="2">
        <f t="shared" si="74"/>
        <v>1.0380795747958248E-4</v>
      </c>
      <c r="DM72" s="2">
        <f t="shared" si="74"/>
        <v>1.0547897518420335E-5</v>
      </c>
      <c r="DN72" s="2">
        <f t="shared" si="74"/>
        <v>6.8636131596910836E-7</v>
      </c>
      <c r="DO72" s="2">
        <f t="shared" si="74"/>
        <v>4.6565038980261879E-8</v>
      </c>
      <c r="DP72" s="2">
        <f t="shared" si="73"/>
        <v>3.035415216956494E-9</v>
      </c>
      <c r="DQ72" s="2">
        <f t="shared" si="73"/>
        <v>1.8565497805766994E-10</v>
      </c>
      <c r="DR72" s="2">
        <f t="shared" si="73"/>
        <v>1.2626760748091215E-11</v>
      </c>
      <c r="DS72" s="2">
        <f t="shared" si="73"/>
        <v>8.2502893405944631E-13</v>
      </c>
      <c r="DT72" s="2">
        <f t="shared" si="73"/>
        <v>5.0572879217725129E-14</v>
      </c>
      <c r="DU72" s="21">
        <f t="shared" si="81"/>
        <v>20.079148110841647</v>
      </c>
      <c r="DV72" s="21">
        <f t="shared" si="81"/>
        <v>1.6239057234758945</v>
      </c>
      <c r="DW72" s="21">
        <f t="shared" si="81"/>
        <v>0.13150422844277215</v>
      </c>
      <c r="DX72" s="21">
        <f t="shared" si="81"/>
        <v>1.0662117308816653E-2</v>
      </c>
      <c r="DY72" s="21">
        <f t="shared" si="81"/>
        <v>8.6544069812019054E-4</v>
      </c>
      <c r="DZ72" s="21">
        <f t="shared" si="81"/>
        <v>7.0321789308489262E-5</v>
      </c>
      <c r="EA72" s="21">
        <f t="shared" si="81"/>
        <v>5.7196939905234859E-6</v>
      </c>
      <c r="EB72" s="21">
        <f t="shared" si="81"/>
        <v>4.6565049819027647E-7</v>
      </c>
      <c r="EC72" s="21">
        <f t="shared" si="81"/>
        <v>3.7942690896408852E-8</v>
      </c>
      <c r="ED72" s="21">
        <f t="shared" si="81"/>
        <v>3.0942496841044842E-9</v>
      </c>
      <c r="EE72" s="21">
        <f t="shared" si="81"/>
        <v>2.5253520897996487E-10</v>
      </c>
      <c r="EF72" s="21">
        <f t="shared" si="81"/>
        <v>2.062574538011462E-11</v>
      </c>
      <c r="EG72" s="21">
        <f t="shared" si="81"/>
        <v>1.6857831565756673E-12</v>
      </c>
      <c r="EH72" s="2">
        <f t="shared" si="84"/>
        <v>64.432996077814821</v>
      </c>
      <c r="EI72" s="2">
        <f t="shared" si="84"/>
        <v>66.911188234653864</v>
      </c>
      <c r="EJ72" s="2">
        <f t="shared" si="84"/>
        <v>69.389380391492892</v>
      </c>
      <c r="EK72" s="2">
        <f t="shared" si="84"/>
        <v>71.867572548331935</v>
      </c>
      <c r="EL72" s="2">
        <f t="shared" si="84"/>
        <v>74.345764705170964</v>
      </c>
      <c r="EM72" s="2">
        <f t="shared" si="84"/>
        <v>76.823956862009993</v>
      </c>
      <c r="EN72" s="2">
        <f t="shared" si="84"/>
        <v>79.302149018849022</v>
      </c>
      <c r="EO72" s="2">
        <f t="shared" si="82"/>
        <v>81.780341175688051</v>
      </c>
      <c r="EP72" s="2">
        <f t="shared" si="82"/>
        <v>84.25853333252708</v>
      </c>
      <c r="EQ72" s="2">
        <f t="shared" si="82"/>
        <v>86.736725489366123</v>
      </c>
      <c r="ER72" s="2">
        <f t="shared" si="82"/>
        <v>89.214917646205151</v>
      </c>
      <c r="ES72" s="2">
        <f t="shared" si="82"/>
        <v>91.69310980304418</v>
      </c>
      <c r="ET72" s="2">
        <f t="shared" si="82"/>
        <v>94.171301959883209</v>
      </c>
      <c r="EU72" s="2">
        <f t="shared" si="85"/>
        <v>1.2724428461114694E-12</v>
      </c>
      <c r="EV72" s="2">
        <f t="shared" si="85"/>
        <v>1.0290910795324248E-13</v>
      </c>
      <c r="EW72" s="2">
        <f t="shared" si="85"/>
        <v>8.333601295541124E-15</v>
      </c>
      <c r="EX72" s="2">
        <f t="shared" si="85"/>
        <v>6.7567283326015749E-16</v>
      </c>
      <c r="EY72" s="2">
        <f t="shared" si="85"/>
        <v>5.4844150704761559E-17</v>
      </c>
      <c r="EZ72" s="2">
        <f t="shared" si="85"/>
        <v>4.456387155166071E-18</v>
      </c>
      <c r="FA72" s="2">
        <f t="shared" si="85"/>
        <v>3.6246476492550854E-19</v>
      </c>
      <c r="FB72" s="2">
        <f t="shared" si="83"/>
        <v>2.9508903560856208E-20</v>
      </c>
      <c r="FC72" s="2">
        <f t="shared" si="83"/>
        <v>2.40447977797275E-21</v>
      </c>
      <c r="FD72" s="2">
        <f t="shared" si="83"/>
        <v>1.9608679873919658E-22</v>
      </c>
      <c r="FE72" s="2">
        <f t="shared" si="83"/>
        <v>1.6003498667931945E-23</v>
      </c>
      <c r="FF72" s="2">
        <f t="shared" si="83"/>
        <v>1.3070814562810304E-24</v>
      </c>
      <c r="FG72" s="2">
        <f t="shared" si="83"/>
        <v>1.0683036480200689E-25</v>
      </c>
    </row>
    <row r="73" spans="1:163" x14ac:dyDescent="0.25">
      <c r="A73" s="19">
        <f t="shared" si="45"/>
        <v>55</v>
      </c>
      <c r="B73" s="20">
        <f t="shared" si="46"/>
        <v>135</v>
      </c>
      <c r="C73" s="22">
        <f t="shared" si="47"/>
        <v>55</v>
      </c>
      <c r="D73" s="20">
        <f t="shared" si="37"/>
        <v>135</v>
      </c>
      <c r="E73" s="8">
        <f t="shared" si="13"/>
        <v>408.16</v>
      </c>
      <c r="F73" s="21">
        <f t="shared" si="48"/>
        <v>6.3371356147021542E-14</v>
      </c>
      <c r="G73" s="7">
        <f t="shared" si="14"/>
        <v>0.81635987404824528</v>
      </c>
      <c r="H73" s="7">
        <f t="shared" si="15"/>
        <v>6.943875029238146E-2</v>
      </c>
      <c r="I73" s="2">
        <f t="shared" si="16"/>
        <v>84.66121700198353</v>
      </c>
      <c r="J73" s="2">
        <f t="shared" si="38"/>
        <v>0.79701537946434542</v>
      </c>
      <c r="K73" s="2">
        <f t="shared" si="39"/>
        <v>0.72034527003172044</v>
      </c>
      <c r="L73" s="2">
        <f t="shared" si="40"/>
        <v>1.292454049022703</v>
      </c>
      <c r="M73" s="2">
        <f t="shared" si="17"/>
        <v>0.90674873486478791</v>
      </c>
      <c r="N73" s="2">
        <f t="shared" si="18"/>
        <v>0.86012310229724509</v>
      </c>
      <c r="O73" s="2">
        <f t="shared" si="19"/>
        <v>0.23113985965182501</v>
      </c>
      <c r="P73" s="2">
        <f t="shared" si="20"/>
        <v>8.0166915395918623E-2</v>
      </c>
      <c r="Q73" s="6">
        <f t="shared" si="21"/>
        <v>135</v>
      </c>
      <c r="R73" s="2">
        <f t="shared" si="75"/>
        <v>0.1</v>
      </c>
      <c r="S73" s="2">
        <f t="shared" si="75"/>
        <v>0.1</v>
      </c>
      <c r="T73" s="2">
        <f t="shared" si="75"/>
        <v>0.15</v>
      </c>
      <c r="U73" s="2">
        <f t="shared" si="75"/>
        <v>0.15</v>
      </c>
      <c r="V73" s="2">
        <f t="shared" si="75"/>
        <v>0.15</v>
      </c>
      <c r="W73" s="2">
        <f t="shared" si="75"/>
        <v>0.14999999999987348</v>
      </c>
      <c r="X73" s="2">
        <f t="shared" si="75"/>
        <v>8.9729818759935756E-2</v>
      </c>
      <c r="Y73" s="2">
        <f t="shared" si="75"/>
        <v>1.7018916104978642E-2</v>
      </c>
      <c r="Z73" s="21">
        <f t="shared" si="78"/>
        <v>7740310.130104214</v>
      </c>
      <c r="AA73" s="21">
        <f t="shared" si="78"/>
        <v>628454.1969583605</v>
      </c>
      <c r="AB73" s="21">
        <f t="shared" si="78"/>
        <v>51124.293154216706</v>
      </c>
      <c r="AC73" s="21">
        <f t="shared" si="78"/>
        <v>4166.2967016985231</v>
      </c>
      <c r="AD73" s="21">
        <f t="shared" si="78"/>
        <v>340.08015006469788</v>
      </c>
      <c r="AE73" s="21">
        <f t="shared" si="78"/>
        <v>27.801394613205069</v>
      </c>
      <c r="AF73" s="21">
        <f t="shared" si="78"/>
        <v>2.2759255146800443</v>
      </c>
      <c r="AG73" s="21">
        <f t="shared" si="78"/>
        <v>0.18655750904501775</v>
      </c>
      <c r="AH73" s="2">
        <f t="shared" si="63"/>
        <v>51.787027280616826</v>
      </c>
      <c r="AI73" s="2">
        <f t="shared" si="63"/>
        <v>54.253076198741439</v>
      </c>
      <c r="AJ73" s="2">
        <f t="shared" si="63"/>
        <v>56.719125116866046</v>
      </c>
      <c r="AK73" s="2">
        <f t="shared" si="63"/>
        <v>59.185174034990659</v>
      </c>
      <c r="AL73" s="2">
        <f t="shared" si="63"/>
        <v>61.651222953115273</v>
      </c>
      <c r="AM73" s="2">
        <f t="shared" si="63"/>
        <v>64.117271871239879</v>
      </c>
      <c r="AN73" s="2">
        <f t="shared" si="63"/>
        <v>66.583320789364507</v>
      </c>
      <c r="AO73" s="2">
        <f t="shared" si="61"/>
        <v>69.049369707489106</v>
      </c>
      <c r="AP73" s="2">
        <f t="shared" si="64"/>
        <v>4.905139512755467E-7</v>
      </c>
      <c r="AQ73" s="2">
        <f t="shared" si="64"/>
        <v>3.9825994781071798E-8</v>
      </c>
      <c r="AR73" s="2">
        <f t="shared" si="64"/>
        <v>3.2398157906658367E-9</v>
      </c>
      <c r="AS73" s="2">
        <f t="shared" si="64"/>
        <v>2.6402387214424329E-10</v>
      </c>
      <c r="AT73" s="2">
        <f t="shared" si="64"/>
        <v>2.1551340309818192E-11</v>
      </c>
      <c r="AU73" s="2">
        <f t="shared" si="64"/>
        <v>1.7618120794678332E-12</v>
      </c>
      <c r="AV73" s="2">
        <f t="shared" si="64"/>
        <v>1.442284863565473E-13</v>
      </c>
      <c r="AW73" s="2">
        <f t="shared" si="62"/>
        <v>1.1822402347647942E-14</v>
      </c>
      <c r="AX73" s="2"/>
      <c r="AY73" s="6">
        <f t="shared" si="25"/>
        <v>135</v>
      </c>
      <c r="AZ73" s="2">
        <f t="shared" si="76"/>
        <v>0.1</v>
      </c>
      <c r="BA73" s="2">
        <f t="shared" si="76"/>
        <v>0.15</v>
      </c>
      <c r="BB73" s="2">
        <f t="shared" si="76"/>
        <v>0.15</v>
      </c>
      <c r="BC73" s="2">
        <f t="shared" si="76"/>
        <v>0.15</v>
      </c>
      <c r="BD73" s="2">
        <f t="shared" si="76"/>
        <v>0.14999999999987348</v>
      </c>
      <c r="BE73" s="2">
        <f t="shared" si="76"/>
        <v>0.13459472813990361</v>
      </c>
      <c r="BF73" s="2">
        <f t="shared" si="76"/>
        <v>2.5528374157467965E-2</v>
      </c>
      <c r="BG73" s="21">
        <f t="shared" si="79"/>
        <v>628454.1969583605</v>
      </c>
      <c r="BH73" s="21">
        <f t="shared" si="79"/>
        <v>51124.293154216706</v>
      </c>
      <c r="BI73" s="21">
        <f t="shared" si="79"/>
        <v>4166.2967016985231</v>
      </c>
      <c r="BJ73" s="21">
        <f t="shared" si="79"/>
        <v>340.08015006469788</v>
      </c>
      <c r="BK73" s="21">
        <f t="shared" si="79"/>
        <v>27.801394613205069</v>
      </c>
      <c r="BL73" s="21">
        <f t="shared" si="79"/>
        <v>2.2759255146800443</v>
      </c>
      <c r="BM73" s="21">
        <f t="shared" si="79"/>
        <v>0.18655750904501775</v>
      </c>
      <c r="BN73" s="2">
        <f t="shared" si="71"/>
        <v>54.253076198741439</v>
      </c>
      <c r="BO73" s="2">
        <f t="shared" si="71"/>
        <v>56.719125116866046</v>
      </c>
      <c r="BP73" s="2">
        <f t="shared" si="71"/>
        <v>59.185174034990659</v>
      </c>
      <c r="BQ73" s="2">
        <f t="shared" si="71"/>
        <v>61.651222953115273</v>
      </c>
      <c r="BR73" s="2">
        <f t="shared" si="71"/>
        <v>64.117271871239879</v>
      </c>
      <c r="BS73" s="2">
        <f t="shared" si="71"/>
        <v>66.583320789364507</v>
      </c>
      <c r="BT73" s="2">
        <f t="shared" si="71"/>
        <v>69.049369707489106</v>
      </c>
      <c r="BU73" s="2">
        <f t="shared" si="65"/>
        <v>3.9825994781071798E-8</v>
      </c>
      <c r="BV73" s="2">
        <f t="shared" si="65"/>
        <v>3.2398157906658367E-9</v>
      </c>
      <c r="BW73" s="2">
        <f t="shared" si="65"/>
        <v>2.6402387214424329E-10</v>
      </c>
      <c r="BX73" s="2">
        <f t="shared" si="65"/>
        <v>2.1551340309818192E-11</v>
      </c>
      <c r="BY73" s="2">
        <f t="shared" si="65"/>
        <v>1.7618120794678332E-12</v>
      </c>
      <c r="BZ73" s="2">
        <f t="shared" si="65"/>
        <v>1.442284863565473E-13</v>
      </c>
      <c r="CA73" s="2">
        <f t="shared" si="65"/>
        <v>1.1822402347647942E-14</v>
      </c>
      <c r="CB73" s="2"/>
      <c r="CC73" s="6">
        <f t="shared" si="29"/>
        <v>135</v>
      </c>
      <c r="CD73" s="2">
        <f t="shared" si="77"/>
        <v>4.9999999999957835E-2</v>
      </c>
      <c r="CE73" s="2">
        <f t="shared" si="77"/>
        <v>0.13459472813990361</v>
      </c>
      <c r="CF73" s="2">
        <f t="shared" si="77"/>
        <v>4.2547290262446608E-2</v>
      </c>
      <c r="CG73" s="2">
        <f t="shared" si="77"/>
        <v>3.7984964139371469E-3</v>
      </c>
      <c r="CH73" s="2">
        <f t="shared" si="77"/>
        <v>1.8857305640073151E-4</v>
      </c>
      <c r="CI73" s="2">
        <f t="shared" si="77"/>
        <v>1.0345871092976023E-5</v>
      </c>
      <c r="CJ73" s="2">
        <f t="shared" si="77"/>
        <v>4.259080861046538E-7</v>
      </c>
      <c r="CK73" s="21">
        <f t="shared" si="80"/>
        <v>27.801394613205069</v>
      </c>
      <c r="CL73" s="21">
        <f t="shared" si="80"/>
        <v>2.2759255146800443</v>
      </c>
      <c r="CM73" s="21">
        <f t="shared" si="80"/>
        <v>0.18655750904501775</v>
      </c>
      <c r="CN73" s="21">
        <f t="shared" si="80"/>
        <v>1.5310596957256652E-2</v>
      </c>
      <c r="CO73" s="21">
        <f t="shared" si="80"/>
        <v>1.2579445899711641E-3</v>
      </c>
      <c r="CP73" s="21">
        <f t="shared" si="80"/>
        <v>1.0346406315140102E-4</v>
      </c>
      <c r="CQ73" s="21">
        <f t="shared" si="80"/>
        <v>8.5181980017982107E-6</v>
      </c>
      <c r="CR73" s="2">
        <f t="shared" si="72"/>
        <v>64.117271871239879</v>
      </c>
      <c r="CS73" s="2">
        <f t="shared" si="72"/>
        <v>66.583320789364507</v>
      </c>
      <c r="CT73" s="2">
        <f t="shared" si="72"/>
        <v>69.049369707489106</v>
      </c>
      <c r="CU73" s="2">
        <f t="shared" si="72"/>
        <v>71.515418625613719</v>
      </c>
      <c r="CV73" s="2">
        <f t="shared" si="72"/>
        <v>73.981467543738333</v>
      </c>
      <c r="CW73" s="2">
        <f t="shared" si="72"/>
        <v>76.447516461862946</v>
      </c>
      <c r="CX73" s="2">
        <f t="shared" si="72"/>
        <v>78.913565379987546</v>
      </c>
      <c r="CY73" s="2">
        <f t="shared" si="66"/>
        <v>1.7618120794678332E-12</v>
      </c>
      <c r="CZ73" s="2">
        <f t="shared" si="66"/>
        <v>1.442284863565473E-13</v>
      </c>
      <c r="DA73" s="2">
        <f t="shared" si="66"/>
        <v>1.1822402347647942E-14</v>
      </c>
      <c r="DB73" s="2">
        <f t="shared" si="66"/>
        <v>9.7025329260363003E-16</v>
      </c>
      <c r="DC73" s="2">
        <f t="shared" si="66"/>
        <v>7.9717654624341634E-17</v>
      </c>
      <c r="DD73" s="2">
        <f t="shared" si="66"/>
        <v>6.5566579943873475E-18</v>
      </c>
      <c r="DE73" s="2">
        <f t="shared" si="66"/>
        <v>5.3980975930286753E-19</v>
      </c>
      <c r="DF73" s="2"/>
      <c r="DG73" s="6">
        <f t="shared" si="33"/>
        <v>135</v>
      </c>
      <c r="DH73" s="2">
        <f t="shared" si="74"/>
        <v>1.9999999999983135E-2</v>
      </c>
      <c r="DI73" s="2">
        <f t="shared" si="74"/>
        <v>4.4864909379967878E-2</v>
      </c>
      <c r="DJ73" s="2">
        <f t="shared" si="74"/>
        <v>1.3615132883982915E-2</v>
      </c>
      <c r="DK73" s="2">
        <f t="shared" si="74"/>
        <v>1.5193985655748588E-3</v>
      </c>
      <c r="DL73" s="2">
        <f t="shared" si="74"/>
        <v>1.5085844512058522E-4</v>
      </c>
      <c r="DM73" s="2">
        <f t="shared" si="74"/>
        <v>1.5518806639464031E-5</v>
      </c>
      <c r="DN73" s="2">
        <f t="shared" si="74"/>
        <v>1.022179406651169E-6</v>
      </c>
      <c r="DO73" s="2">
        <f t="shared" si="74"/>
        <v>7.0195631329816882E-8</v>
      </c>
      <c r="DP73" s="2">
        <f t="shared" si="73"/>
        <v>4.6317318869171231E-9</v>
      </c>
      <c r="DQ73" s="2">
        <f t="shared" si="73"/>
        <v>2.8675234853281495E-10</v>
      </c>
      <c r="DR73" s="2">
        <f t="shared" si="73"/>
        <v>1.9740914458665771E-11</v>
      </c>
      <c r="DS73" s="2">
        <f t="shared" si="73"/>
        <v>1.3056311587433811E-12</v>
      </c>
      <c r="DT73" s="2">
        <f t="shared" si="73"/>
        <v>8.1011863883873041E-14</v>
      </c>
      <c r="DU73" s="21">
        <f t="shared" si="81"/>
        <v>27.801394613205069</v>
      </c>
      <c r="DV73" s="21">
        <f t="shared" si="81"/>
        <v>2.2759255146800443</v>
      </c>
      <c r="DW73" s="21">
        <f t="shared" si="81"/>
        <v>0.18655750904501775</v>
      </c>
      <c r="DX73" s="21">
        <f t="shared" si="81"/>
        <v>1.5310596957256652E-2</v>
      </c>
      <c r="DY73" s="21">
        <f t="shared" si="81"/>
        <v>1.2579445899711641E-3</v>
      </c>
      <c r="DZ73" s="21">
        <f t="shared" si="81"/>
        <v>1.0346406315140102E-4</v>
      </c>
      <c r="EA73" s="21">
        <f t="shared" si="81"/>
        <v>8.5181980017982107E-6</v>
      </c>
      <c r="EB73" s="21">
        <f t="shared" si="81"/>
        <v>7.0195655964462826E-7</v>
      </c>
      <c r="EC73" s="21">
        <f t="shared" si="81"/>
        <v>5.7896650239421558E-8</v>
      </c>
      <c r="ED73" s="21">
        <f t="shared" si="81"/>
        <v>4.7792058012609132E-9</v>
      </c>
      <c r="EE73" s="21">
        <f t="shared" si="81"/>
        <v>3.9481833359369345E-10</v>
      </c>
      <c r="EF73" s="21">
        <f t="shared" si="81"/>
        <v>3.2640737163518946E-11</v>
      </c>
      <c r="EG73" s="21">
        <f t="shared" si="81"/>
        <v>2.7003924693913348E-12</v>
      </c>
      <c r="EH73" s="2">
        <f t="shared" si="84"/>
        <v>64.117271871239879</v>
      </c>
      <c r="EI73" s="2">
        <f t="shared" si="84"/>
        <v>66.583320789364507</v>
      </c>
      <c r="EJ73" s="2">
        <f t="shared" si="84"/>
        <v>69.049369707489106</v>
      </c>
      <c r="EK73" s="2">
        <f t="shared" si="84"/>
        <v>71.515418625613719</v>
      </c>
      <c r="EL73" s="2">
        <f t="shared" si="84"/>
        <v>73.981467543738333</v>
      </c>
      <c r="EM73" s="2">
        <f t="shared" si="84"/>
        <v>76.447516461862946</v>
      </c>
      <c r="EN73" s="2">
        <f t="shared" si="84"/>
        <v>78.913565379987546</v>
      </c>
      <c r="EO73" s="2">
        <f t="shared" si="82"/>
        <v>81.379614298112159</v>
      </c>
      <c r="EP73" s="2">
        <f t="shared" si="82"/>
        <v>83.845663216236773</v>
      </c>
      <c r="EQ73" s="2">
        <f t="shared" si="82"/>
        <v>86.311712134361386</v>
      </c>
      <c r="ER73" s="2">
        <f t="shared" si="82"/>
        <v>88.777761052485999</v>
      </c>
      <c r="ES73" s="2">
        <f t="shared" si="82"/>
        <v>91.243809970610599</v>
      </c>
      <c r="ET73" s="2">
        <f t="shared" si="82"/>
        <v>93.709858888735212</v>
      </c>
      <c r="EU73" s="2">
        <f t="shared" si="85"/>
        <v>1.7618120794678332E-12</v>
      </c>
      <c r="EV73" s="2">
        <f t="shared" si="85"/>
        <v>1.442284863565473E-13</v>
      </c>
      <c r="EW73" s="2">
        <f t="shared" si="85"/>
        <v>1.1822402347647942E-14</v>
      </c>
      <c r="EX73" s="2">
        <f t="shared" si="85"/>
        <v>9.7025329260363003E-16</v>
      </c>
      <c r="EY73" s="2">
        <f t="shared" si="85"/>
        <v>7.9717654624341634E-17</v>
      </c>
      <c r="EZ73" s="2">
        <f t="shared" si="85"/>
        <v>6.5566579943873475E-18</v>
      </c>
      <c r="FA73" s="2">
        <f t="shared" si="85"/>
        <v>5.3980975930286753E-19</v>
      </c>
      <c r="FB73" s="2">
        <f t="shared" si="83"/>
        <v>4.4483939140979896E-20</v>
      </c>
      <c r="FC73" s="2">
        <f t="shared" si="83"/>
        <v>3.668989242041996E-21</v>
      </c>
      <c r="FD73" s="2">
        <f t="shared" si="83"/>
        <v>3.0286475293161917E-22</v>
      </c>
      <c r="FE73" s="2">
        <f t="shared" si="83"/>
        <v>2.5020173231539586E-23</v>
      </c>
      <c r="FF73" s="2">
        <f t="shared" si="83"/>
        <v>2.0684877796906835E-24</v>
      </c>
      <c r="FG73" s="2">
        <f t="shared" si="83"/>
        <v>1.7112753291453333E-25</v>
      </c>
    </row>
    <row r="74" spans="1:163" x14ac:dyDescent="0.25">
      <c r="A74" s="19">
        <f t="shared" si="45"/>
        <v>56</v>
      </c>
      <c r="B74" s="20">
        <f t="shared" si="46"/>
        <v>137</v>
      </c>
      <c r="C74" s="22">
        <f t="shared" si="47"/>
        <v>56</v>
      </c>
      <c r="D74" s="20">
        <f t="shared" si="37"/>
        <v>137</v>
      </c>
      <c r="E74" s="8">
        <f t="shared" si="13"/>
        <v>410.16</v>
      </c>
      <c r="F74" s="21">
        <f t="shared" si="48"/>
        <v>6.3371356147021542E-14</v>
      </c>
      <c r="G74" s="7">
        <f t="shared" si="14"/>
        <v>0.81133149740378396</v>
      </c>
      <c r="H74" s="7">
        <f t="shared" si="15"/>
        <v>6.3240356647291343E-2</v>
      </c>
      <c r="I74" s="2">
        <f t="shared" si="16"/>
        <v>85.310722478009822</v>
      </c>
      <c r="J74" s="2">
        <f t="shared" si="38"/>
        <v>0.81873344175308849</v>
      </c>
      <c r="K74" s="2">
        <f t="shared" si="39"/>
        <v>0.74104442745070087</v>
      </c>
      <c r="L74" s="2">
        <f t="shared" si="40"/>
        <v>1.2947690738171198</v>
      </c>
      <c r="M74" s="2">
        <f t="shared" si="17"/>
        <v>0.91902391230697411</v>
      </c>
      <c r="N74" s="2">
        <f t="shared" si="18"/>
        <v>0.87853586846046139</v>
      </c>
      <c r="O74" s="2">
        <f t="shared" si="19"/>
        <v>0.25742741238348343</v>
      </c>
      <c r="P74" s="2">
        <f t="shared" si="20"/>
        <v>8.8877350180567555E-2</v>
      </c>
      <c r="Q74" s="6">
        <f t="shared" si="21"/>
        <v>137</v>
      </c>
      <c r="R74" s="2">
        <f t="shared" si="75"/>
        <v>0.1</v>
      </c>
      <c r="S74" s="2">
        <f t="shared" si="75"/>
        <v>0.1</v>
      </c>
      <c r="T74" s="2">
        <f t="shared" si="75"/>
        <v>0.15</v>
      </c>
      <c r="U74" s="2">
        <f t="shared" si="75"/>
        <v>0.15</v>
      </c>
      <c r="V74" s="2">
        <f t="shared" si="75"/>
        <v>0.15</v>
      </c>
      <c r="W74" s="2">
        <f t="shared" si="75"/>
        <v>0.15</v>
      </c>
      <c r="X74" s="2">
        <f t="shared" si="75"/>
        <v>9.5838957750404685E-2</v>
      </c>
      <c r="Y74" s="2">
        <f t="shared" si="75"/>
        <v>2.3184954556569482E-2</v>
      </c>
      <c r="Z74" s="21">
        <f t="shared" si="78"/>
        <v>10059958.564025059</v>
      </c>
      <c r="AA74" s="21">
        <f t="shared" si="78"/>
        <v>826679.21314930287</v>
      </c>
      <c r="AB74" s="21">
        <f t="shared" si="78"/>
        <v>68063.769061704021</v>
      </c>
      <c r="AC74" s="21">
        <f t="shared" si="78"/>
        <v>5613.8904178885687</v>
      </c>
      <c r="AD74" s="21">
        <f t="shared" si="78"/>
        <v>463.78838758076273</v>
      </c>
      <c r="AE74" s="21">
        <f t="shared" si="78"/>
        <v>38.373360633815814</v>
      </c>
      <c r="AF74" s="21">
        <f t="shared" si="78"/>
        <v>3.1794046023269122</v>
      </c>
      <c r="AG74" s="21">
        <f t="shared" si="78"/>
        <v>0.26376966080985426</v>
      </c>
      <c r="AH74" s="2">
        <f t="shared" si="63"/>
        <v>51.534506180165216</v>
      </c>
      <c r="AI74" s="2">
        <f t="shared" si="63"/>
        <v>53.988530283982605</v>
      </c>
      <c r="AJ74" s="2">
        <f t="shared" si="63"/>
        <v>56.442554387799994</v>
      </c>
      <c r="AK74" s="2">
        <f t="shared" si="63"/>
        <v>58.89657849161739</v>
      </c>
      <c r="AL74" s="2">
        <f t="shared" si="63"/>
        <v>61.350602595434779</v>
      </c>
      <c r="AM74" s="2">
        <f t="shared" si="63"/>
        <v>63.804626699252168</v>
      </c>
      <c r="AN74" s="2">
        <f t="shared" si="63"/>
        <v>66.258650803069571</v>
      </c>
      <c r="AO74" s="2">
        <f t="shared" si="61"/>
        <v>68.71267490688696</v>
      </c>
      <c r="AP74" s="2">
        <f t="shared" si="64"/>
        <v>6.3751321831742541E-7</v>
      </c>
      <c r="AQ74" s="2">
        <f t="shared" si="64"/>
        <v>5.2387782879357123E-8</v>
      </c>
      <c r="AR74" s="2">
        <f t="shared" si="64"/>
        <v>4.3132933513431059E-9</v>
      </c>
      <c r="AS74" s="2">
        <f t="shared" si="64"/>
        <v>3.5575984908911308E-10</v>
      </c>
      <c r="AT74" s="2">
        <f t="shared" si="64"/>
        <v>2.9390899087769069E-11</v>
      </c>
      <c r="AU74" s="2">
        <f t="shared" si="64"/>
        <v>2.4317719033341669E-12</v>
      </c>
      <c r="AV74" s="2">
        <f t="shared" si="64"/>
        <v>2.0148318139120306E-13</v>
      </c>
      <c r="AW74" s="2">
        <f t="shared" si="62"/>
        <v>1.6715441116015275E-14</v>
      </c>
      <c r="AX74" s="2"/>
      <c r="AY74" s="6">
        <f t="shared" si="25"/>
        <v>137</v>
      </c>
      <c r="AZ74" s="2">
        <f t="shared" si="76"/>
        <v>0.1</v>
      </c>
      <c r="BA74" s="2">
        <f t="shared" si="76"/>
        <v>0.15</v>
      </c>
      <c r="BB74" s="2">
        <f t="shared" si="76"/>
        <v>0.15</v>
      </c>
      <c r="BC74" s="2">
        <f t="shared" si="76"/>
        <v>0.15</v>
      </c>
      <c r="BD74" s="2">
        <f t="shared" si="76"/>
        <v>0.15</v>
      </c>
      <c r="BE74" s="2">
        <f t="shared" si="76"/>
        <v>0.14375843662560703</v>
      </c>
      <c r="BF74" s="2">
        <f t="shared" si="76"/>
        <v>3.4777431834854218E-2</v>
      </c>
      <c r="BG74" s="21">
        <f t="shared" si="79"/>
        <v>826679.21314930287</v>
      </c>
      <c r="BH74" s="21">
        <f t="shared" si="79"/>
        <v>68063.769061704021</v>
      </c>
      <c r="BI74" s="21">
        <f t="shared" si="79"/>
        <v>5613.8904178885687</v>
      </c>
      <c r="BJ74" s="21">
        <f t="shared" si="79"/>
        <v>463.78838758076273</v>
      </c>
      <c r="BK74" s="21">
        <f t="shared" si="79"/>
        <v>38.373360633815814</v>
      </c>
      <c r="BL74" s="21">
        <f t="shared" si="79"/>
        <v>3.1794046023269122</v>
      </c>
      <c r="BM74" s="21">
        <f t="shared" si="79"/>
        <v>0.26376966080985426</v>
      </c>
      <c r="BN74" s="2">
        <f t="shared" ref="BN74:BT102" si="86">AZ$12/$E74</f>
        <v>53.988530283982605</v>
      </c>
      <c r="BO74" s="2">
        <f t="shared" si="86"/>
        <v>56.442554387799994</v>
      </c>
      <c r="BP74" s="2">
        <f t="shared" si="86"/>
        <v>58.89657849161739</v>
      </c>
      <c r="BQ74" s="2">
        <f t="shared" si="86"/>
        <v>61.350602595434779</v>
      </c>
      <c r="BR74" s="2">
        <f t="shared" si="86"/>
        <v>63.804626699252168</v>
      </c>
      <c r="BS74" s="2">
        <f t="shared" si="86"/>
        <v>66.258650803069571</v>
      </c>
      <c r="BT74" s="2">
        <f t="shared" si="86"/>
        <v>68.71267490688696</v>
      </c>
      <c r="BU74" s="2">
        <f t="shared" si="65"/>
        <v>5.2387782879357123E-8</v>
      </c>
      <c r="BV74" s="2">
        <f t="shared" si="65"/>
        <v>4.3132933513431059E-9</v>
      </c>
      <c r="BW74" s="2">
        <f t="shared" si="65"/>
        <v>3.5575984908911308E-10</v>
      </c>
      <c r="BX74" s="2">
        <f t="shared" si="65"/>
        <v>2.9390899087769069E-11</v>
      </c>
      <c r="BY74" s="2">
        <f t="shared" si="65"/>
        <v>2.4317719033341669E-12</v>
      </c>
      <c r="BZ74" s="2">
        <f t="shared" si="65"/>
        <v>2.0148318139120306E-13</v>
      </c>
      <c r="CA74" s="2">
        <f t="shared" si="65"/>
        <v>1.6715441116015275E-14</v>
      </c>
      <c r="CB74" s="2"/>
      <c r="CC74" s="6">
        <f t="shared" si="29"/>
        <v>137</v>
      </c>
      <c r="CD74" s="2">
        <f t="shared" si="77"/>
        <v>0.05</v>
      </c>
      <c r="CE74" s="2">
        <f t="shared" si="77"/>
        <v>0.14375843662560703</v>
      </c>
      <c r="CF74" s="2">
        <f t="shared" si="77"/>
        <v>5.7962386391423704E-2</v>
      </c>
      <c r="CG74" s="2">
        <f t="shared" si="77"/>
        <v>5.4177579836544865E-3</v>
      </c>
      <c r="CH74" s="2">
        <f t="shared" si="77"/>
        <v>2.7303456837733387E-4</v>
      </c>
      <c r="CI74" s="2">
        <f t="shared" si="77"/>
        <v>1.5164950890322881E-5</v>
      </c>
      <c r="CJ74" s="2">
        <f t="shared" si="77"/>
        <v>6.3186353058131139E-7</v>
      </c>
      <c r="CK74" s="21">
        <f t="shared" si="80"/>
        <v>38.373360633815814</v>
      </c>
      <c r="CL74" s="21">
        <f t="shared" si="80"/>
        <v>3.1794046023269122</v>
      </c>
      <c r="CM74" s="21">
        <f t="shared" si="80"/>
        <v>0.26376966080985426</v>
      </c>
      <c r="CN74" s="21">
        <f t="shared" si="80"/>
        <v>2.1909297341395902E-2</v>
      </c>
      <c r="CO74" s="21">
        <f t="shared" si="80"/>
        <v>1.8218890883395628E-3</v>
      </c>
      <c r="CP74" s="21">
        <f t="shared" si="80"/>
        <v>1.5166100885262722E-4</v>
      </c>
      <c r="CQ74" s="21">
        <f t="shared" si="80"/>
        <v>1.2637350462564506E-5</v>
      </c>
      <c r="CR74" s="2">
        <f t="shared" ref="CR74:CX102" si="87">CD$12/$E74</f>
        <v>63.804626699252168</v>
      </c>
      <c r="CS74" s="2">
        <f t="shared" si="87"/>
        <v>66.258650803069571</v>
      </c>
      <c r="CT74" s="2">
        <f t="shared" si="87"/>
        <v>68.71267490688696</v>
      </c>
      <c r="CU74" s="2">
        <f t="shared" si="87"/>
        <v>71.166699010704349</v>
      </c>
      <c r="CV74" s="2">
        <f t="shared" si="87"/>
        <v>73.620723114521738</v>
      </c>
      <c r="CW74" s="2">
        <f t="shared" si="87"/>
        <v>76.074747218339127</v>
      </c>
      <c r="CX74" s="2">
        <f t="shared" si="87"/>
        <v>78.528771322156516</v>
      </c>
      <c r="CY74" s="2">
        <f t="shared" si="66"/>
        <v>2.4317719033341669E-12</v>
      </c>
      <c r="CZ74" s="2">
        <f t="shared" si="66"/>
        <v>2.0148318139120306E-13</v>
      </c>
      <c r="DA74" s="2">
        <f t="shared" si="66"/>
        <v>1.6715441116015275E-14</v>
      </c>
      <c r="DB74" s="2">
        <f t="shared" si="66"/>
        <v>1.3884218847544063E-15</v>
      </c>
      <c r="DC74" s="2">
        <f t="shared" si="66"/>
        <v>1.1545558227759882E-16</v>
      </c>
      <c r="DD74" s="2">
        <f t="shared" si="66"/>
        <v>9.6109638056184127E-18</v>
      </c>
      <c r="DE74" s="2">
        <f t="shared" si="66"/>
        <v>8.0084603691796861E-19</v>
      </c>
      <c r="DF74" s="2"/>
      <c r="DG74" s="6">
        <f t="shared" si="33"/>
        <v>137</v>
      </c>
      <c r="DH74" s="2">
        <f t="shared" si="74"/>
        <v>0.02</v>
      </c>
      <c r="DI74" s="2">
        <f t="shared" si="74"/>
        <v>4.7919478875202343E-2</v>
      </c>
      <c r="DJ74" s="2">
        <f t="shared" si="74"/>
        <v>1.8547963645255586E-2</v>
      </c>
      <c r="DK74" s="2">
        <f t="shared" si="74"/>
        <v>2.1671031934617948E-3</v>
      </c>
      <c r="DL74" s="2">
        <f t="shared" si="74"/>
        <v>2.1842765470186709E-4</v>
      </c>
      <c r="DM74" s="2">
        <f t="shared" si="74"/>
        <v>2.2747426335484322E-5</v>
      </c>
      <c r="DN74" s="2">
        <f t="shared" si="74"/>
        <v>1.5164724733951472E-6</v>
      </c>
      <c r="DO74" s="2">
        <f t="shared" si="74"/>
        <v>1.0540036218253946E-7</v>
      </c>
      <c r="DP74" s="2">
        <f t="shared" si="74"/>
        <v>7.03880952634961E-9</v>
      </c>
      <c r="DQ74" s="2">
        <f t="shared" si="74"/>
        <v>4.4104857765958626E-10</v>
      </c>
      <c r="DR74" s="2">
        <f t="shared" si="74"/>
        <v>3.0730551436874977E-11</v>
      </c>
      <c r="DS74" s="2">
        <f t="shared" si="74"/>
        <v>2.057056747162278E-12</v>
      </c>
      <c r="DT74" s="2">
        <f t="shared" si="74"/>
        <v>1.2918000003026008E-13</v>
      </c>
      <c r="DU74" s="21">
        <f t="shared" si="81"/>
        <v>38.373360633815814</v>
      </c>
      <c r="DV74" s="21">
        <f t="shared" si="81"/>
        <v>3.1794046023269122</v>
      </c>
      <c r="DW74" s="21">
        <f t="shared" si="81"/>
        <v>0.26376966080985426</v>
      </c>
      <c r="DX74" s="21">
        <f t="shared" si="81"/>
        <v>2.1909297341395902E-2</v>
      </c>
      <c r="DY74" s="21">
        <f t="shared" si="81"/>
        <v>1.8218890883395628E-3</v>
      </c>
      <c r="DZ74" s="21">
        <f t="shared" si="81"/>
        <v>1.5166100885262722E-4</v>
      </c>
      <c r="EA74" s="21">
        <f t="shared" si="81"/>
        <v>1.2637350462564506E-5</v>
      </c>
      <c r="EB74" s="21">
        <f t="shared" si="81"/>
        <v>1.0540041772506284E-6</v>
      </c>
      <c r="EC74" s="21">
        <f t="shared" si="81"/>
        <v>8.798512297996014E-8</v>
      </c>
      <c r="ED74" s="21">
        <f t="shared" si="81"/>
        <v>7.3508096490547762E-9</v>
      </c>
      <c r="EE74" s="21">
        <f t="shared" si="81"/>
        <v>6.1461098895992934E-10</v>
      </c>
      <c r="EF74" s="21">
        <f t="shared" si="81"/>
        <v>5.1426440863895318E-11</v>
      </c>
      <c r="EG74" s="21">
        <f t="shared" si="81"/>
        <v>4.3060278922462315E-12</v>
      </c>
      <c r="EH74" s="2">
        <f t="shared" si="84"/>
        <v>63.804626699252168</v>
      </c>
      <c r="EI74" s="2">
        <f t="shared" si="84"/>
        <v>66.258650803069571</v>
      </c>
      <c r="EJ74" s="2">
        <f t="shared" si="84"/>
        <v>68.71267490688696</v>
      </c>
      <c r="EK74" s="2">
        <f t="shared" si="84"/>
        <v>71.166699010704349</v>
      </c>
      <c r="EL74" s="2">
        <f t="shared" si="84"/>
        <v>73.620723114521738</v>
      </c>
      <c r="EM74" s="2">
        <f t="shared" si="84"/>
        <v>76.074747218339127</v>
      </c>
      <c r="EN74" s="2">
        <f t="shared" si="84"/>
        <v>78.528771322156516</v>
      </c>
      <c r="EO74" s="2">
        <f t="shared" si="82"/>
        <v>80.982795425973919</v>
      </c>
      <c r="EP74" s="2">
        <f t="shared" si="82"/>
        <v>83.436819529791308</v>
      </c>
      <c r="EQ74" s="2">
        <f t="shared" si="82"/>
        <v>85.890843633608696</v>
      </c>
      <c r="ER74" s="2">
        <f t="shared" si="82"/>
        <v>88.344867737426085</v>
      </c>
      <c r="ES74" s="2">
        <f t="shared" si="82"/>
        <v>90.798891841243474</v>
      </c>
      <c r="ET74" s="2">
        <f t="shared" si="82"/>
        <v>93.252915945060863</v>
      </c>
      <c r="EU74" s="2">
        <f t="shared" si="85"/>
        <v>2.4317719033341669E-12</v>
      </c>
      <c r="EV74" s="2">
        <f t="shared" si="85"/>
        <v>2.0148318139120306E-13</v>
      </c>
      <c r="EW74" s="2">
        <f t="shared" si="85"/>
        <v>1.6715441116015275E-14</v>
      </c>
      <c r="EX74" s="2">
        <f t="shared" si="85"/>
        <v>1.3884218847544063E-15</v>
      </c>
      <c r="EY74" s="2">
        <f t="shared" si="85"/>
        <v>1.1545558227759882E-16</v>
      </c>
      <c r="EZ74" s="2">
        <f t="shared" si="85"/>
        <v>9.6109638056184127E-18</v>
      </c>
      <c r="FA74" s="2">
        <f t="shared" si="85"/>
        <v>8.0084603691796861E-19</v>
      </c>
      <c r="FB74" s="2">
        <f t="shared" si="83"/>
        <v>6.679367409700018E-20</v>
      </c>
      <c r="FC74" s="2">
        <f t="shared" si="83"/>
        <v>5.5757365640026156E-21</v>
      </c>
      <c r="FD74" s="2">
        <f t="shared" si="83"/>
        <v>4.6583077623921501E-22</v>
      </c>
      <c r="FE74" s="2">
        <f t="shared" si="83"/>
        <v>3.8948731873252888E-23</v>
      </c>
      <c r="FF74" s="2">
        <f t="shared" si="83"/>
        <v>3.2589632993596551E-24</v>
      </c>
      <c r="FG74" s="2">
        <f t="shared" si="83"/>
        <v>2.7287882713854452E-25</v>
      </c>
    </row>
    <row r="75" spans="1:163" x14ac:dyDescent="0.25">
      <c r="A75" s="19">
        <f t="shared" si="45"/>
        <v>57</v>
      </c>
      <c r="B75" s="20">
        <f t="shared" si="46"/>
        <v>139</v>
      </c>
      <c r="C75" s="22">
        <f t="shared" si="47"/>
        <v>57</v>
      </c>
      <c r="D75" s="20">
        <f t="shared" si="37"/>
        <v>139</v>
      </c>
      <c r="E75" s="8">
        <f t="shared" si="13"/>
        <v>412.16</v>
      </c>
      <c r="F75" s="21">
        <f t="shared" si="48"/>
        <v>6.3371356147021542E-14</v>
      </c>
      <c r="G75" s="7">
        <f t="shared" si="14"/>
        <v>0.80619267582132204</v>
      </c>
      <c r="H75" s="7">
        <f t="shared" si="15"/>
        <v>5.7739419210152278E-2</v>
      </c>
      <c r="I75" s="2">
        <f t="shared" si="16"/>
        <v>85.899705485551806</v>
      </c>
      <c r="J75" s="2">
        <f t="shared" si="38"/>
        <v>0.84016755793109432</v>
      </c>
      <c r="K75" s="2">
        <f t="shared" si="39"/>
        <v>0.76236394320336409</v>
      </c>
      <c r="L75" s="2">
        <f t="shared" si="40"/>
        <v>1.2971388604528433</v>
      </c>
      <c r="M75" s="2">
        <f t="shared" si="17"/>
        <v>0.92984956327357093</v>
      </c>
      <c r="N75" s="2">
        <f t="shared" si="18"/>
        <v>0.89477434491035646</v>
      </c>
      <c r="O75" s="2">
        <f t="shared" si="19"/>
        <v>0.28392584203069998</v>
      </c>
      <c r="P75" s="2">
        <f t="shared" si="20"/>
        <v>9.7664913740149253E-2</v>
      </c>
      <c r="Q75" s="6">
        <f t="shared" si="21"/>
        <v>139</v>
      </c>
      <c r="R75" s="2">
        <f t="shared" si="75"/>
        <v>0.1</v>
      </c>
      <c r="S75" s="2">
        <f t="shared" si="75"/>
        <v>0.1</v>
      </c>
      <c r="T75" s="2">
        <f t="shared" si="75"/>
        <v>0.15</v>
      </c>
      <c r="U75" s="2">
        <f t="shared" si="75"/>
        <v>0.15</v>
      </c>
      <c r="V75" s="2">
        <f t="shared" si="75"/>
        <v>0.15</v>
      </c>
      <c r="W75" s="2">
        <f t="shared" si="75"/>
        <v>0.15</v>
      </c>
      <c r="X75" s="2">
        <f t="shared" si="75"/>
        <v>9.8805397254164512E-2</v>
      </c>
      <c r="Y75" s="2">
        <f t="shared" si="75"/>
        <v>3.104416601940644E-2</v>
      </c>
      <c r="Z75" s="21">
        <f t="shared" si="78"/>
        <v>13042146.231144607</v>
      </c>
      <c r="AA75" s="21">
        <f t="shared" si="78"/>
        <v>1084587.9197287713</v>
      </c>
      <c r="AB75" s="21">
        <f t="shared" si="78"/>
        <v>90368.765098181699</v>
      </c>
      <c r="AC75" s="21">
        <f t="shared" si="78"/>
        <v>7542.9400836926379</v>
      </c>
      <c r="AD75" s="21">
        <f t="shared" si="78"/>
        <v>630.62439127249468</v>
      </c>
      <c r="AE75" s="21">
        <f t="shared" si="78"/>
        <v>52.802527513645764</v>
      </c>
      <c r="AF75" s="21">
        <f t="shared" si="78"/>
        <v>4.427356486134995</v>
      </c>
      <c r="AG75" s="21">
        <f t="shared" si="78"/>
        <v>0.37170397357190155</v>
      </c>
      <c r="AH75" s="2">
        <f t="shared" si="63"/>
        <v>51.284435789151217</v>
      </c>
      <c r="AI75" s="2">
        <f t="shared" si="63"/>
        <v>53.726551779110792</v>
      </c>
      <c r="AJ75" s="2">
        <f t="shared" si="63"/>
        <v>56.168667769070375</v>
      </c>
      <c r="AK75" s="2">
        <f t="shared" si="63"/>
        <v>58.610783759029957</v>
      </c>
      <c r="AL75" s="2">
        <f t="shared" si="63"/>
        <v>61.052899748989539</v>
      </c>
      <c r="AM75" s="2">
        <f t="shared" si="63"/>
        <v>63.495015738949121</v>
      </c>
      <c r="AN75" s="2">
        <f t="shared" si="63"/>
        <v>65.93713172890871</v>
      </c>
      <c r="AO75" s="2">
        <f t="shared" si="61"/>
        <v>68.379247718868285</v>
      </c>
      <c r="AP75" s="2">
        <f t="shared" si="64"/>
        <v>8.264984950677136E-7</v>
      </c>
      <c r="AQ75" s="2">
        <f t="shared" si="64"/>
        <v>6.8731807377422288E-8</v>
      </c>
      <c r="AR75" s="2">
        <f t="shared" si="64"/>
        <v>5.7267911990286371E-9</v>
      </c>
      <c r="AS75" s="2">
        <f t="shared" si="64"/>
        <v>4.7800634248607563E-10</v>
      </c>
      <c r="AT75" s="2">
        <f t="shared" si="64"/>
        <v>3.9963522895863617E-11</v>
      </c>
      <c r="AU75" s="2">
        <f t="shared" si="64"/>
        <v>3.3461677765806783E-12</v>
      </c>
      <c r="AV75" s="2">
        <f t="shared" si="64"/>
        <v>2.8056758467435149E-13</v>
      </c>
      <c r="AW75" s="2">
        <f t="shared" si="62"/>
        <v>2.3555384890542984E-14</v>
      </c>
      <c r="AX75" s="2"/>
      <c r="AY75" s="6">
        <f t="shared" si="25"/>
        <v>139</v>
      </c>
      <c r="AZ75" s="2">
        <f t="shared" si="76"/>
        <v>0.1</v>
      </c>
      <c r="BA75" s="2">
        <f t="shared" si="76"/>
        <v>0.15</v>
      </c>
      <c r="BB75" s="2">
        <f t="shared" si="76"/>
        <v>0.15</v>
      </c>
      <c r="BC75" s="2">
        <f t="shared" si="76"/>
        <v>0.15</v>
      </c>
      <c r="BD75" s="2">
        <f t="shared" si="76"/>
        <v>0.15</v>
      </c>
      <c r="BE75" s="2">
        <f t="shared" si="76"/>
        <v>0.14820809588124675</v>
      </c>
      <c r="BF75" s="2">
        <f t="shared" si="76"/>
        <v>4.6566249029109656E-2</v>
      </c>
      <c r="BG75" s="21">
        <f t="shared" si="79"/>
        <v>1084587.9197287713</v>
      </c>
      <c r="BH75" s="21">
        <f t="shared" si="79"/>
        <v>90368.765098181699</v>
      </c>
      <c r="BI75" s="21">
        <f t="shared" si="79"/>
        <v>7542.9400836926379</v>
      </c>
      <c r="BJ75" s="21">
        <f t="shared" si="79"/>
        <v>630.62439127249468</v>
      </c>
      <c r="BK75" s="21">
        <f t="shared" si="79"/>
        <v>52.802527513645764</v>
      </c>
      <c r="BL75" s="21">
        <f t="shared" si="79"/>
        <v>4.427356486134995</v>
      </c>
      <c r="BM75" s="21">
        <f t="shared" si="79"/>
        <v>0.37170397357190155</v>
      </c>
      <c r="BN75" s="2">
        <f t="shared" si="86"/>
        <v>53.726551779110792</v>
      </c>
      <c r="BO75" s="2">
        <f t="shared" si="86"/>
        <v>56.168667769070375</v>
      </c>
      <c r="BP75" s="2">
        <f t="shared" si="86"/>
        <v>58.610783759029957</v>
      </c>
      <c r="BQ75" s="2">
        <f t="shared" si="86"/>
        <v>61.052899748989539</v>
      </c>
      <c r="BR75" s="2">
        <f t="shared" si="86"/>
        <v>63.495015738949121</v>
      </c>
      <c r="BS75" s="2">
        <f t="shared" si="86"/>
        <v>65.93713172890871</v>
      </c>
      <c r="BT75" s="2">
        <f t="shared" si="86"/>
        <v>68.379247718868285</v>
      </c>
      <c r="BU75" s="2">
        <f t="shared" si="65"/>
        <v>6.8731807377422288E-8</v>
      </c>
      <c r="BV75" s="2">
        <f t="shared" si="65"/>
        <v>5.7267911990286371E-9</v>
      </c>
      <c r="BW75" s="2">
        <f t="shared" si="65"/>
        <v>4.7800634248607563E-10</v>
      </c>
      <c r="BX75" s="2">
        <f t="shared" si="65"/>
        <v>3.9963522895863617E-11</v>
      </c>
      <c r="BY75" s="2">
        <f t="shared" si="65"/>
        <v>3.3461677765806783E-12</v>
      </c>
      <c r="BZ75" s="2">
        <f t="shared" si="65"/>
        <v>2.8056758467435149E-13</v>
      </c>
      <c r="CA75" s="2">
        <f t="shared" si="65"/>
        <v>2.3555384890542984E-14</v>
      </c>
      <c r="CB75" s="2"/>
      <c r="CC75" s="6">
        <f t="shared" si="29"/>
        <v>139</v>
      </c>
      <c r="CD75" s="2">
        <f t="shared" si="77"/>
        <v>0.05</v>
      </c>
      <c r="CE75" s="2">
        <f t="shared" si="77"/>
        <v>0.14820809588124675</v>
      </c>
      <c r="CF75" s="2">
        <f t="shared" si="77"/>
        <v>7.7610415048516096E-2</v>
      </c>
      <c r="CG75" s="2">
        <f t="shared" si="77"/>
        <v>7.6903720818801702E-3</v>
      </c>
      <c r="CH75" s="2">
        <f t="shared" si="77"/>
        <v>3.9387796474834588E-4</v>
      </c>
      <c r="CI75" s="2">
        <f t="shared" si="77"/>
        <v>2.2147181348897152E-5</v>
      </c>
      <c r="CJ75" s="2">
        <f t="shared" si="77"/>
        <v>9.3387295973523807E-7</v>
      </c>
      <c r="CK75" s="21">
        <f t="shared" si="80"/>
        <v>52.802527513645764</v>
      </c>
      <c r="CL75" s="21">
        <f t="shared" si="80"/>
        <v>4.427356486134995</v>
      </c>
      <c r="CM75" s="21">
        <f t="shared" si="80"/>
        <v>0.37170397357190155</v>
      </c>
      <c r="CN75" s="21">
        <f t="shared" si="80"/>
        <v>3.1244555302499775E-2</v>
      </c>
      <c r="CO75" s="21">
        <f t="shared" si="80"/>
        <v>2.6293066976570689E-3</v>
      </c>
      <c r="CP75" s="21">
        <f t="shared" si="80"/>
        <v>2.2149634199267583E-4</v>
      </c>
      <c r="CQ75" s="21">
        <f t="shared" si="80"/>
        <v>1.8677633620637303E-5</v>
      </c>
      <c r="CR75" s="2">
        <f t="shared" si="87"/>
        <v>63.495015738949121</v>
      </c>
      <c r="CS75" s="2">
        <f t="shared" si="87"/>
        <v>65.93713172890871</v>
      </c>
      <c r="CT75" s="2">
        <f t="shared" si="87"/>
        <v>68.379247718868285</v>
      </c>
      <c r="CU75" s="2">
        <f t="shared" si="87"/>
        <v>70.821363708827874</v>
      </c>
      <c r="CV75" s="2">
        <f t="shared" si="87"/>
        <v>73.263479698787449</v>
      </c>
      <c r="CW75" s="2">
        <f t="shared" si="87"/>
        <v>75.705595688747039</v>
      </c>
      <c r="CX75" s="2">
        <f t="shared" si="87"/>
        <v>78.147711678706614</v>
      </c>
      <c r="CY75" s="2">
        <f t="shared" si="66"/>
        <v>3.3461677765806783E-12</v>
      </c>
      <c r="CZ75" s="2">
        <f t="shared" si="66"/>
        <v>2.8056758467435149E-13</v>
      </c>
      <c r="DA75" s="2">
        <f t="shared" si="66"/>
        <v>2.3555384890542984E-14</v>
      </c>
      <c r="DB75" s="2">
        <f t="shared" si="66"/>
        <v>1.980009841731838E-15</v>
      </c>
      <c r="DC75" s="2">
        <f t="shared" si="66"/>
        <v>1.6662273115703522E-16</v>
      </c>
      <c r="DD75" s="2">
        <f t="shared" si="66"/>
        <v>1.403652357368233E-17</v>
      </c>
      <c r="DE75" s="2">
        <f t="shared" si="66"/>
        <v>1.1836269721570559E-18</v>
      </c>
      <c r="DF75" s="2"/>
      <c r="DG75" s="6">
        <f t="shared" si="33"/>
        <v>139</v>
      </c>
      <c r="DH75" s="2">
        <f t="shared" ref="DH75:DT94" si="88">DH$10*(1-EXP((-DU75)))</f>
        <v>0.02</v>
      </c>
      <c r="DI75" s="2">
        <f t="shared" si="88"/>
        <v>4.9402698627082256E-2</v>
      </c>
      <c r="DJ75" s="2">
        <f t="shared" si="88"/>
        <v>2.4835332815525153E-2</v>
      </c>
      <c r="DK75" s="2">
        <f t="shared" si="88"/>
        <v>3.0761488327520682E-3</v>
      </c>
      <c r="DL75" s="2">
        <f t="shared" si="88"/>
        <v>3.1510237179867669E-4</v>
      </c>
      <c r="DM75" s="2">
        <f t="shared" si="88"/>
        <v>3.3220772023345721E-5</v>
      </c>
      <c r="DN75" s="2">
        <f t="shared" si="88"/>
        <v>2.2412951033645712E-6</v>
      </c>
      <c r="DO75" s="2">
        <f t="shared" si="88"/>
        <v>1.5764526309913764E-7</v>
      </c>
      <c r="DP75" s="2">
        <f t="shared" si="88"/>
        <v>1.0653962636553161E-8</v>
      </c>
      <c r="DQ75" s="2">
        <f t="shared" si="88"/>
        <v>6.7557153871078412E-10</v>
      </c>
      <c r="DR75" s="2">
        <f t="shared" si="88"/>
        <v>4.7635212441221601E-11</v>
      </c>
      <c r="DS75" s="2">
        <f t="shared" si="88"/>
        <v>3.2268365757204267E-12</v>
      </c>
      <c r="DT75" s="2">
        <f t="shared" si="88"/>
        <v>2.0506929487851265E-13</v>
      </c>
      <c r="DU75" s="21">
        <f t="shared" si="81"/>
        <v>52.802527513645764</v>
      </c>
      <c r="DV75" s="21">
        <f t="shared" si="81"/>
        <v>4.427356486134995</v>
      </c>
      <c r="DW75" s="21">
        <f t="shared" si="81"/>
        <v>0.37170397357190155</v>
      </c>
      <c r="DX75" s="21">
        <f t="shared" si="81"/>
        <v>3.1244555302499775E-2</v>
      </c>
      <c r="DY75" s="21">
        <f t="shared" si="81"/>
        <v>2.6293066976570689E-3</v>
      </c>
      <c r="DZ75" s="21">
        <f t="shared" si="81"/>
        <v>2.2149634199267583E-4</v>
      </c>
      <c r="EA75" s="21">
        <f t="shared" si="81"/>
        <v>1.8677633620637303E-5</v>
      </c>
      <c r="EB75" s="21">
        <f t="shared" si="81"/>
        <v>1.5764538736037375E-6</v>
      </c>
      <c r="EC75" s="21">
        <f t="shared" si="81"/>
        <v>1.3317454179916164E-7</v>
      </c>
      <c r="ED75" s="21">
        <f t="shared" si="81"/>
        <v>1.1259525680216893E-8</v>
      </c>
      <c r="EE75" s="21">
        <f t="shared" si="81"/>
        <v>9.5270429397282162E-10</v>
      </c>
      <c r="EF75" s="21">
        <f t="shared" si="81"/>
        <v>8.0670934488164387E-11</v>
      </c>
      <c r="EG75" s="21">
        <f t="shared" si="81"/>
        <v>6.8356562563193011E-12</v>
      </c>
      <c r="EH75" s="2">
        <f t="shared" si="84"/>
        <v>63.495015738949121</v>
      </c>
      <c r="EI75" s="2">
        <f t="shared" si="84"/>
        <v>65.93713172890871</v>
      </c>
      <c r="EJ75" s="2">
        <f t="shared" si="84"/>
        <v>68.379247718868285</v>
      </c>
      <c r="EK75" s="2">
        <f t="shared" si="84"/>
        <v>70.821363708827874</v>
      </c>
      <c r="EL75" s="2">
        <f t="shared" si="84"/>
        <v>73.263479698787449</v>
      </c>
      <c r="EM75" s="2">
        <f t="shared" si="84"/>
        <v>75.705595688747039</v>
      </c>
      <c r="EN75" s="2">
        <f t="shared" si="84"/>
        <v>78.147711678706614</v>
      </c>
      <c r="EO75" s="2">
        <f t="shared" si="82"/>
        <v>80.589827668666203</v>
      </c>
      <c r="EP75" s="2">
        <f t="shared" si="82"/>
        <v>83.031943658625778</v>
      </c>
      <c r="EQ75" s="2">
        <f t="shared" si="82"/>
        <v>85.474059648585367</v>
      </c>
      <c r="ER75" s="2">
        <f t="shared" si="82"/>
        <v>87.916175638544942</v>
      </c>
      <c r="ES75" s="2">
        <f t="shared" si="82"/>
        <v>90.358291628504517</v>
      </c>
      <c r="ET75" s="2">
        <f t="shared" si="82"/>
        <v>92.800407618464106</v>
      </c>
      <c r="EU75" s="2">
        <f t="shared" si="85"/>
        <v>3.3461677765806783E-12</v>
      </c>
      <c r="EV75" s="2">
        <f t="shared" si="85"/>
        <v>2.8056758467435149E-13</v>
      </c>
      <c r="EW75" s="2">
        <f t="shared" si="85"/>
        <v>2.3555384890542984E-14</v>
      </c>
      <c r="EX75" s="2">
        <f t="shared" si="85"/>
        <v>1.980009841731838E-15</v>
      </c>
      <c r="EY75" s="2">
        <f t="shared" si="85"/>
        <v>1.6662273115703522E-16</v>
      </c>
      <c r="EZ75" s="2">
        <f t="shared" si="85"/>
        <v>1.403652357368233E-17</v>
      </c>
      <c r="FA75" s="2">
        <f t="shared" si="85"/>
        <v>1.1836269721570559E-18</v>
      </c>
      <c r="FB75" s="2">
        <f t="shared" si="83"/>
        <v>9.9902019873496311E-20</v>
      </c>
      <c r="FC75" s="2">
        <f t="shared" si="83"/>
        <v>8.439451318071152E-21</v>
      </c>
      <c r="FD75" s="2">
        <f t="shared" si="83"/>
        <v>7.1353141192756203E-22</v>
      </c>
      <c r="FE75" s="2">
        <f t="shared" si="83"/>
        <v>6.0374163116148472E-23</v>
      </c>
      <c r="FF75" s="2">
        <f t="shared" si="83"/>
        <v>5.112226520162511E-24</v>
      </c>
      <c r="FG75" s="2">
        <f t="shared" si="83"/>
        <v>4.3318480711782648E-25</v>
      </c>
    </row>
    <row r="76" spans="1:163" x14ac:dyDescent="0.25">
      <c r="A76" s="19">
        <f t="shared" si="45"/>
        <v>58</v>
      </c>
      <c r="B76" s="20">
        <f t="shared" si="46"/>
        <v>141</v>
      </c>
      <c r="C76" s="22">
        <f t="shared" si="47"/>
        <v>58</v>
      </c>
      <c r="D76" s="20">
        <f t="shared" si="37"/>
        <v>141</v>
      </c>
      <c r="E76" s="8">
        <f t="shared" si="13"/>
        <v>414.16</v>
      </c>
      <c r="F76" s="21">
        <f t="shared" si="48"/>
        <v>6.3371356147021542E-14</v>
      </c>
      <c r="G76" s="7">
        <f t="shared" si="14"/>
        <v>0.8005071634159211</v>
      </c>
      <c r="H76" s="7">
        <f t="shared" si="15"/>
        <v>5.2312754712277691E-2</v>
      </c>
      <c r="I76" s="2">
        <f t="shared" si="16"/>
        <v>86.492594762070624</v>
      </c>
      <c r="J76" s="2">
        <f t="shared" si="38"/>
        <v>0.8633772850409247</v>
      </c>
      <c r="K76" s="2">
        <f t="shared" si="39"/>
        <v>0.78741124547332142</v>
      </c>
      <c r="L76" s="2">
        <f t="shared" si="40"/>
        <v>1.2997654570023063</v>
      </c>
      <c r="M76" s="2">
        <f t="shared" si="17"/>
        <v>0.94045818253182056</v>
      </c>
      <c r="N76" s="2">
        <f t="shared" si="18"/>
        <v>0.91068727379773085</v>
      </c>
      <c r="O76" s="2">
        <f t="shared" si="19"/>
        <v>0.31281830012331346</v>
      </c>
      <c r="P76" s="2">
        <f t="shared" si="20"/>
        <v>0.10727915949556155</v>
      </c>
      <c r="Q76" s="6">
        <f t="shared" si="21"/>
        <v>141</v>
      </c>
      <c r="R76" s="2">
        <f t="shared" ref="R76:Y104" si="89">R$10*(1-EXP((-Z76)))</f>
        <v>0.1</v>
      </c>
      <c r="S76" s="2">
        <f t="shared" si="89"/>
        <v>0.1</v>
      </c>
      <c r="T76" s="2">
        <f t="shared" si="89"/>
        <v>0.15</v>
      </c>
      <c r="U76" s="2">
        <f t="shared" si="89"/>
        <v>0.15</v>
      </c>
      <c r="V76" s="2">
        <f t="shared" si="89"/>
        <v>0.15</v>
      </c>
      <c r="W76" s="2">
        <f t="shared" si="89"/>
        <v>0.15</v>
      </c>
      <c r="X76" s="2">
        <f t="shared" si="89"/>
        <v>9.9785740921774654E-2</v>
      </c>
      <c r="Y76" s="2">
        <f t="shared" si="89"/>
        <v>4.0672441610045906E-2</v>
      </c>
      <c r="Z76" s="21">
        <f t="shared" si="78"/>
        <v>16866796.341718044</v>
      </c>
      <c r="AA76" s="21">
        <f t="shared" si="78"/>
        <v>1419296.7902175654</v>
      </c>
      <c r="AB76" s="21">
        <f t="shared" si="78"/>
        <v>119660.67900030405</v>
      </c>
      <c r="AC76" s="21">
        <f t="shared" si="78"/>
        <v>10106.439894049823</v>
      </c>
      <c r="AD76" s="21">
        <f t="shared" si="78"/>
        <v>854.97323876643554</v>
      </c>
      <c r="AE76" s="21">
        <f t="shared" si="78"/>
        <v>72.437007651891662</v>
      </c>
      <c r="AF76" s="21">
        <f t="shared" si="78"/>
        <v>6.1457395362763432</v>
      </c>
      <c r="AG76" s="21">
        <f t="shared" si="78"/>
        <v>0.52209625960742878</v>
      </c>
      <c r="AH76" s="2">
        <f t="shared" si="63"/>
        <v>51.036780603768023</v>
      </c>
      <c r="AI76" s="2">
        <f t="shared" si="63"/>
        <v>53.467103489661739</v>
      </c>
      <c r="AJ76" s="2">
        <f t="shared" si="63"/>
        <v>55.897426375555455</v>
      </c>
      <c r="AK76" s="2">
        <f t="shared" si="63"/>
        <v>58.327749261449171</v>
      </c>
      <c r="AL76" s="2">
        <f t="shared" si="63"/>
        <v>60.758072147342887</v>
      </c>
      <c r="AM76" s="2">
        <f t="shared" si="63"/>
        <v>63.188395033236596</v>
      </c>
      <c r="AN76" s="2">
        <f t="shared" si="63"/>
        <v>65.618717919130319</v>
      </c>
      <c r="AO76" s="2">
        <f t="shared" si="61"/>
        <v>68.049040805024035</v>
      </c>
      <c r="AP76" s="2">
        <f t="shared" si="64"/>
        <v>1.0688717593626082E-6</v>
      </c>
      <c r="AQ76" s="2">
        <f t="shared" si="64"/>
        <v>8.9942762414734962E-8</v>
      </c>
      <c r="AR76" s="2">
        <f t="shared" si="64"/>
        <v>7.583059507147924E-9</v>
      </c>
      <c r="AS76" s="2">
        <f t="shared" si="64"/>
        <v>6.40458801951043E-10</v>
      </c>
      <c r="AT76" s="2">
        <f t="shared" si="64"/>
        <v>5.4180813611575965E-11</v>
      </c>
      <c r="AU76" s="2">
        <f t="shared" si="64"/>
        <v>4.5904314101830795E-12</v>
      </c>
      <c r="AV76" s="2">
        <f t="shared" si="64"/>
        <v>3.8946384894186403E-13</v>
      </c>
      <c r="AW76" s="2">
        <f t="shared" si="62"/>
        <v>3.3085948010665114E-14</v>
      </c>
      <c r="AX76" s="2"/>
      <c r="AY76" s="6">
        <f t="shared" si="25"/>
        <v>141</v>
      </c>
      <c r="AZ76" s="2">
        <f t="shared" ref="AZ76:BF104" si="90">AZ$10*(1-EXP((-BG76)))</f>
        <v>0.1</v>
      </c>
      <c r="BA76" s="2">
        <f t="shared" si="90"/>
        <v>0.15</v>
      </c>
      <c r="BB76" s="2">
        <f t="shared" si="90"/>
        <v>0.15</v>
      </c>
      <c r="BC76" s="2">
        <f t="shared" si="90"/>
        <v>0.15</v>
      </c>
      <c r="BD76" s="2">
        <f t="shared" si="90"/>
        <v>0.15</v>
      </c>
      <c r="BE76" s="2">
        <f t="shared" si="90"/>
        <v>0.14967861138266197</v>
      </c>
      <c r="BF76" s="2">
        <f t="shared" si="90"/>
        <v>6.1008662415068859E-2</v>
      </c>
      <c r="BG76" s="21">
        <f t="shared" si="79"/>
        <v>1419296.7902175654</v>
      </c>
      <c r="BH76" s="21">
        <f t="shared" si="79"/>
        <v>119660.67900030405</v>
      </c>
      <c r="BI76" s="21">
        <f t="shared" si="79"/>
        <v>10106.439894049823</v>
      </c>
      <c r="BJ76" s="21">
        <f t="shared" si="79"/>
        <v>854.97323876643554</v>
      </c>
      <c r="BK76" s="21">
        <f t="shared" si="79"/>
        <v>72.437007651891662</v>
      </c>
      <c r="BL76" s="21">
        <f t="shared" si="79"/>
        <v>6.1457395362763432</v>
      </c>
      <c r="BM76" s="21">
        <f t="shared" si="79"/>
        <v>0.52209625960742878</v>
      </c>
      <c r="BN76" s="2">
        <f t="shared" si="86"/>
        <v>53.467103489661739</v>
      </c>
      <c r="BO76" s="2">
        <f t="shared" si="86"/>
        <v>55.897426375555455</v>
      </c>
      <c r="BP76" s="2">
        <f t="shared" si="86"/>
        <v>58.327749261449171</v>
      </c>
      <c r="BQ76" s="2">
        <f t="shared" si="86"/>
        <v>60.758072147342887</v>
      </c>
      <c r="BR76" s="2">
        <f t="shared" si="86"/>
        <v>63.188395033236596</v>
      </c>
      <c r="BS76" s="2">
        <f t="shared" si="86"/>
        <v>65.618717919130319</v>
      </c>
      <c r="BT76" s="2">
        <f t="shared" si="86"/>
        <v>68.049040805024035</v>
      </c>
      <c r="BU76" s="2">
        <f t="shared" si="65"/>
        <v>8.9942762414734962E-8</v>
      </c>
      <c r="BV76" s="2">
        <f t="shared" si="65"/>
        <v>7.583059507147924E-9</v>
      </c>
      <c r="BW76" s="2">
        <f t="shared" si="65"/>
        <v>6.40458801951043E-10</v>
      </c>
      <c r="BX76" s="2">
        <f t="shared" si="65"/>
        <v>5.4180813611575965E-11</v>
      </c>
      <c r="BY76" s="2">
        <f t="shared" si="65"/>
        <v>4.5904314101830795E-12</v>
      </c>
      <c r="BZ76" s="2">
        <f t="shared" si="65"/>
        <v>3.8946384894186403E-13</v>
      </c>
      <c r="CA76" s="2">
        <f t="shared" si="65"/>
        <v>3.3085948010665114E-14</v>
      </c>
      <c r="CB76" s="2"/>
      <c r="CC76" s="6">
        <f t="shared" si="29"/>
        <v>141</v>
      </c>
      <c r="CD76" s="2">
        <f t="shared" ref="CD76:CJ104" si="91">CD$10*(1-EXP((-CK76)))</f>
        <v>0.05</v>
      </c>
      <c r="CE76" s="2">
        <f t="shared" si="91"/>
        <v>0.14967861138266197</v>
      </c>
      <c r="CF76" s="2">
        <f t="shared" si="91"/>
        <v>0.10168110402511477</v>
      </c>
      <c r="CG76" s="2">
        <f t="shared" si="91"/>
        <v>1.0858857894883722E-2</v>
      </c>
      <c r="CH76" s="2">
        <f t="shared" si="91"/>
        <v>5.6612468966124043E-4</v>
      </c>
      <c r="CI76" s="2">
        <f t="shared" si="91"/>
        <v>3.2227035285092856E-5</v>
      </c>
      <c r="CJ76" s="2">
        <f t="shared" si="91"/>
        <v>1.3750957067071303E-6</v>
      </c>
      <c r="CK76" s="21">
        <f t="shared" si="80"/>
        <v>72.437007651891662</v>
      </c>
      <c r="CL76" s="21">
        <f t="shared" si="80"/>
        <v>6.1457395362763432</v>
      </c>
      <c r="CM76" s="21">
        <f t="shared" si="80"/>
        <v>0.52209625960742878</v>
      </c>
      <c r="CN76" s="21">
        <f t="shared" si="80"/>
        <v>4.4406987497311604E-2</v>
      </c>
      <c r="CO76" s="21">
        <f t="shared" si="80"/>
        <v>3.7813047279599411E-3</v>
      </c>
      <c r="CP76" s="21">
        <f t="shared" si="80"/>
        <v>3.2232229310058693E-4</v>
      </c>
      <c r="CQ76" s="21">
        <f t="shared" si="80"/>
        <v>2.7502292318715737E-5</v>
      </c>
      <c r="CR76" s="2">
        <f t="shared" si="87"/>
        <v>63.188395033236596</v>
      </c>
      <c r="CS76" s="2">
        <f t="shared" si="87"/>
        <v>65.618717919130319</v>
      </c>
      <c r="CT76" s="2">
        <f t="shared" si="87"/>
        <v>68.049040805024035</v>
      </c>
      <c r="CU76" s="2">
        <f t="shared" si="87"/>
        <v>70.479363690917751</v>
      </c>
      <c r="CV76" s="2">
        <f t="shared" si="87"/>
        <v>72.909686576811467</v>
      </c>
      <c r="CW76" s="2">
        <f t="shared" si="87"/>
        <v>75.340009462705183</v>
      </c>
      <c r="CX76" s="2">
        <f t="shared" si="87"/>
        <v>77.770332348598899</v>
      </c>
      <c r="CY76" s="2">
        <f t="shared" si="66"/>
        <v>4.5904314101830795E-12</v>
      </c>
      <c r="CZ76" s="2">
        <f t="shared" si="66"/>
        <v>3.8946384894186403E-13</v>
      </c>
      <c r="DA76" s="2">
        <f t="shared" si="66"/>
        <v>3.3085948010665114E-14</v>
      </c>
      <c r="DB76" s="2">
        <f t="shared" si="66"/>
        <v>2.8141310201102808E-15</v>
      </c>
      <c r="DC76" s="2">
        <f t="shared" si="66"/>
        <v>2.3962640861602585E-16</v>
      </c>
      <c r="DD76" s="2">
        <f t="shared" si="66"/>
        <v>2.0426000830203946E-17</v>
      </c>
      <c r="DE76" s="2">
        <f t="shared" si="66"/>
        <v>1.7428575613888958E-18</v>
      </c>
      <c r="DF76" s="2"/>
      <c r="DG76" s="6">
        <f t="shared" si="33"/>
        <v>141</v>
      </c>
      <c r="DH76" s="2">
        <f t="shared" si="88"/>
        <v>0.02</v>
      </c>
      <c r="DI76" s="2">
        <f t="shared" si="88"/>
        <v>4.9892870460887327E-2</v>
      </c>
      <c r="DJ76" s="2">
        <f t="shared" si="88"/>
        <v>3.2537953288036728E-2</v>
      </c>
      <c r="DK76" s="2">
        <f t="shared" si="88"/>
        <v>4.3435431579534889E-3</v>
      </c>
      <c r="DL76" s="2">
        <f t="shared" si="88"/>
        <v>4.528997517289923E-4</v>
      </c>
      <c r="DM76" s="2">
        <f t="shared" si="88"/>
        <v>4.8340552927639277E-5</v>
      </c>
      <c r="DN76" s="2">
        <f t="shared" si="88"/>
        <v>3.3002296960971122E-6</v>
      </c>
      <c r="DO76" s="2">
        <f t="shared" si="88"/>
        <v>2.3488266425175653E-7</v>
      </c>
      <c r="DP76" s="2">
        <f t="shared" si="88"/>
        <v>1.6062178289644179E-8</v>
      </c>
      <c r="DQ76" s="2">
        <f t="shared" si="88"/>
        <v>1.0305940567612026E-9</v>
      </c>
      <c r="DR76" s="2">
        <f t="shared" si="88"/>
        <v>7.3530470601212993E-11</v>
      </c>
      <c r="DS76" s="2">
        <f t="shared" si="88"/>
        <v>5.0401016693513161E-12</v>
      </c>
      <c r="DT76" s="2">
        <f t="shared" si="88"/>
        <v>3.2410407690974807E-13</v>
      </c>
      <c r="DU76" s="21">
        <f t="shared" si="81"/>
        <v>72.437007651891662</v>
      </c>
      <c r="DV76" s="21">
        <f t="shared" si="81"/>
        <v>6.1457395362763432</v>
      </c>
      <c r="DW76" s="21">
        <f t="shared" si="81"/>
        <v>0.52209625960742878</v>
      </c>
      <c r="DX76" s="21">
        <f t="shared" si="81"/>
        <v>4.4406987497311604E-2</v>
      </c>
      <c r="DY76" s="21">
        <f t="shared" si="81"/>
        <v>3.7813047279599411E-3</v>
      </c>
      <c r="DZ76" s="21">
        <f t="shared" si="81"/>
        <v>3.2232229310058693E-4</v>
      </c>
      <c r="EA76" s="21">
        <f t="shared" si="81"/>
        <v>2.7502292318715737E-5</v>
      </c>
      <c r="EB76" s="21">
        <f t="shared" si="81"/>
        <v>2.3488294010504079E-6</v>
      </c>
      <c r="EC76" s="21">
        <f t="shared" si="81"/>
        <v>2.0077724879715483E-7</v>
      </c>
      <c r="ED76" s="21">
        <f t="shared" si="81"/>
        <v>1.7176567799984211E-8</v>
      </c>
      <c r="EE76" s="21">
        <f t="shared" si="81"/>
        <v>1.4706094381356744E-9</v>
      </c>
      <c r="EF76" s="21">
        <f t="shared" si="81"/>
        <v>1.2600250610187811E-10</v>
      </c>
      <c r="EG76" s="21">
        <f t="shared" si="81"/>
        <v>1.0803515997508365E-11</v>
      </c>
      <c r="EH76" s="2">
        <f t="shared" si="84"/>
        <v>63.188395033236596</v>
      </c>
      <c r="EI76" s="2">
        <f t="shared" si="84"/>
        <v>65.618717919130319</v>
      </c>
      <c r="EJ76" s="2">
        <f t="shared" si="84"/>
        <v>68.049040805024035</v>
      </c>
      <c r="EK76" s="2">
        <f t="shared" si="84"/>
        <v>70.479363690917751</v>
      </c>
      <c r="EL76" s="2">
        <f t="shared" si="84"/>
        <v>72.909686576811467</v>
      </c>
      <c r="EM76" s="2">
        <f t="shared" si="84"/>
        <v>75.340009462705183</v>
      </c>
      <c r="EN76" s="2">
        <f t="shared" si="84"/>
        <v>77.770332348598899</v>
      </c>
      <c r="EO76" s="2">
        <f t="shared" si="82"/>
        <v>80.200655234492615</v>
      </c>
      <c r="EP76" s="2">
        <f t="shared" si="82"/>
        <v>82.630978120386331</v>
      </c>
      <c r="EQ76" s="2">
        <f t="shared" si="82"/>
        <v>85.061301006280047</v>
      </c>
      <c r="ER76" s="2">
        <f t="shared" si="82"/>
        <v>87.491623892173763</v>
      </c>
      <c r="ES76" s="2">
        <f t="shared" si="82"/>
        <v>89.921946778067479</v>
      </c>
      <c r="ET76" s="2">
        <f t="shared" si="82"/>
        <v>92.352269663961181</v>
      </c>
      <c r="EU76" s="2">
        <f t="shared" si="85"/>
        <v>4.5904314101830795E-12</v>
      </c>
      <c r="EV76" s="2">
        <f t="shared" si="85"/>
        <v>3.8946384894186403E-13</v>
      </c>
      <c r="EW76" s="2">
        <f t="shared" si="85"/>
        <v>3.3085948010665114E-14</v>
      </c>
      <c r="EX76" s="2">
        <f t="shared" si="85"/>
        <v>2.8141310201102808E-15</v>
      </c>
      <c r="EY76" s="2">
        <f t="shared" si="85"/>
        <v>2.3962640861602585E-16</v>
      </c>
      <c r="EZ76" s="2">
        <f t="shared" si="85"/>
        <v>2.0426000830203946E-17</v>
      </c>
      <c r="FA76" s="2">
        <f t="shared" si="85"/>
        <v>1.7428575613888958E-18</v>
      </c>
      <c r="FB76" s="2">
        <f t="shared" si="83"/>
        <v>1.4884850450256288E-19</v>
      </c>
      <c r="FC76" s="2">
        <f t="shared" si="83"/>
        <v>1.2723526539743724E-20</v>
      </c>
      <c r="FD76" s="2">
        <f t="shared" si="83"/>
        <v>1.0885023954362641E-21</v>
      </c>
      <c r="FE76" s="2">
        <f t="shared" si="83"/>
        <v>9.319451445726716E-23</v>
      </c>
      <c r="FF76" s="2">
        <f t="shared" si="83"/>
        <v>7.9849496895993758E-24</v>
      </c>
      <c r="FG76" s="2">
        <f t="shared" si="83"/>
        <v>6.8463345991814742E-25</v>
      </c>
    </row>
    <row r="77" spans="1:163" x14ac:dyDescent="0.25">
      <c r="A77" s="19">
        <f t="shared" si="45"/>
        <v>59</v>
      </c>
      <c r="B77" s="20">
        <f t="shared" si="46"/>
        <v>143</v>
      </c>
      <c r="C77" s="22">
        <f t="shared" si="47"/>
        <v>59</v>
      </c>
      <c r="D77" s="20">
        <f t="shared" si="37"/>
        <v>143</v>
      </c>
      <c r="E77" s="8">
        <f t="shared" si="13"/>
        <v>416.16</v>
      </c>
      <c r="F77" s="21">
        <f t="shared" si="48"/>
        <v>6.3371356147021542E-14</v>
      </c>
      <c r="G77" s="7">
        <f t="shared" si="14"/>
        <v>0.79392527069186192</v>
      </c>
      <c r="H77" s="7">
        <f t="shared" si="15"/>
        <v>4.6443495338590823E-2</v>
      </c>
      <c r="I77" s="2">
        <f t="shared" si="16"/>
        <v>87.145794567042032</v>
      </c>
      <c r="J77" s="2">
        <f t="shared" si="38"/>
        <v>0.89013394991970651</v>
      </c>
      <c r="K77" s="2">
        <f t="shared" si="39"/>
        <v>0.82118952238087595</v>
      </c>
      <c r="L77" s="2">
        <f t="shared" si="40"/>
        <v>1.3028124673593</v>
      </c>
      <c r="M77" s="2">
        <f t="shared" si="17"/>
        <v>0.95183603881332079</v>
      </c>
      <c r="N77" s="2">
        <f t="shared" si="18"/>
        <v>0.92775405821998114</v>
      </c>
      <c r="O77" s="2">
        <f t="shared" si="19"/>
        <v>0.3457114635218364</v>
      </c>
      <c r="P77" s="2">
        <f t="shared" si="20"/>
        <v>0.11829544087693045</v>
      </c>
      <c r="Q77" s="6">
        <f t="shared" si="21"/>
        <v>143</v>
      </c>
      <c r="R77" s="2">
        <f t="shared" si="89"/>
        <v>0.1</v>
      </c>
      <c r="S77" s="2">
        <f t="shared" si="89"/>
        <v>0.1</v>
      </c>
      <c r="T77" s="2">
        <f t="shared" si="89"/>
        <v>0.15</v>
      </c>
      <c r="U77" s="2">
        <f t="shared" si="89"/>
        <v>0.15</v>
      </c>
      <c r="V77" s="2">
        <f t="shared" si="89"/>
        <v>0.15</v>
      </c>
      <c r="W77" s="2">
        <f t="shared" si="89"/>
        <v>0.15</v>
      </c>
      <c r="X77" s="2">
        <f t="shared" si="89"/>
        <v>9.9979746750319343E-2</v>
      </c>
      <c r="Y77" s="2">
        <f t="shared" si="89"/>
        <v>5.1856292063001401E-2</v>
      </c>
      <c r="Z77" s="21">
        <f t="shared" si="78"/>
        <v>21760161.734719925</v>
      </c>
      <c r="AA77" s="21">
        <f t="shared" si="78"/>
        <v>1852586.2245110983</v>
      </c>
      <c r="AB77" s="21">
        <f t="shared" si="78"/>
        <v>158027.29288011382</v>
      </c>
      <c r="AC77" s="21">
        <f t="shared" si="78"/>
        <v>13503.738823224954</v>
      </c>
      <c r="AD77" s="21">
        <f t="shared" si="78"/>
        <v>1155.8017331179353</v>
      </c>
      <c r="AE77" s="21">
        <f t="shared" si="78"/>
        <v>99.075466375063186</v>
      </c>
      <c r="AF77" s="21">
        <f t="shared" si="78"/>
        <v>8.5046102062349878</v>
      </c>
      <c r="AG77" s="21">
        <f t="shared" si="78"/>
        <v>0.73097973256532578</v>
      </c>
      <c r="AH77" s="2">
        <f t="shared" si="63"/>
        <v>50.791505802711853</v>
      </c>
      <c r="AI77" s="2">
        <f t="shared" si="63"/>
        <v>53.210148936174321</v>
      </c>
      <c r="AJ77" s="2">
        <f t="shared" si="63"/>
        <v>55.628792069636788</v>
      </c>
      <c r="AK77" s="2">
        <f t="shared" si="63"/>
        <v>58.047435203099262</v>
      </c>
      <c r="AL77" s="2">
        <f t="shared" si="63"/>
        <v>60.466078336561729</v>
      </c>
      <c r="AM77" s="2">
        <f t="shared" si="63"/>
        <v>62.884721470024196</v>
      </c>
      <c r="AN77" s="2">
        <f t="shared" si="63"/>
        <v>65.303364603486671</v>
      </c>
      <c r="AO77" s="2">
        <f t="shared" si="61"/>
        <v>67.722007736949138</v>
      </c>
      <c r="AP77" s="2">
        <f t="shared" si="64"/>
        <v>1.3789709604400406E-6</v>
      </c>
      <c r="AQ77" s="2">
        <f t="shared" si="64"/>
        <v>1.1740090147009194E-7</v>
      </c>
      <c r="AR77" s="2">
        <f t="shared" si="64"/>
        <v>1.0014403859480608E-8</v>
      </c>
      <c r="AS77" s="2">
        <f t="shared" si="64"/>
        <v>8.5575024232969516E-10</v>
      </c>
      <c r="AT77" s="2">
        <f t="shared" si="64"/>
        <v>7.3244723266297114E-11</v>
      </c>
      <c r="AU77" s="2">
        <f t="shared" si="64"/>
        <v>6.2785466651369151E-12</v>
      </c>
      <c r="AV77" s="2">
        <f t="shared" si="64"/>
        <v>5.3894868227257657E-13</v>
      </c>
      <c r="AW77" s="2">
        <f t="shared" si="62"/>
        <v>4.6323176968706747E-14</v>
      </c>
      <c r="AX77" s="2"/>
      <c r="AY77" s="6">
        <f t="shared" si="25"/>
        <v>143</v>
      </c>
      <c r="AZ77" s="2">
        <f t="shared" si="90"/>
        <v>0.1</v>
      </c>
      <c r="BA77" s="2">
        <f t="shared" si="90"/>
        <v>0.15</v>
      </c>
      <c r="BB77" s="2">
        <f t="shared" si="90"/>
        <v>0.15</v>
      </c>
      <c r="BC77" s="2">
        <f t="shared" si="90"/>
        <v>0.15</v>
      </c>
      <c r="BD77" s="2">
        <f t="shared" si="90"/>
        <v>0.15</v>
      </c>
      <c r="BE77" s="2">
        <f t="shared" si="90"/>
        <v>0.14996962012547899</v>
      </c>
      <c r="BF77" s="2">
        <f t="shared" si="90"/>
        <v>7.7784438094502098E-2</v>
      </c>
      <c r="BG77" s="21">
        <f t="shared" si="79"/>
        <v>1852586.2245110983</v>
      </c>
      <c r="BH77" s="21">
        <f t="shared" si="79"/>
        <v>158027.29288011382</v>
      </c>
      <c r="BI77" s="21">
        <f t="shared" si="79"/>
        <v>13503.738823224954</v>
      </c>
      <c r="BJ77" s="21">
        <f t="shared" si="79"/>
        <v>1155.8017331179353</v>
      </c>
      <c r="BK77" s="21">
        <f t="shared" si="79"/>
        <v>99.075466375063186</v>
      </c>
      <c r="BL77" s="21">
        <f t="shared" si="79"/>
        <v>8.5046102062349878</v>
      </c>
      <c r="BM77" s="21">
        <f t="shared" si="79"/>
        <v>0.73097973256532578</v>
      </c>
      <c r="BN77" s="2">
        <f t="shared" si="86"/>
        <v>53.210148936174321</v>
      </c>
      <c r="BO77" s="2">
        <f t="shared" si="86"/>
        <v>55.628792069636788</v>
      </c>
      <c r="BP77" s="2">
        <f t="shared" si="86"/>
        <v>58.047435203099262</v>
      </c>
      <c r="BQ77" s="2">
        <f t="shared" si="86"/>
        <v>60.466078336561729</v>
      </c>
      <c r="BR77" s="2">
        <f t="shared" si="86"/>
        <v>62.884721470024196</v>
      </c>
      <c r="BS77" s="2">
        <f t="shared" si="86"/>
        <v>65.303364603486671</v>
      </c>
      <c r="BT77" s="2">
        <f t="shared" si="86"/>
        <v>67.722007736949138</v>
      </c>
      <c r="BU77" s="2">
        <f t="shared" si="65"/>
        <v>1.1740090147009194E-7</v>
      </c>
      <c r="BV77" s="2">
        <f t="shared" si="65"/>
        <v>1.0014403859480608E-8</v>
      </c>
      <c r="BW77" s="2">
        <f t="shared" si="65"/>
        <v>8.5575024232969516E-10</v>
      </c>
      <c r="BX77" s="2">
        <f t="shared" si="65"/>
        <v>7.3244723266297114E-11</v>
      </c>
      <c r="BY77" s="2">
        <f t="shared" si="65"/>
        <v>6.2785466651369151E-12</v>
      </c>
      <c r="BZ77" s="2">
        <f t="shared" si="65"/>
        <v>5.3894868227257657E-13</v>
      </c>
      <c r="CA77" s="2">
        <f t="shared" si="65"/>
        <v>4.6323176968706747E-14</v>
      </c>
      <c r="CB77" s="2"/>
      <c r="CC77" s="6">
        <f t="shared" si="29"/>
        <v>143</v>
      </c>
      <c r="CD77" s="2">
        <f t="shared" si="91"/>
        <v>0.05</v>
      </c>
      <c r="CE77" s="2">
        <f t="shared" si="91"/>
        <v>0.14996962012547899</v>
      </c>
      <c r="CF77" s="2">
        <f t="shared" si="91"/>
        <v>0.12964073015750349</v>
      </c>
      <c r="CG77" s="2">
        <f t="shared" si="91"/>
        <v>1.5241669331395286E-2</v>
      </c>
      <c r="CH77" s="2">
        <f t="shared" si="91"/>
        <v>8.1069972411750848E-4</v>
      </c>
      <c r="CI77" s="2">
        <f t="shared" si="91"/>
        <v>4.6726831546217706E-5</v>
      </c>
      <c r="CJ77" s="2">
        <f t="shared" si="91"/>
        <v>2.0173517949362287E-6</v>
      </c>
      <c r="CK77" s="21">
        <f t="shared" si="80"/>
        <v>99.075466375063186</v>
      </c>
      <c r="CL77" s="21">
        <f t="shared" si="80"/>
        <v>8.5046102062349878</v>
      </c>
      <c r="CM77" s="21">
        <f t="shared" si="80"/>
        <v>0.73097973256532578</v>
      </c>
      <c r="CN77" s="21">
        <f t="shared" si="80"/>
        <v>6.2904312997340381E-2</v>
      </c>
      <c r="CO77" s="21">
        <f t="shared" si="80"/>
        <v>5.4193228667809134E-3</v>
      </c>
      <c r="CP77" s="21">
        <f t="shared" si="80"/>
        <v>4.673775193211984E-4</v>
      </c>
      <c r="CQ77" s="21">
        <f t="shared" si="80"/>
        <v>4.0347849862306612E-5</v>
      </c>
      <c r="CR77" s="2">
        <f t="shared" si="87"/>
        <v>62.884721470024196</v>
      </c>
      <c r="CS77" s="2">
        <f t="shared" si="87"/>
        <v>65.303364603486671</v>
      </c>
      <c r="CT77" s="2">
        <f t="shared" si="87"/>
        <v>67.722007736949138</v>
      </c>
      <c r="CU77" s="2">
        <f t="shared" si="87"/>
        <v>70.140650870411605</v>
      </c>
      <c r="CV77" s="2">
        <f t="shared" si="87"/>
        <v>72.559294003874086</v>
      </c>
      <c r="CW77" s="2">
        <f t="shared" si="87"/>
        <v>74.977937137336554</v>
      </c>
      <c r="CX77" s="2">
        <f t="shared" si="87"/>
        <v>77.396580270799021</v>
      </c>
      <c r="CY77" s="2">
        <f t="shared" si="66"/>
        <v>6.2785466651369151E-12</v>
      </c>
      <c r="CZ77" s="2">
        <f t="shared" si="66"/>
        <v>5.3894868227257657E-13</v>
      </c>
      <c r="DA77" s="2">
        <f t="shared" si="66"/>
        <v>4.6323176968706747E-14</v>
      </c>
      <c r="DB77" s="2">
        <f t="shared" si="66"/>
        <v>3.9863316221399879E-15</v>
      </c>
      <c r="DC77" s="2">
        <f t="shared" si="66"/>
        <v>3.4342983946653106E-16</v>
      </c>
      <c r="DD77" s="2">
        <f t="shared" si="66"/>
        <v>2.9618347232017094E-17</v>
      </c>
      <c r="DE77" s="2">
        <f t="shared" si="66"/>
        <v>2.5568979633908521E-18</v>
      </c>
      <c r="DF77" s="2"/>
      <c r="DG77" s="6">
        <f t="shared" si="33"/>
        <v>143</v>
      </c>
      <c r="DH77" s="2">
        <f t="shared" si="88"/>
        <v>0.02</v>
      </c>
      <c r="DI77" s="2">
        <f t="shared" si="88"/>
        <v>4.9989873375159671E-2</v>
      </c>
      <c r="DJ77" s="2">
        <f t="shared" si="88"/>
        <v>4.1485033650401119E-2</v>
      </c>
      <c r="DK77" s="2">
        <f t="shared" si="88"/>
        <v>6.0966677325581149E-3</v>
      </c>
      <c r="DL77" s="2">
        <f t="shared" si="88"/>
        <v>6.4855977929400676E-4</v>
      </c>
      <c r="DM77" s="2">
        <f t="shared" si="88"/>
        <v>7.009024731932656E-5</v>
      </c>
      <c r="DN77" s="2">
        <f t="shared" si="88"/>
        <v>4.8416443078469485E-6</v>
      </c>
      <c r="DO77" s="2">
        <f t="shared" si="88"/>
        <v>3.4863915135963099E-7</v>
      </c>
      <c r="DP77" s="2">
        <f t="shared" si="88"/>
        <v>2.412146669961146E-8</v>
      </c>
      <c r="DQ77" s="2">
        <f t="shared" si="88"/>
        <v>1.5658880125890562E-9</v>
      </c>
      <c r="DR77" s="2">
        <f t="shared" si="88"/>
        <v>1.1303530889072988E-10</v>
      </c>
      <c r="DS77" s="2">
        <f t="shared" si="88"/>
        <v>7.8389783553234344E-12</v>
      </c>
      <c r="DT77" s="2">
        <f t="shared" si="88"/>
        <v>5.1001203260625513E-13</v>
      </c>
      <c r="DU77" s="21">
        <f t="shared" si="81"/>
        <v>99.075466375063186</v>
      </c>
      <c r="DV77" s="21">
        <f t="shared" si="81"/>
        <v>8.5046102062349878</v>
      </c>
      <c r="DW77" s="21">
        <f t="shared" si="81"/>
        <v>0.73097973256532578</v>
      </c>
      <c r="DX77" s="21">
        <f t="shared" si="81"/>
        <v>6.2904312997340381E-2</v>
      </c>
      <c r="DY77" s="21">
        <f t="shared" si="81"/>
        <v>5.4193228667809134E-3</v>
      </c>
      <c r="DZ77" s="21">
        <f t="shared" si="81"/>
        <v>4.673775193211984E-4</v>
      </c>
      <c r="EA77" s="21">
        <f t="shared" si="81"/>
        <v>4.0347849862306612E-5</v>
      </c>
      <c r="EB77" s="21">
        <f t="shared" si="81"/>
        <v>3.4863975910772405E-6</v>
      </c>
      <c r="EC77" s="21">
        <f t="shared" si="81"/>
        <v>3.0151837916279779E-7</v>
      </c>
      <c r="ED77" s="21">
        <f t="shared" si="81"/>
        <v>2.6098133896465928E-8</v>
      </c>
      <c r="EE77" s="21">
        <f t="shared" si="81"/>
        <v>2.2607061790483813E-9</v>
      </c>
      <c r="EF77" s="21">
        <f t="shared" si="81"/>
        <v>1.9597451394755471E-10</v>
      </c>
      <c r="EG77" s="21">
        <f t="shared" si="81"/>
        <v>1.7000398936041433E-11</v>
      </c>
      <c r="EH77" s="2">
        <f t="shared" si="84"/>
        <v>62.884721470024196</v>
      </c>
      <c r="EI77" s="2">
        <f t="shared" si="84"/>
        <v>65.303364603486671</v>
      </c>
      <c r="EJ77" s="2">
        <f t="shared" si="84"/>
        <v>67.722007736949138</v>
      </c>
      <c r="EK77" s="2">
        <f t="shared" si="84"/>
        <v>70.140650870411605</v>
      </c>
      <c r="EL77" s="2">
        <f t="shared" si="84"/>
        <v>72.559294003874086</v>
      </c>
      <c r="EM77" s="2">
        <f t="shared" si="84"/>
        <v>74.977937137336554</v>
      </c>
      <c r="EN77" s="2">
        <f t="shared" si="84"/>
        <v>77.396580270799021</v>
      </c>
      <c r="EO77" s="2">
        <f t="shared" si="82"/>
        <v>79.815223404261488</v>
      </c>
      <c r="EP77" s="2">
        <f t="shared" si="82"/>
        <v>82.233866537723955</v>
      </c>
      <c r="EQ77" s="2">
        <f t="shared" si="82"/>
        <v>84.652509671186422</v>
      </c>
      <c r="ER77" s="2">
        <f t="shared" si="82"/>
        <v>87.071152804648889</v>
      </c>
      <c r="ES77" s="2">
        <f t="shared" si="82"/>
        <v>89.489795938111357</v>
      </c>
      <c r="ET77" s="2">
        <f t="shared" si="82"/>
        <v>91.908439071573824</v>
      </c>
      <c r="EU77" s="2">
        <f t="shared" si="85"/>
        <v>6.2785466651369151E-12</v>
      </c>
      <c r="EV77" s="2">
        <f t="shared" si="85"/>
        <v>5.3894868227257657E-13</v>
      </c>
      <c r="EW77" s="2">
        <f t="shared" si="85"/>
        <v>4.6323176968706747E-14</v>
      </c>
      <c r="EX77" s="2">
        <f t="shared" si="85"/>
        <v>3.9863316221399879E-15</v>
      </c>
      <c r="EY77" s="2">
        <f t="shared" si="85"/>
        <v>3.4342983946653106E-16</v>
      </c>
      <c r="EZ77" s="2">
        <f t="shared" si="85"/>
        <v>2.9618347232017094E-17</v>
      </c>
      <c r="FA77" s="2">
        <f t="shared" si="85"/>
        <v>2.5568979633908521E-18</v>
      </c>
      <c r="FB77" s="2">
        <f t="shared" si="83"/>
        <v>2.2093774341427599E-19</v>
      </c>
      <c r="FC77" s="2">
        <f t="shared" si="83"/>
        <v>1.9107628590798411E-20</v>
      </c>
      <c r="FD77" s="2">
        <f t="shared" si="83"/>
        <v>1.6538741379255998E-21</v>
      </c>
      <c r="FE77" s="2">
        <f t="shared" si="83"/>
        <v>1.432640164162473E-22</v>
      </c>
      <c r="FF77" s="2">
        <f t="shared" si="83"/>
        <v>1.2419170719109933E-23</v>
      </c>
      <c r="FG77" s="2">
        <f t="shared" si="83"/>
        <v>1.0773383356173278E-24</v>
      </c>
    </row>
    <row r="78" spans="1:163" x14ac:dyDescent="0.25">
      <c r="A78" s="19">
        <f t="shared" si="45"/>
        <v>60</v>
      </c>
      <c r="B78" s="20">
        <f t="shared" si="46"/>
        <v>145</v>
      </c>
      <c r="C78" s="22">
        <f t="shared" si="47"/>
        <v>60</v>
      </c>
      <c r="D78" s="20">
        <f t="shared" si="37"/>
        <v>145</v>
      </c>
      <c r="E78" s="8">
        <f t="shared" si="13"/>
        <v>418.16</v>
      </c>
      <c r="F78" s="21">
        <f t="shared" si="48"/>
        <v>6.3371356147021542E-14</v>
      </c>
      <c r="G78" s="7">
        <f t="shared" si="14"/>
        <v>0.7864418218455077</v>
      </c>
      <c r="H78" s="7">
        <f t="shared" si="15"/>
        <v>4.0134865692068998E-2</v>
      </c>
      <c r="I78" s="2">
        <f t="shared" si="16"/>
        <v>87.861514173367894</v>
      </c>
      <c r="J78" s="2">
        <f t="shared" si="38"/>
        <v>0.92062838275777648</v>
      </c>
      <c r="K78" s="2">
        <f t="shared" si="39"/>
        <v>0.86969947818213944</v>
      </c>
      <c r="L78" s="2">
        <f t="shared" si="40"/>
        <v>1.3062852662484494</v>
      </c>
      <c r="M78" s="2">
        <f t="shared" si="17"/>
        <v>0.96394658585178916</v>
      </c>
      <c r="N78" s="2">
        <f t="shared" si="18"/>
        <v>0.9459198787776838</v>
      </c>
      <c r="O78" s="2">
        <f t="shared" si="19"/>
        <v>0.38234043551448677</v>
      </c>
      <c r="P78" s="2">
        <f t="shared" si="20"/>
        <v>0.13069013186772854</v>
      </c>
      <c r="Q78" s="6">
        <f t="shared" si="21"/>
        <v>145</v>
      </c>
      <c r="R78" s="2">
        <f t="shared" si="89"/>
        <v>0.1</v>
      </c>
      <c r="S78" s="2">
        <f t="shared" si="89"/>
        <v>0.1</v>
      </c>
      <c r="T78" s="2">
        <f t="shared" si="89"/>
        <v>0.15</v>
      </c>
      <c r="U78" s="2">
        <f t="shared" si="89"/>
        <v>0.15</v>
      </c>
      <c r="V78" s="2">
        <f t="shared" si="89"/>
        <v>0.15</v>
      </c>
      <c r="W78" s="2">
        <f t="shared" si="89"/>
        <v>0.15</v>
      </c>
      <c r="X78" s="2">
        <f t="shared" si="89"/>
        <v>9.9999197442932994E-2</v>
      </c>
      <c r="Y78" s="2">
        <f t="shared" si="89"/>
        <v>6.3947388408856193E-2</v>
      </c>
      <c r="Z78" s="21">
        <f t="shared" si="78"/>
        <v>28006100.736489326</v>
      </c>
      <c r="AA78" s="21">
        <f t="shared" si="78"/>
        <v>2412104.5407645353</v>
      </c>
      <c r="AB78" s="21">
        <f t="shared" si="78"/>
        <v>208150.13673198351</v>
      </c>
      <c r="AC78" s="21">
        <f t="shared" si="78"/>
        <v>17993.899940522409</v>
      </c>
      <c r="AD78" s="21">
        <f t="shared" si="78"/>
        <v>1558.0488772637586</v>
      </c>
      <c r="AE78" s="21">
        <f t="shared" si="78"/>
        <v>135.11082398472979</v>
      </c>
      <c r="AF78" s="21">
        <f t="shared" si="78"/>
        <v>11.732877779926675</v>
      </c>
      <c r="AG78" s="21">
        <f t="shared" si="78"/>
        <v>1.0201908812986902</v>
      </c>
      <c r="AH78" s="2">
        <f t="shared" si="63"/>
        <v>50.548577230860353</v>
      </c>
      <c r="AI78" s="2">
        <f t="shared" si="63"/>
        <v>52.955652337091799</v>
      </c>
      <c r="AJ78" s="2">
        <f t="shared" si="63"/>
        <v>55.362727443323244</v>
      </c>
      <c r="AK78" s="2">
        <f t="shared" si="63"/>
        <v>57.769802549554683</v>
      </c>
      <c r="AL78" s="2">
        <f t="shared" si="63"/>
        <v>60.176877655786129</v>
      </c>
      <c r="AM78" s="2">
        <f t="shared" si="63"/>
        <v>62.583952762017574</v>
      </c>
      <c r="AN78" s="2">
        <f t="shared" si="63"/>
        <v>64.991027868249034</v>
      </c>
      <c r="AO78" s="2">
        <f t="shared" si="61"/>
        <v>67.39810297448048</v>
      </c>
      <c r="AP78" s="2">
        <f t="shared" si="64"/>
        <v>1.7747845853937414E-6</v>
      </c>
      <c r="AQ78" s="2">
        <f t="shared" si="64"/>
        <v>1.5285833596017032E-7</v>
      </c>
      <c r="AR78" s="2">
        <f t="shared" si="64"/>
        <v>1.3190756448318992E-8</v>
      </c>
      <c r="AS78" s="2">
        <f t="shared" si="64"/>
        <v>1.1402978416514605E-9</v>
      </c>
      <c r="AT78" s="2">
        <f t="shared" si="64"/>
        <v>9.8735670297084393E-11</v>
      </c>
      <c r="AU78" s="2">
        <f t="shared" si="64"/>
        <v>8.5621561461043813E-12</v>
      </c>
      <c r="AV78" s="2">
        <f t="shared" si="64"/>
        <v>7.4352837642287357E-13</v>
      </c>
      <c r="AW78" s="2">
        <f t="shared" si="62"/>
        <v>6.4650879676778002E-14</v>
      </c>
      <c r="AX78" s="2"/>
      <c r="AY78" s="6">
        <f t="shared" si="25"/>
        <v>145</v>
      </c>
      <c r="AZ78" s="2">
        <f t="shared" si="90"/>
        <v>0.1</v>
      </c>
      <c r="BA78" s="2">
        <f t="shared" si="90"/>
        <v>0.15</v>
      </c>
      <c r="BB78" s="2">
        <f t="shared" si="90"/>
        <v>0.15</v>
      </c>
      <c r="BC78" s="2">
        <f t="shared" si="90"/>
        <v>0.15</v>
      </c>
      <c r="BD78" s="2">
        <f t="shared" si="90"/>
        <v>0.15</v>
      </c>
      <c r="BE78" s="2">
        <f t="shared" si="90"/>
        <v>0.14999879616439948</v>
      </c>
      <c r="BF78" s="2">
        <f t="shared" si="90"/>
        <v>9.5921082613284275E-2</v>
      </c>
      <c r="BG78" s="21">
        <f t="shared" si="79"/>
        <v>2412104.5407645353</v>
      </c>
      <c r="BH78" s="21">
        <f t="shared" si="79"/>
        <v>208150.13673198351</v>
      </c>
      <c r="BI78" s="21">
        <f t="shared" si="79"/>
        <v>17993.899940522409</v>
      </c>
      <c r="BJ78" s="21">
        <f t="shared" si="79"/>
        <v>1558.0488772637586</v>
      </c>
      <c r="BK78" s="21">
        <f t="shared" si="79"/>
        <v>135.11082398472979</v>
      </c>
      <c r="BL78" s="21">
        <f t="shared" si="79"/>
        <v>11.732877779926675</v>
      </c>
      <c r="BM78" s="21">
        <f t="shared" si="79"/>
        <v>1.0201908812986902</v>
      </c>
      <c r="BN78" s="2">
        <f t="shared" si="86"/>
        <v>52.955652337091799</v>
      </c>
      <c r="BO78" s="2">
        <f t="shared" si="86"/>
        <v>55.362727443323244</v>
      </c>
      <c r="BP78" s="2">
        <f t="shared" si="86"/>
        <v>57.769802549554683</v>
      </c>
      <c r="BQ78" s="2">
        <f t="shared" si="86"/>
        <v>60.176877655786129</v>
      </c>
      <c r="BR78" s="2">
        <f t="shared" si="86"/>
        <v>62.583952762017574</v>
      </c>
      <c r="BS78" s="2">
        <f t="shared" si="86"/>
        <v>64.991027868249034</v>
      </c>
      <c r="BT78" s="2">
        <f t="shared" si="86"/>
        <v>67.39810297448048</v>
      </c>
      <c r="BU78" s="2">
        <f t="shared" si="65"/>
        <v>1.5285833596017032E-7</v>
      </c>
      <c r="BV78" s="2">
        <f t="shared" si="65"/>
        <v>1.3190756448318992E-8</v>
      </c>
      <c r="BW78" s="2">
        <f t="shared" si="65"/>
        <v>1.1402978416514605E-9</v>
      </c>
      <c r="BX78" s="2">
        <f t="shared" si="65"/>
        <v>9.8735670297084393E-11</v>
      </c>
      <c r="BY78" s="2">
        <f t="shared" si="65"/>
        <v>8.5621561461043813E-12</v>
      </c>
      <c r="BZ78" s="2">
        <f t="shared" si="65"/>
        <v>7.4352837642287357E-13</v>
      </c>
      <c r="CA78" s="2">
        <f t="shared" si="65"/>
        <v>6.4650879676778002E-14</v>
      </c>
      <c r="CB78" s="2"/>
      <c r="CC78" s="6">
        <f t="shared" si="29"/>
        <v>145</v>
      </c>
      <c r="CD78" s="2">
        <f t="shared" si="91"/>
        <v>0.05</v>
      </c>
      <c r="CE78" s="2">
        <f t="shared" si="91"/>
        <v>0.14999879616439948</v>
      </c>
      <c r="CF78" s="2">
        <f t="shared" si="91"/>
        <v>0.15986847102214047</v>
      </c>
      <c r="CG78" s="2">
        <f t="shared" si="91"/>
        <v>2.1246105834493989E-2</v>
      </c>
      <c r="CH78" s="2">
        <f t="shared" si="91"/>
        <v>1.1566026349849768E-3</v>
      </c>
      <c r="CI78" s="2">
        <f t="shared" si="91"/>
        <v>6.7510983535878929E-5</v>
      </c>
      <c r="CJ78" s="2">
        <f t="shared" si="91"/>
        <v>2.9488749320294441E-6</v>
      </c>
      <c r="CK78" s="21">
        <f t="shared" si="80"/>
        <v>135.11082398472979</v>
      </c>
      <c r="CL78" s="21">
        <f t="shared" si="80"/>
        <v>11.732877779926675</v>
      </c>
      <c r="CM78" s="21">
        <f t="shared" si="80"/>
        <v>1.0201908812986902</v>
      </c>
      <c r="CN78" s="21">
        <f t="shared" si="80"/>
        <v>8.8814190177173583E-2</v>
      </c>
      <c r="CO78" s="21">
        <f t="shared" si="80"/>
        <v>7.7405652601200883E-3</v>
      </c>
      <c r="CP78" s="21">
        <f t="shared" si="80"/>
        <v>6.7533782462129239E-4</v>
      </c>
      <c r="CQ78" s="21">
        <f t="shared" si="80"/>
        <v>5.8979237881594067E-5</v>
      </c>
      <c r="CR78" s="2">
        <f t="shared" si="87"/>
        <v>62.583952762017574</v>
      </c>
      <c r="CS78" s="2">
        <f t="shared" si="87"/>
        <v>64.991027868249034</v>
      </c>
      <c r="CT78" s="2">
        <f t="shared" si="87"/>
        <v>67.39810297448048</v>
      </c>
      <c r="CU78" s="2">
        <f t="shared" si="87"/>
        <v>69.805178080711926</v>
      </c>
      <c r="CV78" s="2">
        <f t="shared" si="87"/>
        <v>72.212253186943357</v>
      </c>
      <c r="CW78" s="2">
        <f t="shared" si="87"/>
        <v>74.619328293174803</v>
      </c>
      <c r="CX78" s="2">
        <f t="shared" si="87"/>
        <v>77.026403399406249</v>
      </c>
      <c r="CY78" s="2">
        <f t="shared" si="66"/>
        <v>8.5621561461043813E-12</v>
      </c>
      <c r="CZ78" s="2">
        <f t="shared" si="66"/>
        <v>7.4352837642287357E-13</v>
      </c>
      <c r="DA78" s="2">
        <f t="shared" si="66"/>
        <v>6.4650879676778002E-14</v>
      </c>
      <c r="DB78" s="2">
        <f t="shared" si="66"/>
        <v>5.628275676628784E-15</v>
      </c>
      <c r="DC78" s="2">
        <f t="shared" si="66"/>
        <v>4.905301178783926E-16</v>
      </c>
      <c r="DD78" s="2">
        <f t="shared" si="66"/>
        <v>4.2797073803632684E-17</v>
      </c>
      <c r="DE78" s="2">
        <f t="shared" si="66"/>
        <v>3.7375942890744679E-18</v>
      </c>
      <c r="DF78" s="2"/>
      <c r="DG78" s="6">
        <f t="shared" si="33"/>
        <v>145</v>
      </c>
      <c r="DH78" s="2">
        <f t="shared" si="88"/>
        <v>0.02</v>
      </c>
      <c r="DI78" s="2">
        <f t="shared" si="88"/>
        <v>4.9999598721466497E-2</v>
      </c>
      <c r="DJ78" s="2">
        <f t="shared" si="88"/>
        <v>5.1157910727084949E-2</v>
      </c>
      <c r="DK78" s="2">
        <f t="shared" si="88"/>
        <v>8.4984423337975956E-3</v>
      </c>
      <c r="DL78" s="2">
        <f t="shared" si="88"/>
        <v>9.2528210798798133E-4</v>
      </c>
      <c r="DM78" s="2">
        <f t="shared" si="88"/>
        <v>1.0126647530381837E-4</v>
      </c>
      <c r="DN78" s="2">
        <f t="shared" si="88"/>
        <v>7.077299836870665E-6</v>
      </c>
      <c r="DO78" s="2">
        <f t="shared" si="88"/>
        <v>5.1556089309956481E-7</v>
      </c>
      <c r="DP78" s="2">
        <f t="shared" si="88"/>
        <v>3.6085537891139552E-8</v>
      </c>
      <c r="DQ78" s="2">
        <f t="shared" si="88"/>
        <v>2.3698205131594817E-9</v>
      </c>
      <c r="DR78" s="2">
        <f t="shared" si="88"/>
        <v>1.7305895050334643E-10</v>
      </c>
      <c r="DS78" s="2">
        <f t="shared" si="88"/>
        <v>1.2141283534106152E-11</v>
      </c>
      <c r="DT78" s="2">
        <f t="shared" si="88"/>
        <v>7.9911743888771974E-13</v>
      </c>
      <c r="DU78" s="21">
        <f t="shared" si="81"/>
        <v>135.11082398472979</v>
      </c>
      <c r="DV78" s="21">
        <f t="shared" si="81"/>
        <v>11.732877779926675</v>
      </c>
      <c r="DW78" s="21">
        <f t="shared" si="81"/>
        <v>1.0201908812986902</v>
      </c>
      <c r="DX78" s="21">
        <f t="shared" si="81"/>
        <v>8.8814190177173583E-2</v>
      </c>
      <c r="DY78" s="21">
        <f t="shared" si="81"/>
        <v>7.7405652601200883E-3</v>
      </c>
      <c r="DZ78" s="21">
        <f t="shared" si="81"/>
        <v>6.7533782462129239E-4</v>
      </c>
      <c r="EA78" s="21">
        <f t="shared" si="81"/>
        <v>5.8979237881594067E-5</v>
      </c>
      <c r="EB78" s="21">
        <f t="shared" si="81"/>
        <v>5.1556222211814432E-6</v>
      </c>
      <c r="EC78" s="21">
        <f t="shared" si="81"/>
        <v>4.5106932540742307E-7</v>
      </c>
      <c r="ED78" s="21">
        <f t="shared" si="81"/>
        <v>3.9497009383246098E-8</v>
      </c>
      <c r="EE78" s="21">
        <f t="shared" si="81"/>
        <v>3.4611790227659911E-9</v>
      </c>
      <c r="EF78" s="21">
        <f t="shared" si="81"/>
        <v>3.0353212052226614E-10</v>
      </c>
      <c r="EG78" s="21">
        <f t="shared" si="81"/>
        <v>2.6637240454761729E-11</v>
      </c>
      <c r="EH78" s="2">
        <f t="shared" si="84"/>
        <v>62.583952762017574</v>
      </c>
      <c r="EI78" s="2">
        <f t="shared" si="84"/>
        <v>64.991027868249034</v>
      </c>
      <c r="EJ78" s="2">
        <f t="shared" si="84"/>
        <v>67.39810297448048</v>
      </c>
      <c r="EK78" s="2">
        <f t="shared" si="84"/>
        <v>69.805178080711926</v>
      </c>
      <c r="EL78" s="2">
        <f t="shared" si="84"/>
        <v>72.212253186943357</v>
      </c>
      <c r="EM78" s="2">
        <f t="shared" si="84"/>
        <v>74.619328293174803</v>
      </c>
      <c r="EN78" s="2">
        <f t="shared" si="84"/>
        <v>77.026403399406249</v>
      </c>
      <c r="EO78" s="2">
        <f t="shared" si="82"/>
        <v>79.433478505637694</v>
      </c>
      <c r="EP78" s="2">
        <f t="shared" si="82"/>
        <v>81.84055361186914</v>
      </c>
      <c r="EQ78" s="2">
        <f t="shared" si="82"/>
        <v>84.247628718100586</v>
      </c>
      <c r="ER78" s="2">
        <f t="shared" si="82"/>
        <v>86.654703824332032</v>
      </c>
      <c r="ES78" s="2">
        <f t="shared" si="82"/>
        <v>89.061778930563477</v>
      </c>
      <c r="ET78" s="2">
        <f t="shared" si="82"/>
        <v>91.468854036794923</v>
      </c>
      <c r="EU78" s="2">
        <f t="shared" si="85"/>
        <v>8.5621561461043813E-12</v>
      </c>
      <c r="EV78" s="2">
        <f t="shared" si="85"/>
        <v>7.4352837642287357E-13</v>
      </c>
      <c r="EW78" s="2">
        <f t="shared" si="85"/>
        <v>6.4650879676778002E-14</v>
      </c>
      <c r="EX78" s="2">
        <f t="shared" si="85"/>
        <v>5.628275676628784E-15</v>
      </c>
      <c r="EY78" s="2">
        <f t="shared" si="85"/>
        <v>4.905301178783926E-16</v>
      </c>
      <c r="EZ78" s="2">
        <f t="shared" si="85"/>
        <v>4.2797073803632684E-17</v>
      </c>
      <c r="FA78" s="2">
        <f t="shared" si="85"/>
        <v>3.7375942890744679E-18</v>
      </c>
      <c r="FB78" s="2">
        <f t="shared" si="83"/>
        <v>3.2671877193798971E-19</v>
      </c>
      <c r="FC78" s="2">
        <f t="shared" si="83"/>
        <v>2.8584874867390633E-20</v>
      </c>
      <c r="FD78" s="2">
        <f t="shared" si="83"/>
        <v>2.5029790483679427E-21</v>
      </c>
      <c r="FE78" s="2">
        <f t="shared" si="83"/>
        <v>2.1933960854030368E-22</v>
      </c>
      <c r="FF78" s="2">
        <f t="shared" si="83"/>
        <v>1.9235242111677197E-23</v>
      </c>
      <c r="FG78" s="2">
        <f t="shared" si="83"/>
        <v>1.6880380516325557E-24</v>
      </c>
    </row>
    <row r="79" spans="1:163" x14ac:dyDescent="0.25">
      <c r="A79" s="19">
        <f t="shared" si="45"/>
        <v>61</v>
      </c>
      <c r="B79" s="20">
        <f t="shared" si="46"/>
        <v>147</v>
      </c>
      <c r="C79" s="22">
        <f t="shared" si="47"/>
        <v>61</v>
      </c>
      <c r="D79" s="20">
        <f t="shared" si="37"/>
        <v>147</v>
      </c>
      <c r="E79" s="8">
        <f t="shared" si="13"/>
        <v>420.16</v>
      </c>
      <c r="F79" s="21">
        <f t="shared" si="48"/>
        <v>6.3371356147021542E-14</v>
      </c>
      <c r="G79" s="7">
        <f t="shared" si="14"/>
        <v>0.77839889798797446</v>
      </c>
      <c r="H79" s="7">
        <f t="shared" si="15"/>
        <v>3.389060442866703E-2</v>
      </c>
      <c r="I79" s="2">
        <f t="shared" si="16"/>
        <v>88.585703695124252</v>
      </c>
      <c r="J79" s="2">
        <f t="shared" si="38"/>
        <v>0.95337923490332821</v>
      </c>
      <c r="K79" s="2">
        <f t="shared" si="39"/>
        <v>0.93855065705537577</v>
      </c>
      <c r="L79" s="2">
        <f t="shared" si="40"/>
        <v>1.3100279750156023</v>
      </c>
      <c r="M79" s="2">
        <f t="shared" si="17"/>
        <v>0.97581358163524989</v>
      </c>
      <c r="N79" s="2">
        <f t="shared" si="18"/>
        <v>0.96372037245287501</v>
      </c>
      <c r="O79" s="2">
        <f t="shared" si="19"/>
        <v>0.42065295161521021</v>
      </c>
      <c r="P79" s="2">
        <f t="shared" si="20"/>
        <v>0.14387230544834589</v>
      </c>
      <c r="Q79" s="6">
        <f t="shared" si="21"/>
        <v>147</v>
      </c>
      <c r="R79" s="2">
        <f t="shared" si="89"/>
        <v>0.1</v>
      </c>
      <c r="S79" s="2">
        <f t="shared" si="89"/>
        <v>0.1</v>
      </c>
      <c r="T79" s="2">
        <f t="shared" si="89"/>
        <v>0.15</v>
      </c>
      <c r="U79" s="2">
        <f t="shared" si="89"/>
        <v>0.15</v>
      </c>
      <c r="V79" s="2">
        <f t="shared" si="89"/>
        <v>0.15</v>
      </c>
      <c r="W79" s="2">
        <f t="shared" si="89"/>
        <v>0.15</v>
      </c>
      <c r="X79" s="2">
        <f t="shared" si="89"/>
        <v>9.999999019479483E-2</v>
      </c>
      <c r="Y79" s="2">
        <f t="shared" si="89"/>
        <v>7.5813591440455103E-2</v>
      </c>
      <c r="Z79" s="21">
        <f t="shared" si="78"/>
        <v>35959937.34375903</v>
      </c>
      <c r="AA79" s="21">
        <f t="shared" si="78"/>
        <v>3132865.4509366145</v>
      </c>
      <c r="AB79" s="21">
        <f t="shared" si="78"/>
        <v>273464.77410989313</v>
      </c>
      <c r="AC79" s="21">
        <f t="shared" si="78"/>
        <v>23912.71198599759</v>
      </c>
      <c r="AD79" s="21">
        <f t="shared" si="78"/>
        <v>2094.417434124678</v>
      </c>
      <c r="AE79" s="21">
        <f t="shared" si="78"/>
        <v>183.71759857773316</v>
      </c>
      <c r="AF79" s="21">
        <f t="shared" si="78"/>
        <v>16.137767359538664</v>
      </c>
      <c r="AG79" s="21">
        <f t="shared" si="78"/>
        <v>1.4193793403693982</v>
      </c>
      <c r="AH79" s="2">
        <f t="shared" si="63"/>
        <v>50.307961383417187</v>
      </c>
      <c r="AI79" s="2">
        <f t="shared" si="63"/>
        <v>52.703578592151338</v>
      </c>
      <c r="AJ79" s="2">
        <f t="shared" si="63"/>
        <v>55.099195800885489</v>
      </c>
      <c r="AK79" s="2">
        <f t="shared" si="63"/>
        <v>57.494813009619641</v>
      </c>
      <c r="AL79" s="2">
        <f t="shared" si="63"/>
        <v>59.890430218353792</v>
      </c>
      <c r="AM79" s="2">
        <f t="shared" si="63"/>
        <v>62.286047427087944</v>
      </c>
      <c r="AN79" s="2">
        <f t="shared" si="63"/>
        <v>64.681664635822102</v>
      </c>
      <c r="AO79" s="2">
        <f t="shared" si="61"/>
        <v>67.077281844556254</v>
      </c>
      <c r="AP79" s="2">
        <f t="shared" si="64"/>
        <v>2.2788299977682474E-6</v>
      </c>
      <c r="AQ79" s="2">
        <f t="shared" si="64"/>
        <v>1.9853393229553656E-7</v>
      </c>
      <c r="AR79" s="2">
        <f t="shared" si="64"/>
        <v>1.7329833595208067E-8</v>
      </c>
      <c r="AS79" s="2">
        <f t="shared" si="64"/>
        <v>1.5153809877525493E-9</v>
      </c>
      <c r="AT79" s="2">
        <f t="shared" si="64"/>
        <v>1.327260731399817E-10</v>
      </c>
      <c r="AU79" s="2">
        <f t="shared" si="64"/>
        <v>1.1642433369995596E-11</v>
      </c>
      <c r="AV79" s="2">
        <f t="shared" si="64"/>
        <v>1.022672202760769E-12</v>
      </c>
      <c r="AW79" s="2">
        <f t="shared" si="62"/>
        <v>8.9947993686328563E-14</v>
      </c>
      <c r="AX79" s="2"/>
      <c r="AY79" s="6">
        <f t="shared" si="25"/>
        <v>147</v>
      </c>
      <c r="AZ79" s="2">
        <f t="shared" si="90"/>
        <v>0.1</v>
      </c>
      <c r="BA79" s="2">
        <f t="shared" si="90"/>
        <v>0.15</v>
      </c>
      <c r="BB79" s="2">
        <f t="shared" si="90"/>
        <v>0.15</v>
      </c>
      <c r="BC79" s="2">
        <f t="shared" si="90"/>
        <v>0.15</v>
      </c>
      <c r="BD79" s="2">
        <f t="shared" si="90"/>
        <v>0.15</v>
      </c>
      <c r="BE79" s="2">
        <f t="shared" si="90"/>
        <v>0.14999998529219224</v>
      </c>
      <c r="BF79" s="2">
        <f t="shared" si="90"/>
        <v>0.11372038716068264</v>
      </c>
      <c r="BG79" s="21">
        <f t="shared" si="79"/>
        <v>3132865.4509366145</v>
      </c>
      <c r="BH79" s="21">
        <f t="shared" si="79"/>
        <v>273464.77410989313</v>
      </c>
      <c r="BI79" s="21">
        <f t="shared" si="79"/>
        <v>23912.71198599759</v>
      </c>
      <c r="BJ79" s="21">
        <f t="shared" si="79"/>
        <v>2094.417434124678</v>
      </c>
      <c r="BK79" s="21">
        <f t="shared" si="79"/>
        <v>183.71759857773316</v>
      </c>
      <c r="BL79" s="21">
        <f t="shared" si="79"/>
        <v>16.137767359538664</v>
      </c>
      <c r="BM79" s="21">
        <f t="shared" si="79"/>
        <v>1.4193793403693982</v>
      </c>
      <c r="BN79" s="2">
        <f t="shared" si="86"/>
        <v>52.703578592151338</v>
      </c>
      <c r="BO79" s="2">
        <f t="shared" si="86"/>
        <v>55.099195800885489</v>
      </c>
      <c r="BP79" s="2">
        <f t="shared" si="86"/>
        <v>57.494813009619641</v>
      </c>
      <c r="BQ79" s="2">
        <f t="shared" si="86"/>
        <v>59.890430218353792</v>
      </c>
      <c r="BR79" s="2">
        <f t="shared" si="86"/>
        <v>62.286047427087944</v>
      </c>
      <c r="BS79" s="2">
        <f t="shared" si="86"/>
        <v>64.681664635822102</v>
      </c>
      <c r="BT79" s="2">
        <f t="shared" si="86"/>
        <v>67.077281844556254</v>
      </c>
      <c r="BU79" s="2">
        <f t="shared" si="65"/>
        <v>1.9853393229553656E-7</v>
      </c>
      <c r="BV79" s="2">
        <f t="shared" si="65"/>
        <v>1.7329833595208067E-8</v>
      </c>
      <c r="BW79" s="2">
        <f t="shared" si="65"/>
        <v>1.5153809877525493E-9</v>
      </c>
      <c r="BX79" s="2">
        <f t="shared" si="65"/>
        <v>1.327260731399817E-10</v>
      </c>
      <c r="BY79" s="2">
        <f t="shared" si="65"/>
        <v>1.1642433369995596E-11</v>
      </c>
      <c r="BZ79" s="2">
        <f t="shared" si="65"/>
        <v>1.022672202760769E-12</v>
      </c>
      <c r="CA79" s="2">
        <f t="shared" si="65"/>
        <v>8.9947993686328563E-14</v>
      </c>
      <c r="CB79" s="2"/>
      <c r="CC79" s="6">
        <f t="shared" si="29"/>
        <v>147</v>
      </c>
      <c r="CD79" s="2">
        <f t="shared" si="91"/>
        <v>0.05</v>
      </c>
      <c r="CE79" s="2">
        <f t="shared" si="91"/>
        <v>0.14999998529219224</v>
      </c>
      <c r="CF79" s="2">
        <f t="shared" si="91"/>
        <v>0.18953397860113774</v>
      </c>
      <c r="CG79" s="2">
        <f t="shared" si="91"/>
        <v>2.9373703954557795E-2</v>
      </c>
      <c r="CH79" s="2">
        <f t="shared" si="91"/>
        <v>1.6437898725981503E-3</v>
      </c>
      <c r="CI79" s="2">
        <f t="shared" si="91"/>
        <v>9.7198739248771654E-5</v>
      </c>
      <c r="CJ79" s="2">
        <f t="shared" si="91"/>
        <v>4.2951554754755433E-6</v>
      </c>
      <c r="CK79" s="21">
        <f t="shared" si="80"/>
        <v>183.71759857773316</v>
      </c>
      <c r="CL79" s="21">
        <f t="shared" si="80"/>
        <v>16.137767359538664</v>
      </c>
      <c r="CM79" s="21">
        <f t="shared" si="80"/>
        <v>1.4193793403693982</v>
      </c>
      <c r="CN79" s="21">
        <f t="shared" si="80"/>
        <v>0.12499061576500611</v>
      </c>
      <c r="CO79" s="21">
        <f t="shared" si="80"/>
        <v>1.1019086911677089E-2</v>
      </c>
      <c r="CP79" s="21">
        <f t="shared" si="80"/>
        <v>9.7246007855467738E-4</v>
      </c>
      <c r="CQ79" s="21">
        <f t="shared" si="80"/>
        <v>8.5906799392970967E-5</v>
      </c>
      <c r="CR79" s="2">
        <f t="shared" si="87"/>
        <v>62.286047427087944</v>
      </c>
      <c r="CS79" s="2">
        <f t="shared" si="87"/>
        <v>64.681664635822102</v>
      </c>
      <c r="CT79" s="2">
        <f t="shared" si="87"/>
        <v>67.077281844556254</v>
      </c>
      <c r="CU79" s="2">
        <f t="shared" si="87"/>
        <v>69.472899053290405</v>
      </c>
      <c r="CV79" s="2">
        <f t="shared" si="87"/>
        <v>71.868516262024556</v>
      </c>
      <c r="CW79" s="2">
        <f t="shared" si="87"/>
        <v>74.264133470758708</v>
      </c>
      <c r="CX79" s="2">
        <f t="shared" si="87"/>
        <v>76.659750679492859</v>
      </c>
      <c r="CY79" s="2">
        <f t="shared" si="66"/>
        <v>1.1642433369995596E-11</v>
      </c>
      <c r="CZ79" s="2">
        <f t="shared" si="66"/>
        <v>1.022672202760769E-12</v>
      </c>
      <c r="DA79" s="2">
        <f t="shared" si="66"/>
        <v>8.9947993686328563E-14</v>
      </c>
      <c r="DB79" s="2">
        <f t="shared" si="66"/>
        <v>7.9208248266815421E-15</v>
      </c>
      <c r="DC79" s="2">
        <f t="shared" si="66"/>
        <v>6.9829448109493256E-16</v>
      </c>
      <c r="DD79" s="2">
        <f t="shared" si="66"/>
        <v>6.1626113976850992E-17</v>
      </c>
      <c r="DE79" s="2">
        <f t="shared" si="66"/>
        <v>5.4440303797827636E-18</v>
      </c>
      <c r="DF79" s="2"/>
      <c r="DG79" s="6">
        <f t="shared" si="33"/>
        <v>147</v>
      </c>
      <c r="DH79" s="2">
        <f t="shared" si="88"/>
        <v>0.02</v>
      </c>
      <c r="DI79" s="2">
        <f t="shared" si="88"/>
        <v>4.9999995097397415E-2</v>
      </c>
      <c r="DJ79" s="2">
        <f t="shared" si="88"/>
        <v>6.0650873152364081E-2</v>
      </c>
      <c r="DK79" s="2">
        <f t="shared" si="88"/>
        <v>1.1749481581823118E-2</v>
      </c>
      <c r="DL79" s="2">
        <f t="shared" si="88"/>
        <v>1.3150318980785203E-3</v>
      </c>
      <c r="DM79" s="2">
        <f t="shared" si="88"/>
        <v>1.4579810887315747E-4</v>
      </c>
      <c r="DN79" s="2">
        <f t="shared" si="88"/>
        <v>1.0308373141141302E-5</v>
      </c>
      <c r="DO79" s="2">
        <f t="shared" si="88"/>
        <v>7.5960078407266715E-7</v>
      </c>
      <c r="DP79" s="2">
        <f t="shared" si="88"/>
        <v>5.377948056661808E-8</v>
      </c>
      <c r="DQ79" s="2">
        <f t="shared" si="88"/>
        <v>3.5725337754755058E-9</v>
      </c>
      <c r="DR79" s="2">
        <f t="shared" si="88"/>
        <v>2.6389569973694903E-10</v>
      </c>
      <c r="DS79" s="2">
        <f t="shared" si="88"/>
        <v>1.8727517314687249E-11</v>
      </c>
      <c r="DT79" s="2">
        <f t="shared" si="88"/>
        <v>1.2468193144599127E-12</v>
      </c>
      <c r="DU79" s="21">
        <f t="shared" si="81"/>
        <v>183.71759857773316</v>
      </c>
      <c r="DV79" s="21">
        <f t="shared" si="81"/>
        <v>16.137767359538664</v>
      </c>
      <c r="DW79" s="21">
        <f t="shared" si="81"/>
        <v>1.4193793403693982</v>
      </c>
      <c r="DX79" s="21">
        <f t="shared" si="81"/>
        <v>0.12499061576500611</v>
      </c>
      <c r="DY79" s="21">
        <f t="shared" si="81"/>
        <v>1.1019086911677089E-2</v>
      </c>
      <c r="DZ79" s="21">
        <f t="shared" si="81"/>
        <v>9.7246007855467738E-4</v>
      </c>
      <c r="EA79" s="21">
        <f t="shared" si="81"/>
        <v>8.5906799392970967E-5</v>
      </c>
      <c r="EB79" s="21">
        <f t="shared" si="81"/>
        <v>7.5960366905798996E-6</v>
      </c>
      <c r="EC79" s="21">
        <f t="shared" si="81"/>
        <v>6.7224373306307169E-7</v>
      </c>
      <c r="ED79" s="21">
        <f t="shared" si="81"/>
        <v>5.9542231323617403E-8</v>
      </c>
      <c r="EE79" s="21">
        <f t="shared" si="81"/>
        <v>5.2779140012921058E-9</v>
      </c>
      <c r="EF79" s="21">
        <f t="shared" si="81"/>
        <v>4.681879067908638E-10</v>
      </c>
      <c r="EG79" s="21">
        <f t="shared" si="81"/>
        <v>4.1560617930123444E-11</v>
      </c>
      <c r="EH79" s="2">
        <f t="shared" si="84"/>
        <v>62.286047427087944</v>
      </c>
      <c r="EI79" s="2">
        <f t="shared" si="84"/>
        <v>64.681664635822102</v>
      </c>
      <c r="EJ79" s="2">
        <f t="shared" si="84"/>
        <v>67.077281844556254</v>
      </c>
      <c r="EK79" s="2">
        <f t="shared" si="84"/>
        <v>69.472899053290405</v>
      </c>
      <c r="EL79" s="2">
        <f t="shared" si="84"/>
        <v>71.868516262024556</v>
      </c>
      <c r="EM79" s="2">
        <f t="shared" si="84"/>
        <v>74.264133470758708</v>
      </c>
      <c r="EN79" s="2">
        <f t="shared" si="84"/>
        <v>76.659750679492859</v>
      </c>
      <c r="EO79" s="2">
        <f t="shared" si="82"/>
        <v>79.055367888227011</v>
      </c>
      <c r="EP79" s="2">
        <f t="shared" si="82"/>
        <v>81.450985096961162</v>
      </c>
      <c r="EQ79" s="2">
        <f t="shared" si="82"/>
        <v>83.846602305695313</v>
      </c>
      <c r="ER79" s="2">
        <f t="shared" si="82"/>
        <v>86.242219514429465</v>
      </c>
      <c r="ES79" s="2">
        <f t="shared" si="82"/>
        <v>88.637836723163616</v>
      </c>
      <c r="ET79" s="2">
        <f t="shared" si="82"/>
        <v>91.033453931897768</v>
      </c>
      <c r="EU79" s="2">
        <f t="shared" si="85"/>
        <v>1.1642433369995596E-11</v>
      </c>
      <c r="EV79" s="2">
        <f t="shared" si="85"/>
        <v>1.022672202760769E-12</v>
      </c>
      <c r="EW79" s="2">
        <f t="shared" si="85"/>
        <v>8.9947993686328563E-14</v>
      </c>
      <c r="EX79" s="2">
        <f t="shared" si="85"/>
        <v>7.9208248266815421E-15</v>
      </c>
      <c r="EY79" s="2">
        <f t="shared" si="85"/>
        <v>6.9829448109493256E-16</v>
      </c>
      <c r="EZ79" s="2">
        <f t="shared" si="85"/>
        <v>6.1626113976850992E-17</v>
      </c>
      <c r="FA79" s="2">
        <f t="shared" si="85"/>
        <v>5.4440303797827636E-18</v>
      </c>
      <c r="FB79" s="2">
        <f t="shared" si="83"/>
        <v>4.813711464245839E-19</v>
      </c>
      <c r="FC79" s="2">
        <f t="shared" si="83"/>
        <v>4.2600997025543267E-20</v>
      </c>
      <c r="FD79" s="2">
        <f t="shared" si="83"/>
        <v>3.7732719469973027E-21</v>
      </c>
      <c r="FE79" s="2">
        <f t="shared" si="83"/>
        <v>3.3446856788923361E-22</v>
      </c>
      <c r="FF79" s="2">
        <f t="shared" si="83"/>
        <v>2.9669702584972357E-23</v>
      </c>
      <c r="FG79" s="2">
        <f t="shared" si="83"/>
        <v>2.633752720540142E-24</v>
      </c>
    </row>
    <row r="80" spans="1:163" x14ac:dyDescent="0.25">
      <c r="A80" s="19">
        <f t="shared" si="45"/>
        <v>62</v>
      </c>
      <c r="B80" s="20">
        <f t="shared" si="46"/>
        <v>149</v>
      </c>
      <c r="C80" s="22">
        <f t="shared" si="47"/>
        <v>62</v>
      </c>
      <c r="D80" s="20">
        <f t="shared" si="37"/>
        <v>149</v>
      </c>
      <c r="E80" s="8">
        <f t="shared" si="13"/>
        <v>422.16</v>
      </c>
      <c r="F80" s="21">
        <f t="shared" si="48"/>
        <v>6.3371356147021542E-14</v>
      </c>
      <c r="G80" s="7">
        <f t="shared" si="14"/>
        <v>0.77031593838258972</v>
      </c>
      <c r="H80" s="7">
        <f t="shared" si="15"/>
        <v>2.8464041038007409E-2</v>
      </c>
      <c r="I80" s="2">
        <f t="shared" si="16"/>
        <v>89.23215910907129</v>
      </c>
      <c r="J80" s="2">
        <f t="shared" si="38"/>
        <v>0.98593803522826795</v>
      </c>
      <c r="K80" s="2">
        <f t="shared" si="39"/>
        <v>1.0276511133043671</v>
      </c>
      <c r="L80" s="2">
        <f t="shared" si="40"/>
        <v>1.3138003705533086</v>
      </c>
      <c r="M80" s="2">
        <f t="shared" si="17"/>
        <v>0.98603592905125348</v>
      </c>
      <c r="N80" s="2">
        <f t="shared" si="18"/>
        <v>0.97905389357688022</v>
      </c>
      <c r="O80" s="2">
        <f t="shared" si="19"/>
        <v>0.45776991731817168</v>
      </c>
      <c r="P80" s="2">
        <f t="shared" si="20"/>
        <v>0.15699862772543774</v>
      </c>
      <c r="Q80" s="6">
        <f t="shared" si="21"/>
        <v>149</v>
      </c>
      <c r="R80" s="2">
        <f t="shared" si="89"/>
        <v>0.1</v>
      </c>
      <c r="S80" s="2">
        <f t="shared" si="89"/>
        <v>0.1</v>
      </c>
      <c r="T80" s="2">
        <f t="shared" si="89"/>
        <v>0.15</v>
      </c>
      <c r="U80" s="2">
        <f t="shared" si="89"/>
        <v>0.15</v>
      </c>
      <c r="V80" s="2">
        <f t="shared" si="89"/>
        <v>0.15</v>
      </c>
      <c r="W80" s="2">
        <f t="shared" si="89"/>
        <v>0.15</v>
      </c>
      <c r="X80" s="2">
        <f t="shared" si="89"/>
        <v>9.9999999975516118E-2</v>
      </c>
      <c r="Y80" s="2">
        <f t="shared" si="89"/>
        <v>8.6035929075737316E-2</v>
      </c>
      <c r="Z80" s="21">
        <f t="shared" si="78"/>
        <v>46065461.039818078</v>
      </c>
      <c r="AA80" s="21">
        <f t="shared" si="78"/>
        <v>4059106.3068401301</v>
      </c>
      <c r="AB80" s="21">
        <f t="shared" si="78"/>
        <v>358362.03694161138</v>
      </c>
      <c r="AC80" s="21">
        <f t="shared" si="78"/>
        <v>31694.297389864594</v>
      </c>
      <c r="AD80" s="21">
        <f t="shared" si="78"/>
        <v>2807.6762230635672</v>
      </c>
      <c r="AE80" s="21">
        <f t="shared" si="78"/>
        <v>249.09547619319477</v>
      </c>
      <c r="AF80" s="21">
        <f t="shared" si="78"/>
        <v>22.130420550240366</v>
      </c>
      <c r="AG80" s="21">
        <f t="shared" si="78"/>
        <v>1.9686825176789471</v>
      </c>
      <c r="AH80" s="2">
        <f t="shared" si="63"/>
        <v>50.069625390507305</v>
      </c>
      <c r="AI80" s="2">
        <f t="shared" si="63"/>
        <v>52.45389326624575</v>
      </c>
      <c r="AJ80" s="2">
        <f t="shared" si="63"/>
        <v>54.838161141984195</v>
      </c>
      <c r="AK80" s="2">
        <f t="shared" si="63"/>
        <v>57.222429017722632</v>
      </c>
      <c r="AL80" s="2">
        <f t="shared" si="63"/>
        <v>59.606696893461077</v>
      </c>
      <c r="AM80" s="2">
        <f t="shared" si="63"/>
        <v>61.990964769199522</v>
      </c>
      <c r="AN80" s="2">
        <f t="shared" si="63"/>
        <v>64.375232644937967</v>
      </c>
      <c r="AO80" s="2">
        <f t="shared" si="61"/>
        <v>66.759500520676411</v>
      </c>
      <c r="AP80" s="2">
        <f t="shared" si="64"/>
        <v>2.9192307389633706E-6</v>
      </c>
      <c r="AQ80" s="2">
        <f t="shared" si="64"/>
        <v>2.5723107145292032E-7</v>
      </c>
      <c r="AR80" s="2">
        <f t="shared" si="64"/>
        <v>2.2709888274024178E-8</v>
      </c>
      <c r="AS80" s="2">
        <f t="shared" si="64"/>
        <v>2.0085106077694696E-9</v>
      </c>
      <c r="AT80" s="2">
        <f t="shared" si="64"/>
        <v>1.7792624987882132E-10</v>
      </c>
      <c r="AU80" s="2">
        <f t="shared" si="64"/>
        <v>1.5785518136501402E-11</v>
      </c>
      <c r="AV80" s="2">
        <f t="shared" si="64"/>
        <v>1.4024347623743116E-12</v>
      </c>
      <c r="AW80" s="2">
        <f t="shared" si="62"/>
        <v>1.2475808096830251E-13</v>
      </c>
      <c r="AX80" s="2"/>
      <c r="AY80" s="6">
        <f t="shared" si="25"/>
        <v>149</v>
      </c>
      <c r="AZ80" s="2">
        <f t="shared" si="90"/>
        <v>0.1</v>
      </c>
      <c r="BA80" s="2">
        <f t="shared" si="90"/>
        <v>0.15</v>
      </c>
      <c r="BB80" s="2">
        <f t="shared" si="90"/>
        <v>0.15</v>
      </c>
      <c r="BC80" s="2">
        <f t="shared" si="90"/>
        <v>0.15</v>
      </c>
      <c r="BD80" s="2">
        <f t="shared" si="90"/>
        <v>0.15</v>
      </c>
      <c r="BE80" s="2">
        <f t="shared" si="90"/>
        <v>0.14999999996327415</v>
      </c>
      <c r="BF80" s="2">
        <f t="shared" si="90"/>
        <v>0.12905389361360595</v>
      </c>
      <c r="BG80" s="21">
        <f t="shared" si="79"/>
        <v>4059106.3068401301</v>
      </c>
      <c r="BH80" s="21">
        <f t="shared" si="79"/>
        <v>358362.03694161138</v>
      </c>
      <c r="BI80" s="21">
        <f t="shared" si="79"/>
        <v>31694.297389864594</v>
      </c>
      <c r="BJ80" s="21">
        <f t="shared" si="79"/>
        <v>2807.6762230635672</v>
      </c>
      <c r="BK80" s="21">
        <f t="shared" si="79"/>
        <v>249.09547619319477</v>
      </c>
      <c r="BL80" s="21">
        <f t="shared" si="79"/>
        <v>22.130420550240366</v>
      </c>
      <c r="BM80" s="21">
        <f t="shared" si="79"/>
        <v>1.9686825176789471</v>
      </c>
      <c r="BN80" s="2">
        <f t="shared" si="86"/>
        <v>52.45389326624575</v>
      </c>
      <c r="BO80" s="2">
        <f t="shared" si="86"/>
        <v>54.838161141984195</v>
      </c>
      <c r="BP80" s="2">
        <f t="shared" si="86"/>
        <v>57.222429017722632</v>
      </c>
      <c r="BQ80" s="2">
        <f t="shared" si="86"/>
        <v>59.606696893461077</v>
      </c>
      <c r="BR80" s="2">
        <f t="shared" si="86"/>
        <v>61.990964769199522</v>
      </c>
      <c r="BS80" s="2">
        <f t="shared" si="86"/>
        <v>64.375232644937967</v>
      </c>
      <c r="BT80" s="2">
        <f t="shared" si="86"/>
        <v>66.759500520676411</v>
      </c>
      <c r="BU80" s="2">
        <f t="shared" si="65"/>
        <v>2.5723107145292032E-7</v>
      </c>
      <c r="BV80" s="2">
        <f t="shared" si="65"/>
        <v>2.2709888274024178E-8</v>
      </c>
      <c r="BW80" s="2">
        <f t="shared" si="65"/>
        <v>2.0085106077694696E-9</v>
      </c>
      <c r="BX80" s="2">
        <f t="shared" si="65"/>
        <v>1.7792624987882132E-10</v>
      </c>
      <c r="BY80" s="2">
        <f t="shared" si="65"/>
        <v>1.5785518136501402E-11</v>
      </c>
      <c r="BZ80" s="2">
        <f t="shared" si="65"/>
        <v>1.4024347623743116E-12</v>
      </c>
      <c r="CA80" s="2">
        <f t="shared" si="65"/>
        <v>1.2475808096830251E-13</v>
      </c>
      <c r="CB80" s="2"/>
      <c r="CC80" s="6">
        <f t="shared" si="29"/>
        <v>149</v>
      </c>
      <c r="CD80" s="2">
        <f t="shared" si="91"/>
        <v>0.05</v>
      </c>
      <c r="CE80" s="2">
        <f t="shared" si="91"/>
        <v>0.14999999996327415</v>
      </c>
      <c r="CF80" s="2">
        <f t="shared" si="91"/>
        <v>0.21508982268934326</v>
      </c>
      <c r="CG80" s="2">
        <f t="shared" si="91"/>
        <v>4.0207464780901092E-2</v>
      </c>
      <c r="CH80" s="2">
        <f t="shared" si="91"/>
        <v>2.3269395128184432E-3</v>
      </c>
      <c r="CI80" s="2">
        <f t="shared" si="91"/>
        <v>1.3945631992874353E-4</v>
      </c>
      <c r="CJ80" s="2">
        <f t="shared" si="91"/>
        <v>6.2340519060066771E-6</v>
      </c>
      <c r="CK80" s="21">
        <f t="shared" si="80"/>
        <v>249.09547619319477</v>
      </c>
      <c r="CL80" s="21">
        <f t="shared" si="80"/>
        <v>22.130420550240366</v>
      </c>
      <c r="CM80" s="21">
        <f t="shared" si="80"/>
        <v>1.9686825176789471</v>
      </c>
      <c r="CN80" s="21">
        <f t="shared" si="80"/>
        <v>0.17534180299492297</v>
      </c>
      <c r="CO80" s="21">
        <f t="shared" si="80"/>
        <v>1.5634514646346038E-2</v>
      </c>
      <c r="CP80" s="21">
        <f t="shared" si="80"/>
        <v>1.3955365075443153E-3</v>
      </c>
      <c r="CQ80" s="21">
        <f t="shared" si="80"/>
        <v>1.2468881144690885E-4</v>
      </c>
      <c r="CR80" s="2">
        <f t="shared" si="87"/>
        <v>61.990964769199522</v>
      </c>
      <c r="CS80" s="2">
        <f t="shared" si="87"/>
        <v>64.375232644937967</v>
      </c>
      <c r="CT80" s="2">
        <f t="shared" si="87"/>
        <v>66.759500520676411</v>
      </c>
      <c r="CU80" s="2">
        <f t="shared" si="87"/>
        <v>69.143768396414856</v>
      </c>
      <c r="CV80" s="2">
        <f t="shared" si="87"/>
        <v>71.528036272153301</v>
      </c>
      <c r="CW80" s="2">
        <f t="shared" si="87"/>
        <v>73.912304147891746</v>
      </c>
      <c r="CX80" s="2">
        <f t="shared" si="87"/>
        <v>76.296572023630191</v>
      </c>
      <c r="CY80" s="2">
        <f t="shared" si="66"/>
        <v>1.5785518136501402E-11</v>
      </c>
      <c r="CZ80" s="2">
        <f t="shared" si="66"/>
        <v>1.4024347623743116E-12</v>
      </c>
      <c r="DA80" s="2">
        <f t="shared" si="66"/>
        <v>1.2475808096830251E-13</v>
      </c>
      <c r="DB80" s="2">
        <f t="shared" si="66"/>
        <v>1.1111647845053966E-14</v>
      </c>
      <c r="DC80" s="2">
        <f t="shared" si="66"/>
        <v>9.9078039583947937E-16</v>
      </c>
      <c r="DD80" s="2">
        <f t="shared" si="66"/>
        <v>8.8437041035763415E-17</v>
      </c>
      <c r="DE80" s="2">
        <f t="shared" si="66"/>
        <v>7.9016990777509434E-18</v>
      </c>
      <c r="DF80" s="2"/>
      <c r="DG80" s="6">
        <f t="shared" si="33"/>
        <v>149</v>
      </c>
      <c r="DH80" s="2">
        <f t="shared" si="88"/>
        <v>0.02</v>
      </c>
      <c r="DI80" s="2">
        <f t="shared" si="88"/>
        <v>4.9999999987758059E-2</v>
      </c>
      <c r="DJ80" s="2">
        <f t="shared" si="88"/>
        <v>6.8828743260589839E-2</v>
      </c>
      <c r="DK80" s="2">
        <f t="shared" si="88"/>
        <v>1.6082985912360438E-2</v>
      </c>
      <c r="DL80" s="2">
        <f t="shared" si="88"/>
        <v>1.8615516102547546E-3</v>
      </c>
      <c r="DM80" s="2">
        <f t="shared" si="88"/>
        <v>2.0918447989311527E-4</v>
      </c>
      <c r="DN80" s="2">
        <f t="shared" si="88"/>
        <v>1.4961724574416023E-5</v>
      </c>
      <c r="DO80" s="2">
        <f t="shared" si="88"/>
        <v>1.1151030749445568E-6</v>
      </c>
      <c r="DP80" s="2">
        <f t="shared" si="88"/>
        <v>7.9850431067285404E-8</v>
      </c>
      <c r="DQ80" s="2">
        <f t="shared" si="88"/>
        <v>5.364970574461836E-9</v>
      </c>
      <c r="DR80" s="2">
        <f t="shared" si="88"/>
        <v>4.0082382413153542E-10</v>
      </c>
      <c r="DS80" s="2">
        <f t="shared" si="88"/>
        <v>2.8769449045285001E-11</v>
      </c>
      <c r="DT80" s="2">
        <f t="shared" si="88"/>
        <v>1.9372470294598541E-12</v>
      </c>
      <c r="DU80" s="21">
        <f t="shared" si="81"/>
        <v>249.09547619319477</v>
      </c>
      <c r="DV80" s="21">
        <f t="shared" si="81"/>
        <v>22.130420550240366</v>
      </c>
      <c r="DW80" s="21">
        <f t="shared" si="81"/>
        <v>1.9686825176789471</v>
      </c>
      <c r="DX80" s="21">
        <f t="shared" si="81"/>
        <v>0.17534180299492297</v>
      </c>
      <c r="DY80" s="21">
        <f t="shared" si="81"/>
        <v>1.5634514646346038E-2</v>
      </c>
      <c r="DZ80" s="21">
        <f t="shared" si="81"/>
        <v>1.3955365075443153E-3</v>
      </c>
      <c r="EA80" s="21">
        <f t="shared" si="81"/>
        <v>1.2468881144690885E-4</v>
      </c>
      <c r="EB80" s="21">
        <f t="shared" si="81"/>
        <v>1.1151092922654235E-5</v>
      </c>
      <c r="EC80" s="21">
        <f t="shared" si="81"/>
        <v>9.981308864327479E-7</v>
      </c>
      <c r="ED80" s="21">
        <f t="shared" si="81"/>
        <v>8.9416180194078121E-8</v>
      </c>
      <c r="EE80" s="21">
        <f t="shared" si="81"/>
        <v>8.0164764603379984E-9</v>
      </c>
      <c r="EF80" s="21">
        <f t="shared" si="81"/>
        <v>7.1923620962728437E-10</v>
      </c>
      <c r="EG80" s="21">
        <f t="shared" si="81"/>
        <v>6.4574853232187433E-11</v>
      </c>
      <c r="EH80" s="2">
        <f t="shared" si="84"/>
        <v>61.990964769199522</v>
      </c>
      <c r="EI80" s="2">
        <f t="shared" si="84"/>
        <v>64.375232644937967</v>
      </c>
      <c r="EJ80" s="2">
        <f t="shared" si="84"/>
        <v>66.759500520676411</v>
      </c>
      <c r="EK80" s="2">
        <f t="shared" si="84"/>
        <v>69.143768396414856</v>
      </c>
      <c r="EL80" s="2">
        <f t="shared" si="84"/>
        <v>71.528036272153301</v>
      </c>
      <c r="EM80" s="2">
        <f t="shared" si="84"/>
        <v>73.912304147891746</v>
      </c>
      <c r="EN80" s="2">
        <f t="shared" si="84"/>
        <v>76.296572023630191</v>
      </c>
      <c r="EO80" s="2">
        <f t="shared" si="82"/>
        <v>78.680839899368635</v>
      </c>
      <c r="EP80" s="2">
        <f t="shared" si="82"/>
        <v>81.065107775107066</v>
      </c>
      <c r="EQ80" s="2">
        <f t="shared" si="82"/>
        <v>83.449375650845511</v>
      </c>
      <c r="ER80" s="2">
        <f t="shared" si="82"/>
        <v>85.833643526583955</v>
      </c>
      <c r="ES80" s="2">
        <f t="shared" si="82"/>
        <v>88.2179114023224</v>
      </c>
      <c r="ET80" s="2">
        <f t="shared" si="82"/>
        <v>90.602179278060845</v>
      </c>
      <c r="EU80" s="2">
        <f t="shared" si="85"/>
        <v>1.5785518136501402E-11</v>
      </c>
      <c r="EV80" s="2">
        <f t="shared" si="85"/>
        <v>1.4024347623743116E-12</v>
      </c>
      <c r="EW80" s="2">
        <f t="shared" si="85"/>
        <v>1.2475808096830251E-13</v>
      </c>
      <c r="EX80" s="2">
        <f t="shared" si="85"/>
        <v>1.1111647845053966E-14</v>
      </c>
      <c r="EY80" s="2">
        <f t="shared" si="85"/>
        <v>9.9078039583947937E-16</v>
      </c>
      <c r="EZ80" s="2">
        <f t="shared" si="85"/>
        <v>8.8437041035763415E-17</v>
      </c>
      <c r="FA80" s="2">
        <f t="shared" si="85"/>
        <v>7.9016990777509434E-18</v>
      </c>
      <c r="FB80" s="2">
        <f t="shared" si="83"/>
        <v>7.0665988103005508E-19</v>
      </c>
      <c r="FC80" s="2">
        <f t="shared" si="83"/>
        <v>6.3252907885472054E-20</v>
      </c>
      <c r="FD80" s="2">
        <f t="shared" si="83"/>
        <v>5.6664246003851803E-21</v>
      </c>
      <c r="FE80" s="2">
        <f t="shared" si="83"/>
        <v>5.0801498481229398E-22</v>
      </c>
      <c r="FF80" s="2">
        <f t="shared" si="83"/>
        <v>4.5578973994124485E-23</v>
      </c>
      <c r="FG80" s="2">
        <f t="shared" si="83"/>
        <v>4.0921960223185949E-24</v>
      </c>
    </row>
    <row r="81" spans="1:163" s="15" customFormat="1" x14ac:dyDescent="0.25">
      <c r="A81" s="23">
        <f t="shared" si="45"/>
        <v>63</v>
      </c>
      <c r="B81" s="20">
        <f t="shared" si="46"/>
        <v>151</v>
      </c>
      <c r="C81" s="24">
        <f t="shared" si="47"/>
        <v>63</v>
      </c>
      <c r="D81" s="25">
        <f t="shared" si="37"/>
        <v>151</v>
      </c>
      <c r="E81" s="26">
        <f t="shared" si="13"/>
        <v>424.16</v>
      </c>
      <c r="F81" s="27">
        <f t="shared" si="48"/>
        <v>6.3371356147021542E-14</v>
      </c>
      <c r="G81" s="28">
        <f t="shared" si="14"/>
        <v>0.7626104902212717</v>
      </c>
      <c r="H81" s="28">
        <f t="shared" si="15"/>
        <v>2.4519344369192373E-2</v>
      </c>
      <c r="I81" s="29">
        <f t="shared" si="16"/>
        <v>89.72062315759365</v>
      </c>
      <c r="J81" s="29">
        <f t="shared" si="38"/>
        <v>1.0161372614735955</v>
      </c>
      <c r="K81" s="2">
        <f t="shared" si="39"/>
        <v>1.1225679172855876</v>
      </c>
      <c r="L81" s="2">
        <f t="shared" si="40"/>
        <v>1.3174072198215898</v>
      </c>
      <c r="M81" s="29">
        <f t="shared" si="17"/>
        <v>0.9934274906685393</v>
      </c>
      <c r="N81" s="29">
        <f t="shared" si="18"/>
        <v>0.99014123600280901</v>
      </c>
      <c r="O81" s="29">
        <f t="shared" si="19"/>
        <v>0.49142101333251065</v>
      </c>
      <c r="P81" s="29">
        <f t="shared" si="20"/>
        <v>0.16943413772585952</v>
      </c>
      <c r="Q81" s="30">
        <f t="shared" si="21"/>
        <v>151</v>
      </c>
      <c r="R81" s="29">
        <f t="shared" si="89"/>
        <v>0.1</v>
      </c>
      <c r="S81" s="29">
        <f t="shared" si="89"/>
        <v>0.1</v>
      </c>
      <c r="T81" s="29">
        <f t="shared" si="89"/>
        <v>0.15</v>
      </c>
      <c r="U81" s="29">
        <f t="shared" si="89"/>
        <v>0.15</v>
      </c>
      <c r="V81" s="29">
        <f t="shared" si="89"/>
        <v>0.15</v>
      </c>
      <c r="W81" s="29">
        <f t="shared" si="89"/>
        <v>0.15</v>
      </c>
      <c r="X81" s="29">
        <f t="shared" si="89"/>
        <v>9.9999999999992789E-2</v>
      </c>
      <c r="Y81" s="29">
        <f t="shared" si="89"/>
        <v>9.3427490668546539E-2</v>
      </c>
      <c r="Z81" s="27">
        <f t="shared" si="78"/>
        <v>58875732.826478027</v>
      </c>
      <c r="AA81" s="27">
        <f t="shared" si="78"/>
        <v>5246588.8454994736</v>
      </c>
      <c r="AB81" s="27">
        <f t="shared" si="78"/>
        <v>468440.074806099</v>
      </c>
      <c r="AC81" s="27">
        <f t="shared" si="78"/>
        <v>41898.490883372826</v>
      </c>
      <c r="AD81" s="27">
        <f t="shared" si="78"/>
        <v>3753.6111200580649</v>
      </c>
      <c r="AE81" s="27">
        <f t="shared" si="78"/>
        <v>336.78513202314161</v>
      </c>
      <c r="AF81" s="27">
        <f t="shared" si="78"/>
        <v>30.25947509705172</v>
      </c>
      <c r="AG81" s="27">
        <f t="shared" si="78"/>
        <v>2.7222744885948957</v>
      </c>
      <c r="AH81" s="29">
        <f t="shared" si="63"/>
        <v>49.833537002208047</v>
      </c>
      <c r="AI81" s="29">
        <f t="shared" si="63"/>
        <v>52.206562573741763</v>
      </c>
      <c r="AJ81" s="29">
        <f t="shared" si="63"/>
        <v>54.57958814527548</v>
      </c>
      <c r="AK81" s="29">
        <f t="shared" si="63"/>
        <v>56.952613716809196</v>
      </c>
      <c r="AL81" s="29">
        <f t="shared" si="63"/>
        <v>59.325639288342913</v>
      </c>
      <c r="AM81" s="29">
        <f t="shared" si="63"/>
        <v>61.698664859876622</v>
      </c>
      <c r="AN81" s="29">
        <f t="shared" si="63"/>
        <v>64.071690431410346</v>
      </c>
      <c r="AO81" s="29">
        <f t="shared" si="61"/>
        <v>66.444716002944062</v>
      </c>
      <c r="AP81" s="2">
        <f t="shared" si="64"/>
        <v>3.7310350346959402E-6</v>
      </c>
      <c r="AQ81" s="2">
        <f t="shared" si="64"/>
        <v>3.3248345032867085E-7</v>
      </c>
      <c r="AR81" s="2">
        <f t="shared" si="64"/>
        <v>2.9685682815499945E-8</v>
      </c>
      <c r="AS81" s="2">
        <f t="shared" si="64"/>
        <v>2.6551641878396996E-9</v>
      </c>
      <c r="AT81" s="2">
        <f t="shared" si="64"/>
        <v>2.3787142712815577E-10</v>
      </c>
      <c r="AU81" s="2">
        <f t="shared" si="64"/>
        <v>2.1342530546510706E-11</v>
      </c>
      <c r="AV81" s="2">
        <f t="shared" si="64"/>
        <v>1.9175839731988585E-12</v>
      </c>
      <c r="AW81" s="2">
        <f t="shared" si="62"/>
        <v>1.7251422614675299E-13</v>
      </c>
      <c r="AX81" s="29"/>
      <c r="AY81" s="30">
        <f t="shared" si="25"/>
        <v>151</v>
      </c>
      <c r="AZ81" s="29">
        <f t="shared" si="90"/>
        <v>0.1</v>
      </c>
      <c r="BA81" s="29">
        <f t="shared" si="90"/>
        <v>0.15</v>
      </c>
      <c r="BB81" s="29">
        <f t="shared" si="90"/>
        <v>0.15</v>
      </c>
      <c r="BC81" s="29">
        <f t="shared" si="90"/>
        <v>0.15</v>
      </c>
      <c r="BD81" s="29">
        <f t="shared" si="90"/>
        <v>0.15</v>
      </c>
      <c r="BE81" s="29">
        <f t="shared" si="90"/>
        <v>0.14999999999998917</v>
      </c>
      <c r="BF81" s="29">
        <f t="shared" si="90"/>
        <v>0.1401412360028198</v>
      </c>
      <c r="BG81" s="27">
        <f t="shared" si="79"/>
        <v>5246588.8454994736</v>
      </c>
      <c r="BH81" s="27">
        <f t="shared" si="79"/>
        <v>468440.074806099</v>
      </c>
      <c r="BI81" s="27">
        <f t="shared" si="79"/>
        <v>41898.490883372826</v>
      </c>
      <c r="BJ81" s="27">
        <f t="shared" si="79"/>
        <v>3753.6111200580649</v>
      </c>
      <c r="BK81" s="27">
        <f t="shared" si="79"/>
        <v>336.78513202314161</v>
      </c>
      <c r="BL81" s="27">
        <f t="shared" si="79"/>
        <v>30.25947509705172</v>
      </c>
      <c r="BM81" s="27">
        <f t="shared" si="79"/>
        <v>2.7222744885948957</v>
      </c>
      <c r="BN81" s="29">
        <f t="shared" si="86"/>
        <v>52.206562573741763</v>
      </c>
      <c r="BO81" s="29">
        <f t="shared" si="86"/>
        <v>54.57958814527548</v>
      </c>
      <c r="BP81" s="29">
        <f t="shared" si="86"/>
        <v>56.952613716809196</v>
      </c>
      <c r="BQ81" s="29">
        <f t="shared" si="86"/>
        <v>59.325639288342913</v>
      </c>
      <c r="BR81" s="29">
        <f t="shared" si="86"/>
        <v>61.698664859876622</v>
      </c>
      <c r="BS81" s="29">
        <f t="shared" si="86"/>
        <v>64.071690431410346</v>
      </c>
      <c r="BT81" s="29">
        <f t="shared" si="86"/>
        <v>66.444716002944062</v>
      </c>
      <c r="BU81" s="2">
        <f t="shared" si="65"/>
        <v>3.3248345032867085E-7</v>
      </c>
      <c r="BV81" s="2">
        <f t="shared" si="65"/>
        <v>2.9685682815499945E-8</v>
      </c>
      <c r="BW81" s="2">
        <f t="shared" si="65"/>
        <v>2.6551641878396996E-9</v>
      </c>
      <c r="BX81" s="2">
        <f t="shared" si="65"/>
        <v>2.3787142712815577E-10</v>
      </c>
      <c r="BY81" s="2">
        <f t="shared" si="65"/>
        <v>2.1342530546510706E-11</v>
      </c>
      <c r="BZ81" s="2">
        <f t="shared" si="65"/>
        <v>1.9175839731988585E-12</v>
      </c>
      <c r="CA81" s="2">
        <f t="shared" si="65"/>
        <v>1.7251422614675299E-13</v>
      </c>
      <c r="CB81" s="29"/>
      <c r="CC81" s="30">
        <f t="shared" si="29"/>
        <v>151</v>
      </c>
      <c r="CD81" s="29">
        <f t="shared" si="91"/>
        <v>0.05</v>
      </c>
      <c r="CE81" s="29">
        <f t="shared" si="91"/>
        <v>0.14999999999998917</v>
      </c>
      <c r="CF81" s="29">
        <f t="shared" si="91"/>
        <v>0.23356872667136633</v>
      </c>
      <c r="CG81" s="29">
        <f t="shared" si="91"/>
        <v>5.4363615642823604E-2</v>
      </c>
      <c r="CH81" s="29">
        <f t="shared" si="91"/>
        <v>3.2802580512939551E-3</v>
      </c>
      <c r="CI81" s="29">
        <f t="shared" si="91"/>
        <v>1.9939618927680149E-4</v>
      </c>
      <c r="CJ81" s="29">
        <f t="shared" si="91"/>
        <v>9.0167777608285427E-6</v>
      </c>
      <c r="CK81" s="27">
        <f t="shared" si="80"/>
        <v>336.78513202314161</v>
      </c>
      <c r="CL81" s="27">
        <f t="shared" si="80"/>
        <v>30.25947509705172</v>
      </c>
      <c r="CM81" s="27">
        <f t="shared" si="80"/>
        <v>2.7222744885948957</v>
      </c>
      <c r="CN81" s="27">
        <f t="shared" si="80"/>
        <v>0.24520316346401244</v>
      </c>
      <c r="CO81" s="27">
        <f t="shared" si="80"/>
        <v>2.211104439072431E-2</v>
      </c>
      <c r="CP81" s="27">
        <f t="shared" si="80"/>
        <v>1.9959524813282299E-3</v>
      </c>
      <c r="CQ81" s="27">
        <f t="shared" si="80"/>
        <v>1.8035181762796895E-4</v>
      </c>
      <c r="CR81" s="29">
        <f t="shared" si="87"/>
        <v>61.698664859876622</v>
      </c>
      <c r="CS81" s="29">
        <f t="shared" si="87"/>
        <v>64.071690431410346</v>
      </c>
      <c r="CT81" s="29">
        <f t="shared" si="87"/>
        <v>66.444716002944062</v>
      </c>
      <c r="CU81" s="29">
        <f t="shared" si="87"/>
        <v>68.817741574477779</v>
      </c>
      <c r="CV81" s="29">
        <f t="shared" si="87"/>
        <v>71.190767146011495</v>
      </c>
      <c r="CW81" s="29">
        <f t="shared" si="87"/>
        <v>73.563792717545212</v>
      </c>
      <c r="CX81" s="29">
        <f t="shared" si="87"/>
        <v>75.936818289078929</v>
      </c>
      <c r="CY81" s="2">
        <f t="shared" si="66"/>
        <v>2.1342530546510706E-11</v>
      </c>
      <c r="CZ81" s="2">
        <f t="shared" si="66"/>
        <v>1.9175839731988585E-12</v>
      </c>
      <c r="DA81" s="2">
        <f t="shared" si="66"/>
        <v>1.7251422614675299E-13</v>
      </c>
      <c r="DB81" s="2">
        <f t="shared" si="66"/>
        <v>1.5538857000256086E-14</v>
      </c>
      <c r="DC81" s="2">
        <f t="shared" si="66"/>
        <v>1.4012068688672532E-15</v>
      </c>
      <c r="DD81" s="2">
        <f t="shared" si="66"/>
        <v>1.2648621554678462E-16</v>
      </c>
      <c r="DE81" s="2">
        <f t="shared" si="66"/>
        <v>1.1429139266664765E-17</v>
      </c>
      <c r="DF81" s="29"/>
      <c r="DG81" s="30">
        <f t="shared" si="33"/>
        <v>151</v>
      </c>
      <c r="DH81" s="29">
        <f t="shared" si="88"/>
        <v>0.02</v>
      </c>
      <c r="DI81" s="29">
        <f t="shared" si="88"/>
        <v>4.9999999999996395E-2</v>
      </c>
      <c r="DJ81" s="29">
        <f t="shared" si="88"/>
        <v>7.4741992534837223E-2</v>
      </c>
      <c r="DK81" s="29">
        <f t="shared" si="88"/>
        <v>2.1745446257129444E-2</v>
      </c>
      <c r="DL81" s="29">
        <f t="shared" si="88"/>
        <v>2.6242064410351637E-3</v>
      </c>
      <c r="DM81" s="29">
        <f t="shared" si="88"/>
        <v>2.9909428391520219E-4</v>
      </c>
      <c r="DN81" s="29">
        <f t="shared" si="88"/>
        <v>2.1640266625988502E-5</v>
      </c>
      <c r="DO81" s="29">
        <f t="shared" si="88"/>
        <v>1.6311386681677754E-6</v>
      </c>
      <c r="DP81" s="29">
        <f t="shared" si="88"/>
        <v>1.1812396613741782E-7</v>
      </c>
      <c r="DQ81" s="29">
        <f t="shared" si="88"/>
        <v>8.0262371215944479E-9</v>
      </c>
      <c r="DR81" s="29">
        <f t="shared" si="88"/>
        <v>6.0643170485263911E-10</v>
      </c>
      <c r="DS81" s="29">
        <f t="shared" si="88"/>
        <v>4.4019343725665294E-11</v>
      </c>
      <c r="DT81" s="29">
        <f t="shared" si="88"/>
        <v>2.997645465185883E-12</v>
      </c>
      <c r="DU81" s="27">
        <f t="shared" si="81"/>
        <v>336.78513202314161</v>
      </c>
      <c r="DV81" s="27">
        <f t="shared" si="81"/>
        <v>30.25947509705172</v>
      </c>
      <c r="DW81" s="27">
        <f t="shared" si="81"/>
        <v>2.7222744885948957</v>
      </c>
      <c r="DX81" s="27">
        <f t="shared" si="81"/>
        <v>0.24520316346401244</v>
      </c>
      <c r="DY81" s="27">
        <f t="shared" si="81"/>
        <v>2.211104439072431E-2</v>
      </c>
      <c r="DZ81" s="27">
        <f t="shared" si="81"/>
        <v>1.9959524813282299E-3</v>
      </c>
      <c r="EA81" s="27">
        <f t="shared" si="81"/>
        <v>1.8035181762796895E-4</v>
      </c>
      <c r="EB81" s="27">
        <f t="shared" si="81"/>
        <v>1.6311519713788756E-5</v>
      </c>
      <c r="EC81" s="27">
        <f t="shared" si="81"/>
        <v>1.4765506668229765E-6</v>
      </c>
      <c r="ED81" s="27">
        <f t="shared" si="81"/>
        <v>1.3377062769129446E-7</v>
      </c>
      <c r="EE81" s="27">
        <f t="shared" si="81"/>
        <v>1.2128634133785289E-8</v>
      </c>
      <c r="EF81" s="27">
        <f t="shared" si="81"/>
        <v>1.1004835999190474E-9</v>
      </c>
      <c r="EG81" s="27">
        <f t="shared" si="81"/>
        <v>9.9921525616250562E-11</v>
      </c>
      <c r="EH81" s="29">
        <f t="shared" si="84"/>
        <v>61.698664859876622</v>
      </c>
      <c r="EI81" s="29">
        <f t="shared" si="84"/>
        <v>64.071690431410346</v>
      </c>
      <c r="EJ81" s="29">
        <f t="shared" si="84"/>
        <v>66.444716002944062</v>
      </c>
      <c r="EK81" s="29">
        <f t="shared" si="84"/>
        <v>68.817741574477779</v>
      </c>
      <c r="EL81" s="29">
        <f t="shared" si="84"/>
        <v>71.190767146011495</v>
      </c>
      <c r="EM81" s="29">
        <f t="shared" si="84"/>
        <v>73.563792717545212</v>
      </c>
      <c r="EN81" s="29">
        <f t="shared" si="84"/>
        <v>75.936818289078929</v>
      </c>
      <c r="EO81" s="29">
        <f t="shared" si="82"/>
        <v>78.309843860612645</v>
      </c>
      <c r="EP81" s="29">
        <f t="shared" si="82"/>
        <v>80.682869432146362</v>
      </c>
      <c r="EQ81" s="29">
        <f t="shared" si="82"/>
        <v>83.055895003680078</v>
      </c>
      <c r="ER81" s="29">
        <f t="shared" si="82"/>
        <v>85.428920575213795</v>
      </c>
      <c r="ES81" s="29">
        <f t="shared" si="82"/>
        <v>87.801946146747511</v>
      </c>
      <c r="ET81" s="29">
        <f t="shared" si="82"/>
        <v>90.174971718281228</v>
      </c>
      <c r="EU81" s="2">
        <f t="shared" si="85"/>
        <v>2.1342530546510706E-11</v>
      </c>
      <c r="EV81" s="2">
        <f t="shared" si="85"/>
        <v>1.9175839731988585E-12</v>
      </c>
      <c r="EW81" s="2">
        <f t="shared" si="85"/>
        <v>1.7251422614675299E-13</v>
      </c>
      <c r="EX81" s="2">
        <f t="shared" si="85"/>
        <v>1.5538857000256086E-14</v>
      </c>
      <c r="EY81" s="2">
        <f t="shared" si="85"/>
        <v>1.4012068688672532E-15</v>
      </c>
      <c r="EZ81" s="2">
        <f t="shared" si="85"/>
        <v>1.2648621554678462E-16</v>
      </c>
      <c r="FA81" s="2">
        <f t="shared" si="85"/>
        <v>1.1429139266664765E-17</v>
      </c>
      <c r="FB81" s="2">
        <f t="shared" si="83"/>
        <v>1.0336831250816722E-18</v>
      </c>
      <c r="FC81" s="2">
        <f t="shared" si="83"/>
        <v>9.3571018176361065E-20</v>
      </c>
      <c r="FD81" s="2">
        <f t="shared" si="83"/>
        <v>8.4772260894356447E-21</v>
      </c>
      <c r="FE81" s="2">
        <f t="shared" si="83"/>
        <v>7.6860799326902964E-22</v>
      </c>
      <c r="FF81" s="2">
        <f t="shared" si="83"/>
        <v>6.9739138144426318E-23</v>
      </c>
      <c r="FG81" s="2">
        <f t="shared" si="83"/>
        <v>6.332162586581151E-24</v>
      </c>
    </row>
    <row r="82" spans="1:163" x14ac:dyDescent="0.25">
      <c r="A82" s="19">
        <f t="shared" si="45"/>
        <v>64</v>
      </c>
      <c r="B82" s="20">
        <f t="shared" si="46"/>
        <v>153</v>
      </c>
      <c r="C82" s="22">
        <f t="shared" si="47"/>
        <v>64</v>
      </c>
      <c r="D82" s="20">
        <f t="shared" si="37"/>
        <v>153</v>
      </c>
      <c r="E82" s="8">
        <f t="shared" ref="E82:E145" si="92">D82+273.16</f>
        <v>426.16</v>
      </c>
      <c r="F82" s="21">
        <f t="shared" si="48"/>
        <v>6.3371356147021542E-14</v>
      </c>
      <c r="G82" s="7">
        <f t="shared" ref="G82:G145" si="93">($E$5-2*M82*$G$8-O82*$G$12-4*P82*$G$13)/(1-N82*$G$9/2-O82*$G$11-P82*$G$13)</f>
        <v>0.7552891036548065</v>
      </c>
      <c r="H82" s="7">
        <f t="shared" ref="H82:H145" si="94">($E$6-M82*$G$8-N82*$G$9)/(1-N82*$G$9/2-O82*G$11-P82*$G$13)</f>
        <v>2.2270116080567885E-2</v>
      </c>
      <c r="I82" s="2">
        <f t="shared" ref="I82:I145" si="95">1200/(12+G82+16*H82)-1.5</f>
        <v>90.021934533787686</v>
      </c>
      <c r="J82" s="2">
        <f t="shared" si="38"/>
        <v>1.0436213869724054</v>
      </c>
      <c r="K82" s="2">
        <f t="shared" si="39"/>
        <v>1.1984714629646382</v>
      </c>
      <c r="L82" s="2">
        <f t="shared" si="40"/>
        <v>1.3208442116677492</v>
      </c>
      <c r="M82" s="2">
        <f t="shared" ref="M82:M145" si="96">SUM(R82:Y82)</f>
        <v>0.99765541419378256</v>
      </c>
      <c r="N82" s="2">
        <f t="shared" ref="N82:N145" si="97">SUM(AZ82:BF82)</f>
        <v>0.99648312129067396</v>
      </c>
      <c r="O82" s="2">
        <f t="shared" ref="O82:O145" si="98">SUM(CD82:CJ82)</f>
        <v>0.52142297146804417</v>
      </c>
      <c r="P82" s="2">
        <f t="shared" ref="P82:P145" si="99">SUM(DH82:DT82)</f>
        <v>0.18122056279495799</v>
      </c>
      <c r="Q82" s="6">
        <f t="shared" ref="Q82:Q145" si="100">D82</f>
        <v>153</v>
      </c>
      <c r="R82" s="2">
        <f t="shared" si="89"/>
        <v>0.1</v>
      </c>
      <c r="S82" s="2">
        <f t="shared" si="89"/>
        <v>0.1</v>
      </c>
      <c r="T82" s="2">
        <f t="shared" si="89"/>
        <v>0.15</v>
      </c>
      <c r="U82" s="2">
        <f t="shared" si="89"/>
        <v>0.15</v>
      </c>
      <c r="V82" s="2">
        <f t="shared" si="89"/>
        <v>0.15</v>
      </c>
      <c r="W82" s="2">
        <f t="shared" si="89"/>
        <v>0.15</v>
      </c>
      <c r="X82" s="2">
        <f t="shared" si="89"/>
        <v>0.1</v>
      </c>
      <c r="Y82" s="2">
        <f t="shared" si="89"/>
        <v>9.7655414193782597E-2</v>
      </c>
      <c r="Z82" s="21">
        <f t="shared" si="78"/>
        <v>75078495.984970868</v>
      </c>
      <c r="AA82" s="21">
        <f t="shared" si="78"/>
        <v>6765441.4898398565</v>
      </c>
      <c r="AB82" s="21">
        <f t="shared" si="78"/>
        <v>610819.31586780923</v>
      </c>
      <c r="AC82" s="21">
        <f t="shared" si="78"/>
        <v>55245.44534880478</v>
      </c>
      <c r="AD82" s="21">
        <f t="shared" si="78"/>
        <v>5004.7979261645341</v>
      </c>
      <c r="AE82" s="21">
        <f t="shared" si="78"/>
        <v>454.07664923949284</v>
      </c>
      <c r="AF82" s="21">
        <f t="shared" si="78"/>
        <v>41.2549887374308</v>
      </c>
      <c r="AG82" s="21">
        <f t="shared" si="78"/>
        <v>3.7530614281692154</v>
      </c>
      <c r="AH82" s="2">
        <f t="shared" si="63"/>
        <v>49.5996645740017</v>
      </c>
      <c r="AI82" s="2">
        <f t="shared" si="63"/>
        <v>51.961553363239879</v>
      </c>
      <c r="AJ82" s="2">
        <f t="shared" si="63"/>
        <v>54.323442152478052</v>
      </c>
      <c r="AK82" s="2">
        <f t="shared" si="63"/>
        <v>56.685330941716231</v>
      </c>
      <c r="AL82" s="2">
        <f t="shared" si="63"/>
        <v>59.047219730954403</v>
      </c>
      <c r="AM82" s="2">
        <f t="shared" si="63"/>
        <v>61.409108520192582</v>
      </c>
      <c r="AN82" s="2">
        <f t="shared" si="63"/>
        <v>63.770997309430761</v>
      </c>
      <c r="AO82" s="2">
        <f t="shared" si="61"/>
        <v>66.132886098668934</v>
      </c>
      <c r="AP82" s="2">
        <f t="shared" ref="AP82:AW113" si="101">$T$7*$E82*EXP((-AH82))*(1-(AH82^4+8.57333*AH82^3+18.05902*AH82^2+8.63476*AH82+0.26777)/(AH82^4+9.57332*AH82^3+25.63295*AH82^2+21.09965*AH82+3.958497))</f>
        <v>4.7578261093786298E-6</v>
      </c>
      <c r="AQ82" s="2">
        <f t="shared" si="101"/>
        <v>4.2873520218801069E-7</v>
      </c>
      <c r="AR82" s="2">
        <f t="shared" si="101"/>
        <v>3.8708448408764219E-8</v>
      </c>
      <c r="AS82" s="2">
        <f t="shared" si="101"/>
        <v>3.5009787927466675E-9</v>
      </c>
      <c r="AT82" s="2">
        <f t="shared" si="101"/>
        <v>3.1716083182438323E-10</v>
      </c>
      <c r="AU82" s="2">
        <f t="shared" si="101"/>
        <v>2.8775453057052607E-11</v>
      </c>
      <c r="AV82" s="2">
        <f t="shared" si="101"/>
        <v>2.6143845841227547E-12</v>
      </c>
      <c r="AW82" s="2">
        <f t="shared" si="62"/>
        <v>2.3783659240621559E-13</v>
      </c>
      <c r="AX82" s="2"/>
      <c r="AY82" s="6">
        <f t="shared" ref="AY82:AY145" si="102">D82</f>
        <v>153</v>
      </c>
      <c r="AZ82" s="2">
        <f t="shared" si="90"/>
        <v>0.1</v>
      </c>
      <c r="BA82" s="2">
        <f t="shared" si="90"/>
        <v>0.15</v>
      </c>
      <c r="BB82" s="2">
        <f t="shared" si="90"/>
        <v>0.15</v>
      </c>
      <c r="BC82" s="2">
        <f t="shared" si="90"/>
        <v>0.15</v>
      </c>
      <c r="BD82" s="2">
        <f t="shared" si="90"/>
        <v>0.15</v>
      </c>
      <c r="BE82" s="2">
        <f t="shared" si="90"/>
        <v>0.15</v>
      </c>
      <c r="BF82" s="2">
        <f t="shared" si="90"/>
        <v>0.1464831212906739</v>
      </c>
      <c r="BG82" s="21">
        <f t="shared" si="79"/>
        <v>6765441.4898398565</v>
      </c>
      <c r="BH82" s="21">
        <f t="shared" si="79"/>
        <v>610819.31586780923</v>
      </c>
      <c r="BI82" s="21">
        <f t="shared" si="79"/>
        <v>55245.44534880478</v>
      </c>
      <c r="BJ82" s="21">
        <f t="shared" si="79"/>
        <v>5004.7979261645341</v>
      </c>
      <c r="BK82" s="21">
        <f t="shared" si="79"/>
        <v>454.07664923949284</v>
      </c>
      <c r="BL82" s="21">
        <f t="shared" si="79"/>
        <v>41.2549887374308</v>
      </c>
      <c r="BM82" s="21">
        <f t="shared" si="79"/>
        <v>3.7530614281692154</v>
      </c>
      <c r="BN82" s="2">
        <f t="shared" si="86"/>
        <v>51.961553363239879</v>
      </c>
      <c r="BO82" s="2">
        <f t="shared" si="86"/>
        <v>54.323442152478052</v>
      </c>
      <c r="BP82" s="2">
        <f t="shared" si="86"/>
        <v>56.685330941716231</v>
      </c>
      <c r="BQ82" s="2">
        <f t="shared" si="86"/>
        <v>59.047219730954403</v>
      </c>
      <c r="BR82" s="2">
        <f t="shared" si="86"/>
        <v>61.409108520192582</v>
      </c>
      <c r="BS82" s="2">
        <f t="shared" si="86"/>
        <v>63.770997309430761</v>
      </c>
      <c r="BT82" s="2">
        <f t="shared" si="86"/>
        <v>66.132886098668934</v>
      </c>
      <c r="BU82" s="2">
        <f t="shared" ref="BU82:CA113" si="103">$BB$7*$E82*EXP((-BN82))*(1-(BN82^4+8.57333*BN82^3+18.05902*BN82^2+8.63476*BN82+0.26777)/(BN82^4+9.57332*BN82^3+25.63295*BN82^2+21.09965*BN82+3.958497))</f>
        <v>4.2873520218801069E-7</v>
      </c>
      <c r="BV82" s="2">
        <f t="shared" si="103"/>
        <v>3.8708448408764219E-8</v>
      </c>
      <c r="BW82" s="2">
        <f t="shared" si="103"/>
        <v>3.5009787927466675E-9</v>
      </c>
      <c r="BX82" s="2">
        <f t="shared" si="103"/>
        <v>3.1716083182438323E-10</v>
      </c>
      <c r="BY82" s="2">
        <f t="shared" si="103"/>
        <v>2.8775453057052607E-11</v>
      </c>
      <c r="BZ82" s="2">
        <f t="shared" si="103"/>
        <v>2.6143845841227547E-12</v>
      </c>
      <c r="CA82" s="2">
        <f t="shared" si="103"/>
        <v>2.3783659240621559E-13</v>
      </c>
      <c r="CB82" s="2"/>
      <c r="CC82" s="6">
        <f t="shared" ref="CC82:CC145" si="104">D82</f>
        <v>153</v>
      </c>
      <c r="CD82" s="2">
        <f t="shared" si="91"/>
        <v>0.05</v>
      </c>
      <c r="CE82" s="2">
        <f t="shared" si="91"/>
        <v>0.15</v>
      </c>
      <c r="CF82" s="2">
        <f t="shared" si="91"/>
        <v>0.24413853548445649</v>
      </c>
      <c r="CG82" s="2">
        <f t="shared" si="91"/>
        <v>7.2383902445877307E-2</v>
      </c>
      <c r="CH82" s="2">
        <f t="shared" si="91"/>
        <v>4.6034167595535467E-3</v>
      </c>
      <c r="CI82" s="2">
        <f t="shared" si="91"/>
        <v>2.8411983161794611E-4</v>
      </c>
      <c r="CJ82" s="2">
        <f t="shared" si="91"/>
        <v>1.2996946538879063E-5</v>
      </c>
      <c r="CK82" s="21">
        <f t="shared" si="80"/>
        <v>454.07664923949284</v>
      </c>
      <c r="CL82" s="21">
        <f t="shared" si="80"/>
        <v>41.2549887374308</v>
      </c>
      <c r="CM82" s="21">
        <f t="shared" si="80"/>
        <v>3.7530614281692154</v>
      </c>
      <c r="CN82" s="21">
        <f t="shared" si="80"/>
        <v>0.34183645203035584</v>
      </c>
      <c r="CO82" s="21">
        <f t="shared" si="80"/>
        <v>3.1170228307011778E-2</v>
      </c>
      <c r="CP82" s="21">
        <f t="shared" si="80"/>
        <v>2.8452421815472807E-3</v>
      </c>
      <c r="CQ82" s="21">
        <f t="shared" si="80"/>
        <v>2.5997272075716079E-4</v>
      </c>
      <c r="CR82" s="2">
        <f t="shared" si="87"/>
        <v>61.409108520192582</v>
      </c>
      <c r="CS82" s="2">
        <f t="shared" si="87"/>
        <v>63.770997309430761</v>
      </c>
      <c r="CT82" s="2">
        <f t="shared" si="87"/>
        <v>66.132886098668934</v>
      </c>
      <c r="CU82" s="2">
        <f t="shared" si="87"/>
        <v>68.494774887907113</v>
      </c>
      <c r="CV82" s="2">
        <f t="shared" si="87"/>
        <v>70.856663677145292</v>
      </c>
      <c r="CW82" s="2">
        <f t="shared" si="87"/>
        <v>73.218552466383471</v>
      </c>
      <c r="CX82" s="2">
        <f t="shared" si="87"/>
        <v>75.580441255621636</v>
      </c>
      <c r="CY82" s="2">
        <f t="shared" ref="CY82:DE113" si="105">$CF$7*$E82*EXP((-CR82))*(1-(CR82^4+8.57333*CR82^3+18.05902*CR82^2+8.63476*CR82+0.26777)/(CR82^4+9.57332*CR82^3+25.63295*CR82^2+21.09965*CR82+3.958497))</f>
        <v>2.8775453057052607E-11</v>
      </c>
      <c r="CZ82" s="2">
        <f t="shared" si="105"/>
        <v>2.6143845841227547E-12</v>
      </c>
      <c r="DA82" s="2">
        <f t="shared" si="105"/>
        <v>2.3783659240621559E-13</v>
      </c>
      <c r="DB82" s="2">
        <f t="shared" si="105"/>
        <v>2.1662639545651738E-14</v>
      </c>
      <c r="DC82" s="2">
        <f t="shared" si="105"/>
        <v>1.9752996392276756E-15</v>
      </c>
      <c r="DD82" s="2">
        <f t="shared" si="105"/>
        <v>1.8030685561136325E-16</v>
      </c>
      <c r="DE82" s="2">
        <f t="shared" si="105"/>
        <v>1.6474823875612282E-17</v>
      </c>
      <c r="DF82" s="2"/>
      <c r="DG82" s="6">
        <f t="shared" ref="DG82:DG145" si="106">D82</f>
        <v>153</v>
      </c>
      <c r="DH82" s="2">
        <f t="shared" si="88"/>
        <v>0.02</v>
      </c>
      <c r="DI82" s="2">
        <f t="shared" si="88"/>
        <v>0.05</v>
      </c>
      <c r="DJ82" s="2">
        <f t="shared" si="88"/>
        <v>7.8124331355026083E-2</v>
      </c>
      <c r="DK82" s="2">
        <f t="shared" si="88"/>
        <v>2.8953560978350924E-2</v>
      </c>
      <c r="DL82" s="2">
        <f t="shared" si="88"/>
        <v>3.6827334076428376E-3</v>
      </c>
      <c r="DM82" s="2">
        <f t="shared" si="88"/>
        <v>4.2617974742691908E-4</v>
      </c>
      <c r="DN82" s="2">
        <f t="shared" si="88"/>
        <v>3.1192671693309746E-5</v>
      </c>
      <c r="DO82" s="2">
        <f t="shared" si="88"/>
        <v>2.377577280132659E-6</v>
      </c>
      <c r="DP82" s="2">
        <f t="shared" si="88"/>
        <v>1.7410902709791289E-7</v>
      </c>
      <c r="DQ82" s="2">
        <f t="shared" si="88"/>
        <v>1.1962814172594704E-8</v>
      </c>
      <c r="DR82" s="2">
        <f t="shared" si="88"/>
        <v>9.1398943413700808E-10</v>
      </c>
      <c r="DS82" s="2">
        <f t="shared" si="88"/>
        <v>6.7087353450290269E-11</v>
      </c>
      <c r="DT82" s="2">
        <f t="shared" si="88"/>
        <v>4.619714610853975E-12</v>
      </c>
      <c r="DU82" s="21">
        <f t="shared" si="81"/>
        <v>454.07664923949284</v>
      </c>
      <c r="DV82" s="21">
        <f t="shared" si="81"/>
        <v>41.2549887374308</v>
      </c>
      <c r="DW82" s="21">
        <f t="shared" si="81"/>
        <v>3.7530614281692154</v>
      </c>
      <c r="DX82" s="21">
        <f t="shared" si="81"/>
        <v>0.34183645203035584</v>
      </c>
      <c r="DY82" s="21">
        <f t="shared" si="81"/>
        <v>3.1170228307011778E-2</v>
      </c>
      <c r="DZ82" s="21">
        <f t="shared" si="81"/>
        <v>2.8452421815472807E-3</v>
      </c>
      <c r="EA82" s="21">
        <f t="shared" si="81"/>
        <v>2.5997272075716079E-4</v>
      </c>
      <c r="EB82" s="21">
        <f t="shared" si="81"/>
        <v>2.3776055449548277E-5</v>
      </c>
      <c r="EC82" s="21">
        <f t="shared" si="81"/>
        <v>2.1763652070235472E-6</v>
      </c>
      <c r="ED82" s="21">
        <f t="shared" si="81"/>
        <v>1.9938025608620935E-7</v>
      </c>
      <c r="EE82" s="21">
        <f t="shared" si="81"/>
        <v>1.827978881831508E-8</v>
      </c>
      <c r="EF82" s="21">
        <f t="shared" si="81"/>
        <v>1.6771838916991321E-9</v>
      </c>
      <c r="EG82" s="21">
        <f t="shared" si="81"/>
        <v>1.5399050152632608E-10</v>
      </c>
      <c r="EH82" s="2">
        <f t="shared" si="84"/>
        <v>61.409108520192582</v>
      </c>
      <c r="EI82" s="2">
        <f t="shared" si="84"/>
        <v>63.770997309430761</v>
      </c>
      <c r="EJ82" s="2">
        <f t="shared" si="84"/>
        <v>66.132886098668934</v>
      </c>
      <c r="EK82" s="2">
        <f t="shared" si="84"/>
        <v>68.494774887907113</v>
      </c>
      <c r="EL82" s="2">
        <f t="shared" si="84"/>
        <v>70.856663677145292</v>
      </c>
      <c r="EM82" s="2">
        <f t="shared" si="84"/>
        <v>73.218552466383471</v>
      </c>
      <c r="EN82" s="2">
        <f t="shared" si="84"/>
        <v>75.580441255621636</v>
      </c>
      <c r="EO82" s="2">
        <f t="shared" si="82"/>
        <v>77.942330044859816</v>
      </c>
      <c r="EP82" s="2">
        <f t="shared" si="82"/>
        <v>80.304218834097995</v>
      </c>
      <c r="EQ82" s="2">
        <f t="shared" si="82"/>
        <v>82.666107623336174</v>
      </c>
      <c r="ER82" s="2">
        <f t="shared" si="82"/>
        <v>85.027996412574339</v>
      </c>
      <c r="ES82" s="2">
        <f t="shared" si="82"/>
        <v>87.389885201812518</v>
      </c>
      <c r="ET82" s="2">
        <f t="shared" si="82"/>
        <v>89.751773991050698</v>
      </c>
      <c r="EU82" s="2">
        <f t="shared" si="85"/>
        <v>2.8775453057052607E-11</v>
      </c>
      <c r="EV82" s="2">
        <f t="shared" si="85"/>
        <v>2.6143845841227547E-12</v>
      </c>
      <c r="EW82" s="2">
        <f t="shared" si="85"/>
        <v>2.3783659240621559E-13</v>
      </c>
      <c r="EX82" s="2">
        <f t="shared" si="85"/>
        <v>2.1662639545651738E-14</v>
      </c>
      <c r="EY82" s="2">
        <f t="shared" si="85"/>
        <v>1.9752996392276756E-15</v>
      </c>
      <c r="EZ82" s="2">
        <f t="shared" si="85"/>
        <v>1.8030685561136325E-16</v>
      </c>
      <c r="FA82" s="2">
        <f t="shared" si="85"/>
        <v>1.6474823875612282E-17</v>
      </c>
      <c r="FB82" s="2">
        <f t="shared" si="83"/>
        <v>1.5067208776646584E-18</v>
      </c>
      <c r="FC82" s="2">
        <f t="shared" si="83"/>
        <v>1.3791921464027556E-19</v>
      </c>
      <c r="FD82" s="2">
        <f t="shared" si="83"/>
        <v>1.2634997217123534E-20</v>
      </c>
      <c r="FE82" s="2">
        <f t="shared" si="83"/>
        <v>1.158415007497787E-21</v>
      </c>
      <c r="FF82" s="2">
        <f t="shared" si="83"/>
        <v>1.0628541772491331E-22</v>
      </c>
      <c r="FG82" s="2">
        <f t="shared" si="83"/>
        <v>9.7585869154832753E-24</v>
      </c>
    </row>
    <row r="83" spans="1:163" x14ac:dyDescent="0.25">
      <c r="A83" s="19">
        <f t="shared" si="45"/>
        <v>65</v>
      </c>
      <c r="B83" s="20">
        <f t="shared" si="46"/>
        <v>155</v>
      </c>
      <c r="C83" s="22">
        <f t="shared" si="47"/>
        <v>65</v>
      </c>
      <c r="D83" s="20">
        <f t="shared" si="47"/>
        <v>155</v>
      </c>
      <c r="E83" s="8">
        <f t="shared" si="92"/>
        <v>428.16</v>
      </c>
      <c r="F83" s="21">
        <f t="shared" si="48"/>
        <v>6.3371356147021542E-14</v>
      </c>
      <c r="G83" s="7">
        <f t="shared" si="93"/>
        <v>0.74787221836270057</v>
      </c>
      <c r="H83" s="7">
        <f t="shared" si="94"/>
        <v>2.1357627965943198E-2</v>
      </c>
      <c r="I83" s="2">
        <f t="shared" si="95"/>
        <v>90.17587441069</v>
      </c>
      <c r="J83" s="2">
        <f t="shared" ref="J83:J146" si="107">G$16*EXP((-H$16)*G83)-I$16*H83</f>
        <v>1.0704238530243055</v>
      </c>
      <c r="K83" s="2">
        <f t="shared" ref="K83:K147" si="108">EXP((-1.2)+3.5*($I83/100-0.6)+100*($I83/100-0.9)^5+350000000*($I83/100-0.65)^15)</f>
        <v>1.2439132417424676</v>
      </c>
      <c r="L83" s="2">
        <f t="shared" ref="L83:L146" si="109">1.57-0.4*G83+0.04/G83</f>
        <v>1.3243361853957833</v>
      </c>
      <c r="M83" s="2">
        <f t="shared" si="96"/>
        <v>0.99942518455128915</v>
      </c>
      <c r="N83" s="2">
        <f t="shared" si="97"/>
        <v>0.99913777682693383</v>
      </c>
      <c r="O83" s="2">
        <f t="shared" si="98"/>
        <v>0.54995722324189455</v>
      </c>
      <c r="P83" s="2">
        <f t="shared" si="99"/>
        <v>0.19315412323921438</v>
      </c>
      <c r="Q83" s="6">
        <f t="shared" si="100"/>
        <v>155</v>
      </c>
      <c r="R83" s="2">
        <f t="shared" si="89"/>
        <v>0.1</v>
      </c>
      <c r="S83" s="2">
        <f t="shared" si="89"/>
        <v>0.1</v>
      </c>
      <c r="T83" s="2">
        <f t="shared" si="89"/>
        <v>0.15</v>
      </c>
      <c r="U83" s="2">
        <f t="shared" si="89"/>
        <v>0.15</v>
      </c>
      <c r="V83" s="2">
        <f t="shared" si="89"/>
        <v>0.15</v>
      </c>
      <c r="W83" s="2">
        <f t="shared" si="89"/>
        <v>0.15</v>
      </c>
      <c r="X83" s="2">
        <f t="shared" si="89"/>
        <v>0.1</v>
      </c>
      <c r="Y83" s="2">
        <f t="shared" si="89"/>
        <v>9.9425184551289181E-2</v>
      </c>
      <c r="Z83" s="21">
        <f t="shared" ref="Z83:AG98" si="110">Z82+(AP83-AP82)/$F83</f>
        <v>95527146.188524872</v>
      </c>
      <c r="AA83" s="21">
        <f t="shared" si="110"/>
        <v>8703663.0059740897</v>
      </c>
      <c r="AB83" s="21">
        <f t="shared" si="110"/>
        <v>794535.14028026303</v>
      </c>
      <c r="AC83" s="21">
        <f t="shared" si="110"/>
        <v>72659.267789230929</v>
      </c>
      <c r="AD83" s="21">
        <f t="shared" si="110"/>
        <v>6655.413912344955</v>
      </c>
      <c r="AE83" s="21">
        <f t="shared" si="110"/>
        <v>610.53630485034216</v>
      </c>
      <c r="AF83" s="21">
        <f t="shared" si="110"/>
        <v>56.085737563141045</v>
      </c>
      <c r="AG83" s="21">
        <f t="shared" si="110"/>
        <v>5.1588764344549425</v>
      </c>
      <c r="AH83" s="2">
        <f t="shared" si="63"/>
        <v>49.367977052635851</v>
      </c>
      <c r="AI83" s="2">
        <f t="shared" si="63"/>
        <v>51.718833102761366</v>
      </c>
      <c r="AJ83" s="2">
        <f t="shared" si="63"/>
        <v>54.06968915288688</v>
      </c>
      <c r="AK83" s="2">
        <f t="shared" si="63"/>
        <v>56.420545203012395</v>
      </c>
      <c r="AL83" s="2">
        <f t="shared" si="63"/>
        <v>58.77140125313791</v>
      </c>
      <c r="AM83" s="2">
        <f t="shared" si="63"/>
        <v>61.122257303263432</v>
      </c>
      <c r="AN83" s="2">
        <f t="shared" si="63"/>
        <v>63.473113353388953</v>
      </c>
      <c r="AO83" s="2">
        <f t="shared" si="61"/>
        <v>65.823969403514468</v>
      </c>
      <c r="AP83" s="2">
        <f t="shared" si="101"/>
        <v>6.0536848041539149E-6</v>
      </c>
      <c r="AQ83" s="2">
        <f t="shared" si="101"/>
        <v>5.5156292817877322E-7</v>
      </c>
      <c r="AR83" s="2">
        <f t="shared" si="101"/>
        <v>5.0350769347449502E-8</v>
      </c>
      <c r="AS83" s="2">
        <f t="shared" si="101"/>
        <v>4.6045163364999089E-9</v>
      </c>
      <c r="AT83" s="2">
        <f t="shared" si="101"/>
        <v>4.2176260534658989E-10</v>
      </c>
      <c r="AU83" s="2">
        <f t="shared" si="101"/>
        <v>3.8690513615408078E-11</v>
      </c>
      <c r="AV83" s="2">
        <f t="shared" si="101"/>
        <v>3.5542292498838602E-12</v>
      </c>
      <c r="AW83" s="2">
        <f t="shared" si="62"/>
        <v>3.2692499584637576E-13</v>
      </c>
      <c r="AX83" s="2"/>
      <c r="AY83" s="6">
        <f t="shared" si="102"/>
        <v>155</v>
      </c>
      <c r="AZ83" s="2">
        <f t="shared" si="90"/>
        <v>0.1</v>
      </c>
      <c r="BA83" s="2">
        <f t="shared" si="90"/>
        <v>0.15</v>
      </c>
      <c r="BB83" s="2">
        <f t="shared" si="90"/>
        <v>0.15</v>
      </c>
      <c r="BC83" s="2">
        <f t="shared" si="90"/>
        <v>0.15</v>
      </c>
      <c r="BD83" s="2">
        <f t="shared" si="90"/>
        <v>0.15</v>
      </c>
      <c r="BE83" s="2">
        <f t="shared" si="90"/>
        <v>0.15</v>
      </c>
      <c r="BF83" s="2">
        <f t="shared" si="90"/>
        <v>0.14913777682693374</v>
      </c>
      <c r="BG83" s="21">
        <f t="shared" ref="BG83:BM98" si="111">BG82+(BU83-BU82)/$F83</f>
        <v>8703663.0059740897</v>
      </c>
      <c r="BH83" s="21">
        <f t="shared" si="111"/>
        <v>794535.14028026303</v>
      </c>
      <c r="BI83" s="21">
        <f t="shared" si="111"/>
        <v>72659.267789230929</v>
      </c>
      <c r="BJ83" s="21">
        <f t="shared" si="111"/>
        <v>6655.413912344955</v>
      </c>
      <c r="BK83" s="21">
        <f t="shared" si="111"/>
        <v>610.53630485034216</v>
      </c>
      <c r="BL83" s="21">
        <f t="shared" si="111"/>
        <v>56.085737563141045</v>
      </c>
      <c r="BM83" s="21">
        <f t="shared" si="111"/>
        <v>5.1588764344549425</v>
      </c>
      <c r="BN83" s="2">
        <f t="shared" si="86"/>
        <v>51.718833102761366</v>
      </c>
      <c r="BO83" s="2">
        <f t="shared" si="86"/>
        <v>54.06968915288688</v>
      </c>
      <c r="BP83" s="2">
        <f t="shared" si="86"/>
        <v>56.420545203012395</v>
      </c>
      <c r="BQ83" s="2">
        <f t="shared" si="86"/>
        <v>58.77140125313791</v>
      </c>
      <c r="BR83" s="2">
        <f t="shared" si="86"/>
        <v>61.122257303263432</v>
      </c>
      <c r="BS83" s="2">
        <f t="shared" si="86"/>
        <v>63.473113353388953</v>
      </c>
      <c r="BT83" s="2">
        <f t="shared" si="86"/>
        <v>65.823969403514468</v>
      </c>
      <c r="BU83" s="2">
        <f t="shared" si="103"/>
        <v>5.5156292817877322E-7</v>
      </c>
      <c r="BV83" s="2">
        <f t="shared" si="103"/>
        <v>5.0350769347449502E-8</v>
      </c>
      <c r="BW83" s="2">
        <f t="shared" si="103"/>
        <v>4.6045163364999089E-9</v>
      </c>
      <c r="BX83" s="2">
        <f t="shared" si="103"/>
        <v>4.2176260534658989E-10</v>
      </c>
      <c r="BY83" s="2">
        <f t="shared" si="103"/>
        <v>3.8690513615408078E-11</v>
      </c>
      <c r="BZ83" s="2">
        <f t="shared" si="103"/>
        <v>3.5542292498838602E-12</v>
      </c>
      <c r="CA83" s="2">
        <f t="shared" si="103"/>
        <v>3.2692499584637576E-13</v>
      </c>
      <c r="CB83" s="2"/>
      <c r="CC83" s="6">
        <f t="shared" si="104"/>
        <v>155</v>
      </c>
      <c r="CD83" s="2">
        <f t="shared" si="91"/>
        <v>0.05</v>
      </c>
      <c r="CE83" s="2">
        <f t="shared" si="91"/>
        <v>0.15</v>
      </c>
      <c r="CF83" s="2">
        <f t="shared" si="91"/>
        <v>0.24856296137822292</v>
      </c>
      <c r="CG83" s="2">
        <f t="shared" si="91"/>
        <v>9.4543627883841103E-2</v>
      </c>
      <c r="CH83" s="2">
        <f t="shared" si="91"/>
        <v>6.4285122985956568E-3</v>
      </c>
      <c r="CI83" s="2">
        <f t="shared" si="91"/>
        <v>4.0345105478568622E-4</v>
      </c>
      <c r="CJ83" s="2">
        <f t="shared" si="91"/>
        <v>1.8670626449246443E-5</v>
      </c>
      <c r="CK83" s="21">
        <f t="shared" ref="CK83:CQ98" si="112">CK82+(CY83-CY82)/$F83</f>
        <v>610.53630485034216</v>
      </c>
      <c r="CL83" s="21">
        <f t="shared" si="112"/>
        <v>56.085737563141045</v>
      </c>
      <c r="CM83" s="21">
        <f t="shared" si="112"/>
        <v>5.1588764344549425</v>
      </c>
      <c r="CN83" s="21">
        <f t="shared" si="112"/>
        <v>0.47509579077812414</v>
      </c>
      <c r="CO83" s="21">
        <f t="shared" si="112"/>
        <v>4.3802210807900178E-2</v>
      </c>
      <c r="CP83" s="21">
        <f t="shared" si="112"/>
        <v>4.0426711422689365E-3</v>
      </c>
      <c r="CQ83" s="21">
        <f t="shared" si="112"/>
        <v>3.734822648040306E-4</v>
      </c>
      <c r="CR83" s="2">
        <f t="shared" si="87"/>
        <v>61.122257303263432</v>
      </c>
      <c r="CS83" s="2">
        <f t="shared" si="87"/>
        <v>63.473113353388953</v>
      </c>
      <c r="CT83" s="2">
        <f t="shared" si="87"/>
        <v>65.823969403514468</v>
      </c>
      <c r="CU83" s="2">
        <f t="shared" si="87"/>
        <v>68.174825453639983</v>
      </c>
      <c r="CV83" s="2">
        <f t="shared" si="87"/>
        <v>70.525681503765497</v>
      </c>
      <c r="CW83" s="2">
        <f t="shared" si="87"/>
        <v>72.876537553891012</v>
      </c>
      <c r="CX83" s="2">
        <f t="shared" si="87"/>
        <v>75.227393604016541</v>
      </c>
      <c r="CY83" s="2">
        <f t="shared" si="105"/>
        <v>3.8690513615408078E-11</v>
      </c>
      <c r="CZ83" s="2">
        <f t="shared" si="105"/>
        <v>3.5542292498838602E-12</v>
      </c>
      <c r="DA83" s="2">
        <f t="shared" si="105"/>
        <v>3.2692499584637576E-13</v>
      </c>
      <c r="DB83" s="2">
        <f t="shared" si="105"/>
        <v>3.0107464561353148E-14</v>
      </c>
      <c r="DC83" s="2">
        <f t="shared" si="105"/>
        <v>2.7758055011344183E-15</v>
      </c>
      <c r="DD83" s="2">
        <f t="shared" si="105"/>
        <v>2.5618955274201317E-16</v>
      </c>
      <c r="DE83" s="2">
        <f t="shared" si="105"/>
        <v>2.3668077617492499E-17</v>
      </c>
      <c r="DF83" s="2"/>
      <c r="DG83" s="6">
        <f t="shared" si="106"/>
        <v>155</v>
      </c>
      <c r="DH83" s="2">
        <f t="shared" si="88"/>
        <v>0.02</v>
      </c>
      <c r="DI83" s="2">
        <f t="shared" si="88"/>
        <v>0.05</v>
      </c>
      <c r="DJ83" s="2">
        <f t="shared" si="88"/>
        <v>7.9540147641031331E-2</v>
      </c>
      <c r="DK83" s="2">
        <f t="shared" si="88"/>
        <v>3.7817451153536442E-2</v>
      </c>
      <c r="DL83" s="2">
        <f t="shared" si="88"/>
        <v>5.1428098388765255E-3</v>
      </c>
      <c r="DM83" s="2">
        <f t="shared" si="88"/>
        <v>6.0517658217852926E-4</v>
      </c>
      <c r="DN83" s="2">
        <f t="shared" si="88"/>
        <v>4.4809503478191454E-5</v>
      </c>
      <c r="DO83" s="2">
        <f t="shared" si="88"/>
        <v>3.4535635159649304E-6</v>
      </c>
      <c r="DP83" s="2">
        <f t="shared" si="88"/>
        <v>2.5571079600439365E-7</v>
      </c>
      <c r="DQ83" s="2">
        <f t="shared" si="88"/>
        <v>1.7764545914289442E-8</v>
      </c>
      <c r="DR83" s="2">
        <f t="shared" si="88"/>
        <v>1.3723176706115227E-9</v>
      </c>
      <c r="DS83" s="2">
        <f t="shared" si="88"/>
        <v>1.0184665999446452E-10</v>
      </c>
      <c r="DT83" s="2">
        <f t="shared" si="88"/>
        <v>7.0911043703603125E-12</v>
      </c>
      <c r="DU83" s="21">
        <f t="shared" ref="DU83:EG98" si="113">DU82+(EU83-EU82)/$F83</f>
        <v>610.53630485034216</v>
      </c>
      <c r="DV83" s="21">
        <f t="shared" si="113"/>
        <v>56.085737563141045</v>
      </c>
      <c r="DW83" s="21">
        <f t="shared" si="113"/>
        <v>5.1588764344549425</v>
      </c>
      <c r="DX83" s="21">
        <f t="shared" si="113"/>
        <v>0.47509579077812414</v>
      </c>
      <c r="DY83" s="21">
        <f t="shared" si="113"/>
        <v>4.3802210807900178E-2</v>
      </c>
      <c r="DZ83" s="21">
        <f t="shared" si="113"/>
        <v>4.0426711422689365E-3</v>
      </c>
      <c r="EA83" s="21">
        <f t="shared" si="113"/>
        <v>3.734822648040306E-4</v>
      </c>
      <c r="EB83" s="21">
        <f t="shared" si="113"/>
        <v>3.4536231528405358E-5</v>
      </c>
      <c r="EC83" s="21">
        <f t="shared" si="113"/>
        <v>3.1963900584760746E-6</v>
      </c>
      <c r="ED83" s="21">
        <f t="shared" si="113"/>
        <v>2.9607580908212178E-7</v>
      </c>
      <c r="EE83" s="21">
        <f t="shared" si="113"/>
        <v>2.7446353811637022E-8</v>
      </c>
      <c r="EF83" s="21">
        <f t="shared" si="113"/>
        <v>2.5461665561999142E-9</v>
      </c>
      <c r="EG83" s="21">
        <f t="shared" si="113"/>
        <v>2.3637015702342311E-10</v>
      </c>
      <c r="EH83" s="2">
        <f t="shared" si="84"/>
        <v>61.122257303263432</v>
      </c>
      <c r="EI83" s="2">
        <f t="shared" si="84"/>
        <v>63.473113353388953</v>
      </c>
      <c r="EJ83" s="2">
        <f t="shared" si="84"/>
        <v>65.823969403514468</v>
      </c>
      <c r="EK83" s="2">
        <f t="shared" si="84"/>
        <v>68.174825453639983</v>
      </c>
      <c r="EL83" s="2">
        <f t="shared" si="84"/>
        <v>70.525681503765497</v>
      </c>
      <c r="EM83" s="2">
        <f t="shared" si="84"/>
        <v>72.876537553891012</v>
      </c>
      <c r="EN83" s="2">
        <f t="shared" si="84"/>
        <v>75.227393604016541</v>
      </c>
      <c r="EO83" s="2">
        <f t="shared" si="82"/>
        <v>77.578249654142056</v>
      </c>
      <c r="EP83" s="2">
        <f t="shared" si="82"/>
        <v>79.92910570426757</v>
      </c>
      <c r="EQ83" s="2">
        <f t="shared" si="82"/>
        <v>82.279961754393085</v>
      </c>
      <c r="ER83" s="2">
        <f t="shared" si="82"/>
        <v>84.6308178045186</v>
      </c>
      <c r="ES83" s="2">
        <f t="shared" si="82"/>
        <v>86.981673854644114</v>
      </c>
      <c r="ET83" s="2">
        <f t="shared" si="82"/>
        <v>89.332529904769629</v>
      </c>
      <c r="EU83" s="2">
        <f t="shared" si="85"/>
        <v>3.8690513615408078E-11</v>
      </c>
      <c r="EV83" s="2">
        <f t="shared" si="85"/>
        <v>3.5542292498838602E-12</v>
      </c>
      <c r="EW83" s="2">
        <f t="shared" si="85"/>
        <v>3.2692499584637576E-13</v>
      </c>
      <c r="EX83" s="2">
        <f t="shared" si="85"/>
        <v>3.0107464561353148E-14</v>
      </c>
      <c r="EY83" s="2">
        <f t="shared" si="85"/>
        <v>2.7758055011344183E-15</v>
      </c>
      <c r="EZ83" s="2">
        <f t="shared" si="85"/>
        <v>2.5618955274201317E-16</v>
      </c>
      <c r="FA83" s="2">
        <f t="shared" si="85"/>
        <v>2.3668077617492499E-17</v>
      </c>
      <c r="FB83" s="2">
        <f t="shared" si="83"/>
        <v>2.1886078281625719E-18</v>
      </c>
      <c r="FC83" s="2">
        <f t="shared" si="83"/>
        <v>2.0255957278048641E-19</v>
      </c>
      <c r="FD83" s="2">
        <f t="shared" si="83"/>
        <v>1.8762725543860697E-20</v>
      </c>
      <c r="FE83" s="2">
        <f t="shared" si="83"/>
        <v>1.7393126623344119E-21</v>
      </c>
      <c r="FF83" s="2">
        <f t="shared" si="83"/>
        <v>1.613540276425801E-22</v>
      </c>
      <c r="FG83" s="2">
        <f t="shared" si="83"/>
        <v>1.4979097403258751E-23</v>
      </c>
    </row>
    <row r="84" spans="1:163" x14ac:dyDescent="0.25">
      <c r="A84" s="19">
        <f t="shared" ref="A84:A147" si="114">A83+1</f>
        <v>66</v>
      </c>
      <c r="B84" s="20">
        <f t="shared" ref="B84:B147" si="115">B83+2</f>
        <v>157</v>
      </c>
      <c r="C84" s="22">
        <f t="shared" ref="C84:D143" si="116">A84</f>
        <v>66</v>
      </c>
      <c r="D84" s="20">
        <f t="shared" si="116"/>
        <v>157</v>
      </c>
      <c r="E84" s="8">
        <f t="shared" si="92"/>
        <v>430.16</v>
      </c>
      <c r="F84" s="21">
        <f t="shared" ref="F84:F147" si="117">($E84-$E83)/($C84-$C83)/31560000000000</f>
        <v>6.3371356147021542E-14</v>
      </c>
      <c r="G84" s="7">
        <f t="shared" si="93"/>
        <v>0.73973271913070127</v>
      </c>
      <c r="H84" s="7">
        <f t="shared" si="94"/>
        <v>2.1151042513572391E-2</v>
      </c>
      <c r="I84" s="2">
        <f t="shared" si="95"/>
        <v>90.256101215653487</v>
      </c>
      <c r="J84" s="2">
        <f t="shared" si="107"/>
        <v>1.0995950262613798</v>
      </c>
      <c r="K84" s="2">
        <f t="shared" si="108"/>
        <v>1.269686853037441</v>
      </c>
      <c r="L84" s="2">
        <f t="shared" si="109"/>
        <v>1.3281804972595863</v>
      </c>
      <c r="M84" s="2">
        <f t="shared" si="96"/>
        <v>0.99991503021779082</v>
      </c>
      <c r="N84" s="2">
        <f t="shared" si="97"/>
        <v>0.99987254532668635</v>
      </c>
      <c r="O84" s="2">
        <f t="shared" si="98"/>
        <v>0.5798818608421934</v>
      </c>
      <c r="P84" s="2">
        <f t="shared" si="99"/>
        <v>0.20622762687064258</v>
      </c>
      <c r="Q84" s="6">
        <f t="shared" si="100"/>
        <v>157</v>
      </c>
      <c r="R84" s="2">
        <f t="shared" si="89"/>
        <v>0.1</v>
      </c>
      <c r="S84" s="2">
        <f t="shared" si="89"/>
        <v>0.1</v>
      </c>
      <c r="T84" s="2">
        <f t="shared" si="89"/>
        <v>0.15</v>
      </c>
      <c r="U84" s="2">
        <f t="shared" si="89"/>
        <v>0.15</v>
      </c>
      <c r="V84" s="2">
        <f t="shared" si="89"/>
        <v>0.15</v>
      </c>
      <c r="W84" s="2">
        <f t="shared" si="89"/>
        <v>0.15</v>
      </c>
      <c r="X84" s="2">
        <f t="shared" si="89"/>
        <v>0.1</v>
      </c>
      <c r="Y84" s="2">
        <f t="shared" si="89"/>
        <v>9.9915030217790857E-2</v>
      </c>
      <c r="Z84" s="21">
        <f t="shared" si="110"/>
        <v>121278399.94675329</v>
      </c>
      <c r="AA84" s="21">
        <f t="shared" si="110"/>
        <v>11171432.104419734</v>
      </c>
      <c r="AB84" s="21">
        <f t="shared" si="110"/>
        <v>1031026.3348231759</v>
      </c>
      <c r="AC84" s="21">
        <f t="shared" si="110"/>
        <v>95322.911673956987</v>
      </c>
      <c r="AD84" s="21">
        <f t="shared" si="110"/>
        <v>8827.3588359655387</v>
      </c>
      <c r="AE84" s="21">
        <f t="shared" si="110"/>
        <v>818.68427784318419</v>
      </c>
      <c r="AF84" s="21">
        <f t="shared" si="110"/>
        <v>76.033760990110906</v>
      </c>
      <c r="AG84" s="21">
        <f t="shared" si="110"/>
        <v>7.0706297751079523</v>
      </c>
      <c r="AH84" s="2">
        <f t="shared" si="63"/>
        <v>49.138443962378105</v>
      </c>
      <c r="AI84" s="2">
        <f t="shared" si="63"/>
        <v>51.47836986534849</v>
      </c>
      <c r="AJ84" s="2">
        <f t="shared" si="63"/>
        <v>53.818295768318876</v>
      </c>
      <c r="AK84" s="2">
        <f t="shared" si="63"/>
        <v>56.158221671289262</v>
      </c>
      <c r="AL84" s="2">
        <f t="shared" si="63"/>
        <v>58.498147574259647</v>
      </c>
      <c r="AM84" s="2">
        <f t="shared" si="63"/>
        <v>60.838073477230033</v>
      </c>
      <c r="AN84" s="2">
        <f t="shared" si="63"/>
        <v>63.177999380200426</v>
      </c>
      <c r="AO84" s="2">
        <f t="shared" si="61"/>
        <v>65.517925283170811</v>
      </c>
      <c r="AP84" s="2">
        <f t="shared" si="101"/>
        <v>7.6855766772989346E-6</v>
      </c>
      <c r="AQ84" s="2">
        <f t="shared" si="101"/>
        <v>7.0794880260498643E-7</v>
      </c>
      <c r="AR84" s="2">
        <f t="shared" si="101"/>
        <v>6.5337537062462989E-8</v>
      </c>
      <c r="AS84" s="2">
        <f t="shared" si="101"/>
        <v>6.0407421847081509E-9</v>
      </c>
      <c r="AT84" s="2">
        <f t="shared" si="101"/>
        <v>5.5940170063306539E-10</v>
      </c>
      <c r="AU84" s="2">
        <f t="shared" si="101"/>
        <v>5.1881132943218091E-11</v>
      </c>
      <c r="AV84" s="2">
        <f t="shared" si="101"/>
        <v>4.8183625469034962E-12</v>
      </c>
      <c r="AW84" s="2">
        <f t="shared" si="62"/>
        <v>4.4807539766215582E-13</v>
      </c>
      <c r="AX84" s="2"/>
      <c r="AY84" s="6">
        <f t="shared" si="102"/>
        <v>157</v>
      </c>
      <c r="AZ84" s="2">
        <f t="shared" si="90"/>
        <v>0.1</v>
      </c>
      <c r="BA84" s="2">
        <f t="shared" si="90"/>
        <v>0.15</v>
      </c>
      <c r="BB84" s="2">
        <f t="shared" si="90"/>
        <v>0.15</v>
      </c>
      <c r="BC84" s="2">
        <f t="shared" si="90"/>
        <v>0.15</v>
      </c>
      <c r="BD84" s="2">
        <f t="shared" si="90"/>
        <v>0.15</v>
      </c>
      <c r="BE84" s="2">
        <f t="shared" si="90"/>
        <v>0.15</v>
      </c>
      <c r="BF84" s="2">
        <f t="shared" si="90"/>
        <v>0.14987254532668626</v>
      </c>
      <c r="BG84" s="21">
        <f t="shared" si="111"/>
        <v>11171432.104419734</v>
      </c>
      <c r="BH84" s="21">
        <f t="shared" si="111"/>
        <v>1031026.3348231759</v>
      </c>
      <c r="BI84" s="21">
        <f t="shared" si="111"/>
        <v>95322.911673956987</v>
      </c>
      <c r="BJ84" s="21">
        <f t="shared" si="111"/>
        <v>8827.3588359655387</v>
      </c>
      <c r="BK84" s="21">
        <f t="shared" si="111"/>
        <v>818.68427784318419</v>
      </c>
      <c r="BL84" s="21">
        <f t="shared" si="111"/>
        <v>76.033760990110906</v>
      </c>
      <c r="BM84" s="21">
        <f t="shared" si="111"/>
        <v>7.0706297751079523</v>
      </c>
      <c r="BN84" s="2">
        <f t="shared" si="86"/>
        <v>51.47836986534849</v>
      </c>
      <c r="BO84" s="2">
        <f t="shared" si="86"/>
        <v>53.818295768318876</v>
      </c>
      <c r="BP84" s="2">
        <f t="shared" si="86"/>
        <v>56.158221671289262</v>
      </c>
      <c r="BQ84" s="2">
        <f t="shared" si="86"/>
        <v>58.498147574259647</v>
      </c>
      <c r="BR84" s="2">
        <f t="shared" si="86"/>
        <v>60.838073477230033</v>
      </c>
      <c r="BS84" s="2">
        <f t="shared" si="86"/>
        <v>63.177999380200426</v>
      </c>
      <c r="BT84" s="2">
        <f t="shared" si="86"/>
        <v>65.517925283170811</v>
      </c>
      <c r="BU84" s="2">
        <f t="shared" si="103"/>
        <v>7.0794880260498643E-7</v>
      </c>
      <c r="BV84" s="2">
        <f t="shared" si="103"/>
        <v>6.5337537062462989E-8</v>
      </c>
      <c r="BW84" s="2">
        <f t="shared" si="103"/>
        <v>6.0407421847081509E-9</v>
      </c>
      <c r="BX84" s="2">
        <f t="shared" si="103"/>
        <v>5.5940170063306539E-10</v>
      </c>
      <c r="BY84" s="2">
        <f t="shared" si="103"/>
        <v>5.1881132943218091E-11</v>
      </c>
      <c r="BZ84" s="2">
        <f t="shared" si="103"/>
        <v>4.8183625469034962E-12</v>
      </c>
      <c r="CA84" s="2">
        <f t="shared" si="103"/>
        <v>4.4807539766215582E-13</v>
      </c>
      <c r="CB84" s="2"/>
      <c r="CC84" s="6">
        <f t="shared" si="104"/>
        <v>157</v>
      </c>
      <c r="CD84" s="2">
        <f t="shared" si="91"/>
        <v>0.05</v>
      </c>
      <c r="CE84" s="2">
        <f t="shared" si="91"/>
        <v>0.15</v>
      </c>
      <c r="CF84" s="2">
        <f t="shared" si="91"/>
        <v>0.24978757554447711</v>
      </c>
      <c r="CG84" s="2">
        <f t="shared" si="91"/>
        <v>0.12056910330825224</v>
      </c>
      <c r="CH84" s="2">
        <f t="shared" si="91"/>
        <v>8.9275312815525806E-3</v>
      </c>
      <c r="CI84" s="2">
        <f t="shared" si="91"/>
        <v>5.7091932857408214E-4</v>
      </c>
      <c r="CJ84" s="2">
        <f t="shared" si="91"/>
        <v>2.6731379337413544E-5</v>
      </c>
      <c r="CK84" s="21">
        <f t="shared" si="112"/>
        <v>818.68427784318419</v>
      </c>
      <c r="CL84" s="21">
        <f t="shared" si="112"/>
        <v>76.033760990110906</v>
      </c>
      <c r="CM84" s="21">
        <f t="shared" si="112"/>
        <v>7.0706297751079523</v>
      </c>
      <c r="CN84" s="21">
        <f t="shared" si="112"/>
        <v>0.65831379542642998</v>
      </c>
      <c r="CO84" s="21">
        <f t="shared" si="112"/>
        <v>6.1361573209416306E-2</v>
      </c>
      <c r="CP84" s="21">
        <f t="shared" si="112"/>
        <v>5.7255530267252162E-3</v>
      </c>
      <c r="CQ84" s="21">
        <f t="shared" si="112"/>
        <v>5.3477055103384307E-4</v>
      </c>
      <c r="CR84" s="2">
        <f t="shared" si="87"/>
        <v>60.838073477230033</v>
      </c>
      <c r="CS84" s="2">
        <f t="shared" si="87"/>
        <v>63.177999380200426</v>
      </c>
      <c r="CT84" s="2">
        <f t="shared" si="87"/>
        <v>65.517925283170811</v>
      </c>
      <c r="CU84" s="2">
        <f t="shared" si="87"/>
        <v>67.85785118614119</v>
      </c>
      <c r="CV84" s="2">
        <f t="shared" si="87"/>
        <v>70.197777089111582</v>
      </c>
      <c r="CW84" s="2">
        <f t="shared" si="87"/>
        <v>72.537702992081961</v>
      </c>
      <c r="CX84" s="2">
        <f t="shared" si="87"/>
        <v>74.877628895052354</v>
      </c>
      <c r="CY84" s="2">
        <f t="shared" si="105"/>
        <v>5.1881132943218091E-11</v>
      </c>
      <c r="CZ84" s="2">
        <f t="shared" si="105"/>
        <v>4.8183625469034962E-12</v>
      </c>
      <c r="DA84" s="2">
        <f t="shared" si="105"/>
        <v>4.4807539766215582E-13</v>
      </c>
      <c r="DB84" s="2">
        <f t="shared" si="105"/>
        <v>4.1718237986467583E-14</v>
      </c>
      <c r="DC84" s="2">
        <f t="shared" si="105"/>
        <v>3.8885661095955162E-15</v>
      </c>
      <c r="DD84" s="2">
        <f t="shared" si="105"/>
        <v>3.6283605999526281E-16</v>
      </c>
      <c r="DE84" s="2">
        <f t="shared" si="105"/>
        <v>3.3889135046504696E-17</v>
      </c>
      <c r="DF84" s="2"/>
      <c r="DG84" s="6">
        <f t="shared" si="106"/>
        <v>157</v>
      </c>
      <c r="DH84" s="2">
        <f t="shared" si="88"/>
        <v>0.02</v>
      </c>
      <c r="DI84" s="2">
        <f t="shared" si="88"/>
        <v>0.05</v>
      </c>
      <c r="DJ84" s="2">
        <f t="shared" si="88"/>
        <v>7.9932024174232674E-2</v>
      </c>
      <c r="DK84" s="2">
        <f t="shared" si="88"/>
        <v>4.8227641323300902E-2</v>
      </c>
      <c r="DL84" s="2">
        <f t="shared" si="88"/>
        <v>7.1420250252420643E-3</v>
      </c>
      <c r="DM84" s="2">
        <f t="shared" si="88"/>
        <v>8.5637899286112316E-4</v>
      </c>
      <c r="DN84" s="2">
        <f t="shared" si="88"/>
        <v>6.41553104097925E-5</v>
      </c>
      <c r="DO84" s="2">
        <f t="shared" si="88"/>
        <v>4.9993089083932853E-6</v>
      </c>
      <c r="DP84" s="2">
        <f t="shared" si="88"/>
        <v>3.7423372554634684E-7</v>
      </c>
      <c r="DQ84" s="2">
        <f t="shared" si="88"/>
        <v>2.6284304113222133E-8</v>
      </c>
      <c r="DR84" s="2">
        <f t="shared" si="88"/>
        <v>2.0527932409475369E-9</v>
      </c>
      <c r="DS84" s="2">
        <f t="shared" si="88"/>
        <v>1.5402295439059798E-10</v>
      </c>
      <c r="DT84" s="2">
        <f t="shared" si="88"/>
        <v>1.0841780806458701E-11</v>
      </c>
      <c r="DU84" s="21">
        <f t="shared" si="113"/>
        <v>818.68427784318419</v>
      </c>
      <c r="DV84" s="21">
        <f t="shared" si="113"/>
        <v>76.033760990110906</v>
      </c>
      <c r="DW84" s="21">
        <f t="shared" si="113"/>
        <v>7.0706297751079523</v>
      </c>
      <c r="DX84" s="21">
        <f t="shared" si="113"/>
        <v>0.65831379542642998</v>
      </c>
      <c r="DY84" s="21">
        <f t="shared" si="113"/>
        <v>6.1361573209416306E-2</v>
      </c>
      <c r="DZ84" s="21">
        <f t="shared" si="113"/>
        <v>5.7255530267252162E-3</v>
      </c>
      <c r="EA84" s="21">
        <f t="shared" si="113"/>
        <v>5.3477055103384307E-4</v>
      </c>
      <c r="EB84" s="21">
        <f t="shared" si="113"/>
        <v>4.9994338780048641E-5</v>
      </c>
      <c r="EC84" s="21">
        <f t="shared" si="113"/>
        <v>4.6779325108242098E-6</v>
      </c>
      <c r="ED84" s="21">
        <f t="shared" si="113"/>
        <v>4.3807183112617115E-7</v>
      </c>
      <c r="EE84" s="21">
        <f t="shared" si="113"/>
        <v>4.1055865638207457E-8</v>
      </c>
      <c r="EF84" s="21">
        <f t="shared" si="113"/>
        <v>3.8505738137807271E-9</v>
      </c>
      <c r="EG84" s="21">
        <f t="shared" si="113"/>
        <v>3.6139264971475726E-10</v>
      </c>
      <c r="EH84" s="2">
        <f t="shared" si="84"/>
        <v>60.838073477230033</v>
      </c>
      <c r="EI84" s="2">
        <f t="shared" si="84"/>
        <v>63.177999380200426</v>
      </c>
      <c r="EJ84" s="2">
        <f t="shared" si="84"/>
        <v>65.517925283170811</v>
      </c>
      <c r="EK84" s="2">
        <f t="shared" si="84"/>
        <v>67.85785118614119</v>
      </c>
      <c r="EL84" s="2">
        <f t="shared" si="84"/>
        <v>70.197777089111582</v>
      </c>
      <c r="EM84" s="2">
        <f t="shared" si="84"/>
        <v>72.537702992081961</v>
      </c>
      <c r="EN84" s="2">
        <f t="shared" si="84"/>
        <v>74.877628895052354</v>
      </c>
      <c r="EO84" s="2">
        <f t="shared" si="82"/>
        <v>77.217554798022732</v>
      </c>
      <c r="EP84" s="2">
        <f t="shared" si="82"/>
        <v>79.557480700993125</v>
      </c>
      <c r="EQ84" s="2">
        <f t="shared" si="82"/>
        <v>81.897406603963503</v>
      </c>
      <c r="ER84" s="2">
        <f t="shared" si="82"/>
        <v>84.237332506933896</v>
      </c>
      <c r="ES84" s="2">
        <f t="shared" si="82"/>
        <v>86.577258409904275</v>
      </c>
      <c r="ET84" s="2">
        <f t="shared" si="82"/>
        <v>88.917184312874667</v>
      </c>
      <c r="EU84" s="2">
        <f t="shared" si="85"/>
        <v>5.1881132943218091E-11</v>
      </c>
      <c r="EV84" s="2">
        <f t="shared" si="85"/>
        <v>4.8183625469034962E-12</v>
      </c>
      <c r="EW84" s="2">
        <f t="shared" si="85"/>
        <v>4.4807539766215582E-13</v>
      </c>
      <c r="EX84" s="2">
        <f t="shared" si="85"/>
        <v>4.1718237986467583E-14</v>
      </c>
      <c r="EY84" s="2">
        <f t="shared" si="85"/>
        <v>3.8885661095955162E-15</v>
      </c>
      <c r="EZ84" s="2">
        <f t="shared" si="85"/>
        <v>3.6283605999526281E-16</v>
      </c>
      <c r="FA84" s="2">
        <f t="shared" si="85"/>
        <v>3.3889135046504696E-17</v>
      </c>
      <c r="FB84" s="2">
        <f t="shared" si="83"/>
        <v>3.1682090481653147E-18</v>
      </c>
      <c r="FC84" s="2">
        <f t="shared" si="83"/>
        <v>2.9644692717517178E-19</v>
      </c>
      <c r="FD84" s="2">
        <f t="shared" si="83"/>
        <v>2.7761206028274471E-20</v>
      </c>
      <c r="FE84" s="2">
        <f t="shared" si="83"/>
        <v>2.6017658832831087E-21</v>
      </c>
      <c r="FF84" s="2">
        <f t="shared" si="83"/>
        <v>2.4401608452349344E-22</v>
      </c>
      <c r="FG84" s="2">
        <f t="shared" si="83"/>
        <v>2.2901942313989684E-23</v>
      </c>
    </row>
    <row r="85" spans="1:163" x14ac:dyDescent="0.25">
      <c r="A85" s="19">
        <f t="shared" si="114"/>
        <v>67</v>
      </c>
      <c r="B85" s="20">
        <f t="shared" si="115"/>
        <v>159</v>
      </c>
      <c r="C85" s="22">
        <f t="shared" si="116"/>
        <v>67</v>
      </c>
      <c r="D85" s="20">
        <f t="shared" si="116"/>
        <v>159</v>
      </c>
      <c r="E85" s="8">
        <f t="shared" si="92"/>
        <v>432.16</v>
      </c>
      <c r="F85" s="21">
        <f t="shared" si="117"/>
        <v>6.3371356147021542E-14</v>
      </c>
      <c r="G85" s="7">
        <f t="shared" si="93"/>
        <v>0.73057557337832757</v>
      </c>
      <c r="H85" s="7">
        <f t="shared" si="94"/>
        <v>2.1178147482435773E-2</v>
      </c>
      <c r="I85" s="2">
        <f t="shared" si="95"/>
        <v>90.317345776534367</v>
      </c>
      <c r="J85" s="2">
        <f t="shared" si="107"/>
        <v>1.1330152671699762</v>
      </c>
      <c r="K85" s="2">
        <f t="shared" si="108"/>
        <v>1.2904177222112623</v>
      </c>
      <c r="L85" s="2">
        <f t="shared" si="109"/>
        <v>1.3325211221276569</v>
      </c>
      <c r="M85" s="2">
        <f t="shared" si="96"/>
        <v>0.99999364066943697</v>
      </c>
      <c r="N85" s="2">
        <f t="shared" si="97"/>
        <v>0.99999046100415556</v>
      </c>
      <c r="O85" s="2">
        <f t="shared" si="98"/>
        <v>0.61246263589841143</v>
      </c>
      <c r="P85" s="2">
        <f t="shared" si="99"/>
        <v>0.22088359211795625</v>
      </c>
      <c r="Q85" s="6">
        <f t="shared" si="100"/>
        <v>159</v>
      </c>
      <c r="R85" s="2">
        <f t="shared" si="89"/>
        <v>0.1</v>
      </c>
      <c r="S85" s="2">
        <f t="shared" si="89"/>
        <v>0.1</v>
      </c>
      <c r="T85" s="2">
        <f t="shared" si="89"/>
        <v>0.15</v>
      </c>
      <c r="U85" s="2">
        <f t="shared" si="89"/>
        <v>0.15</v>
      </c>
      <c r="V85" s="2">
        <f t="shared" si="89"/>
        <v>0.15</v>
      </c>
      <c r="W85" s="2">
        <f t="shared" si="89"/>
        <v>0.15</v>
      </c>
      <c r="X85" s="2">
        <f t="shared" si="89"/>
        <v>0.1</v>
      </c>
      <c r="Y85" s="2">
        <f t="shared" si="89"/>
        <v>9.9993640669437001E-2</v>
      </c>
      <c r="Z85" s="21">
        <f t="shared" si="110"/>
        <v>153638017.65718848</v>
      </c>
      <c r="AA85" s="21">
        <f t="shared" si="110"/>
        <v>14306397.126139402</v>
      </c>
      <c r="AB85" s="21">
        <f t="shared" si="110"/>
        <v>1334741.3391445961</v>
      </c>
      <c r="AC85" s="21">
        <f t="shared" si="110"/>
        <v>124747.06845570677</v>
      </c>
      <c r="AD85" s="21">
        <f t="shared" si="110"/>
        <v>11678.022849426019</v>
      </c>
      <c r="AE85" s="21">
        <f t="shared" si="110"/>
        <v>1094.86430537518</v>
      </c>
      <c r="AF85" s="21">
        <f t="shared" si="110"/>
        <v>102.7910882697859</v>
      </c>
      <c r="AG85" s="21">
        <f t="shared" si="110"/>
        <v>9.6630023505467708</v>
      </c>
      <c r="AH85" s="2">
        <f t="shared" ref="AH85:AO113" si="118">R$12/$E85</f>
        <v>48.911035391652547</v>
      </c>
      <c r="AI85" s="2">
        <f t="shared" si="118"/>
        <v>51.240132315064571</v>
      </c>
      <c r="AJ85" s="2">
        <f t="shared" si="118"/>
        <v>53.569229238476595</v>
      </c>
      <c r="AK85" s="2">
        <f t="shared" si="118"/>
        <v>55.898326161888626</v>
      </c>
      <c r="AL85" s="2">
        <f t="shared" si="118"/>
        <v>58.22742308530065</v>
      </c>
      <c r="AM85" s="2">
        <f t="shared" si="118"/>
        <v>60.556520008712674</v>
      </c>
      <c r="AN85" s="2">
        <f t="shared" si="118"/>
        <v>62.885616932124712</v>
      </c>
      <c r="AO85" s="2">
        <f t="shared" si="61"/>
        <v>65.214713855536729</v>
      </c>
      <c r="AP85" s="2">
        <f t="shared" si="101"/>
        <v>9.7362495360083875E-6</v>
      </c>
      <c r="AQ85" s="2">
        <f t="shared" si="101"/>
        <v>9.0661578750483864E-7</v>
      </c>
      <c r="AR85" s="2">
        <f t="shared" si="101"/>
        <v>8.4584368768509893E-8</v>
      </c>
      <c r="AS85" s="2">
        <f t="shared" si="101"/>
        <v>7.9053909034502158E-9</v>
      </c>
      <c r="AT85" s="2">
        <f t="shared" si="101"/>
        <v>7.4005214508556737E-10</v>
      </c>
      <c r="AU85" s="2">
        <f t="shared" si="101"/>
        <v>6.938303582864242E-11</v>
      </c>
      <c r="AV85" s="2">
        <f t="shared" si="101"/>
        <v>6.5140106634861956E-12</v>
      </c>
      <c r="AW85" s="2">
        <f t="shared" si="62"/>
        <v>6.1235756340606068E-13</v>
      </c>
      <c r="AX85" s="2"/>
      <c r="AY85" s="6">
        <f t="shared" si="102"/>
        <v>159</v>
      </c>
      <c r="AZ85" s="2">
        <f t="shared" si="90"/>
        <v>0.1</v>
      </c>
      <c r="BA85" s="2">
        <f t="shared" si="90"/>
        <v>0.15</v>
      </c>
      <c r="BB85" s="2">
        <f t="shared" si="90"/>
        <v>0.15</v>
      </c>
      <c r="BC85" s="2">
        <f t="shared" si="90"/>
        <v>0.15</v>
      </c>
      <c r="BD85" s="2">
        <f t="shared" si="90"/>
        <v>0.15</v>
      </c>
      <c r="BE85" s="2">
        <f t="shared" si="90"/>
        <v>0.15</v>
      </c>
      <c r="BF85" s="2">
        <f t="shared" si="90"/>
        <v>0.14999046100415547</v>
      </c>
      <c r="BG85" s="21">
        <f t="shared" si="111"/>
        <v>14306397.126139402</v>
      </c>
      <c r="BH85" s="21">
        <f t="shared" si="111"/>
        <v>1334741.3391445961</v>
      </c>
      <c r="BI85" s="21">
        <f t="shared" si="111"/>
        <v>124747.06845570677</v>
      </c>
      <c r="BJ85" s="21">
        <f t="shared" si="111"/>
        <v>11678.022849426019</v>
      </c>
      <c r="BK85" s="21">
        <f t="shared" si="111"/>
        <v>1094.86430537518</v>
      </c>
      <c r="BL85" s="21">
        <f t="shared" si="111"/>
        <v>102.7910882697859</v>
      </c>
      <c r="BM85" s="21">
        <f t="shared" si="111"/>
        <v>9.6630023505467708</v>
      </c>
      <c r="BN85" s="2">
        <f t="shared" si="86"/>
        <v>51.240132315064571</v>
      </c>
      <c r="BO85" s="2">
        <f t="shared" si="86"/>
        <v>53.569229238476595</v>
      </c>
      <c r="BP85" s="2">
        <f t="shared" si="86"/>
        <v>55.898326161888626</v>
      </c>
      <c r="BQ85" s="2">
        <f t="shared" si="86"/>
        <v>58.22742308530065</v>
      </c>
      <c r="BR85" s="2">
        <f t="shared" si="86"/>
        <v>60.556520008712674</v>
      </c>
      <c r="BS85" s="2">
        <f t="shared" si="86"/>
        <v>62.885616932124712</v>
      </c>
      <c r="BT85" s="2">
        <f t="shared" si="86"/>
        <v>65.214713855536729</v>
      </c>
      <c r="BU85" s="2">
        <f t="shared" si="103"/>
        <v>9.0661578750483864E-7</v>
      </c>
      <c r="BV85" s="2">
        <f t="shared" si="103"/>
        <v>8.4584368768509893E-8</v>
      </c>
      <c r="BW85" s="2">
        <f t="shared" si="103"/>
        <v>7.9053909034502158E-9</v>
      </c>
      <c r="BX85" s="2">
        <f t="shared" si="103"/>
        <v>7.4005214508556737E-10</v>
      </c>
      <c r="BY85" s="2">
        <f t="shared" si="103"/>
        <v>6.938303582864242E-11</v>
      </c>
      <c r="BZ85" s="2">
        <f t="shared" si="103"/>
        <v>6.5140106634861956E-12</v>
      </c>
      <c r="CA85" s="2">
        <f t="shared" si="103"/>
        <v>6.1235756340606068E-13</v>
      </c>
      <c r="CB85" s="2"/>
      <c r="CC85" s="6">
        <f t="shared" si="104"/>
        <v>159</v>
      </c>
      <c r="CD85" s="2">
        <f t="shared" si="91"/>
        <v>0.05</v>
      </c>
      <c r="CE85" s="2">
        <f t="shared" si="91"/>
        <v>0.15</v>
      </c>
      <c r="CF85" s="2">
        <f t="shared" si="91"/>
        <v>0.24998410167359247</v>
      </c>
      <c r="CG85" s="2">
        <f t="shared" si="91"/>
        <v>0.14931631851755778</v>
      </c>
      <c r="CH85" s="2">
        <f t="shared" si="91"/>
        <v>1.2319003888549335E-2</v>
      </c>
      <c r="CI85" s="2">
        <f t="shared" si="91"/>
        <v>8.0506621116098747E-4</v>
      </c>
      <c r="CJ85" s="2">
        <f t="shared" si="91"/>
        <v>3.8145607550849062E-5</v>
      </c>
      <c r="CK85" s="21">
        <f t="shared" si="112"/>
        <v>1094.86430537518</v>
      </c>
      <c r="CL85" s="21">
        <f t="shared" si="112"/>
        <v>102.7910882697859</v>
      </c>
      <c r="CM85" s="21">
        <f t="shared" si="112"/>
        <v>9.6630023505467708</v>
      </c>
      <c r="CN85" s="21">
        <f t="shared" si="112"/>
        <v>0.90947718208922135</v>
      </c>
      <c r="CO85" s="21">
        <f t="shared" si="112"/>
        <v>8.5695907243470995E-2</v>
      </c>
      <c r="CP85" s="21">
        <f t="shared" si="112"/>
        <v>8.0832436784418048E-3</v>
      </c>
      <c r="CQ85" s="21">
        <f t="shared" si="112"/>
        <v>7.6320331659067583E-4</v>
      </c>
      <c r="CR85" s="2">
        <f t="shared" si="87"/>
        <v>60.556520008712674</v>
      </c>
      <c r="CS85" s="2">
        <f t="shared" si="87"/>
        <v>62.885616932124712</v>
      </c>
      <c r="CT85" s="2">
        <f t="shared" si="87"/>
        <v>65.214713855536729</v>
      </c>
      <c r="CU85" s="2">
        <f t="shared" si="87"/>
        <v>67.543810778948767</v>
      </c>
      <c r="CV85" s="2">
        <f t="shared" si="87"/>
        <v>69.872907702360791</v>
      </c>
      <c r="CW85" s="2">
        <f t="shared" si="87"/>
        <v>72.202004625772815</v>
      </c>
      <c r="CX85" s="2">
        <f t="shared" si="87"/>
        <v>74.531101549184839</v>
      </c>
      <c r="CY85" s="2">
        <f t="shared" si="105"/>
        <v>6.938303582864242E-11</v>
      </c>
      <c r="CZ85" s="2">
        <f t="shared" si="105"/>
        <v>6.5140106634861956E-12</v>
      </c>
      <c r="DA85" s="2">
        <f t="shared" si="105"/>
        <v>6.1235756340606068E-13</v>
      </c>
      <c r="DB85" s="2">
        <f t="shared" si="105"/>
        <v>5.7634802413767412E-14</v>
      </c>
      <c r="DC85" s="2">
        <f t="shared" si="105"/>
        <v>5.4306658582681832E-15</v>
      </c>
      <c r="DD85" s="2">
        <f t="shared" si="105"/>
        <v>5.1224611396969806E-16</v>
      </c>
      <c r="DE85" s="2">
        <f t="shared" si="105"/>
        <v>4.8365229188255817E-17</v>
      </c>
      <c r="DF85" s="2"/>
      <c r="DG85" s="6">
        <f t="shared" si="106"/>
        <v>159</v>
      </c>
      <c r="DH85" s="2">
        <f t="shared" si="88"/>
        <v>0.02</v>
      </c>
      <c r="DI85" s="2">
        <f t="shared" si="88"/>
        <v>0.05</v>
      </c>
      <c r="DJ85" s="2">
        <f t="shared" si="88"/>
        <v>7.9994912535549592E-2</v>
      </c>
      <c r="DK85" s="2">
        <f t="shared" si="88"/>
        <v>5.9726527407023111E-2</v>
      </c>
      <c r="DL85" s="2">
        <f t="shared" si="88"/>
        <v>9.8552031108394677E-3</v>
      </c>
      <c r="DM85" s="2">
        <f t="shared" si="88"/>
        <v>1.2075993167414811E-3</v>
      </c>
      <c r="DN85" s="2">
        <f t="shared" si="88"/>
        <v>9.1549458122037742E-5</v>
      </c>
      <c r="DO85" s="2">
        <f t="shared" si="88"/>
        <v>7.2124427226594181E-6</v>
      </c>
      <c r="DP85" s="2">
        <f t="shared" si="88"/>
        <v>5.4578805904981212E-7</v>
      </c>
      <c r="DQ85" s="2">
        <f t="shared" si="88"/>
        <v>3.87509448462886E-8</v>
      </c>
      <c r="DR85" s="2">
        <f t="shared" si="88"/>
        <v>3.059393066662253E-9</v>
      </c>
      <c r="DS85" s="2">
        <f t="shared" si="88"/>
        <v>2.3204898003115206E-10</v>
      </c>
      <c r="DT85" s="2">
        <f t="shared" si="88"/>
        <v>1.6511968459198556E-11</v>
      </c>
      <c r="DU85" s="21">
        <f t="shared" si="113"/>
        <v>1094.86430537518</v>
      </c>
      <c r="DV85" s="21">
        <f t="shared" si="113"/>
        <v>102.7910882697859</v>
      </c>
      <c r="DW85" s="21">
        <f t="shared" si="113"/>
        <v>9.6630023505467708</v>
      </c>
      <c r="DX85" s="21">
        <f t="shared" si="113"/>
        <v>0.90947718208922135</v>
      </c>
      <c r="DY85" s="21">
        <f t="shared" si="113"/>
        <v>8.5695907243470995E-2</v>
      </c>
      <c r="DZ85" s="21">
        <f t="shared" si="113"/>
        <v>8.0832436784418048E-3</v>
      </c>
      <c r="EA85" s="21">
        <f t="shared" si="113"/>
        <v>7.6320331659067583E-4</v>
      </c>
      <c r="EB85" s="21">
        <f t="shared" si="113"/>
        <v>7.2127028318140295E-5</v>
      </c>
      <c r="EC85" s="21">
        <f t="shared" si="113"/>
        <v>6.8223740104365062E-6</v>
      </c>
      <c r="ED85" s="21">
        <f t="shared" si="113"/>
        <v>6.4584928938365573E-7</v>
      </c>
      <c r="EE85" s="21">
        <f t="shared" si="113"/>
        <v>6.1187863171710729E-8</v>
      </c>
      <c r="EF85" s="21">
        <f t="shared" si="113"/>
        <v>5.8012245645078643E-9</v>
      </c>
      <c r="EG85" s="21">
        <f t="shared" si="113"/>
        <v>5.5039899282265223E-10</v>
      </c>
      <c r="EH85" s="2">
        <f t="shared" si="84"/>
        <v>60.556520008712674</v>
      </c>
      <c r="EI85" s="2">
        <f t="shared" si="84"/>
        <v>62.885616932124712</v>
      </c>
      <c r="EJ85" s="2">
        <f t="shared" si="84"/>
        <v>65.214713855536729</v>
      </c>
      <c r="EK85" s="2">
        <f t="shared" si="84"/>
        <v>67.543810778948767</v>
      </c>
      <c r="EL85" s="2">
        <f t="shared" si="84"/>
        <v>69.872907702360791</v>
      </c>
      <c r="EM85" s="2">
        <f t="shared" si="84"/>
        <v>72.202004625772815</v>
      </c>
      <c r="EN85" s="2">
        <f t="shared" si="84"/>
        <v>74.531101549184839</v>
      </c>
      <c r="EO85" s="2">
        <f t="shared" si="82"/>
        <v>76.860198472596863</v>
      </c>
      <c r="EP85" s="2">
        <f t="shared" si="82"/>
        <v>79.189295396008887</v>
      </c>
      <c r="EQ85" s="2">
        <f t="shared" si="82"/>
        <v>81.518392319420911</v>
      </c>
      <c r="ER85" s="2">
        <f t="shared" si="82"/>
        <v>83.847489242832935</v>
      </c>
      <c r="ES85" s="2">
        <f t="shared" si="82"/>
        <v>86.176586166244959</v>
      </c>
      <c r="ET85" s="2">
        <f t="shared" si="82"/>
        <v>88.505683089656998</v>
      </c>
      <c r="EU85" s="2">
        <f t="shared" si="85"/>
        <v>6.938303582864242E-11</v>
      </c>
      <c r="EV85" s="2">
        <f t="shared" si="85"/>
        <v>6.5140106634861956E-12</v>
      </c>
      <c r="EW85" s="2">
        <f t="shared" si="85"/>
        <v>6.1235756340606068E-13</v>
      </c>
      <c r="EX85" s="2">
        <f t="shared" si="85"/>
        <v>5.7634802413767412E-14</v>
      </c>
      <c r="EY85" s="2">
        <f t="shared" si="85"/>
        <v>5.4306658582681832E-15</v>
      </c>
      <c r="EZ85" s="2">
        <f t="shared" si="85"/>
        <v>5.1224611396969806E-16</v>
      </c>
      <c r="FA85" s="2">
        <f t="shared" si="85"/>
        <v>4.8365229188255817E-17</v>
      </c>
      <c r="FB85" s="2">
        <f t="shared" si="83"/>
        <v>4.5707875993751782E-18</v>
      </c>
      <c r="FC85" s="2">
        <f t="shared" si="83"/>
        <v>4.3234309318355555E-19</v>
      </c>
      <c r="FD85" s="2">
        <f t="shared" si="83"/>
        <v>4.0928345334832425E-20</v>
      </c>
      <c r="FE85" s="2">
        <f t="shared" si="83"/>
        <v>3.877557868929704E-21</v>
      </c>
      <c r="FF85" s="2">
        <f t="shared" si="83"/>
        <v>3.676314679662778E-22</v>
      </c>
      <c r="FG85" s="2">
        <f t="shared" si="83"/>
        <v>3.4879530597126249E-23</v>
      </c>
    </row>
    <row r="86" spans="1:163" x14ac:dyDescent="0.25">
      <c r="A86" s="19">
        <f t="shared" si="114"/>
        <v>68</v>
      </c>
      <c r="B86" s="20">
        <f t="shared" si="115"/>
        <v>161</v>
      </c>
      <c r="C86" s="22">
        <f t="shared" si="116"/>
        <v>68</v>
      </c>
      <c r="D86" s="20">
        <f t="shared" si="116"/>
        <v>161</v>
      </c>
      <c r="E86" s="8">
        <f t="shared" si="92"/>
        <v>434.16</v>
      </c>
      <c r="F86" s="21">
        <f t="shared" si="117"/>
        <v>6.3371356147021542E-14</v>
      </c>
      <c r="G86" s="7">
        <f t="shared" si="93"/>
        <v>0.72061412548803228</v>
      </c>
      <c r="H86" s="7">
        <f t="shared" si="94"/>
        <v>2.1251069269382548E-2</v>
      </c>
      <c r="I86" s="2">
        <f t="shared" si="95"/>
        <v>90.379173258843238</v>
      </c>
      <c r="J86" s="2">
        <f t="shared" si="107"/>
        <v>1.1704494339587928</v>
      </c>
      <c r="K86" s="2">
        <f t="shared" si="108"/>
        <v>1.3123334978377754</v>
      </c>
      <c r="L86" s="2">
        <f t="shared" si="109"/>
        <v>1.3372625595181482</v>
      </c>
      <c r="M86" s="2">
        <f t="shared" si="96"/>
        <v>0.99999980900585761</v>
      </c>
      <c r="N86" s="2">
        <f t="shared" si="97"/>
        <v>0.99999971350878647</v>
      </c>
      <c r="O86" s="2">
        <f t="shared" si="98"/>
        <v>0.64662887278572179</v>
      </c>
      <c r="P86" s="2">
        <f t="shared" si="99"/>
        <v>0.23676405749619905</v>
      </c>
      <c r="Q86" s="6">
        <f t="shared" si="100"/>
        <v>161</v>
      </c>
      <c r="R86" s="2">
        <f t="shared" si="89"/>
        <v>0.1</v>
      </c>
      <c r="S86" s="2">
        <f t="shared" si="89"/>
        <v>0.1</v>
      </c>
      <c r="T86" s="2">
        <f t="shared" si="89"/>
        <v>0.15</v>
      </c>
      <c r="U86" s="2">
        <f t="shared" si="89"/>
        <v>0.15</v>
      </c>
      <c r="V86" s="2">
        <f t="shared" si="89"/>
        <v>0.15</v>
      </c>
      <c r="W86" s="2">
        <f t="shared" si="89"/>
        <v>0.15</v>
      </c>
      <c r="X86" s="2">
        <f t="shared" si="89"/>
        <v>0.1</v>
      </c>
      <c r="Y86" s="2">
        <f t="shared" si="89"/>
        <v>9.9999809005857587E-2</v>
      </c>
      <c r="Z86" s="21">
        <f t="shared" si="110"/>
        <v>194216193.16852763</v>
      </c>
      <c r="AA86" s="21">
        <f t="shared" si="110"/>
        <v>18280155.121517148</v>
      </c>
      <c r="AB86" s="21">
        <f t="shared" si="110"/>
        <v>1723889.0380569785</v>
      </c>
      <c r="AC86" s="21">
        <f t="shared" si="110"/>
        <v>162856.42986384791</v>
      </c>
      <c r="AD86" s="21">
        <f t="shared" si="110"/>
        <v>15410.120751984639</v>
      </c>
      <c r="AE86" s="21">
        <f t="shared" si="110"/>
        <v>1460.3568605166872</v>
      </c>
      <c r="AF86" s="21">
        <f t="shared" si="110"/>
        <v>138.58491998037439</v>
      </c>
      <c r="AG86" s="21">
        <f t="shared" si="110"/>
        <v>13.16843798439433</v>
      </c>
      <c r="AH86" s="2">
        <f t="shared" si="118"/>
        <v>48.685721980045521</v>
      </c>
      <c r="AI86" s="2">
        <f t="shared" si="118"/>
        <v>51.004089693381026</v>
      </c>
      <c r="AJ86" s="2">
        <f t="shared" si="118"/>
        <v>53.322457406716524</v>
      </c>
      <c r="AK86" s="2">
        <f t="shared" si="118"/>
        <v>55.640825120052028</v>
      </c>
      <c r="AL86" s="2">
        <f t="shared" si="118"/>
        <v>57.959192833387526</v>
      </c>
      <c r="AM86" s="2">
        <f t="shared" si="118"/>
        <v>60.277560546723031</v>
      </c>
      <c r="AN86" s="2">
        <f t="shared" si="118"/>
        <v>62.595928260058535</v>
      </c>
      <c r="AO86" s="2">
        <f t="shared" si="61"/>
        <v>64.914295973394033</v>
      </c>
      <c r="AP86" s="2">
        <f t="shared" si="101"/>
        <v>1.2307743548133809E-5</v>
      </c>
      <c r="AQ86" s="2">
        <f t="shared" si="101"/>
        <v>1.1584382206719961E-6</v>
      </c>
      <c r="AR86" s="2">
        <f t="shared" si="101"/>
        <v>1.0924518619008038E-7</v>
      </c>
      <c r="AS86" s="2">
        <f t="shared" si="101"/>
        <v>1.0320432817781086E-8</v>
      </c>
      <c r="AT86" s="2">
        <f t="shared" si="101"/>
        <v>9.7656025044416173E-10</v>
      </c>
      <c r="AU86" s="2">
        <f t="shared" si="101"/>
        <v>9.2544794709599783E-11</v>
      </c>
      <c r="AV86" s="2">
        <f t="shared" si="101"/>
        <v>8.7823143206844518E-12</v>
      </c>
      <c r="AW86" s="2">
        <f t="shared" si="62"/>
        <v>8.3450177340907454E-13</v>
      </c>
      <c r="AX86" s="2"/>
      <c r="AY86" s="6">
        <f t="shared" si="102"/>
        <v>161</v>
      </c>
      <c r="AZ86" s="2">
        <f t="shared" si="90"/>
        <v>0.1</v>
      </c>
      <c r="BA86" s="2">
        <f t="shared" si="90"/>
        <v>0.15</v>
      </c>
      <c r="BB86" s="2">
        <f t="shared" si="90"/>
        <v>0.15</v>
      </c>
      <c r="BC86" s="2">
        <f t="shared" si="90"/>
        <v>0.15</v>
      </c>
      <c r="BD86" s="2">
        <f t="shared" si="90"/>
        <v>0.15</v>
      </c>
      <c r="BE86" s="2">
        <f t="shared" si="90"/>
        <v>0.15</v>
      </c>
      <c r="BF86" s="2">
        <f t="shared" si="90"/>
        <v>0.14999971350878638</v>
      </c>
      <c r="BG86" s="21">
        <f t="shared" si="111"/>
        <v>18280155.121517148</v>
      </c>
      <c r="BH86" s="21">
        <f t="shared" si="111"/>
        <v>1723889.0380569785</v>
      </c>
      <c r="BI86" s="21">
        <f t="shared" si="111"/>
        <v>162856.42986384791</v>
      </c>
      <c r="BJ86" s="21">
        <f t="shared" si="111"/>
        <v>15410.120751984639</v>
      </c>
      <c r="BK86" s="21">
        <f t="shared" si="111"/>
        <v>1460.3568605166872</v>
      </c>
      <c r="BL86" s="21">
        <f t="shared" si="111"/>
        <v>138.58491998037439</v>
      </c>
      <c r="BM86" s="21">
        <f t="shared" si="111"/>
        <v>13.16843798439433</v>
      </c>
      <c r="BN86" s="2">
        <f t="shared" si="86"/>
        <v>51.004089693381026</v>
      </c>
      <c r="BO86" s="2">
        <f t="shared" si="86"/>
        <v>53.322457406716524</v>
      </c>
      <c r="BP86" s="2">
        <f t="shared" si="86"/>
        <v>55.640825120052028</v>
      </c>
      <c r="BQ86" s="2">
        <f t="shared" si="86"/>
        <v>57.959192833387526</v>
      </c>
      <c r="BR86" s="2">
        <f t="shared" si="86"/>
        <v>60.277560546723031</v>
      </c>
      <c r="BS86" s="2">
        <f t="shared" si="86"/>
        <v>62.595928260058535</v>
      </c>
      <c r="BT86" s="2">
        <f t="shared" si="86"/>
        <v>64.914295973394033</v>
      </c>
      <c r="BU86" s="2">
        <f t="shared" si="103"/>
        <v>1.1584382206719961E-6</v>
      </c>
      <c r="BV86" s="2">
        <f t="shared" si="103"/>
        <v>1.0924518619008038E-7</v>
      </c>
      <c r="BW86" s="2">
        <f t="shared" si="103"/>
        <v>1.0320432817781086E-8</v>
      </c>
      <c r="BX86" s="2">
        <f t="shared" si="103"/>
        <v>9.7656025044416173E-10</v>
      </c>
      <c r="BY86" s="2">
        <f t="shared" si="103"/>
        <v>9.2544794709599783E-11</v>
      </c>
      <c r="BZ86" s="2">
        <f t="shared" si="103"/>
        <v>8.7823143206844518E-12</v>
      </c>
      <c r="CA86" s="2">
        <f t="shared" si="103"/>
        <v>8.3450177340907454E-13</v>
      </c>
      <c r="CB86" s="2"/>
      <c r="CC86" s="6">
        <f t="shared" si="104"/>
        <v>161</v>
      </c>
      <c r="CD86" s="2">
        <f t="shared" si="91"/>
        <v>0.05</v>
      </c>
      <c r="CE86" s="2">
        <f t="shared" si="91"/>
        <v>0.15</v>
      </c>
      <c r="CF86" s="2">
        <f t="shared" si="91"/>
        <v>0.24999952251464397</v>
      </c>
      <c r="CG86" s="2">
        <f t="shared" si="91"/>
        <v>0.17857279083850541</v>
      </c>
      <c r="CH86" s="2">
        <f t="shared" si="91"/>
        <v>1.6871143815949362E-2</v>
      </c>
      <c r="CI86" s="2">
        <f t="shared" si="91"/>
        <v>1.131160318502089E-3</v>
      </c>
      <c r="CJ86" s="2">
        <f t="shared" si="91"/>
        <v>5.4255298121019815E-5</v>
      </c>
      <c r="CK86" s="21">
        <f t="shared" si="112"/>
        <v>1460.3568605166872</v>
      </c>
      <c r="CL86" s="21">
        <f t="shared" si="112"/>
        <v>138.58491998037439</v>
      </c>
      <c r="CM86" s="21">
        <f t="shared" si="112"/>
        <v>13.16843798439433</v>
      </c>
      <c r="CN86" s="21">
        <f t="shared" si="112"/>
        <v>1.2527820404163119</v>
      </c>
      <c r="CO86" s="21">
        <f t="shared" si="112"/>
        <v>0.11931779141133528</v>
      </c>
      <c r="CP86" s="21">
        <f t="shared" si="112"/>
        <v>1.1376065947470686E-2</v>
      </c>
      <c r="CQ86" s="21">
        <f t="shared" si="112"/>
        <v>1.0856951161298835E-3</v>
      </c>
      <c r="CR86" s="2">
        <f t="shared" si="87"/>
        <v>60.277560546723031</v>
      </c>
      <c r="CS86" s="2">
        <f t="shared" si="87"/>
        <v>62.595928260058535</v>
      </c>
      <c r="CT86" s="2">
        <f t="shared" si="87"/>
        <v>64.914295973394033</v>
      </c>
      <c r="CU86" s="2">
        <f t="shared" si="87"/>
        <v>67.232663686729538</v>
      </c>
      <c r="CV86" s="2">
        <f t="shared" si="87"/>
        <v>69.551031400065042</v>
      </c>
      <c r="CW86" s="2">
        <f t="shared" si="87"/>
        <v>71.869399113400533</v>
      </c>
      <c r="CX86" s="2">
        <f t="shared" si="87"/>
        <v>74.187766826736038</v>
      </c>
      <c r="CY86" s="2">
        <f t="shared" si="105"/>
        <v>9.2544794709599783E-11</v>
      </c>
      <c r="CZ86" s="2">
        <f t="shared" si="105"/>
        <v>8.7823143206844518E-12</v>
      </c>
      <c r="DA86" s="2">
        <f t="shared" si="105"/>
        <v>8.3450177340907454E-13</v>
      </c>
      <c r="DB86" s="2">
        <f t="shared" si="105"/>
        <v>7.9390496857816236E-14</v>
      </c>
      <c r="DC86" s="2">
        <f t="shared" si="105"/>
        <v>7.5613302542038162E-15</v>
      </c>
      <c r="DD86" s="2">
        <f t="shared" si="105"/>
        <v>7.2091672670917087E-16</v>
      </c>
      <c r="DE86" s="2">
        <f t="shared" si="105"/>
        <v>6.8801971871348825E-17</v>
      </c>
      <c r="DF86" s="2"/>
      <c r="DG86" s="6">
        <f t="shared" si="106"/>
        <v>161</v>
      </c>
      <c r="DH86" s="2">
        <f t="shared" si="88"/>
        <v>0.02</v>
      </c>
      <c r="DI86" s="2">
        <f t="shared" si="88"/>
        <v>0.05</v>
      </c>
      <c r="DJ86" s="2">
        <f t="shared" si="88"/>
        <v>7.9999847204686073E-2</v>
      </c>
      <c r="DK86" s="2">
        <f t="shared" si="88"/>
        <v>7.1429116335402165E-2</v>
      </c>
      <c r="DL86" s="2">
        <f t="shared" si="88"/>
        <v>1.3496915052759489E-2</v>
      </c>
      <c r="DM86" s="2">
        <f t="shared" si="88"/>
        <v>1.6967404777531337E-3</v>
      </c>
      <c r="DN86" s="2">
        <f t="shared" si="88"/>
        <v>1.3021271549044754E-4</v>
      </c>
      <c r="DO86" s="2">
        <f t="shared" si="88"/>
        <v>1.037060920292543E-5</v>
      </c>
      <c r="DP86" s="2">
        <f t="shared" si="88"/>
        <v>7.9325558796305987E-7</v>
      </c>
      <c r="DQ86" s="2">
        <f t="shared" si="88"/>
        <v>5.6928923055643565E-8</v>
      </c>
      <c r="DR86" s="2">
        <f t="shared" si="88"/>
        <v>4.5430434969517819E-9</v>
      </c>
      <c r="DS86" s="2">
        <f t="shared" si="88"/>
        <v>3.4829890527277031E-10</v>
      </c>
      <c r="DT86" s="2">
        <f t="shared" si="88"/>
        <v>2.5051404284326394E-11</v>
      </c>
      <c r="DU86" s="21">
        <f t="shared" si="113"/>
        <v>1460.3568605166872</v>
      </c>
      <c r="DV86" s="21">
        <f t="shared" si="113"/>
        <v>138.58491998037439</v>
      </c>
      <c r="DW86" s="21">
        <f t="shared" si="113"/>
        <v>13.16843798439433</v>
      </c>
      <c r="DX86" s="21">
        <f t="shared" si="113"/>
        <v>1.2527820404163119</v>
      </c>
      <c r="DY86" s="21">
        <f t="shared" si="113"/>
        <v>0.11931779141133528</v>
      </c>
      <c r="DZ86" s="21">
        <f t="shared" si="113"/>
        <v>1.1376065947470686E-2</v>
      </c>
      <c r="EA86" s="21">
        <f t="shared" si="113"/>
        <v>1.0856951161298835E-3</v>
      </c>
      <c r="EB86" s="21">
        <f t="shared" si="113"/>
        <v>1.0371146987788246E-4</v>
      </c>
      <c r="EC86" s="21">
        <f t="shared" si="113"/>
        <v>9.9157440103186258E-6</v>
      </c>
      <c r="ED86" s="21">
        <f t="shared" si="113"/>
        <v>9.4881583437211118E-7</v>
      </c>
      <c r="EE86" s="21">
        <f t="shared" si="113"/>
        <v>9.0860874045802699E-8</v>
      </c>
      <c r="EF86" s="21">
        <f t="shared" si="113"/>
        <v>8.707472702385119E-9</v>
      </c>
      <c r="EG86" s="21">
        <f t="shared" si="113"/>
        <v>8.3504683845934334E-10</v>
      </c>
      <c r="EH86" s="2">
        <f t="shared" si="84"/>
        <v>60.277560546723031</v>
      </c>
      <c r="EI86" s="2">
        <f t="shared" si="84"/>
        <v>62.595928260058535</v>
      </c>
      <c r="EJ86" s="2">
        <f t="shared" si="84"/>
        <v>64.914295973394033</v>
      </c>
      <c r="EK86" s="2">
        <f t="shared" si="84"/>
        <v>67.232663686729538</v>
      </c>
      <c r="EL86" s="2">
        <f t="shared" si="84"/>
        <v>69.551031400065042</v>
      </c>
      <c r="EM86" s="2">
        <f t="shared" si="84"/>
        <v>71.869399113400533</v>
      </c>
      <c r="EN86" s="2">
        <f t="shared" si="84"/>
        <v>74.187766826736038</v>
      </c>
      <c r="EO86" s="2">
        <f t="shared" si="82"/>
        <v>76.506134540071542</v>
      </c>
      <c r="EP86" s="2">
        <f t="shared" si="82"/>
        <v>78.824502253407047</v>
      </c>
      <c r="EQ86" s="2">
        <f t="shared" si="82"/>
        <v>81.142869966742538</v>
      </c>
      <c r="ER86" s="2">
        <f t="shared" si="82"/>
        <v>83.461237680078042</v>
      </c>
      <c r="ES86" s="2">
        <f t="shared" si="82"/>
        <v>85.779605393413547</v>
      </c>
      <c r="ET86" s="2">
        <f t="shared" si="82"/>
        <v>88.097973106749052</v>
      </c>
      <c r="EU86" s="2">
        <f t="shared" si="85"/>
        <v>9.2544794709599783E-11</v>
      </c>
      <c r="EV86" s="2">
        <f t="shared" si="85"/>
        <v>8.7823143206844518E-12</v>
      </c>
      <c r="EW86" s="2">
        <f t="shared" si="85"/>
        <v>8.3450177340907454E-13</v>
      </c>
      <c r="EX86" s="2">
        <f t="shared" si="85"/>
        <v>7.9390496857816236E-14</v>
      </c>
      <c r="EY86" s="2">
        <f t="shared" si="85"/>
        <v>7.5613302542038162E-15</v>
      </c>
      <c r="EZ86" s="2">
        <f t="shared" si="85"/>
        <v>7.2091672670917087E-16</v>
      </c>
      <c r="FA86" s="2">
        <f t="shared" si="85"/>
        <v>6.8801971871348825E-17</v>
      </c>
      <c r="FB86" s="2">
        <f t="shared" si="83"/>
        <v>6.5723364941623877E-18</v>
      </c>
      <c r="FC86" s="2">
        <f t="shared" si="83"/>
        <v>6.2837414514059736E-19</v>
      </c>
      <c r="FD86" s="2">
        <f t="shared" si="83"/>
        <v>6.0127746157928461E-20</v>
      </c>
      <c r="FE86" s="2">
        <f t="shared" si="83"/>
        <v>5.7579768089862293E-21</v>
      </c>
      <c r="FF86" s="2">
        <f t="shared" si="83"/>
        <v>5.5180435376331545E-22</v>
      </c>
      <c r="FG86" s="2">
        <f t="shared" si="83"/>
        <v>5.2918050599451415E-23</v>
      </c>
    </row>
    <row r="87" spans="1:163" x14ac:dyDescent="0.25">
      <c r="A87" s="19">
        <f t="shared" si="114"/>
        <v>69</v>
      </c>
      <c r="B87" s="20">
        <f t="shared" si="115"/>
        <v>163</v>
      </c>
      <c r="C87" s="22">
        <f t="shared" si="116"/>
        <v>69</v>
      </c>
      <c r="D87" s="20">
        <f t="shared" si="116"/>
        <v>163</v>
      </c>
      <c r="E87" s="8">
        <f t="shared" si="92"/>
        <v>436.16</v>
      </c>
      <c r="F87" s="21">
        <f t="shared" si="117"/>
        <v>6.3371356147021542E-14</v>
      </c>
      <c r="G87" s="7">
        <f t="shared" si="93"/>
        <v>0.71040211355143434</v>
      </c>
      <c r="H87" s="7">
        <f t="shared" si="94"/>
        <v>2.132867407446391E-2</v>
      </c>
      <c r="I87" s="2">
        <f t="shared" si="95"/>
        <v>90.442321311426696</v>
      </c>
      <c r="J87" s="2">
        <f t="shared" si="107"/>
        <v>1.2100836888872781</v>
      </c>
      <c r="K87" s="2">
        <f t="shared" si="108"/>
        <v>1.3358037515542491</v>
      </c>
      <c r="L87" s="2">
        <f t="shared" si="109"/>
        <v>1.3421452933661375</v>
      </c>
      <c r="M87" s="2">
        <f t="shared" si="96"/>
        <v>0.99999999830907216</v>
      </c>
      <c r="N87" s="2">
        <f t="shared" si="97"/>
        <v>0.99999999746360824</v>
      </c>
      <c r="O87" s="2">
        <f t="shared" si="98"/>
        <v>0.67982104853694214</v>
      </c>
      <c r="P87" s="2">
        <f t="shared" si="99"/>
        <v>0.25299874072532924</v>
      </c>
      <c r="Q87" s="6">
        <f t="shared" si="100"/>
        <v>163</v>
      </c>
      <c r="R87" s="2">
        <f t="shared" si="89"/>
        <v>0.1</v>
      </c>
      <c r="S87" s="2">
        <f t="shared" si="89"/>
        <v>0.1</v>
      </c>
      <c r="T87" s="2">
        <f t="shared" si="89"/>
        <v>0.15</v>
      </c>
      <c r="U87" s="2">
        <f t="shared" si="89"/>
        <v>0.15</v>
      </c>
      <c r="V87" s="2">
        <f t="shared" si="89"/>
        <v>0.15</v>
      </c>
      <c r="W87" s="2">
        <f t="shared" si="89"/>
        <v>0.15</v>
      </c>
      <c r="X87" s="2">
        <f t="shared" si="89"/>
        <v>0.1</v>
      </c>
      <c r="Y87" s="2">
        <f t="shared" si="89"/>
        <v>9.9999998309072149E-2</v>
      </c>
      <c r="Z87" s="21">
        <f t="shared" si="110"/>
        <v>244994521.92136905</v>
      </c>
      <c r="AA87" s="21">
        <f t="shared" si="110"/>
        <v>23306171.394660935</v>
      </c>
      <c r="AB87" s="21">
        <f t="shared" si="110"/>
        <v>2221366.55236552</v>
      </c>
      <c r="AC87" s="21">
        <f t="shared" si="110"/>
        <v>212097.45638279687</v>
      </c>
      <c r="AD87" s="21">
        <f t="shared" si="110"/>
        <v>20284.112802963733</v>
      </c>
      <c r="AE87" s="21">
        <f t="shared" si="110"/>
        <v>1942.8005280590344</v>
      </c>
      <c r="AF87" s="21">
        <f t="shared" si="110"/>
        <v>186.3392194107517</v>
      </c>
      <c r="AG87" s="21">
        <f t="shared" si="110"/>
        <v>17.895403337779399</v>
      </c>
      <c r="AH87" s="2">
        <f t="shared" si="118"/>
        <v>48.462474905668941</v>
      </c>
      <c r="AI87" s="2">
        <f t="shared" si="118"/>
        <v>50.770211805938885</v>
      </c>
      <c r="AJ87" s="2">
        <f t="shared" si="118"/>
        <v>53.077948706208836</v>
      </c>
      <c r="AK87" s="2">
        <f t="shared" si="118"/>
        <v>55.385685606478788</v>
      </c>
      <c r="AL87" s="2">
        <f t="shared" si="118"/>
        <v>57.693422506748739</v>
      </c>
      <c r="AM87" s="2">
        <f t="shared" si="118"/>
        <v>60.001159407018683</v>
      </c>
      <c r="AN87" s="2">
        <f t="shared" si="118"/>
        <v>62.308896307288641</v>
      </c>
      <c r="AO87" s="2">
        <f t="shared" si="61"/>
        <v>64.616633207558593</v>
      </c>
      <c r="AP87" s="2">
        <f t="shared" si="101"/>
        <v>1.5525635104080666E-5</v>
      </c>
      <c r="AQ87" s="2">
        <f t="shared" si="101"/>
        <v>1.476943687918117E-6</v>
      </c>
      <c r="AR87" s="2">
        <f t="shared" si="101"/>
        <v>1.4077101092446197E-7</v>
      </c>
      <c r="AS87" s="2">
        <f t="shared" si="101"/>
        <v>1.3440903446358332E-8</v>
      </c>
      <c r="AT87" s="2">
        <f t="shared" si="101"/>
        <v>1.2854317365645099E-9</v>
      </c>
      <c r="AU87" s="2">
        <f t="shared" si="101"/>
        <v>1.2311790418630112E-10</v>
      </c>
      <c r="AV87" s="2">
        <f t="shared" si="101"/>
        <v>1.18085690374384E-11</v>
      </c>
      <c r="AW87" s="2">
        <f t="shared" si="62"/>
        <v>1.1340559783130712E-12</v>
      </c>
      <c r="AX87" s="2"/>
      <c r="AY87" s="6">
        <f t="shared" si="102"/>
        <v>163</v>
      </c>
      <c r="AZ87" s="2">
        <f t="shared" si="90"/>
        <v>0.1</v>
      </c>
      <c r="BA87" s="2">
        <f t="shared" si="90"/>
        <v>0.15</v>
      </c>
      <c r="BB87" s="2">
        <f t="shared" si="90"/>
        <v>0.15</v>
      </c>
      <c r="BC87" s="2">
        <f t="shared" si="90"/>
        <v>0.15</v>
      </c>
      <c r="BD87" s="2">
        <f t="shared" si="90"/>
        <v>0.15</v>
      </c>
      <c r="BE87" s="2">
        <f t="shared" si="90"/>
        <v>0.15</v>
      </c>
      <c r="BF87" s="2">
        <f t="shared" si="90"/>
        <v>0.1499999974636082</v>
      </c>
      <c r="BG87" s="21">
        <f t="shared" si="111"/>
        <v>23306171.394660935</v>
      </c>
      <c r="BH87" s="21">
        <f t="shared" si="111"/>
        <v>2221366.55236552</v>
      </c>
      <c r="BI87" s="21">
        <f t="shared" si="111"/>
        <v>212097.45638279687</v>
      </c>
      <c r="BJ87" s="21">
        <f t="shared" si="111"/>
        <v>20284.112802963733</v>
      </c>
      <c r="BK87" s="21">
        <f t="shared" si="111"/>
        <v>1942.8005280590344</v>
      </c>
      <c r="BL87" s="21">
        <f t="shared" si="111"/>
        <v>186.3392194107517</v>
      </c>
      <c r="BM87" s="21">
        <f t="shared" si="111"/>
        <v>17.895403337779399</v>
      </c>
      <c r="BN87" s="2">
        <f t="shared" si="86"/>
        <v>50.770211805938885</v>
      </c>
      <c r="BO87" s="2">
        <f t="shared" si="86"/>
        <v>53.077948706208836</v>
      </c>
      <c r="BP87" s="2">
        <f t="shared" si="86"/>
        <v>55.385685606478788</v>
      </c>
      <c r="BQ87" s="2">
        <f t="shared" si="86"/>
        <v>57.693422506748739</v>
      </c>
      <c r="BR87" s="2">
        <f t="shared" si="86"/>
        <v>60.001159407018683</v>
      </c>
      <c r="BS87" s="2">
        <f t="shared" si="86"/>
        <v>62.308896307288641</v>
      </c>
      <c r="BT87" s="2">
        <f t="shared" si="86"/>
        <v>64.616633207558593</v>
      </c>
      <c r="BU87" s="2">
        <f t="shared" si="103"/>
        <v>1.476943687918117E-6</v>
      </c>
      <c r="BV87" s="2">
        <f t="shared" si="103"/>
        <v>1.4077101092446197E-7</v>
      </c>
      <c r="BW87" s="2">
        <f t="shared" si="103"/>
        <v>1.3440903446358332E-8</v>
      </c>
      <c r="BX87" s="2">
        <f t="shared" si="103"/>
        <v>1.2854317365645099E-9</v>
      </c>
      <c r="BY87" s="2">
        <f t="shared" si="103"/>
        <v>1.2311790418630112E-10</v>
      </c>
      <c r="BZ87" s="2">
        <f t="shared" si="103"/>
        <v>1.18085690374384E-11</v>
      </c>
      <c r="CA87" s="2">
        <f t="shared" si="103"/>
        <v>1.1340559783130712E-12</v>
      </c>
      <c r="CB87" s="2"/>
      <c r="CC87" s="6">
        <f t="shared" si="104"/>
        <v>163</v>
      </c>
      <c r="CD87" s="2">
        <f t="shared" si="91"/>
        <v>0.05</v>
      </c>
      <c r="CE87" s="2">
        <f t="shared" si="91"/>
        <v>0.15</v>
      </c>
      <c r="CF87" s="2">
        <f t="shared" si="91"/>
        <v>0.24999999577268037</v>
      </c>
      <c r="CG87" s="2">
        <f t="shared" si="91"/>
        <v>0.20526414842693563</v>
      </c>
      <c r="CH87" s="2">
        <f t="shared" si="91"/>
        <v>2.28965740426047E-2</v>
      </c>
      <c r="CI87" s="2">
        <f t="shared" si="91"/>
        <v>1.5834127566368484E-3</v>
      </c>
      <c r="CJ87" s="2">
        <f t="shared" si="91"/>
        <v>7.6917538084614323E-5</v>
      </c>
      <c r="CK87" s="21">
        <f t="shared" si="112"/>
        <v>1942.8005280590344</v>
      </c>
      <c r="CL87" s="21">
        <f t="shared" si="112"/>
        <v>186.3392194107517</v>
      </c>
      <c r="CM87" s="21">
        <f t="shared" si="112"/>
        <v>17.895403337779399</v>
      </c>
      <c r="CN87" s="21">
        <f t="shared" si="112"/>
        <v>1.7206856890974205</v>
      </c>
      <c r="CO87" s="21">
        <f t="shared" si="112"/>
        <v>0.16563416144590559</v>
      </c>
      <c r="CP87" s="21">
        <f t="shared" si="112"/>
        <v>1.596082658975961E-2</v>
      </c>
      <c r="CQ87" s="21">
        <f t="shared" si="112"/>
        <v>1.5395352381412824E-3</v>
      </c>
      <c r="CR87" s="2">
        <f t="shared" si="87"/>
        <v>60.001159407018683</v>
      </c>
      <c r="CS87" s="2">
        <f t="shared" si="87"/>
        <v>62.308896307288641</v>
      </c>
      <c r="CT87" s="2">
        <f t="shared" si="87"/>
        <v>64.616633207558593</v>
      </c>
      <c r="CU87" s="2">
        <f t="shared" si="87"/>
        <v>66.924370107828537</v>
      </c>
      <c r="CV87" s="2">
        <f t="shared" si="87"/>
        <v>69.232107008098495</v>
      </c>
      <c r="CW87" s="2">
        <f t="shared" si="87"/>
        <v>71.539843908368439</v>
      </c>
      <c r="CX87" s="2">
        <f t="shared" si="87"/>
        <v>73.847580808638384</v>
      </c>
      <c r="CY87" s="2">
        <f t="shared" si="105"/>
        <v>1.2311790418630112E-10</v>
      </c>
      <c r="CZ87" s="2">
        <f t="shared" si="105"/>
        <v>1.18085690374384E-11</v>
      </c>
      <c r="DA87" s="2">
        <f t="shared" si="105"/>
        <v>1.1340559783130712E-12</v>
      </c>
      <c r="DB87" s="2">
        <f t="shared" si="105"/>
        <v>1.0904218562087761E-13</v>
      </c>
      <c r="DC87" s="2">
        <f t="shared" si="105"/>
        <v>1.0496461435101809E-14</v>
      </c>
      <c r="DD87" s="2">
        <f t="shared" si="105"/>
        <v>1.0114592262205094E-15</v>
      </c>
      <c r="DE87" s="2">
        <f t="shared" si="105"/>
        <v>9.7562435877140894E-17</v>
      </c>
      <c r="DF87" s="2"/>
      <c r="DG87" s="6">
        <f t="shared" si="106"/>
        <v>163</v>
      </c>
      <c r="DH87" s="2">
        <f t="shared" si="88"/>
        <v>0.02</v>
      </c>
      <c r="DI87" s="2">
        <f t="shared" si="88"/>
        <v>0.05</v>
      </c>
      <c r="DJ87" s="2">
        <f t="shared" si="88"/>
        <v>7.9999998647257722E-2</v>
      </c>
      <c r="DK87" s="2">
        <f t="shared" si="88"/>
        <v>8.2105659370774256E-2</v>
      </c>
      <c r="DL87" s="2">
        <f t="shared" si="88"/>
        <v>1.8317259234083758E-2</v>
      </c>
      <c r="DM87" s="2">
        <f t="shared" si="88"/>
        <v>2.3751191349552724E-3</v>
      </c>
      <c r="DN87" s="2">
        <f t="shared" si="88"/>
        <v>1.8460209140307436E-4</v>
      </c>
      <c r="DO87" s="2">
        <f t="shared" si="88"/>
        <v>1.4862595025300075E-5</v>
      </c>
      <c r="DP87" s="2">
        <f t="shared" si="88"/>
        <v>1.1490279765613565E-6</v>
      </c>
      <c r="DQ87" s="2">
        <f t="shared" si="88"/>
        <v>8.3343075594211057E-8</v>
      </c>
      <c r="DR87" s="2">
        <f t="shared" si="88"/>
        <v>6.7220492117048287E-9</v>
      </c>
      <c r="DS87" s="2">
        <f t="shared" si="88"/>
        <v>5.2086479129798135E-10</v>
      </c>
      <c r="DT87" s="2">
        <f t="shared" si="88"/>
        <v>3.7863695512285742E-11</v>
      </c>
      <c r="DU87" s="21">
        <f t="shared" si="113"/>
        <v>1942.8005280590344</v>
      </c>
      <c r="DV87" s="21">
        <f t="shared" si="113"/>
        <v>186.3392194107517</v>
      </c>
      <c r="DW87" s="21">
        <f t="shared" si="113"/>
        <v>17.895403337779399</v>
      </c>
      <c r="DX87" s="21">
        <f t="shared" si="113"/>
        <v>1.7206856890974205</v>
      </c>
      <c r="DY87" s="21">
        <f t="shared" si="113"/>
        <v>0.16563416144590559</v>
      </c>
      <c r="DZ87" s="21">
        <f t="shared" si="113"/>
        <v>1.596082658975961E-2</v>
      </c>
      <c r="EA87" s="21">
        <f t="shared" si="113"/>
        <v>1.5395352381412824E-3</v>
      </c>
      <c r="EB87" s="21">
        <f t="shared" si="113"/>
        <v>1.4863699618399576E-4</v>
      </c>
      <c r="EC87" s="21">
        <f t="shared" si="113"/>
        <v>1.4362952853682852E-5</v>
      </c>
      <c r="ED87" s="21">
        <f t="shared" si="113"/>
        <v>1.3890522246620749E-6</v>
      </c>
      <c r="EE87" s="21">
        <f t="shared" si="113"/>
        <v>1.3444099332318762E-7</v>
      </c>
      <c r="EF87" s="21">
        <f t="shared" si="113"/>
        <v>1.3021619811839615E-8</v>
      </c>
      <c r="EG87" s="21">
        <f t="shared" si="113"/>
        <v>1.2621232096331547E-9</v>
      </c>
      <c r="EH87" s="2">
        <f t="shared" si="84"/>
        <v>60.001159407018683</v>
      </c>
      <c r="EI87" s="2">
        <f t="shared" si="84"/>
        <v>62.308896307288641</v>
      </c>
      <c r="EJ87" s="2">
        <f t="shared" si="84"/>
        <v>64.616633207558593</v>
      </c>
      <c r="EK87" s="2">
        <f t="shared" si="84"/>
        <v>66.924370107828537</v>
      </c>
      <c r="EL87" s="2">
        <f t="shared" si="84"/>
        <v>69.232107008098495</v>
      </c>
      <c r="EM87" s="2">
        <f t="shared" si="84"/>
        <v>71.539843908368439</v>
      </c>
      <c r="EN87" s="2">
        <f t="shared" si="84"/>
        <v>73.847580808638384</v>
      </c>
      <c r="EO87" s="2">
        <f t="shared" si="82"/>
        <v>76.155317708908342</v>
      </c>
      <c r="EP87" s="2">
        <f t="shared" si="82"/>
        <v>78.463054609178286</v>
      </c>
      <c r="EQ87" s="2">
        <f t="shared" si="82"/>
        <v>80.77079150944823</v>
      </c>
      <c r="ER87" s="2">
        <f t="shared" si="82"/>
        <v>83.078528409718189</v>
      </c>
      <c r="ES87" s="2">
        <f t="shared" si="82"/>
        <v>85.386265309988133</v>
      </c>
      <c r="ET87" s="2">
        <f t="shared" si="82"/>
        <v>87.694002210258077</v>
      </c>
      <c r="EU87" s="2">
        <f t="shared" si="85"/>
        <v>1.2311790418630112E-10</v>
      </c>
      <c r="EV87" s="2">
        <f t="shared" si="85"/>
        <v>1.18085690374384E-11</v>
      </c>
      <c r="EW87" s="2">
        <f t="shared" si="85"/>
        <v>1.1340559783130712E-12</v>
      </c>
      <c r="EX87" s="2">
        <f t="shared" si="85"/>
        <v>1.0904218562087761E-13</v>
      </c>
      <c r="EY87" s="2">
        <f t="shared" si="85"/>
        <v>1.0496461435101809E-14</v>
      </c>
      <c r="EZ87" s="2">
        <f t="shared" si="85"/>
        <v>1.0114592262205094E-15</v>
      </c>
      <c r="FA87" s="2">
        <f t="shared" si="85"/>
        <v>9.7562435877140894E-17</v>
      </c>
      <c r="FB87" s="2">
        <f t="shared" si="83"/>
        <v>9.4193280217994784E-18</v>
      </c>
      <c r="FC87" s="2">
        <f t="shared" si="83"/>
        <v>9.1019980061361546E-19</v>
      </c>
      <c r="FD87" s="2">
        <f t="shared" si="83"/>
        <v>8.8026123235872933E-20</v>
      </c>
      <c r="FE87" s="2">
        <f t="shared" si="83"/>
        <v>8.5197080686430682E-21</v>
      </c>
      <c r="FF87" s="2">
        <f t="shared" si="83"/>
        <v>8.2519770670719988E-22</v>
      </c>
      <c r="FG87" s="2">
        <f t="shared" si="83"/>
        <v>7.9982459419084587E-23</v>
      </c>
    </row>
    <row r="88" spans="1:163" x14ac:dyDescent="0.25">
      <c r="A88" s="19">
        <f t="shared" si="114"/>
        <v>70</v>
      </c>
      <c r="B88" s="20">
        <f t="shared" si="115"/>
        <v>165</v>
      </c>
      <c r="C88" s="22">
        <f t="shared" si="116"/>
        <v>70</v>
      </c>
      <c r="D88" s="20">
        <f t="shared" si="116"/>
        <v>165</v>
      </c>
      <c r="E88" s="8">
        <f t="shared" si="92"/>
        <v>438.16</v>
      </c>
      <c r="F88" s="21">
        <f t="shared" si="117"/>
        <v>6.3371356147021542E-14</v>
      </c>
      <c r="G88" s="7">
        <f t="shared" si="93"/>
        <v>0.70051973509555765</v>
      </c>
      <c r="H88" s="7">
        <f t="shared" si="94"/>
        <v>2.1403054272039458E-2</v>
      </c>
      <c r="I88" s="2">
        <f t="shared" si="95"/>
        <v>90.503594924145887</v>
      </c>
      <c r="J88" s="2">
        <f t="shared" si="107"/>
        <v>1.249695472794768</v>
      </c>
      <c r="K88" s="2">
        <f t="shared" si="108"/>
        <v>1.3596911731052355</v>
      </c>
      <c r="L88" s="2">
        <f t="shared" si="109"/>
        <v>1.3468925672279304</v>
      </c>
      <c r="M88" s="2">
        <f t="shared" si="96"/>
        <v>0.99999999999706624</v>
      </c>
      <c r="N88" s="2">
        <f t="shared" si="97"/>
        <v>0.99999999999559952</v>
      </c>
      <c r="O88" s="2">
        <f t="shared" si="98"/>
        <v>0.70936187174372622</v>
      </c>
      <c r="P88" s="2">
        <f t="shared" si="99"/>
        <v>0.26870599208214263</v>
      </c>
      <c r="Q88" s="6">
        <f t="shared" si="100"/>
        <v>165</v>
      </c>
      <c r="R88" s="2">
        <f t="shared" si="89"/>
        <v>0.1</v>
      </c>
      <c r="S88" s="2">
        <f t="shared" si="89"/>
        <v>0.1</v>
      </c>
      <c r="T88" s="2">
        <f t="shared" si="89"/>
        <v>0.15</v>
      </c>
      <c r="U88" s="2">
        <f t="shared" si="89"/>
        <v>0.15</v>
      </c>
      <c r="V88" s="2">
        <f t="shared" si="89"/>
        <v>0.15</v>
      </c>
      <c r="W88" s="2">
        <f t="shared" si="89"/>
        <v>0.15</v>
      </c>
      <c r="X88" s="2">
        <f t="shared" si="89"/>
        <v>0.1</v>
      </c>
      <c r="Y88" s="2">
        <f t="shared" si="89"/>
        <v>9.9999999997066255E-2</v>
      </c>
      <c r="Z88" s="21">
        <f t="shared" si="110"/>
        <v>308406811.53005141</v>
      </c>
      <c r="AA88" s="21">
        <f t="shared" si="110"/>
        <v>29649440.087497525</v>
      </c>
      <c r="AB88" s="21">
        <f t="shared" si="110"/>
        <v>2855903.3104574746</v>
      </c>
      <c r="AC88" s="21">
        <f t="shared" si="110"/>
        <v>275572.71310937236</v>
      </c>
      <c r="AD88" s="21">
        <f t="shared" si="110"/>
        <v>26633.855818624863</v>
      </c>
      <c r="AE88" s="21">
        <f t="shared" si="110"/>
        <v>2578.0024938380393</v>
      </c>
      <c r="AF88" s="21">
        <f t="shared" si="110"/>
        <v>249.88277588361984</v>
      </c>
      <c r="AG88" s="21">
        <f t="shared" si="110"/>
        <v>24.252154370680049</v>
      </c>
      <c r="AH88" s="2">
        <f t="shared" si="118"/>
        <v>48.241265872869647</v>
      </c>
      <c r="AI88" s="2">
        <f t="shared" si="118"/>
        <v>50.538469009672966</v>
      </c>
      <c r="AJ88" s="2">
        <f t="shared" si="118"/>
        <v>52.835672146476277</v>
      </c>
      <c r="AK88" s="2">
        <f t="shared" si="118"/>
        <v>55.132875283279596</v>
      </c>
      <c r="AL88" s="2">
        <f t="shared" si="118"/>
        <v>57.430078420082914</v>
      </c>
      <c r="AM88" s="2">
        <f t="shared" si="118"/>
        <v>59.727281556886226</v>
      </c>
      <c r="AN88" s="2">
        <f t="shared" si="118"/>
        <v>62.024484693689551</v>
      </c>
      <c r="AO88" s="2">
        <f t="shared" si="61"/>
        <v>64.321687830492863</v>
      </c>
      <c r="AP88" s="2">
        <f t="shared" si="101"/>
        <v>1.954415789297055E-5</v>
      </c>
      <c r="AQ88" s="2">
        <f t="shared" si="101"/>
        <v>1.8789252273881163E-6</v>
      </c>
      <c r="AR88" s="2">
        <f t="shared" si="101"/>
        <v>1.8098246580988366E-7</v>
      </c>
      <c r="AS88" s="2">
        <f t="shared" si="101"/>
        <v>1.746341654690177E-8</v>
      </c>
      <c r="AT88" s="2">
        <f t="shared" si="101"/>
        <v>1.6878235626520339E-9</v>
      </c>
      <c r="AU88" s="2">
        <f t="shared" si="101"/>
        <v>1.6337151418497062E-10</v>
      </c>
      <c r="AV88" s="2">
        <f t="shared" si="101"/>
        <v>1.5835410385528902E-11</v>
      </c>
      <c r="AW88" s="2">
        <f t="shared" si="62"/>
        <v>1.5368919119569654E-12</v>
      </c>
      <c r="AX88" s="2"/>
      <c r="AY88" s="6">
        <f t="shared" si="102"/>
        <v>165</v>
      </c>
      <c r="AZ88" s="2">
        <f t="shared" si="90"/>
        <v>0.1</v>
      </c>
      <c r="BA88" s="2">
        <f t="shared" si="90"/>
        <v>0.15</v>
      </c>
      <c r="BB88" s="2">
        <f t="shared" si="90"/>
        <v>0.15</v>
      </c>
      <c r="BC88" s="2">
        <f t="shared" si="90"/>
        <v>0.15</v>
      </c>
      <c r="BD88" s="2">
        <f t="shared" si="90"/>
        <v>0.15</v>
      </c>
      <c r="BE88" s="2">
        <f t="shared" si="90"/>
        <v>0.15</v>
      </c>
      <c r="BF88" s="2">
        <f t="shared" si="90"/>
        <v>0.14999999999559938</v>
      </c>
      <c r="BG88" s="21">
        <f t="shared" si="111"/>
        <v>29649440.087497525</v>
      </c>
      <c r="BH88" s="21">
        <f t="shared" si="111"/>
        <v>2855903.3104574746</v>
      </c>
      <c r="BI88" s="21">
        <f t="shared" si="111"/>
        <v>275572.71310937236</v>
      </c>
      <c r="BJ88" s="21">
        <f t="shared" si="111"/>
        <v>26633.855818624863</v>
      </c>
      <c r="BK88" s="21">
        <f t="shared" si="111"/>
        <v>2578.0024938380393</v>
      </c>
      <c r="BL88" s="21">
        <f t="shared" si="111"/>
        <v>249.88277588361984</v>
      </c>
      <c r="BM88" s="21">
        <f t="shared" si="111"/>
        <v>24.252154370680049</v>
      </c>
      <c r="BN88" s="2">
        <f t="shared" si="86"/>
        <v>50.538469009672966</v>
      </c>
      <c r="BO88" s="2">
        <f t="shared" si="86"/>
        <v>52.835672146476277</v>
      </c>
      <c r="BP88" s="2">
        <f t="shared" si="86"/>
        <v>55.132875283279596</v>
      </c>
      <c r="BQ88" s="2">
        <f t="shared" si="86"/>
        <v>57.430078420082914</v>
      </c>
      <c r="BR88" s="2">
        <f t="shared" si="86"/>
        <v>59.727281556886226</v>
      </c>
      <c r="BS88" s="2">
        <f t="shared" si="86"/>
        <v>62.024484693689551</v>
      </c>
      <c r="BT88" s="2">
        <f t="shared" si="86"/>
        <v>64.321687830492863</v>
      </c>
      <c r="BU88" s="2">
        <f t="shared" si="103"/>
        <v>1.8789252273881163E-6</v>
      </c>
      <c r="BV88" s="2">
        <f t="shared" si="103"/>
        <v>1.8098246580988366E-7</v>
      </c>
      <c r="BW88" s="2">
        <f t="shared" si="103"/>
        <v>1.746341654690177E-8</v>
      </c>
      <c r="BX88" s="2">
        <f t="shared" si="103"/>
        <v>1.6878235626520339E-9</v>
      </c>
      <c r="BY88" s="2">
        <f t="shared" si="103"/>
        <v>1.6337151418497062E-10</v>
      </c>
      <c r="BZ88" s="2">
        <f t="shared" si="103"/>
        <v>1.5835410385528902E-11</v>
      </c>
      <c r="CA88" s="2">
        <f t="shared" si="103"/>
        <v>1.5368919119569654E-12</v>
      </c>
      <c r="CB88" s="2"/>
      <c r="CC88" s="6">
        <f t="shared" si="104"/>
        <v>165</v>
      </c>
      <c r="CD88" s="2">
        <f t="shared" si="91"/>
        <v>0.05</v>
      </c>
      <c r="CE88" s="2">
        <f t="shared" si="91"/>
        <v>0.15</v>
      </c>
      <c r="CF88" s="2">
        <f t="shared" si="91"/>
        <v>0.24999999999266562</v>
      </c>
      <c r="CG88" s="2">
        <f t="shared" si="91"/>
        <v>0.22631469905667276</v>
      </c>
      <c r="CH88" s="2">
        <f t="shared" si="91"/>
        <v>3.0730703672496532E-2</v>
      </c>
      <c r="CI88" s="2">
        <f t="shared" si="91"/>
        <v>2.207775935680356E-3</v>
      </c>
      <c r="CJ88" s="2">
        <f t="shared" si="91"/>
        <v>1.086930862110036E-4</v>
      </c>
      <c r="CK88" s="21">
        <f t="shared" si="112"/>
        <v>2578.0024938380393</v>
      </c>
      <c r="CL88" s="21">
        <f t="shared" si="112"/>
        <v>249.88277588361984</v>
      </c>
      <c r="CM88" s="21">
        <f t="shared" si="112"/>
        <v>24.252154370680049</v>
      </c>
      <c r="CN88" s="21">
        <f t="shared" si="112"/>
        <v>2.3566062754947499</v>
      </c>
      <c r="CO88" s="21">
        <f t="shared" si="112"/>
        <v>0.22925136335117421</v>
      </c>
      <c r="CP88" s="21">
        <f t="shared" si="112"/>
        <v>2.2325120653080514E-2</v>
      </c>
      <c r="CQ88" s="21">
        <f t="shared" si="112"/>
        <v>2.1762279915320095E-3</v>
      </c>
      <c r="CR88" s="2">
        <f t="shared" si="87"/>
        <v>59.727281556886226</v>
      </c>
      <c r="CS88" s="2">
        <f t="shared" si="87"/>
        <v>62.024484693689551</v>
      </c>
      <c r="CT88" s="2">
        <f t="shared" si="87"/>
        <v>64.321687830492863</v>
      </c>
      <c r="CU88" s="2">
        <f t="shared" si="87"/>
        <v>66.618890967296181</v>
      </c>
      <c r="CV88" s="2">
        <f t="shared" si="87"/>
        <v>68.9160941040995</v>
      </c>
      <c r="CW88" s="2">
        <f t="shared" si="87"/>
        <v>71.213297240902818</v>
      </c>
      <c r="CX88" s="2">
        <f t="shared" si="87"/>
        <v>73.510500377706137</v>
      </c>
      <c r="CY88" s="2">
        <f t="shared" si="105"/>
        <v>1.6337151418497062E-10</v>
      </c>
      <c r="CZ88" s="2">
        <f t="shared" si="105"/>
        <v>1.5835410385528902E-11</v>
      </c>
      <c r="DA88" s="2">
        <f t="shared" si="105"/>
        <v>1.5368919119569654E-12</v>
      </c>
      <c r="DB88" s="2">
        <f t="shared" si="105"/>
        <v>1.4934133558268555E-13</v>
      </c>
      <c r="DC88" s="2">
        <f t="shared" si="105"/>
        <v>1.4527969794117564E-14</v>
      </c>
      <c r="DD88" s="2">
        <f t="shared" si="105"/>
        <v>1.4147731719315933E-15</v>
      </c>
      <c r="DE88" s="2">
        <f t="shared" si="105"/>
        <v>1.3791051910849243E-16</v>
      </c>
      <c r="DF88" s="2"/>
      <c r="DG88" s="6">
        <f t="shared" si="106"/>
        <v>165</v>
      </c>
      <c r="DH88" s="2">
        <f t="shared" si="88"/>
        <v>0.02</v>
      </c>
      <c r="DI88" s="2">
        <f t="shared" si="88"/>
        <v>0.05</v>
      </c>
      <c r="DJ88" s="2">
        <f t="shared" si="88"/>
        <v>7.9999999997653004E-2</v>
      </c>
      <c r="DK88" s="2">
        <f t="shared" si="88"/>
        <v>9.0525879622669114E-2</v>
      </c>
      <c r="DL88" s="2">
        <f t="shared" si="88"/>
        <v>2.4584562937997226E-2</v>
      </c>
      <c r="DM88" s="2">
        <f t="shared" si="88"/>
        <v>3.3116639035205343E-3</v>
      </c>
      <c r="DN88" s="2">
        <f t="shared" si="88"/>
        <v>2.6086340690640865E-4</v>
      </c>
      <c r="DO88" s="2">
        <f t="shared" si="88"/>
        <v>2.1231066163163172E-5</v>
      </c>
      <c r="DP88" s="2">
        <f t="shared" si="88"/>
        <v>1.6588089085711745E-6</v>
      </c>
      <c r="DQ88" s="2">
        <f t="shared" si="88"/>
        <v>1.2159412663415025E-7</v>
      </c>
      <c r="DR88" s="2">
        <f t="shared" si="88"/>
        <v>9.9110779139266479E-9</v>
      </c>
      <c r="DS88" s="2">
        <f t="shared" si="88"/>
        <v>7.7610441184816637E-10</v>
      </c>
      <c r="DT88" s="2">
        <f t="shared" si="88"/>
        <v>5.7015645538172063E-11</v>
      </c>
      <c r="DU88" s="21">
        <f t="shared" si="113"/>
        <v>2578.0024938380393</v>
      </c>
      <c r="DV88" s="21">
        <f t="shared" si="113"/>
        <v>249.88277588361984</v>
      </c>
      <c r="DW88" s="21">
        <f t="shared" si="113"/>
        <v>24.252154370680049</v>
      </c>
      <c r="DX88" s="21">
        <f t="shared" si="113"/>
        <v>2.3566062754947499</v>
      </c>
      <c r="DY88" s="21">
        <f t="shared" si="113"/>
        <v>0.22925136335117421</v>
      </c>
      <c r="DZ88" s="21">
        <f t="shared" si="113"/>
        <v>2.2325120653080514E-2</v>
      </c>
      <c r="EA88" s="21">
        <f t="shared" si="113"/>
        <v>2.1762279915320095E-3</v>
      </c>
      <c r="EB88" s="21">
        <f t="shared" si="113"/>
        <v>2.1233320273071794E-4</v>
      </c>
      <c r="EC88" s="21">
        <f t="shared" si="113"/>
        <v>2.0735326332554597E-5</v>
      </c>
      <c r="ED88" s="21">
        <f t="shared" si="113"/>
        <v>2.0265708307281253E-6</v>
      </c>
      <c r="EE88" s="21">
        <f t="shared" si="113"/>
        <v>1.9822157787433826E-7</v>
      </c>
      <c r="EF88" s="21">
        <f t="shared" si="113"/>
        <v>1.9402610530092171E-8</v>
      </c>
      <c r="EG88" s="21">
        <f t="shared" si="113"/>
        <v>1.900521500338142E-9</v>
      </c>
      <c r="EH88" s="2">
        <f t="shared" si="84"/>
        <v>59.727281556886226</v>
      </c>
      <c r="EI88" s="2">
        <f t="shared" si="84"/>
        <v>62.024484693689551</v>
      </c>
      <c r="EJ88" s="2">
        <f t="shared" si="84"/>
        <v>64.321687830492863</v>
      </c>
      <c r="EK88" s="2">
        <f t="shared" si="84"/>
        <v>66.618890967296181</v>
      </c>
      <c r="EL88" s="2">
        <f t="shared" si="84"/>
        <v>68.9160941040995</v>
      </c>
      <c r="EM88" s="2">
        <f t="shared" si="84"/>
        <v>71.213297240902818</v>
      </c>
      <c r="EN88" s="2">
        <f t="shared" si="84"/>
        <v>73.510500377706137</v>
      </c>
      <c r="EO88" s="2">
        <f t="shared" si="82"/>
        <v>75.807703514509456</v>
      </c>
      <c r="EP88" s="2">
        <f t="shared" si="82"/>
        <v>78.10490665131276</v>
      </c>
      <c r="EQ88" s="2">
        <f t="shared" si="82"/>
        <v>80.402109788116078</v>
      </c>
      <c r="ER88" s="2">
        <f t="shared" si="82"/>
        <v>82.699312924919397</v>
      </c>
      <c r="ES88" s="2">
        <f t="shared" si="82"/>
        <v>84.996516061722716</v>
      </c>
      <c r="ET88" s="2">
        <f t="shared" si="82"/>
        <v>87.293719198526034</v>
      </c>
      <c r="EU88" s="2">
        <f t="shared" si="85"/>
        <v>1.6337151418497062E-10</v>
      </c>
      <c r="EV88" s="2">
        <f t="shared" si="85"/>
        <v>1.5835410385528902E-11</v>
      </c>
      <c r="EW88" s="2">
        <f t="shared" si="85"/>
        <v>1.5368919119569654E-12</v>
      </c>
      <c r="EX88" s="2">
        <f t="shared" si="85"/>
        <v>1.4934133558268555E-13</v>
      </c>
      <c r="EY88" s="2">
        <f t="shared" si="85"/>
        <v>1.4527969794117564E-14</v>
      </c>
      <c r="EZ88" s="2">
        <f t="shared" si="85"/>
        <v>1.4147731719315933E-15</v>
      </c>
      <c r="FA88" s="2">
        <f t="shared" si="85"/>
        <v>1.3791051910849243E-16</v>
      </c>
      <c r="FB88" s="2">
        <f t="shared" si="83"/>
        <v>1.3455843012086056E-17</v>
      </c>
      <c r="FC88" s="2">
        <f t="shared" si="83"/>
        <v>1.3140257498450314E-18</v>
      </c>
      <c r="FD88" s="2">
        <f t="shared" si="83"/>
        <v>1.2842654187123734E-19</v>
      </c>
      <c r="FE88" s="2">
        <f t="shared" si="83"/>
        <v>1.2561570207499256E-20</v>
      </c>
      <c r="FF88" s="2">
        <f t="shared" si="83"/>
        <v>1.2295697420844215E-21</v>
      </c>
      <c r="FG88" s="2">
        <f t="shared" si="83"/>
        <v>1.2043862486300013E-22</v>
      </c>
    </row>
    <row r="89" spans="1:163" x14ac:dyDescent="0.25">
      <c r="A89" s="19">
        <f t="shared" si="114"/>
        <v>71</v>
      </c>
      <c r="B89" s="20">
        <f t="shared" si="115"/>
        <v>167</v>
      </c>
      <c r="C89" s="22">
        <f t="shared" si="116"/>
        <v>71</v>
      </c>
      <c r="D89" s="20">
        <f t="shared" si="116"/>
        <v>167</v>
      </c>
      <c r="E89" s="8">
        <f t="shared" si="92"/>
        <v>440.16</v>
      </c>
      <c r="F89" s="21">
        <f t="shared" si="117"/>
        <v>6.3371356147021542E-14</v>
      </c>
      <c r="G89" s="7">
        <f t="shared" si="93"/>
        <v>0.69121319491954247</v>
      </c>
      <c r="H89" s="7">
        <f t="shared" si="94"/>
        <v>2.1472016112665009E-2</v>
      </c>
      <c r="I89" s="2">
        <f t="shared" si="95"/>
        <v>90.561495417962561</v>
      </c>
      <c r="J89" s="2">
        <f t="shared" si="107"/>
        <v>1.288165919268617</v>
      </c>
      <c r="K89" s="2">
        <f t="shared" si="108"/>
        <v>1.383332928116461</v>
      </c>
      <c r="L89" s="2">
        <f t="shared" si="109"/>
        <v>1.3513839876856779</v>
      </c>
      <c r="M89" s="2">
        <f t="shared" si="96"/>
        <v>0.99999999999999944</v>
      </c>
      <c r="N89" s="2">
        <f t="shared" si="97"/>
        <v>0.99999999999999922</v>
      </c>
      <c r="O89" s="2">
        <f t="shared" si="98"/>
        <v>0.73389695909730757</v>
      </c>
      <c r="P89" s="2">
        <f t="shared" si="99"/>
        <v>0.28354273771514032</v>
      </c>
      <c r="Q89" s="6">
        <f t="shared" si="100"/>
        <v>167</v>
      </c>
      <c r="R89" s="2">
        <f t="shared" si="89"/>
        <v>0.1</v>
      </c>
      <c r="S89" s="2">
        <f t="shared" si="89"/>
        <v>0.1</v>
      </c>
      <c r="T89" s="2">
        <f t="shared" si="89"/>
        <v>0.15</v>
      </c>
      <c r="U89" s="2">
        <f t="shared" si="89"/>
        <v>0.15</v>
      </c>
      <c r="V89" s="2">
        <f t="shared" si="89"/>
        <v>0.15</v>
      </c>
      <c r="W89" s="2">
        <f t="shared" si="89"/>
        <v>0.15</v>
      </c>
      <c r="X89" s="2">
        <f t="shared" si="89"/>
        <v>0.1</v>
      </c>
      <c r="Y89" s="2">
        <f t="shared" si="89"/>
        <v>9.9999999999999423E-2</v>
      </c>
      <c r="Z89" s="21">
        <f t="shared" si="110"/>
        <v>387436410.23479092</v>
      </c>
      <c r="AA89" s="21">
        <f t="shared" si="110"/>
        <v>37638244.938689262</v>
      </c>
      <c r="AB89" s="21">
        <f t="shared" si="110"/>
        <v>3663468.8525746618</v>
      </c>
      <c r="AC89" s="21">
        <f t="shared" si="110"/>
        <v>357207.95391645556</v>
      </c>
      <c r="AD89" s="21">
        <f t="shared" si="110"/>
        <v>34886.279310039303</v>
      </c>
      <c r="AE89" s="21">
        <f t="shared" si="110"/>
        <v>3412.2391416942364</v>
      </c>
      <c r="AF89" s="21">
        <f t="shared" si="110"/>
        <v>334.21643621792299</v>
      </c>
      <c r="AG89" s="21">
        <f t="shared" si="110"/>
        <v>32.777589686340711</v>
      </c>
      <c r="AH89" s="2">
        <f t="shared" si="118"/>
        <v>48.022067100273908</v>
      </c>
      <c r="AI89" s="2">
        <f t="shared" si="118"/>
        <v>50.308832200286957</v>
      </c>
      <c r="AJ89" s="2">
        <f t="shared" si="118"/>
        <v>52.5955973003</v>
      </c>
      <c r="AK89" s="2">
        <f t="shared" si="118"/>
        <v>54.882362400313042</v>
      </c>
      <c r="AL89" s="2">
        <f t="shared" si="118"/>
        <v>57.169127500326084</v>
      </c>
      <c r="AM89" s="2">
        <f t="shared" si="118"/>
        <v>59.455892600339126</v>
      </c>
      <c r="AN89" s="2">
        <f t="shared" si="118"/>
        <v>61.742657700352176</v>
      </c>
      <c r="AO89" s="2">
        <f t="shared" si="61"/>
        <v>64.029422800365225</v>
      </c>
      <c r="AP89" s="2">
        <f t="shared" si="101"/>
        <v>2.4552370738644792E-5</v>
      </c>
      <c r="AQ89" s="2">
        <f t="shared" si="101"/>
        <v>2.3851866248020413E-6</v>
      </c>
      <c r="AR89" s="2">
        <f t="shared" si="101"/>
        <v>2.3215898939145447E-7</v>
      </c>
      <c r="AS89" s="2">
        <f t="shared" si="101"/>
        <v>2.2636752466235306E-8</v>
      </c>
      <c r="AT89" s="2">
        <f t="shared" si="101"/>
        <v>2.2107908308025056E-9</v>
      </c>
      <c r="AU89" s="2">
        <f t="shared" si="101"/>
        <v>2.1623822190716308E-10</v>
      </c>
      <c r="AV89" s="2">
        <f t="shared" si="101"/>
        <v>2.117974880975597E-11</v>
      </c>
      <c r="AW89" s="2">
        <f t="shared" si="62"/>
        <v>2.0771603096540922E-12</v>
      </c>
      <c r="AX89" s="2"/>
      <c r="AY89" s="6">
        <f t="shared" si="102"/>
        <v>167</v>
      </c>
      <c r="AZ89" s="2">
        <f t="shared" si="90"/>
        <v>0.1</v>
      </c>
      <c r="BA89" s="2">
        <f t="shared" si="90"/>
        <v>0.15</v>
      </c>
      <c r="BB89" s="2">
        <f t="shared" si="90"/>
        <v>0.15</v>
      </c>
      <c r="BC89" s="2">
        <f t="shared" si="90"/>
        <v>0.15</v>
      </c>
      <c r="BD89" s="2">
        <f t="shared" si="90"/>
        <v>0.15</v>
      </c>
      <c r="BE89" s="2">
        <f t="shared" si="90"/>
        <v>0.15</v>
      </c>
      <c r="BF89" s="2">
        <f t="shared" si="90"/>
        <v>0.14999999999999913</v>
      </c>
      <c r="BG89" s="21">
        <f t="shared" si="111"/>
        <v>37638244.938689262</v>
      </c>
      <c r="BH89" s="21">
        <f t="shared" si="111"/>
        <v>3663468.8525746618</v>
      </c>
      <c r="BI89" s="21">
        <f t="shared" si="111"/>
        <v>357207.95391645556</v>
      </c>
      <c r="BJ89" s="21">
        <f t="shared" si="111"/>
        <v>34886.279310039303</v>
      </c>
      <c r="BK89" s="21">
        <f t="shared" si="111"/>
        <v>3412.2391416942364</v>
      </c>
      <c r="BL89" s="21">
        <f t="shared" si="111"/>
        <v>334.21643621792299</v>
      </c>
      <c r="BM89" s="21">
        <f t="shared" si="111"/>
        <v>32.777589686340711</v>
      </c>
      <c r="BN89" s="2">
        <f t="shared" si="86"/>
        <v>50.308832200286957</v>
      </c>
      <c r="BO89" s="2">
        <f t="shared" si="86"/>
        <v>52.5955973003</v>
      </c>
      <c r="BP89" s="2">
        <f t="shared" si="86"/>
        <v>54.882362400313042</v>
      </c>
      <c r="BQ89" s="2">
        <f t="shared" si="86"/>
        <v>57.169127500326084</v>
      </c>
      <c r="BR89" s="2">
        <f t="shared" si="86"/>
        <v>59.455892600339126</v>
      </c>
      <c r="BS89" s="2">
        <f t="shared" si="86"/>
        <v>61.742657700352176</v>
      </c>
      <c r="BT89" s="2">
        <f t="shared" si="86"/>
        <v>64.029422800365225</v>
      </c>
      <c r="BU89" s="2">
        <f t="shared" si="103"/>
        <v>2.3851866248020413E-6</v>
      </c>
      <c r="BV89" s="2">
        <f t="shared" si="103"/>
        <v>2.3215898939145447E-7</v>
      </c>
      <c r="BW89" s="2">
        <f t="shared" si="103"/>
        <v>2.2636752466235306E-8</v>
      </c>
      <c r="BX89" s="2">
        <f t="shared" si="103"/>
        <v>2.2107908308025056E-9</v>
      </c>
      <c r="BY89" s="2">
        <f t="shared" si="103"/>
        <v>2.1623822190716308E-10</v>
      </c>
      <c r="BZ89" s="2">
        <f t="shared" si="103"/>
        <v>2.117974880975597E-11</v>
      </c>
      <c r="CA89" s="2">
        <f t="shared" si="103"/>
        <v>2.0771603096540922E-12</v>
      </c>
      <c r="CB89" s="2"/>
      <c r="CC89" s="6">
        <f t="shared" si="104"/>
        <v>167</v>
      </c>
      <c r="CD89" s="2">
        <f t="shared" si="91"/>
        <v>0.05</v>
      </c>
      <c r="CE89" s="2">
        <f t="shared" si="91"/>
        <v>0.15</v>
      </c>
      <c r="CF89" s="2">
        <f t="shared" si="91"/>
        <v>0.24999999999999856</v>
      </c>
      <c r="CG89" s="2">
        <f t="shared" si="91"/>
        <v>0.23999589131805257</v>
      </c>
      <c r="CH89" s="2">
        <f t="shared" si="91"/>
        <v>4.0682601334932879E-2</v>
      </c>
      <c r="CI89" s="2">
        <f t="shared" si="91"/>
        <v>3.0653665254970043E-3</v>
      </c>
      <c r="CJ89" s="2">
        <f t="shared" si="91"/>
        <v>1.5309991882648811E-4</v>
      </c>
      <c r="CK89" s="21">
        <f t="shared" si="112"/>
        <v>3412.2391416942364</v>
      </c>
      <c r="CL89" s="21">
        <f t="shared" si="112"/>
        <v>334.21643621792299</v>
      </c>
      <c r="CM89" s="21">
        <f t="shared" si="112"/>
        <v>32.777589686340711</v>
      </c>
      <c r="CN89" s="21">
        <f t="shared" si="112"/>
        <v>3.2184650410566813</v>
      </c>
      <c r="CO89" s="21">
        <f t="shared" si="112"/>
        <v>0.31637972891896748</v>
      </c>
      <c r="CP89" s="21">
        <f t="shared" si="112"/>
        <v>3.1133316351198696E-2</v>
      </c>
      <c r="CQ89" s="21">
        <f t="shared" si="112"/>
        <v>3.0666958851854578E-3</v>
      </c>
      <c r="CR89" s="2">
        <f t="shared" si="87"/>
        <v>59.455892600339126</v>
      </c>
      <c r="CS89" s="2">
        <f t="shared" si="87"/>
        <v>61.742657700352176</v>
      </c>
      <c r="CT89" s="2">
        <f t="shared" si="87"/>
        <v>64.029422800365225</v>
      </c>
      <c r="CU89" s="2">
        <f t="shared" si="87"/>
        <v>66.316187900378267</v>
      </c>
      <c r="CV89" s="2">
        <f t="shared" si="87"/>
        <v>68.60295300039131</v>
      </c>
      <c r="CW89" s="2">
        <f t="shared" si="87"/>
        <v>70.889718100404352</v>
      </c>
      <c r="CX89" s="2">
        <f t="shared" si="87"/>
        <v>73.176483200417394</v>
      </c>
      <c r="CY89" s="2">
        <f t="shared" si="105"/>
        <v>2.1623822190716308E-10</v>
      </c>
      <c r="CZ89" s="2">
        <f t="shared" si="105"/>
        <v>2.117974880975597E-11</v>
      </c>
      <c r="DA89" s="2">
        <f t="shared" si="105"/>
        <v>2.0771603096540922E-12</v>
      </c>
      <c r="DB89" s="2">
        <f t="shared" si="105"/>
        <v>2.0395849436354305E-13</v>
      </c>
      <c r="DC89" s="2">
        <f t="shared" si="105"/>
        <v>2.004941247902208E-14</v>
      </c>
      <c r="DD89" s="2">
        <f t="shared" si="105"/>
        <v>1.9729604785297036E-15</v>
      </c>
      <c r="DE89" s="2">
        <f t="shared" si="105"/>
        <v>1.943406771346932E-16</v>
      </c>
      <c r="DF89" s="2"/>
      <c r="DG89" s="6">
        <f t="shared" si="106"/>
        <v>167</v>
      </c>
      <c r="DH89" s="2">
        <f t="shared" si="88"/>
        <v>0.02</v>
      </c>
      <c r="DI89" s="2">
        <f t="shared" si="88"/>
        <v>0.05</v>
      </c>
      <c r="DJ89" s="2">
        <f t="shared" si="88"/>
        <v>7.9999999999999544E-2</v>
      </c>
      <c r="DK89" s="2">
        <f t="shared" si="88"/>
        <v>9.5998356527221038E-2</v>
      </c>
      <c r="DL89" s="2">
        <f t="shared" si="88"/>
        <v>3.2546081067946299E-2</v>
      </c>
      <c r="DM89" s="2">
        <f t="shared" si="88"/>
        <v>4.5980497882455061E-3</v>
      </c>
      <c r="DN89" s="2">
        <f t="shared" si="88"/>
        <v>3.6743980518357141E-4</v>
      </c>
      <c r="DO89" s="2">
        <f t="shared" si="88"/>
        <v>3.0231050079254643E-5</v>
      </c>
      <c r="DP89" s="2">
        <f t="shared" si="88"/>
        <v>2.3868764214451945E-6</v>
      </c>
      <c r="DQ89" s="2">
        <f t="shared" si="88"/>
        <v>1.7680007649900631E-7</v>
      </c>
      <c r="DR89" s="2">
        <f t="shared" si="88"/>
        <v>1.4562144956542511E-8</v>
      </c>
      <c r="DS89" s="2">
        <f t="shared" si="88"/>
        <v>1.1522825760224009E-9</v>
      </c>
      <c r="DT89" s="2">
        <f t="shared" si="88"/>
        <v>8.5539595406913797E-11</v>
      </c>
      <c r="DU89" s="21">
        <f t="shared" si="113"/>
        <v>3412.2391416942364</v>
      </c>
      <c r="DV89" s="21">
        <f t="shared" si="113"/>
        <v>334.21643621792299</v>
      </c>
      <c r="DW89" s="21">
        <f t="shared" si="113"/>
        <v>32.777589686340711</v>
      </c>
      <c r="DX89" s="21">
        <f t="shared" si="113"/>
        <v>3.2184650410566813</v>
      </c>
      <c r="DY89" s="21">
        <f t="shared" si="113"/>
        <v>0.31637972891896748</v>
      </c>
      <c r="DZ89" s="21">
        <f t="shared" si="113"/>
        <v>3.1133316351198696E-2</v>
      </c>
      <c r="EA89" s="21">
        <f t="shared" si="113"/>
        <v>3.0666958851854578E-3</v>
      </c>
      <c r="EB89" s="21">
        <f t="shared" si="113"/>
        <v>3.0235620582363081E-4</v>
      </c>
      <c r="EC89" s="21">
        <f t="shared" si="113"/>
        <v>2.9836400369037738E-5</v>
      </c>
      <c r="ED89" s="21">
        <f t="shared" si="113"/>
        <v>2.946672283080688E-6</v>
      </c>
      <c r="EE89" s="21">
        <f t="shared" si="113"/>
        <v>2.9124294151118892E-7</v>
      </c>
      <c r="EF89" s="21">
        <f t="shared" si="113"/>
        <v>2.8807064870719246E-8</v>
      </c>
      <c r="EG89" s="21">
        <f t="shared" si="113"/>
        <v>2.8513198434382119E-9</v>
      </c>
      <c r="EH89" s="2">
        <f t="shared" si="84"/>
        <v>59.455892600339126</v>
      </c>
      <c r="EI89" s="2">
        <f t="shared" si="84"/>
        <v>61.742657700352176</v>
      </c>
      <c r="EJ89" s="2">
        <f t="shared" si="84"/>
        <v>64.029422800365225</v>
      </c>
      <c r="EK89" s="2">
        <f t="shared" si="84"/>
        <v>66.316187900378267</v>
      </c>
      <c r="EL89" s="2">
        <f t="shared" si="84"/>
        <v>68.60295300039131</v>
      </c>
      <c r="EM89" s="2">
        <f t="shared" si="84"/>
        <v>70.889718100404352</v>
      </c>
      <c r="EN89" s="2">
        <f t="shared" si="84"/>
        <v>73.176483200417394</v>
      </c>
      <c r="EO89" s="2">
        <f t="shared" si="82"/>
        <v>75.463248300430436</v>
      </c>
      <c r="EP89" s="2">
        <f t="shared" si="82"/>
        <v>77.750013400443478</v>
      </c>
      <c r="EQ89" s="2">
        <f t="shared" si="82"/>
        <v>80.036778500456521</v>
      </c>
      <c r="ER89" s="2">
        <f t="shared" si="82"/>
        <v>82.323543600469563</v>
      </c>
      <c r="ES89" s="2">
        <f t="shared" si="82"/>
        <v>84.610308700482605</v>
      </c>
      <c r="ET89" s="2">
        <f t="shared" si="82"/>
        <v>86.897073800495647</v>
      </c>
      <c r="EU89" s="2">
        <f t="shared" si="85"/>
        <v>2.1623822190716308E-10</v>
      </c>
      <c r="EV89" s="2">
        <f t="shared" si="85"/>
        <v>2.117974880975597E-11</v>
      </c>
      <c r="EW89" s="2">
        <f t="shared" si="85"/>
        <v>2.0771603096540922E-12</v>
      </c>
      <c r="EX89" s="2">
        <f t="shared" si="85"/>
        <v>2.0395849436354305E-13</v>
      </c>
      <c r="EY89" s="2">
        <f t="shared" si="85"/>
        <v>2.004941247902208E-14</v>
      </c>
      <c r="EZ89" s="2">
        <f t="shared" si="85"/>
        <v>1.9729604785297036E-15</v>
      </c>
      <c r="FA89" s="2">
        <f t="shared" si="85"/>
        <v>1.943406771346932E-16</v>
      </c>
      <c r="FB89" s="2">
        <f t="shared" si="83"/>
        <v>1.9160722802511458E-17</v>
      </c>
      <c r="FC89" s="2">
        <f t="shared" si="83"/>
        <v>1.8907731539314154E-18</v>
      </c>
      <c r="FD89" s="2">
        <f t="shared" si="83"/>
        <v>1.8673461869966337E-19</v>
      </c>
      <c r="FE89" s="2">
        <f t="shared" si="83"/>
        <v>1.8456460171811717E-20</v>
      </c>
      <c r="FF89" s="2">
        <f t="shared" si="83"/>
        <v>1.8255427674727025E-21</v>
      </c>
      <c r="FG89" s="2">
        <f t="shared" si="83"/>
        <v>1.8069200528759264E-22</v>
      </c>
    </row>
    <row r="90" spans="1:163" x14ac:dyDescent="0.25">
      <c r="A90" s="19">
        <f t="shared" si="114"/>
        <v>72</v>
      </c>
      <c r="B90" s="20">
        <f t="shared" si="115"/>
        <v>169</v>
      </c>
      <c r="C90" s="22">
        <f t="shared" si="116"/>
        <v>72</v>
      </c>
      <c r="D90" s="20">
        <f t="shared" si="116"/>
        <v>169</v>
      </c>
      <c r="E90" s="8">
        <f t="shared" si="92"/>
        <v>442.16</v>
      </c>
      <c r="F90" s="21">
        <f t="shared" si="117"/>
        <v>6.3371356147021542E-14</v>
      </c>
      <c r="G90" s="7">
        <f t="shared" si="93"/>
        <v>0.68216881972810206</v>
      </c>
      <c r="H90" s="7">
        <f t="shared" si="94"/>
        <v>2.1537870318737086E-2</v>
      </c>
      <c r="I90" s="2">
        <f t="shared" si="95"/>
        <v>90.617966534766694</v>
      </c>
      <c r="J90" s="2">
        <f t="shared" si="107"/>
        <v>1.326670373088731</v>
      </c>
      <c r="K90" s="2">
        <f t="shared" si="108"/>
        <v>1.407451131103155</v>
      </c>
      <c r="L90" s="2">
        <f t="shared" si="109"/>
        <v>1.3557689838390126</v>
      </c>
      <c r="M90" s="2">
        <f t="shared" si="96"/>
        <v>1</v>
      </c>
      <c r="N90" s="2">
        <f t="shared" si="97"/>
        <v>1</v>
      </c>
      <c r="O90" s="2">
        <f t="shared" si="98"/>
        <v>0.75427653128813776</v>
      </c>
      <c r="P90" s="2">
        <f t="shared" si="99"/>
        <v>0.29802565552009913</v>
      </c>
      <c r="Q90" s="6">
        <f t="shared" si="100"/>
        <v>169</v>
      </c>
      <c r="R90" s="2">
        <f t="shared" si="89"/>
        <v>0.1</v>
      </c>
      <c r="S90" s="2">
        <f t="shared" si="89"/>
        <v>0.1</v>
      </c>
      <c r="T90" s="2">
        <f t="shared" si="89"/>
        <v>0.15</v>
      </c>
      <c r="U90" s="2">
        <f t="shared" si="89"/>
        <v>0.15</v>
      </c>
      <c r="V90" s="2">
        <f t="shared" si="89"/>
        <v>0.15</v>
      </c>
      <c r="W90" s="2">
        <f t="shared" si="89"/>
        <v>0.15</v>
      </c>
      <c r="X90" s="2">
        <f t="shared" si="89"/>
        <v>0.1</v>
      </c>
      <c r="Y90" s="2">
        <f t="shared" si="89"/>
        <v>0.1</v>
      </c>
      <c r="Z90" s="21">
        <f t="shared" si="110"/>
        <v>485733209.27439374</v>
      </c>
      <c r="AA90" s="21">
        <f t="shared" si="110"/>
        <v>47678448.497762099</v>
      </c>
      <c r="AB90" s="21">
        <f t="shared" si="110"/>
        <v>4689001.5727144908</v>
      </c>
      <c r="AC90" s="21">
        <f t="shared" si="110"/>
        <v>461959.4863310178</v>
      </c>
      <c r="AD90" s="21">
        <f t="shared" si="110"/>
        <v>45586.065717706173</v>
      </c>
      <c r="AE90" s="21">
        <f t="shared" si="110"/>
        <v>4505.1725216772702</v>
      </c>
      <c r="AF90" s="21">
        <f t="shared" si="110"/>
        <v>445.85548565616187</v>
      </c>
      <c r="AG90" s="21">
        <f t="shared" si="110"/>
        <v>44.181201533888832</v>
      </c>
      <c r="AH90" s="2">
        <f t="shared" si="118"/>
        <v>47.804851309156334</v>
      </c>
      <c r="AI90" s="2">
        <f t="shared" si="118"/>
        <v>50.08127280006854</v>
      </c>
      <c r="AJ90" s="2">
        <f t="shared" si="118"/>
        <v>52.357694290980746</v>
      </c>
      <c r="AK90" s="2">
        <f t="shared" si="118"/>
        <v>54.634115781892952</v>
      </c>
      <c r="AL90" s="2">
        <f t="shared" si="118"/>
        <v>56.910537272805158</v>
      </c>
      <c r="AM90" s="2">
        <f t="shared" si="118"/>
        <v>59.186958763717364</v>
      </c>
      <c r="AN90" s="2">
        <f t="shared" si="118"/>
        <v>61.463380254629577</v>
      </c>
      <c r="AO90" s="2">
        <f t="shared" si="61"/>
        <v>63.739801745541783</v>
      </c>
      <c r="AP90" s="2">
        <f t="shared" si="101"/>
        <v>3.0781572198695668E-5</v>
      </c>
      <c r="AQ90" s="2">
        <f t="shared" si="101"/>
        <v>3.0214479403326394E-6</v>
      </c>
      <c r="AR90" s="2">
        <f t="shared" si="101"/>
        <v>2.9714838863985934E-7</v>
      </c>
      <c r="AS90" s="2">
        <f t="shared" si="101"/>
        <v>2.9274999133824802E-8</v>
      </c>
      <c r="AT90" s="2">
        <f t="shared" si="101"/>
        <v>2.8888508059398229E-9</v>
      </c>
      <c r="AU90" s="2">
        <f t="shared" si="101"/>
        <v>2.8549889237503594E-10</v>
      </c>
      <c r="AV90" s="2">
        <f t="shared" si="101"/>
        <v>2.8254466771621552E-11</v>
      </c>
      <c r="AW90" s="2">
        <f t="shared" si="62"/>
        <v>2.7998226574074585E-12</v>
      </c>
      <c r="AX90" s="2"/>
      <c r="AY90" s="6">
        <f t="shared" si="102"/>
        <v>169</v>
      </c>
      <c r="AZ90" s="2">
        <f t="shared" si="90"/>
        <v>0.1</v>
      </c>
      <c r="BA90" s="2">
        <f t="shared" si="90"/>
        <v>0.15</v>
      </c>
      <c r="BB90" s="2">
        <f t="shared" si="90"/>
        <v>0.15</v>
      </c>
      <c r="BC90" s="2">
        <f t="shared" si="90"/>
        <v>0.15</v>
      </c>
      <c r="BD90" s="2">
        <f t="shared" si="90"/>
        <v>0.15</v>
      </c>
      <c r="BE90" s="2">
        <f t="shared" si="90"/>
        <v>0.15</v>
      </c>
      <c r="BF90" s="2">
        <f t="shared" si="90"/>
        <v>0.15</v>
      </c>
      <c r="BG90" s="21">
        <f t="shared" si="111"/>
        <v>47678448.497762099</v>
      </c>
      <c r="BH90" s="21">
        <f t="shared" si="111"/>
        <v>4689001.5727144908</v>
      </c>
      <c r="BI90" s="21">
        <f t="shared" si="111"/>
        <v>461959.4863310178</v>
      </c>
      <c r="BJ90" s="21">
        <f t="shared" si="111"/>
        <v>45586.065717706173</v>
      </c>
      <c r="BK90" s="21">
        <f t="shared" si="111"/>
        <v>4505.1725216772702</v>
      </c>
      <c r="BL90" s="21">
        <f t="shared" si="111"/>
        <v>445.85548565616187</v>
      </c>
      <c r="BM90" s="21">
        <f t="shared" si="111"/>
        <v>44.181201533888832</v>
      </c>
      <c r="BN90" s="2">
        <f t="shared" si="86"/>
        <v>50.08127280006854</v>
      </c>
      <c r="BO90" s="2">
        <f t="shared" si="86"/>
        <v>52.357694290980746</v>
      </c>
      <c r="BP90" s="2">
        <f t="shared" si="86"/>
        <v>54.634115781892952</v>
      </c>
      <c r="BQ90" s="2">
        <f t="shared" si="86"/>
        <v>56.910537272805158</v>
      </c>
      <c r="BR90" s="2">
        <f t="shared" si="86"/>
        <v>59.186958763717364</v>
      </c>
      <c r="BS90" s="2">
        <f t="shared" si="86"/>
        <v>61.463380254629577</v>
      </c>
      <c r="BT90" s="2">
        <f t="shared" si="86"/>
        <v>63.739801745541783</v>
      </c>
      <c r="BU90" s="2">
        <f t="shared" si="103"/>
        <v>3.0214479403326394E-6</v>
      </c>
      <c r="BV90" s="2">
        <f t="shared" si="103"/>
        <v>2.9714838863985934E-7</v>
      </c>
      <c r="BW90" s="2">
        <f t="shared" si="103"/>
        <v>2.9274999133824802E-8</v>
      </c>
      <c r="BX90" s="2">
        <f t="shared" si="103"/>
        <v>2.8888508059398229E-9</v>
      </c>
      <c r="BY90" s="2">
        <f t="shared" si="103"/>
        <v>2.8549889237503594E-10</v>
      </c>
      <c r="BZ90" s="2">
        <f t="shared" si="103"/>
        <v>2.8254466771621552E-11</v>
      </c>
      <c r="CA90" s="2">
        <f t="shared" si="103"/>
        <v>2.7998226574074585E-12</v>
      </c>
      <c r="CB90" s="2"/>
      <c r="CC90" s="6">
        <f t="shared" si="104"/>
        <v>169</v>
      </c>
      <c r="CD90" s="2">
        <f t="shared" si="91"/>
        <v>0.05</v>
      </c>
      <c r="CE90" s="2">
        <f t="shared" si="91"/>
        <v>0.15</v>
      </c>
      <c r="CF90" s="2">
        <f t="shared" si="91"/>
        <v>0.25</v>
      </c>
      <c r="CG90" s="2">
        <f t="shared" si="91"/>
        <v>0.24687904523013907</v>
      </c>
      <c r="CH90" s="2">
        <f t="shared" si="91"/>
        <v>5.294608702468228E-2</v>
      </c>
      <c r="CI90" s="2">
        <f t="shared" si="91"/>
        <v>4.2364469747923628E-3</v>
      </c>
      <c r="CJ90" s="2">
        <f t="shared" si="91"/>
        <v>2.1495205852408719E-4</v>
      </c>
      <c r="CK90" s="21">
        <f t="shared" si="112"/>
        <v>4505.1725216772702</v>
      </c>
      <c r="CL90" s="21">
        <f t="shared" si="112"/>
        <v>445.85548565616187</v>
      </c>
      <c r="CM90" s="21">
        <f t="shared" si="112"/>
        <v>44.181201533888832</v>
      </c>
      <c r="CN90" s="21">
        <f t="shared" si="112"/>
        <v>4.3833219468731279</v>
      </c>
      <c r="CO90" s="21">
        <f t="shared" si="112"/>
        <v>0.43536866612537983</v>
      </c>
      <c r="CP90" s="21">
        <f t="shared" si="112"/>
        <v>4.3288021988848374E-2</v>
      </c>
      <c r="CQ90" s="21">
        <f t="shared" si="112"/>
        <v>4.3083086182715939E-3</v>
      </c>
      <c r="CR90" s="2">
        <f t="shared" si="87"/>
        <v>59.186958763717364</v>
      </c>
      <c r="CS90" s="2">
        <f t="shared" si="87"/>
        <v>61.463380254629577</v>
      </c>
      <c r="CT90" s="2">
        <f t="shared" si="87"/>
        <v>63.739801745541783</v>
      </c>
      <c r="CU90" s="2">
        <f t="shared" si="87"/>
        <v>66.016223236453996</v>
      </c>
      <c r="CV90" s="2">
        <f t="shared" si="87"/>
        <v>68.292644727366195</v>
      </c>
      <c r="CW90" s="2">
        <f t="shared" si="87"/>
        <v>70.569066218278408</v>
      </c>
      <c r="CX90" s="2">
        <f t="shared" si="87"/>
        <v>72.845487709190607</v>
      </c>
      <c r="CY90" s="2">
        <f t="shared" si="105"/>
        <v>2.8549889237503594E-10</v>
      </c>
      <c r="CZ90" s="2">
        <f t="shared" si="105"/>
        <v>2.8254466771621552E-11</v>
      </c>
      <c r="DA90" s="2">
        <f t="shared" si="105"/>
        <v>2.7998226574074585E-12</v>
      </c>
      <c r="DB90" s="2">
        <f t="shared" si="105"/>
        <v>2.7777705620235464E-13</v>
      </c>
      <c r="DC90" s="2">
        <f t="shared" si="105"/>
        <v>2.7589902796285217E-14</v>
      </c>
      <c r="DD90" s="2">
        <f t="shared" si="105"/>
        <v>2.7432206583554119E-15</v>
      </c>
      <c r="DE90" s="2">
        <f t="shared" si="105"/>
        <v>2.7302335983977154E-16</v>
      </c>
      <c r="DF90" s="2"/>
      <c r="DG90" s="6">
        <f t="shared" si="106"/>
        <v>169</v>
      </c>
      <c r="DH90" s="2">
        <f t="shared" si="88"/>
        <v>0.02</v>
      </c>
      <c r="DI90" s="2">
        <f t="shared" si="88"/>
        <v>0.05</v>
      </c>
      <c r="DJ90" s="2">
        <f t="shared" si="88"/>
        <v>0.08</v>
      </c>
      <c r="DK90" s="2">
        <f t="shared" si="88"/>
        <v>9.8751618092055626E-2</v>
      </c>
      <c r="DL90" s="2">
        <f t="shared" si="88"/>
        <v>4.2356869619745822E-2</v>
      </c>
      <c r="DM90" s="2">
        <f t="shared" si="88"/>
        <v>6.3546704621885441E-3</v>
      </c>
      <c r="DN90" s="2">
        <f t="shared" si="88"/>
        <v>5.1588494045780916E-4</v>
      </c>
      <c r="DO90" s="2">
        <f t="shared" si="88"/>
        <v>4.2909695841608643E-5</v>
      </c>
      <c r="DP90" s="2">
        <f t="shared" si="88"/>
        <v>3.4233431103647407E-6</v>
      </c>
      <c r="DQ90" s="2">
        <f t="shared" si="88"/>
        <v>2.5621170032241734E-7</v>
      </c>
      <c r="DR90" s="2">
        <f t="shared" si="88"/>
        <v>2.1322373039422972E-8</v>
      </c>
      <c r="DS90" s="2">
        <f t="shared" si="88"/>
        <v>1.7047573219741708E-9</v>
      </c>
      <c r="DT90" s="2">
        <f t="shared" si="88"/>
        <v>1.2786864234115568E-10</v>
      </c>
      <c r="DU90" s="21">
        <f t="shared" si="113"/>
        <v>4505.1725216772702</v>
      </c>
      <c r="DV90" s="21">
        <f t="shared" si="113"/>
        <v>445.85548565616187</v>
      </c>
      <c r="DW90" s="21">
        <f t="shared" si="113"/>
        <v>44.181201533888832</v>
      </c>
      <c r="DX90" s="21">
        <f t="shared" si="113"/>
        <v>4.3833219468731279</v>
      </c>
      <c r="DY90" s="21">
        <f t="shared" si="113"/>
        <v>0.43536866612537983</v>
      </c>
      <c r="DZ90" s="21">
        <f t="shared" si="113"/>
        <v>4.3288021988848374E-2</v>
      </c>
      <c r="EA90" s="21">
        <f t="shared" si="113"/>
        <v>4.3083086182715939E-3</v>
      </c>
      <c r="EB90" s="21">
        <f t="shared" si="113"/>
        <v>4.2918904686011086E-4</v>
      </c>
      <c r="EC90" s="21">
        <f t="shared" si="113"/>
        <v>4.2792704474281529E-5</v>
      </c>
      <c r="ED90" s="21">
        <f t="shared" si="113"/>
        <v>4.27020412272058E-6</v>
      </c>
      <c r="EE90" s="21">
        <f t="shared" si="113"/>
        <v>4.2644755167688591E-7</v>
      </c>
      <c r="EF90" s="21">
        <f t="shared" si="113"/>
        <v>4.2618933923371105E-8</v>
      </c>
      <c r="EG90" s="21">
        <f t="shared" si="113"/>
        <v>4.2622881143724339E-9</v>
      </c>
      <c r="EH90" s="2">
        <f t="shared" si="84"/>
        <v>59.186958763717364</v>
      </c>
      <c r="EI90" s="2">
        <f t="shared" si="84"/>
        <v>61.463380254629577</v>
      </c>
      <c r="EJ90" s="2">
        <f t="shared" si="84"/>
        <v>63.739801745541783</v>
      </c>
      <c r="EK90" s="2">
        <f t="shared" si="84"/>
        <v>66.016223236453996</v>
      </c>
      <c r="EL90" s="2">
        <f t="shared" si="84"/>
        <v>68.292644727366195</v>
      </c>
      <c r="EM90" s="2">
        <f t="shared" si="84"/>
        <v>70.569066218278408</v>
      </c>
      <c r="EN90" s="2">
        <f t="shared" si="84"/>
        <v>72.845487709190607</v>
      </c>
      <c r="EO90" s="2">
        <f t="shared" si="84"/>
        <v>75.12190920010282</v>
      </c>
      <c r="EP90" s="2">
        <f t="shared" si="84"/>
        <v>77.398330691015019</v>
      </c>
      <c r="EQ90" s="2">
        <f t="shared" si="84"/>
        <v>79.674752181927232</v>
      </c>
      <c r="ER90" s="2">
        <f t="shared" si="84"/>
        <v>81.951173672839431</v>
      </c>
      <c r="ES90" s="2">
        <f t="shared" si="84"/>
        <v>84.227595163751644</v>
      </c>
      <c r="ET90" s="2">
        <f t="shared" si="84"/>
        <v>86.504016654663843</v>
      </c>
      <c r="EU90" s="2">
        <f t="shared" si="85"/>
        <v>2.8549889237503594E-10</v>
      </c>
      <c r="EV90" s="2">
        <f t="shared" si="85"/>
        <v>2.8254466771621552E-11</v>
      </c>
      <c r="EW90" s="2">
        <f t="shared" si="85"/>
        <v>2.7998226574074585E-12</v>
      </c>
      <c r="EX90" s="2">
        <f t="shared" si="85"/>
        <v>2.7777705620235464E-13</v>
      </c>
      <c r="EY90" s="2">
        <f t="shared" si="85"/>
        <v>2.7589902796285217E-14</v>
      </c>
      <c r="EZ90" s="2">
        <f t="shared" si="85"/>
        <v>2.7432206583554119E-15</v>
      </c>
      <c r="FA90" s="2">
        <f t="shared" si="85"/>
        <v>2.7302335983977154E-16</v>
      </c>
      <c r="FB90" s="2">
        <f t="shared" si="83"/>
        <v>2.7198291942972803E-17</v>
      </c>
      <c r="FC90" s="2">
        <f t="shared" si="83"/>
        <v>2.7118317157339369E-18</v>
      </c>
      <c r="FD90" s="2">
        <f t="shared" si="83"/>
        <v>2.7060862628140555E-19</v>
      </c>
      <c r="FE90" s="2">
        <f t="shared" si="83"/>
        <v>2.7024559675341308E-20</v>
      </c>
      <c r="FF90" s="2">
        <f t="shared" si="83"/>
        <v>2.7008196402643282E-21</v>
      </c>
      <c r="FG90" s="2">
        <f t="shared" si="83"/>
        <v>2.7010697809711239E-22</v>
      </c>
    </row>
    <row r="91" spans="1:163" x14ac:dyDescent="0.25">
      <c r="A91" s="19">
        <f t="shared" si="114"/>
        <v>73</v>
      </c>
      <c r="B91" s="20">
        <f t="shared" si="115"/>
        <v>171</v>
      </c>
      <c r="C91" s="22">
        <f t="shared" si="116"/>
        <v>73</v>
      </c>
      <c r="D91" s="20">
        <f t="shared" si="116"/>
        <v>171</v>
      </c>
      <c r="E91" s="8">
        <f t="shared" si="92"/>
        <v>444.16</v>
      </c>
      <c r="F91" s="21">
        <f t="shared" si="117"/>
        <v>6.3371356147021542E-14</v>
      </c>
      <c r="G91" s="7">
        <f t="shared" si="93"/>
        <v>0.67268575002192288</v>
      </c>
      <c r="H91" s="7">
        <f t="shared" si="94"/>
        <v>2.1606012159184462E-2</v>
      </c>
      <c r="I91" s="2">
        <f t="shared" si="95"/>
        <v>90.67735392228424</v>
      </c>
      <c r="J91" s="2">
        <f t="shared" si="107"/>
        <v>1.3682609008076365</v>
      </c>
      <c r="K91" s="2">
        <f t="shared" si="108"/>
        <v>1.4340110172502272</v>
      </c>
      <c r="L91" s="2">
        <f t="shared" si="109"/>
        <v>1.3603888296898998</v>
      </c>
      <c r="M91" s="2">
        <f t="shared" si="96"/>
        <v>1</v>
      </c>
      <c r="N91" s="2">
        <f t="shared" si="97"/>
        <v>1</v>
      </c>
      <c r="O91" s="2">
        <f t="shared" si="98"/>
        <v>0.77294122242079821</v>
      </c>
      <c r="P91" s="2">
        <f t="shared" si="99"/>
        <v>0.31323725268562275</v>
      </c>
      <c r="Q91" s="6">
        <f t="shared" si="100"/>
        <v>171</v>
      </c>
      <c r="R91" s="2">
        <f t="shared" si="89"/>
        <v>0.1</v>
      </c>
      <c r="S91" s="2">
        <f t="shared" si="89"/>
        <v>0.1</v>
      </c>
      <c r="T91" s="2">
        <f t="shared" si="89"/>
        <v>0.15</v>
      </c>
      <c r="U91" s="2">
        <f t="shared" si="89"/>
        <v>0.15</v>
      </c>
      <c r="V91" s="2">
        <f t="shared" si="89"/>
        <v>0.15</v>
      </c>
      <c r="W91" s="2">
        <f t="shared" si="89"/>
        <v>0.15</v>
      </c>
      <c r="X91" s="2">
        <f t="shared" si="89"/>
        <v>0.1</v>
      </c>
      <c r="Y91" s="2">
        <f t="shared" si="89"/>
        <v>0.1</v>
      </c>
      <c r="Z91" s="21">
        <f t="shared" si="110"/>
        <v>607754035.49825072</v>
      </c>
      <c r="AA91" s="21">
        <f t="shared" si="110"/>
        <v>60270819.565519512</v>
      </c>
      <c r="AB91" s="21">
        <f t="shared" si="110"/>
        <v>5988527.2234409293</v>
      </c>
      <c r="AC91" s="21">
        <f t="shared" si="110"/>
        <v>596070.97736148513</v>
      </c>
      <c r="AD91" s="21">
        <f t="shared" si="110"/>
        <v>59426.538200715062</v>
      </c>
      <c r="AE91" s="21">
        <f t="shared" si="110"/>
        <v>5933.5389403428935</v>
      </c>
      <c r="AF91" s="21">
        <f t="shared" si="110"/>
        <v>593.2672469136827</v>
      </c>
      <c r="AG91" s="21">
        <f t="shared" si="110"/>
        <v>59.394676594219902</v>
      </c>
      <c r="AH91" s="2">
        <f t="shared" si="118"/>
        <v>47.589591712123031</v>
      </c>
      <c r="AI91" s="2">
        <f t="shared" si="118"/>
        <v>49.855762746033648</v>
      </c>
      <c r="AJ91" s="2">
        <f t="shared" si="118"/>
        <v>52.121933779944271</v>
      </c>
      <c r="AK91" s="2">
        <f t="shared" si="118"/>
        <v>54.388104813854888</v>
      </c>
      <c r="AL91" s="2">
        <f t="shared" si="118"/>
        <v>56.654275847765511</v>
      </c>
      <c r="AM91" s="2">
        <f t="shared" si="118"/>
        <v>58.920446881676128</v>
      </c>
      <c r="AN91" s="2">
        <f t="shared" si="118"/>
        <v>61.186617915586758</v>
      </c>
      <c r="AO91" s="2">
        <f t="shared" si="61"/>
        <v>63.452788949497375</v>
      </c>
      <c r="AP91" s="2">
        <f t="shared" si="101"/>
        <v>3.8514197434681537E-5</v>
      </c>
      <c r="AQ91" s="2">
        <f t="shared" si="101"/>
        <v>3.8194435720029446E-6</v>
      </c>
      <c r="AR91" s="2">
        <f t="shared" si="101"/>
        <v>3.7950109147423439E-7</v>
      </c>
      <c r="AS91" s="2">
        <f t="shared" si="101"/>
        <v>3.7773826195324628E-8</v>
      </c>
      <c r="AT91" s="2">
        <f t="shared" si="101"/>
        <v>3.7659403169036306E-9</v>
      </c>
      <c r="AU91" s="2">
        <f t="shared" si="101"/>
        <v>3.7601640940074083E-10</v>
      </c>
      <c r="AV91" s="2">
        <f t="shared" si="101"/>
        <v>3.7596149994531618E-11</v>
      </c>
      <c r="AW91" s="2">
        <f t="shared" si="62"/>
        <v>3.7639212036895287E-12</v>
      </c>
      <c r="AX91" s="2"/>
      <c r="AY91" s="6">
        <f t="shared" si="102"/>
        <v>171</v>
      </c>
      <c r="AZ91" s="2">
        <f t="shared" si="90"/>
        <v>0.1</v>
      </c>
      <c r="BA91" s="2">
        <f t="shared" si="90"/>
        <v>0.15</v>
      </c>
      <c r="BB91" s="2">
        <f t="shared" si="90"/>
        <v>0.15</v>
      </c>
      <c r="BC91" s="2">
        <f t="shared" si="90"/>
        <v>0.15</v>
      </c>
      <c r="BD91" s="2">
        <f t="shared" si="90"/>
        <v>0.15</v>
      </c>
      <c r="BE91" s="2">
        <f t="shared" si="90"/>
        <v>0.15</v>
      </c>
      <c r="BF91" s="2">
        <f t="shared" si="90"/>
        <v>0.15</v>
      </c>
      <c r="BG91" s="21">
        <f t="shared" si="111"/>
        <v>60270819.565519512</v>
      </c>
      <c r="BH91" s="21">
        <f t="shared" si="111"/>
        <v>5988527.2234409293</v>
      </c>
      <c r="BI91" s="21">
        <f t="shared" si="111"/>
        <v>596070.97736148513</v>
      </c>
      <c r="BJ91" s="21">
        <f t="shared" si="111"/>
        <v>59426.538200715062</v>
      </c>
      <c r="BK91" s="21">
        <f t="shared" si="111"/>
        <v>5933.5389403428935</v>
      </c>
      <c r="BL91" s="21">
        <f t="shared" si="111"/>
        <v>593.2672469136827</v>
      </c>
      <c r="BM91" s="21">
        <f t="shared" si="111"/>
        <v>59.394676594219902</v>
      </c>
      <c r="BN91" s="2">
        <f t="shared" si="86"/>
        <v>49.855762746033648</v>
      </c>
      <c r="BO91" s="2">
        <f t="shared" si="86"/>
        <v>52.121933779944271</v>
      </c>
      <c r="BP91" s="2">
        <f t="shared" si="86"/>
        <v>54.388104813854888</v>
      </c>
      <c r="BQ91" s="2">
        <f t="shared" si="86"/>
        <v>56.654275847765511</v>
      </c>
      <c r="BR91" s="2">
        <f t="shared" si="86"/>
        <v>58.920446881676128</v>
      </c>
      <c r="BS91" s="2">
        <f t="shared" si="86"/>
        <v>61.186617915586758</v>
      </c>
      <c r="BT91" s="2">
        <f t="shared" si="86"/>
        <v>63.452788949497375</v>
      </c>
      <c r="BU91" s="2">
        <f t="shared" si="103"/>
        <v>3.8194435720029446E-6</v>
      </c>
      <c r="BV91" s="2">
        <f t="shared" si="103"/>
        <v>3.7950109147423439E-7</v>
      </c>
      <c r="BW91" s="2">
        <f t="shared" si="103"/>
        <v>3.7773826195324628E-8</v>
      </c>
      <c r="BX91" s="2">
        <f t="shared" si="103"/>
        <v>3.7659403169036306E-9</v>
      </c>
      <c r="BY91" s="2">
        <f t="shared" si="103"/>
        <v>3.7601640940074083E-10</v>
      </c>
      <c r="BZ91" s="2">
        <f t="shared" si="103"/>
        <v>3.7596149994531618E-11</v>
      </c>
      <c r="CA91" s="2">
        <f t="shared" si="103"/>
        <v>3.7639212036895287E-12</v>
      </c>
      <c r="CB91" s="2"/>
      <c r="CC91" s="6">
        <f t="shared" si="104"/>
        <v>171</v>
      </c>
      <c r="CD91" s="2">
        <f t="shared" si="91"/>
        <v>0.05</v>
      </c>
      <c r="CE91" s="2">
        <f t="shared" si="91"/>
        <v>0.15</v>
      </c>
      <c r="CF91" s="2">
        <f t="shared" si="91"/>
        <v>0.25</v>
      </c>
      <c r="CG91" s="2">
        <f t="shared" si="91"/>
        <v>0.24935076812007304</v>
      </c>
      <c r="CH91" s="2">
        <f t="shared" si="91"/>
        <v>6.7464966942969815E-2</v>
      </c>
      <c r="CI91" s="2">
        <f t="shared" si="91"/>
        <v>5.8246783150447184E-3</v>
      </c>
      <c r="CJ91" s="2">
        <f t="shared" si="91"/>
        <v>3.0080904271068132E-4</v>
      </c>
      <c r="CK91" s="21">
        <f t="shared" si="112"/>
        <v>5933.5389403428935</v>
      </c>
      <c r="CL91" s="21">
        <f t="shared" si="112"/>
        <v>593.2672469136827</v>
      </c>
      <c r="CM91" s="21">
        <f t="shared" si="112"/>
        <v>59.394676594219902</v>
      </c>
      <c r="CN91" s="21">
        <f t="shared" si="112"/>
        <v>5.9534262559293918</v>
      </c>
      <c r="CO91" s="21">
        <f t="shared" si="112"/>
        <v>0.59741244777547486</v>
      </c>
      <c r="CP91" s="21">
        <f t="shared" si="112"/>
        <v>6.0012016594686586E-2</v>
      </c>
      <c r="CQ91" s="21">
        <f t="shared" si="112"/>
        <v>6.0343509834255137E-3</v>
      </c>
      <c r="CR91" s="2">
        <f t="shared" si="87"/>
        <v>58.920446881676128</v>
      </c>
      <c r="CS91" s="2">
        <f t="shared" si="87"/>
        <v>61.186617915586758</v>
      </c>
      <c r="CT91" s="2">
        <f t="shared" si="87"/>
        <v>63.452788949497375</v>
      </c>
      <c r="CU91" s="2">
        <f t="shared" si="87"/>
        <v>65.718959983407998</v>
      </c>
      <c r="CV91" s="2">
        <f t="shared" si="87"/>
        <v>67.985131017318622</v>
      </c>
      <c r="CW91" s="2">
        <f t="shared" si="87"/>
        <v>70.251302051229231</v>
      </c>
      <c r="CX91" s="2">
        <f t="shared" si="87"/>
        <v>72.517473085139855</v>
      </c>
      <c r="CY91" s="2">
        <f t="shared" si="105"/>
        <v>3.7601640940074083E-10</v>
      </c>
      <c r="CZ91" s="2">
        <f t="shared" si="105"/>
        <v>3.7596149994531618E-11</v>
      </c>
      <c r="DA91" s="2">
        <f t="shared" si="105"/>
        <v>3.7639212036895287E-12</v>
      </c>
      <c r="DB91" s="2">
        <f t="shared" si="105"/>
        <v>3.772766955595323E-13</v>
      </c>
      <c r="DC91" s="2">
        <f t="shared" si="105"/>
        <v>3.7858836994643581E-14</v>
      </c>
      <c r="DD91" s="2">
        <f t="shared" si="105"/>
        <v>3.8030428767228523E-15</v>
      </c>
      <c r="DE91" s="2">
        <f t="shared" si="105"/>
        <v>3.8240500528678801E-16</v>
      </c>
      <c r="DF91" s="2"/>
      <c r="DG91" s="6">
        <f t="shared" si="106"/>
        <v>171</v>
      </c>
      <c r="DH91" s="2">
        <f t="shared" si="88"/>
        <v>0.02</v>
      </c>
      <c r="DI91" s="2">
        <f t="shared" si="88"/>
        <v>0.05</v>
      </c>
      <c r="DJ91" s="2">
        <f t="shared" si="88"/>
        <v>0.08</v>
      </c>
      <c r="DK91" s="2">
        <f t="shared" si="88"/>
        <v>9.9740307248029222E-2</v>
      </c>
      <c r="DL91" s="2">
        <f t="shared" si="88"/>
        <v>5.397197355437585E-2</v>
      </c>
      <c r="DM91" s="2">
        <f t="shared" si="88"/>
        <v>8.7370174725670772E-3</v>
      </c>
      <c r="DN91" s="2">
        <f t="shared" si="88"/>
        <v>7.2194170250563519E-4</v>
      </c>
      <c r="DO91" s="2">
        <f t="shared" si="88"/>
        <v>6.0714679878259853E-5</v>
      </c>
      <c r="DP91" s="2">
        <f t="shared" si="88"/>
        <v>4.894141246118977E-6</v>
      </c>
      <c r="DQ91" s="2">
        <f t="shared" si="88"/>
        <v>3.7006809284978458E-7</v>
      </c>
      <c r="DR91" s="2">
        <f t="shared" si="88"/>
        <v>3.1115125231906406E-8</v>
      </c>
      <c r="DS91" s="2">
        <f t="shared" si="88"/>
        <v>2.5133415881839483E-9</v>
      </c>
      <c r="DT91" s="2">
        <f t="shared" si="88"/>
        <v>1.9046091037644429E-10</v>
      </c>
      <c r="DU91" s="21">
        <f t="shared" si="113"/>
        <v>5933.5389403428935</v>
      </c>
      <c r="DV91" s="21">
        <f t="shared" si="113"/>
        <v>593.2672469136827</v>
      </c>
      <c r="DW91" s="21">
        <f t="shared" si="113"/>
        <v>59.394676594219902</v>
      </c>
      <c r="DX91" s="21">
        <f t="shared" si="113"/>
        <v>5.9534262559293918</v>
      </c>
      <c r="DY91" s="21">
        <f t="shared" si="113"/>
        <v>0.59741244777547486</v>
      </c>
      <c r="DZ91" s="21">
        <f t="shared" si="113"/>
        <v>6.0012016594686586E-2</v>
      </c>
      <c r="EA91" s="21">
        <f t="shared" si="113"/>
        <v>6.0343509834255137E-3</v>
      </c>
      <c r="EB91" s="21">
        <f t="shared" si="113"/>
        <v>6.0733118703779445E-4</v>
      </c>
      <c r="EC91" s="21">
        <f t="shared" si="113"/>
        <v>6.1178636951175901E-5</v>
      </c>
      <c r="ED91" s="21">
        <f t="shared" si="113"/>
        <v>6.1678205684128486E-6</v>
      </c>
      <c r="EE91" s="21">
        <f t="shared" si="113"/>
        <v>6.223026982806272E-7</v>
      </c>
      <c r="EF91" s="21">
        <f t="shared" si="113"/>
        <v>6.2833541627276597E-8</v>
      </c>
      <c r="EG91" s="21">
        <f t="shared" si="113"/>
        <v>6.3486969922972309E-9</v>
      </c>
      <c r="EH91" s="2">
        <f t="shared" ref="EH91:ET110" si="119">DH$12/$E91</f>
        <v>58.920446881676128</v>
      </c>
      <c r="EI91" s="2">
        <f t="shared" si="119"/>
        <v>61.186617915586758</v>
      </c>
      <c r="EJ91" s="2">
        <f t="shared" si="119"/>
        <v>63.452788949497375</v>
      </c>
      <c r="EK91" s="2">
        <f t="shared" si="119"/>
        <v>65.718959983407998</v>
      </c>
      <c r="EL91" s="2">
        <f t="shared" si="119"/>
        <v>67.985131017318622</v>
      </c>
      <c r="EM91" s="2">
        <f t="shared" si="119"/>
        <v>70.251302051229231</v>
      </c>
      <c r="EN91" s="2">
        <f t="shared" si="119"/>
        <v>72.517473085139855</v>
      </c>
      <c r="EO91" s="2">
        <f t="shared" si="119"/>
        <v>74.783644119050479</v>
      </c>
      <c r="EP91" s="2">
        <f t="shared" si="119"/>
        <v>77.049815152961102</v>
      </c>
      <c r="EQ91" s="2">
        <f t="shared" si="119"/>
        <v>79.315986186871712</v>
      </c>
      <c r="ER91" s="2">
        <f t="shared" si="119"/>
        <v>81.582157220782335</v>
      </c>
      <c r="ES91" s="2">
        <f t="shared" si="119"/>
        <v>83.848328254692959</v>
      </c>
      <c r="ET91" s="2">
        <f t="shared" si="119"/>
        <v>86.114499288603582</v>
      </c>
      <c r="EU91" s="2">
        <f t="shared" si="85"/>
        <v>3.7601640940074083E-10</v>
      </c>
      <c r="EV91" s="2">
        <f t="shared" si="85"/>
        <v>3.7596149994531618E-11</v>
      </c>
      <c r="EW91" s="2">
        <f t="shared" si="85"/>
        <v>3.7639212036895287E-12</v>
      </c>
      <c r="EX91" s="2">
        <f t="shared" si="85"/>
        <v>3.772766955595323E-13</v>
      </c>
      <c r="EY91" s="2">
        <f t="shared" si="85"/>
        <v>3.7858836994643581E-14</v>
      </c>
      <c r="EZ91" s="2">
        <f t="shared" si="85"/>
        <v>3.8030428767228523E-15</v>
      </c>
      <c r="FA91" s="2">
        <f t="shared" si="85"/>
        <v>3.8240500528678801E-16</v>
      </c>
      <c r="FB91" s="2">
        <f t="shared" si="83"/>
        <v>3.8487400952965424E-17</v>
      </c>
      <c r="FC91" s="2">
        <f t="shared" si="83"/>
        <v>3.8769731908223002E-18</v>
      </c>
      <c r="FD91" s="2">
        <f t="shared" si="83"/>
        <v>3.9086315389181545E-19</v>
      </c>
      <c r="FE91" s="2">
        <f t="shared" si="83"/>
        <v>3.9436165923994112E-20</v>
      </c>
      <c r="FF91" s="2">
        <f t="shared" si="83"/>
        <v>3.9818467444408484E-21</v>
      </c>
      <c r="FG91" s="2">
        <f t="shared" si="83"/>
        <v>4.0232553816839228E-22</v>
      </c>
    </row>
    <row r="92" spans="1:163" x14ac:dyDescent="0.25">
      <c r="A92" s="19">
        <f t="shared" si="114"/>
        <v>74</v>
      </c>
      <c r="B92" s="20">
        <f t="shared" si="115"/>
        <v>173</v>
      </c>
      <c r="C92" s="22">
        <f t="shared" si="116"/>
        <v>74</v>
      </c>
      <c r="D92" s="20">
        <f t="shared" si="116"/>
        <v>173</v>
      </c>
      <c r="E92" s="8">
        <f t="shared" si="92"/>
        <v>446.16</v>
      </c>
      <c r="F92" s="21">
        <f t="shared" si="117"/>
        <v>6.3371356147021542E-14</v>
      </c>
      <c r="G92" s="7">
        <f t="shared" si="93"/>
        <v>0.6621916955137771</v>
      </c>
      <c r="H92" s="7">
        <f t="shared" si="94"/>
        <v>2.1680926841048432E-2</v>
      </c>
      <c r="I92" s="2">
        <f t="shared" si="95"/>
        <v>90.743217669175777</v>
      </c>
      <c r="J92" s="2">
        <f t="shared" si="107"/>
        <v>1.4157841726594185</v>
      </c>
      <c r="K92" s="2">
        <f t="shared" si="108"/>
        <v>1.4649915659012209</v>
      </c>
      <c r="L92" s="2">
        <f t="shared" si="109"/>
        <v>1.3655287908920217</v>
      </c>
      <c r="M92" s="2">
        <f t="shared" si="96"/>
        <v>1</v>
      </c>
      <c r="N92" s="2">
        <f t="shared" si="97"/>
        <v>1</v>
      </c>
      <c r="O92" s="2">
        <f t="shared" si="98"/>
        <v>0.79207031961573537</v>
      </c>
      <c r="P92" s="2">
        <f t="shared" si="99"/>
        <v>0.33002488310541594</v>
      </c>
      <c r="Q92" s="6">
        <f t="shared" si="100"/>
        <v>173</v>
      </c>
      <c r="R92" s="2">
        <f t="shared" si="89"/>
        <v>0.1</v>
      </c>
      <c r="S92" s="2">
        <f t="shared" si="89"/>
        <v>0.1</v>
      </c>
      <c r="T92" s="2">
        <f t="shared" si="89"/>
        <v>0.15</v>
      </c>
      <c r="U92" s="2">
        <f t="shared" si="89"/>
        <v>0.15</v>
      </c>
      <c r="V92" s="2">
        <f t="shared" si="89"/>
        <v>0.15</v>
      </c>
      <c r="W92" s="2">
        <f t="shared" si="89"/>
        <v>0.15</v>
      </c>
      <c r="X92" s="2">
        <f t="shared" si="89"/>
        <v>0.1</v>
      </c>
      <c r="Y92" s="2">
        <f t="shared" si="89"/>
        <v>0.1</v>
      </c>
      <c r="Z92" s="21">
        <f t="shared" si="110"/>
        <v>758930802.51015711</v>
      </c>
      <c r="AA92" s="21">
        <f t="shared" si="110"/>
        <v>76032004.495144293</v>
      </c>
      <c r="AB92" s="21">
        <f t="shared" si="110"/>
        <v>7631749.8272115756</v>
      </c>
      <c r="AC92" s="21">
        <f t="shared" si="110"/>
        <v>767390.81720324373</v>
      </c>
      <c r="AD92" s="21">
        <f t="shared" si="110"/>
        <v>77288.232088876466</v>
      </c>
      <c r="AE92" s="21">
        <f t="shared" si="110"/>
        <v>7795.8033654029714</v>
      </c>
      <c r="AF92" s="21">
        <f t="shared" si="110"/>
        <v>787.42903963927927</v>
      </c>
      <c r="AG92" s="21">
        <f t="shared" si="110"/>
        <v>79.638377868876404</v>
      </c>
      <c r="AH92" s="2">
        <f t="shared" si="118"/>
        <v>47.376262002099168</v>
      </c>
      <c r="AI92" s="2">
        <f t="shared" si="118"/>
        <v>49.632274478389604</v>
      </c>
      <c r="AJ92" s="2">
        <f t="shared" si="118"/>
        <v>51.888286954680041</v>
      </c>
      <c r="AK92" s="2">
        <f t="shared" si="118"/>
        <v>54.144299430970477</v>
      </c>
      <c r="AL92" s="2">
        <f t="shared" si="118"/>
        <v>56.400311907260914</v>
      </c>
      <c r="AM92" s="2">
        <f t="shared" si="118"/>
        <v>58.65632438355135</v>
      </c>
      <c r="AN92" s="2">
        <f t="shared" si="118"/>
        <v>60.912336859841794</v>
      </c>
      <c r="AO92" s="2">
        <f t="shared" si="61"/>
        <v>63.168349336132231</v>
      </c>
      <c r="AP92" s="2">
        <f t="shared" si="101"/>
        <v>4.809447417814835E-5</v>
      </c>
      <c r="AQ92" s="2">
        <f t="shared" si="101"/>
        <v>4.8182512354772653E-6</v>
      </c>
      <c r="AR92" s="2">
        <f t="shared" si="101"/>
        <v>4.8363433632662009E-7</v>
      </c>
      <c r="AS92" s="2">
        <f t="shared" si="101"/>
        <v>4.8630596780987404E-8</v>
      </c>
      <c r="AT92" s="2">
        <f t="shared" si="101"/>
        <v>4.8978600816793849E-9</v>
      </c>
      <c r="AU92" s="2">
        <f t="shared" si="101"/>
        <v>4.9403063152115135E-10</v>
      </c>
      <c r="AV92" s="2">
        <f t="shared" si="101"/>
        <v>4.9900446111489577E-11</v>
      </c>
      <c r="AW92" s="2">
        <f t="shared" si="62"/>
        <v>5.0467920068996994E-12</v>
      </c>
      <c r="AX92" s="2"/>
      <c r="AY92" s="6">
        <f t="shared" si="102"/>
        <v>173</v>
      </c>
      <c r="AZ92" s="2">
        <f t="shared" si="90"/>
        <v>0.1</v>
      </c>
      <c r="BA92" s="2">
        <f t="shared" si="90"/>
        <v>0.15</v>
      </c>
      <c r="BB92" s="2">
        <f t="shared" si="90"/>
        <v>0.15</v>
      </c>
      <c r="BC92" s="2">
        <f t="shared" si="90"/>
        <v>0.15</v>
      </c>
      <c r="BD92" s="2">
        <f t="shared" si="90"/>
        <v>0.15</v>
      </c>
      <c r="BE92" s="2">
        <f t="shared" si="90"/>
        <v>0.15</v>
      </c>
      <c r="BF92" s="2">
        <f t="shared" si="90"/>
        <v>0.15</v>
      </c>
      <c r="BG92" s="21">
        <f t="shared" si="111"/>
        <v>76032004.495144293</v>
      </c>
      <c r="BH92" s="21">
        <f t="shared" si="111"/>
        <v>7631749.8272115756</v>
      </c>
      <c r="BI92" s="21">
        <f t="shared" si="111"/>
        <v>767390.81720324373</v>
      </c>
      <c r="BJ92" s="21">
        <f t="shared" si="111"/>
        <v>77288.232088876466</v>
      </c>
      <c r="BK92" s="21">
        <f t="shared" si="111"/>
        <v>7795.8033654029714</v>
      </c>
      <c r="BL92" s="21">
        <f t="shared" si="111"/>
        <v>787.42903963927927</v>
      </c>
      <c r="BM92" s="21">
        <f t="shared" si="111"/>
        <v>79.638377868876404</v>
      </c>
      <c r="BN92" s="2">
        <f t="shared" si="86"/>
        <v>49.632274478389604</v>
      </c>
      <c r="BO92" s="2">
        <f t="shared" si="86"/>
        <v>51.888286954680041</v>
      </c>
      <c r="BP92" s="2">
        <f t="shared" si="86"/>
        <v>54.144299430970477</v>
      </c>
      <c r="BQ92" s="2">
        <f t="shared" si="86"/>
        <v>56.400311907260914</v>
      </c>
      <c r="BR92" s="2">
        <f t="shared" si="86"/>
        <v>58.65632438355135</v>
      </c>
      <c r="BS92" s="2">
        <f t="shared" si="86"/>
        <v>60.912336859841794</v>
      </c>
      <c r="BT92" s="2">
        <f t="shared" si="86"/>
        <v>63.168349336132231</v>
      </c>
      <c r="BU92" s="2">
        <f t="shared" si="103"/>
        <v>4.8182512354772653E-6</v>
      </c>
      <c r="BV92" s="2">
        <f t="shared" si="103"/>
        <v>4.8363433632662009E-7</v>
      </c>
      <c r="BW92" s="2">
        <f t="shared" si="103"/>
        <v>4.8630596780987404E-8</v>
      </c>
      <c r="BX92" s="2">
        <f t="shared" si="103"/>
        <v>4.8978600816793849E-9</v>
      </c>
      <c r="BY92" s="2">
        <f t="shared" si="103"/>
        <v>4.9403063152115135E-10</v>
      </c>
      <c r="BZ92" s="2">
        <f t="shared" si="103"/>
        <v>4.9900446111489577E-11</v>
      </c>
      <c r="CA92" s="2">
        <f t="shared" si="103"/>
        <v>5.0467920068996994E-12</v>
      </c>
      <c r="CB92" s="2"/>
      <c r="CC92" s="6">
        <f t="shared" si="104"/>
        <v>173</v>
      </c>
      <c r="CD92" s="2">
        <f t="shared" si="91"/>
        <v>0.05</v>
      </c>
      <c r="CE92" s="2">
        <f t="shared" si="91"/>
        <v>0.15</v>
      </c>
      <c r="CF92" s="2">
        <f t="shared" si="91"/>
        <v>0.25</v>
      </c>
      <c r="CG92" s="2">
        <f t="shared" si="91"/>
        <v>0.24992134095557886</v>
      </c>
      <c r="CH92" s="2">
        <f t="shared" si="91"/>
        <v>8.3768470054170624E-2</v>
      </c>
      <c r="CI92" s="2">
        <f t="shared" si="91"/>
        <v>7.9609419081914101E-3</v>
      </c>
      <c r="CJ92" s="2">
        <f t="shared" si="91"/>
        <v>4.195666977943824E-4</v>
      </c>
      <c r="CK92" s="21">
        <f t="shared" si="112"/>
        <v>7795.8033654029714</v>
      </c>
      <c r="CL92" s="21">
        <f t="shared" si="112"/>
        <v>787.42903963927927</v>
      </c>
      <c r="CM92" s="21">
        <f t="shared" si="112"/>
        <v>79.638377868876404</v>
      </c>
      <c r="CN92" s="21">
        <f t="shared" si="112"/>
        <v>8.0640935781328604</v>
      </c>
      <c r="CO92" s="21">
        <f t="shared" si="112"/>
        <v>0.81747866137049263</v>
      </c>
      <c r="CP92" s="21">
        <f t="shared" si="112"/>
        <v>8.2957154556378573E-2</v>
      </c>
      <c r="CQ92" s="21">
        <f t="shared" si="112"/>
        <v>8.4267394037515053E-3</v>
      </c>
      <c r="CR92" s="2">
        <f t="shared" si="87"/>
        <v>58.65632438355135</v>
      </c>
      <c r="CS92" s="2">
        <f t="shared" si="87"/>
        <v>60.912336859841794</v>
      </c>
      <c r="CT92" s="2">
        <f t="shared" si="87"/>
        <v>63.168349336132231</v>
      </c>
      <c r="CU92" s="2">
        <f t="shared" si="87"/>
        <v>65.42436181242266</v>
      </c>
      <c r="CV92" s="2">
        <f t="shared" si="87"/>
        <v>67.680374288713097</v>
      </c>
      <c r="CW92" s="2">
        <f t="shared" si="87"/>
        <v>69.936386765003533</v>
      </c>
      <c r="CX92" s="2">
        <f t="shared" si="87"/>
        <v>72.19239924129397</v>
      </c>
      <c r="CY92" s="2">
        <f t="shared" si="105"/>
        <v>4.9403063152115135E-10</v>
      </c>
      <c r="CZ92" s="2">
        <f t="shared" si="105"/>
        <v>4.9900446111489577E-11</v>
      </c>
      <c r="DA92" s="2">
        <f t="shared" si="105"/>
        <v>5.0467920068996994E-12</v>
      </c>
      <c r="DB92" s="2">
        <f t="shared" si="105"/>
        <v>5.1103254614276861E-13</v>
      </c>
      <c r="DC92" s="2">
        <f t="shared" si="105"/>
        <v>5.1804731392299964E-14</v>
      </c>
      <c r="DD92" s="2">
        <f t="shared" si="105"/>
        <v>5.2571073863357794E-15</v>
      </c>
      <c r="DE92" s="2">
        <f t="shared" si="105"/>
        <v>5.3401390391327672E-16</v>
      </c>
      <c r="DF92" s="2"/>
      <c r="DG92" s="6">
        <f t="shared" si="106"/>
        <v>173</v>
      </c>
      <c r="DH92" s="2">
        <f t="shared" si="88"/>
        <v>0.02</v>
      </c>
      <c r="DI92" s="2">
        <f t="shared" si="88"/>
        <v>0.05</v>
      </c>
      <c r="DJ92" s="2">
        <f t="shared" si="88"/>
        <v>0.08</v>
      </c>
      <c r="DK92" s="2">
        <f t="shared" si="88"/>
        <v>9.9968536382231549E-2</v>
      </c>
      <c r="DL92" s="2">
        <f t="shared" si="88"/>
        <v>6.7014776043336499E-2</v>
      </c>
      <c r="DM92" s="2">
        <f t="shared" si="88"/>
        <v>1.1941412862287115E-2</v>
      </c>
      <c r="DN92" s="2">
        <f t="shared" si="88"/>
        <v>1.0069600747065178E-3</v>
      </c>
      <c r="DO92" s="2">
        <f t="shared" si="88"/>
        <v>8.5641018986581949E-5</v>
      </c>
      <c r="DP92" s="2">
        <f t="shared" si="88"/>
        <v>6.9747127296349022E-6</v>
      </c>
      <c r="DQ92" s="2">
        <f t="shared" si="88"/>
        <v>5.3278212764906734E-7</v>
      </c>
      <c r="DR92" s="2">
        <f t="shared" si="88"/>
        <v>4.5253600444716829E-8</v>
      </c>
      <c r="DS92" s="2">
        <f t="shared" si="88"/>
        <v>3.6927180024903805E-9</v>
      </c>
      <c r="DT92" s="2">
        <f t="shared" si="88"/>
        <v>2.8269192986485337E-10</v>
      </c>
      <c r="DU92" s="21">
        <f t="shared" si="113"/>
        <v>7795.8033654029714</v>
      </c>
      <c r="DV92" s="21">
        <f t="shared" si="113"/>
        <v>787.42903963927927</v>
      </c>
      <c r="DW92" s="21">
        <f t="shared" si="113"/>
        <v>79.638377868876404</v>
      </c>
      <c r="DX92" s="21">
        <f t="shared" si="113"/>
        <v>8.0640935781328604</v>
      </c>
      <c r="DY92" s="21">
        <f t="shared" si="113"/>
        <v>0.81747866137049263</v>
      </c>
      <c r="DZ92" s="21">
        <f t="shared" si="113"/>
        <v>8.2957154556378573E-2</v>
      </c>
      <c r="EA92" s="21">
        <f t="shared" si="113"/>
        <v>8.4267394037515053E-3</v>
      </c>
      <c r="EB92" s="21">
        <f t="shared" si="113"/>
        <v>8.5677711858175984E-4</v>
      </c>
      <c r="EC92" s="21">
        <f t="shared" si="113"/>
        <v>8.718770985833935E-5</v>
      </c>
      <c r="ED92" s="21">
        <f t="shared" si="113"/>
        <v>8.8797415522489284E-6</v>
      </c>
      <c r="EE92" s="21">
        <f t="shared" si="113"/>
        <v>9.050724184302105E-7</v>
      </c>
      <c r="EF92" s="21">
        <f t="shared" si="113"/>
        <v>9.2317954375584386E-8</v>
      </c>
      <c r="EG92" s="21">
        <f t="shared" si="113"/>
        <v>9.4230644226658424E-9</v>
      </c>
      <c r="EH92" s="2">
        <f t="shared" si="119"/>
        <v>58.65632438355135</v>
      </c>
      <c r="EI92" s="2">
        <f t="shared" si="119"/>
        <v>60.912336859841794</v>
      </c>
      <c r="EJ92" s="2">
        <f t="shared" si="119"/>
        <v>63.168349336132231</v>
      </c>
      <c r="EK92" s="2">
        <f t="shared" si="119"/>
        <v>65.42436181242266</v>
      </c>
      <c r="EL92" s="2">
        <f t="shared" si="119"/>
        <v>67.680374288713097</v>
      </c>
      <c r="EM92" s="2">
        <f t="shared" si="119"/>
        <v>69.936386765003533</v>
      </c>
      <c r="EN92" s="2">
        <f t="shared" si="119"/>
        <v>72.19239924129397</v>
      </c>
      <c r="EO92" s="2">
        <f t="shared" si="119"/>
        <v>74.448411717584406</v>
      </c>
      <c r="EP92" s="2">
        <f t="shared" si="119"/>
        <v>76.704424193874843</v>
      </c>
      <c r="EQ92" s="2">
        <f t="shared" si="119"/>
        <v>78.960436670165279</v>
      </c>
      <c r="ER92" s="2">
        <f t="shared" si="119"/>
        <v>81.216449146455716</v>
      </c>
      <c r="ES92" s="2">
        <f t="shared" si="119"/>
        <v>83.472461622746152</v>
      </c>
      <c r="ET92" s="2">
        <f t="shared" si="119"/>
        <v>85.728474099036589</v>
      </c>
      <c r="EU92" s="2">
        <f t="shared" si="85"/>
        <v>4.9403063152115135E-10</v>
      </c>
      <c r="EV92" s="2">
        <f t="shared" si="85"/>
        <v>4.9900446111489577E-11</v>
      </c>
      <c r="EW92" s="2">
        <f t="shared" si="85"/>
        <v>5.0467920068996994E-12</v>
      </c>
      <c r="EX92" s="2">
        <f t="shared" si="85"/>
        <v>5.1103254614276861E-13</v>
      </c>
      <c r="EY92" s="2">
        <f t="shared" si="85"/>
        <v>5.1804731392299964E-14</v>
      </c>
      <c r="EZ92" s="2">
        <f t="shared" si="85"/>
        <v>5.2571073863357794E-15</v>
      </c>
      <c r="FA92" s="2">
        <f t="shared" si="85"/>
        <v>5.3401390391327672E-16</v>
      </c>
      <c r="FB92" s="2">
        <f t="shared" si="83"/>
        <v>5.4295127920263606E-17</v>
      </c>
      <c r="FC92" s="2">
        <f t="shared" si="83"/>
        <v>5.5252034130760042E-18</v>
      </c>
      <c r="FD92" s="2">
        <f t="shared" si="83"/>
        <v>5.6272126440107272E-19</v>
      </c>
      <c r="FE92" s="2">
        <f t="shared" si="83"/>
        <v>5.7355666567186968E-20</v>
      </c>
      <c r="FF92" s="2">
        <f t="shared" si="83"/>
        <v>5.8503139654996438E-21</v>
      </c>
      <c r="FG92" s="2">
        <f t="shared" si="83"/>
        <v>5.9715237152508504E-22</v>
      </c>
    </row>
    <row r="93" spans="1:163" s="15" customFormat="1" x14ac:dyDescent="0.25">
      <c r="A93" s="23">
        <f t="shared" si="114"/>
        <v>75</v>
      </c>
      <c r="B93" s="20">
        <f t="shared" si="115"/>
        <v>175</v>
      </c>
      <c r="C93" s="24">
        <f t="shared" si="116"/>
        <v>75</v>
      </c>
      <c r="D93" s="25">
        <f t="shared" si="116"/>
        <v>175</v>
      </c>
      <c r="E93" s="26">
        <f t="shared" si="92"/>
        <v>448.16</v>
      </c>
      <c r="F93" s="27">
        <f t="shared" si="117"/>
        <v>6.3371356147021542E-14</v>
      </c>
      <c r="G93" s="28">
        <f t="shared" si="93"/>
        <v>0.65063928446704322</v>
      </c>
      <c r="H93" s="28">
        <f t="shared" si="94"/>
        <v>2.1763128852404758E-2</v>
      </c>
      <c r="I93" s="29">
        <f t="shared" si="95"/>
        <v>90.815863354437781</v>
      </c>
      <c r="J93" s="29">
        <f t="shared" si="107"/>
        <v>1.4699830743133955</v>
      </c>
      <c r="K93" s="2">
        <f t="shared" si="108"/>
        <v>1.501150534713219</v>
      </c>
      <c r="L93" s="2">
        <f t="shared" si="109"/>
        <v>1.3712222832461549</v>
      </c>
      <c r="M93" s="29">
        <f t="shared" si="96"/>
        <v>1</v>
      </c>
      <c r="N93" s="29">
        <f t="shared" si="97"/>
        <v>1</v>
      </c>
      <c r="O93" s="29">
        <f t="shared" si="98"/>
        <v>0.81222248717158152</v>
      </c>
      <c r="P93" s="29">
        <f t="shared" si="99"/>
        <v>0.34840790008499589</v>
      </c>
      <c r="Q93" s="30">
        <f t="shared" si="100"/>
        <v>175</v>
      </c>
      <c r="R93" s="29">
        <f t="shared" si="89"/>
        <v>0.1</v>
      </c>
      <c r="S93" s="29">
        <f t="shared" si="89"/>
        <v>0.1</v>
      </c>
      <c r="T93" s="29">
        <f t="shared" si="89"/>
        <v>0.15</v>
      </c>
      <c r="U93" s="29">
        <f t="shared" si="89"/>
        <v>0.15</v>
      </c>
      <c r="V93" s="29">
        <f t="shared" si="89"/>
        <v>0.15</v>
      </c>
      <c r="W93" s="29">
        <f t="shared" si="89"/>
        <v>0.15</v>
      </c>
      <c r="X93" s="29">
        <f t="shared" si="89"/>
        <v>0.1</v>
      </c>
      <c r="Y93" s="29">
        <f t="shared" si="89"/>
        <v>0.1</v>
      </c>
      <c r="Z93" s="27">
        <f t="shared" si="110"/>
        <v>945871546.01881146</v>
      </c>
      <c r="AA93" s="27">
        <f t="shared" si="110"/>
        <v>95719860.554358482</v>
      </c>
      <c r="AB93" s="27">
        <f t="shared" si="110"/>
        <v>9705214.0385119542</v>
      </c>
      <c r="AC93" s="27">
        <f t="shared" si="110"/>
        <v>985763.50503788772</v>
      </c>
      <c r="AD93" s="27">
        <f t="shared" si="110"/>
        <v>100286.95668423796</v>
      </c>
      <c r="AE93" s="27">
        <f t="shared" si="110"/>
        <v>10218.019217998803</v>
      </c>
      <c r="AF93" s="27">
        <f t="shared" si="110"/>
        <v>1042.5379261073317</v>
      </c>
      <c r="AG93" s="27">
        <f t="shared" si="110"/>
        <v>106.50678910124293</v>
      </c>
      <c r="AH93" s="29">
        <f t="shared" si="118"/>
        <v>47.164836341611398</v>
      </c>
      <c r="AI93" s="29">
        <f t="shared" si="118"/>
        <v>49.41078092930718</v>
      </c>
      <c r="AJ93" s="29">
        <f t="shared" si="118"/>
        <v>51.656725517002961</v>
      </c>
      <c r="AK93" s="29">
        <f t="shared" si="118"/>
        <v>53.902670104698743</v>
      </c>
      <c r="AL93" s="29">
        <f t="shared" si="118"/>
        <v>56.148614692394524</v>
      </c>
      <c r="AM93" s="29">
        <f t="shared" si="118"/>
        <v>58.394559280090299</v>
      </c>
      <c r="AN93" s="29">
        <f t="shared" si="118"/>
        <v>60.640503867786087</v>
      </c>
      <c r="AO93" s="29">
        <f t="shared" si="61"/>
        <v>62.886448455481869</v>
      </c>
      <c r="AP93" s="2">
        <f t="shared" si="101"/>
        <v>5.9941162613424287E-5</v>
      </c>
      <c r="AQ93" s="2">
        <f t="shared" si="101"/>
        <v>6.0658973735770237E-6</v>
      </c>
      <c r="AR93" s="2">
        <f t="shared" si="101"/>
        <v>6.1503257531903945E-7</v>
      </c>
      <c r="AS93" s="2">
        <f t="shared" si="101"/>
        <v>6.2469170154538987E-8</v>
      </c>
      <c r="AT93" s="2">
        <f t="shared" si="101"/>
        <v>6.3553204489393022E-9</v>
      </c>
      <c r="AU93" s="2">
        <f t="shared" si="101"/>
        <v>6.4752973498096316E-10</v>
      </c>
      <c r="AV93" s="2">
        <f t="shared" si="101"/>
        <v>6.6067042212126613E-11</v>
      </c>
      <c r="AW93" s="2">
        <f t="shared" si="62"/>
        <v>6.7494796642106328E-12</v>
      </c>
      <c r="AX93" s="29"/>
      <c r="AY93" s="30">
        <f t="shared" si="102"/>
        <v>175</v>
      </c>
      <c r="AZ93" s="29">
        <f t="shared" si="90"/>
        <v>0.1</v>
      </c>
      <c r="BA93" s="29">
        <f t="shared" si="90"/>
        <v>0.15</v>
      </c>
      <c r="BB93" s="29">
        <f t="shared" si="90"/>
        <v>0.15</v>
      </c>
      <c r="BC93" s="29">
        <f t="shared" si="90"/>
        <v>0.15</v>
      </c>
      <c r="BD93" s="29">
        <f t="shared" si="90"/>
        <v>0.15</v>
      </c>
      <c r="BE93" s="29">
        <f t="shared" si="90"/>
        <v>0.15</v>
      </c>
      <c r="BF93" s="29">
        <f t="shared" si="90"/>
        <v>0.15</v>
      </c>
      <c r="BG93" s="27">
        <f t="shared" si="111"/>
        <v>95719860.554358482</v>
      </c>
      <c r="BH93" s="27">
        <f t="shared" si="111"/>
        <v>9705214.0385119542</v>
      </c>
      <c r="BI93" s="27">
        <f t="shared" si="111"/>
        <v>985763.50503788772</v>
      </c>
      <c r="BJ93" s="27">
        <f t="shared" si="111"/>
        <v>100286.95668423796</v>
      </c>
      <c r="BK93" s="27">
        <f t="shared" si="111"/>
        <v>10218.019217998803</v>
      </c>
      <c r="BL93" s="27">
        <f t="shared" si="111"/>
        <v>1042.5379261073317</v>
      </c>
      <c r="BM93" s="27">
        <f t="shared" si="111"/>
        <v>106.50678910124293</v>
      </c>
      <c r="BN93" s="29">
        <f t="shared" si="86"/>
        <v>49.41078092930718</v>
      </c>
      <c r="BO93" s="29">
        <f t="shared" si="86"/>
        <v>51.656725517002961</v>
      </c>
      <c r="BP93" s="29">
        <f t="shared" si="86"/>
        <v>53.902670104698743</v>
      </c>
      <c r="BQ93" s="29">
        <f t="shared" si="86"/>
        <v>56.148614692394524</v>
      </c>
      <c r="BR93" s="29">
        <f t="shared" si="86"/>
        <v>58.394559280090299</v>
      </c>
      <c r="BS93" s="29">
        <f t="shared" si="86"/>
        <v>60.640503867786087</v>
      </c>
      <c r="BT93" s="29">
        <f t="shared" si="86"/>
        <v>62.886448455481869</v>
      </c>
      <c r="BU93" s="2">
        <f t="shared" si="103"/>
        <v>6.0658973735770237E-6</v>
      </c>
      <c r="BV93" s="2">
        <f t="shared" si="103"/>
        <v>6.1503257531903945E-7</v>
      </c>
      <c r="BW93" s="2">
        <f t="shared" si="103"/>
        <v>6.2469170154538987E-8</v>
      </c>
      <c r="BX93" s="2">
        <f t="shared" si="103"/>
        <v>6.3553204489393022E-9</v>
      </c>
      <c r="BY93" s="2">
        <f t="shared" si="103"/>
        <v>6.4752973498096316E-10</v>
      </c>
      <c r="BZ93" s="2">
        <f t="shared" si="103"/>
        <v>6.6067042212126613E-11</v>
      </c>
      <c r="CA93" s="2">
        <f t="shared" si="103"/>
        <v>6.7494796642106328E-12</v>
      </c>
      <c r="CB93" s="29"/>
      <c r="CC93" s="30">
        <f t="shared" si="104"/>
        <v>175</v>
      </c>
      <c r="CD93" s="29">
        <f t="shared" si="91"/>
        <v>0.05</v>
      </c>
      <c r="CE93" s="29">
        <f t="shared" si="91"/>
        <v>0.15</v>
      </c>
      <c r="CF93" s="29">
        <f t="shared" si="91"/>
        <v>0.25</v>
      </c>
      <c r="CG93" s="29">
        <f t="shared" si="91"/>
        <v>0.24999535736736936</v>
      </c>
      <c r="CH93" s="29">
        <f t="shared" si="91"/>
        <v>0.10083859067593456</v>
      </c>
      <c r="CI93" s="29">
        <f t="shared" si="91"/>
        <v>1.080531464485366E-2</v>
      </c>
      <c r="CJ93" s="29">
        <f t="shared" si="91"/>
        <v>5.8322448342384427E-4</v>
      </c>
      <c r="CK93" s="27">
        <f t="shared" si="112"/>
        <v>10218.019217998803</v>
      </c>
      <c r="CL93" s="27">
        <f t="shared" si="112"/>
        <v>1042.5379261073317</v>
      </c>
      <c r="CM93" s="27">
        <f t="shared" si="112"/>
        <v>106.50678910124293</v>
      </c>
      <c r="CN93" s="27">
        <f t="shared" si="112"/>
        <v>10.893934614208991</v>
      </c>
      <c r="CO93" s="27">
        <f t="shared" si="112"/>
        <v>1.1155263417038634</v>
      </c>
      <c r="CP93" s="27">
        <f t="shared" si="112"/>
        <v>0.11434872939749158</v>
      </c>
      <c r="CQ93" s="27">
        <f t="shared" si="112"/>
        <v>1.1733053524533453E-2</v>
      </c>
      <c r="CR93" s="29">
        <f t="shared" si="87"/>
        <v>58.394559280090299</v>
      </c>
      <c r="CS93" s="29">
        <f t="shared" si="87"/>
        <v>60.640503867786087</v>
      </c>
      <c r="CT93" s="29">
        <f t="shared" si="87"/>
        <v>62.886448455481869</v>
      </c>
      <c r="CU93" s="29">
        <f t="shared" si="87"/>
        <v>65.132393043177657</v>
      </c>
      <c r="CV93" s="29">
        <f t="shared" si="87"/>
        <v>67.378337630873432</v>
      </c>
      <c r="CW93" s="29">
        <f t="shared" si="87"/>
        <v>69.624282218569206</v>
      </c>
      <c r="CX93" s="29">
        <f t="shared" si="87"/>
        <v>71.870226806264995</v>
      </c>
      <c r="CY93" s="2">
        <f t="shared" si="105"/>
        <v>6.4752973498096316E-10</v>
      </c>
      <c r="CZ93" s="2">
        <f t="shared" si="105"/>
        <v>6.6067042212126613E-11</v>
      </c>
      <c r="DA93" s="2">
        <f t="shared" si="105"/>
        <v>6.7494796642106328E-12</v>
      </c>
      <c r="DB93" s="2">
        <f t="shared" si="105"/>
        <v>6.9036341027940552E-13</v>
      </c>
      <c r="DC93" s="2">
        <f t="shared" si="105"/>
        <v>7.0692417091499636E-14</v>
      </c>
      <c r="DD93" s="2">
        <f t="shared" si="105"/>
        <v>7.2464340556078329E-15</v>
      </c>
      <c r="DE93" s="2">
        <f t="shared" si="105"/>
        <v>7.4353951359527592E-16</v>
      </c>
      <c r="DF93" s="29"/>
      <c r="DG93" s="30">
        <f t="shared" si="106"/>
        <v>175</v>
      </c>
      <c r="DH93" s="29">
        <f t="shared" si="88"/>
        <v>0.02</v>
      </c>
      <c r="DI93" s="29">
        <f t="shared" si="88"/>
        <v>0.05</v>
      </c>
      <c r="DJ93" s="29">
        <f t="shared" si="88"/>
        <v>0.08</v>
      </c>
      <c r="DK93" s="29">
        <f t="shared" si="88"/>
        <v>9.9998142946947755E-2</v>
      </c>
      <c r="DL93" s="29">
        <f t="shared" si="88"/>
        <v>8.067087254074766E-2</v>
      </c>
      <c r="DM93" s="29">
        <f t="shared" si="88"/>
        <v>1.6207971967280486E-2</v>
      </c>
      <c r="DN93" s="29">
        <f t="shared" si="88"/>
        <v>1.3997387602172262E-3</v>
      </c>
      <c r="DO93" s="29">
        <f t="shared" si="88"/>
        <v>1.2042914692896867E-4</v>
      </c>
      <c r="DP93" s="29">
        <f t="shared" si="88"/>
        <v>9.9087203136782879E-6</v>
      </c>
      <c r="DQ93" s="29">
        <f t="shared" si="88"/>
        <v>7.6457793826811829E-7</v>
      </c>
      <c r="DR93" s="29">
        <f t="shared" si="88"/>
        <v>6.5599371262825562E-8</v>
      </c>
      <c r="DS93" s="29">
        <f t="shared" si="88"/>
        <v>5.4071245214615261E-9</v>
      </c>
      <c r="DT93" s="29">
        <f t="shared" si="88"/>
        <v>4.1812602380453253E-10</v>
      </c>
      <c r="DU93" s="27">
        <f t="shared" si="113"/>
        <v>10218.019217998803</v>
      </c>
      <c r="DV93" s="27">
        <f t="shared" si="113"/>
        <v>1042.5379261073317</v>
      </c>
      <c r="DW93" s="27">
        <f t="shared" si="113"/>
        <v>106.50678910124293</v>
      </c>
      <c r="DX93" s="27">
        <f t="shared" si="113"/>
        <v>10.893934614208991</v>
      </c>
      <c r="DY93" s="27">
        <f t="shared" si="113"/>
        <v>1.1155263417038634</v>
      </c>
      <c r="DZ93" s="27">
        <f t="shared" si="113"/>
        <v>0.11434872939749158</v>
      </c>
      <c r="EA93" s="27">
        <f t="shared" si="113"/>
        <v>1.1733053524533453E-2</v>
      </c>
      <c r="EB93" s="27">
        <f t="shared" si="113"/>
        <v>1.2050172109893671E-3</v>
      </c>
      <c r="EC93" s="27">
        <f t="shared" si="113"/>
        <v>1.2386667508079298E-4</v>
      </c>
      <c r="ED93" s="27">
        <f t="shared" si="113"/>
        <v>1.274304683002846E-5</v>
      </c>
      <c r="EE93" s="27">
        <f t="shared" si="113"/>
        <v>1.3119882859644083E-6</v>
      </c>
      <c r="EF93" s="27">
        <f t="shared" si="113"/>
        <v>1.3517812222346372E-7</v>
      </c>
      <c r="EG93" s="27">
        <f t="shared" si="113"/>
        <v>1.3937534225997409E-8</v>
      </c>
      <c r="EH93" s="29">
        <f t="shared" si="119"/>
        <v>58.394559280090299</v>
      </c>
      <c r="EI93" s="29">
        <f t="shared" si="119"/>
        <v>60.640503867786087</v>
      </c>
      <c r="EJ93" s="29">
        <f t="shared" si="119"/>
        <v>62.886448455481869</v>
      </c>
      <c r="EK93" s="29">
        <f t="shared" si="119"/>
        <v>65.132393043177657</v>
      </c>
      <c r="EL93" s="29">
        <f t="shared" si="119"/>
        <v>67.378337630873432</v>
      </c>
      <c r="EM93" s="29">
        <f t="shared" si="119"/>
        <v>69.624282218569206</v>
      </c>
      <c r="EN93" s="29">
        <f t="shared" si="119"/>
        <v>71.870226806264995</v>
      </c>
      <c r="EO93" s="29">
        <f t="shared" si="119"/>
        <v>74.116171393960769</v>
      </c>
      <c r="EP93" s="29">
        <f t="shared" si="119"/>
        <v>76.362115981656558</v>
      </c>
      <c r="EQ93" s="29">
        <f t="shared" si="119"/>
        <v>78.608060569352332</v>
      </c>
      <c r="ER93" s="29">
        <f t="shared" si="119"/>
        <v>80.854005157048121</v>
      </c>
      <c r="ES93" s="29">
        <f t="shared" si="119"/>
        <v>83.099949744743896</v>
      </c>
      <c r="ET93" s="29">
        <f t="shared" si="119"/>
        <v>85.34589433243967</v>
      </c>
      <c r="EU93" s="2">
        <f t="shared" si="85"/>
        <v>6.4752973498096316E-10</v>
      </c>
      <c r="EV93" s="2">
        <f t="shared" si="85"/>
        <v>6.6067042212126613E-11</v>
      </c>
      <c r="EW93" s="2">
        <f t="shared" si="85"/>
        <v>6.7494796642106328E-12</v>
      </c>
      <c r="EX93" s="2">
        <f t="shared" si="85"/>
        <v>6.9036341027940552E-13</v>
      </c>
      <c r="EY93" s="2">
        <f t="shared" si="85"/>
        <v>7.0692417091499636E-14</v>
      </c>
      <c r="EZ93" s="2">
        <f t="shared" si="85"/>
        <v>7.2464340556078329E-15</v>
      </c>
      <c r="FA93" s="2">
        <f t="shared" si="85"/>
        <v>7.4353951359527592E-16</v>
      </c>
      <c r="FB93" s="2">
        <f t="shared" si="83"/>
        <v>7.6363574840897782E-17</v>
      </c>
      <c r="FC93" s="2">
        <f t="shared" si="83"/>
        <v>7.84959918129233E-18</v>
      </c>
      <c r="FD93" s="2">
        <f t="shared" si="83"/>
        <v>8.0754415906390739E-19</v>
      </c>
      <c r="FE93" s="2">
        <f t="shared" si="83"/>
        <v>8.3142476930570857E-20</v>
      </c>
      <c r="FF93" s="2">
        <f t="shared" si="83"/>
        <v>8.5664209267087263E-21</v>
      </c>
      <c r="FG93" s="2">
        <f t="shared" si="83"/>
        <v>8.8324044524698399E-22</v>
      </c>
    </row>
    <row r="94" spans="1:163" x14ac:dyDescent="0.25">
      <c r="A94" s="19">
        <f t="shared" si="114"/>
        <v>76</v>
      </c>
      <c r="B94" s="20">
        <f t="shared" si="115"/>
        <v>177</v>
      </c>
      <c r="C94" s="22">
        <f t="shared" si="116"/>
        <v>76</v>
      </c>
      <c r="D94" s="20">
        <f t="shared" si="116"/>
        <v>177</v>
      </c>
      <c r="E94" s="8">
        <f t="shared" si="92"/>
        <v>450.16</v>
      </c>
      <c r="F94" s="21">
        <f t="shared" si="117"/>
        <v>6.3371356147021542E-14</v>
      </c>
      <c r="G94" s="7">
        <f t="shared" si="93"/>
        <v>0.63848024538814752</v>
      </c>
      <c r="H94" s="7">
        <f t="shared" si="94"/>
        <v>2.1849366766955119E-2</v>
      </c>
      <c r="I94" s="2">
        <f t="shared" si="95"/>
        <v>90.892479367505985</v>
      </c>
      <c r="J94" s="2">
        <f t="shared" si="107"/>
        <v>1.5292384931485352</v>
      </c>
      <c r="K94" s="2">
        <f t="shared" si="108"/>
        <v>1.5417192987761292</v>
      </c>
      <c r="L94" s="2">
        <f t="shared" si="109"/>
        <v>1.3772566686451657</v>
      </c>
      <c r="M94" s="2">
        <f t="shared" si="96"/>
        <v>1</v>
      </c>
      <c r="N94" s="2">
        <f t="shared" si="97"/>
        <v>1</v>
      </c>
      <c r="O94" s="2">
        <f t="shared" si="98"/>
        <v>0.83248324960782749</v>
      </c>
      <c r="P94" s="2">
        <f t="shared" si="99"/>
        <v>0.36764455441932892</v>
      </c>
      <c r="Q94" s="6">
        <f t="shared" si="100"/>
        <v>177</v>
      </c>
      <c r="R94" s="2">
        <f t="shared" si="89"/>
        <v>0.1</v>
      </c>
      <c r="S94" s="2">
        <f t="shared" si="89"/>
        <v>0.1</v>
      </c>
      <c r="T94" s="2">
        <f t="shared" si="89"/>
        <v>0.15</v>
      </c>
      <c r="U94" s="2">
        <f t="shared" si="89"/>
        <v>0.15</v>
      </c>
      <c r="V94" s="2">
        <f t="shared" si="89"/>
        <v>0.15</v>
      </c>
      <c r="W94" s="2">
        <f t="shared" si="89"/>
        <v>0.15</v>
      </c>
      <c r="X94" s="2">
        <f t="shared" si="89"/>
        <v>0.1</v>
      </c>
      <c r="Y94" s="2">
        <f t="shared" si="89"/>
        <v>0.1</v>
      </c>
      <c r="Z94" s="21">
        <f t="shared" si="110"/>
        <v>1176600347.4095154</v>
      </c>
      <c r="AA94" s="21">
        <f t="shared" si="110"/>
        <v>120264001.49118081</v>
      </c>
      <c r="AB94" s="21">
        <f t="shared" si="110"/>
        <v>12316157.430063814</v>
      </c>
      <c r="AC94" s="21">
        <f t="shared" si="110"/>
        <v>1263511.3314265977</v>
      </c>
      <c r="AD94" s="21">
        <f t="shared" si="110"/>
        <v>129833.55408170864</v>
      </c>
      <c r="AE94" s="21">
        <f t="shared" si="110"/>
        <v>13361.189227277582</v>
      </c>
      <c r="AF94" s="21">
        <f t="shared" si="110"/>
        <v>1376.9114333651737</v>
      </c>
      <c r="AG94" s="21">
        <f t="shared" si="110"/>
        <v>142.07806469510714</v>
      </c>
      <c r="AH94" s="2">
        <f t="shared" si="118"/>
        <v>46.955289352355976</v>
      </c>
      <c r="AI94" s="2">
        <f t="shared" si="118"/>
        <v>49.191255511991969</v>
      </c>
      <c r="AJ94" s="2">
        <f t="shared" si="118"/>
        <v>51.427221671627969</v>
      </c>
      <c r="AK94" s="2">
        <f t="shared" si="118"/>
        <v>53.663187831263969</v>
      </c>
      <c r="AL94" s="2">
        <f t="shared" si="118"/>
        <v>55.899153990899968</v>
      </c>
      <c r="AM94" s="2">
        <f t="shared" si="118"/>
        <v>58.135120150535961</v>
      </c>
      <c r="AN94" s="2">
        <f t="shared" si="118"/>
        <v>60.371086310171968</v>
      </c>
      <c r="AO94" s="2">
        <f t="shared" si="61"/>
        <v>62.607052469807968</v>
      </c>
      <c r="AP94" s="2">
        <f t="shared" si="101"/>
        <v>7.4562759659729986E-5</v>
      </c>
      <c r="AQ94" s="2">
        <f t="shared" si="101"/>
        <v>7.6212928702070826E-6</v>
      </c>
      <c r="AR94" s="2">
        <f t="shared" si="101"/>
        <v>7.8049159886478464E-7</v>
      </c>
      <c r="AS94" s="2">
        <f t="shared" si="101"/>
        <v>8.007042657967904E-8</v>
      </c>
      <c r="AT94" s="2">
        <f t="shared" si="101"/>
        <v>8.2277283955470771E-9</v>
      </c>
      <c r="AU94" s="2">
        <f t="shared" si="101"/>
        <v>8.4671668106960569E-10</v>
      </c>
      <c r="AV94" s="2">
        <f t="shared" si="101"/>
        <v>8.7256744826692019E-11</v>
      </c>
      <c r="AW94" s="2">
        <f t="shared" si="62"/>
        <v>9.0036796384732568E-12</v>
      </c>
      <c r="AX94" s="2"/>
      <c r="AY94" s="6">
        <f t="shared" si="102"/>
        <v>177</v>
      </c>
      <c r="AZ94" s="2">
        <f t="shared" si="90"/>
        <v>0.1</v>
      </c>
      <c r="BA94" s="2">
        <f t="shared" si="90"/>
        <v>0.15</v>
      </c>
      <c r="BB94" s="2">
        <f t="shared" si="90"/>
        <v>0.15</v>
      </c>
      <c r="BC94" s="2">
        <f t="shared" si="90"/>
        <v>0.15</v>
      </c>
      <c r="BD94" s="2">
        <f t="shared" si="90"/>
        <v>0.15</v>
      </c>
      <c r="BE94" s="2">
        <f t="shared" si="90"/>
        <v>0.15</v>
      </c>
      <c r="BF94" s="2">
        <f t="shared" si="90"/>
        <v>0.15</v>
      </c>
      <c r="BG94" s="21">
        <f t="shared" si="111"/>
        <v>120264001.49118081</v>
      </c>
      <c r="BH94" s="21">
        <f t="shared" si="111"/>
        <v>12316157.430063814</v>
      </c>
      <c r="BI94" s="21">
        <f t="shared" si="111"/>
        <v>1263511.3314265977</v>
      </c>
      <c r="BJ94" s="21">
        <f t="shared" si="111"/>
        <v>129833.55408170864</v>
      </c>
      <c r="BK94" s="21">
        <f t="shared" si="111"/>
        <v>13361.189227277582</v>
      </c>
      <c r="BL94" s="21">
        <f t="shared" si="111"/>
        <v>1376.9114333651737</v>
      </c>
      <c r="BM94" s="21">
        <f t="shared" si="111"/>
        <v>142.07806469510714</v>
      </c>
      <c r="BN94" s="2">
        <f t="shared" si="86"/>
        <v>49.191255511991969</v>
      </c>
      <c r="BO94" s="2">
        <f t="shared" si="86"/>
        <v>51.427221671627969</v>
      </c>
      <c r="BP94" s="2">
        <f t="shared" si="86"/>
        <v>53.663187831263969</v>
      </c>
      <c r="BQ94" s="2">
        <f t="shared" si="86"/>
        <v>55.899153990899968</v>
      </c>
      <c r="BR94" s="2">
        <f t="shared" si="86"/>
        <v>58.135120150535961</v>
      </c>
      <c r="BS94" s="2">
        <f t="shared" si="86"/>
        <v>60.371086310171968</v>
      </c>
      <c r="BT94" s="2">
        <f t="shared" si="86"/>
        <v>62.607052469807968</v>
      </c>
      <c r="BU94" s="2">
        <f t="shared" si="103"/>
        <v>7.6212928702070826E-6</v>
      </c>
      <c r="BV94" s="2">
        <f t="shared" si="103"/>
        <v>7.8049159886478464E-7</v>
      </c>
      <c r="BW94" s="2">
        <f t="shared" si="103"/>
        <v>8.007042657967904E-8</v>
      </c>
      <c r="BX94" s="2">
        <f t="shared" si="103"/>
        <v>8.2277283955470771E-9</v>
      </c>
      <c r="BY94" s="2">
        <f t="shared" si="103"/>
        <v>8.4671668106960569E-10</v>
      </c>
      <c r="BZ94" s="2">
        <f t="shared" si="103"/>
        <v>8.7256744826692019E-11</v>
      </c>
      <c r="CA94" s="2">
        <f t="shared" si="103"/>
        <v>9.0036796384732568E-12</v>
      </c>
      <c r="CB94" s="2"/>
      <c r="CC94" s="6">
        <f t="shared" si="104"/>
        <v>177</v>
      </c>
      <c r="CD94" s="2">
        <f t="shared" si="91"/>
        <v>0.05</v>
      </c>
      <c r="CE94" s="2">
        <f t="shared" si="91"/>
        <v>0.15</v>
      </c>
      <c r="CF94" s="2">
        <f t="shared" si="91"/>
        <v>0.25</v>
      </c>
      <c r="CG94" s="2">
        <f t="shared" si="91"/>
        <v>0.24999989448352192</v>
      </c>
      <c r="CH94" s="2">
        <f t="shared" si="91"/>
        <v>0.11713082511398888</v>
      </c>
      <c r="CI94" s="2">
        <f t="shared" si="91"/>
        <v>1.4544663481583254E-2</v>
      </c>
      <c r="CJ94" s="2">
        <f t="shared" si="91"/>
        <v>8.0786652873340305E-4</v>
      </c>
      <c r="CK94" s="21">
        <f t="shared" si="112"/>
        <v>13361.189227277582</v>
      </c>
      <c r="CL94" s="21">
        <f t="shared" si="112"/>
        <v>1376.9114333651737</v>
      </c>
      <c r="CM94" s="21">
        <f t="shared" si="112"/>
        <v>142.07806469510714</v>
      </c>
      <c r="CN94" s="21">
        <f t="shared" si="112"/>
        <v>14.678104344862501</v>
      </c>
      <c r="CO94" s="21">
        <f t="shared" si="112"/>
        <v>1.5181000090774204</v>
      </c>
      <c r="CP94" s="21">
        <f t="shared" si="112"/>
        <v>0.15717632643485055</v>
      </c>
      <c r="CQ94" s="21">
        <f t="shared" si="112"/>
        <v>1.6289283508854144E-2</v>
      </c>
      <c r="CR94" s="2">
        <f t="shared" si="87"/>
        <v>58.135120150535961</v>
      </c>
      <c r="CS94" s="2">
        <f t="shared" si="87"/>
        <v>60.371086310171968</v>
      </c>
      <c r="CT94" s="2">
        <f t="shared" si="87"/>
        <v>62.607052469807968</v>
      </c>
      <c r="CU94" s="2">
        <f t="shared" si="87"/>
        <v>64.843018629443961</v>
      </c>
      <c r="CV94" s="2">
        <f t="shared" si="87"/>
        <v>67.078984789079968</v>
      </c>
      <c r="CW94" s="2">
        <f t="shared" si="87"/>
        <v>69.314950948715961</v>
      </c>
      <c r="CX94" s="2">
        <f t="shared" si="87"/>
        <v>71.550917108351967</v>
      </c>
      <c r="CY94" s="2">
        <f t="shared" si="105"/>
        <v>8.4671668106960569E-10</v>
      </c>
      <c r="CZ94" s="2">
        <f t="shared" si="105"/>
        <v>8.7256744826692019E-11</v>
      </c>
      <c r="DA94" s="2">
        <f t="shared" si="105"/>
        <v>9.0036796384732568E-12</v>
      </c>
      <c r="DB94" s="2">
        <f t="shared" si="105"/>
        <v>9.3017137800142773E-13</v>
      </c>
      <c r="DC94" s="2">
        <f t="shared" si="105"/>
        <v>9.6204056342041895E-14</v>
      </c>
      <c r="DD94" s="2">
        <f t="shared" si="105"/>
        <v>9.9604769603834324E-15</v>
      </c>
      <c r="DE94" s="2">
        <f t="shared" si="105"/>
        <v>1.0322739866194009E-15</v>
      </c>
      <c r="DF94" s="2"/>
      <c r="DG94" s="6">
        <f t="shared" si="106"/>
        <v>177</v>
      </c>
      <c r="DH94" s="2">
        <f t="shared" si="88"/>
        <v>0.02</v>
      </c>
      <c r="DI94" s="2">
        <f t="shared" si="88"/>
        <v>0.05</v>
      </c>
      <c r="DJ94" s="2">
        <f t="shared" si="88"/>
        <v>0.08</v>
      </c>
      <c r="DK94" s="2">
        <f t="shared" si="88"/>
        <v>9.999995779340877E-2</v>
      </c>
      <c r="DL94" s="2">
        <f t="shared" si="88"/>
        <v>9.3704660091191105E-2</v>
      </c>
      <c r="DM94" s="2">
        <f t="shared" si="88"/>
        <v>2.1816995222374878E-2</v>
      </c>
      <c r="DN94" s="2">
        <f t="shared" si="88"/>
        <v>1.9388796689601671E-3</v>
      </c>
      <c r="DO94" s="2">
        <f t="shared" si="88"/>
        <v>1.6883106466395459E-4</v>
      </c>
      <c r="DP94" s="2">
        <f t="shared" ref="DP94:DT122" si="120">DP$10*(1-EXP((-EC94)))</f>
        <v>1.403354264182255E-5</v>
      </c>
      <c r="DQ94" s="2">
        <f t="shared" si="120"/>
        <v>1.0937458244630882E-6</v>
      </c>
      <c r="DR94" s="2">
        <f t="shared" si="120"/>
        <v>9.4782947118732263E-8</v>
      </c>
      <c r="DS94" s="2">
        <f t="shared" si="120"/>
        <v>7.8909950795846839E-9</v>
      </c>
      <c r="DT94" s="2">
        <f t="shared" si="120"/>
        <v>6.1632148717905005E-10</v>
      </c>
      <c r="DU94" s="21">
        <f t="shared" si="113"/>
        <v>13361.189227277582</v>
      </c>
      <c r="DV94" s="21">
        <f t="shared" si="113"/>
        <v>1376.9114333651737</v>
      </c>
      <c r="DW94" s="21">
        <f t="shared" si="113"/>
        <v>142.07806469510714</v>
      </c>
      <c r="DX94" s="21">
        <f t="shared" si="113"/>
        <v>14.678104344862501</v>
      </c>
      <c r="DY94" s="21">
        <f t="shared" si="113"/>
        <v>1.5181000090774204</v>
      </c>
      <c r="DZ94" s="21">
        <f t="shared" si="113"/>
        <v>0.15717632643485055</v>
      </c>
      <c r="EA94" s="21">
        <f t="shared" si="113"/>
        <v>1.6289283508854144E-2</v>
      </c>
      <c r="EB94" s="21">
        <f t="shared" si="113"/>
        <v>1.6897374492094797E-3</v>
      </c>
      <c r="EC94" s="21">
        <f t="shared" si="113"/>
        <v>1.7543467078472323E-4</v>
      </c>
      <c r="ED94" s="21">
        <f t="shared" si="113"/>
        <v>1.8229263226376149E-5</v>
      </c>
      <c r="EE94" s="21">
        <f t="shared" si="113"/>
        <v>1.8956607391729509E-6</v>
      </c>
      <c r="EF94" s="21">
        <f t="shared" si="113"/>
        <v>1.9727489646915042E-7</v>
      </c>
      <c r="EG94" s="21">
        <f t="shared" si="113"/>
        <v>2.05440497917598E-8</v>
      </c>
      <c r="EH94" s="2">
        <f t="shared" si="119"/>
        <v>58.135120150535961</v>
      </c>
      <c r="EI94" s="2">
        <f t="shared" si="119"/>
        <v>60.371086310171968</v>
      </c>
      <c r="EJ94" s="2">
        <f t="shared" si="119"/>
        <v>62.607052469807968</v>
      </c>
      <c r="EK94" s="2">
        <f t="shared" si="119"/>
        <v>64.843018629443961</v>
      </c>
      <c r="EL94" s="2">
        <f t="shared" si="119"/>
        <v>67.078984789079968</v>
      </c>
      <c r="EM94" s="2">
        <f t="shared" si="119"/>
        <v>69.314950948715961</v>
      </c>
      <c r="EN94" s="2">
        <f t="shared" si="119"/>
        <v>71.550917108351967</v>
      </c>
      <c r="EO94" s="2">
        <f t="shared" si="119"/>
        <v>73.78688326798796</v>
      </c>
      <c r="EP94" s="2">
        <f t="shared" si="119"/>
        <v>76.022849427623953</v>
      </c>
      <c r="EQ94" s="2">
        <f t="shared" si="119"/>
        <v>78.25881558725996</v>
      </c>
      <c r="ER94" s="2">
        <f t="shared" si="119"/>
        <v>80.494781746895953</v>
      </c>
      <c r="ES94" s="2">
        <f t="shared" si="119"/>
        <v>82.73074790653196</v>
      </c>
      <c r="ET94" s="2">
        <f t="shared" si="119"/>
        <v>84.966714066167953</v>
      </c>
      <c r="EU94" s="2">
        <f t="shared" si="85"/>
        <v>8.4671668106960569E-10</v>
      </c>
      <c r="EV94" s="2">
        <f t="shared" si="85"/>
        <v>8.7256744826692019E-11</v>
      </c>
      <c r="EW94" s="2">
        <f t="shared" si="85"/>
        <v>9.0036796384732568E-12</v>
      </c>
      <c r="EX94" s="2">
        <f t="shared" si="85"/>
        <v>9.3017137800142773E-13</v>
      </c>
      <c r="EY94" s="2">
        <f t="shared" si="85"/>
        <v>9.6204056342041895E-14</v>
      </c>
      <c r="EZ94" s="2">
        <f t="shared" si="85"/>
        <v>9.9604769603834324E-15</v>
      </c>
      <c r="FA94" s="2">
        <f t="shared" si="85"/>
        <v>1.0322739866194009E-15</v>
      </c>
      <c r="FB94" s="2">
        <f t="shared" si="83"/>
        <v>1.0708095368881366E-16</v>
      </c>
      <c r="FC94" s="2">
        <f t="shared" si="83"/>
        <v>1.1117533002834171E-17</v>
      </c>
      <c r="FD94" s="2">
        <f t="shared" si="83"/>
        <v>1.1552131322164859E-18</v>
      </c>
      <c r="FE94" s="2">
        <f t="shared" si="83"/>
        <v>1.2013059183605517E-19</v>
      </c>
      <c r="FF94" s="2">
        <f t="shared" si="83"/>
        <v>1.2501577723013332E-20</v>
      </c>
      <c r="FG94" s="2">
        <f t="shared" si="83"/>
        <v>1.3019042960557539E-21</v>
      </c>
    </row>
    <row r="95" spans="1:163" x14ac:dyDescent="0.25">
      <c r="A95" s="19">
        <f t="shared" si="114"/>
        <v>77</v>
      </c>
      <c r="B95" s="20">
        <f t="shared" si="115"/>
        <v>179</v>
      </c>
      <c r="C95" s="22">
        <f t="shared" si="116"/>
        <v>77</v>
      </c>
      <c r="D95" s="20">
        <f t="shared" si="116"/>
        <v>179</v>
      </c>
      <c r="E95" s="8">
        <f t="shared" si="92"/>
        <v>452.16</v>
      </c>
      <c r="F95" s="21">
        <f t="shared" si="117"/>
        <v>6.3371356147021542E-14</v>
      </c>
      <c r="G95" s="7">
        <f t="shared" si="93"/>
        <v>0.62636393031996984</v>
      </c>
      <c r="H95" s="7">
        <f t="shared" si="94"/>
        <v>2.1934897196339082E-2</v>
      </c>
      <c r="I95" s="2">
        <f t="shared" si="95"/>
        <v>90.968998889267795</v>
      </c>
      <c r="J95" s="2">
        <f t="shared" si="107"/>
        <v>1.5906287929543572</v>
      </c>
      <c r="K95" s="2">
        <f t="shared" si="108"/>
        <v>1.5849352365456884</v>
      </c>
      <c r="L95" s="2">
        <f t="shared" si="109"/>
        <v>1.383315065536072</v>
      </c>
      <c r="M95" s="2">
        <f t="shared" si="96"/>
        <v>1</v>
      </c>
      <c r="N95" s="2">
        <f t="shared" si="97"/>
        <v>1</v>
      </c>
      <c r="O95" s="2">
        <f t="shared" si="98"/>
        <v>0.85138641081825794</v>
      </c>
      <c r="P95" s="2">
        <f t="shared" si="99"/>
        <v>0.38671768429105624</v>
      </c>
      <c r="Q95" s="6">
        <f t="shared" si="100"/>
        <v>179</v>
      </c>
      <c r="R95" s="2">
        <f t="shared" si="89"/>
        <v>0.1</v>
      </c>
      <c r="S95" s="2">
        <f t="shared" si="89"/>
        <v>0.1</v>
      </c>
      <c r="T95" s="2">
        <f t="shared" si="89"/>
        <v>0.15</v>
      </c>
      <c r="U95" s="2">
        <f t="shared" si="89"/>
        <v>0.15</v>
      </c>
      <c r="V95" s="2">
        <f t="shared" si="89"/>
        <v>0.15</v>
      </c>
      <c r="W95" s="2">
        <f t="shared" si="89"/>
        <v>0.15</v>
      </c>
      <c r="X95" s="2">
        <f t="shared" si="89"/>
        <v>0.1</v>
      </c>
      <c r="Y95" s="2">
        <f t="shared" si="89"/>
        <v>0.1</v>
      </c>
      <c r="Z95" s="21">
        <f t="shared" si="110"/>
        <v>1460843166.4600883</v>
      </c>
      <c r="AA95" s="21">
        <f t="shared" si="110"/>
        <v>150802559.82653648</v>
      </c>
      <c r="AB95" s="21">
        <f t="shared" si="110"/>
        <v>15597194.150055721</v>
      </c>
      <c r="AC95" s="21">
        <f t="shared" si="110"/>
        <v>1616025.9898532478</v>
      </c>
      <c r="AD95" s="21">
        <f t="shared" si="110"/>
        <v>167708.04465175152</v>
      </c>
      <c r="AE95" s="21">
        <f t="shared" si="110"/>
        <v>17430.491474222665</v>
      </c>
      <c r="AF95" s="21">
        <f t="shared" si="110"/>
        <v>1814.1280150076102</v>
      </c>
      <c r="AG95" s="21">
        <f t="shared" si="110"/>
        <v>189.0541505712518</v>
      </c>
      <c r="AH95" s="2">
        <f t="shared" si="118"/>
        <v>46.747596105043712</v>
      </c>
      <c r="AI95" s="2">
        <f t="shared" si="118"/>
        <v>48.97367211004579</v>
      </c>
      <c r="AJ95" s="2">
        <f t="shared" si="118"/>
        <v>51.199748115047875</v>
      </c>
      <c r="AK95" s="2">
        <f t="shared" si="118"/>
        <v>53.425824120049953</v>
      </c>
      <c r="AL95" s="2">
        <f t="shared" si="118"/>
        <v>55.651900125052038</v>
      </c>
      <c r="AM95" s="2">
        <f t="shared" si="118"/>
        <v>57.877976130054115</v>
      </c>
      <c r="AN95" s="2">
        <f t="shared" si="118"/>
        <v>60.104052135056207</v>
      </c>
      <c r="AO95" s="2">
        <f t="shared" si="61"/>
        <v>62.330128140058285</v>
      </c>
      <c r="AP95" s="2">
        <f t="shared" si="101"/>
        <v>9.2575612578017243E-5</v>
      </c>
      <c r="AQ95" s="2">
        <f t="shared" si="101"/>
        <v>9.5565627266934996E-6</v>
      </c>
      <c r="AR95" s="2">
        <f t="shared" si="101"/>
        <v>9.8841534537884714E-7</v>
      </c>
      <c r="AS95" s="2">
        <f t="shared" si="101"/>
        <v>1.0240975854587994E-7</v>
      </c>
      <c r="AT95" s="2">
        <f t="shared" si="101"/>
        <v>1.0627886226348273E-8</v>
      </c>
      <c r="AU95" s="2">
        <f t="shared" si="101"/>
        <v>1.1045938830306375E-9</v>
      </c>
      <c r="AV95" s="2">
        <f t="shared" si="101"/>
        <v>1.1496375253533818E-10</v>
      </c>
      <c r="AW95" s="2">
        <f t="shared" si="62"/>
        <v>1.1980617906923487E-11</v>
      </c>
      <c r="AX95" s="2"/>
      <c r="AY95" s="6">
        <f t="shared" si="102"/>
        <v>179</v>
      </c>
      <c r="AZ95" s="2">
        <f t="shared" si="90"/>
        <v>0.1</v>
      </c>
      <c r="BA95" s="2">
        <f t="shared" si="90"/>
        <v>0.15</v>
      </c>
      <c r="BB95" s="2">
        <f t="shared" si="90"/>
        <v>0.15</v>
      </c>
      <c r="BC95" s="2">
        <f t="shared" si="90"/>
        <v>0.15</v>
      </c>
      <c r="BD95" s="2">
        <f t="shared" si="90"/>
        <v>0.15</v>
      </c>
      <c r="BE95" s="2">
        <f t="shared" si="90"/>
        <v>0.15</v>
      </c>
      <c r="BF95" s="2">
        <f t="shared" si="90"/>
        <v>0.15</v>
      </c>
      <c r="BG95" s="21">
        <f t="shared" si="111"/>
        <v>150802559.82653648</v>
      </c>
      <c r="BH95" s="21">
        <f t="shared" si="111"/>
        <v>15597194.150055721</v>
      </c>
      <c r="BI95" s="21">
        <f t="shared" si="111"/>
        <v>1616025.9898532478</v>
      </c>
      <c r="BJ95" s="21">
        <f t="shared" si="111"/>
        <v>167708.04465175152</v>
      </c>
      <c r="BK95" s="21">
        <f t="shared" si="111"/>
        <v>17430.491474222665</v>
      </c>
      <c r="BL95" s="21">
        <f t="shared" si="111"/>
        <v>1814.1280150076102</v>
      </c>
      <c r="BM95" s="21">
        <f t="shared" si="111"/>
        <v>189.0541505712518</v>
      </c>
      <c r="BN95" s="2">
        <f t="shared" si="86"/>
        <v>48.97367211004579</v>
      </c>
      <c r="BO95" s="2">
        <f t="shared" si="86"/>
        <v>51.199748115047875</v>
      </c>
      <c r="BP95" s="2">
        <f t="shared" si="86"/>
        <v>53.425824120049953</v>
      </c>
      <c r="BQ95" s="2">
        <f t="shared" si="86"/>
        <v>55.651900125052038</v>
      </c>
      <c r="BR95" s="2">
        <f t="shared" si="86"/>
        <v>57.877976130054115</v>
      </c>
      <c r="BS95" s="2">
        <f t="shared" si="86"/>
        <v>60.104052135056207</v>
      </c>
      <c r="BT95" s="2">
        <f t="shared" si="86"/>
        <v>62.330128140058285</v>
      </c>
      <c r="BU95" s="2">
        <f t="shared" si="103"/>
        <v>9.5565627266934996E-6</v>
      </c>
      <c r="BV95" s="2">
        <f t="shared" si="103"/>
        <v>9.8841534537884714E-7</v>
      </c>
      <c r="BW95" s="2">
        <f t="shared" si="103"/>
        <v>1.0240975854587994E-7</v>
      </c>
      <c r="BX95" s="2">
        <f t="shared" si="103"/>
        <v>1.0627886226348273E-8</v>
      </c>
      <c r="BY95" s="2">
        <f t="shared" si="103"/>
        <v>1.1045938830306375E-9</v>
      </c>
      <c r="BZ95" s="2">
        <f t="shared" si="103"/>
        <v>1.1496375253533818E-10</v>
      </c>
      <c r="CA95" s="2">
        <f t="shared" si="103"/>
        <v>1.1980617906923487E-11</v>
      </c>
      <c r="CB95" s="2"/>
      <c r="CC95" s="6">
        <f t="shared" si="104"/>
        <v>179</v>
      </c>
      <c r="CD95" s="2">
        <f t="shared" si="91"/>
        <v>0.05</v>
      </c>
      <c r="CE95" s="2">
        <f t="shared" si="91"/>
        <v>0.15</v>
      </c>
      <c r="CF95" s="2">
        <f t="shared" si="91"/>
        <v>0.25</v>
      </c>
      <c r="CG95" s="2">
        <f t="shared" si="91"/>
        <v>0.2499999993218926</v>
      </c>
      <c r="CH95" s="2">
        <f t="shared" si="91"/>
        <v>0.13088974627489378</v>
      </c>
      <c r="CI95" s="2">
        <f t="shared" si="91"/>
        <v>1.9381776521979779E-2</v>
      </c>
      <c r="CJ95" s="2">
        <f t="shared" si="91"/>
        <v>1.1148886994917563E-3</v>
      </c>
      <c r="CK95" s="21">
        <f t="shared" si="112"/>
        <v>17430.491474222665</v>
      </c>
      <c r="CL95" s="21">
        <f t="shared" si="112"/>
        <v>1814.1280150076102</v>
      </c>
      <c r="CM95" s="21">
        <f t="shared" si="112"/>
        <v>189.0541505712518</v>
      </c>
      <c r="CN95" s="21">
        <f t="shared" si="112"/>
        <v>19.725421064254256</v>
      </c>
      <c r="CO95" s="21">
        <f t="shared" si="112"/>
        <v>2.0604102588465931</v>
      </c>
      <c r="CP95" s="21">
        <f t="shared" si="112"/>
        <v>0.21544546428956488</v>
      </c>
      <c r="CQ95" s="21">
        <f t="shared" si="112"/>
        <v>2.2550127690690723E-2</v>
      </c>
      <c r="CR95" s="2">
        <f t="shared" si="87"/>
        <v>57.877976130054115</v>
      </c>
      <c r="CS95" s="2">
        <f t="shared" si="87"/>
        <v>60.104052135056207</v>
      </c>
      <c r="CT95" s="2">
        <f t="shared" si="87"/>
        <v>62.330128140058285</v>
      </c>
      <c r="CU95" s="2">
        <f t="shared" si="87"/>
        <v>64.556204145060363</v>
      </c>
      <c r="CV95" s="2">
        <f t="shared" si="87"/>
        <v>66.782280150062448</v>
      </c>
      <c r="CW95" s="2">
        <f t="shared" si="87"/>
        <v>69.008356155064533</v>
      </c>
      <c r="CX95" s="2">
        <f t="shared" si="87"/>
        <v>71.234432160066618</v>
      </c>
      <c r="CY95" s="2">
        <f t="shared" si="105"/>
        <v>1.1045938830306375E-9</v>
      </c>
      <c r="CZ95" s="2">
        <f t="shared" si="105"/>
        <v>1.1496375253533818E-10</v>
      </c>
      <c r="DA95" s="2">
        <f t="shared" si="105"/>
        <v>1.1980617906923487E-11</v>
      </c>
      <c r="DB95" s="2">
        <f t="shared" si="105"/>
        <v>1.250026683412819E-12</v>
      </c>
      <c r="DC95" s="2">
        <f t="shared" si="105"/>
        <v>1.3057099232234433E-13</v>
      </c>
      <c r="DD95" s="2">
        <f t="shared" si="105"/>
        <v>1.3653071247754428E-14</v>
      </c>
      <c r="DE95" s="2">
        <f t="shared" si="105"/>
        <v>1.4290321730475743E-15</v>
      </c>
      <c r="DF95" s="2"/>
      <c r="DG95" s="6">
        <f t="shared" si="106"/>
        <v>179</v>
      </c>
      <c r="DH95" s="2">
        <f t="shared" ref="DH95:DT123" si="121">DH$10*(1-EXP((-DU95)))</f>
        <v>0.02</v>
      </c>
      <c r="DI95" s="2">
        <f t="shared" si="121"/>
        <v>0.05</v>
      </c>
      <c r="DJ95" s="2">
        <f t="shared" si="121"/>
        <v>0.08</v>
      </c>
      <c r="DK95" s="2">
        <f t="shared" si="121"/>
        <v>9.9999999728757047E-2</v>
      </c>
      <c r="DL95" s="2">
        <f t="shared" si="121"/>
        <v>0.10471179701991502</v>
      </c>
      <c r="DM95" s="2">
        <f t="shared" si="121"/>
        <v>2.9072664782969663E-2</v>
      </c>
      <c r="DN95" s="2">
        <f t="shared" si="121"/>
        <v>2.6757328787802145E-3</v>
      </c>
      <c r="DO95" s="2">
        <f t="shared" si="121"/>
        <v>2.3596634504646774E-4</v>
      </c>
      <c r="DP95" s="2">
        <f t="shared" si="120"/>
        <v>1.9814904698733927E-5</v>
      </c>
      <c r="DQ95" s="2">
        <f t="shared" si="120"/>
        <v>1.5597379526210984E-6</v>
      </c>
      <c r="DR95" s="2">
        <f t="shared" si="120"/>
        <v>1.3650967392031533E-7</v>
      </c>
      <c r="DS95" s="2">
        <f t="shared" si="120"/>
        <v>1.1477877226440114E-8</v>
      </c>
      <c r="DT95" s="2">
        <f t="shared" si="120"/>
        <v>9.0538540331586143E-10</v>
      </c>
      <c r="DU95" s="21">
        <f t="shared" si="113"/>
        <v>17430.491474222665</v>
      </c>
      <c r="DV95" s="21">
        <f t="shared" si="113"/>
        <v>1814.1280150076102</v>
      </c>
      <c r="DW95" s="21">
        <f t="shared" si="113"/>
        <v>189.0541505712518</v>
      </c>
      <c r="DX95" s="21">
        <f t="shared" si="113"/>
        <v>19.725421064254256</v>
      </c>
      <c r="DY95" s="21">
        <f t="shared" si="113"/>
        <v>2.0604102588465931</v>
      </c>
      <c r="DZ95" s="21">
        <f t="shared" si="113"/>
        <v>0.21544546428956488</v>
      </c>
      <c r="EA95" s="21">
        <f t="shared" si="113"/>
        <v>2.2550127690690723E-2</v>
      </c>
      <c r="EB95" s="21">
        <f t="shared" si="113"/>
        <v>2.3624518435742376E-3</v>
      </c>
      <c r="EC95" s="21">
        <f t="shared" si="113"/>
        <v>2.4771698805392371E-4</v>
      </c>
      <c r="ED95" s="21">
        <f t="shared" si="113"/>
        <v>2.5995970436026403E-5</v>
      </c>
      <c r="EE95" s="21">
        <f t="shared" si="113"/>
        <v>2.7301972054067207E-6</v>
      </c>
      <c r="EF95" s="21">
        <f t="shared" si="113"/>
        <v>2.8694697184398594E-7</v>
      </c>
      <c r="EG95" s="21">
        <f t="shared" si="113"/>
        <v>3.0179513946422222E-8</v>
      </c>
      <c r="EH95" s="2">
        <f t="shared" si="119"/>
        <v>57.877976130054115</v>
      </c>
      <c r="EI95" s="2">
        <f t="shared" si="119"/>
        <v>60.104052135056207</v>
      </c>
      <c r="EJ95" s="2">
        <f t="shared" si="119"/>
        <v>62.330128140058285</v>
      </c>
      <c r="EK95" s="2">
        <f t="shared" si="119"/>
        <v>64.556204145060363</v>
      </c>
      <c r="EL95" s="2">
        <f t="shared" si="119"/>
        <v>66.782280150062448</v>
      </c>
      <c r="EM95" s="2">
        <f t="shared" si="119"/>
        <v>69.008356155064533</v>
      </c>
      <c r="EN95" s="2">
        <f t="shared" si="119"/>
        <v>71.234432160066618</v>
      </c>
      <c r="EO95" s="2">
        <f t="shared" si="119"/>
        <v>73.460508165068688</v>
      </c>
      <c r="EP95" s="2">
        <f t="shared" si="119"/>
        <v>75.686584170070773</v>
      </c>
      <c r="EQ95" s="2">
        <f t="shared" si="119"/>
        <v>77.912660175072858</v>
      </c>
      <c r="ER95" s="2">
        <f t="shared" si="119"/>
        <v>80.138736180074943</v>
      </c>
      <c r="ES95" s="2">
        <f t="shared" si="119"/>
        <v>82.364812185077014</v>
      </c>
      <c r="ET95" s="2">
        <f t="shared" si="119"/>
        <v>84.590888190079099</v>
      </c>
      <c r="EU95" s="2">
        <f t="shared" si="85"/>
        <v>1.1045938830306375E-9</v>
      </c>
      <c r="EV95" s="2">
        <f t="shared" si="85"/>
        <v>1.1496375253533818E-10</v>
      </c>
      <c r="EW95" s="2">
        <f t="shared" si="85"/>
        <v>1.1980617906923487E-11</v>
      </c>
      <c r="EX95" s="2">
        <f t="shared" si="85"/>
        <v>1.250026683412819E-12</v>
      </c>
      <c r="EY95" s="2">
        <f t="shared" si="85"/>
        <v>1.3057099232234433E-13</v>
      </c>
      <c r="EZ95" s="2">
        <f t="shared" si="85"/>
        <v>1.3653071247754428E-14</v>
      </c>
      <c r="FA95" s="2">
        <f t="shared" si="85"/>
        <v>1.4290321730475743E-15</v>
      </c>
      <c r="FB95" s="2">
        <f t="shared" si="83"/>
        <v>1.4971177715933064E-16</v>
      </c>
      <c r="FC95" s="2">
        <f t="shared" si="83"/>
        <v>1.569816147363268E-17</v>
      </c>
      <c r="FD95" s="2">
        <f t="shared" si="83"/>
        <v>1.6473999008888721E-18</v>
      </c>
      <c r="FE95" s="2">
        <f t="shared" si="83"/>
        <v>1.7301629945543222E-19</v>
      </c>
      <c r="FF95" s="2">
        <f t="shared" si="83"/>
        <v>1.8184218748034594E-20</v>
      </c>
      <c r="FG95" s="2">
        <f t="shared" si="83"/>
        <v>1.912516726642726E-21</v>
      </c>
    </row>
    <row r="96" spans="1:163" x14ac:dyDescent="0.25">
      <c r="A96" s="19">
        <f t="shared" si="114"/>
        <v>78</v>
      </c>
      <c r="B96" s="20">
        <f t="shared" si="115"/>
        <v>181</v>
      </c>
      <c r="C96" s="22">
        <f t="shared" si="116"/>
        <v>78</v>
      </c>
      <c r="D96" s="20">
        <f t="shared" si="116"/>
        <v>181</v>
      </c>
      <c r="E96" s="8">
        <f t="shared" si="92"/>
        <v>454.16</v>
      </c>
      <c r="F96" s="21">
        <f t="shared" si="117"/>
        <v>6.3371356147021542E-14</v>
      </c>
      <c r="G96" s="7">
        <f t="shared" si="93"/>
        <v>0.61475693501361495</v>
      </c>
      <c r="H96" s="7">
        <f t="shared" si="94"/>
        <v>2.2016279111572119E-2</v>
      </c>
      <c r="I96" s="2">
        <f t="shared" si="95"/>
        <v>91.042483973691589</v>
      </c>
      <c r="J96" s="2">
        <f t="shared" si="107"/>
        <v>1.6517178144826643</v>
      </c>
      <c r="K96" s="2">
        <f t="shared" si="108"/>
        <v>1.6291881553464005</v>
      </c>
      <c r="L96" s="2">
        <f t="shared" si="109"/>
        <v>1.389163592426214</v>
      </c>
      <c r="M96" s="2">
        <f t="shared" si="96"/>
        <v>1</v>
      </c>
      <c r="N96" s="2">
        <f t="shared" si="97"/>
        <v>1</v>
      </c>
      <c r="O96" s="2">
        <f t="shared" si="98"/>
        <v>0.8678207177747892</v>
      </c>
      <c r="P96" s="2">
        <f t="shared" si="99"/>
        <v>0.40492483999925116</v>
      </c>
      <c r="Q96" s="6">
        <f t="shared" si="100"/>
        <v>181</v>
      </c>
      <c r="R96" s="2">
        <f t="shared" si="89"/>
        <v>0.1</v>
      </c>
      <c r="S96" s="2">
        <f t="shared" si="89"/>
        <v>0.1</v>
      </c>
      <c r="T96" s="2">
        <f t="shared" si="89"/>
        <v>0.15</v>
      </c>
      <c r="U96" s="2">
        <f t="shared" si="89"/>
        <v>0.15</v>
      </c>
      <c r="V96" s="2">
        <f t="shared" si="89"/>
        <v>0.15</v>
      </c>
      <c r="W96" s="2">
        <f t="shared" si="89"/>
        <v>0.15</v>
      </c>
      <c r="X96" s="2">
        <f t="shared" si="89"/>
        <v>0.1</v>
      </c>
      <c r="Y96" s="2">
        <f t="shared" si="89"/>
        <v>0.1</v>
      </c>
      <c r="Z96" s="21">
        <f t="shared" si="110"/>
        <v>1810367779.5199037</v>
      </c>
      <c r="AA96" s="21">
        <f t="shared" si="110"/>
        <v>188726350.71754408</v>
      </c>
      <c r="AB96" s="21">
        <f t="shared" si="110"/>
        <v>19711998.512724813</v>
      </c>
      <c r="AC96" s="21">
        <f t="shared" si="110"/>
        <v>2062493.7548558593</v>
      </c>
      <c r="AD96" s="21">
        <f t="shared" si="110"/>
        <v>216151.43083698506</v>
      </c>
      <c r="AE96" s="21">
        <f t="shared" si="110"/>
        <v>22686.818098321939</v>
      </c>
      <c r="AF96" s="21">
        <f t="shared" si="110"/>
        <v>2384.467792626458</v>
      </c>
      <c r="AG96" s="21">
        <f t="shared" si="110"/>
        <v>250.93958519912655</v>
      </c>
      <c r="AH96" s="2">
        <f t="shared" si="118"/>
        <v>46.541732109513312</v>
      </c>
      <c r="AI96" s="2">
        <f t="shared" si="118"/>
        <v>48.758005067109181</v>
      </c>
      <c r="AJ96" s="2">
        <f t="shared" si="118"/>
        <v>50.97427802470505</v>
      </c>
      <c r="AK96" s="2">
        <f t="shared" si="118"/>
        <v>53.190550982300927</v>
      </c>
      <c r="AL96" s="2">
        <f t="shared" si="118"/>
        <v>55.406823939896796</v>
      </c>
      <c r="AM96" s="2">
        <f t="shared" si="118"/>
        <v>57.623096897492665</v>
      </c>
      <c r="AN96" s="2">
        <f t="shared" si="118"/>
        <v>59.839369855088549</v>
      </c>
      <c r="AO96" s="2">
        <f t="shared" si="61"/>
        <v>62.055642812684418</v>
      </c>
      <c r="AP96" s="2">
        <f t="shared" si="101"/>
        <v>1.1472546131438071E-4</v>
      </c>
      <c r="AQ96" s="2">
        <f t="shared" si="101"/>
        <v>1.1959844785692714E-5</v>
      </c>
      <c r="AR96" s="2">
        <f t="shared" si="101"/>
        <v>1.2491760781208681E-6</v>
      </c>
      <c r="AS96" s="2">
        <f t="shared" si="101"/>
        <v>1.3070302629002516E-7</v>
      </c>
      <c r="AT96" s="2">
        <f t="shared" si="101"/>
        <v>1.369780930526041E-8</v>
      </c>
      <c r="AU96" s="2">
        <f t="shared" si="101"/>
        <v>1.437694429551504E-9</v>
      </c>
      <c r="AV96" s="2">
        <f t="shared" si="101"/>
        <v>1.5110695770763526E-10</v>
      </c>
      <c r="AW96" s="2">
        <f t="shared" si="62"/>
        <v>1.5902381825039759E-11</v>
      </c>
      <c r="AX96" s="2"/>
      <c r="AY96" s="6">
        <f t="shared" si="102"/>
        <v>181</v>
      </c>
      <c r="AZ96" s="2">
        <f t="shared" si="90"/>
        <v>0.1</v>
      </c>
      <c r="BA96" s="2">
        <f t="shared" si="90"/>
        <v>0.15</v>
      </c>
      <c r="BB96" s="2">
        <f t="shared" si="90"/>
        <v>0.15</v>
      </c>
      <c r="BC96" s="2">
        <f t="shared" si="90"/>
        <v>0.15</v>
      </c>
      <c r="BD96" s="2">
        <f t="shared" si="90"/>
        <v>0.15</v>
      </c>
      <c r="BE96" s="2">
        <f t="shared" si="90"/>
        <v>0.15</v>
      </c>
      <c r="BF96" s="2">
        <f t="shared" si="90"/>
        <v>0.15</v>
      </c>
      <c r="BG96" s="21">
        <f t="shared" si="111"/>
        <v>188726350.71754408</v>
      </c>
      <c r="BH96" s="21">
        <f t="shared" si="111"/>
        <v>19711998.512724813</v>
      </c>
      <c r="BI96" s="21">
        <f t="shared" si="111"/>
        <v>2062493.7548558593</v>
      </c>
      <c r="BJ96" s="21">
        <f t="shared" si="111"/>
        <v>216151.43083698506</v>
      </c>
      <c r="BK96" s="21">
        <f t="shared" si="111"/>
        <v>22686.818098321939</v>
      </c>
      <c r="BL96" s="21">
        <f t="shared" si="111"/>
        <v>2384.467792626458</v>
      </c>
      <c r="BM96" s="21">
        <f t="shared" si="111"/>
        <v>250.93958519912655</v>
      </c>
      <c r="BN96" s="2">
        <f t="shared" si="86"/>
        <v>48.758005067109181</v>
      </c>
      <c r="BO96" s="2">
        <f t="shared" si="86"/>
        <v>50.97427802470505</v>
      </c>
      <c r="BP96" s="2">
        <f t="shared" si="86"/>
        <v>53.190550982300927</v>
      </c>
      <c r="BQ96" s="2">
        <f t="shared" si="86"/>
        <v>55.406823939896796</v>
      </c>
      <c r="BR96" s="2">
        <f t="shared" si="86"/>
        <v>57.623096897492665</v>
      </c>
      <c r="BS96" s="2">
        <f t="shared" si="86"/>
        <v>59.839369855088549</v>
      </c>
      <c r="BT96" s="2">
        <f t="shared" si="86"/>
        <v>62.055642812684418</v>
      </c>
      <c r="BU96" s="2">
        <f t="shared" si="103"/>
        <v>1.1959844785692714E-5</v>
      </c>
      <c r="BV96" s="2">
        <f t="shared" si="103"/>
        <v>1.2491760781208681E-6</v>
      </c>
      <c r="BW96" s="2">
        <f t="shared" si="103"/>
        <v>1.3070302629002516E-7</v>
      </c>
      <c r="BX96" s="2">
        <f t="shared" si="103"/>
        <v>1.369780930526041E-8</v>
      </c>
      <c r="BY96" s="2">
        <f t="shared" si="103"/>
        <v>1.437694429551504E-9</v>
      </c>
      <c r="BZ96" s="2">
        <f t="shared" si="103"/>
        <v>1.5110695770763526E-10</v>
      </c>
      <c r="CA96" s="2">
        <f t="shared" si="103"/>
        <v>1.5902381825039759E-11</v>
      </c>
      <c r="CB96" s="2"/>
      <c r="CC96" s="6">
        <f t="shared" si="104"/>
        <v>181</v>
      </c>
      <c r="CD96" s="2">
        <f t="shared" si="91"/>
        <v>0.05</v>
      </c>
      <c r="CE96" s="2">
        <f t="shared" si="91"/>
        <v>0.15</v>
      </c>
      <c r="CF96" s="2">
        <f t="shared" si="91"/>
        <v>0.25</v>
      </c>
      <c r="CG96" s="2">
        <f t="shared" si="91"/>
        <v>0.24999999999917774</v>
      </c>
      <c r="CH96" s="2">
        <f t="shared" si="91"/>
        <v>0.14077799239422406</v>
      </c>
      <c r="CI96" s="2">
        <f t="shared" si="91"/>
        <v>2.5510239819015734E-2</v>
      </c>
      <c r="CJ96" s="2">
        <f t="shared" si="91"/>
        <v>1.5324855623717161E-3</v>
      </c>
      <c r="CK96" s="21">
        <f t="shared" si="112"/>
        <v>22686.818098321939</v>
      </c>
      <c r="CL96" s="21">
        <f t="shared" si="112"/>
        <v>2384.467792626458</v>
      </c>
      <c r="CM96" s="21">
        <f t="shared" si="112"/>
        <v>250.93958519912655</v>
      </c>
      <c r="CN96" s="21">
        <f t="shared" si="112"/>
        <v>26.440431525016265</v>
      </c>
      <c r="CO96" s="21">
        <f t="shared" si="112"/>
        <v>2.7890425355695165</v>
      </c>
      <c r="CP96" s="21">
        <f t="shared" si="112"/>
        <v>0.29450851728442484</v>
      </c>
      <c r="CQ96" s="21">
        <f t="shared" si="112"/>
        <v>3.1129237314295434E-2</v>
      </c>
      <c r="CR96" s="2">
        <f t="shared" si="87"/>
        <v>57.623096897492665</v>
      </c>
      <c r="CS96" s="2">
        <f t="shared" si="87"/>
        <v>59.839369855088549</v>
      </c>
      <c r="CT96" s="2">
        <f t="shared" si="87"/>
        <v>62.055642812684418</v>
      </c>
      <c r="CU96" s="2">
        <f t="shared" si="87"/>
        <v>64.271915770280287</v>
      </c>
      <c r="CV96" s="2">
        <f t="shared" si="87"/>
        <v>66.488188727876164</v>
      </c>
      <c r="CW96" s="2">
        <f t="shared" si="87"/>
        <v>68.704461685472026</v>
      </c>
      <c r="CX96" s="2">
        <f t="shared" si="87"/>
        <v>70.920734643067902</v>
      </c>
      <c r="CY96" s="2">
        <f t="shared" si="105"/>
        <v>1.437694429551504E-9</v>
      </c>
      <c r="CZ96" s="2">
        <f t="shared" si="105"/>
        <v>1.5110695770763526E-10</v>
      </c>
      <c r="DA96" s="2">
        <f t="shared" si="105"/>
        <v>1.5902381825039759E-11</v>
      </c>
      <c r="DB96" s="2">
        <f t="shared" si="105"/>
        <v>1.6755660028527434E-12</v>
      </c>
      <c r="DC96" s="2">
        <f t="shared" si="105"/>
        <v>1.7674540783076788E-13</v>
      </c>
      <c r="DD96" s="2">
        <f t="shared" si="105"/>
        <v>1.8663404137162536E-14</v>
      </c>
      <c r="DE96" s="2">
        <f t="shared" si="105"/>
        <v>1.9727019844293683E-15</v>
      </c>
      <c r="DF96" s="2"/>
      <c r="DG96" s="6">
        <f t="shared" si="106"/>
        <v>181</v>
      </c>
      <c r="DH96" s="2">
        <f t="shared" si="121"/>
        <v>0.02</v>
      </c>
      <c r="DI96" s="2">
        <f t="shared" si="121"/>
        <v>0.05</v>
      </c>
      <c r="DJ96" s="2">
        <f t="shared" si="121"/>
        <v>0.08</v>
      </c>
      <c r="DK96" s="2">
        <f t="shared" si="121"/>
        <v>9.9999999999671102E-2</v>
      </c>
      <c r="DL96" s="2">
        <f t="shared" si="121"/>
        <v>0.11262239391537925</v>
      </c>
      <c r="DM96" s="2">
        <f t="shared" si="121"/>
        <v>3.8265359728523601E-2</v>
      </c>
      <c r="DN96" s="2">
        <f t="shared" si="121"/>
        <v>3.6779653496921182E-3</v>
      </c>
      <c r="DO96" s="2">
        <f t="shared" si="121"/>
        <v>3.2879588178927891E-4</v>
      </c>
      <c r="DP96" s="2">
        <f t="shared" si="120"/>
        <v>2.7893769530766832E-5</v>
      </c>
      <c r="DQ96" s="2">
        <f t="shared" si="120"/>
        <v>2.2174055853407812E-6</v>
      </c>
      <c r="DR96" s="2">
        <f t="shared" si="120"/>
        <v>1.9598268430343069E-7</v>
      </c>
      <c r="DS96" s="2">
        <f t="shared" si="120"/>
        <v>1.6640817843693868E-8</v>
      </c>
      <c r="DT96" s="2">
        <f t="shared" si="120"/>
        <v>1.3255775344056531E-9</v>
      </c>
      <c r="DU96" s="21">
        <f t="shared" si="113"/>
        <v>22686.818098321939</v>
      </c>
      <c r="DV96" s="21">
        <f t="shared" si="113"/>
        <v>2384.467792626458</v>
      </c>
      <c r="DW96" s="21">
        <f t="shared" si="113"/>
        <v>250.93958519912655</v>
      </c>
      <c r="DX96" s="21">
        <f t="shared" si="113"/>
        <v>26.440431525016265</v>
      </c>
      <c r="DY96" s="21">
        <f t="shared" si="113"/>
        <v>2.7890425355695165</v>
      </c>
      <c r="DZ96" s="21">
        <f t="shared" si="113"/>
        <v>0.29450851728442484</v>
      </c>
      <c r="EA96" s="21">
        <f t="shared" si="113"/>
        <v>3.1129237314295434E-2</v>
      </c>
      <c r="EB96" s="21">
        <f t="shared" si="113"/>
        <v>3.2933760321310268E-3</v>
      </c>
      <c r="EC96" s="21">
        <f t="shared" si="113"/>
        <v>3.4873291939118675E-4</v>
      </c>
      <c r="ED96" s="21">
        <f t="shared" si="113"/>
        <v>3.6957442673575739E-5</v>
      </c>
      <c r="EE96" s="21">
        <f t="shared" si="113"/>
        <v>3.919661367934983E-6</v>
      </c>
      <c r="EF96" s="21">
        <f t="shared" si="113"/>
        <v>4.1602053266538479E-7</v>
      </c>
      <c r="EG96" s="21">
        <f t="shared" si="113"/>
        <v>4.4185918817946567E-8</v>
      </c>
      <c r="EH96" s="2">
        <f t="shared" si="119"/>
        <v>57.623096897492665</v>
      </c>
      <c r="EI96" s="2">
        <f t="shared" si="119"/>
        <v>59.839369855088549</v>
      </c>
      <c r="EJ96" s="2">
        <f t="shared" si="119"/>
        <v>62.055642812684418</v>
      </c>
      <c r="EK96" s="2">
        <f t="shared" si="119"/>
        <v>64.271915770280287</v>
      </c>
      <c r="EL96" s="2">
        <f t="shared" si="119"/>
        <v>66.488188727876164</v>
      </c>
      <c r="EM96" s="2">
        <f t="shared" si="119"/>
        <v>68.704461685472026</v>
      </c>
      <c r="EN96" s="2">
        <f t="shared" si="119"/>
        <v>70.920734643067902</v>
      </c>
      <c r="EO96" s="2">
        <f t="shared" si="119"/>
        <v>73.137007600663779</v>
      </c>
      <c r="EP96" s="2">
        <f t="shared" si="119"/>
        <v>75.353280558259641</v>
      </c>
      <c r="EQ96" s="2">
        <f t="shared" si="119"/>
        <v>77.569553515855517</v>
      </c>
      <c r="ER96" s="2">
        <f t="shared" si="119"/>
        <v>79.785826473451394</v>
      </c>
      <c r="ES96" s="2">
        <f t="shared" si="119"/>
        <v>82.002099431047256</v>
      </c>
      <c r="ET96" s="2">
        <f t="shared" si="119"/>
        <v>84.218372388643132</v>
      </c>
      <c r="EU96" s="2">
        <f t="shared" si="85"/>
        <v>1.437694429551504E-9</v>
      </c>
      <c r="EV96" s="2">
        <f t="shared" si="85"/>
        <v>1.5110695770763526E-10</v>
      </c>
      <c r="EW96" s="2">
        <f t="shared" si="85"/>
        <v>1.5902381825039759E-11</v>
      </c>
      <c r="EX96" s="2">
        <f t="shared" si="85"/>
        <v>1.6755660028527434E-12</v>
      </c>
      <c r="EY96" s="2">
        <f t="shared" si="85"/>
        <v>1.7674540783076788E-13</v>
      </c>
      <c r="EZ96" s="2">
        <f t="shared" si="85"/>
        <v>1.8663404137162536E-14</v>
      </c>
      <c r="FA96" s="2">
        <f t="shared" si="85"/>
        <v>1.9727019844293683E-15</v>
      </c>
      <c r="FB96" s="2">
        <f t="shared" si="83"/>
        <v>2.0870570545823996E-16</v>
      </c>
      <c r="FC96" s="2">
        <f t="shared" si="83"/>
        <v>2.2099678034929449E-17</v>
      </c>
      <c r="FD96" s="2">
        <f t="shared" si="83"/>
        <v>2.3420432619503002E-18</v>
      </c>
      <c r="FE96" s="2">
        <f t="shared" si="83"/>
        <v>2.4839425652312947E-19</v>
      </c>
      <c r="FF96" s="2">
        <f t="shared" si="83"/>
        <v>2.6363785340011707E-20</v>
      </c>
      <c r="FG96" s="2">
        <f t="shared" si="83"/>
        <v>2.8001215980954728E-21</v>
      </c>
    </row>
    <row r="97" spans="1:163" x14ac:dyDescent="0.25">
      <c r="A97" s="19">
        <f t="shared" si="114"/>
        <v>79</v>
      </c>
      <c r="B97" s="20">
        <f t="shared" si="115"/>
        <v>183</v>
      </c>
      <c r="C97" s="22">
        <f t="shared" si="116"/>
        <v>79</v>
      </c>
      <c r="D97" s="20">
        <f t="shared" si="116"/>
        <v>183</v>
      </c>
      <c r="E97" s="8">
        <f t="shared" si="92"/>
        <v>456.16</v>
      </c>
      <c r="F97" s="21">
        <f t="shared" si="117"/>
        <v>6.3371356147021542E-14</v>
      </c>
      <c r="G97" s="7">
        <f t="shared" si="93"/>
        <v>0.60361940592273788</v>
      </c>
      <c r="H97" s="7">
        <f t="shared" si="94"/>
        <v>2.2093724624799777E-2</v>
      </c>
      <c r="I97" s="2">
        <f t="shared" si="95"/>
        <v>91.113180446012137</v>
      </c>
      <c r="J97" s="2">
        <f t="shared" si="107"/>
        <v>1.7125124252187489</v>
      </c>
      <c r="K97" s="2">
        <f t="shared" si="108"/>
        <v>1.6745159034082151</v>
      </c>
      <c r="L97" s="2">
        <f t="shared" si="109"/>
        <v>1.3948191594818566</v>
      </c>
      <c r="M97" s="2">
        <f t="shared" si="96"/>
        <v>1</v>
      </c>
      <c r="N97" s="2">
        <f t="shared" si="97"/>
        <v>1</v>
      </c>
      <c r="O97" s="2">
        <f t="shared" si="98"/>
        <v>0.88169226091687969</v>
      </c>
      <c r="P97" s="2">
        <f t="shared" si="99"/>
        <v>0.42235681317256957</v>
      </c>
      <c r="Q97" s="6">
        <f t="shared" si="100"/>
        <v>183</v>
      </c>
      <c r="R97" s="2">
        <f t="shared" si="89"/>
        <v>0.1</v>
      </c>
      <c r="S97" s="2">
        <f t="shared" si="89"/>
        <v>0.1</v>
      </c>
      <c r="T97" s="2">
        <f t="shared" si="89"/>
        <v>0.15</v>
      </c>
      <c r="U97" s="2">
        <f t="shared" si="89"/>
        <v>0.15</v>
      </c>
      <c r="V97" s="2">
        <f t="shared" si="89"/>
        <v>0.15</v>
      </c>
      <c r="W97" s="2">
        <f t="shared" si="89"/>
        <v>0.15</v>
      </c>
      <c r="X97" s="2">
        <f t="shared" si="89"/>
        <v>0.1</v>
      </c>
      <c r="Y97" s="2">
        <f t="shared" si="89"/>
        <v>0.1</v>
      </c>
      <c r="Z97" s="21">
        <f t="shared" si="110"/>
        <v>2239387375.8432841</v>
      </c>
      <c r="AA97" s="21">
        <f t="shared" si="110"/>
        <v>235731832.49331722</v>
      </c>
      <c r="AB97" s="21">
        <f t="shared" si="110"/>
        <v>24862189.030583624</v>
      </c>
      <c r="AC97" s="21">
        <f t="shared" si="110"/>
        <v>2626782.6314456109</v>
      </c>
      <c r="AD97" s="21">
        <f t="shared" si="110"/>
        <v>277979.13087615912</v>
      </c>
      <c r="AE97" s="21">
        <f t="shared" si="110"/>
        <v>29461.17541214775</v>
      </c>
      <c r="AF97" s="21">
        <f t="shared" si="110"/>
        <v>3126.7285738601067</v>
      </c>
      <c r="AG97" s="21">
        <f t="shared" si="110"/>
        <v>332.269128628727</v>
      </c>
      <c r="AH97" s="2">
        <f t="shared" si="118"/>
        <v>46.337673305104708</v>
      </c>
      <c r="AI97" s="2">
        <f t="shared" si="118"/>
        <v>48.544229176776362</v>
      </c>
      <c r="AJ97" s="2">
        <f t="shared" si="118"/>
        <v>50.750785048448016</v>
      </c>
      <c r="AK97" s="2">
        <f t="shared" si="118"/>
        <v>52.95734092011967</v>
      </c>
      <c r="AL97" s="2">
        <f t="shared" si="118"/>
        <v>55.163896791791323</v>
      </c>
      <c r="AM97" s="2">
        <f t="shared" si="118"/>
        <v>57.37045266346297</v>
      </c>
      <c r="AN97" s="2">
        <f t="shared" si="118"/>
        <v>59.577008535134631</v>
      </c>
      <c r="AO97" s="2">
        <f t="shared" si="61"/>
        <v>61.783564406806285</v>
      </c>
      <c r="AP97" s="2">
        <f t="shared" si="101"/>
        <v>1.4191301494704108E-4</v>
      </c>
      <c r="AQ97" s="2">
        <f t="shared" si="101"/>
        <v>1.4938645912167564E-5</v>
      </c>
      <c r="AR97" s="2">
        <f t="shared" si="101"/>
        <v>1.5755506356531121E-6</v>
      </c>
      <c r="AS97" s="2">
        <f t="shared" si="101"/>
        <v>1.66462777658197E-7</v>
      </c>
      <c r="AT97" s="2">
        <f t="shared" si="101"/>
        <v>1.7615914504194128E-8</v>
      </c>
      <c r="AU97" s="2">
        <f t="shared" si="101"/>
        <v>1.8669946395531396E-9</v>
      </c>
      <c r="AV97" s="2">
        <f t="shared" si="101"/>
        <v>1.9814503002915925E-10</v>
      </c>
      <c r="AW97" s="2">
        <f t="shared" si="62"/>
        <v>2.1056345286991625E-11</v>
      </c>
      <c r="AX97" s="2"/>
      <c r="AY97" s="6">
        <f t="shared" si="102"/>
        <v>183</v>
      </c>
      <c r="AZ97" s="2">
        <f t="shared" si="90"/>
        <v>0.1</v>
      </c>
      <c r="BA97" s="2">
        <f t="shared" si="90"/>
        <v>0.15</v>
      </c>
      <c r="BB97" s="2">
        <f t="shared" si="90"/>
        <v>0.15</v>
      </c>
      <c r="BC97" s="2">
        <f t="shared" si="90"/>
        <v>0.15</v>
      </c>
      <c r="BD97" s="2">
        <f t="shared" si="90"/>
        <v>0.15</v>
      </c>
      <c r="BE97" s="2">
        <f t="shared" si="90"/>
        <v>0.15</v>
      </c>
      <c r="BF97" s="2">
        <f t="shared" si="90"/>
        <v>0.15</v>
      </c>
      <c r="BG97" s="21">
        <f t="shared" si="111"/>
        <v>235731832.49331722</v>
      </c>
      <c r="BH97" s="21">
        <f t="shared" si="111"/>
        <v>24862189.030583624</v>
      </c>
      <c r="BI97" s="21">
        <f t="shared" si="111"/>
        <v>2626782.6314456109</v>
      </c>
      <c r="BJ97" s="21">
        <f t="shared" si="111"/>
        <v>277979.13087615912</v>
      </c>
      <c r="BK97" s="21">
        <f t="shared" si="111"/>
        <v>29461.17541214775</v>
      </c>
      <c r="BL97" s="21">
        <f t="shared" si="111"/>
        <v>3126.7285738601067</v>
      </c>
      <c r="BM97" s="21">
        <f t="shared" si="111"/>
        <v>332.269128628727</v>
      </c>
      <c r="BN97" s="2">
        <f t="shared" si="86"/>
        <v>48.544229176776362</v>
      </c>
      <c r="BO97" s="2">
        <f t="shared" si="86"/>
        <v>50.750785048448016</v>
      </c>
      <c r="BP97" s="2">
        <f t="shared" si="86"/>
        <v>52.95734092011967</v>
      </c>
      <c r="BQ97" s="2">
        <f t="shared" si="86"/>
        <v>55.163896791791323</v>
      </c>
      <c r="BR97" s="2">
        <f t="shared" si="86"/>
        <v>57.37045266346297</v>
      </c>
      <c r="BS97" s="2">
        <f t="shared" si="86"/>
        <v>59.577008535134631</v>
      </c>
      <c r="BT97" s="2">
        <f t="shared" si="86"/>
        <v>61.783564406806285</v>
      </c>
      <c r="BU97" s="2">
        <f t="shared" si="103"/>
        <v>1.4938645912167564E-5</v>
      </c>
      <c r="BV97" s="2">
        <f t="shared" si="103"/>
        <v>1.5755506356531121E-6</v>
      </c>
      <c r="BW97" s="2">
        <f t="shared" si="103"/>
        <v>1.66462777658197E-7</v>
      </c>
      <c r="BX97" s="2">
        <f t="shared" si="103"/>
        <v>1.7615914504194128E-8</v>
      </c>
      <c r="BY97" s="2">
        <f t="shared" si="103"/>
        <v>1.8669946395531396E-9</v>
      </c>
      <c r="BZ97" s="2">
        <f t="shared" si="103"/>
        <v>1.9814503002915925E-10</v>
      </c>
      <c r="CA97" s="2">
        <f t="shared" si="103"/>
        <v>2.1056345286991625E-11</v>
      </c>
      <c r="CB97" s="2"/>
      <c r="CC97" s="6">
        <f t="shared" si="104"/>
        <v>183</v>
      </c>
      <c r="CD97" s="2">
        <f t="shared" si="91"/>
        <v>0.05</v>
      </c>
      <c r="CE97" s="2">
        <f t="shared" si="91"/>
        <v>0.15</v>
      </c>
      <c r="CF97" s="2">
        <f t="shared" si="91"/>
        <v>0.25</v>
      </c>
      <c r="CG97" s="2">
        <f t="shared" si="91"/>
        <v>0.24999999999999989</v>
      </c>
      <c r="CH97" s="2">
        <f t="shared" si="91"/>
        <v>0.14652650827880145</v>
      </c>
      <c r="CI97" s="2">
        <f t="shared" si="91"/>
        <v>3.3068385767856846E-2</v>
      </c>
      <c r="CJ97" s="2">
        <f t="shared" si="91"/>
        <v>2.09736687022139E-3</v>
      </c>
      <c r="CK97" s="21">
        <f t="shared" si="112"/>
        <v>29461.17541214775</v>
      </c>
      <c r="CL97" s="21">
        <f t="shared" si="112"/>
        <v>3126.7285738601067</v>
      </c>
      <c r="CM97" s="21">
        <f t="shared" si="112"/>
        <v>332.269128628727</v>
      </c>
      <c r="CN97" s="21">
        <f t="shared" si="112"/>
        <v>35.351782701812546</v>
      </c>
      <c r="CO97" s="21">
        <f t="shared" si="112"/>
        <v>3.7654749463660249</v>
      </c>
      <c r="CP97" s="21">
        <f t="shared" si="112"/>
        <v>0.40149877095118275</v>
      </c>
      <c r="CQ97" s="21">
        <f t="shared" si="112"/>
        <v>4.2852531128022717E-2</v>
      </c>
      <c r="CR97" s="2">
        <f t="shared" si="87"/>
        <v>57.37045266346297</v>
      </c>
      <c r="CS97" s="2">
        <f t="shared" si="87"/>
        <v>59.577008535134631</v>
      </c>
      <c r="CT97" s="2">
        <f t="shared" si="87"/>
        <v>61.783564406806285</v>
      </c>
      <c r="CU97" s="2">
        <f t="shared" si="87"/>
        <v>63.990120278477939</v>
      </c>
      <c r="CV97" s="2">
        <f t="shared" si="87"/>
        <v>66.196676150149585</v>
      </c>
      <c r="CW97" s="2">
        <f t="shared" si="87"/>
        <v>68.403232021821239</v>
      </c>
      <c r="CX97" s="2">
        <f t="shared" si="87"/>
        <v>70.609787893492893</v>
      </c>
      <c r="CY97" s="2">
        <f t="shared" si="105"/>
        <v>1.8669946395531396E-9</v>
      </c>
      <c r="CZ97" s="2">
        <f t="shared" si="105"/>
        <v>1.9814503002915925E-10</v>
      </c>
      <c r="DA97" s="2">
        <f t="shared" si="105"/>
        <v>2.1056345286991625E-11</v>
      </c>
      <c r="DB97" s="2">
        <f t="shared" si="105"/>
        <v>2.2402904120286801E-12</v>
      </c>
      <c r="DC97" s="2">
        <f t="shared" si="105"/>
        <v>2.3862325388884824E-13</v>
      </c>
      <c r="DD97" s="2">
        <f t="shared" si="105"/>
        <v>2.5443521606538827E-14</v>
      </c>
      <c r="DE97" s="2">
        <f t="shared" si="105"/>
        <v>2.7156230119152545E-15</v>
      </c>
      <c r="DF97" s="2"/>
      <c r="DG97" s="6">
        <f t="shared" si="106"/>
        <v>183</v>
      </c>
      <c r="DH97" s="2">
        <f t="shared" si="121"/>
        <v>0.02</v>
      </c>
      <c r="DI97" s="2">
        <f t="shared" si="121"/>
        <v>0.05</v>
      </c>
      <c r="DJ97" s="2">
        <f t="shared" si="121"/>
        <v>0.08</v>
      </c>
      <c r="DK97" s="2">
        <f t="shared" si="121"/>
        <v>9.9999999999999964E-2</v>
      </c>
      <c r="DL97" s="2">
        <f t="shared" si="121"/>
        <v>0.11722120662304117</v>
      </c>
      <c r="DM97" s="2">
        <f t="shared" si="121"/>
        <v>4.9602578651785266E-2</v>
      </c>
      <c r="DN97" s="2">
        <f t="shared" si="121"/>
        <v>5.0336804885313356E-3</v>
      </c>
      <c r="DO97" s="2">
        <f t="shared" si="121"/>
        <v>4.5674852922921176E-4</v>
      </c>
      <c r="DP97" s="2">
        <f t="shared" si="120"/>
        <v>3.9149629588548505E-5</v>
      </c>
      <c r="DQ97" s="2">
        <f t="shared" si="120"/>
        <v>3.1427815125262269E-6</v>
      </c>
      <c r="DR97" s="2">
        <f t="shared" si="120"/>
        <v>2.8048591451668162E-7</v>
      </c>
      <c r="DS97" s="2">
        <f t="shared" si="120"/>
        <v>2.4048589231107087E-8</v>
      </c>
      <c r="DT97" s="2">
        <f t="shared" si="120"/>
        <v>1.9343778279168335E-9</v>
      </c>
      <c r="DU97" s="21">
        <f t="shared" si="113"/>
        <v>29461.17541214775</v>
      </c>
      <c r="DV97" s="21">
        <f t="shared" si="113"/>
        <v>3126.7285738601067</v>
      </c>
      <c r="DW97" s="21">
        <f t="shared" si="113"/>
        <v>332.269128628727</v>
      </c>
      <c r="DX97" s="21">
        <f t="shared" si="113"/>
        <v>35.351782701812546</v>
      </c>
      <c r="DY97" s="21">
        <f t="shared" si="113"/>
        <v>3.7654749463660249</v>
      </c>
      <c r="DZ97" s="21">
        <f t="shared" si="113"/>
        <v>0.40149877095118275</v>
      </c>
      <c r="EA97" s="21">
        <f t="shared" si="113"/>
        <v>4.2852531128022717E-2</v>
      </c>
      <c r="EB97" s="21">
        <f t="shared" si="113"/>
        <v>4.577948124617647E-3</v>
      </c>
      <c r="EC97" s="21">
        <f t="shared" si="113"/>
        <v>4.8949015061601844E-4</v>
      </c>
      <c r="ED97" s="21">
        <f t="shared" si="113"/>
        <v>5.2381063739381935E-5</v>
      </c>
      <c r="EE97" s="21">
        <f t="shared" si="113"/>
        <v>5.6097340249031324E-6</v>
      </c>
      <c r="EF97" s="21">
        <f t="shared" si="113"/>
        <v>6.0121491153163075E-7</v>
      </c>
      <c r="EG97" s="21">
        <f t="shared" si="113"/>
        <v>6.4479262975584135E-8</v>
      </c>
      <c r="EH97" s="2">
        <f t="shared" si="119"/>
        <v>57.37045266346297</v>
      </c>
      <c r="EI97" s="2">
        <f t="shared" si="119"/>
        <v>59.577008535134631</v>
      </c>
      <c r="EJ97" s="2">
        <f t="shared" si="119"/>
        <v>61.783564406806285</v>
      </c>
      <c r="EK97" s="2">
        <f t="shared" si="119"/>
        <v>63.990120278477939</v>
      </c>
      <c r="EL97" s="2">
        <f t="shared" si="119"/>
        <v>66.196676150149585</v>
      </c>
      <c r="EM97" s="2">
        <f t="shared" si="119"/>
        <v>68.403232021821239</v>
      </c>
      <c r="EN97" s="2">
        <f t="shared" si="119"/>
        <v>70.609787893492893</v>
      </c>
      <c r="EO97" s="2">
        <f t="shared" si="119"/>
        <v>72.816343765164547</v>
      </c>
      <c r="EP97" s="2">
        <f t="shared" si="119"/>
        <v>75.0228996368362</v>
      </c>
      <c r="EQ97" s="2">
        <f t="shared" si="119"/>
        <v>77.229455508507854</v>
      </c>
      <c r="ER97" s="2">
        <f t="shared" si="119"/>
        <v>79.436011380179508</v>
      </c>
      <c r="ES97" s="2">
        <f t="shared" si="119"/>
        <v>81.642567251851162</v>
      </c>
      <c r="ET97" s="2">
        <f t="shared" si="119"/>
        <v>83.849123123522816</v>
      </c>
      <c r="EU97" s="2">
        <f t="shared" si="85"/>
        <v>1.8669946395531396E-9</v>
      </c>
      <c r="EV97" s="2">
        <f t="shared" si="85"/>
        <v>1.9814503002915925E-10</v>
      </c>
      <c r="EW97" s="2">
        <f t="shared" si="85"/>
        <v>2.1056345286991625E-11</v>
      </c>
      <c r="EX97" s="2">
        <f t="shared" si="85"/>
        <v>2.2402904120286801E-12</v>
      </c>
      <c r="EY97" s="2">
        <f t="shared" si="85"/>
        <v>2.3862325388884824E-13</v>
      </c>
      <c r="EZ97" s="2">
        <f t="shared" si="85"/>
        <v>2.5443521606538827E-14</v>
      </c>
      <c r="FA97" s="2">
        <f t="shared" si="85"/>
        <v>2.7156230119152545E-15</v>
      </c>
      <c r="FB97" s="2">
        <f t="shared" si="83"/>
        <v>2.9011078102773425E-16</v>
      </c>
      <c r="FC97" s="2">
        <f t="shared" si="83"/>
        <v>3.1019654665146921E-17</v>
      </c>
      <c r="FD97" s="2">
        <f t="shared" si="83"/>
        <v>3.3194590455882089E-18</v>
      </c>
      <c r="FE97" s="2">
        <f t="shared" si="83"/>
        <v>3.5549645278220106E-19</v>
      </c>
      <c r="FF97" s="2">
        <f t="shared" si="83"/>
        <v>3.8099804279571017E-20</v>
      </c>
      <c r="FG97" s="2">
        <f t="shared" si="83"/>
        <v>4.0861383381232022E-21</v>
      </c>
    </row>
    <row r="98" spans="1:163" x14ac:dyDescent="0.25">
      <c r="A98" s="19">
        <f t="shared" si="114"/>
        <v>80</v>
      </c>
      <c r="B98" s="20">
        <f t="shared" si="115"/>
        <v>185</v>
      </c>
      <c r="C98" s="22">
        <f t="shared" si="116"/>
        <v>80</v>
      </c>
      <c r="D98" s="20">
        <f t="shared" si="116"/>
        <v>185</v>
      </c>
      <c r="E98" s="8">
        <f t="shared" si="92"/>
        <v>458.16</v>
      </c>
      <c r="F98" s="21">
        <f t="shared" si="117"/>
        <v>6.3371356147021542E-14</v>
      </c>
      <c r="G98" s="7">
        <f t="shared" si="93"/>
        <v>0.59238474424646614</v>
      </c>
      <c r="H98" s="7">
        <f t="shared" si="94"/>
        <v>2.2171263809735581E-2</v>
      </c>
      <c r="I98" s="2">
        <f t="shared" si="95"/>
        <v>91.184669625512953</v>
      </c>
      <c r="J98" s="2">
        <f t="shared" si="107"/>
        <v>1.7760763252353546</v>
      </c>
      <c r="K98" s="2">
        <f t="shared" si="108"/>
        <v>1.7233240486235659</v>
      </c>
      <c r="L98" s="2">
        <f t="shared" si="109"/>
        <v>1.4005697858339483</v>
      </c>
      <c r="M98" s="2">
        <f t="shared" si="96"/>
        <v>1</v>
      </c>
      <c r="N98" s="2">
        <f t="shared" si="97"/>
        <v>1</v>
      </c>
      <c r="O98" s="2">
        <f t="shared" si="98"/>
        <v>0.89398270474401076</v>
      </c>
      <c r="P98" s="2">
        <f t="shared" si="99"/>
        <v>0.43989642562285364</v>
      </c>
      <c r="Q98" s="6">
        <f t="shared" si="100"/>
        <v>185</v>
      </c>
      <c r="R98" s="2">
        <f t="shared" si="89"/>
        <v>0.1</v>
      </c>
      <c r="S98" s="2">
        <f t="shared" si="89"/>
        <v>0.1</v>
      </c>
      <c r="T98" s="2">
        <f t="shared" si="89"/>
        <v>0.15</v>
      </c>
      <c r="U98" s="2">
        <f t="shared" si="89"/>
        <v>0.15</v>
      </c>
      <c r="V98" s="2">
        <f t="shared" si="89"/>
        <v>0.15</v>
      </c>
      <c r="W98" s="2">
        <f t="shared" si="89"/>
        <v>0.15</v>
      </c>
      <c r="X98" s="2">
        <f t="shared" si="89"/>
        <v>0.1</v>
      </c>
      <c r="Y98" s="2">
        <f t="shared" si="89"/>
        <v>0.1</v>
      </c>
      <c r="Z98" s="21">
        <f t="shared" si="110"/>
        <v>2765038927.4703774</v>
      </c>
      <c r="AA98" s="21">
        <f t="shared" si="110"/>
        <v>293884503.71535236</v>
      </c>
      <c r="AB98" s="21">
        <f t="shared" si="110"/>
        <v>31295650.966718003</v>
      </c>
      <c r="AC98" s="21">
        <f t="shared" si="110"/>
        <v>3338525.5446722736</v>
      </c>
      <c r="AD98" s="21">
        <f t="shared" si="110"/>
        <v>356720.85424100101</v>
      </c>
      <c r="AE98" s="21">
        <f t="shared" si="110"/>
        <v>38172.616968740644</v>
      </c>
      <c r="AF98" s="21">
        <f t="shared" si="110"/>
        <v>4090.5098528784001</v>
      </c>
      <c r="AG98" s="21">
        <f t="shared" si="110"/>
        <v>438.89688993116249</v>
      </c>
      <c r="AH98" s="2">
        <f t="shared" si="118"/>
        <v>46.13539605128463</v>
      </c>
      <c r="AI98" s="2">
        <f t="shared" si="118"/>
        <v>48.332319672774368</v>
      </c>
      <c r="AJ98" s="2">
        <f t="shared" si="118"/>
        <v>50.529243294264113</v>
      </c>
      <c r="AK98" s="2">
        <f t="shared" si="118"/>
        <v>52.726166915753858</v>
      </c>
      <c r="AL98" s="2">
        <f t="shared" si="118"/>
        <v>54.923090537243603</v>
      </c>
      <c r="AM98" s="2">
        <f t="shared" si="118"/>
        <v>57.120014158733348</v>
      </c>
      <c r="AN98" s="2">
        <f t="shared" si="118"/>
        <v>59.3169377802231</v>
      </c>
      <c r="AO98" s="2">
        <f t="shared" si="61"/>
        <v>61.513861401712845</v>
      </c>
      <c r="AP98" s="2">
        <f t="shared" si="101"/>
        <v>1.7522426663443608E-4</v>
      </c>
      <c r="AQ98" s="2">
        <f t="shared" si="101"/>
        <v>1.8623859551079802E-5</v>
      </c>
      <c r="AR98" s="2">
        <f t="shared" si="101"/>
        <v>1.9832478432661906E-6</v>
      </c>
      <c r="AS98" s="2">
        <f t="shared" si="101"/>
        <v>2.1156689129740249E-7</v>
      </c>
      <c r="AT98" s="2">
        <f t="shared" si="101"/>
        <v>2.2605884299177771E-8</v>
      </c>
      <c r="AU98" s="2">
        <f t="shared" si="101"/>
        <v>2.4190505049899517E-9</v>
      </c>
      <c r="AV98" s="2">
        <f t="shared" si="101"/>
        <v>2.5922115670965948E-10</v>
      </c>
      <c r="AW98" s="2">
        <f t="shared" si="62"/>
        <v>2.7813491123647864E-11</v>
      </c>
      <c r="AX98" s="2"/>
      <c r="AY98" s="6">
        <f t="shared" si="102"/>
        <v>185</v>
      </c>
      <c r="AZ98" s="2">
        <f t="shared" si="90"/>
        <v>0.1</v>
      </c>
      <c r="BA98" s="2">
        <f t="shared" si="90"/>
        <v>0.15</v>
      </c>
      <c r="BB98" s="2">
        <f t="shared" si="90"/>
        <v>0.15</v>
      </c>
      <c r="BC98" s="2">
        <f t="shared" si="90"/>
        <v>0.15</v>
      </c>
      <c r="BD98" s="2">
        <f t="shared" si="90"/>
        <v>0.15</v>
      </c>
      <c r="BE98" s="2">
        <f t="shared" si="90"/>
        <v>0.15</v>
      </c>
      <c r="BF98" s="2">
        <f t="shared" si="90"/>
        <v>0.15</v>
      </c>
      <c r="BG98" s="21">
        <f t="shared" si="111"/>
        <v>293884503.71535236</v>
      </c>
      <c r="BH98" s="21">
        <f t="shared" si="111"/>
        <v>31295650.966718003</v>
      </c>
      <c r="BI98" s="21">
        <f t="shared" si="111"/>
        <v>3338525.5446722736</v>
      </c>
      <c r="BJ98" s="21">
        <f t="shared" si="111"/>
        <v>356720.85424100101</v>
      </c>
      <c r="BK98" s="21">
        <f t="shared" si="111"/>
        <v>38172.616968740644</v>
      </c>
      <c r="BL98" s="21">
        <f t="shared" si="111"/>
        <v>4090.5098528784001</v>
      </c>
      <c r="BM98" s="21">
        <f t="shared" si="111"/>
        <v>438.89688993116249</v>
      </c>
      <c r="BN98" s="2">
        <f t="shared" si="86"/>
        <v>48.332319672774368</v>
      </c>
      <c r="BO98" s="2">
        <f t="shared" si="86"/>
        <v>50.529243294264113</v>
      </c>
      <c r="BP98" s="2">
        <f t="shared" si="86"/>
        <v>52.726166915753858</v>
      </c>
      <c r="BQ98" s="2">
        <f t="shared" si="86"/>
        <v>54.923090537243603</v>
      </c>
      <c r="BR98" s="2">
        <f t="shared" si="86"/>
        <v>57.120014158733348</v>
      </c>
      <c r="BS98" s="2">
        <f t="shared" si="86"/>
        <v>59.3169377802231</v>
      </c>
      <c r="BT98" s="2">
        <f t="shared" si="86"/>
        <v>61.513861401712845</v>
      </c>
      <c r="BU98" s="2">
        <f t="shared" si="103"/>
        <v>1.8623859551079802E-5</v>
      </c>
      <c r="BV98" s="2">
        <f t="shared" si="103"/>
        <v>1.9832478432661906E-6</v>
      </c>
      <c r="BW98" s="2">
        <f t="shared" si="103"/>
        <v>2.1156689129740249E-7</v>
      </c>
      <c r="BX98" s="2">
        <f t="shared" si="103"/>
        <v>2.2605884299177771E-8</v>
      </c>
      <c r="BY98" s="2">
        <f t="shared" si="103"/>
        <v>2.4190505049899517E-9</v>
      </c>
      <c r="BZ98" s="2">
        <f t="shared" si="103"/>
        <v>2.5922115670965948E-10</v>
      </c>
      <c r="CA98" s="2">
        <f t="shared" si="103"/>
        <v>2.7813491123647864E-11</v>
      </c>
      <c r="CB98" s="2"/>
      <c r="CC98" s="6">
        <f t="shared" si="104"/>
        <v>185</v>
      </c>
      <c r="CD98" s="2">
        <f t="shared" si="91"/>
        <v>0.05</v>
      </c>
      <c r="CE98" s="2">
        <f t="shared" si="91"/>
        <v>0.15</v>
      </c>
      <c r="CF98" s="2">
        <f t="shared" si="91"/>
        <v>0.25</v>
      </c>
      <c r="CG98" s="2">
        <f t="shared" si="91"/>
        <v>0.25</v>
      </c>
      <c r="CH98" s="2">
        <f t="shared" si="91"/>
        <v>0.14905823565280965</v>
      </c>
      <c r="CI98" s="2">
        <f t="shared" si="91"/>
        <v>4.2067885446031066E-2</v>
      </c>
      <c r="CJ98" s="2">
        <f t="shared" si="91"/>
        <v>2.8565836451701246E-3</v>
      </c>
      <c r="CK98" s="21">
        <f t="shared" si="112"/>
        <v>38172.616968740644</v>
      </c>
      <c r="CL98" s="21">
        <f t="shared" si="112"/>
        <v>4090.5098528784001</v>
      </c>
      <c r="CM98" s="21">
        <f t="shared" si="112"/>
        <v>438.89688993116249</v>
      </c>
      <c r="CN98" s="21">
        <f t="shared" si="112"/>
        <v>47.14861597819143</v>
      </c>
      <c r="CO98" s="21">
        <f t="shared" si="112"/>
        <v>5.0706354920161303</v>
      </c>
      <c r="CP98" s="21">
        <f t="shared" si="112"/>
        <v>0.54589829966469106</v>
      </c>
      <c r="CQ98" s="21">
        <f t="shared" si="112"/>
        <v>5.8828638021138441E-2</v>
      </c>
      <c r="CR98" s="2">
        <f t="shared" si="87"/>
        <v>57.120014158733348</v>
      </c>
      <c r="CS98" s="2">
        <f t="shared" si="87"/>
        <v>59.3169377802231</v>
      </c>
      <c r="CT98" s="2">
        <f t="shared" si="87"/>
        <v>61.513861401712845</v>
      </c>
      <c r="CU98" s="2">
        <f t="shared" si="87"/>
        <v>63.710785023202583</v>
      </c>
      <c r="CV98" s="2">
        <f t="shared" si="87"/>
        <v>65.907708644692335</v>
      </c>
      <c r="CW98" s="2">
        <f t="shared" si="87"/>
        <v>68.10463226618208</v>
      </c>
      <c r="CX98" s="2">
        <f t="shared" si="87"/>
        <v>70.30155588767181</v>
      </c>
      <c r="CY98" s="2">
        <f t="shared" si="105"/>
        <v>2.4190505049899517E-9</v>
      </c>
      <c r="CZ98" s="2">
        <f t="shared" si="105"/>
        <v>2.5922115670965948E-10</v>
      </c>
      <c r="DA98" s="2">
        <f t="shared" si="105"/>
        <v>2.7813491123647864E-11</v>
      </c>
      <c r="DB98" s="2">
        <f t="shared" si="105"/>
        <v>2.9878717349931214E-12</v>
      </c>
      <c r="DC98" s="2">
        <f t="shared" si="105"/>
        <v>3.2133304765628203E-13</v>
      </c>
      <c r="DD98" s="2">
        <f t="shared" si="105"/>
        <v>3.4594315568104624E-14</v>
      </c>
      <c r="DE98" s="2">
        <f t="shared" si="105"/>
        <v>3.7280505716817767E-15</v>
      </c>
      <c r="DF98" s="2"/>
      <c r="DG98" s="6">
        <f t="shared" si="106"/>
        <v>185</v>
      </c>
      <c r="DH98" s="2">
        <f t="shared" si="121"/>
        <v>0.02</v>
      </c>
      <c r="DI98" s="2">
        <f t="shared" si="121"/>
        <v>0.05</v>
      </c>
      <c r="DJ98" s="2">
        <f t="shared" si="121"/>
        <v>0.08</v>
      </c>
      <c r="DK98" s="2">
        <f t="shared" si="121"/>
        <v>0.1</v>
      </c>
      <c r="DL98" s="2">
        <f t="shared" si="121"/>
        <v>0.11924658852224772</v>
      </c>
      <c r="DM98" s="2">
        <f t="shared" si="121"/>
        <v>6.3101828169046595E-2</v>
      </c>
      <c r="DN98" s="2">
        <f t="shared" si="121"/>
        <v>6.8558007484082984E-3</v>
      </c>
      <c r="DO98" s="2">
        <f t="shared" si="121"/>
        <v>6.3254394058596128E-4</v>
      </c>
      <c r="DP98" s="2">
        <f t="shared" si="120"/>
        <v>5.4785652006215103E-5</v>
      </c>
      <c r="DQ98" s="2">
        <f t="shared" si="120"/>
        <v>4.4409478805351734E-6</v>
      </c>
      <c r="DR98" s="2">
        <f t="shared" si="120"/>
        <v>4.0018536092700788E-7</v>
      </c>
      <c r="DS98" s="2">
        <f t="shared" si="120"/>
        <v>3.4643727948591163E-8</v>
      </c>
      <c r="DT98" s="2">
        <f t="shared" si="120"/>
        <v>2.8135894314385011E-9</v>
      </c>
      <c r="DU98" s="21">
        <f t="shared" si="113"/>
        <v>38172.616968740644</v>
      </c>
      <c r="DV98" s="21">
        <f t="shared" si="113"/>
        <v>4090.5098528784001</v>
      </c>
      <c r="DW98" s="21">
        <f t="shared" si="113"/>
        <v>438.89688993116249</v>
      </c>
      <c r="DX98" s="21">
        <f t="shared" si="113"/>
        <v>47.14861597819143</v>
      </c>
      <c r="DY98" s="21">
        <f t="shared" si="113"/>
        <v>5.0706354920161303</v>
      </c>
      <c r="DZ98" s="21">
        <f t="shared" si="113"/>
        <v>0.54589829966469106</v>
      </c>
      <c r="EA98" s="21">
        <f t="shared" si="113"/>
        <v>5.8828638021138441E-2</v>
      </c>
      <c r="EB98" s="21">
        <f t="shared" si="113"/>
        <v>6.3455297627305861E-3</v>
      </c>
      <c r="EC98" s="21">
        <f t="shared" si="113"/>
        <v>6.8505524684968593E-4</v>
      </c>
      <c r="ED98" s="21">
        <f t="shared" si="113"/>
        <v>7.4018537313211199E-5</v>
      </c>
      <c r="EE98" s="21">
        <f t="shared" si="113"/>
        <v>8.0037392483636018E-6</v>
      </c>
      <c r="EF98" s="21">
        <f t="shared" si="113"/>
        <v>8.6609357382207357E-7</v>
      </c>
      <c r="EG98" s="21">
        <f t="shared" si="113"/>
        <v>9.3786318807167678E-8</v>
      </c>
      <c r="EH98" s="2">
        <f t="shared" si="119"/>
        <v>57.120014158733348</v>
      </c>
      <c r="EI98" s="2">
        <f t="shared" si="119"/>
        <v>59.3169377802231</v>
      </c>
      <c r="EJ98" s="2">
        <f t="shared" si="119"/>
        <v>61.513861401712845</v>
      </c>
      <c r="EK98" s="2">
        <f t="shared" si="119"/>
        <v>63.710785023202583</v>
      </c>
      <c r="EL98" s="2">
        <f t="shared" si="119"/>
        <v>65.907708644692335</v>
      </c>
      <c r="EM98" s="2">
        <f t="shared" si="119"/>
        <v>68.10463226618208</v>
      </c>
      <c r="EN98" s="2">
        <f t="shared" si="119"/>
        <v>70.30155588767181</v>
      </c>
      <c r="EO98" s="2">
        <f t="shared" si="119"/>
        <v>72.498479509161555</v>
      </c>
      <c r="EP98" s="2">
        <f t="shared" si="119"/>
        <v>74.6954031306513</v>
      </c>
      <c r="EQ98" s="2">
        <f t="shared" si="119"/>
        <v>76.892326752141045</v>
      </c>
      <c r="ER98" s="2">
        <f t="shared" si="119"/>
        <v>79.08925037363079</v>
      </c>
      <c r="ES98" s="2">
        <f t="shared" si="119"/>
        <v>81.286173995120535</v>
      </c>
      <c r="ET98" s="2">
        <f t="shared" si="119"/>
        <v>83.48309761661028</v>
      </c>
      <c r="EU98" s="2">
        <f t="shared" si="85"/>
        <v>2.4190505049899517E-9</v>
      </c>
      <c r="EV98" s="2">
        <f t="shared" si="85"/>
        <v>2.5922115670965948E-10</v>
      </c>
      <c r="EW98" s="2">
        <f t="shared" si="85"/>
        <v>2.7813491123647864E-11</v>
      </c>
      <c r="EX98" s="2">
        <f t="shared" si="85"/>
        <v>2.9878717349931214E-12</v>
      </c>
      <c r="EY98" s="2">
        <f t="shared" si="85"/>
        <v>3.2133304765628203E-13</v>
      </c>
      <c r="EZ98" s="2">
        <f t="shared" si="85"/>
        <v>3.4594315568104624E-14</v>
      </c>
      <c r="FA98" s="2">
        <f t="shared" si="85"/>
        <v>3.7280505716817767E-15</v>
      </c>
      <c r="FB98" s="2">
        <f t="shared" si="83"/>
        <v>4.0212482653552508E-16</v>
      </c>
      <c r="FC98" s="2">
        <f t="shared" si="83"/>
        <v>4.3412880028497204E-17</v>
      </c>
      <c r="FD98" s="2">
        <f t="shared" si="83"/>
        <v>4.6906550895571102E-18</v>
      </c>
      <c r="FE98" s="2">
        <f t="shared" si="83"/>
        <v>5.0720781041594439E-19</v>
      </c>
      <c r="FF98" s="2">
        <f t="shared" si="83"/>
        <v>5.4885524323325309E-20</v>
      </c>
      <c r="FG98" s="2">
        <f t="shared" si="83"/>
        <v>5.9433662108471275E-21</v>
      </c>
    </row>
    <row r="99" spans="1:163" x14ac:dyDescent="0.25">
      <c r="A99" s="19">
        <f t="shared" si="114"/>
        <v>81</v>
      </c>
      <c r="B99" s="20">
        <f t="shared" si="115"/>
        <v>187</v>
      </c>
      <c r="C99" s="22">
        <f t="shared" si="116"/>
        <v>81</v>
      </c>
      <c r="D99" s="20">
        <f t="shared" si="116"/>
        <v>187</v>
      </c>
      <c r="E99" s="8">
        <f t="shared" si="92"/>
        <v>460.16</v>
      </c>
      <c r="F99" s="21">
        <f t="shared" si="117"/>
        <v>6.3371356147021542E-14</v>
      </c>
      <c r="G99" s="7">
        <f t="shared" si="93"/>
        <v>0.58037389647148463</v>
      </c>
      <c r="H99" s="7">
        <f t="shared" si="94"/>
        <v>2.2253788026241745E-2</v>
      </c>
      <c r="I99" s="2">
        <f t="shared" si="95"/>
        <v>91.261262737910656</v>
      </c>
      <c r="J99" s="2">
        <f t="shared" si="107"/>
        <v>1.8466115640579177</v>
      </c>
      <c r="K99" s="2">
        <f t="shared" si="108"/>
        <v>1.7792147006166252</v>
      </c>
      <c r="L99" s="2">
        <f t="shared" si="109"/>
        <v>1.4067715287366445</v>
      </c>
      <c r="M99" s="2">
        <f t="shared" si="96"/>
        <v>1</v>
      </c>
      <c r="N99" s="2">
        <f t="shared" si="97"/>
        <v>1</v>
      </c>
      <c r="O99" s="2">
        <f t="shared" si="98"/>
        <v>0.90600582739067581</v>
      </c>
      <c r="P99" s="2">
        <f t="shared" si="99"/>
        <v>0.45856327988589313</v>
      </c>
      <c r="Q99" s="6">
        <f t="shared" si="100"/>
        <v>187</v>
      </c>
      <c r="R99" s="2">
        <f t="shared" si="89"/>
        <v>0.1</v>
      </c>
      <c r="S99" s="2">
        <f t="shared" si="89"/>
        <v>0.1</v>
      </c>
      <c r="T99" s="2">
        <f t="shared" si="89"/>
        <v>0.15</v>
      </c>
      <c r="U99" s="2">
        <f t="shared" si="89"/>
        <v>0.15</v>
      </c>
      <c r="V99" s="2">
        <f t="shared" si="89"/>
        <v>0.15</v>
      </c>
      <c r="W99" s="2">
        <f t="shared" si="89"/>
        <v>0.15</v>
      </c>
      <c r="X99" s="2">
        <f t="shared" si="89"/>
        <v>0.1</v>
      </c>
      <c r="Y99" s="2">
        <f t="shared" si="89"/>
        <v>0.1</v>
      </c>
      <c r="Z99" s="21">
        <f t="shared" ref="Z99:AG114" si="122">Z98+(AP99-AP98)/$F99</f>
        <v>3407949245.6203012</v>
      </c>
      <c r="AA99" s="21">
        <f t="shared" si="122"/>
        <v>365694661.04063612</v>
      </c>
      <c r="AB99" s="21">
        <f t="shared" si="122"/>
        <v>39316579.592436969</v>
      </c>
      <c r="AC99" s="21">
        <f t="shared" si="122"/>
        <v>4234440.3556024432</v>
      </c>
      <c r="AD99" s="21">
        <f t="shared" si="122"/>
        <v>456792.73709467961</v>
      </c>
      <c r="AE99" s="21">
        <f t="shared" si="122"/>
        <v>49350.529731091476</v>
      </c>
      <c r="AF99" s="21">
        <f t="shared" si="122"/>
        <v>5339.0791460018127</v>
      </c>
      <c r="AG99" s="21">
        <f t="shared" si="122"/>
        <v>578.3627381078702</v>
      </c>
      <c r="AH99" s="2">
        <f t="shared" si="118"/>
        <v>45.934877118516525</v>
      </c>
      <c r="AI99" s="2">
        <f t="shared" si="118"/>
        <v>48.122252219398263</v>
      </c>
      <c r="AJ99" s="2">
        <f t="shared" si="118"/>
        <v>50.309627320280008</v>
      </c>
      <c r="AK99" s="2">
        <f t="shared" si="118"/>
        <v>52.497002421161746</v>
      </c>
      <c r="AL99" s="2">
        <f t="shared" si="118"/>
        <v>54.684377522043484</v>
      </c>
      <c r="AM99" s="2">
        <f t="shared" si="118"/>
        <v>56.871752622925221</v>
      </c>
      <c r="AN99" s="2">
        <f t="shared" si="118"/>
        <v>59.059127723806967</v>
      </c>
      <c r="AO99" s="2">
        <f t="shared" si="61"/>
        <v>61.246502824688704</v>
      </c>
      <c r="AP99" s="2">
        <f t="shared" si="101"/>
        <v>2.1596636537650984E-4</v>
      </c>
      <c r="AQ99" s="2">
        <f t="shared" si="101"/>
        <v>2.3174566605914008E-5</v>
      </c>
      <c r="AR99" s="2">
        <f t="shared" si="101"/>
        <v>2.4915449678364674E-6</v>
      </c>
      <c r="AS99" s="2">
        <f t="shared" si="101"/>
        <v>2.6834222785824974E-7</v>
      </c>
      <c r="AT99" s="2">
        <f t="shared" si="101"/>
        <v>2.8947575227801258E-8</v>
      </c>
      <c r="AU99" s="2">
        <f t="shared" si="101"/>
        <v>3.1274099956332239E-9</v>
      </c>
      <c r="AV99" s="2">
        <f t="shared" si="101"/>
        <v>3.383446860584182E-10</v>
      </c>
      <c r="AW99" s="2">
        <f t="shared" si="62"/>
        <v>3.665163105880044E-11</v>
      </c>
      <c r="AX99" s="2"/>
      <c r="AY99" s="6">
        <f t="shared" si="102"/>
        <v>187</v>
      </c>
      <c r="AZ99" s="2">
        <f t="shared" si="90"/>
        <v>0.1</v>
      </c>
      <c r="BA99" s="2">
        <f t="shared" si="90"/>
        <v>0.15</v>
      </c>
      <c r="BB99" s="2">
        <f t="shared" si="90"/>
        <v>0.15</v>
      </c>
      <c r="BC99" s="2">
        <f t="shared" si="90"/>
        <v>0.15</v>
      </c>
      <c r="BD99" s="2">
        <f t="shared" si="90"/>
        <v>0.15</v>
      </c>
      <c r="BE99" s="2">
        <f t="shared" si="90"/>
        <v>0.15</v>
      </c>
      <c r="BF99" s="2">
        <f t="shared" si="90"/>
        <v>0.15</v>
      </c>
      <c r="BG99" s="21">
        <f t="shared" ref="BG99:BM114" si="123">BG98+(BU99-BU98)/$F99</f>
        <v>365694661.04063612</v>
      </c>
      <c r="BH99" s="21">
        <f t="shared" si="123"/>
        <v>39316579.592436969</v>
      </c>
      <c r="BI99" s="21">
        <f t="shared" si="123"/>
        <v>4234440.3556024432</v>
      </c>
      <c r="BJ99" s="21">
        <f t="shared" si="123"/>
        <v>456792.73709467961</v>
      </c>
      <c r="BK99" s="21">
        <f t="shared" si="123"/>
        <v>49350.529731091476</v>
      </c>
      <c r="BL99" s="21">
        <f t="shared" si="123"/>
        <v>5339.0791460018127</v>
      </c>
      <c r="BM99" s="21">
        <f t="shared" si="123"/>
        <v>578.3627381078702</v>
      </c>
      <c r="BN99" s="2">
        <f t="shared" si="86"/>
        <v>48.122252219398263</v>
      </c>
      <c r="BO99" s="2">
        <f t="shared" si="86"/>
        <v>50.309627320280008</v>
      </c>
      <c r="BP99" s="2">
        <f t="shared" si="86"/>
        <v>52.497002421161746</v>
      </c>
      <c r="BQ99" s="2">
        <f t="shared" si="86"/>
        <v>54.684377522043484</v>
      </c>
      <c r="BR99" s="2">
        <f t="shared" si="86"/>
        <v>56.871752622925221</v>
      </c>
      <c r="BS99" s="2">
        <f t="shared" si="86"/>
        <v>59.059127723806967</v>
      </c>
      <c r="BT99" s="2">
        <f t="shared" si="86"/>
        <v>61.246502824688704</v>
      </c>
      <c r="BU99" s="2">
        <f t="shared" si="103"/>
        <v>2.3174566605914008E-5</v>
      </c>
      <c r="BV99" s="2">
        <f t="shared" si="103"/>
        <v>2.4915449678364674E-6</v>
      </c>
      <c r="BW99" s="2">
        <f t="shared" si="103"/>
        <v>2.6834222785824974E-7</v>
      </c>
      <c r="BX99" s="2">
        <f t="shared" si="103"/>
        <v>2.8947575227801258E-8</v>
      </c>
      <c r="BY99" s="2">
        <f t="shared" si="103"/>
        <v>3.1274099956332239E-9</v>
      </c>
      <c r="BZ99" s="2">
        <f t="shared" si="103"/>
        <v>3.383446860584182E-10</v>
      </c>
      <c r="CA99" s="2">
        <f t="shared" si="103"/>
        <v>3.665163105880044E-11</v>
      </c>
      <c r="CB99" s="2"/>
      <c r="CC99" s="6">
        <f t="shared" si="104"/>
        <v>187</v>
      </c>
      <c r="CD99" s="2">
        <f t="shared" si="91"/>
        <v>0.05</v>
      </c>
      <c r="CE99" s="2">
        <f t="shared" si="91"/>
        <v>0.15</v>
      </c>
      <c r="CF99" s="2">
        <f t="shared" si="91"/>
        <v>0.25</v>
      </c>
      <c r="CG99" s="2">
        <f t="shared" si="91"/>
        <v>0.25</v>
      </c>
      <c r="CH99" s="2">
        <f t="shared" si="91"/>
        <v>0.14983472692699767</v>
      </c>
      <c r="CI99" s="2">
        <f t="shared" si="91"/>
        <v>5.2301920655039115E-2</v>
      </c>
      <c r="CJ99" s="2">
        <f t="shared" si="91"/>
        <v>3.8691798086389452E-3</v>
      </c>
      <c r="CK99" s="21">
        <f t="shared" ref="CK99:CQ114" si="124">CK98+(CY99-CY98)/$F99</f>
        <v>49350.529731091476</v>
      </c>
      <c r="CL99" s="21">
        <f t="shared" si="124"/>
        <v>5339.0791460018127</v>
      </c>
      <c r="CM99" s="21">
        <f t="shared" si="124"/>
        <v>578.3627381078702</v>
      </c>
      <c r="CN99" s="21">
        <f t="shared" si="124"/>
        <v>62.727142669815173</v>
      </c>
      <c r="CO99" s="21">
        <f t="shared" si="124"/>
        <v>6.8107914792683806</v>
      </c>
      <c r="CP99" s="21">
        <f t="shared" si="124"/>
        <v>0.74027905420926832</v>
      </c>
      <c r="CQ99" s="21">
        <f t="shared" si="124"/>
        <v>8.0541728017323483E-2</v>
      </c>
      <c r="CR99" s="2">
        <f t="shared" si="87"/>
        <v>56.871752622925221</v>
      </c>
      <c r="CS99" s="2">
        <f t="shared" si="87"/>
        <v>59.059127723806967</v>
      </c>
      <c r="CT99" s="2">
        <f t="shared" si="87"/>
        <v>61.246502824688704</v>
      </c>
      <c r="CU99" s="2">
        <f t="shared" si="87"/>
        <v>63.433877925570442</v>
      </c>
      <c r="CV99" s="2">
        <f t="shared" si="87"/>
        <v>65.62125302645218</v>
      </c>
      <c r="CW99" s="2">
        <f t="shared" si="87"/>
        <v>67.808628127333918</v>
      </c>
      <c r="CX99" s="2">
        <f t="shared" si="87"/>
        <v>69.996003228215656</v>
      </c>
      <c r="CY99" s="2">
        <f t="shared" si="105"/>
        <v>3.1274099956332239E-9</v>
      </c>
      <c r="CZ99" s="2">
        <f t="shared" si="105"/>
        <v>3.383446860584182E-10</v>
      </c>
      <c r="DA99" s="2">
        <f t="shared" si="105"/>
        <v>3.665163105880044E-11</v>
      </c>
      <c r="DB99" s="2">
        <f t="shared" si="105"/>
        <v>3.9751040982138907E-12</v>
      </c>
      <c r="DC99" s="2">
        <f t="shared" si="105"/>
        <v>4.3160909247581626E-13</v>
      </c>
      <c r="DD99" s="2">
        <f t="shared" si="105"/>
        <v>4.6912487592475806E-14</v>
      </c>
      <c r="DE99" s="2">
        <f t="shared" si="105"/>
        <v>5.1040385308823499E-15</v>
      </c>
      <c r="DF99" s="2"/>
      <c r="DG99" s="6">
        <f t="shared" si="106"/>
        <v>187</v>
      </c>
      <c r="DH99" s="2">
        <f t="shared" si="121"/>
        <v>0.02</v>
      </c>
      <c r="DI99" s="2">
        <f t="shared" si="121"/>
        <v>0.05</v>
      </c>
      <c r="DJ99" s="2">
        <f t="shared" si="121"/>
        <v>0.08</v>
      </c>
      <c r="DK99" s="2">
        <f t="shared" si="121"/>
        <v>0.1</v>
      </c>
      <c r="DL99" s="2">
        <f t="shared" si="121"/>
        <v>0.11986778154159815</v>
      </c>
      <c r="DM99" s="2">
        <f t="shared" si="121"/>
        <v>7.8452880982558662E-2</v>
      </c>
      <c r="DN99" s="2">
        <f t="shared" si="121"/>
        <v>9.2860315407334686E-3</v>
      </c>
      <c r="DO99" s="2">
        <f t="shared" si="121"/>
        <v>8.7326322433444186E-4</v>
      </c>
      <c r="DP99" s="2">
        <f t="shared" si="120"/>
        <v>7.6442829777843005E-5</v>
      </c>
      <c r="DQ99" s="2">
        <f t="shared" si="120"/>
        <v>6.2567100910237983E-6</v>
      </c>
      <c r="DR99" s="2">
        <f t="shared" si="120"/>
        <v>5.6922701558992377E-7</v>
      </c>
      <c r="DS99" s="2">
        <f t="shared" si="120"/>
        <v>4.9750520116909061E-8</v>
      </c>
      <c r="DT99" s="2">
        <f t="shared" si="120"/>
        <v>4.0792638000830549E-9</v>
      </c>
      <c r="DU99" s="21">
        <f t="shared" ref="DU99:EG114" si="125">DU98+(EU99-EU98)/$F99</f>
        <v>49350.529731091476</v>
      </c>
      <c r="DV99" s="21">
        <f t="shared" si="125"/>
        <v>5339.0791460018127</v>
      </c>
      <c r="DW99" s="21">
        <f t="shared" si="125"/>
        <v>578.3627381078702</v>
      </c>
      <c r="DX99" s="21">
        <f t="shared" si="125"/>
        <v>62.727142669815173</v>
      </c>
      <c r="DY99" s="21">
        <f t="shared" si="125"/>
        <v>6.8107914792683806</v>
      </c>
      <c r="DZ99" s="21">
        <f t="shared" si="125"/>
        <v>0.74027905420926832</v>
      </c>
      <c r="EA99" s="21">
        <f t="shared" si="125"/>
        <v>8.0541728017323483E-2</v>
      </c>
      <c r="EB99" s="21">
        <f t="shared" si="125"/>
        <v>8.7709851205884856E-3</v>
      </c>
      <c r="EC99" s="21">
        <f t="shared" si="125"/>
        <v>9.5599218717184705E-4</v>
      </c>
      <c r="ED99" s="21">
        <f t="shared" si="125"/>
        <v>1.0428393889798046E-4</v>
      </c>
      <c r="EE99" s="21">
        <f t="shared" si="125"/>
        <v>1.1384605116118147E-5</v>
      </c>
      <c r="EF99" s="21">
        <f t="shared" si="125"/>
        <v>1.243763776411839E-6</v>
      </c>
      <c r="EG99" s="21">
        <f t="shared" si="125"/>
        <v>1.3597546929402965E-7</v>
      </c>
      <c r="EH99" s="2">
        <f t="shared" si="119"/>
        <v>56.871752622925221</v>
      </c>
      <c r="EI99" s="2">
        <f t="shared" si="119"/>
        <v>59.059127723806967</v>
      </c>
      <c r="EJ99" s="2">
        <f t="shared" si="119"/>
        <v>61.246502824688704</v>
      </c>
      <c r="EK99" s="2">
        <f t="shared" si="119"/>
        <v>63.433877925570442</v>
      </c>
      <c r="EL99" s="2">
        <f t="shared" si="119"/>
        <v>65.62125302645218</v>
      </c>
      <c r="EM99" s="2">
        <f t="shared" si="119"/>
        <v>67.808628127333918</v>
      </c>
      <c r="EN99" s="2">
        <f t="shared" si="119"/>
        <v>69.996003228215656</v>
      </c>
      <c r="EO99" s="2">
        <f t="shared" si="119"/>
        <v>72.183378329097408</v>
      </c>
      <c r="EP99" s="2">
        <f t="shared" si="119"/>
        <v>74.370753429979146</v>
      </c>
      <c r="EQ99" s="2">
        <f t="shared" si="119"/>
        <v>76.558128530860884</v>
      </c>
      <c r="ER99" s="2">
        <f t="shared" si="119"/>
        <v>78.745503631742622</v>
      </c>
      <c r="ES99" s="2">
        <f t="shared" si="119"/>
        <v>80.93287873262436</v>
      </c>
      <c r="ET99" s="2">
        <f t="shared" si="119"/>
        <v>83.120253833506098</v>
      </c>
      <c r="EU99" s="2">
        <f t="shared" si="85"/>
        <v>3.1274099956332239E-9</v>
      </c>
      <c r="EV99" s="2">
        <f t="shared" si="85"/>
        <v>3.383446860584182E-10</v>
      </c>
      <c r="EW99" s="2">
        <f t="shared" si="85"/>
        <v>3.665163105880044E-11</v>
      </c>
      <c r="EX99" s="2">
        <f t="shared" si="85"/>
        <v>3.9751040982138907E-12</v>
      </c>
      <c r="EY99" s="2">
        <f t="shared" si="85"/>
        <v>4.3160909247581626E-13</v>
      </c>
      <c r="EZ99" s="2">
        <f t="shared" si="85"/>
        <v>4.6912487592475806E-14</v>
      </c>
      <c r="FA99" s="2">
        <f t="shared" si="85"/>
        <v>5.1040385308823499E-15</v>
      </c>
      <c r="FB99" s="2">
        <f t="shared" si="83"/>
        <v>5.5582922183703956E-16</v>
      </c>
      <c r="FC99" s="2">
        <f t="shared" si="83"/>
        <v>6.0582521367037196E-17</v>
      </c>
      <c r="FD99" s="2">
        <f t="shared" si="83"/>
        <v>6.6086146323181529E-18</v>
      </c>
      <c r="FE99" s="2">
        <f t="shared" si="83"/>
        <v>7.2145786540672669E-19</v>
      </c>
      <c r="FF99" s="2">
        <f t="shared" si="83"/>
        <v>7.8818997237759108E-20</v>
      </c>
      <c r="FG99" s="2">
        <f t="shared" si="83"/>
        <v>8.6169498918903459E-21</v>
      </c>
    </row>
    <row r="100" spans="1:163" x14ac:dyDescent="0.25">
      <c r="A100" s="19">
        <f t="shared" si="114"/>
        <v>82</v>
      </c>
      <c r="B100" s="20">
        <f t="shared" si="115"/>
        <v>189</v>
      </c>
      <c r="C100" s="22">
        <f t="shared" si="116"/>
        <v>82</v>
      </c>
      <c r="D100" s="20">
        <f t="shared" si="116"/>
        <v>189</v>
      </c>
      <c r="E100" s="8">
        <f t="shared" si="92"/>
        <v>462.16</v>
      </c>
      <c r="F100" s="21">
        <f t="shared" si="117"/>
        <v>6.3371356147021542E-14</v>
      </c>
      <c r="G100" s="7">
        <f t="shared" si="93"/>
        <v>0.56733967846908429</v>
      </c>
      <c r="H100" s="7">
        <f t="shared" si="94"/>
        <v>2.2343159531987292E-2</v>
      </c>
      <c r="I100" s="2">
        <f t="shared" si="95"/>
        <v>91.344546392848869</v>
      </c>
      <c r="J100" s="2">
        <f t="shared" si="107"/>
        <v>1.9262917726329614</v>
      </c>
      <c r="K100" s="2">
        <f t="shared" si="108"/>
        <v>1.8445982442681548</v>
      </c>
      <c r="L100" s="2">
        <f t="shared" si="109"/>
        <v>1.4135686279767268</v>
      </c>
      <c r="M100" s="2">
        <f t="shared" si="96"/>
        <v>1</v>
      </c>
      <c r="N100" s="2">
        <f t="shared" si="97"/>
        <v>1</v>
      </c>
      <c r="O100" s="2">
        <f t="shared" si="98"/>
        <v>0.91844943202838725</v>
      </c>
      <c r="P100" s="2">
        <f t="shared" si="99"/>
        <v>0.47868973041797125</v>
      </c>
      <c r="Q100" s="6">
        <f t="shared" si="100"/>
        <v>189</v>
      </c>
      <c r="R100" s="2">
        <f t="shared" si="89"/>
        <v>0.1</v>
      </c>
      <c r="S100" s="2">
        <f t="shared" si="89"/>
        <v>0.1</v>
      </c>
      <c r="T100" s="2">
        <f t="shared" si="89"/>
        <v>0.15</v>
      </c>
      <c r="U100" s="2">
        <f t="shared" si="89"/>
        <v>0.15</v>
      </c>
      <c r="V100" s="2">
        <f t="shared" si="89"/>
        <v>0.15</v>
      </c>
      <c r="W100" s="2">
        <f t="shared" si="89"/>
        <v>0.15</v>
      </c>
      <c r="X100" s="2">
        <f t="shared" si="89"/>
        <v>0.1</v>
      </c>
      <c r="Y100" s="2">
        <f t="shared" si="89"/>
        <v>0.1</v>
      </c>
      <c r="Z100" s="21">
        <f t="shared" si="122"/>
        <v>4192903701.0704141</v>
      </c>
      <c r="AA100" s="21">
        <f t="shared" si="122"/>
        <v>454207772.15467167</v>
      </c>
      <c r="AB100" s="21">
        <f t="shared" si="122"/>
        <v>49297578.026851214</v>
      </c>
      <c r="AC100" s="21">
        <f t="shared" si="122"/>
        <v>5359935.4420034746</v>
      </c>
      <c r="AD100" s="21">
        <f t="shared" si="122"/>
        <v>583708.75959805225</v>
      </c>
      <c r="AE100" s="21">
        <f t="shared" si="122"/>
        <v>63662.272966992372</v>
      </c>
      <c r="AF100" s="21">
        <f t="shared" si="122"/>
        <v>6952.9614207692839</v>
      </c>
      <c r="AG100" s="21">
        <f t="shared" si="122"/>
        <v>760.3556189030935</v>
      </c>
      <c r="AH100" s="2">
        <f t="shared" si="118"/>
        <v>45.736093679367677</v>
      </c>
      <c r="AI100" s="2">
        <f t="shared" si="118"/>
        <v>47.91400290219471</v>
      </c>
      <c r="AJ100" s="2">
        <f t="shared" si="118"/>
        <v>50.091912125021736</v>
      </c>
      <c r="AK100" s="2">
        <f t="shared" si="118"/>
        <v>52.269821347848769</v>
      </c>
      <c r="AL100" s="2">
        <f t="shared" si="118"/>
        <v>54.447730570675802</v>
      </c>
      <c r="AM100" s="2">
        <f t="shared" si="118"/>
        <v>56.625639793502835</v>
      </c>
      <c r="AN100" s="2">
        <f t="shared" si="118"/>
        <v>58.803549016329875</v>
      </c>
      <c r="AO100" s="2">
        <f t="shared" si="61"/>
        <v>60.981458239156908</v>
      </c>
      <c r="AP100" s="2">
        <f t="shared" si="101"/>
        <v>2.657099937320303E-4</v>
      </c>
      <c r="AQ100" s="2">
        <f t="shared" si="101"/>
        <v>2.8783762494002446E-5</v>
      </c>
      <c r="AR100" s="2">
        <f t="shared" si="101"/>
        <v>3.124054374326597E-6</v>
      </c>
      <c r="AS100" s="2">
        <f t="shared" si="101"/>
        <v>3.3966637782029229E-7</v>
      </c>
      <c r="AT100" s="2">
        <f t="shared" si="101"/>
        <v>3.6990415690625884E-8</v>
      </c>
      <c r="AU100" s="2">
        <f t="shared" si="101"/>
        <v>4.0343645733202261E-9</v>
      </c>
      <c r="AV100" s="2">
        <f t="shared" si="101"/>
        <v>4.4061859447207288E-10</v>
      </c>
      <c r="AW100" s="2">
        <f t="shared" si="62"/>
        <v>4.8184766723896974E-11</v>
      </c>
      <c r="AX100" s="2"/>
      <c r="AY100" s="6">
        <f t="shared" si="102"/>
        <v>189</v>
      </c>
      <c r="AZ100" s="2">
        <f t="shared" si="90"/>
        <v>0.1</v>
      </c>
      <c r="BA100" s="2">
        <f t="shared" si="90"/>
        <v>0.15</v>
      </c>
      <c r="BB100" s="2">
        <f t="shared" si="90"/>
        <v>0.15</v>
      </c>
      <c r="BC100" s="2">
        <f t="shared" si="90"/>
        <v>0.15</v>
      </c>
      <c r="BD100" s="2">
        <f t="shared" si="90"/>
        <v>0.15</v>
      </c>
      <c r="BE100" s="2">
        <f t="shared" si="90"/>
        <v>0.15</v>
      </c>
      <c r="BF100" s="2">
        <f t="shared" si="90"/>
        <v>0.15</v>
      </c>
      <c r="BG100" s="21">
        <f t="shared" si="123"/>
        <v>454207772.15467167</v>
      </c>
      <c r="BH100" s="21">
        <f t="shared" si="123"/>
        <v>49297578.026851214</v>
      </c>
      <c r="BI100" s="21">
        <f t="shared" si="123"/>
        <v>5359935.4420034746</v>
      </c>
      <c r="BJ100" s="21">
        <f t="shared" si="123"/>
        <v>583708.75959805225</v>
      </c>
      <c r="BK100" s="21">
        <f t="shared" si="123"/>
        <v>63662.272966992372</v>
      </c>
      <c r="BL100" s="21">
        <f t="shared" si="123"/>
        <v>6952.9614207692839</v>
      </c>
      <c r="BM100" s="21">
        <f t="shared" si="123"/>
        <v>760.3556189030935</v>
      </c>
      <c r="BN100" s="2">
        <f t="shared" si="86"/>
        <v>47.91400290219471</v>
      </c>
      <c r="BO100" s="2">
        <f t="shared" si="86"/>
        <v>50.091912125021736</v>
      </c>
      <c r="BP100" s="2">
        <f t="shared" si="86"/>
        <v>52.269821347848769</v>
      </c>
      <c r="BQ100" s="2">
        <f t="shared" si="86"/>
        <v>54.447730570675802</v>
      </c>
      <c r="BR100" s="2">
        <f t="shared" si="86"/>
        <v>56.625639793502835</v>
      </c>
      <c r="BS100" s="2">
        <f t="shared" si="86"/>
        <v>58.803549016329875</v>
      </c>
      <c r="BT100" s="2">
        <f t="shared" si="86"/>
        <v>60.981458239156908</v>
      </c>
      <c r="BU100" s="2">
        <f t="shared" si="103"/>
        <v>2.8783762494002446E-5</v>
      </c>
      <c r="BV100" s="2">
        <f t="shared" si="103"/>
        <v>3.124054374326597E-6</v>
      </c>
      <c r="BW100" s="2">
        <f t="shared" si="103"/>
        <v>3.3966637782029229E-7</v>
      </c>
      <c r="BX100" s="2">
        <f t="shared" si="103"/>
        <v>3.6990415690625884E-8</v>
      </c>
      <c r="BY100" s="2">
        <f t="shared" si="103"/>
        <v>4.0343645733202261E-9</v>
      </c>
      <c r="BZ100" s="2">
        <f t="shared" si="103"/>
        <v>4.4061859447207288E-10</v>
      </c>
      <c r="CA100" s="2">
        <f t="shared" si="103"/>
        <v>4.8184766723896974E-11</v>
      </c>
      <c r="CB100" s="2"/>
      <c r="CC100" s="6">
        <f t="shared" si="104"/>
        <v>189</v>
      </c>
      <c r="CD100" s="2">
        <f t="shared" si="91"/>
        <v>0.05</v>
      </c>
      <c r="CE100" s="2">
        <f t="shared" si="91"/>
        <v>0.15</v>
      </c>
      <c r="CF100" s="2">
        <f t="shared" si="91"/>
        <v>0.25</v>
      </c>
      <c r="CG100" s="2">
        <f t="shared" si="91"/>
        <v>0.25</v>
      </c>
      <c r="CH100" s="2">
        <f t="shared" si="91"/>
        <v>0.14998366600869475</v>
      </c>
      <c r="CI100" s="2">
        <f t="shared" si="91"/>
        <v>6.3258658304869084E-2</v>
      </c>
      <c r="CJ100" s="2">
        <f t="shared" si="91"/>
        <v>5.2071077148234564E-3</v>
      </c>
      <c r="CK100" s="21">
        <f t="shared" si="124"/>
        <v>63662.272966992372</v>
      </c>
      <c r="CL100" s="21">
        <f t="shared" si="124"/>
        <v>6952.9614207692839</v>
      </c>
      <c r="CM100" s="21">
        <f t="shared" si="124"/>
        <v>760.3556189030935</v>
      </c>
      <c r="CN100" s="21">
        <f t="shared" si="124"/>
        <v>83.250111177061484</v>
      </c>
      <c r="CO100" s="21">
        <f t="shared" si="124"/>
        <v>9.1251422804521383</v>
      </c>
      <c r="CP100" s="21">
        <f t="shared" si="124"/>
        <v>1.0012675882198088</v>
      </c>
      <c r="CQ100" s="21">
        <f t="shared" si="124"/>
        <v>0.10997353294287698</v>
      </c>
      <c r="CR100" s="2">
        <f t="shared" si="87"/>
        <v>56.625639793502835</v>
      </c>
      <c r="CS100" s="2">
        <f t="shared" si="87"/>
        <v>58.803549016329875</v>
      </c>
      <c r="CT100" s="2">
        <f t="shared" si="87"/>
        <v>60.981458239156908</v>
      </c>
      <c r="CU100" s="2">
        <f t="shared" si="87"/>
        <v>63.15936746198394</v>
      </c>
      <c r="CV100" s="2">
        <f t="shared" si="87"/>
        <v>65.337276684810973</v>
      </c>
      <c r="CW100" s="2">
        <f t="shared" si="87"/>
        <v>67.515185907637999</v>
      </c>
      <c r="CX100" s="2">
        <f t="shared" si="87"/>
        <v>69.693095130465039</v>
      </c>
      <c r="CY100" s="2">
        <f t="shared" si="105"/>
        <v>4.0343645733202261E-9</v>
      </c>
      <c r="CZ100" s="2">
        <f t="shared" si="105"/>
        <v>4.4061859447207288E-10</v>
      </c>
      <c r="DA100" s="2">
        <f t="shared" si="105"/>
        <v>4.8184766723896974E-11</v>
      </c>
      <c r="DB100" s="2">
        <f t="shared" si="105"/>
        <v>5.2756724446807041E-12</v>
      </c>
      <c r="DC100" s="2">
        <f t="shared" si="105"/>
        <v>5.7827264134677681E-13</v>
      </c>
      <c r="DD100" s="2">
        <f t="shared" si="105"/>
        <v>6.3451684931546806E-14</v>
      </c>
      <c r="DE100" s="2">
        <f t="shared" si="105"/>
        <v>6.9691719228692639E-15</v>
      </c>
      <c r="DF100" s="2"/>
      <c r="DG100" s="6">
        <f t="shared" si="106"/>
        <v>189</v>
      </c>
      <c r="DH100" s="2">
        <f t="shared" si="121"/>
        <v>0.02</v>
      </c>
      <c r="DI100" s="2">
        <f t="shared" si="121"/>
        <v>0.05</v>
      </c>
      <c r="DJ100" s="2">
        <f t="shared" si="121"/>
        <v>0.08</v>
      </c>
      <c r="DK100" s="2">
        <f t="shared" si="121"/>
        <v>0.1</v>
      </c>
      <c r="DL100" s="2">
        <f t="shared" si="121"/>
        <v>0.1199869328069558</v>
      </c>
      <c r="DM100" s="2">
        <f t="shared" si="121"/>
        <v>9.4887987457303605E-2</v>
      </c>
      <c r="DN100" s="2">
        <f t="shared" si="121"/>
        <v>1.2497058515576294E-2</v>
      </c>
      <c r="DO100" s="2">
        <f t="shared" si="121"/>
        <v>1.2017257863621623E-3</v>
      </c>
      <c r="DP100" s="2">
        <f t="shared" si="120"/>
        <v>1.0635246013516841E-4</v>
      </c>
      <c r="DQ100" s="2">
        <f t="shared" si="120"/>
        <v>8.7890351941877216E-6</v>
      </c>
      <c r="DR100" s="2">
        <f t="shared" si="120"/>
        <v>8.0723694012019295E-7</v>
      </c>
      <c r="DS100" s="2">
        <f t="shared" si="120"/>
        <v>7.1223977440304507E-8</v>
      </c>
      <c r="DT100" s="2">
        <f t="shared" si="120"/>
        <v>5.895526413723928E-9</v>
      </c>
      <c r="DU100" s="21">
        <f t="shared" si="125"/>
        <v>63662.272966992372</v>
      </c>
      <c r="DV100" s="21">
        <f t="shared" si="125"/>
        <v>6952.9614207692839</v>
      </c>
      <c r="DW100" s="21">
        <f t="shared" si="125"/>
        <v>760.3556189030935</v>
      </c>
      <c r="DX100" s="21">
        <f t="shared" si="125"/>
        <v>83.250111177061484</v>
      </c>
      <c r="DY100" s="21">
        <f t="shared" si="125"/>
        <v>9.1251422804521383</v>
      </c>
      <c r="DZ100" s="21">
        <f t="shared" si="125"/>
        <v>1.0012675882198088</v>
      </c>
      <c r="EA100" s="21">
        <f t="shared" si="125"/>
        <v>0.10997353294287698</v>
      </c>
      <c r="EB100" s="21">
        <f t="shared" si="125"/>
        <v>1.2090048860128584E-2</v>
      </c>
      <c r="EC100" s="21">
        <f t="shared" si="125"/>
        <v>1.3302901954592215E-3</v>
      </c>
      <c r="ED100" s="21">
        <f t="shared" si="125"/>
        <v>1.4649464972032485E-4</v>
      </c>
      <c r="EE100" s="21">
        <f t="shared" si="125"/>
        <v>1.6144869130108357E-5</v>
      </c>
      <c r="EF100" s="21">
        <f t="shared" si="125"/>
        <v>1.780601021287647E-6</v>
      </c>
      <c r="EG100" s="21">
        <f t="shared" si="125"/>
        <v>1.9651756640339087E-7</v>
      </c>
      <c r="EH100" s="2">
        <f t="shared" si="119"/>
        <v>56.625639793502835</v>
      </c>
      <c r="EI100" s="2">
        <f t="shared" si="119"/>
        <v>58.803549016329875</v>
      </c>
      <c r="EJ100" s="2">
        <f t="shared" si="119"/>
        <v>60.981458239156908</v>
      </c>
      <c r="EK100" s="2">
        <f t="shared" si="119"/>
        <v>63.15936746198394</v>
      </c>
      <c r="EL100" s="2">
        <f t="shared" si="119"/>
        <v>65.337276684810973</v>
      </c>
      <c r="EM100" s="2">
        <f t="shared" si="119"/>
        <v>67.515185907637999</v>
      </c>
      <c r="EN100" s="2">
        <f t="shared" si="119"/>
        <v>69.693095130465039</v>
      </c>
      <c r="EO100" s="2">
        <f t="shared" si="119"/>
        <v>71.871004353292065</v>
      </c>
      <c r="EP100" s="2">
        <f t="shared" si="119"/>
        <v>74.048913576119091</v>
      </c>
      <c r="EQ100" s="2">
        <f t="shared" si="119"/>
        <v>76.226822798946131</v>
      </c>
      <c r="ER100" s="2">
        <f t="shared" si="119"/>
        <v>78.404732021773157</v>
      </c>
      <c r="ES100" s="2">
        <f t="shared" si="119"/>
        <v>80.582641244600197</v>
      </c>
      <c r="ET100" s="2">
        <f t="shared" si="119"/>
        <v>82.760550467427223</v>
      </c>
      <c r="EU100" s="2">
        <f t="shared" si="85"/>
        <v>4.0343645733202261E-9</v>
      </c>
      <c r="EV100" s="2">
        <f t="shared" si="85"/>
        <v>4.4061859447207288E-10</v>
      </c>
      <c r="EW100" s="2">
        <f t="shared" si="85"/>
        <v>4.8184766723896974E-11</v>
      </c>
      <c r="EX100" s="2">
        <f t="shared" si="85"/>
        <v>5.2756724446807041E-12</v>
      </c>
      <c r="EY100" s="2">
        <f t="shared" si="85"/>
        <v>5.7827264134677681E-13</v>
      </c>
      <c r="EZ100" s="2">
        <f t="shared" si="85"/>
        <v>6.3451684931546806E-14</v>
      </c>
      <c r="FA100" s="2">
        <f t="shared" si="85"/>
        <v>6.9691719228692639E-15</v>
      </c>
      <c r="FB100" s="2">
        <f t="shared" si="83"/>
        <v>7.6616279215010025E-16</v>
      </c>
      <c r="FC100" s="2">
        <f t="shared" si="83"/>
        <v>8.4302293755337226E-17</v>
      </c>
      <c r="FD100" s="2">
        <f t="shared" si="83"/>
        <v>9.2835646210598765E-18</v>
      </c>
      <c r="FE100" s="2">
        <f t="shared" si="83"/>
        <v>1.0231222515911506E-18</v>
      </c>
      <c r="FF100" s="2">
        <f t="shared" si="83"/>
        <v>1.1283910147576974E-19</v>
      </c>
      <c r="FG100" s="2">
        <f t="shared" si="83"/>
        <v>1.2453584689695239E-20</v>
      </c>
    </row>
    <row r="101" spans="1:163" x14ac:dyDescent="0.25">
      <c r="A101" s="19">
        <f t="shared" si="114"/>
        <v>83</v>
      </c>
      <c r="B101" s="20">
        <f t="shared" si="115"/>
        <v>191</v>
      </c>
      <c r="C101" s="22">
        <f t="shared" si="116"/>
        <v>83</v>
      </c>
      <c r="D101" s="20">
        <f t="shared" si="116"/>
        <v>191</v>
      </c>
      <c r="E101" s="8">
        <f t="shared" si="92"/>
        <v>464.16</v>
      </c>
      <c r="F101" s="21">
        <f t="shared" si="117"/>
        <v>6.3371356147021542E-14</v>
      </c>
      <c r="G101" s="7">
        <f t="shared" si="93"/>
        <v>0.55366878836245714</v>
      </c>
      <c r="H101" s="7">
        <f t="shared" si="94"/>
        <v>2.2436770142290077E-2</v>
      </c>
      <c r="I101" s="2">
        <f t="shared" si="95"/>
        <v>91.432073524300932</v>
      </c>
      <c r="J101" s="2">
        <f t="shared" si="107"/>
        <v>2.0135180308501615</v>
      </c>
      <c r="K101" s="2">
        <f t="shared" si="108"/>
        <v>1.9190087677353811</v>
      </c>
      <c r="L101" s="2">
        <f t="shared" si="109"/>
        <v>1.4207778429644584</v>
      </c>
      <c r="M101" s="2">
        <f t="shared" si="96"/>
        <v>1</v>
      </c>
      <c r="N101" s="2">
        <f t="shared" si="97"/>
        <v>1</v>
      </c>
      <c r="O101" s="2">
        <f t="shared" si="98"/>
        <v>0.93105030555532486</v>
      </c>
      <c r="P101" s="2">
        <f t="shared" si="99"/>
        <v>0.49964429564001384</v>
      </c>
      <c r="Q101" s="6">
        <f t="shared" si="100"/>
        <v>191</v>
      </c>
      <c r="R101" s="2">
        <f t="shared" si="89"/>
        <v>0.1</v>
      </c>
      <c r="S101" s="2">
        <f t="shared" si="89"/>
        <v>0.1</v>
      </c>
      <c r="T101" s="2">
        <f t="shared" si="89"/>
        <v>0.15</v>
      </c>
      <c r="U101" s="2">
        <f t="shared" si="89"/>
        <v>0.15</v>
      </c>
      <c r="V101" s="2">
        <f t="shared" si="89"/>
        <v>0.15</v>
      </c>
      <c r="W101" s="2">
        <f t="shared" si="89"/>
        <v>0.15</v>
      </c>
      <c r="X101" s="2">
        <f t="shared" si="89"/>
        <v>0.1</v>
      </c>
      <c r="Y101" s="2">
        <f t="shared" si="89"/>
        <v>0.1</v>
      </c>
      <c r="Z101" s="21">
        <f t="shared" si="122"/>
        <v>5149634953.4399853</v>
      </c>
      <c r="AA101" s="21">
        <f t="shared" si="122"/>
        <v>563112100.27146316</v>
      </c>
      <c r="AB101" s="21">
        <f t="shared" si="122"/>
        <v>61694204.011373043</v>
      </c>
      <c r="AC101" s="21">
        <f t="shared" si="122"/>
        <v>6771058.9787229449</v>
      </c>
      <c r="AD101" s="21">
        <f t="shared" si="122"/>
        <v>744339.90325563843</v>
      </c>
      <c r="AE101" s="21">
        <f t="shared" si="122"/>
        <v>81947.385823438002</v>
      </c>
      <c r="AF101" s="21">
        <f t="shared" si="122"/>
        <v>9034.4245213899958</v>
      </c>
      <c r="AG101" s="21">
        <f t="shared" si="122"/>
        <v>997.29811768063371</v>
      </c>
      <c r="AH101" s="2">
        <f t="shared" si="118"/>
        <v>45.5390232998461</v>
      </c>
      <c r="AI101" s="2">
        <f t="shared" si="118"/>
        <v>47.707548218886387</v>
      </c>
      <c r="AJ101" s="2">
        <f t="shared" si="118"/>
        <v>49.876073137926674</v>
      </c>
      <c r="AK101" s="2">
        <f t="shared" si="118"/>
        <v>52.044598056966969</v>
      </c>
      <c r="AL101" s="2">
        <f t="shared" si="118"/>
        <v>54.213122976007256</v>
      </c>
      <c r="AM101" s="2">
        <f t="shared" si="118"/>
        <v>56.38164789504755</v>
      </c>
      <c r="AN101" s="2">
        <f t="shared" si="118"/>
        <v>58.550172814087844</v>
      </c>
      <c r="AO101" s="2">
        <f t="shared" si="61"/>
        <v>60.718697733128138</v>
      </c>
      <c r="AP101" s="2">
        <f t="shared" si="101"/>
        <v>3.2633935066292836E-4</v>
      </c>
      <c r="AQ101" s="2">
        <f t="shared" si="101"/>
        <v>3.5685177457043731E-5</v>
      </c>
      <c r="AR101" s="2">
        <f t="shared" si="101"/>
        <v>3.9096453746131513E-6</v>
      </c>
      <c r="AS101" s="2">
        <f t="shared" si="101"/>
        <v>4.290911900331865E-7</v>
      </c>
      <c r="AT101" s="2">
        <f t="shared" si="101"/>
        <v>4.7169829103654161E-8</v>
      </c>
      <c r="AU101" s="2">
        <f t="shared" si="101"/>
        <v>5.1931169723345249E-9</v>
      </c>
      <c r="AV101" s="2">
        <f t="shared" si="101"/>
        <v>5.7252373392839175E-10</v>
      </c>
      <c r="AW101" s="2">
        <f t="shared" si="62"/>
        <v>6.3200134200293693E-11</v>
      </c>
      <c r="AX101" s="2"/>
      <c r="AY101" s="6">
        <f t="shared" si="102"/>
        <v>191</v>
      </c>
      <c r="AZ101" s="2">
        <f t="shared" si="90"/>
        <v>0.1</v>
      </c>
      <c r="BA101" s="2">
        <f t="shared" si="90"/>
        <v>0.15</v>
      </c>
      <c r="BB101" s="2">
        <f t="shared" si="90"/>
        <v>0.15</v>
      </c>
      <c r="BC101" s="2">
        <f t="shared" si="90"/>
        <v>0.15</v>
      </c>
      <c r="BD101" s="2">
        <f t="shared" si="90"/>
        <v>0.15</v>
      </c>
      <c r="BE101" s="2">
        <f t="shared" si="90"/>
        <v>0.15</v>
      </c>
      <c r="BF101" s="2">
        <f t="shared" si="90"/>
        <v>0.15</v>
      </c>
      <c r="BG101" s="21">
        <f t="shared" si="123"/>
        <v>563112100.27146316</v>
      </c>
      <c r="BH101" s="21">
        <f t="shared" si="123"/>
        <v>61694204.011373043</v>
      </c>
      <c r="BI101" s="21">
        <f t="shared" si="123"/>
        <v>6771058.9787229449</v>
      </c>
      <c r="BJ101" s="21">
        <f t="shared" si="123"/>
        <v>744339.90325563843</v>
      </c>
      <c r="BK101" s="21">
        <f t="shared" si="123"/>
        <v>81947.385823438002</v>
      </c>
      <c r="BL101" s="21">
        <f t="shared" si="123"/>
        <v>9034.4245213899958</v>
      </c>
      <c r="BM101" s="21">
        <f t="shared" si="123"/>
        <v>997.29811768063371</v>
      </c>
      <c r="BN101" s="2">
        <f t="shared" si="86"/>
        <v>47.707548218886387</v>
      </c>
      <c r="BO101" s="2">
        <f t="shared" si="86"/>
        <v>49.876073137926674</v>
      </c>
      <c r="BP101" s="2">
        <f t="shared" si="86"/>
        <v>52.044598056966969</v>
      </c>
      <c r="BQ101" s="2">
        <f t="shared" si="86"/>
        <v>54.213122976007256</v>
      </c>
      <c r="BR101" s="2">
        <f t="shared" si="86"/>
        <v>56.38164789504755</v>
      </c>
      <c r="BS101" s="2">
        <f t="shared" si="86"/>
        <v>58.550172814087844</v>
      </c>
      <c r="BT101" s="2">
        <f t="shared" si="86"/>
        <v>60.718697733128138</v>
      </c>
      <c r="BU101" s="2">
        <f t="shared" si="103"/>
        <v>3.5685177457043731E-5</v>
      </c>
      <c r="BV101" s="2">
        <f t="shared" si="103"/>
        <v>3.9096453746131513E-6</v>
      </c>
      <c r="BW101" s="2">
        <f t="shared" si="103"/>
        <v>4.290911900331865E-7</v>
      </c>
      <c r="BX101" s="2">
        <f t="shared" si="103"/>
        <v>4.7169829103654161E-8</v>
      </c>
      <c r="BY101" s="2">
        <f t="shared" si="103"/>
        <v>5.1931169723345249E-9</v>
      </c>
      <c r="BZ101" s="2">
        <f t="shared" si="103"/>
        <v>5.7252373392839175E-10</v>
      </c>
      <c r="CA101" s="2">
        <f t="shared" si="103"/>
        <v>6.3200134200293693E-11</v>
      </c>
      <c r="CB101" s="2"/>
      <c r="CC101" s="6">
        <f t="shared" si="104"/>
        <v>191</v>
      </c>
      <c r="CD101" s="2">
        <f t="shared" si="91"/>
        <v>0.05</v>
      </c>
      <c r="CE101" s="2">
        <f t="shared" si="91"/>
        <v>0.15</v>
      </c>
      <c r="CF101" s="2">
        <f t="shared" si="91"/>
        <v>0.25</v>
      </c>
      <c r="CG101" s="2">
        <f t="shared" si="91"/>
        <v>0.25</v>
      </c>
      <c r="CH101" s="2">
        <f t="shared" si="91"/>
        <v>0.14999924209280865</v>
      </c>
      <c r="CI101" s="2">
        <f t="shared" si="91"/>
        <v>7.4096648736284104E-2</v>
      </c>
      <c r="CJ101" s="2">
        <f t="shared" si="91"/>
        <v>6.9544147262321498E-3</v>
      </c>
      <c r="CK101" s="21">
        <f t="shared" si="124"/>
        <v>81947.385823438002</v>
      </c>
      <c r="CL101" s="21">
        <f t="shared" si="124"/>
        <v>9034.4245213899958</v>
      </c>
      <c r="CM101" s="21">
        <f t="shared" si="124"/>
        <v>997.29811768063371</v>
      </c>
      <c r="CN101" s="21">
        <f t="shared" si="124"/>
        <v>110.2225606471039</v>
      </c>
      <c r="CO101" s="21">
        <f t="shared" si="124"/>
        <v>12.195584912784909</v>
      </c>
      <c r="CP101" s="21">
        <f t="shared" si="124"/>
        <v>1.3507978332316133</v>
      </c>
      <c r="CQ101" s="21">
        <f t="shared" si="124"/>
        <v>0.14976332862200409</v>
      </c>
      <c r="CR101" s="2">
        <f t="shared" si="87"/>
        <v>56.38164789504755</v>
      </c>
      <c r="CS101" s="2">
        <f t="shared" si="87"/>
        <v>58.550172814087844</v>
      </c>
      <c r="CT101" s="2">
        <f t="shared" si="87"/>
        <v>60.718697733128138</v>
      </c>
      <c r="CU101" s="2">
        <f t="shared" si="87"/>
        <v>62.887222652168425</v>
      </c>
      <c r="CV101" s="2">
        <f t="shared" si="87"/>
        <v>65.055747571208713</v>
      </c>
      <c r="CW101" s="2">
        <f t="shared" si="87"/>
        <v>67.224272490249007</v>
      </c>
      <c r="CX101" s="2">
        <f t="shared" si="87"/>
        <v>69.392797409289301</v>
      </c>
      <c r="CY101" s="2">
        <f t="shared" si="105"/>
        <v>5.1931169723345249E-9</v>
      </c>
      <c r="CZ101" s="2">
        <f t="shared" si="105"/>
        <v>5.7252373392839175E-10</v>
      </c>
      <c r="DA101" s="2">
        <f t="shared" si="105"/>
        <v>6.3200134200293693E-11</v>
      </c>
      <c r="DB101" s="2">
        <f t="shared" si="105"/>
        <v>6.9849531462043051E-12</v>
      </c>
      <c r="DC101" s="2">
        <f t="shared" si="105"/>
        <v>7.7285075492933518E-13</v>
      </c>
      <c r="DD101" s="2">
        <f t="shared" si="105"/>
        <v>8.5601890572345569E-14</v>
      </c>
      <c r="DE101" s="2">
        <f t="shared" si="105"/>
        <v>9.4907052358684467E-15</v>
      </c>
      <c r="DF101" s="2"/>
      <c r="DG101" s="6">
        <f t="shared" si="106"/>
        <v>191</v>
      </c>
      <c r="DH101" s="2">
        <f t="shared" si="121"/>
        <v>0.02</v>
      </c>
      <c r="DI101" s="2">
        <f t="shared" si="121"/>
        <v>0.05</v>
      </c>
      <c r="DJ101" s="2">
        <f t="shared" si="121"/>
        <v>0.08</v>
      </c>
      <c r="DK101" s="2">
        <f t="shared" si="121"/>
        <v>0.1</v>
      </c>
      <c r="DL101" s="2">
        <f t="shared" si="121"/>
        <v>0.11999939367424692</v>
      </c>
      <c r="DM101" s="2">
        <f t="shared" si="121"/>
        <v>0.11114497310442614</v>
      </c>
      <c r="DN101" s="2">
        <f t="shared" si="121"/>
        <v>1.6690595342957158E-2</v>
      </c>
      <c r="DO101" s="2">
        <f t="shared" si="121"/>
        <v>1.6482324706065144E-3</v>
      </c>
      <c r="DP101" s="2">
        <f t="shared" si="120"/>
        <v>1.475390091309592E-4</v>
      </c>
      <c r="DQ101" s="2">
        <f t="shared" si="120"/>
        <v>1.2310525256693516E-5</v>
      </c>
      <c r="DR101" s="2">
        <f t="shared" si="120"/>
        <v>1.1413648550506751E-6</v>
      </c>
      <c r="DS101" s="2">
        <f t="shared" si="120"/>
        <v>1.016547567411763E-7</v>
      </c>
      <c r="DT101" s="2">
        <f t="shared" si="120"/>
        <v>8.4937776478888342E-9</v>
      </c>
      <c r="DU101" s="21">
        <f t="shared" si="125"/>
        <v>81947.385823438002</v>
      </c>
      <c r="DV101" s="21">
        <f t="shared" si="125"/>
        <v>9034.4245213899958</v>
      </c>
      <c r="DW101" s="21">
        <f t="shared" si="125"/>
        <v>997.29811768063371</v>
      </c>
      <c r="DX101" s="21">
        <f t="shared" si="125"/>
        <v>110.2225606471039</v>
      </c>
      <c r="DY101" s="21">
        <f t="shared" si="125"/>
        <v>12.195584912784909</v>
      </c>
      <c r="DZ101" s="21">
        <f t="shared" si="125"/>
        <v>1.3507978332316133</v>
      </c>
      <c r="EA101" s="21">
        <f t="shared" si="125"/>
        <v>0.14976332862200409</v>
      </c>
      <c r="EB101" s="21">
        <f t="shared" si="125"/>
        <v>1.6619669485399453E-2</v>
      </c>
      <c r="EC101" s="21">
        <f t="shared" si="125"/>
        <v>1.8459403141033073E-3</v>
      </c>
      <c r="ED101" s="21">
        <f t="shared" si="125"/>
        <v>2.0519647230106639E-4</v>
      </c>
      <c r="EE101" s="21">
        <f t="shared" si="125"/>
        <v>2.2827557647686458E-5</v>
      </c>
      <c r="EF101" s="21">
        <f t="shared" si="125"/>
        <v>2.5413721477950194E-6</v>
      </c>
      <c r="EG101" s="21">
        <f t="shared" si="125"/>
        <v>2.8312596170573455E-7</v>
      </c>
      <c r="EH101" s="2">
        <f t="shared" si="119"/>
        <v>56.38164789504755</v>
      </c>
      <c r="EI101" s="2">
        <f t="shared" si="119"/>
        <v>58.550172814087844</v>
      </c>
      <c r="EJ101" s="2">
        <f t="shared" si="119"/>
        <v>60.718697733128138</v>
      </c>
      <c r="EK101" s="2">
        <f t="shared" si="119"/>
        <v>62.887222652168425</v>
      </c>
      <c r="EL101" s="2">
        <f t="shared" si="119"/>
        <v>65.055747571208713</v>
      </c>
      <c r="EM101" s="2">
        <f t="shared" si="119"/>
        <v>67.224272490249007</v>
      </c>
      <c r="EN101" s="2">
        <f t="shared" si="119"/>
        <v>69.392797409289301</v>
      </c>
      <c r="EO101" s="2">
        <f t="shared" si="119"/>
        <v>71.561322328329581</v>
      </c>
      <c r="EP101" s="2">
        <f t="shared" si="119"/>
        <v>73.729847247369875</v>
      </c>
      <c r="EQ101" s="2">
        <f t="shared" si="119"/>
        <v>75.898372166410169</v>
      </c>
      <c r="ER101" s="2">
        <f t="shared" si="119"/>
        <v>78.066897085450449</v>
      </c>
      <c r="ES101" s="2">
        <f t="shared" si="119"/>
        <v>80.235422004490744</v>
      </c>
      <c r="ET101" s="2">
        <f t="shared" si="119"/>
        <v>82.403946923531038</v>
      </c>
      <c r="EU101" s="2">
        <f t="shared" si="85"/>
        <v>5.1931169723345249E-9</v>
      </c>
      <c r="EV101" s="2">
        <f t="shared" si="85"/>
        <v>5.7252373392839175E-10</v>
      </c>
      <c r="EW101" s="2">
        <f t="shared" si="85"/>
        <v>6.3200134200293693E-11</v>
      </c>
      <c r="EX101" s="2">
        <f t="shared" si="85"/>
        <v>6.9849531462043051E-12</v>
      </c>
      <c r="EY101" s="2">
        <f t="shared" si="85"/>
        <v>7.7285075492933518E-13</v>
      </c>
      <c r="EZ101" s="2">
        <f t="shared" si="85"/>
        <v>8.5601890572345569E-14</v>
      </c>
      <c r="FA101" s="2">
        <f t="shared" si="85"/>
        <v>9.4907052358684467E-15</v>
      </c>
      <c r="FB101" s="2">
        <f t="shared" si="85"/>
        <v>1.053210994005035E-15</v>
      </c>
      <c r="FC101" s="2">
        <f t="shared" si="85"/>
        <v>1.169797410711855E-16</v>
      </c>
      <c r="FD101" s="2">
        <f t="shared" si="85"/>
        <v>1.3003578726303319E-17</v>
      </c>
      <c r="FE101" s="2">
        <f t="shared" si="85"/>
        <v>1.4466132856582038E-18</v>
      </c>
      <c r="FF101" s="2">
        <f t="shared" si="85"/>
        <v>1.6105019948003923E-19</v>
      </c>
      <c r="FG101" s="2">
        <f t="shared" si="85"/>
        <v>1.7942076153722089E-20</v>
      </c>
    </row>
    <row r="102" spans="1:163" x14ac:dyDescent="0.25">
      <c r="A102" s="19">
        <f t="shared" si="114"/>
        <v>84</v>
      </c>
      <c r="B102" s="20">
        <f t="shared" si="115"/>
        <v>193</v>
      </c>
      <c r="C102" s="22">
        <f t="shared" si="116"/>
        <v>84</v>
      </c>
      <c r="D102" s="20">
        <f t="shared" si="116"/>
        <v>193</v>
      </c>
      <c r="E102" s="8">
        <f t="shared" si="92"/>
        <v>466.16</v>
      </c>
      <c r="F102" s="21">
        <f t="shared" si="117"/>
        <v>6.3371356147021542E-14</v>
      </c>
      <c r="G102" s="7">
        <f t="shared" si="93"/>
        <v>0.54015816099355363</v>
      </c>
      <c r="H102" s="7">
        <f t="shared" si="94"/>
        <v>2.2529122244144047E-2</v>
      </c>
      <c r="I102" s="2">
        <f t="shared" si="95"/>
        <v>91.518755459125117</v>
      </c>
      <c r="J102" s="2">
        <f t="shared" si="107"/>
        <v>2.1035584578609976</v>
      </c>
      <c r="K102" s="2">
        <f t="shared" si="108"/>
        <v>1.9990661219449477</v>
      </c>
      <c r="L102" s="2">
        <f t="shared" si="109"/>
        <v>1.4279891204196939</v>
      </c>
      <c r="M102" s="2">
        <f t="shared" si="96"/>
        <v>1</v>
      </c>
      <c r="N102" s="2">
        <f t="shared" si="97"/>
        <v>1</v>
      </c>
      <c r="O102" s="2">
        <f t="shared" si="98"/>
        <v>0.94296376558830286</v>
      </c>
      <c r="P102" s="2">
        <f t="shared" si="99"/>
        <v>0.52020423070731869</v>
      </c>
      <c r="Q102" s="6">
        <f t="shared" si="100"/>
        <v>193</v>
      </c>
      <c r="R102" s="2">
        <f t="shared" si="89"/>
        <v>0.1</v>
      </c>
      <c r="S102" s="2">
        <f t="shared" si="89"/>
        <v>0.1</v>
      </c>
      <c r="T102" s="2">
        <f t="shared" si="89"/>
        <v>0.15</v>
      </c>
      <c r="U102" s="2">
        <f t="shared" si="89"/>
        <v>0.15</v>
      </c>
      <c r="V102" s="2">
        <f t="shared" si="89"/>
        <v>0.15</v>
      </c>
      <c r="W102" s="2">
        <f t="shared" si="89"/>
        <v>0.15</v>
      </c>
      <c r="X102" s="2">
        <f t="shared" si="89"/>
        <v>0.1</v>
      </c>
      <c r="Y102" s="2">
        <f t="shared" si="89"/>
        <v>0.1</v>
      </c>
      <c r="Z102" s="21">
        <f t="shared" si="122"/>
        <v>6313751745.0027561</v>
      </c>
      <c r="AA102" s="21">
        <f t="shared" si="122"/>
        <v>696866658.72945881</v>
      </c>
      <c r="AB102" s="21">
        <f t="shared" si="122"/>
        <v>77062430.607644796</v>
      </c>
      <c r="AC102" s="21">
        <f t="shared" si="122"/>
        <v>8536861.1369534116</v>
      </c>
      <c r="AD102" s="21">
        <f t="shared" si="122"/>
        <v>947231.21758526168</v>
      </c>
      <c r="AE102" s="21">
        <f t="shared" si="122"/>
        <v>105259.83978714244</v>
      </c>
      <c r="AF102" s="21">
        <f t="shared" si="122"/>
        <v>11713.072545476549</v>
      </c>
      <c r="AG102" s="21">
        <f t="shared" si="122"/>
        <v>1305.0823963779812</v>
      </c>
      <c r="AH102" s="2">
        <f t="shared" si="118"/>
        <v>45.343643930960539</v>
      </c>
      <c r="AI102" s="2">
        <f t="shared" si="118"/>
        <v>47.502865070530085</v>
      </c>
      <c r="AJ102" s="2">
        <f t="shared" si="118"/>
        <v>49.662086210099638</v>
      </c>
      <c r="AK102" s="2">
        <f t="shared" si="118"/>
        <v>51.821307349669183</v>
      </c>
      <c r="AL102" s="2">
        <f t="shared" si="118"/>
        <v>53.980528489238736</v>
      </c>
      <c r="AM102" s="2">
        <f t="shared" si="118"/>
        <v>56.139749628808282</v>
      </c>
      <c r="AN102" s="2">
        <f t="shared" si="118"/>
        <v>58.298970768377842</v>
      </c>
      <c r="AO102" s="2">
        <f t="shared" si="61"/>
        <v>60.458191907947388</v>
      </c>
      <c r="AP102" s="2">
        <f t="shared" si="101"/>
        <v>4.0011101045778078E-4</v>
      </c>
      <c r="AQ102" s="2">
        <f t="shared" si="101"/>
        <v>4.4161385217372987E-5</v>
      </c>
      <c r="AR102" s="2">
        <f t="shared" si="101"/>
        <v>4.8835507355936175E-6</v>
      </c>
      <c r="AS102" s="2">
        <f t="shared" si="101"/>
        <v>5.4099246748758867E-7</v>
      </c>
      <c r="AT102" s="2">
        <f t="shared" si="101"/>
        <v>6.0027326843174014E-8</v>
      </c>
      <c r="AU102" s="2">
        <f t="shared" si="101"/>
        <v>6.6704587951294821E-9</v>
      </c>
      <c r="AV102" s="2">
        <f t="shared" si="101"/>
        <v>7.4227329185529625E-10</v>
      </c>
      <c r="AW102" s="2">
        <f t="shared" si="62"/>
        <v>8.2704841342077433E-11</v>
      </c>
      <c r="AX102" s="2"/>
      <c r="AY102" s="6">
        <f t="shared" si="102"/>
        <v>193</v>
      </c>
      <c r="AZ102" s="2">
        <f t="shared" si="90"/>
        <v>0.1</v>
      </c>
      <c r="BA102" s="2">
        <f t="shared" si="90"/>
        <v>0.15</v>
      </c>
      <c r="BB102" s="2">
        <f t="shared" si="90"/>
        <v>0.15</v>
      </c>
      <c r="BC102" s="2">
        <f t="shared" si="90"/>
        <v>0.15</v>
      </c>
      <c r="BD102" s="2">
        <f t="shared" si="90"/>
        <v>0.15</v>
      </c>
      <c r="BE102" s="2">
        <f t="shared" si="90"/>
        <v>0.15</v>
      </c>
      <c r="BF102" s="2">
        <f t="shared" si="90"/>
        <v>0.15</v>
      </c>
      <c r="BG102" s="21">
        <f t="shared" si="123"/>
        <v>696866658.72945881</v>
      </c>
      <c r="BH102" s="21">
        <f t="shared" si="123"/>
        <v>77062430.607644796</v>
      </c>
      <c r="BI102" s="21">
        <f t="shared" si="123"/>
        <v>8536861.1369534116</v>
      </c>
      <c r="BJ102" s="21">
        <f t="shared" si="123"/>
        <v>947231.21758526168</v>
      </c>
      <c r="BK102" s="21">
        <f t="shared" si="123"/>
        <v>105259.83978714244</v>
      </c>
      <c r="BL102" s="21">
        <f t="shared" si="123"/>
        <v>11713.072545476549</v>
      </c>
      <c r="BM102" s="21">
        <f t="shared" si="123"/>
        <v>1305.0823963779812</v>
      </c>
      <c r="BN102" s="2">
        <f t="shared" si="86"/>
        <v>47.502865070530085</v>
      </c>
      <c r="BO102" s="2">
        <f t="shared" si="86"/>
        <v>49.662086210099638</v>
      </c>
      <c r="BP102" s="2">
        <f t="shared" si="86"/>
        <v>51.821307349669183</v>
      </c>
      <c r="BQ102" s="2">
        <f t="shared" si="86"/>
        <v>53.980528489238736</v>
      </c>
      <c r="BR102" s="2">
        <f t="shared" si="86"/>
        <v>56.139749628808282</v>
      </c>
      <c r="BS102" s="2">
        <f t="shared" si="86"/>
        <v>58.298970768377842</v>
      </c>
      <c r="BT102" s="2">
        <f t="shared" si="86"/>
        <v>60.458191907947388</v>
      </c>
      <c r="BU102" s="2">
        <f t="shared" si="103"/>
        <v>4.4161385217372987E-5</v>
      </c>
      <c r="BV102" s="2">
        <f t="shared" si="103"/>
        <v>4.8835507355936175E-6</v>
      </c>
      <c r="BW102" s="2">
        <f t="shared" si="103"/>
        <v>5.4099246748758867E-7</v>
      </c>
      <c r="BX102" s="2">
        <f t="shared" si="103"/>
        <v>6.0027326843174014E-8</v>
      </c>
      <c r="BY102" s="2">
        <f t="shared" si="103"/>
        <v>6.6704587951294821E-9</v>
      </c>
      <c r="BZ102" s="2">
        <f t="shared" si="103"/>
        <v>7.4227329185529625E-10</v>
      </c>
      <c r="CA102" s="2">
        <f t="shared" si="103"/>
        <v>8.2704841342077433E-11</v>
      </c>
      <c r="CB102" s="2"/>
      <c r="CC102" s="6">
        <f t="shared" si="104"/>
        <v>193</v>
      </c>
      <c r="CD102" s="2">
        <f t="shared" si="91"/>
        <v>0.05</v>
      </c>
      <c r="CE102" s="2">
        <f t="shared" si="91"/>
        <v>0.15</v>
      </c>
      <c r="CF102" s="2">
        <f t="shared" si="91"/>
        <v>0.25</v>
      </c>
      <c r="CG102" s="2">
        <f t="shared" si="91"/>
        <v>0.25</v>
      </c>
      <c r="CH102" s="2">
        <f t="shared" si="91"/>
        <v>0.1499999869746044</v>
      </c>
      <c r="CI102" s="2">
        <f t="shared" si="91"/>
        <v>8.3760668136895478E-2</v>
      </c>
      <c r="CJ102" s="2">
        <f t="shared" si="91"/>
        <v>9.2031104768030506E-3</v>
      </c>
      <c r="CK102" s="21">
        <f t="shared" si="124"/>
        <v>105259.83978714244</v>
      </c>
      <c r="CL102" s="21">
        <f t="shared" si="124"/>
        <v>11713.072545476549</v>
      </c>
      <c r="CM102" s="21">
        <f t="shared" si="124"/>
        <v>1305.0823963779812</v>
      </c>
      <c r="CN102" s="21">
        <f t="shared" si="124"/>
        <v>145.58810414363364</v>
      </c>
      <c r="CO102" s="21">
        <f t="shared" si="124"/>
        <v>16.259244892843384</v>
      </c>
      <c r="CP102" s="21">
        <f t="shared" si="124"/>
        <v>1.8177339935353416</v>
      </c>
      <c r="CQ102" s="21">
        <f t="shared" si="124"/>
        <v>0.20341716410077665</v>
      </c>
      <c r="CR102" s="2">
        <f t="shared" si="87"/>
        <v>56.139749628808282</v>
      </c>
      <c r="CS102" s="2">
        <f t="shared" si="87"/>
        <v>58.298970768377842</v>
      </c>
      <c r="CT102" s="2">
        <f t="shared" si="87"/>
        <v>60.458191907947388</v>
      </c>
      <c r="CU102" s="2">
        <f t="shared" si="87"/>
        <v>62.617413047516941</v>
      </c>
      <c r="CV102" s="2">
        <f t="shared" si="87"/>
        <v>64.776634187086486</v>
      </c>
      <c r="CW102" s="2">
        <f t="shared" si="87"/>
        <v>66.935855326656039</v>
      </c>
      <c r="CX102" s="2">
        <f t="shared" si="87"/>
        <v>69.095076466225592</v>
      </c>
      <c r="CY102" s="2">
        <f t="shared" si="105"/>
        <v>6.6704587951294821E-9</v>
      </c>
      <c r="CZ102" s="2">
        <f t="shared" si="105"/>
        <v>7.4227329185529625E-10</v>
      </c>
      <c r="DA102" s="2">
        <f t="shared" si="105"/>
        <v>8.2704841342077433E-11</v>
      </c>
      <c r="DB102" s="2">
        <f t="shared" si="105"/>
        <v>9.2261155984558737E-12</v>
      </c>
      <c r="DC102" s="2">
        <f t="shared" si="105"/>
        <v>1.0303703987860192E-12</v>
      </c>
      <c r="DD102" s="2">
        <f t="shared" si="105"/>
        <v>1.1519226828487588E-13</v>
      </c>
      <c r="DE102" s="2">
        <f t="shared" si="105"/>
        <v>1.2890821552647444E-14</v>
      </c>
      <c r="DF102" s="2"/>
      <c r="DG102" s="6">
        <f t="shared" si="106"/>
        <v>193</v>
      </c>
      <c r="DH102" s="2">
        <f t="shared" si="121"/>
        <v>0.02</v>
      </c>
      <c r="DI102" s="2">
        <f t="shared" si="121"/>
        <v>0.05</v>
      </c>
      <c r="DJ102" s="2">
        <f t="shared" si="121"/>
        <v>0.08</v>
      </c>
      <c r="DK102" s="2">
        <f t="shared" si="121"/>
        <v>0.1</v>
      </c>
      <c r="DL102" s="2">
        <f t="shared" si="121"/>
        <v>0.11999998957968352</v>
      </c>
      <c r="DM102" s="2">
        <f t="shared" si="121"/>
        <v>0.12564100220534319</v>
      </c>
      <c r="DN102" s="2">
        <f t="shared" si="121"/>
        <v>2.2087465144327321E-2</v>
      </c>
      <c r="DO102" s="2">
        <f t="shared" si="121"/>
        <v>2.2527254461937709E-3</v>
      </c>
      <c r="DP102" s="2">
        <f t="shared" si="120"/>
        <v>2.0408881794152124E-4</v>
      </c>
      <c r="DQ102" s="2">
        <f t="shared" si="120"/>
        <v>1.7193604112373251E-5</v>
      </c>
      <c r="DR102" s="2">
        <f t="shared" si="120"/>
        <v>1.609060229362802E-6</v>
      </c>
      <c r="DS102" s="2">
        <f t="shared" si="120"/>
        <v>1.4465020889531388E-7</v>
      </c>
      <c r="DT102" s="2">
        <f t="shared" si="120"/>
        <v>1.2199278660585122E-8</v>
      </c>
      <c r="DU102" s="21">
        <f t="shared" si="125"/>
        <v>105259.83978714244</v>
      </c>
      <c r="DV102" s="21">
        <f t="shared" si="125"/>
        <v>11713.072545476549</v>
      </c>
      <c r="DW102" s="21">
        <f t="shared" si="125"/>
        <v>1305.0823963779812</v>
      </c>
      <c r="DX102" s="21">
        <f t="shared" si="125"/>
        <v>145.58810414363364</v>
      </c>
      <c r="DY102" s="21">
        <f t="shared" si="125"/>
        <v>16.259244892843384</v>
      </c>
      <c r="DZ102" s="21">
        <f t="shared" si="125"/>
        <v>1.8177339935353416</v>
      </c>
      <c r="EA102" s="21">
        <f t="shared" si="125"/>
        <v>0.20341716410077665</v>
      </c>
      <c r="EB102" s="21">
        <f t="shared" si="125"/>
        <v>2.2784869313814717E-2</v>
      </c>
      <c r="EC102" s="21">
        <f t="shared" si="125"/>
        <v>2.5543698509152631E-3</v>
      </c>
      <c r="ED102" s="21">
        <f t="shared" si="125"/>
        <v>2.8660113472148721E-4</v>
      </c>
      <c r="EE102" s="21">
        <f t="shared" si="125"/>
        <v>3.2181722413378659E-5</v>
      </c>
      <c r="EF102" s="21">
        <f t="shared" si="125"/>
        <v>3.6162617610316283E-6</v>
      </c>
      <c r="EG102" s="21">
        <f t="shared" si="125"/>
        <v>4.0664270472911681E-7</v>
      </c>
      <c r="EH102" s="2">
        <f t="shared" si="119"/>
        <v>56.139749628808282</v>
      </c>
      <c r="EI102" s="2">
        <f t="shared" si="119"/>
        <v>58.298970768377842</v>
      </c>
      <c r="EJ102" s="2">
        <f t="shared" si="119"/>
        <v>60.458191907947388</v>
      </c>
      <c r="EK102" s="2">
        <f t="shared" si="119"/>
        <v>62.617413047516941</v>
      </c>
      <c r="EL102" s="2">
        <f t="shared" si="119"/>
        <v>64.776634187086486</v>
      </c>
      <c r="EM102" s="2">
        <f t="shared" si="119"/>
        <v>66.935855326656039</v>
      </c>
      <c r="EN102" s="2">
        <f t="shared" si="119"/>
        <v>69.095076466225592</v>
      </c>
      <c r="EO102" s="2">
        <f t="shared" si="119"/>
        <v>71.254297605795131</v>
      </c>
      <c r="EP102" s="2">
        <f t="shared" si="119"/>
        <v>73.413518745364684</v>
      </c>
      <c r="EQ102" s="2">
        <f t="shared" si="119"/>
        <v>75.572739884934236</v>
      </c>
      <c r="ER102" s="2">
        <f t="shared" si="119"/>
        <v>77.731961024503789</v>
      </c>
      <c r="ES102" s="2">
        <f t="shared" si="119"/>
        <v>79.891182164073328</v>
      </c>
      <c r="ET102" s="2">
        <f t="shared" si="119"/>
        <v>82.050403303642881</v>
      </c>
      <c r="EU102" s="2">
        <f t="shared" ref="EU102:FG121" si="126">$DJ$7*$E102*EXP((-EH102))*(1-(EH102^4+8.57333*EH102^3+18.05902*EH102^2+8.63476*EH102+0.26777)/(EH102^4+9.57332*EH102^3+25.63295*EH102^2+21.09965*EH102+3.958497))</f>
        <v>6.6704587951294821E-9</v>
      </c>
      <c r="EV102" s="2">
        <f t="shared" si="126"/>
        <v>7.4227329185529625E-10</v>
      </c>
      <c r="EW102" s="2">
        <f t="shared" si="126"/>
        <v>8.2704841342077433E-11</v>
      </c>
      <c r="EX102" s="2">
        <f t="shared" si="126"/>
        <v>9.2261155984558737E-12</v>
      </c>
      <c r="EY102" s="2">
        <f t="shared" si="126"/>
        <v>1.0303703987860192E-12</v>
      </c>
      <c r="EZ102" s="2">
        <f t="shared" si="126"/>
        <v>1.1519226828487588E-13</v>
      </c>
      <c r="FA102" s="2">
        <f t="shared" si="126"/>
        <v>1.2890821552647444E-14</v>
      </c>
      <c r="FB102" s="2">
        <f t="shared" si="126"/>
        <v>1.4439080680490947E-15</v>
      </c>
      <c r="FC102" s="2">
        <f t="shared" si="126"/>
        <v>1.6187388155356546E-16</v>
      </c>
      <c r="FD102" s="2">
        <f t="shared" si="126"/>
        <v>1.8162302580575868E-17</v>
      </c>
      <c r="FE102" s="2">
        <f t="shared" si="126"/>
        <v>2.0393993924828045E-18</v>
      </c>
      <c r="FF102" s="2">
        <f t="shared" si="126"/>
        <v>2.291674119791906E-19</v>
      </c>
      <c r="FG102" s="2">
        <f t="shared" si="126"/>
        <v>2.5769499665976983E-20</v>
      </c>
    </row>
    <row r="103" spans="1:163" x14ac:dyDescent="0.25">
      <c r="A103" s="19">
        <f t="shared" si="114"/>
        <v>85</v>
      </c>
      <c r="B103" s="20">
        <f t="shared" si="115"/>
        <v>195</v>
      </c>
      <c r="C103" s="22">
        <f t="shared" si="116"/>
        <v>85</v>
      </c>
      <c r="D103" s="20">
        <f t="shared" si="116"/>
        <v>195</v>
      </c>
      <c r="E103" s="8">
        <f t="shared" si="92"/>
        <v>468.16</v>
      </c>
      <c r="F103" s="21">
        <f t="shared" si="117"/>
        <v>6.3371356147021542E-14</v>
      </c>
      <c r="G103" s="7">
        <f t="shared" si="93"/>
        <v>0.52759408707658784</v>
      </c>
      <c r="H103" s="7">
        <f t="shared" si="94"/>
        <v>2.2614771542166838E-2</v>
      </c>
      <c r="I103" s="2">
        <f t="shared" si="95"/>
        <v>91.599536581847147</v>
      </c>
      <c r="J103" s="2">
        <f t="shared" si="107"/>
        <v>2.1908615693018136</v>
      </c>
      <c r="K103" s="2">
        <f t="shared" si="108"/>
        <v>2.0799889014864252</v>
      </c>
      <c r="L103" s="2">
        <f t="shared" si="109"/>
        <v>1.4347782262258089</v>
      </c>
      <c r="M103" s="2">
        <f t="shared" si="96"/>
        <v>1</v>
      </c>
      <c r="N103" s="2">
        <f t="shared" si="97"/>
        <v>1</v>
      </c>
      <c r="O103" s="2">
        <f t="shared" si="98"/>
        <v>0.95332708117646792</v>
      </c>
      <c r="P103" s="2">
        <f t="shared" si="99"/>
        <v>0.53920504071355158</v>
      </c>
      <c r="Q103" s="6">
        <f t="shared" si="100"/>
        <v>195</v>
      </c>
      <c r="R103" s="2">
        <f t="shared" si="89"/>
        <v>0.1</v>
      </c>
      <c r="S103" s="2">
        <f t="shared" si="89"/>
        <v>0.1</v>
      </c>
      <c r="T103" s="2">
        <f t="shared" si="89"/>
        <v>0.15</v>
      </c>
      <c r="U103" s="2">
        <f t="shared" si="89"/>
        <v>0.15</v>
      </c>
      <c r="V103" s="2">
        <f t="shared" si="89"/>
        <v>0.15</v>
      </c>
      <c r="W103" s="2">
        <f t="shared" si="89"/>
        <v>0.15</v>
      </c>
      <c r="X103" s="2">
        <f t="shared" si="89"/>
        <v>0.1</v>
      </c>
      <c r="Y103" s="2">
        <f t="shared" si="89"/>
        <v>0.1</v>
      </c>
      <c r="Z103" s="21">
        <f t="shared" si="122"/>
        <v>7727830913.7383156</v>
      </c>
      <c r="AA103" s="21">
        <f t="shared" si="122"/>
        <v>860853084.59572303</v>
      </c>
      <c r="AB103" s="21">
        <f t="shared" si="122"/>
        <v>96079568.171444207</v>
      </c>
      <c r="AC103" s="21">
        <f t="shared" si="122"/>
        <v>10742251.473519783</v>
      </c>
      <c r="AD103" s="21">
        <f t="shared" si="122"/>
        <v>1202989.0000358413</v>
      </c>
      <c r="AE103" s="21">
        <f t="shared" si="122"/>
        <v>134920.12473150407</v>
      </c>
      <c r="AF103" s="21">
        <f t="shared" si="122"/>
        <v>15152.806476086418</v>
      </c>
      <c r="AG103" s="21">
        <f t="shared" si="122"/>
        <v>1703.9947185455358</v>
      </c>
      <c r="AH103" s="2">
        <f t="shared" si="118"/>
        <v>45.149933900496762</v>
      </c>
      <c r="AI103" s="2">
        <f t="shared" si="118"/>
        <v>47.299930752901368</v>
      </c>
      <c r="AJ103" s="2">
        <f t="shared" si="118"/>
        <v>49.44992760530598</v>
      </c>
      <c r="AK103" s="2">
        <f t="shared" si="118"/>
        <v>51.599924457710586</v>
      </c>
      <c r="AL103" s="2">
        <f t="shared" si="118"/>
        <v>53.749921310115191</v>
      </c>
      <c r="AM103" s="2">
        <f t="shared" si="118"/>
        <v>55.899918162519803</v>
      </c>
      <c r="AN103" s="2">
        <f t="shared" si="118"/>
        <v>58.049915014924416</v>
      </c>
      <c r="AO103" s="2">
        <f t="shared" si="61"/>
        <v>60.199911867329021</v>
      </c>
      <c r="AP103" s="2">
        <f t="shared" si="101"/>
        <v>4.8972312507980606E-4</v>
      </c>
      <c r="AQ103" s="2">
        <f t="shared" si="101"/>
        <v>5.455342741422116E-5</v>
      </c>
      <c r="AR103" s="2">
        <f t="shared" si="101"/>
        <v>6.0886925330460512E-6</v>
      </c>
      <c r="AS103" s="2">
        <f t="shared" si="101"/>
        <v>6.8075104394933597E-7</v>
      </c>
      <c r="AT103" s="2">
        <f t="shared" si="101"/>
        <v>7.6235044362222147E-8</v>
      </c>
      <c r="AU103" s="2">
        <f t="shared" si="101"/>
        <v>8.5500712757607642E-9</v>
      </c>
      <c r="AV103" s="2">
        <f t="shared" si="101"/>
        <v>9.6025389582296856E-10</v>
      </c>
      <c r="AW103" s="2">
        <f t="shared" si="62"/>
        <v>1.0798445618159292E-10</v>
      </c>
      <c r="AX103" s="2"/>
      <c r="AY103" s="6">
        <f t="shared" si="102"/>
        <v>195</v>
      </c>
      <c r="AZ103" s="2">
        <f t="shared" si="90"/>
        <v>0.1</v>
      </c>
      <c r="BA103" s="2">
        <f t="shared" si="90"/>
        <v>0.15</v>
      </c>
      <c r="BB103" s="2">
        <f t="shared" si="90"/>
        <v>0.15</v>
      </c>
      <c r="BC103" s="2">
        <f t="shared" si="90"/>
        <v>0.15</v>
      </c>
      <c r="BD103" s="2">
        <f t="shared" si="90"/>
        <v>0.15</v>
      </c>
      <c r="BE103" s="2">
        <f t="shared" si="90"/>
        <v>0.15</v>
      </c>
      <c r="BF103" s="2">
        <f t="shared" si="90"/>
        <v>0.15</v>
      </c>
      <c r="BG103" s="21">
        <f t="shared" si="123"/>
        <v>860853084.59572303</v>
      </c>
      <c r="BH103" s="21">
        <f t="shared" si="123"/>
        <v>96079568.171444207</v>
      </c>
      <c r="BI103" s="21">
        <f t="shared" si="123"/>
        <v>10742251.473519783</v>
      </c>
      <c r="BJ103" s="21">
        <f t="shared" si="123"/>
        <v>1202989.0000358413</v>
      </c>
      <c r="BK103" s="21">
        <f t="shared" si="123"/>
        <v>134920.12473150407</v>
      </c>
      <c r="BL103" s="21">
        <f t="shared" si="123"/>
        <v>15152.806476086418</v>
      </c>
      <c r="BM103" s="21">
        <f t="shared" si="123"/>
        <v>1703.9947185455358</v>
      </c>
      <c r="BN103" s="2">
        <f t="shared" ref="BN103:BT139" si="127">AZ$12/$E103</f>
        <v>47.299930752901368</v>
      </c>
      <c r="BO103" s="2">
        <f t="shared" si="127"/>
        <v>49.44992760530598</v>
      </c>
      <c r="BP103" s="2">
        <f t="shared" si="127"/>
        <v>51.599924457710586</v>
      </c>
      <c r="BQ103" s="2">
        <f t="shared" si="127"/>
        <v>53.749921310115191</v>
      </c>
      <c r="BR103" s="2">
        <f t="shared" si="127"/>
        <v>55.899918162519803</v>
      </c>
      <c r="BS103" s="2">
        <f t="shared" si="127"/>
        <v>58.049915014924416</v>
      </c>
      <c r="BT103" s="2">
        <f t="shared" si="127"/>
        <v>60.199911867329021</v>
      </c>
      <c r="BU103" s="2">
        <f t="shared" si="103"/>
        <v>5.455342741422116E-5</v>
      </c>
      <c r="BV103" s="2">
        <f t="shared" si="103"/>
        <v>6.0886925330460512E-6</v>
      </c>
      <c r="BW103" s="2">
        <f t="shared" si="103"/>
        <v>6.8075104394933597E-7</v>
      </c>
      <c r="BX103" s="2">
        <f t="shared" si="103"/>
        <v>7.6235044362222147E-8</v>
      </c>
      <c r="BY103" s="2">
        <f t="shared" si="103"/>
        <v>8.5500712757607642E-9</v>
      </c>
      <c r="BZ103" s="2">
        <f t="shared" si="103"/>
        <v>9.6025389582296856E-10</v>
      </c>
      <c r="CA103" s="2">
        <f t="shared" si="103"/>
        <v>1.0798445618159292E-10</v>
      </c>
      <c r="CB103" s="2"/>
      <c r="CC103" s="6">
        <f t="shared" si="104"/>
        <v>195</v>
      </c>
      <c r="CD103" s="2">
        <f t="shared" si="91"/>
        <v>0.05</v>
      </c>
      <c r="CE103" s="2">
        <f t="shared" si="91"/>
        <v>0.15</v>
      </c>
      <c r="CF103" s="2">
        <f t="shared" si="91"/>
        <v>0.25</v>
      </c>
      <c r="CG103" s="2">
        <f t="shared" si="91"/>
        <v>0.25</v>
      </c>
      <c r="CH103" s="2">
        <f t="shared" si="91"/>
        <v>0.14999999993909088</v>
      </c>
      <c r="CI103" s="2">
        <f t="shared" si="91"/>
        <v>9.1283634987814971E-2</v>
      </c>
      <c r="CJ103" s="2">
        <f t="shared" si="91"/>
        <v>1.2043446249562146E-2</v>
      </c>
      <c r="CK103" s="21">
        <f t="shared" si="124"/>
        <v>134920.12473150407</v>
      </c>
      <c r="CL103" s="21">
        <f t="shared" si="124"/>
        <v>15152.806476086418</v>
      </c>
      <c r="CM103" s="21">
        <f t="shared" si="124"/>
        <v>1703.9947185455358</v>
      </c>
      <c r="CN103" s="21">
        <f t="shared" si="124"/>
        <v>191.85103276970312</v>
      </c>
      <c r="CO103" s="21">
        <f t="shared" si="124"/>
        <v>21.624518331523078</v>
      </c>
      <c r="CP103" s="21">
        <f t="shared" si="124"/>
        <v>2.439967891376785</v>
      </c>
      <c r="CQ103" s="21">
        <f t="shared" si="124"/>
        <v>0.27558082215027058</v>
      </c>
      <c r="CR103" s="2">
        <f t="shared" ref="CR103:CX139" si="128">CD$12/$E103</f>
        <v>55.899918162519803</v>
      </c>
      <c r="CS103" s="2">
        <f t="shared" si="128"/>
        <v>58.049915014924416</v>
      </c>
      <c r="CT103" s="2">
        <f t="shared" si="128"/>
        <v>60.199911867329021</v>
      </c>
      <c r="CU103" s="2">
        <f t="shared" si="128"/>
        <v>62.349908719733634</v>
      </c>
      <c r="CV103" s="2">
        <f t="shared" si="128"/>
        <v>64.499905572138232</v>
      </c>
      <c r="CW103" s="2">
        <f t="shared" si="128"/>
        <v>66.649902424542844</v>
      </c>
      <c r="CX103" s="2">
        <f t="shared" si="128"/>
        <v>68.799899276947457</v>
      </c>
      <c r="CY103" s="2">
        <f t="shared" si="105"/>
        <v>8.5500712757607642E-9</v>
      </c>
      <c r="CZ103" s="2">
        <f t="shared" si="105"/>
        <v>9.6025389582296856E-10</v>
      </c>
      <c r="DA103" s="2">
        <f t="shared" si="105"/>
        <v>1.0798445618159292E-10</v>
      </c>
      <c r="DB103" s="2">
        <f t="shared" si="105"/>
        <v>1.2157860124822762E-11</v>
      </c>
      <c r="DC103" s="2">
        <f t="shared" si="105"/>
        <v>1.3703750526947448E-12</v>
      </c>
      <c r="DD103" s="2">
        <f t="shared" si="105"/>
        <v>1.5462407423173541E-13</v>
      </c>
      <c r="DE103" s="2">
        <f t="shared" si="105"/>
        <v>1.74639304277738E-14</v>
      </c>
      <c r="DF103" s="2"/>
      <c r="DG103" s="6">
        <f t="shared" si="106"/>
        <v>195</v>
      </c>
      <c r="DH103" s="2">
        <f t="shared" si="121"/>
        <v>0.02</v>
      </c>
      <c r="DI103" s="2">
        <f t="shared" si="121"/>
        <v>0.05</v>
      </c>
      <c r="DJ103" s="2">
        <f t="shared" si="121"/>
        <v>0.08</v>
      </c>
      <c r="DK103" s="2">
        <f t="shared" si="121"/>
        <v>0.1</v>
      </c>
      <c r="DL103" s="2">
        <f t="shared" si="121"/>
        <v>0.11999999995127271</v>
      </c>
      <c r="DM103" s="2">
        <f t="shared" si="121"/>
        <v>0.13692545248172244</v>
      </c>
      <c r="DN103" s="2">
        <f t="shared" si="121"/>
        <v>2.8904270998949148E-2</v>
      </c>
      <c r="DO103" s="2">
        <f t="shared" si="121"/>
        <v>3.0673829166130264E-3</v>
      </c>
      <c r="DP103" s="2">
        <f t="shared" si="120"/>
        <v>2.8150421890039468E-4</v>
      </c>
      <c r="DQ103" s="2">
        <f t="shared" si="120"/>
        <v>2.3945626739363402E-5</v>
      </c>
      <c r="DR103" s="2">
        <f t="shared" si="120"/>
        <v>2.2618327706336316E-6</v>
      </c>
      <c r="DS103" s="2">
        <f t="shared" si="120"/>
        <v>2.0521873024481609E-7</v>
      </c>
      <c r="DT103" s="2">
        <f t="shared" si="120"/>
        <v>1.7467853770103404E-8</v>
      </c>
      <c r="DU103" s="21">
        <f t="shared" si="125"/>
        <v>134920.12473150407</v>
      </c>
      <c r="DV103" s="21">
        <f t="shared" si="125"/>
        <v>15152.806476086418</v>
      </c>
      <c r="DW103" s="21">
        <f t="shared" si="125"/>
        <v>1703.9947185455358</v>
      </c>
      <c r="DX103" s="21">
        <f t="shared" si="125"/>
        <v>191.85103276970312</v>
      </c>
      <c r="DY103" s="21">
        <f t="shared" si="125"/>
        <v>21.624518331523078</v>
      </c>
      <c r="DZ103" s="21">
        <f t="shared" si="125"/>
        <v>2.439967891376785</v>
      </c>
      <c r="EA103" s="21">
        <f t="shared" si="125"/>
        <v>0.27558082215027058</v>
      </c>
      <c r="EB103" s="21">
        <f t="shared" si="125"/>
        <v>3.1154118122619992E-2</v>
      </c>
      <c r="EC103" s="21">
        <f t="shared" si="125"/>
        <v>3.5250082842795774E-3</v>
      </c>
      <c r="ED103" s="21">
        <f t="shared" si="125"/>
        <v>3.9917343810659599E-4</v>
      </c>
      <c r="EE103" s="21">
        <f t="shared" si="125"/>
        <v>4.5237678621036577E-5</v>
      </c>
      <c r="EF103" s="21">
        <f t="shared" si="125"/>
        <v>5.1304814170590281E-6</v>
      </c>
      <c r="EG103" s="21">
        <f t="shared" si="125"/>
        <v>5.8226196183945708E-7</v>
      </c>
      <c r="EH103" s="2">
        <f t="shared" si="119"/>
        <v>55.899918162519803</v>
      </c>
      <c r="EI103" s="2">
        <f t="shared" si="119"/>
        <v>58.049915014924416</v>
      </c>
      <c r="EJ103" s="2">
        <f t="shared" si="119"/>
        <v>60.199911867329021</v>
      </c>
      <c r="EK103" s="2">
        <f t="shared" si="119"/>
        <v>62.349908719733634</v>
      </c>
      <c r="EL103" s="2">
        <f t="shared" si="119"/>
        <v>64.499905572138232</v>
      </c>
      <c r="EM103" s="2">
        <f t="shared" si="119"/>
        <v>66.649902424542844</v>
      </c>
      <c r="EN103" s="2">
        <f t="shared" si="119"/>
        <v>68.799899276947457</v>
      </c>
      <c r="EO103" s="2">
        <f t="shared" si="119"/>
        <v>70.949896129352055</v>
      </c>
      <c r="EP103" s="2">
        <f t="shared" si="119"/>
        <v>73.099892981756668</v>
      </c>
      <c r="EQ103" s="2">
        <f t="shared" si="119"/>
        <v>75.24988983416128</v>
      </c>
      <c r="ER103" s="2">
        <f t="shared" si="119"/>
        <v>77.399886686565878</v>
      </c>
      <c r="ES103" s="2">
        <f t="shared" si="119"/>
        <v>79.549883538970491</v>
      </c>
      <c r="ET103" s="2">
        <f t="shared" si="119"/>
        <v>81.699880391375103</v>
      </c>
      <c r="EU103" s="2">
        <f t="shared" si="126"/>
        <v>8.5500712757607642E-9</v>
      </c>
      <c r="EV103" s="2">
        <f t="shared" si="126"/>
        <v>9.6025389582296856E-10</v>
      </c>
      <c r="EW103" s="2">
        <f t="shared" si="126"/>
        <v>1.0798445618159292E-10</v>
      </c>
      <c r="EX103" s="2">
        <f t="shared" si="126"/>
        <v>1.2157860124822762E-11</v>
      </c>
      <c r="EY103" s="2">
        <f t="shared" si="126"/>
        <v>1.3703750526947448E-12</v>
      </c>
      <c r="EZ103" s="2">
        <f t="shared" si="126"/>
        <v>1.5462407423173541E-13</v>
      </c>
      <c r="FA103" s="2">
        <f t="shared" si="126"/>
        <v>1.74639304277738E-14</v>
      </c>
      <c r="FB103" s="2">
        <f t="shared" si="126"/>
        <v>1.9742787149949296E-15</v>
      </c>
      <c r="FC103" s="2">
        <f t="shared" si="126"/>
        <v>2.2338455540428245E-16</v>
      </c>
      <c r="FD103" s="2">
        <f t="shared" si="126"/>
        <v>2.5296162110684155E-17</v>
      </c>
      <c r="FE103" s="2">
        <f t="shared" si="126"/>
        <v>2.8667730431582112E-18</v>
      </c>
      <c r="FF103" s="2">
        <f t="shared" si="126"/>
        <v>3.2512556508612342E-19</v>
      </c>
      <c r="FG103" s="2">
        <f t="shared" si="126"/>
        <v>3.6898730154591703E-20</v>
      </c>
    </row>
    <row r="104" spans="1:163" x14ac:dyDescent="0.25">
      <c r="A104" s="19">
        <f t="shared" si="114"/>
        <v>86</v>
      </c>
      <c r="B104" s="20">
        <f t="shared" si="115"/>
        <v>197</v>
      </c>
      <c r="C104" s="22">
        <f t="shared" si="116"/>
        <v>86</v>
      </c>
      <c r="D104" s="20">
        <f t="shared" si="116"/>
        <v>197</v>
      </c>
      <c r="E104" s="8">
        <f t="shared" si="92"/>
        <v>470.16</v>
      </c>
      <c r="F104" s="21">
        <f t="shared" si="117"/>
        <v>6.3371356147021542E-14</v>
      </c>
      <c r="G104" s="7">
        <f t="shared" si="93"/>
        <v>0.51631926975540343</v>
      </c>
      <c r="H104" s="7">
        <f t="shared" si="94"/>
        <v>2.2691324995685082E-2</v>
      </c>
      <c r="I104" s="2">
        <f t="shared" si="95"/>
        <v>91.6721834621151</v>
      </c>
      <c r="J104" s="2">
        <f t="shared" si="107"/>
        <v>2.2722549541354304</v>
      </c>
      <c r="K104" s="2">
        <f t="shared" si="108"/>
        <v>2.1585019206347069</v>
      </c>
      <c r="L104" s="2">
        <f t="shared" si="109"/>
        <v>1.440943737273513</v>
      </c>
      <c r="M104" s="2">
        <f t="shared" si="96"/>
        <v>1</v>
      </c>
      <c r="N104" s="2">
        <f t="shared" si="97"/>
        <v>1</v>
      </c>
      <c r="O104" s="2">
        <f t="shared" si="98"/>
        <v>0.96173430928387327</v>
      </c>
      <c r="P104" s="2">
        <f t="shared" si="99"/>
        <v>0.55617627710208539</v>
      </c>
      <c r="Q104" s="6">
        <f t="shared" si="100"/>
        <v>197</v>
      </c>
      <c r="R104" s="2">
        <f t="shared" si="89"/>
        <v>0.1</v>
      </c>
      <c r="S104" s="2">
        <f t="shared" si="89"/>
        <v>0.1</v>
      </c>
      <c r="T104" s="2">
        <f t="shared" si="89"/>
        <v>0.15</v>
      </c>
      <c r="U104" s="2">
        <f t="shared" si="89"/>
        <v>0.15</v>
      </c>
      <c r="V104" s="2">
        <f t="shared" si="89"/>
        <v>0.15</v>
      </c>
      <c r="W104" s="2">
        <f t="shared" si="89"/>
        <v>0.15</v>
      </c>
      <c r="X104" s="2">
        <f t="shared" si="89"/>
        <v>0.1</v>
      </c>
      <c r="Y104" s="2">
        <f t="shared" si="89"/>
        <v>0.1</v>
      </c>
      <c r="Z104" s="21">
        <f t="shared" si="122"/>
        <v>9442699318.2266312</v>
      </c>
      <c r="AA104" s="21">
        <f t="shared" si="122"/>
        <v>1061555608.5763037</v>
      </c>
      <c r="AB104" s="21">
        <f t="shared" si="122"/>
        <v>119569290.8378455</v>
      </c>
      <c r="AC104" s="21">
        <f t="shared" si="122"/>
        <v>13491449.123937577</v>
      </c>
      <c r="AD104" s="21">
        <f t="shared" si="122"/>
        <v>1524752.7080902746</v>
      </c>
      <c r="AE104" s="21">
        <f t="shared" si="122"/>
        <v>172579.33176569475</v>
      </c>
      <c r="AF104" s="21">
        <f t="shared" si="122"/>
        <v>19560.468669500704</v>
      </c>
      <c r="AG104" s="21">
        <f t="shared" si="122"/>
        <v>2219.8744340248154</v>
      </c>
      <c r="AH104" s="2">
        <f t="shared" si="118"/>
        <v>44.957871905003756</v>
      </c>
      <c r="AI104" s="2">
        <f t="shared" si="118"/>
        <v>47.098722948099173</v>
      </c>
      <c r="AJ104" s="2">
        <f t="shared" si="118"/>
        <v>49.23957399119459</v>
      </c>
      <c r="AK104" s="2">
        <f t="shared" si="118"/>
        <v>51.380425034290006</v>
      </c>
      <c r="AL104" s="2">
        <f t="shared" si="118"/>
        <v>53.521276077385423</v>
      </c>
      <c r="AM104" s="2">
        <f t="shared" si="118"/>
        <v>55.662127120480832</v>
      </c>
      <c r="AN104" s="2">
        <f t="shared" si="118"/>
        <v>57.802978163576263</v>
      </c>
      <c r="AO104" s="2">
        <f t="shared" si="61"/>
        <v>59.94382920667168</v>
      </c>
      <c r="AP104" s="2">
        <f t="shared" si="101"/>
        <v>5.9839666148590973E-4</v>
      </c>
      <c r="AQ104" s="2">
        <f t="shared" si="101"/>
        <v>6.7272218541000674E-5</v>
      </c>
      <c r="AR104" s="2">
        <f t="shared" si="101"/>
        <v>7.5772681139333322E-6</v>
      </c>
      <c r="AS104" s="2">
        <f t="shared" si="101"/>
        <v>8.5497142737251681E-7</v>
      </c>
      <c r="AT104" s="2">
        <f t="shared" si="101"/>
        <v>9.6625646900525904E-8</v>
      </c>
      <c r="AU104" s="2">
        <f t="shared" si="101"/>
        <v>1.093658629693888E-8</v>
      </c>
      <c r="AV104" s="2">
        <f t="shared" si="101"/>
        <v>1.2395734264575873E-9</v>
      </c>
      <c r="AW104" s="2">
        <f t="shared" si="62"/>
        <v>1.4067645336025449E-10</v>
      </c>
      <c r="AX104" s="2"/>
      <c r="AY104" s="6">
        <f t="shared" si="102"/>
        <v>197</v>
      </c>
      <c r="AZ104" s="2">
        <f t="shared" si="90"/>
        <v>0.1</v>
      </c>
      <c r="BA104" s="2">
        <f t="shared" si="90"/>
        <v>0.15</v>
      </c>
      <c r="BB104" s="2">
        <f t="shared" si="90"/>
        <v>0.15</v>
      </c>
      <c r="BC104" s="2">
        <f t="shared" si="90"/>
        <v>0.15</v>
      </c>
      <c r="BD104" s="2">
        <f t="shared" si="90"/>
        <v>0.15</v>
      </c>
      <c r="BE104" s="2">
        <f t="shared" si="90"/>
        <v>0.15</v>
      </c>
      <c r="BF104" s="2">
        <f t="shared" si="90"/>
        <v>0.15</v>
      </c>
      <c r="BG104" s="21">
        <f t="shared" si="123"/>
        <v>1061555608.5763037</v>
      </c>
      <c r="BH104" s="21">
        <f t="shared" si="123"/>
        <v>119569290.8378455</v>
      </c>
      <c r="BI104" s="21">
        <f t="shared" si="123"/>
        <v>13491449.123937577</v>
      </c>
      <c r="BJ104" s="21">
        <f t="shared" si="123"/>
        <v>1524752.7080902746</v>
      </c>
      <c r="BK104" s="21">
        <f t="shared" si="123"/>
        <v>172579.33176569475</v>
      </c>
      <c r="BL104" s="21">
        <f t="shared" si="123"/>
        <v>19560.468669500704</v>
      </c>
      <c r="BM104" s="21">
        <f t="shared" si="123"/>
        <v>2219.8744340248154</v>
      </c>
      <c r="BN104" s="2">
        <f t="shared" si="127"/>
        <v>47.098722948099173</v>
      </c>
      <c r="BO104" s="2">
        <f t="shared" si="127"/>
        <v>49.23957399119459</v>
      </c>
      <c r="BP104" s="2">
        <f t="shared" si="127"/>
        <v>51.380425034290006</v>
      </c>
      <c r="BQ104" s="2">
        <f t="shared" si="127"/>
        <v>53.521276077385423</v>
      </c>
      <c r="BR104" s="2">
        <f t="shared" si="127"/>
        <v>55.662127120480832</v>
      </c>
      <c r="BS104" s="2">
        <f t="shared" si="127"/>
        <v>57.802978163576263</v>
      </c>
      <c r="BT104" s="2">
        <f t="shared" si="127"/>
        <v>59.94382920667168</v>
      </c>
      <c r="BU104" s="2">
        <f t="shared" si="103"/>
        <v>6.7272218541000674E-5</v>
      </c>
      <c r="BV104" s="2">
        <f t="shared" si="103"/>
        <v>7.5772681139333322E-6</v>
      </c>
      <c r="BW104" s="2">
        <f t="shared" si="103"/>
        <v>8.5497142737251681E-7</v>
      </c>
      <c r="BX104" s="2">
        <f t="shared" si="103"/>
        <v>9.6625646900525904E-8</v>
      </c>
      <c r="BY104" s="2">
        <f t="shared" si="103"/>
        <v>1.093658629693888E-8</v>
      </c>
      <c r="BZ104" s="2">
        <f t="shared" si="103"/>
        <v>1.2395734264575873E-9</v>
      </c>
      <c r="CA104" s="2">
        <f t="shared" si="103"/>
        <v>1.4067645336025449E-10</v>
      </c>
      <c r="CB104" s="2"/>
      <c r="CC104" s="6">
        <f t="shared" si="104"/>
        <v>197</v>
      </c>
      <c r="CD104" s="2">
        <f t="shared" si="91"/>
        <v>0.05</v>
      </c>
      <c r="CE104" s="2">
        <f t="shared" si="91"/>
        <v>0.15</v>
      </c>
      <c r="CF104" s="2">
        <f t="shared" si="91"/>
        <v>0.25</v>
      </c>
      <c r="CG104" s="2">
        <f t="shared" si="91"/>
        <v>0.25</v>
      </c>
      <c r="CH104" s="2">
        <f t="shared" si="91"/>
        <v>0.14999999999994806</v>
      </c>
      <c r="CI104" s="2">
        <f t="shared" si="91"/>
        <v>9.6188407415462127E-2</v>
      </c>
      <c r="CJ104" s="2">
        <f t="shared" si="91"/>
        <v>1.554590186846313E-2</v>
      </c>
      <c r="CK104" s="21">
        <f t="shared" si="124"/>
        <v>172579.33176569475</v>
      </c>
      <c r="CL104" s="21">
        <f t="shared" si="124"/>
        <v>19560.468669500704</v>
      </c>
      <c r="CM104" s="21">
        <f t="shared" si="124"/>
        <v>2219.8744340248154</v>
      </c>
      <c r="CN104" s="21">
        <f t="shared" si="124"/>
        <v>252.23082552739288</v>
      </c>
      <c r="CO104" s="21">
        <f t="shared" si="124"/>
        <v>28.691562425489984</v>
      </c>
      <c r="CP104" s="21">
        <f t="shared" si="124"/>
        <v>3.2671230829965978</v>
      </c>
      <c r="CQ104" s="21">
        <f t="shared" si="124"/>
        <v>0.37239505621806501</v>
      </c>
      <c r="CR104" s="2">
        <f t="shared" si="128"/>
        <v>55.662127120480832</v>
      </c>
      <c r="CS104" s="2">
        <f t="shared" si="128"/>
        <v>57.802978163576263</v>
      </c>
      <c r="CT104" s="2">
        <f t="shared" si="128"/>
        <v>59.94382920667168</v>
      </c>
      <c r="CU104" s="2">
        <f t="shared" si="128"/>
        <v>62.084680249767096</v>
      </c>
      <c r="CV104" s="2">
        <f t="shared" si="128"/>
        <v>64.225531292862513</v>
      </c>
      <c r="CW104" s="2">
        <f t="shared" si="128"/>
        <v>66.366382335957923</v>
      </c>
      <c r="CX104" s="2">
        <f t="shared" si="128"/>
        <v>68.507233379053346</v>
      </c>
      <c r="CY104" s="2">
        <f t="shared" si="105"/>
        <v>1.093658629693888E-8</v>
      </c>
      <c r="CZ104" s="2">
        <f t="shared" si="105"/>
        <v>1.2395734264575873E-9</v>
      </c>
      <c r="DA104" s="2">
        <f t="shared" si="105"/>
        <v>1.4067645336025449E-10</v>
      </c>
      <c r="DB104" s="2">
        <f t="shared" si="105"/>
        <v>1.5984209475753672E-11</v>
      </c>
      <c r="DC104" s="2">
        <f t="shared" si="105"/>
        <v>1.8182232208802267E-12</v>
      </c>
      <c r="DD104" s="2">
        <f t="shared" si="105"/>
        <v>2.0704202046873242E-13</v>
      </c>
      <c r="DE104" s="2">
        <f t="shared" si="105"/>
        <v>2.3599179734985108E-14</v>
      </c>
      <c r="DF104" s="2"/>
      <c r="DG104" s="6">
        <f t="shared" si="106"/>
        <v>197</v>
      </c>
      <c r="DH104" s="2">
        <f t="shared" si="121"/>
        <v>0.02</v>
      </c>
      <c r="DI104" s="2">
        <f t="shared" si="121"/>
        <v>0.05</v>
      </c>
      <c r="DJ104" s="2">
        <f t="shared" si="121"/>
        <v>0.08</v>
      </c>
      <c r="DK104" s="2">
        <f t="shared" si="121"/>
        <v>0.1</v>
      </c>
      <c r="DL104" s="2">
        <f t="shared" si="121"/>
        <v>0.11999999999995845</v>
      </c>
      <c r="DM104" s="2">
        <f t="shared" si="121"/>
        <v>0.14428261112319318</v>
      </c>
      <c r="DN104" s="2">
        <f t="shared" si="121"/>
        <v>3.7310164484311507E-2</v>
      </c>
      <c r="DO104" s="2">
        <f t="shared" si="121"/>
        <v>4.1595926952670446E-3</v>
      </c>
      <c r="DP104" s="2">
        <f t="shared" si="120"/>
        <v>3.8716742928695424E-4</v>
      </c>
      <c r="DQ104" s="2">
        <f t="shared" si="120"/>
        <v>3.3255807651850766E-5</v>
      </c>
      <c r="DR104" s="2">
        <f t="shared" si="120"/>
        <v>3.170332113272556E-6</v>
      </c>
      <c r="DS104" s="2">
        <f t="shared" si="120"/>
        <v>2.9029389209789257E-7</v>
      </c>
      <c r="DT104" s="2">
        <f t="shared" si="120"/>
        <v>2.49364110760375E-8</v>
      </c>
      <c r="DU104" s="21">
        <f t="shared" si="125"/>
        <v>172579.33176569475</v>
      </c>
      <c r="DV104" s="21">
        <f t="shared" si="125"/>
        <v>19560.468669500704</v>
      </c>
      <c r="DW104" s="21">
        <f t="shared" si="125"/>
        <v>2219.8744340248154</v>
      </c>
      <c r="DX104" s="21">
        <f t="shared" si="125"/>
        <v>252.23082552739288</v>
      </c>
      <c r="DY104" s="21">
        <f t="shared" si="125"/>
        <v>28.691562425489984</v>
      </c>
      <c r="DZ104" s="21">
        <f t="shared" si="125"/>
        <v>3.2671230829965978</v>
      </c>
      <c r="EA104" s="21">
        <f t="shared" si="125"/>
        <v>0.37239505621806501</v>
      </c>
      <c r="EB104" s="21">
        <f t="shared" si="125"/>
        <v>4.2485801789279964E-2</v>
      </c>
      <c r="EC104" s="21">
        <f t="shared" si="125"/>
        <v>4.8513416170831471E-3</v>
      </c>
      <c r="ED104" s="21">
        <f t="shared" si="125"/>
        <v>5.5441712163783845E-4</v>
      </c>
      <c r="EE104" s="21">
        <f t="shared" si="125"/>
        <v>6.3408652551593626E-5</v>
      </c>
      <c r="EF104" s="21">
        <f t="shared" si="125"/>
        <v>7.2573736371026097E-6</v>
      </c>
      <c r="EG104" s="21">
        <f t="shared" si="125"/>
        <v>8.3121404801965626E-7</v>
      </c>
      <c r="EH104" s="2">
        <f t="shared" si="119"/>
        <v>55.662127120480832</v>
      </c>
      <c r="EI104" s="2">
        <f t="shared" si="119"/>
        <v>57.802978163576263</v>
      </c>
      <c r="EJ104" s="2">
        <f t="shared" si="119"/>
        <v>59.94382920667168</v>
      </c>
      <c r="EK104" s="2">
        <f t="shared" si="119"/>
        <v>62.084680249767096</v>
      </c>
      <c r="EL104" s="2">
        <f t="shared" si="119"/>
        <v>64.225531292862513</v>
      </c>
      <c r="EM104" s="2">
        <f t="shared" si="119"/>
        <v>66.366382335957923</v>
      </c>
      <c r="EN104" s="2">
        <f t="shared" si="119"/>
        <v>68.507233379053346</v>
      </c>
      <c r="EO104" s="2">
        <f t="shared" si="119"/>
        <v>70.648084422148756</v>
      </c>
      <c r="EP104" s="2">
        <f t="shared" si="119"/>
        <v>72.78893546524418</v>
      </c>
      <c r="EQ104" s="2">
        <f t="shared" si="119"/>
        <v>74.929786508339589</v>
      </c>
      <c r="ER104" s="2">
        <f t="shared" si="119"/>
        <v>77.070637551435013</v>
      </c>
      <c r="ES104" s="2">
        <f t="shared" si="119"/>
        <v>79.211488594530422</v>
      </c>
      <c r="ET104" s="2">
        <f t="shared" si="119"/>
        <v>81.352339637625846</v>
      </c>
      <c r="EU104" s="2">
        <f t="shared" si="126"/>
        <v>1.093658629693888E-8</v>
      </c>
      <c r="EV104" s="2">
        <f t="shared" si="126"/>
        <v>1.2395734264575873E-9</v>
      </c>
      <c r="EW104" s="2">
        <f t="shared" si="126"/>
        <v>1.4067645336025449E-10</v>
      </c>
      <c r="EX104" s="2">
        <f t="shared" si="126"/>
        <v>1.5984209475753672E-11</v>
      </c>
      <c r="EY104" s="2">
        <f t="shared" si="126"/>
        <v>1.8182232208802267E-12</v>
      </c>
      <c r="EZ104" s="2">
        <f t="shared" si="126"/>
        <v>2.0704202046873242E-13</v>
      </c>
      <c r="FA104" s="2">
        <f t="shared" si="126"/>
        <v>2.3599179734985108E-14</v>
      </c>
      <c r="FB104" s="2">
        <f t="shared" si="126"/>
        <v>2.6923828763802258E-15</v>
      </c>
      <c r="FC104" s="2">
        <f t="shared" si="126"/>
        <v>3.0743609740704352E-16</v>
      </c>
      <c r="FD104" s="2">
        <f t="shared" si="126"/>
        <v>3.5134164869318023E-17</v>
      </c>
      <c r="FE104" s="2">
        <f t="shared" si="126"/>
        <v>4.0182923036497861E-18</v>
      </c>
      <c r="FF104" s="2">
        <f t="shared" si="126"/>
        <v>4.5990960944883453E-19</v>
      </c>
      <c r="FG104" s="2">
        <f t="shared" si="126"/>
        <v>5.2675161471461104E-20</v>
      </c>
    </row>
    <row r="105" spans="1:163" x14ac:dyDescent="0.25">
      <c r="A105" s="19">
        <f t="shared" si="114"/>
        <v>87</v>
      </c>
      <c r="B105" s="20">
        <f t="shared" si="115"/>
        <v>199</v>
      </c>
      <c r="C105" s="22">
        <f t="shared" si="116"/>
        <v>87</v>
      </c>
      <c r="D105" s="20">
        <f t="shared" si="116"/>
        <v>199</v>
      </c>
      <c r="E105" s="8">
        <f t="shared" si="92"/>
        <v>472.16</v>
      </c>
      <c r="F105" s="21">
        <f t="shared" si="117"/>
        <v>6.3371356147021542E-14</v>
      </c>
      <c r="G105" s="7">
        <f t="shared" si="93"/>
        <v>0.50600648169742024</v>
      </c>
      <c r="H105" s="7">
        <f t="shared" si="94"/>
        <v>2.2761005517205141E-2</v>
      </c>
      <c r="I105" s="2">
        <f t="shared" si="95"/>
        <v>91.738770582766108</v>
      </c>
      <c r="J105" s="2">
        <f t="shared" si="107"/>
        <v>2.3493224746896333</v>
      </c>
      <c r="K105" s="2">
        <f t="shared" si="108"/>
        <v>2.2356960843619569</v>
      </c>
      <c r="L105" s="2">
        <f t="shared" si="109"/>
        <v>1.4466477781103908</v>
      </c>
      <c r="M105" s="2">
        <f t="shared" si="96"/>
        <v>1</v>
      </c>
      <c r="N105" s="2">
        <f t="shared" si="97"/>
        <v>1</v>
      </c>
      <c r="O105" s="2">
        <f t="shared" si="98"/>
        <v>0.96846005633374155</v>
      </c>
      <c r="P105" s="2">
        <f t="shared" si="99"/>
        <v>0.57164654172498897</v>
      </c>
      <c r="Q105" s="6">
        <f t="shared" si="100"/>
        <v>199</v>
      </c>
      <c r="R105" s="2">
        <f t="shared" ref="R105:Y136" si="129">R$10*(1-EXP((-Z105)))</f>
        <v>0.1</v>
      </c>
      <c r="S105" s="2">
        <f t="shared" si="129"/>
        <v>0.1</v>
      </c>
      <c r="T105" s="2">
        <f t="shared" si="129"/>
        <v>0.15</v>
      </c>
      <c r="U105" s="2">
        <f t="shared" si="129"/>
        <v>0.15</v>
      </c>
      <c r="V105" s="2">
        <f t="shared" si="129"/>
        <v>0.15</v>
      </c>
      <c r="W105" s="2">
        <f t="shared" si="129"/>
        <v>0.15</v>
      </c>
      <c r="X105" s="2">
        <f t="shared" si="129"/>
        <v>0.1</v>
      </c>
      <c r="Y105" s="2">
        <f t="shared" si="129"/>
        <v>0.1</v>
      </c>
      <c r="Z105" s="21">
        <f t="shared" si="122"/>
        <v>11518936399.91864</v>
      </c>
      <c r="AA105" s="21">
        <f t="shared" si="122"/>
        <v>1306773975.7978363</v>
      </c>
      <c r="AB105" s="21">
        <f t="shared" si="122"/>
        <v>148531522.19263428</v>
      </c>
      <c r="AC105" s="21">
        <f t="shared" si="122"/>
        <v>16912141.417650934</v>
      </c>
      <c r="AD105" s="21">
        <f t="shared" si="122"/>
        <v>1928769.0838889952</v>
      </c>
      <c r="AE105" s="21">
        <f t="shared" si="122"/>
        <v>220297.84411434602</v>
      </c>
      <c r="AF105" s="21">
        <f t="shared" si="122"/>
        <v>25196.556998245051</v>
      </c>
      <c r="AG105" s="21">
        <f t="shared" si="122"/>
        <v>2885.563851116945</v>
      </c>
      <c r="AH105" s="2">
        <f t="shared" si="118"/>
        <v>44.767437001983573</v>
      </c>
      <c r="AI105" s="2">
        <f t="shared" si="118"/>
        <v>46.899219716363746</v>
      </c>
      <c r="AJ105" s="2">
        <f t="shared" si="118"/>
        <v>49.031002430743918</v>
      </c>
      <c r="AK105" s="2">
        <f t="shared" si="118"/>
        <v>51.162785145124083</v>
      </c>
      <c r="AL105" s="2">
        <f t="shared" si="118"/>
        <v>53.294567859504255</v>
      </c>
      <c r="AM105" s="2">
        <f t="shared" si="118"/>
        <v>55.426350573884427</v>
      </c>
      <c r="AN105" s="2">
        <f t="shared" si="118"/>
        <v>57.5581332882646</v>
      </c>
      <c r="AO105" s="2">
        <f t="shared" si="61"/>
        <v>59.689916002644772</v>
      </c>
      <c r="AP105" s="2">
        <f t="shared" si="101"/>
        <v>7.2997062103546668E-4</v>
      </c>
      <c r="AQ105" s="2">
        <f t="shared" si="101"/>
        <v>8.2812039023987525E-5</v>
      </c>
      <c r="AR105" s="2">
        <f t="shared" si="101"/>
        <v>9.4126439919300857E-6</v>
      </c>
      <c r="AS105" s="2">
        <f t="shared" si="101"/>
        <v>1.071745336986798E-6</v>
      </c>
      <c r="AT105" s="2">
        <f t="shared" si="101"/>
        <v>1.2222871254049553E-7</v>
      </c>
      <c r="AU105" s="2">
        <f t="shared" si="101"/>
        <v>1.3960573137791306E-8</v>
      </c>
      <c r="AV105" s="2">
        <f t="shared" si="101"/>
        <v>1.5967399872145168E-9</v>
      </c>
      <c r="AW105" s="2">
        <f t="shared" si="62"/>
        <v>1.8286209449410301E-10</v>
      </c>
      <c r="AX105" s="2"/>
      <c r="AY105" s="6">
        <f t="shared" si="102"/>
        <v>199</v>
      </c>
      <c r="AZ105" s="2">
        <f t="shared" ref="AZ105:BF141" si="130">AZ$10*(1-EXP((-BG105)))</f>
        <v>0.1</v>
      </c>
      <c r="BA105" s="2">
        <f t="shared" si="130"/>
        <v>0.15</v>
      </c>
      <c r="BB105" s="2">
        <f t="shared" si="130"/>
        <v>0.15</v>
      </c>
      <c r="BC105" s="2">
        <f t="shared" si="130"/>
        <v>0.15</v>
      </c>
      <c r="BD105" s="2">
        <f t="shared" si="130"/>
        <v>0.15</v>
      </c>
      <c r="BE105" s="2">
        <f t="shared" si="130"/>
        <v>0.15</v>
      </c>
      <c r="BF105" s="2">
        <f t="shared" si="130"/>
        <v>0.15</v>
      </c>
      <c r="BG105" s="21">
        <f t="shared" si="123"/>
        <v>1306773975.7978363</v>
      </c>
      <c r="BH105" s="21">
        <f t="shared" si="123"/>
        <v>148531522.19263428</v>
      </c>
      <c r="BI105" s="21">
        <f t="shared" si="123"/>
        <v>16912141.417650934</v>
      </c>
      <c r="BJ105" s="21">
        <f t="shared" si="123"/>
        <v>1928769.0838889952</v>
      </c>
      <c r="BK105" s="21">
        <f t="shared" si="123"/>
        <v>220297.84411434602</v>
      </c>
      <c r="BL105" s="21">
        <f t="shared" si="123"/>
        <v>25196.556998245051</v>
      </c>
      <c r="BM105" s="21">
        <f t="shared" si="123"/>
        <v>2885.563851116945</v>
      </c>
      <c r="BN105" s="2">
        <f t="shared" si="127"/>
        <v>46.899219716363746</v>
      </c>
      <c r="BO105" s="2">
        <f t="shared" si="127"/>
        <v>49.031002430743918</v>
      </c>
      <c r="BP105" s="2">
        <f t="shared" si="127"/>
        <v>51.162785145124083</v>
      </c>
      <c r="BQ105" s="2">
        <f t="shared" si="127"/>
        <v>53.294567859504255</v>
      </c>
      <c r="BR105" s="2">
        <f t="shared" si="127"/>
        <v>55.426350573884427</v>
      </c>
      <c r="BS105" s="2">
        <f t="shared" si="127"/>
        <v>57.5581332882646</v>
      </c>
      <c r="BT105" s="2">
        <f t="shared" si="127"/>
        <v>59.689916002644772</v>
      </c>
      <c r="BU105" s="2">
        <f t="shared" si="103"/>
        <v>8.2812039023987525E-5</v>
      </c>
      <c r="BV105" s="2">
        <f t="shared" si="103"/>
        <v>9.4126439919300857E-6</v>
      </c>
      <c r="BW105" s="2">
        <f t="shared" si="103"/>
        <v>1.071745336986798E-6</v>
      </c>
      <c r="BX105" s="2">
        <f t="shared" si="103"/>
        <v>1.2222871254049553E-7</v>
      </c>
      <c r="BY105" s="2">
        <f t="shared" si="103"/>
        <v>1.3960573137791306E-8</v>
      </c>
      <c r="BZ105" s="2">
        <f t="shared" si="103"/>
        <v>1.5967399872145168E-9</v>
      </c>
      <c r="CA105" s="2">
        <f t="shared" si="103"/>
        <v>1.8286209449410301E-10</v>
      </c>
      <c r="CB105" s="2"/>
      <c r="CC105" s="6">
        <f t="shared" si="104"/>
        <v>199</v>
      </c>
      <c r="CD105" s="2">
        <f t="shared" ref="CD105:CJ141" si="131">CD$10*(1-EXP((-CK105)))</f>
        <v>0.05</v>
      </c>
      <c r="CE105" s="2">
        <f t="shared" si="131"/>
        <v>0.15</v>
      </c>
      <c r="CF105" s="2">
        <f t="shared" si="131"/>
        <v>0.25</v>
      </c>
      <c r="CG105" s="2">
        <f t="shared" si="131"/>
        <v>0.25</v>
      </c>
      <c r="CH105" s="2">
        <f t="shared" si="131"/>
        <v>0.15</v>
      </c>
      <c r="CI105" s="2">
        <f t="shared" si="131"/>
        <v>9.8727304612781008E-2</v>
      </c>
      <c r="CJ105" s="2">
        <f t="shared" si="131"/>
        <v>1.9732751720960579E-2</v>
      </c>
      <c r="CK105" s="21">
        <f t="shared" si="124"/>
        <v>220297.84411434602</v>
      </c>
      <c r="CL105" s="21">
        <f t="shared" si="124"/>
        <v>25196.556998245051</v>
      </c>
      <c r="CM105" s="21">
        <f t="shared" si="124"/>
        <v>2885.563851116945</v>
      </c>
      <c r="CN105" s="21">
        <f t="shared" si="124"/>
        <v>330.85724177935276</v>
      </c>
      <c r="CO105" s="21">
        <f t="shared" si="124"/>
        <v>37.978409103049358</v>
      </c>
      <c r="CP105" s="21">
        <f t="shared" si="124"/>
        <v>4.364033182384393</v>
      </c>
      <c r="CQ105" s="21">
        <f t="shared" si="124"/>
        <v>0.50195679240581592</v>
      </c>
      <c r="CR105" s="2">
        <f t="shared" si="128"/>
        <v>55.426350573884427</v>
      </c>
      <c r="CS105" s="2">
        <f t="shared" si="128"/>
        <v>57.5581332882646</v>
      </c>
      <c r="CT105" s="2">
        <f t="shared" si="128"/>
        <v>59.689916002644772</v>
      </c>
      <c r="CU105" s="2">
        <f t="shared" si="128"/>
        <v>61.821698717024944</v>
      </c>
      <c r="CV105" s="2">
        <f t="shared" si="128"/>
        <v>63.953481431405109</v>
      </c>
      <c r="CW105" s="2">
        <f t="shared" si="128"/>
        <v>66.085264145785288</v>
      </c>
      <c r="CX105" s="2">
        <f t="shared" si="128"/>
        <v>68.217046860165453</v>
      </c>
      <c r="CY105" s="2">
        <f t="shared" si="105"/>
        <v>1.3960573137791306E-8</v>
      </c>
      <c r="CZ105" s="2">
        <f t="shared" si="105"/>
        <v>1.5967399872145168E-9</v>
      </c>
      <c r="DA105" s="2">
        <f t="shared" si="105"/>
        <v>1.8286209449410301E-10</v>
      </c>
      <c r="DB105" s="2">
        <f t="shared" si="105"/>
        <v>2.0966872102620583E-11</v>
      </c>
      <c r="DC105" s="2">
        <f t="shared" si="105"/>
        <v>2.4067432891666257E-12</v>
      </c>
      <c r="DD105" s="2">
        <f t="shared" si="105"/>
        <v>2.765547010383012E-13</v>
      </c>
      <c r="DE105" s="2">
        <f t="shared" si="105"/>
        <v>3.1809682661965516E-14</v>
      </c>
      <c r="DF105" s="2"/>
      <c r="DG105" s="6">
        <f t="shared" si="106"/>
        <v>199</v>
      </c>
      <c r="DH105" s="2">
        <f t="shared" si="121"/>
        <v>0.02</v>
      </c>
      <c r="DI105" s="2">
        <f t="shared" si="121"/>
        <v>0.05</v>
      </c>
      <c r="DJ105" s="2">
        <f t="shared" si="121"/>
        <v>0.08</v>
      </c>
      <c r="DK105" s="2">
        <f t="shared" si="121"/>
        <v>0.1</v>
      </c>
      <c r="DL105" s="2">
        <f t="shared" si="121"/>
        <v>0.12</v>
      </c>
      <c r="DM105" s="2">
        <f t="shared" si="121"/>
        <v>0.14809095691917151</v>
      </c>
      <c r="DN105" s="2">
        <f t="shared" si="121"/>
        <v>4.735860413030539E-2</v>
      </c>
      <c r="DO105" s="2">
        <f t="shared" si="121"/>
        <v>5.6151029290583028E-3</v>
      </c>
      <c r="DP105" s="2">
        <f t="shared" si="120"/>
        <v>5.3094386802341018E-4</v>
      </c>
      <c r="DQ105" s="2">
        <f t="shared" si="120"/>
        <v>4.6057748579539925E-5</v>
      </c>
      <c r="DR105" s="2">
        <f t="shared" si="120"/>
        <v>4.4311903925953192E-6</v>
      </c>
      <c r="DS105" s="2">
        <f t="shared" si="120"/>
        <v>4.0944717475177586E-7</v>
      </c>
      <c r="DT105" s="2">
        <f t="shared" si="120"/>
        <v>3.5492283438909311E-8</v>
      </c>
      <c r="DU105" s="21">
        <f t="shared" si="125"/>
        <v>220297.84411434602</v>
      </c>
      <c r="DV105" s="21">
        <f t="shared" si="125"/>
        <v>25196.556998245051</v>
      </c>
      <c r="DW105" s="21">
        <f t="shared" si="125"/>
        <v>2885.563851116945</v>
      </c>
      <c r="DX105" s="21">
        <f t="shared" si="125"/>
        <v>330.85724177935276</v>
      </c>
      <c r="DY105" s="21">
        <f t="shared" si="125"/>
        <v>37.978409103049358</v>
      </c>
      <c r="DZ105" s="21">
        <f t="shared" si="125"/>
        <v>4.364033182384393</v>
      </c>
      <c r="EA105" s="21">
        <f t="shared" si="125"/>
        <v>0.50195679240581592</v>
      </c>
      <c r="EB105" s="21">
        <f t="shared" si="125"/>
        <v>5.7789114291465063E-2</v>
      </c>
      <c r="EC105" s="21">
        <f t="shared" si="125"/>
        <v>6.6589198279799347E-3</v>
      </c>
      <c r="ED105" s="21">
        <f t="shared" si="125"/>
        <v>7.6792392110609927E-4</v>
      </c>
      <c r="EE105" s="21">
        <f t="shared" si="125"/>
        <v>8.8627735173562493E-5</v>
      </c>
      <c r="EF105" s="21">
        <f t="shared" si="125"/>
        <v>1.0236231758872987E-5</v>
      </c>
      <c r="EG105" s="21">
        <f t="shared" si="125"/>
        <v>1.1830768144641195E-6</v>
      </c>
      <c r="EH105" s="2">
        <f t="shared" si="119"/>
        <v>55.426350573884427</v>
      </c>
      <c r="EI105" s="2">
        <f t="shared" si="119"/>
        <v>57.5581332882646</v>
      </c>
      <c r="EJ105" s="2">
        <f t="shared" si="119"/>
        <v>59.689916002644772</v>
      </c>
      <c r="EK105" s="2">
        <f t="shared" si="119"/>
        <v>61.821698717024944</v>
      </c>
      <c r="EL105" s="2">
        <f t="shared" si="119"/>
        <v>63.953481431405109</v>
      </c>
      <c r="EM105" s="2">
        <f t="shared" si="119"/>
        <v>66.085264145785288</v>
      </c>
      <c r="EN105" s="2">
        <f t="shared" si="119"/>
        <v>68.217046860165453</v>
      </c>
      <c r="EO105" s="2">
        <f t="shared" si="119"/>
        <v>70.348829574545618</v>
      </c>
      <c r="EP105" s="2">
        <f t="shared" si="119"/>
        <v>72.480612288925798</v>
      </c>
      <c r="EQ105" s="2">
        <f t="shared" si="119"/>
        <v>74.612395003305963</v>
      </c>
      <c r="ER105" s="2">
        <f t="shared" si="119"/>
        <v>76.744177717686128</v>
      </c>
      <c r="ES105" s="2">
        <f t="shared" si="119"/>
        <v>78.875960432066307</v>
      </c>
      <c r="ET105" s="2">
        <f t="shared" si="119"/>
        <v>81.007743146446472</v>
      </c>
      <c r="EU105" s="2">
        <f t="shared" si="126"/>
        <v>1.3960573137791306E-8</v>
      </c>
      <c r="EV105" s="2">
        <f t="shared" si="126"/>
        <v>1.5967399872145168E-9</v>
      </c>
      <c r="EW105" s="2">
        <f t="shared" si="126"/>
        <v>1.8286209449410301E-10</v>
      </c>
      <c r="EX105" s="2">
        <f t="shared" si="126"/>
        <v>2.0966872102620583E-11</v>
      </c>
      <c r="EY105" s="2">
        <f t="shared" si="126"/>
        <v>2.4067432891666257E-12</v>
      </c>
      <c r="EZ105" s="2">
        <f t="shared" si="126"/>
        <v>2.765547010383012E-13</v>
      </c>
      <c r="FA105" s="2">
        <f t="shared" si="126"/>
        <v>3.1809682661965516E-14</v>
      </c>
      <c r="FB105" s="2">
        <f t="shared" si="126"/>
        <v>3.6621745431853652E-15</v>
      </c>
      <c r="FC105" s="2">
        <f t="shared" si="126"/>
        <v>4.2198477997337987E-16</v>
      </c>
      <c r="FD105" s="2">
        <f t="shared" si="126"/>
        <v>4.866438029823189E-17</v>
      </c>
      <c r="FE105" s="2">
        <f t="shared" si="126"/>
        <v>5.6164597701877372E-18</v>
      </c>
      <c r="FF105" s="2">
        <f t="shared" si="126"/>
        <v>6.4868388839499283E-19</v>
      </c>
      <c r="FG105" s="2">
        <f t="shared" si="126"/>
        <v>7.4973182158689451E-20</v>
      </c>
    </row>
    <row r="106" spans="1:163" x14ac:dyDescent="0.25">
      <c r="A106" s="19">
        <f t="shared" si="114"/>
        <v>88</v>
      </c>
      <c r="B106" s="20">
        <f t="shared" si="115"/>
        <v>201</v>
      </c>
      <c r="C106" s="22">
        <f t="shared" si="116"/>
        <v>88</v>
      </c>
      <c r="D106" s="20">
        <f t="shared" si="116"/>
        <v>201</v>
      </c>
      <c r="E106" s="8">
        <f t="shared" si="92"/>
        <v>474.16</v>
      </c>
      <c r="F106" s="21">
        <f t="shared" si="117"/>
        <v>6.3371356147021542E-14</v>
      </c>
      <c r="G106" s="7">
        <f t="shared" si="93"/>
        <v>0.49587986478933854</v>
      </c>
      <c r="H106" s="7">
        <f t="shared" si="94"/>
        <v>2.2829135488013682E-2</v>
      </c>
      <c r="I106" s="2">
        <f t="shared" si="95"/>
        <v>91.804282290124704</v>
      </c>
      <c r="J106" s="2">
        <f t="shared" si="107"/>
        <v>2.4275174475613217</v>
      </c>
      <c r="K106" s="2">
        <f t="shared" si="108"/>
        <v>2.3169671262581937</v>
      </c>
      <c r="L106" s="2">
        <f t="shared" si="109"/>
        <v>1.4523127530169244</v>
      </c>
      <c r="M106" s="2">
        <f t="shared" si="96"/>
        <v>1</v>
      </c>
      <c r="N106" s="2">
        <f t="shared" si="97"/>
        <v>1</v>
      </c>
      <c r="O106" s="2">
        <f t="shared" si="98"/>
        <v>0.97424186609408603</v>
      </c>
      <c r="P106" s="2">
        <f t="shared" si="99"/>
        <v>0.58678610766664674</v>
      </c>
      <c r="Q106" s="6">
        <f t="shared" si="100"/>
        <v>201</v>
      </c>
      <c r="R106" s="2">
        <f t="shared" si="129"/>
        <v>0.1</v>
      </c>
      <c r="S106" s="2">
        <f t="shared" si="129"/>
        <v>0.1</v>
      </c>
      <c r="T106" s="2">
        <f t="shared" si="129"/>
        <v>0.15</v>
      </c>
      <c r="U106" s="2">
        <f t="shared" si="129"/>
        <v>0.15</v>
      </c>
      <c r="V106" s="2">
        <f t="shared" si="129"/>
        <v>0.15</v>
      </c>
      <c r="W106" s="2">
        <f t="shared" si="129"/>
        <v>0.15</v>
      </c>
      <c r="X106" s="2">
        <f t="shared" si="129"/>
        <v>0.1</v>
      </c>
      <c r="Y106" s="2">
        <f t="shared" si="129"/>
        <v>0.1</v>
      </c>
      <c r="Z106" s="21">
        <f t="shared" si="122"/>
        <v>14028632698.955202</v>
      </c>
      <c r="AA106" s="21">
        <f t="shared" si="122"/>
        <v>1605874950.4181058</v>
      </c>
      <c r="AB106" s="21">
        <f t="shared" si="122"/>
        <v>184178064.11934453</v>
      </c>
      <c r="AC106" s="21">
        <f t="shared" si="122"/>
        <v>21160487.627124183</v>
      </c>
      <c r="AD106" s="21">
        <f t="shared" si="122"/>
        <v>2435089.3560611163</v>
      </c>
      <c r="AE106" s="21">
        <f t="shared" si="122"/>
        <v>280641.78220829787</v>
      </c>
      <c r="AF106" s="21">
        <f t="shared" si="122"/>
        <v>32388.477863480715</v>
      </c>
      <c r="AG106" s="21">
        <f t="shared" si="122"/>
        <v>3742.7182699353002</v>
      </c>
      <c r="AH106" s="2">
        <f t="shared" si="118"/>
        <v>44.578608602278905</v>
      </c>
      <c r="AI106" s="2">
        <f t="shared" si="118"/>
        <v>46.701399488101707</v>
      </c>
      <c r="AJ106" s="2">
        <f t="shared" si="118"/>
        <v>48.824190373924509</v>
      </c>
      <c r="AK106" s="2">
        <f t="shared" si="118"/>
        <v>50.946981259747318</v>
      </c>
      <c r="AL106" s="2">
        <f t="shared" si="118"/>
        <v>53.06977214557012</v>
      </c>
      <c r="AM106" s="2">
        <f t="shared" si="118"/>
        <v>55.192563031392929</v>
      </c>
      <c r="AN106" s="2">
        <f t="shared" si="118"/>
        <v>57.315353917215738</v>
      </c>
      <c r="AO106" s="2">
        <f t="shared" si="61"/>
        <v>59.43814480303854</v>
      </c>
      <c r="AP106" s="2">
        <f t="shared" si="101"/>
        <v>8.8901347902257456E-4</v>
      </c>
      <c r="AQ106" s="2">
        <f t="shared" si="101"/>
        <v>1.0176647341056987E-4</v>
      </c>
      <c r="AR106" s="2">
        <f t="shared" si="101"/>
        <v>1.1671613695777377E-5</v>
      </c>
      <c r="AS106" s="2">
        <f t="shared" si="101"/>
        <v>1.3409687976631761E-6</v>
      </c>
      <c r="AT106" s="2">
        <f t="shared" si="101"/>
        <v>1.543149148327719E-7</v>
      </c>
      <c r="AU106" s="2">
        <f t="shared" si="101"/>
        <v>1.778465033005695E-8</v>
      </c>
      <c r="AV106" s="2">
        <f t="shared" si="101"/>
        <v>2.0525017657465615E-9</v>
      </c>
      <c r="AW106" s="2">
        <f t="shared" si="62"/>
        <v>2.3718113244203426E-10</v>
      </c>
      <c r="AX106" s="2"/>
      <c r="AY106" s="6">
        <f t="shared" si="102"/>
        <v>201</v>
      </c>
      <c r="AZ106" s="2">
        <f t="shared" si="130"/>
        <v>0.1</v>
      </c>
      <c r="BA106" s="2">
        <f t="shared" si="130"/>
        <v>0.15</v>
      </c>
      <c r="BB106" s="2">
        <f t="shared" si="130"/>
        <v>0.15</v>
      </c>
      <c r="BC106" s="2">
        <f t="shared" si="130"/>
        <v>0.15</v>
      </c>
      <c r="BD106" s="2">
        <f t="shared" si="130"/>
        <v>0.15</v>
      </c>
      <c r="BE106" s="2">
        <f t="shared" si="130"/>
        <v>0.15</v>
      </c>
      <c r="BF106" s="2">
        <f t="shared" si="130"/>
        <v>0.15</v>
      </c>
      <c r="BG106" s="21">
        <f t="shared" si="123"/>
        <v>1605874950.4181058</v>
      </c>
      <c r="BH106" s="21">
        <f t="shared" si="123"/>
        <v>184178064.11934453</v>
      </c>
      <c r="BI106" s="21">
        <f t="shared" si="123"/>
        <v>21160487.627124183</v>
      </c>
      <c r="BJ106" s="21">
        <f t="shared" si="123"/>
        <v>2435089.3560611163</v>
      </c>
      <c r="BK106" s="21">
        <f t="shared" si="123"/>
        <v>280641.78220829787</v>
      </c>
      <c r="BL106" s="21">
        <f t="shared" si="123"/>
        <v>32388.477863480715</v>
      </c>
      <c r="BM106" s="21">
        <f t="shared" si="123"/>
        <v>3742.7182699353002</v>
      </c>
      <c r="BN106" s="2">
        <f t="shared" si="127"/>
        <v>46.701399488101707</v>
      </c>
      <c r="BO106" s="2">
        <f t="shared" si="127"/>
        <v>48.824190373924509</v>
      </c>
      <c r="BP106" s="2">
        <f t="shared" si="127"/>
        <v>50.946981259747318</v>
      </c>
      <c r="BQ106" s="2">
        <f t="shared" si="127"/>
        <v>53.06977214557012</v>
      </c>
      <c r="BR106" s="2">
        <f t="shared" si="127"/>
        <v>55.192563031392929</v>
      </c>
      <c r="BS106" s="2">
        <f t="shared" si="127"/>
        <v>57.315353917215738</v>
      </c>
      <c r="BT106" s="2">
        <f t="shared" si="127"/>
        <v>59.43814480303854</v>
      </c>
      <c r="BU106" s="2">
        <f t="shared" si="103"/>
        <v>1.0176647341056987E-4</v>
      </c>
      <c r="BV106" s="2">
        <f t="shared" si="103"/>
        <v>1.1671613695777377E-5</v>
      </c>
      <c r="BW106" s="2">
        <f t="shared" si="103"/>
        <v>1.3409687976631761E-6</v>
      </c>
      <c r="BX106" s="2">
        <f t="shared" si="103"/>
        <v>1.543149148327719E-7</v>
      </c>
      <c r="BY106" s="2">
        <f t="shared" si="103"/>
        <v>1.778465033005695E-8</v>
      </c>
      <c r="BZ106" s="2">
        <f t="shared" si="103"/>
        <v>2.0525017657465615E-9</v>
      </c>
      <c r="CA106" s="2">
        <f t="shared" si="103"/>
        <v>2.3718113244203426E-10</v>
      </c>
      <c r="CB106" s="2"/>
      <c r="CC106" s="6">
        <f t="shared" si="104"/>
        <v>201</v>
      </c>
      <c r="CD106" s="2">
        <f t="shared" si="131"/>
        <v>0.05</v>
      </c>
      <c r="CE106" s="2">
        <f t="shared" si="131"/>
        <v>0.15</v>
      </c>
      <c r="CF106" s="2">
        <f t="shared" si="131"/>
        <v>0.25</v>
      </c>
      <c r="CG106" s="2">
        <f t="shared" si="131"/>
        <v>0.25</v>
      </c>
      <c r="CH106" s="2">
        <f t="shared" si="131"/>
        <v>0.15</v>
      </c>
      <c r="CI106" s="2">
        <f t="shared" si="131"/>
        <v>9.9701813336987494E-2</v>
      </c>
      <c r="CJ106" s="2">
        <f t="shared" si="131"/>
        <v>2.4540052757098599E-2</v>
      </c>
      <c r="CK106" s="21">
        <f t="shared" si="124"/>
        <v>280641.78220829787</v>
      </c>
      <c r="CL106" s="21">
        <f t="shared" si="124"/>
        <v>32388.477863480715</v>
      </c>
      <c r="CM106" s="21">
        <f t="shared" si="124"/>
        <v>3742.7182699353002</v>
      </c>
      <c r="CN106" s="21">
        <f t="shared" si="124"/>
        <v>433.01612894924256</v>
      </c>
      <c r="CO106" s="21">
        <f t="shared" si="124"/>
        <v>50.154171226800287</v>
      </c>
      <c r="CP106" s="21">
        <f t="shared" si="124"/>
        <v>5.8152057886145867</v>
      </c>
      <c r="CQ106" s="21">
        <f t="shared" si="124"/>
        <v>0.67491648445730101</v>
      </c>
      <c r="CR106" s="2">
        <f t="shared" si="128"/>
        <v>55.192563031392929</v>
      </c>
      <c r="CS106" s="2">
        <f t="shared" si="128"/>
        <v>57.315353917215738</v>
      </c>
      <c r="CT106" s="2">
        <f t="shared" si="128"/>
        <v>59.43814480303854</v>
      </c>
      <c r="CU106" s="2">
        <f t="shared" si="128"/>
        <v>61.560935688861349</v>
      </c>
      <c r="CV106" s="2">
        <f t="shared" si="128"/>
        <v>63.683726574684151</v>
      </c>
      <c r="CW106" s="2">
        <f t="shared" si="128"/>
        <v>65.806517460506953</v>
      </c>
      <c r="CX106" s="2">
        <f t="shared" si="128"/>
        <v>67.929308346329762</v>
      </c>
      <c r="CY106" s="2">
        <f t="shared" si="105"/>
        <v>1.778465033005695E-8</v>
      </c>
      <c r="CZ106" s="2">
        <f t="shared" si="105"/>
        <v>2.0525017657465615E-9</v>
      </c>
      <c r="DA106" s="2">
        <f t="shared" si="105"/>
        <v>2.3718113244203426E-10</v>
      </c>
      <c r="DB106" s="2">
        <f t="shared" si="105"/>
        <v>2.744081932504706E-11</v>
      </c>
      <c r="DC106" s="2">
        <f t="shared" si="105"/>
        <v>3.1783378470722612E-12</v>
      </c>
      <c r="DD106" s="2">
        <f t="shared" si="105"/>
        <v>3.6851747709851625E-13</v>
      </c>
      <c r="DE106" s="2">
        <f t="shared" si="105"/>
        <v>4.2770372906039351E-14</v>
      </c>
      <c r="DF106" s="2"/>
      <c r="DG106" s="6">
        <f t="shared" si="106"/>
        <v>201</v>
      </c>
      <c r="DH106" s="2">
        <f t="shared" si="121"/>
        <v>0.02</v>
      </c>
      <c r="DI106" s="2">
        <f t="shared" si="121"/>
        <v>0.05</v>
      </c>
      <c r="DJ106" s="2">
        <f t="shared" si="121"/>
        <v>0.08</v>
      </c>
      <c r="DK106" s="2">
        <f t="shared" si="121"/>
        <v>0.1</v>
      </c>
      <c r="DL106" s="2">
        <f t="shared" si="121"/>
        <v>0.12</v>
      </c>
      <c r="DM106" s="2">
        <f t="shared" si="121"/>
        <v>0.14955272000548123</v>
      </c>
      <c r="DN106" s="2">
        <f t="shared" si="121"/>
        <v>5.889612661703663E-2</v>
      </c>
      <c r="DO106" s="2">
        <f t="shared" si="121"/>
        <v>7.5408864015938833E-3</v>
      </c>
      <c r="DP106" s="2">
        <f t="shared" si="120"/>
        <v>7.2595973213092086E-4</v>
      </c>
      <c r="DQ106" s="2">
        <f t="shared" si="120"/>
        <v>6.3612473821059726E-5</v>
      </c>
      <c r="DR106" s="2">
        <f t="shared" si="120"/>
        <v>6.1762139676624363E-6</v>
      </c>
      <c r="DS106" s="2">
        <f t="shared" si="120"/>
        <v>5.7585448510533154E-7</v>
      </c>
      <c r="DT106" s="2">
        <f t="shared" si="120"/>
        <v>5.0368130223299444E-8</v>
      </c>
      <c r="DU106" s="21">
        <f t="shared" si="125"/>
        <v>280641.78220829787</v>
      </c>
      <c r="DV106" s="21">
        <f t="shared" si="125"/>
        <v>32388.477863480715</v>
      </c>
      <c r="DW106" s="21">
        <f t="shared" si="125"/>
        <v>3742.7182699353002</v>
      </c>
      <c r="DX106" s="21">
        <f t="shared" si="125"/>
        <v>433.01612894924256</v>
      </c>
      <c r="DY106" s="21">
        <f t="shared" si="125"/>
        <v>50.154171226800287</v>
      </c>
      <c r="DZ106" s="21">
        <f t="shared" si="125"/>
        <v>5.8152057886145867</v>
      </c>
      <c r="EA106" s="21">
        <f t="shared" si="125"/>
        <v>0.67491648445730101</v>
      </c>
      <c r="EB106" s="21">
        <f t="shared" si="125"/>
        <v>7.8403654339571749E-2</v>
      </c>
      <c r="EC106" s="21">
        <f t="shared" si="125"/>
        <v>9.1159206883277086E-3</v>
      </c>
      <c r="ED106" s="21">
        <f t="shared" si="125"/>
        <v>1.0607703149652272E-3</v>
      </c>
      <c r="EE106" s="21">
        <f t="shared" si="125"/>
        <v>1.2353190910540339E-4</v>
      </c>
      <c r="EF106" s="21">
        <f t="shared" si="125"/>
        <v>1.4396465756303153E-5</v>
      </c>
      <c r="EG106" s="21">
        <f t="shared" si="125"/>
        <v>1.6789390835209207E-6</v>
      </c>
      <c r="EH106" s="2">
        <f t="shared" si="119"/>
        <v>55.192563031392929</v>
      </c>
      <c r="EI106" s="2">
        <f t="shared" si="119"/>
        <v>57.315353917215738</v>
      </c>
      <c r="EJ106" s="2">
        <f t="shared" si="119"/>
        <v>59.43814480303854</v>
      </c>
      <c r="EK106" s="2">
        <f t="shared" si="119"/>
        <v>61.560935688861349</v>
      </c>
      <c r="EL106" s="2">
        <f t="shared" si="119"/>
        <v>63.683726574684151</v>
      </c>
      <c r="EM106" s="2">
        <f t="shared" si="119"/>
        <v>65.806517460506953</v>
      </c>
      <c r="EN106" s="2">
        <f t="shared" si="119"/>
        <v>67.929308346329762</v>
      </c>
      <c r="EO106" s="2">
        <f t="shared" si="119"/>
        <v>70.052099232152571</v>
      </c>
      <c r="EP106" s="2">
        <f t="shared" si="119"/>
        <v>72.174890117975366</v>
      </c>
      <c r="EQ106" s="2">
        <f t="shared" si="119"/>
        <v>74.297681003798175</v>
      </c>
      <c r="ER106" s="2">
        <f t="shared" si="119"/>
        <v>76.420471889620984</v>
      </c>
      <c r="ES106" s="2">
        <f t="shared" si="119"/>
        <v>78.543262775443779</v>
      </c>
      <c r="ET106" s="2">
        <f t="shared" si="119"/>
        <v>80.666053661266588</v>
      </c>
      <c r="EU106" s="2">
        <f t="shared" si="126"/>
        <v>1.778465033005695E-8</v>
      </c>
      <c r="EV106" s="2">
        <f t="shared" si="126"/>
        <v>2.0525017657465615E-9</v>
      </c>
      <c r="EW106" s="2">
        <f t="shared" si="126"/>
        <v>2.3718113244203426E-10</v>
      </c>
      <c r="EX106" s="2">
        <f t="shared" si="126"/>
        <v>2.744081932504706E-11</v>
      </c>
      <c r="EY106" s="2">
        <f t="shared" si="126"/>
        <v>3.1783378470722612E-12</v>
      </c>
      <c r="EZ106" s="2">
        <f t="shared" si="126"/>
        <v>3.6851747709851625E-13</v>
      </c>
      <c r="FA106" s="2">
        <f t="shared" si="126"/>
        <v>4.2770372906039351E-14</v>
      </c>
      <c r="FB106" s="2">
        <f t="shared" si="126"/>
        <v>4.9685459023809729E-15</v>
      </c>
      <c r="FC106" s="2">
        <f t="shared" si="126"/>
        <v>5.77688256548017E-16</v>
      </c>
      <c r="FD106" s="2">
        <f t="shared" si="126"/>
        <v>6.7222453419849632E-17</v>
      </c>
      <c r="FE106" s="2">
        <f t="shared" si="126"/>
        <v>7.8283846074400124E-18</v>
      </c>
      <c r="FF106" s="2">
        <f t="shared" si="126"/>
        <v>9.1232355870108692E-19</v>
      </c>
      <c r="FG106" s="2">
        <f t="shared" si="126"/>
        <v>1.0639664661095822E-19</v>
      </c>
    </row>
    <row r="107" spans="1:163" x14ac:dyDescent="0.25">
      <c r="A107" s="19">
        <f t="shared" si="114"/>
        <v>89</v>
      </c>
      <c r="B107" s="20">
        <f t="shared" si="115"/>
        <v>203</v>
      </c>
      <c r="C107" s="22">
        <f t="shared" si="116"/>
        <v>89</v>
      </c>
      <c r="D107" s="20">
        <f t="shared" si="116"/>
        <v>203</v>
      </c>
      <c r="E107" s="8">
        <f t="shared" si="92"/>
        <v>476.16</v>
      </c>
      <c r="F107" s="21">
        <f t="shared" si="117"/>
        <v>6.3371356147021542E-14</v>
      </c>
      <c r="G107" s="7">
        <f t="shared" si="93"/>
        <v>0.48528606456018486</v>
      </c>
      <c r="H107" s="7">
        <f t="shared" si="94"/>
        <v>2.290021366837431E-2</v>
      </c>
      <c r="I107" s="2">
        <f t="shared" si="95"/>
        <v>91.872937586424484</v>
      </c>
      <c r="J107" s="2">
        <f t="shared" si="107"/>
        <v>2.5120807734333774</v>
      </c>
      <c r="K107" s="2">
        <f t="shared" si="108"/>
        <v>2.4083157790153504</v>
      </c>
      <c r="L107" s="2">
        <f t="shared" si="109"/>
        <v>1.4583111843904952</v>
      </c>
      <c r="M107" s="2">
        <f t="shared" si="96"/>
        <v>1</v>
      </c>
      <c r="N107" s="2">
        <f t="shared" si="97"/>
        <v>1</v>
      </c>
      <c r="O107" s="2">
        <f t="shared" si="98"/>
        <v>0.9797340412038128</v>
      </c>
      <c r="P107" s="2">
        <f t="shared" si="99"/>
        <v>0.60255472064697579</v>
      </c>
      <c r="Q107" s="6">
        <f t="shared" si="100"/>
        <v>203</v>
      </c>
      <c r="R107" s="2">
        <f t="shared" si="129"/>
        <v>0.1</v>
      </c>
      <c r="S107" s="2">
        <f t="shared" si="129"/>
        <v>0.1</v>
      </c>
      <c r="T107" s="2">
        <f t="shared" si="129"/>
        <v>0.15</v>
      </c>
      <c r="U107" s="2">
        <f t="shared" si="129"/>
        <v>0.15</v>
      </c>
      <c r="V107" s="2">
        <f t="shared" si="129"/>
        <v>0.15</v>
      </c>
      <c r="W107" s="2">
        <f t="shared" si="129"/>
        <v>0.15</v>
      </c>
      <c r="X107" s="2">
        <f t="shared" si="129"/>
        <v>0.1</v>
      </c>
      <c r="Y107" s="2">
        <f t="shared" si="129"/>
        <v>0.1</v>
      </c>
      <c r="Z107" s="21">
        <f t="shared" si="122"/>
        <v>17057444857.770306</v>
      </c>
      <c r="AA107" s="21">
        <f t="shared" si="122"/>
        <v>1970088930.3040829</v>
      </c>
      <c r="AB107" s="21">
        <f t="shared" si="122"/>
        <v>227975002.63116449</v>
      </c>
      <c r="AC107" s="21">
        <f t="shared" si="122"/>
        <v>26427129.233316187</v>
      </c>
      <c r="AD107" s="21">
        <f t="shared" si="122"/>
        <v>3068414.3794058296</v>
      </c>
      <c r="AE107" s="21">
        <f t="shared" si="122"/>
        <v>356800.98677395796</v>
      </c>
      <c r="AF107" s="21">
        <f t="shared" si="122"/>
        <v>41546.907651680442</v>
      </c>
      <c r="AG107" s="21">
        <f t="shared" si="122"/>
        <v>4844.0610518943085</v>
      </c>
      <c r="AH107" s="2">
        <f t="shared" si="118"/>
        <v>44.391366462652392</v>
      </c>
      <c r="AI107" s="2">
        <f t="shared" si="118"/>
        <v>46.505241056112034</v>
      </c>
      <c r="AJ107" s="2">
        <f t="shared" si="118"/>
        <v>48.619115649571668</v>
      </c>
      <c r="AK107" s="2">
        <f t="shared" si="118"/>
        <v>50.73299024303131</v>
      </c>
      <c r="AL107" s="2">
        <f t="shared" si="118"/>
        <v>52.846864836490944</v>
      </c>
      <c r="AM107" s="2">
        <f t="shared" si="118"/>
        <v>54.960739429950586</v>
      </c>
      <c r="AN107" s="2">
        <f t="shared" si="118"/>
        <v>57.074614023410227</v>
      </c>
      <c r="AO107" s="2">
        <f t="shared" si="61"/>
        <v>59.188488616869869</v>
      </c>
      <c r="AP107" s="2">
        <f t="shared" si="101"/>
        <v>1.0809534130412756E-3</v>
      </c>
      <c r="AQ107" s="2">
        <f t="shared" si="101"/>
        <v>1.2484720724364827E-4</v>
      </c>
      <c r="AR107" s="2">
        <f t="shared" si="101"/>
        <v>1.4447085084359123E-5</v>
      </c>
      <c r="AS107" s="2">
        <f t="shared" si="101"/>
        <v>1.6747230185878912E-6</v>
      </c>
      <c r="AT107" s="2">
        <f t="shared" si="101"/>
        <v>1.9444958044397045E-7</v>
      </c>
      <c r="AU107" s="2">
        <f t="shared" si="101"/>
        <v>2.2610962406461268E-8</v>
      </c>
      <c r="AV107" s="2">
        <f t="shared" si="101"/>
        <v>2.6328838816020574E-9</v>
      </c>
      <c r="AW107" s="2">
        <f t="shared" si="62"/>
        <v>3.0697471811751008E-10</v>
      </c>
      <c r="AX107" s="2"/>
      <c r="AY107" s="6">
        <f t="shared" si="102"/>
        <v>203</v>
      </c>
      <c r="AZ107" s="2">
        <f t="shared" si="130"/>
        <v>0.1</v>
      </c>
      <c r="BA107" s="2">
        <f t="shared" si="130"/>
        <v>0.15</v>
      </c>
      <c r="BB107" s="2">
        <f t="shared" si="130"/>
        <v>0.15</v>
      </c>
      <c r="BC107" s="2">
        <f t="shared" si="130"/>
        <v>0.15</v>
      </c>
      <c r="BD107" s="2">
        <f t="shared" si="130"/>
        <v>0.15</v>
      </c>
      <c r="BE107" s="2">
        <f t="shared" si="130"/>
        <v>0.15</v>
      </c>
      <c r="BF107" s="2">
        <f t="shared" si="130"/>
        <v>0.15</v>
      </c>
      <c r="BG107" s="21">
        <f t="shared" si="123"/>
        <v>1970088930.3040829</v>
      </c>
      <c r="BH107" s="21">
        <f t="shared" si="123"/>
        <v>227975002.63116449</v>
      </c>
      <c r="BI107" s="21">
        <f t="shared" si="123"/>
        <v>26427129.233316187</v>
      </c>
      <c r="BJ107" s="21">
        <f t="shared" si="123"/>
        <v>3068414.3794058296</v>
      </c>
      <c r="BK107" s="21">
        <f t="shared" si="123"/>
        <v>356800.98677395796</v>
      </c>
      <c r="BL107" s="21">
        <f t="shared" si="123"/>
        <v>41546.907651680442</v>
      </c>
      <c r="BM107" s="21">
        <f t="shared" si="123"/>
        <v>4844.0610518943085</v>
      </c>
      <c r="BN107" s="2">
        <f t="shared" si="127"/>
        <v>46.505241056112034</v>
      </c>
      <c r="BO107" s="2">
        <f t="shared" si="127"/>
        <v>48.619115649571668</v>
      </c>
      <c r="BP107" s="2">
        <f t="shared" si="127"/>
        <v>50.73299024303131</v>
      </c>
      <c r="BQ107" s="2">
        <f t="shared" si="127"/>
        <v>52.846864836490944</v>
      </c>
      <c r="BR107" s="2">
        <f t="shared" si="127"/>
        <v>54.960739429950586</v>
      </c>
      <c r="BS107" s="2">
        <f t="shared" si="127"/>
        <v>57.074614023410227</v>
      </c>
      <c r="BT107" s="2">
        <f t="shared" si="127"/>
        <v>59.188488616869869</v>
      </c>
      <c r="BU107" s="2">
        <f t="shared" si="103"/>
        <v>1.2484720724364827E-4</v>
      </c>
      <c r="BV107" s="2">
        <f t="shared" si="103"/>
        <v>1.4447085084359123E-5</v>
      </c>
      <c r="BW107" s="2">
        <f t="shared" si="103"/>
        <v>1.6747230185878912E-6</v>
      </c>
      <c r="BX107" s="2">
        <f t="shared" si="103"/>
        <v>1.9444958044397045E-7</v>
      </c>
      <c r="BY107" s="2">
        <f t="shared" si="103"/>
        <v>2.2610962406461268E-8</v>
      </c>
      <c r="BZ107" s="2">
        <f t="shared" si="103"/>
        <v>2.6328838816020574E-9</v>
      </c>
      <c r="CA107" s="2">
        <f t="shared" si="103"/>
        <v>3.0697471811751008E-10</v>
      </c>
      <c r="CB107" s="2"/>
      <c r="CC107" s="6">
        <f t="shared" si="104"/>
        <v>203</v>
      </c>
      <c r="CD107" s="2">
        <f t="shared" si="131"/>
        <v>0.05</v>
      </c>
      <c r="CE107" s="2">
        <f t="shared" si="131"/>
        <v>0.15</v>
      </c>
      <c r="CF107" s="2">
        <f t="shared" si="131"/>
        <v>0.25</v>
      </c>
      <c r="CG107" s="2">
        <f t="shared" si="131"/>
        <v>0.25</v>
      </c>
      <c r="CH107" s="2">
        <f t="shared" si="131"/>
        <v>0.15</v>
      </c>
      <c r="CI107" s="2">
        <f t="shared" si="131"/>
        <v>9.9956079238072093E-2</v>
      </c>
      <c r="CJ107" s="2">
        <f t="shared" si="131"/>
        <v>2.9777961965740632E-2</v>
      </c>
      <c r="CK107" s="21">
        <f t="shared" si="124"/>
        <v>356800.98677395796</v>
      </c>
      <c r="CL107" s="21">
        <f t="shared" si="124"/>
        <v>41546.907651680442</v>
      </c>
      <c r="CM107" s="21">
        <f t="shared" si="124"/>
        <v>4844.0610518943085</v>
      </c>
      <c r="CN107" s="21">
        <f t="shared" si="124"/>
        <v>565.45847573187962</v>
      </c>
      <c r="CO107" s="21">
        <f t="shared" si="124"/>
        <v>66.081175361804455</v>
      </c>
      <c r="CP107" s="21">
        <f t="shared" si="124"/>
        <v>7.7305383198341238</v>
      </c>
      <c r="CQ107" s="21">
        <f t="shared" si="124"/>
        <v>0.90525000392501509</v>
      </c>
      <c r="CR107" s="2">
        <f t="shared" si="128"/>
        <v>54.960739429950586</v>
      </c>
      <c r="CS107" s="2">
        <f t="shared" si="128"/>
        <v>57.074614023410227</v>
      </c>
      <c r="CT107" s="2">
        <f t="shared" si="128"/>
        <v>59.188488616869869</v>
      </c>
      <c r="CU107" s="2">
        <f t="shared" si="128"/>
        <v>61.302363210329503</v>
      </c>
      <c r="CV107" s="2">
        <f t="shared" si="128"/>
        <v>63.416237803789144</v>
      </c>
      <c r="CW107" s="2">
        <f t="shared" si="128"/>
        <v>65.530112397248772</v>
      </c>
      <c r="CX107" s="2">
        <f t="shared" si="128"/>
        <v>67.643986990708413</v>
      </c>
      <c r="CY107" s="2">
        <f t="shared" si="105"/>
        <v>2.2610962406461268E-8</v>
      </c>
      <c r="CZ107" s="2">
        <f t="shared" si="105"/>
        <v>2.6328838816020574E-9</v>
      </c>
      <c r="DA107" s="2">
        <f t="shared" si="105"/>
        <v>3.0697471811751008E-10</v>
      </c>
      <c r="DB107" s="2">
        <f t="shared" si="105"/>
        <v>3.5833870451956887E-11</v>
      </c>
      <c r="DC107" s="2">
        <f t="shared" si="105"/>
        <v>4.1876536984666955E-12</v>
      </c>
      <c r="DD107" s="2">
        <f t="shared" si="105"/>
        <v>4.8989469707440579E-13</v>
      </c>
      <c r="DE107" s="2">
        <f t="shared" si="105"/>
        <v>5.7366920400824781E-14</v>
      </c>
      <c r="DF107" s="2"/>
      <c r="DG107" s="6">
        <f t="shared" si="106"/>
        <v>203</v>
      </c>
      <c r="DH107" s="2">
        <f t="shared" si="121"/>
        <v>0.02</v>
      </c>
      <c r="DI107" s="2">
        <f t="shared" si="121"/>
        <v>0.05</v>
      </c>
      <c r="DJ107" s="2">
        <f t="shared" si="121"/>
        <v>0.08</v>
      </c>
      <c r="DK107" s="2">
        <f t="shared" si="121"/>
        <v>0.1</v>
      </c>
      <c r="DL107" s="2">
        <f t="shared" si="121"/>
        <v>0.12</v>
      </c>
      <c r="DM107" s="2">
        <f t="shared" si="121"/>
        <v>0.14993411885710814</v>
      </c>
      <c r="DN107" s="2">
        <f t="shared" si="121"/>
        <v>7.1467108717777506E-2</v>
      </c>
      <c r="DO107" s="2">
        <f t="shared" si="121"/>
        <v>1.0066818623561192E-2</v>
      </c>
      <c r="DP107" s="2">
        <f t="shared" si="120"/>
        <v>9.8959257006452366E-4</v>
      </c>
      <c r="DQ107" s="2">
        <f t="shared" si="120"/>
        <v>8.7618307172898649E-5</v>
      </c>
      <c r="DR107" s="2">
        <f t="shared" si="120"/>
        <v>8.5846966064895291E-6</v>
      </c>
      <c r="DS107" s="2">
        <f t="shared" si="120"/>
        <v>8.0760322761275206E-7</v>
      </c>
      <c r="DT107" s="2">
        <f t="shared" si="120"/>
        <v>7.1271457502408706E-8</v>
      </c>
      <c r="DU107" s="21">
        <f t="shared" si="125"/>
        <v>356800.98677395796</v>
      </c>
      <c r="DV107" s="21">
        <f t="shared" si="125"/>
        <v>41546.907651680442</v>
      </c>
      <c r="DW107" s="21">
        <f t="shared" si="125"/>
        <v>4844.0610518943085</v>
      </c>
      <c r="DX107" s="21">
        <f t="shared" si="125"/>
        <v>565.45847573187962</v>
      </c>
      <c r="DY107" s="21">
        <f t="shared" si="125"/>
        <v>66.081175361804455</v>
      </c>
      <c r="DZ107" s="21">
        <f t="shared" si="125"/>
        <v>7.7305383198341238</v>
      </c>
      <c r="EA107" s="21">
        <f t="shared" si="125"/>
        <v>0.90525000392501509</v>
      </c>
      <c r="EB107" s="21">
        <f t="shared" si="125"/>
        <v>0.10610322054551333</v>
      </c>
      <c r="EC107" s="21">
        <f t="shared" si="125"/>
        <v>1.2447051264325283E-2</v>
      </c>
      <c r="ED107" s="21">
        <f t="shared" si="125"/>
        <v>1.4613724042368196E-3</v>
      </c>
      <c r="EE107" s="21">
        <f t="shared" si="125"/>
        <v>1.7170867322029802E-4</v>
      </c>
      <c r="EF107" s="21">
        <f t="shared" si="125"/>
        <v>2.019028451269785E-5</v>
      </c>
      <c r="EG107" s="21">
        <f t="shared" si="125"/>
        <v>2.3757180720502984E-6</v>
      </c>
      <c r="EH107" s="2">
        <f t="shared" si="119"/>
        <v>54.960739429950586</v>
      </c>
      <c r="EI107" s="2">
        <f t="shared" si="119"/>
        <v>57.074614023410227</v>
      </c>
      <c r="EJ107" s="2">
        <f t="shared" si="119"/>
        <v>59.188488616869869</v>
      </c>
      <c r="EK107" s="2">
        <f t="shared" si="119"/>
        <v>61.302363210329503</v>
      </c>
      <c r="EL107" s="2">
        <f t="shared" si="119"/>
        <v>63.416237803789144</v>
      </c>
      <c r="EM107" s="2">
        <f t="shared" si="119"/>
        <v>65.530112397248772</v>
      </c>
      <c r="EN107" s="2">
        <f t="shared" si="119"/>
        <v>67.643986990708413</v>
      </c>
      <c r="EO107" s="2">
        <f t="shared" si="119"/>
        <v>69.757861584168054</v>
      </c>
      <c r="EP107" s="2">
        <f t="shared" si="119"/>
        <v>71.871736177627696</v>
      </c>
      <c r="EQ107" s="2">
        <f t="shared" si="119"/>
        <v>73.985610771087323</v>
      </c>
      <c r="ER107" s="2">
        <f t="shared" si="119"/>
        <v>76.099485364546965</v>
      </c>
      <c r="ES107" s="2">
        <f t="shared" si="119"/>
        <v>78.213359958006606</v>
      </c>
      <c r="ET107" s="2">
        <f t="shared" si="119"/>
        <v>80.327234551466248</v>
      </c>
      <c r="EU107" s="2">
        <f t="shared" si="126"/>
        <v>2.2610962406461268E-8</v>
      </c>
      <c r="EV107" s="2">
        <f t="shared" si="126"/>
        <v>2.6328838816020574E-9</v>
      </c>
      <c r="EW107" s="2">
        <f t="shared" si="126"/>
        <v>3.0697471811751008E-10</v>
      </c>
      <c r="EX107" s="2">
        <f t="shared" si="126"/>
        <v>3.5833870451956887E-11</v>
      </c>
      <c r="EY107" s="2">
        <f t="shared" si="126"/>
        <v>4.1876536984666955E-12</v>
      </c>
      <c r="EZ107" s="2">
        <f t="shared" si="126"/>
        <v>4.8989469707440579E-13</v>
      </c>
      <c r="FA107" s="2">
        <f t="shared" si="126"/>
        <v>5.7366920400824781E-14</v>
      </c>
      <c r="FB107" s="2">
        <f t="shared" si="126"/>
        <v>6.7239049775356989E-15</v>
      </c>
      <c r="FC107" s="2">
        <f t="shared" si="126"/>
        <v>7.8878651865179232E-16</v>
      </c>
      <c r="FD107" s="2">
        <f t="shared" si="126"/>
        <v>9.2609151092320629E-17</v>
      </c>
      <c r="FE107" s="2">
        <f t="shared" si="126"/>
        <v>1.0881411484176048E-17</v>
      </c>
      <c r="FF107" s="2">
        <f t="shared" si="126"/>
        <v>1.2794857105638687E-18</v>
      </c>
      <c r="FG107" s="2">
        <f t="shared" si="126"/>
        <v>1.5055247604881486E-19</v>
      </c>
    </row>
    <row r="108" spans="1:163" x14ac:dyDescent="0.25">
      <c r="A108" s="19">
        <f t="shared" si="114"/>
        <v>90</v>
      </c>
      <c r="B108" s="20">
        <f t="shared" si="115"/>
        <v>205</v>
      </c>
      <c r="C108" s="22">
        <f t="shared" si="116"/>
        <v>90</v>
      </c>
      <c r="D108" s="20">
        <f t="shared" si="116"/>
        <v>205</v>
      </c>
      <c r="E108" s="8">
        <f t="shared" si="92"/>
        <v>478.16</v>
      </c>
      <c r="F108" s="21">
        <f t="shared" si="117"/>
        <v>6.3371356147021542E-14</v>
      </c>
      <c r="G108" s="7">
        <f t="shared" si="93"/>
        <v>0.47412716166818591</v>
      </c>
      <c r="H108" s="7">
        <f t="shared" si="94"/>
        <v>2.2974941395913218E-2</v>
      </c>
      <c r="I108" s="2">
        <f t="shared" si="95"/>
        <v>91.945381023389942</v>
      </c>
      <c r="J108" s="2">
        <f t="shared" si="107"/>
        <v>2.6043135252783749</v>
      </c>
      <c r="K108" s="2">
        <f t="shared" si="108"/>
        <v>2.5122094709091765</v>
      </c>
      <c r="L108" s="2">
        <f t="shared" si="109"/>
        <v>1.4647146879394621</v>
      </c>
      <c r="M108" s="2">
        <f t="shared" si="96"/>
        <v>1</v>
      </c>
      <c r="N108" s="2">
        <f t="shared" si="97"/>
        <v>1</v>
      </c>
      <c r="O108" s="2">
        <f t="shared" si="98"/>
        <v>0.98510529113976797</v>
      </c>
      <c r="P108" s="2">
        <f t="shared" si="99"/>
        <v>0.61907867086487811</v>
      </c>
      <c r="Q108" s="6">
        <f t="shared" si="100"/>
        <v>205</v>
      </c>
      <c r="R108" s="2">
        <f t="shared" si="129"/>
        <v>0.1</v>
      </c>
      <c r="S108" s="2">
        <f t="shared" si="129"/>
        <v>0.1</v>
      </c>
      <c r="T108" s="2">
        <f t="shared" si="129"/>
        <v>0.15</v>
      </c>
      <c r="U108" s="2">
        <f t="shared" si="129"/>
        <v>0.15</v>
      </c>
      <c r="V108" s="2">
        <f t="shared" si="129"/>
        <v>0.15</v>
      </c>
      <c r="W108" s="2">
        <f t="shared" si="129"/>
        <v>0.15</v>
      </c>
      <c r="X108" s="2">
        <f t="shared" si="129"/>
        <v>0.1</v>
      </c>
      <c r="Y108" s="2">
        <f t="shared" si="129"/>
        <v>0.1</v>
      </c>
      <c r="Z108" s="21">
        <f t="shared" si="122"/>
        <v>20706993569.639801</v>
      </c>
      <c r="AA108" s="21">
        <f t="shared" si="122"/>
        <v>2412859221.6275191</v>
      </c>
      <c r="AB108" s="21">
        <f t="shared" si="122"/>
        <v>281693097.80440295</v>
      </c>
      <c r="AC108" s="21">
        <f t="shared" si="122"/>
        <v>32944396.898289904</v>
      </c>
      <c r="AD108" s="21">
        <f t="shared" si="122"/>
        <v>3859117.2830976443</v>
      </c>
      <c r="AE108" s="21">
        <f t="shared" si="122"/>
        <v>452733.0823142578</v>
      </c>
      <c r="AF108" s="21">
        <f t="shared" si="122"/>
        <v>53185.952735406492</v>
      </c>
      <c r="AG108" s="21">
        <f t="shared" si="122"/>
        <v>6256.1875112508633</v>
      </c>
      <c r="AH108" s="2">
        <f t="shared" si="118"/>
        <v>44.205690678552294</v>
      </c>
      <c r="AI108" s="2">
        <f t="shared" si="118"/>
        <v>46.310723568007162</v>
      </c>
      <c r="AJ108" s="2">
        <f t="shared" si="118"/>
        <v>48.415756457462038</v>
      </c>
      <c r="AK108" s="2">
        <f t="shared" si="118"/>
        <v>50.520789346916906</v>
      </c>
      <c r="AL108" s="2">
        <f t="shared" si="118"/>
        <v>52.625822236371775</v>
      </c>
      <c r="AM108" s="2">
        <f t="shared" si="118"/>
        <v>54.73085512582665</v>
      </c>
      <c r="AN108" s="2">
        <f t="shared" si="118"/>
        <v>56.835888015281526</v>
      </c>
      <c r="AO108" s="2">
        <f t="shared" si="61"/>
        <v>58.940920904736394</v>
      </c>
      <c r="AP108" s="2">
        <f t="shared" si="101"/>
        <v>1.3122302642370612E-3</v>
      </c>
      <c r="AQ108" s="2">
        <f t="shared" si="101"/>
        <v>1.5290616106642624E-4</v>
      </c>
      <c r="AR108" s="2">
        <f t="shared" si="101"/>
        <v>1.7851273625122017E-5</v>
      </c>
      <c r="AS108" s="2">
        <f t="shared" si="101"/>
        <v>2.0877311088904079E-6</v>
      </c>
      <c r="AT108" s="2">
        <f t="shared" si="101"/>
        <v>2.4455749576030851E-7</v>
      </c>
      <c r="AU108" s="2">
        <f t="shared" si="101"/>
        <v>2.8690309398875706E-8</v>
      </c>
      <c r="AV108" s="2">
        <f t="shared" si="101"/>
        <v>3.3704659528141013E-9</v>
      </c>
      <c r="AW108" s="2">
        <f t="shared" si="62"/>
        <v>3.9646308689802685E-10</v>
      </c>
      <c r="AX108" s="2"/>
      <c r="AY108" s="6">
        <f t="shared" si="102"/>
        <v>205</v>
      </c>
      <c r="AZ108" s="2">
        <f t="shared" si="130"/>
        <v>0.1</v>
      </c>
      <c r="BA108" s="2">
        <f t="shared" si="130"/>
        <v>0.15</v>
      </c>
      <c r="BB108" s="2">
        <f t="shared" si="130"/>
        <v>0.15</v>
      </c>
      <c r="BC108" s="2">
        <f t="shared" si="130"/>
        <v>0.15</v>
      </c>
      <c r="BD108" s="2">
        <f t="shared" si="130"/>
        <v>0.15</v>
      </c>
      <c r="BE108" s="2">
        <f t="shared" si="130"/>
        <v>0.15</v>
      </c>
      <c r="BF108" s="2">
        <f t="shared" si="130"/>
        <v>0.15</v>
      </c>
      <c r="BG108" s="21">
        <f t="shared" si="123"/>
        <v>2412859221.6275191</v>
      </c>
      <c r="BH108" s="21">
        <f t="shared" si="123"/>
        <v>281693097.80440295</v>
      </c>
      <c r="BI108" s="21">
        <f t="shared" si="123"/>
        <v>32944396.898289904</v>
      </c>
      <c r="BJ108" s="21">
        <f t="shared" si="123"/>
        <v>3859117.2830976443</v>
      </c>
      <c r="BK108" s="21">
        <f t="shared" si="123"/>
        <v>452733.0823142578</v>
      </c>
      <c r="BL108" s="21">
        <f t="shared" si="123"/>
        <v>53185.952735406492</v>
      </c>
      <c r="BM108" s="21">
        <f t="shared" si="123"/>
        <v>6256.1875112508633</v>
      </c>
      <c r="BN108" s="2">
        <f t="shared" si="127"/>
        <v>46.310723568007162</v>
      </c>
      <c r="BO108" s="2">
        <f t="shared" si="127"/>
        <v>48.415756457462038</v>
      </c>
      <c r="BP108" s="2">
        <f t="shared" si="127"/>
        <v>50.520789346916906</v>
      </c>
      <c r="BQ108" s="2">
        <f t="shared" si="127"/>
        <v>52.625822236371775</v>
      </c>
      <c r="BR108" s="2">
        <f t="shared" si="127"/>
        <v>54.73085512582665</v>
      </c>
      <c r="BS108" s="2">
        <f t="shared" si="127"/>
        <v>56.835888015281526</v>
      </c>
      <c r="BT108" s="2">
        <f t="shared" si="127"/>
        <v>58.940920904736394</v>
      </c>
      <c r="BU108" s="2">
        <f t="shared" si="103"/>
        <v>1.5290616106642624E-4</v>
      </c>
      <c r="BV108" s="2">
        <f t="shared" si="103"/>
        <v>1.7851273625122017E-5</v>
      </c>
      <c r="BW108" s="2">
        <f t="shared" si="103"/>
        <v>2.0877311088904079E-6</v>
      </c>
      <c r="BX108" s="2">
        <f t="shared" si="103"/>
        <v>2.4455749576030851E-7</v>
      </c>
      <c r="BY108" s="2">
        <f t="shared" si="103"/>
        <v>2.8690309398875706E-8</v>
      </c>
      <c r="BZ108" s="2">
        <f t="shared" si="103"/>
        <v>3.3704659528141013E-9</v>
      </c>
      <c r="CA108" s="2">
        <f t="shared" si="103"/>
        <v>3.9646308689802685E-10</v>
      </c>
      <c r="CB108" s="2"/>
      <c r="CC108" s="6">
        <f t="shared" si="104"/>
        <v>205</v>
      </c>
      <c r="CD108" s="2">
        <f t="shared" si="131"/>
        <v>0.05</v>
      </c>
      <c r="CE108" s="2">
        <f t="shared" si="131"/>
        <v>0.15</v>
      </c>
      <c r="CF108" s="2">
        <f t="shared" si="131"/>
        <v>0.25</v>
      </c>
      <c r="CG108" s="2">
        <f t="shared" si="131"/>
        <v>0.25</v>
      </c>
      <c r="CH108" s="2">
        <f t="shared" si="131"/>
        <v>0.15</v>
      </c>
      <c r="CI108" s="2">
        <f t="shared" si="131"/>
        <v>9.9996473503183969E-2</v>
      </c>
      <c r="CJ108" s="2">
        <f t="shared" si="131"/>
        <v>3.5108817636584008E-2</v>
      </c>
      <c r="CK108" s="21">
        <f t="shared" si="124"/>
        <v>452733.0823142578</v>
      </c>
      <c r="CL108" s="21">
        <f t="shared" si="124"/>
        <v>53185.952735406492</v>
      </c>
      <c r="CM108" s="21">
        <f t="shared" si="124"/>
        <v>6256.1875112508633</v>
      </c>
      <c r="CN108" s="21">
        <f t="shared" si="124"/>
        <v>736.78817448234895</v>
      </c>
      <c r="CO108" s="21">
        <f t="shared" si="124"/>
        <v>86.868305353721283</v>
      </c>
      <c r="CP108" s="21">
        <f t="shared" si="124"/>
        <v>10.252620490171156</v>
      </c>
      <c r="CQ108" s="21">
        <f t="shared" si="124"/>
        <v>1.2112537553423839</v>
      </c>
      <c r="CR108" s="2">
        <f t="shared" si="128"/>
        <v>54.73085512582665</v>
      </c>
      <c r="CS108" s="2">
        <f t="shared" si="128"/>
        <v>56.835888015281526</v>
      </c>
      <c r="CT108" s="2">
        <f t="shared" si="128"/>
        <v>58.940920904736394</v>
      </c>
      <c r="CU108" s="2">
        <f t="shared" si="128"/>
        <v>61.04595379419127</v>
      </c>
      <c r="CV108" s="2">
        <f t="shared" si="128"/>
        <v>63.150986683646138</v>
      </c>
      <c r="CW108" s="2">
        <f t="shared" si="128"/>
        <v>65.256019573101014</v>
      </c>
      <c r="CX108" s="2">
        <f t="shared" si="128"/>
        <v>67.361052462555875</v>
      </c>
      <c r="CY108" s="2">
        <f t="shared" si="105"/>
        <v>2.8690309398875706E-8</v>
      </c>
      <c r="CZ108" s="2">
        <f t="shared" si="105"/>
        <v>3.3704659528141013E-9</v>
      </c>
      <c r="DA108" s="2">
        <f t="shared" si="105"/>
        <v>3.9646308689802685E-10</v>
      </c>
      <c r="DB108" s="2">
        <f t="shared" si="105"/>
        <v>4.6691265810034789E-11</v>
      </c>
      <c r="DC108" s="2">
        <f t="shared" si="105"/>
        <v>5.5049623164588898E-12</v>
      </c>
      <c r="DD108" s="2">
        <f t="shared" si="105"/>
        <v>6.4972246452288684E-13</v>
      </c>
      <c r="DE108" s="2">
        <f t="shared" si="105"/>
        <v>7.6758793114219501E-14</v>
      </c>
      <c r="DF108" s="2"/>
      <c r="DG108" s="6">
        <f t="shared" si="106"/>
        <v>205</v>
      </c>
      <c r="DH108" s="2">
        <f t="shared" si="121"/>
        <v>0.02</v>
      </c>
      <c r="DI108" s="2">
        <f t="shared" si="121"/>
        <v>0.05</v>
      </c>
      <c r="DJ108" s="2">
        <f t="shared" si="121"/>
        <v>0.08</v>
      </c>
      <c r="DK108" s="2">
        <f t="shared" si="121"/>
        <v>0.1</v>
      </c>
      <c r="DL108" s="2">
        <f t="shared" si="121"/>
        <v>0.12</v>
      </c>
      <c r="DM108" s="2">
        <f t="shared" si="121"/>
        <v>0.14999471025477593</v>
      </c>
      <c r="DN108" s="2">
        <f t="shared" si="121"/>
        <v>8.4261162327801606E-2</v>
      </c>
      <c r="DO108" s="2">
        <f t="shared" si="121"/>
        <v>1.3344598829678967E-2</v>
      </c>
      <c r="DP108" s="2">
        <f t="shared" si="120"/>
        <v>1.3447138662712366E-3</v>
      </c>
      <c r="DQ108" s="2">
        <f t="shared" si="120"/>
        <v>1.2035570198772437E-4</v>
      </c>
      <c r="DR108" s="2">
        <f t="shared" si="120"/>
        <v>1.1899868340981002E-5</v>
      </c>
      <c r="DS108" s="2">
        <f t="shared" si="120"/>
        <v>1.1294551269935838E-6</v>
      </c>
      <c r="DT108" s="2">
        <f t="shared" si="120"/>
        <v>1.0056089477461504E-7</v>
      </c>
      <c r="DU108" s="21">
        <f t="shared" si="125"/>
        <v>452733.0823142578</v>
      </c>
      <c r="DV108" s="21">
        <f t="shared" si="125"/>
        <v>53185.952735406492</v>
      </c>
      <c r="DW108" s="21">
        <f t="shared" si="125"/>
        <v>6256.1875112508633</v>
      </c>
      <c r="DX108" s="21">
        <f t="shared" si="125"/>
        <v>736.78817448234895</v>
      </c>
      <c r="DY108" s="21">
        <f t="shared" si="125"/>
        <v>86.868305353721283</v>
      </c>
      <c r="DZ108" s="21">
        <f t="shared" si="125"/>
        <v>10.252620490171156</v>
      </c>
      <c r="EA108" s="21">
        <f t="shared" si="125"/>
        <v>1.2112537553423839</v>
      </c>
      <c r="EB108" s="21">
        <f t="shared" si="125"/>
        <v>0.14323083858594587</v>
      </c>
      <c r="EC108" s="21">
        <f t="shared" si="125"/>
        <v>1.6951796573359042E-2</v>
      </c>
      <c r="ED108" s="21">
        <f t="shared" si="125"/>
        <v>2.007942935272412E-3</v>
      </c>
      <c r="EE108" s="21">
        <f t="shared" si="125"/>
        <v>2.3802569268735208E-4</v>
      </c>
      <c r="EF108" s="21">
        <f t="shared" si="125"/>
        <v>2.8236776828858227E-5</v>
      </c>
      <c r="EG108" s="21">
        <f t="shared" si="125"/>
        <v>3.3520354438468561E-6</v>
      </c>
      <c r="EH108" s="2">
        <f t="shared" si="119"/>
        <v>54.73085512582665</v>
      </c>
      <c r="EI108" s="2">
        <f t="shared" si="119"/>
        <v>56.835888015281526</v>
      </c>
      <c r="EJ108" s="2">
        <f t="shared" si="119"/>
        <v>58.940920904736394</v>
      </c>
      <c r="EK108" s="2">
        <f t="shared" si="119"/>
        <v>61.04595379419127</v>
      </c>
      <c r="EL108" s="2">
        <f t="shared" si="119"/>
        <v>63.150986683646138</v>
      </c>
      <c r="EM108" s="2">
        <f t="shared" si="119"/>
        <v>65.256019573101014</v>
      </c>
      <c r="EN108" s="2">
        <f t="shared" si="119"/>
        <v>67.361052462555875</v>
      </c>
      <c r="EO108" s="2">
        <f t="shared" si="119"/>
        <v>69.466085352010751</v>
      </c>
      <c r="EP108" s="2">
        <f t="shared" si="119"/>
        <v>71.571118241465626</v>
      </c>
      <c r="EQ108" s="2">
        <f t="shared" si="119"/>
        <v>73.676151130920488</v>
      </c>
      <c r="ER108" s="2">
        <f t="shared" si="119"/>
        <v>75.781184020375363</v>
      </c>
      <c r="ES108" s="2">
        <f t="shared" si="119"/>
        <v>77.886216909830239</v>
      </c>
      <c r="ET108" s="2">
        <f t="shared" si="119"/>
        <v>79.9912497992851</v>
      </c>
      <c r="EU108" s="2">
        <f t="shared" si="126"/>
        <v>2.8690309398875706E-8</v>
      </c>
      <c r="EV108" s="2">
        <f t="shared" si="126"/>
        <v>3.3704659528141013E-9</v>
      </c>
      <c r="EW108" s="2">
        <f t="shared" si="126"/>
        <v>3.9646308689802685E-10</v>
      </c>
      <c r="EX108" s="2">
        <f t="shared" si="126"/>
        <v>4.6691265810034789E-11</v>
      </c>
      <c r="EY108" s="2">
        <f t="shared" si="126"/>
        <v>5.5049623164588898E-12</v>
      </c>
      <c r="EZ108" s="2">
        <f t="shared" si="126"/>
        <v>6.4972246452288684E-13</v>
      </c>
      <c r="FA108" s="2">
        <f t="shared" si="126"/>
        <v>7.6758793114219501E-14</v>
      </c>
      <c r="FB108" s="2">
        <f t="shared" si="126"/>
        <v>9.0767324832665316E-15</v>
      </c>
      <c r="FC108" s="2">
        <f t="shared" si="126"/>
        <v>1.0742583379821953E-15</v>
      </c>
      <c r="FD108" s="2">
        <f t="shared" si="126"/>
        <v>1.2724606687404384E-16</v>
      </c>
      <c r="FE108" s="2">
        <f t="shared" si="126"/>
        <v>1.508401094343169E-17</v>
      </c>
      <c r="FF108" s="2">
        <f t="shared" si="126"/>
        <v>1.7894028408655401E-18</v>
      </c>
      <c r="FG108" s="2">
        <f t="shared" si="126"/>
        <v>2.1242303192945857E-19</v>
      </c>
    </row>
    <row r="109" spans="1:163" x14ac:dyDescent="0.25">
      <c r="A109" s="19">
        <f t="shared" si="114"/>
        <v>91</v>
      </c>
      <c r="B109" s="20">
        <f t="shared" si="115"/>
        <v>207</v>
      </c>
      <c r="C109" s="22">
        <f t="shared" si="116"/>
        <v>91</v>
      </c>
      <c r="D109" s="20">
        <f t="shared" si="116"/>
        <v>207</v>
      </c>
      <c r="E109" s="8">
        <f t="shared" si="92"/>
        <v>480.16</v>
      </c>
      <c r="F109" s="21">
        <f t="shared" si="117"/>
        <v>6.3371356147021542E-14</v>
      </c>
      <c r="G109" s="7">
        <f t="shared" si="93"/>
        <v>0.46282927122170603</v>
      </c>
      <c r="H109" s="7">
        <f t="shared" si="94"/>
        <v>2.305043578150609E-2</v>
      </c>
      <c r="I109" s="2">
        <f t="shared" si="95"/>
        <v>92.018860510619263</v>
      </c>
      <c r="J109" s="2">
        <f t="shared" si="107"/>
        <v>2.7011149991708119</v>
      </c>
      <c r="K109" s="2">
        <f t="shared" si="108"/>
        <v>2.6262512614025795</v>
      </c>
      <c r="L109" s="2">
        <f t="shared" si="109"/>
        <v>1.4712932488058599</v>
      </c>
      <c r="M109" s="2">
        <f t="shared" si="96"/>
        <v>1</v>
      </c>
      <c r="N109" s="2">
        <f t="shared" si="97"/>
        <v>1</v>
      </c>
      <c r="O109" s="2">
        <f t="shared" si="98"/>
        <v>0.99007346683005026</v>
      </c>
      <c r="P109" s="2">
        <f t="shared" si="99"/>
        <v>0.63572210958019604</v>
      </c>
      <c r="Q109" s="6">
        <f t="shared" si="100"/>
        <v>207</v>
      </c>
      <c r="R109" s="2">
        <f t="shared" si="129"/>
        <v>0.1</v>
      </c>
      <c r="S109" s="2">
        <f t="shared" si="129"/>
        <v>0.1</v>
      </c>
      <c r="T109" s="2">
        <f t="shared" si="129"/>
        <v>0.15</v>
      </c>
      <c r="U109" s="2">
        <f t="shared" si="129"/>
        <v>0.15</v>
      </c>
      <c r="V109" s="2">
        <f t="shared" si="129"/>
        <v>0.15</v>
      </c>
      <c r="W109" s="2">
        <f t="shared" si="129"/>
        <v>0.15</v>
      </c>
      <c r="X109" s="2">
        <f t="shared" si="129"/>
        <v>0.1</v>
      </c>
      <c r="Y109" s="2">
        <f t="shared" si="129"/>
        <v>0.1</v>
      </c>
      <c r="Z109" s="21">
        <f t="shared" si="122"/>
        <v>25097657643.094135</v>
      </c>
      <c r="AA109" s="21">
        <f t="shared" si="122"/>
        <v>2950252694.4785662</v>
      </c>
      <c r="AB109" s="21">
        <f t="shared" si="122"/>
        <v>347467565.10048205</v>
      </c>
      <c r="AC109" s="21">
        <f t="shared" si="122"/>
        <v>40994937.921065576</v>
      </c>
      <c r="AD109" s="21">
        <f t="shared" si="122"/>
        <v>4844478.7404548312</v>
      </c>
      <c r="AE109" s="21">
        <f t="shared" si="122"/>
        <v>573339.06435119233</v>
      </c>
      <c r="AF109" s="21">
        <f t="shared" si="122"/>
        <v>67947.942592416031</v>
      </c>
      <c r="AG109" s="21">
        <f t="shared" si="122"/>
        <v>8063.0442935638521</v>
      </c>
      <c r="AH109" s="2">
        <f t="shared" si="118"/>
        <v>44.021561677058827</v>
      </c>
      <c r="AI109" s="2">
        <f t="shared" si="118"/>
        <v>46.117826518823527</v>
      </c>
      <c r="AJ109" s="2">
        <f t="shared" si="118"/>
        <v>48.214091360588235</v>
      </c>
      <c r="AK109" s="2">
        <f t="shared" si="118"/>
        <v>50.310356202352942</v>
      </c>
      <c r="AL109" s="2">
        <f t="shared" si="118"/>
        <v>52.406621044117642</v>
      </c>
      <c r="AM109" s="2">
        <f t="shared" si="118"/>
        <v>54.50288588588235</v>
      </c>
      <c r="AN109" s="2">
        <f t="shared" si="118"/>
        <v>56.599150727647064</v>
      </c>
      <c r="AO109" s="2">
        <f t="shared" si="61"/>
        <v>58.695415569411772</v>
      </c>
      <c r="AP109" s="2">
        <f t="shared" si="101"/>
        <v>1.5904726009578682E-3</v>
      </c>
      <c r="AQ109" s="2">
        <f t="shared" si="101"/>
        <v>1.8696151422555472E-4</v>
      </c>
      <c r="AR109" s="2">
        <f t="shared" si="101"/>
        <v>2.2019490817522466E-5</v>
      </c>
      <c r="AS109" s="2">
        <f t="shared" si="101"/>
        <v>2.5979048112209319E-6</v>
      </c>
      <c r="AT109" s="2">
        <f t="shared" si="101"/>
        <v>3.0700118760803895E-7</v>
      </c>
      <c r="AU109" s="2">
        <f t="shared" si="101"/>
        <v>3.6333274039999569E-8</v>
      </c>
      <c r="AV109" s="2">
        <f t="shared" si="101"/>
        <v>4.3059532694813721E-9</v>
      </c>
      <c r="AW109" s="2">
        <f t="shared" si="62"/>
        <v>5.1096605155664465E-10</v>
      </c>
      <c r="AX109" s="2"/>
      <c r="AY109" s="6">
        <f t="shared" si="102"/>
        <v>207</v>
      </c>
      <c r="AZ109" s="2">
        <f t="shared" si="130"/>
        <v>0.1</v>
      </c>
      <c r="BA109" s="2">
        <f t="shared" si="130"/>
        <v>0.15</v>
      </c>
      <c r="BB109" s="2">
        <f t="shared" si="130"/>
        <v>0.15</v>
      </c>
      <c r="BC109" s="2">
        <f t="shared" si="130"/>
        <v>0.15</v>
      </c>
      <c r="BD109" s="2">
        <f t="shared" si="130"/>
        <v>0.15</v>
      </c>
      <c r="BE109" s="2">
        <f t="shared" si="130"/>
        <v>0.15</v>
      </c>
      <c r="BF109" s="2">
        <f t="shared" si="130"/>
        <v>0.15</v>
      </c>
      <c r="BG109" s="21">
        <f t="shared" si="123"/>
        <v>2950252694.4785662</v>
      </c>
      <c r="BH109" s="21">
        <f t="shared" si="123"/>
        <v>347467565.10048205</v>
      </c>
      <c r="BI109" s="21">
        <f t="shared" si="123"/>
        <v>40994937.921065576</v>
      </c>
      <c r="BJ109" s="21">
        <f t="shared" si="123"/>
        <v>4844478.7404548312</v>
      </c>
      <c r="BK109" s="21">
        <f t="shared" si="123"/>
        <v>573339.06435119233</v>
      </c>
      <c r="BL109" s="21">
        <f t="shared" si="123"/>
        <v>67947.942592416031</v>
      </c>
      <c r="BM109" s="21">
        <f t="shared" si="123"/>
        <v>8063.0442935638521</v>
      </c>
      <c r="BN109" s="2">
        <f t="shared" si="127"/>
        <v>46.117826518823527</v>
      </c>
      <c r="BO109" s="2">
        <f t="shared" si="127"/>
        <v>48.214091360588235</v>
      </c>
      <c r="BP109" s="2">
        <f t="shared" si="127"/>
        <v>50.310356202352942</v>
      </c>
      <c r="BQ109" s="2">
        <f t="shared" si="127"/>
        <v>52.406621044117642</v>
      </c>
      <c r="BR109" s="2">
        <f t="shared" si="127"/>
        <v>54.50288588588235</v>
      </c>
      <c r="BS109" s="2">
        <f t="shared" si="127"/>
        <v>56.599150727647064</v>
      </c>
      <c r="BT109" s="2">
        <f t="shared" si="127"/>
        <v>58.695415569411772</v>
      </c>
      <c r="BU109" s="2">
        <f t="shared" si="103"/>
        <v>1.8696151422555472E-4</v>
      </c>
      <c r="BV109" s="2">
        <f t="shared" si="103"/>
        <v>2.2019490817522466E-5</v>
      </c>
      <c r="BW109" s="2">
        <f t="shared" si="103"/>
        <v>2.5979048112209319E-6</v>
      </c>
      <c r="BX109" s="2">
        <f t="shared" si="103"/>
        <v>3.0700118760803895E-7</v>
      </c>
      <c r="BY109" s="2">
        <f t="shared" si="103"/>
        <v>3.6333274039999569E-8</v>
      </c>
      <c r="BZ109" s="2">
        <f t="shared" si="103"/>
        <v>4.3059532694813721E-9</v>
      </c>
      <c r="CA109" s="2">
        <f t="shared" si="103"/>
        <v>5.1096605155664465E-10</v>
      </c>
      <c r="CB109" s="2"/>
      <c r="CC109" s="6">
        <f t="shared" si="104"/>
        <v>207</v>
      </c>
      <c r="CD109" s="2">
        <f t="shared" si="131"/>
        <v>0.05</v>
      </c>
      <c r="CE109" s="2">
        <f t="shared" si="131"/>
        <v>0.15</v>
      </c>
      <c r="CF109" s="2">
        <f t="shared" si="131"/>
        <v>0.25</v>
      </c>
      <c r="CG109" s="2">
        <f t="shared" si="131"/>
        <v>0.25</v>
      </c>
      <c r="CH109" s="2">
        <f t="shared" si="131"/>
        <v>0.15</v>
      </c>
      <c r="CI109" s="2">
        <f t="shared" si="131"/>
        <v>9.999987166584226E-2</v>
      </c>
      <c r="CJ109" s="2">
        <f t="shared" si="131"/>
        <v>4.0073595164208019E-2</v>
      </c>
      <c r="CK109" s="21">
        <f t="shared" si="124"/>
        <v>573339.06435119233</v>
      </c>
      <c r="CL109" s="21">
        <f t="shared" si="124"/>
        <v>67947.942592416031</v>
      </c>
      <c r="CM109" s="21">
        <f t="shared" si="124"/>
        <v>8063.0442935638521</v>
      </c>
      <c r="CN109" s="21">
        <f t="shared" si="124"/>
        <v>957.9475381943621</v>
      </c>
      <c r="CO109" s="21">
        <f t="shared" si="124"/>
        <v>113.93839578814733</v>
      </c>
      <c r="CP109" s="21">
        <f t="shared" si="124"/>
        <v>13.566043274330033</v>
      </c>
      <c r="CQ109" s="21">
        <f t="shared" si="124"/>
        <v>1.6168246437035056</v>
      </c>
      <c r="CR109" s="2">
        <f t="shared" si="128"/>
        <v>54.50288588588235</v>
      </c>
      <c r="CS109" s="2">
        <f t="shared" si="128"/>
        <v>56.599150727647064</v>
      </c>
      <c r="CT109" s="2">
        <f t="shared" si="128"/>
        <v>58.695415569411772</v>
      </c>
      <c r="CU109" s="2">
        <f t="shared" si="128"/>
        <v>60.791680411176472</v>
      </c>
      <c r="CV109" s="2">
        <f t="shared" si="128"/>
        <v>62.887945252941179</v>
      </c>
      <c r="CW109" s="2">
        <f t="shared" si="128"/>
        <v>64.984210094705887</v>
      </c>
      <c r="CX109" s="2">
        <f t="shared" si="128"/>
        <v>67.080474936470594</v>
      </c>
      <c r="CY109" s="2">
        <f t="shared" si="105"/>
        <v>3.6333274039999569E-8</v>
      </c>
      <c r="CZ109" s="2">
        <f t="shared" si="105"/>
        <v>4.3059532694813721E-9</v>
      </c>
      <c r="DA109" s="2">
        <f t="shared" si="105"/>
        <v>5.1096605155664465E-10</v>
      </c>
      <c r="DB109" s="2">
        <f t="shared" si="105"/>
        <v>6.0706434613077447E-11</v>
      </c>
      <c r="DC109" s="2">
        <f t="shared" si="105"/>
        <v>7.2204306583109842E-12</v>
      </c>
      <c r="DD109" s="2">
        <f t="shared" si="105"/>
        <v>8.5969855984347477E-13</v>
      </c>
      <c r="DE109" s="2">
        <f t="shared" si="105"/>
        <v>1.0246037032341607E-13</v>
      </c>
      <c r="DF109" s="2"/>
      <c r="DG109" s="6">
        <f t="shared" si="106"/>
        <v>207</v>
      </c>
      <c r="DH109" s="2">
        <f t="shared" si="121"/>
        <v>0.02</v>
      </c>
      <c r="DI109" s="2">
        <f t="shared" si="121"/>
        <v>0.05</v>
      </c>
      <c r="DJ109" s="2">
        <f t="shared" si="121"/>
        <v>0.08</v>
      </c>
      <c r="DK109" s="2">
        <f t="shared" si="121"/>
        <v>0.1</v>
      </c>
      <c r="DL109" s="2">
        <f t="shared" si="121"/>
        <v>0.12</v>
      </c>
      <c r="DM109" s="2">
        <f t="shared" si="121"/>
        <v>0.14999980749876338</v>
      </c>
      <c r="DN109" s="2">
        <f t="shared" si="121"/>
        <v>9.6176628394099226E-2</v>
      </c>
      <c r="DO109" s="2">
        <f t="shared" si="121"/>
        <v>1.7541413784236327E-2</v>
      </c>
      <c r="DP109" s="2">
        <f t="shared" si="120"/>
        <v>1.8212150801377013E-3</v>
      </c>
      <c r="DQ109" s="2">
        <f t="shared" si="120"/>
        <v>1.6487731275543148E-4</v>
      </c>
      <c r="DR109" s="2">
        <f t="shared" si="120"/>
        <v>1.6450807425055781E-5</v>
      </c>
      <c r="DS109" s="2">
        <f t="shared" si="120"/>
        <v>1.5752173285310534E-6</v>
      </c>
      <c r="DT109" s="2">
        <f t="shared" si="120"/>
        <v>1.4148545037229175E-7</v>
      </c>
      <c r="DU109" s="21">
        <f t="shared" si="125"/>
        <v>573339.06435119233</v>
      </c>
      <c r="DV109" s="21">
        <f t="shared" si="125"/>
        <v>67947.942592416031</v>
      </c>
      <c r="DW109" s="21">
        <f t="shared" si="125"/>
        <v>8063.0442935638521</v>
      </c>
      <c r="DX109" s="21">
        <f t="shared" si="125"/>
        <v>957.9475381943621</v>
      </c>
      <c r="DY109" s="21">
        <f t="shared" si="125"/>
        <v>113.93839578814733</v>
      </c>
      <c r="DZ109" s="21">
        <f t="shared" si="125"/>
        <v>13.566043274330033</v>
      </c>
      <c r="EA109" s="21">
        <f t="shared" si="125"/>
        <v>1.6168246437035056</v>
      </c>
      <c r="EB109" s="21">
        <f t="shared" si="125"/>
        <v>0.19287400394770984</v>
      </c>
      <c r="EC109" s="21">
        <f t="shared" si="125"/>
        <v>2.3028316513987644E-2</v>
      </c>
      <c r="ED109" s="21">
        <f t="shared" si="125"/>
        <v>2.7517377726419285E-3</v>
      </c>
      <c r="EE109" s="21">
        <f t="shared" si="125"/>
        <v>3.290702861892368E-4</v>
      </c>
      <c r="EF109" s="21">
        <f t="shared" si="125"/>
        <v>3.9381208642949043E-5</v>
      </c>
      <c r="EG109" s="21">
        <f t="shared" si="125"/>
        <v>4.7161928003094601E-6</v>
      </c>
      <c r="EH109" s="2">
        <f t="shared" si="119"/>
        <v>54.50288588588235</v>
      </c>
      <c r="EI109" s="2">
        <f t="shared" si="119"/>
        <v>56.599150727647064</v>
      </c>
      <c r="EJ109" s="2">
        <f t="shared" si="119"/>
        <v>58.695415569411772</v>
      </c>
      <c r="EK109" s="2">
        <f t="shared" si="119"/>
        <v>60.791680411176472</v>
      </c>
      <c r="EL109" s="2">
        <f t="shared" si="119"/>
        <v>62.887945252941179</v>
      </c>
      <c r="EM109" s="2">
        <f t="shared" si="119"/>
        <v>64.984210094705887</v>
      </c>
      <c r="EN109" s="2">
        <f t="shared" si="119"/>
        <v>67.080474936470594</v>
      </c>
      <c r="EO109" s="2">
        <f t="shared" si="119"/>
        <v>69.176739778235302</v>
      </c>
      <c r="EP109" s="2">
        <f t="shared" si="119"/>
        <v>71.273004620000009</v>
      </c>
      <c r="EQ109" s="2">
        <f t="shared" si="119"/>
        <v>73.369269461764702</v>
      </c>
      <c r="ER109" s="2">
        <f t="shared" si="119"/>
        <v>75.465534303529409</v>
      </c>
      <c r="ES109" s="2">
        <f t="shared" si="119"/>
        <v>77.561799145294117</v>
      </c>
      <c r="ET109" s="2">
        <f t="shared" si="119"/>
        <v>79.658063987058824</v>
      </c>
      <c r="EU109" s="2">
        <f t="shared" si="126"/>
        <v>3.6333274039999569E-8</v>
      </c>
      <c r="EV109" s="2">
        <f t="shared" si="126"/>
        <v>4.3059532694813721E-9</v>
      </c>
      <c r="EW109" s="2">
        <f t="shared" si="126"/>
        <v>5.1096605155664465E-10</v>
      </c>
      <c r="EX109" s="2">
        <f t="shared" si="126"/>
        <v>6.0706434613077447E-11</v>
      </c>
      <c r="EY109" s="2">
        <f t="shared" si="126"/>
        <v>7.2204306583109842E-12</v>
      </c>
      <c r="EZ109" s="2">
        <f t="shared" si="126"/>
        <v>8.5969855984347477E-13</v>
      </c>
      <c r="FA109" s="2">
        <f t="shared" si="126"/>
        <v>1.0246037032341607E-13</v>
      </c>
      <c r="FB109" s="2">
        <f t="shared" si="126"/>
        <v>1.2222687195672359E-14</v>
      </c>
      <c r="FC109" s="2">
        <f t="shared" si="126"/>
        <v>1.4593356472742485E-15</v>
      </c>
      <c r="FD109" s="2">
        <f t="shared" si="126"/>
        <v>1.7438135441330345E-16</v>
      </c>
      <c r="FE109" s="2">
        <f t="shared" si="126"/>
        <v>2.085363030350043E-17</v>
      </c>
      <c r="FF109" s="2">
        <f t="shared" si="126"/>
        <v>2.4956405984124867E-18</v>
      </c>
      <c r="FG109" s="2">
        <f t="shared" si="126"/>
        <v>2.9887153360642963E-19</v>
      </c>
    </row>
    <row r="110" spans="1:163" x14ac:dyDescent="0.25">
      <c r="A110" s="19">
        <f t="shared" si="114"/>
        <v>92</v>
      </c>
      <c r="B110" s="20">
        <f t="shared" si="115"/>
        <v>209</v>
      </c>
      <c r="C110" s="22">
        <f t="shared" si="116"/>
        <v>92</v>
      </c>
      <c r="D110" s="20">
        <f t="shared" si="116"/>
        <v>209</v>
      </c>
      <c r="E110" s="8">
        <f t="shared" si="92"/>
        <v>482.16</v>
      </c>
      <c r="F110" s="21">
        <f t="shared" si="117"/>
        <v>6.3371356147021542E-14</v>
      </c>
      <c r="G110" s="7">
        <f t="shared" si="93"/>
        <v>0.4520049563287864</v>
      </c>
      <c r="H110" s="7">
        <f t="shared" si="94"/>
        <v>2.3122534867578908E-2</v>
      </c>
      <c r="I110" s="2">
        <f t="shared" si="95"/>
        <v>92.089395375466438</v>
      </c>
      <c r="J110" s="2">
        <f t="shared" si="107"/>
        <v>2.7972033090435788</v>
      </c>
      <c r="K110" s="2">
        <f t="shared" si="108"/>
        <v>2.7447754459404674</v>
      </c>
      <c r="L110" s="2">
        <f t="shared" si="109"/>
        <v>1.4776926223172522</v>
      </c>
      <c r="M110" s="2">
        <f t="shared" si="96"/>
        <v>1</v>
      </c>
      <c r="N110" s="2">
        <f t="shared" si="97"/>
        <v>1</v>
      </c>
      <c r="O110" s="2">
        <f t="shared" si="98"/>
        <v>0.99419383334901101</v>
      </c>
      <c r="P110" s="2">
        <f t="shared" si="99"/>
        <v>0.65159812096973246</v>
      </c>
      <c r="Q110" s="6">
        <f t="shared" si="100"/>
        <v>209</v>
      </c>
      <c r="R110" s="2">
        <f t="shared" si="129"/>
        <v>0.1</v>
      </c>
      <c r="S110" s="2">
        <f t="shared" si="129"/>
        <v>0.1</v>
      </c>
      <c r="T110" s="2">
        <f t="shared" si="129"/>
        <v>0.15</v>
      </c>
      <c r="U110" s="2">
        <f t="shared" si="129"/>
        <v>0.15</v>
      </c>
      <c r="V110" s="2">
        <f t="shared" si="129"/>
        <v>0.15</v>
      </c>
      <c r="W110" s="2">
        <f t="shared" si="129"/>
        <v>0.15</v>
      </c>
      <c r="X110" s="2">
        <f t="shared" si="129"/>
        <v>0.1</v>
      </c>
      <c r="Y110" s="2">
        <f t="shared" si="129"/>
        <v>0.1</v>
      </c>
      <c r="Z110" s="21">
        <f t="shared" si="122"/>
        <v>30371824952.876438</v>
      </c>
      <c r="AA110" s="21">
        <f t="shared" si="122"/>
        <v>3601441878.8588114</v>
      </c>
      <c r="AB110" s="21">
        <f t="shared" si="122"/>
        <v>427868886.21039021</v>
      </c>
      <c r="AC110" s="21">
        <f t="shared" si="122"/>
        <v>50922027.045332469</v>
      </c>
      <c r="AD110" s="21">
        <f t="shared" si="122"/>
        <v>6070176.484251285</v>
      </c>
      <c r="AE110" s="21">
        <f t="shared" si="122"/>
        <v>724676.92200822989</v>
      </c>
      <c r="AF110" s="21">
        <f t="shared" si="122"/>
        <v>86633.863486407587</v>
      </c>
      <c r="AG110" s="21">
        <f t="shared" si="122"/>
        <v>10370.238533191223</v>
      </c>
      <c r="AH110" s="2">
        <f t="shared" si="118"/>
        <v>43.83896021000615</v>
      </c>
      <c r="AI110" s="2">
        <f t="shared" si="118"/>
        <v>45.926529743815962</v>
      </c>
      <c r="AJ110" s="2">
        <f t="shared" si="118"/>
        <v>48.014099277625782</v>
      </c>
      <c r="AK110" s="2">
        <f t="shared" si="118"/>
        <v>50.101668811435594</v>
      </c>
      <c r="AL110" s="2">
        <f t="shared" si="118"/>
        <v>52.189238345245414</v>
      </c>
      <c r="AM110" s="2">
        <f t="shared" si="118"/>
        <v>54.276807879055234</v>
      </c>
      <c r="AN110" s="2">
        <f t="shared" si="118"/>
        <v>56.364377412865053</v>
      </c>
      <c r="AO110" s="2">
        <f t="shared" si="61"/>
        <v>58.451946946674873</v>
      </c>
      <c r="AP110" s="2">
        <f t="shared" si="101"/>
        <v>1.924703735925061E-3</v>
      </c>
      <c r="AQ110" s="2">
        <f t="shared" si="101"/>
        <v>2.2822825594800373E-4</v>
      </c>
      <c r="AR110" s="2">
        <f t="shared" si="101"/>
        <v>2.7114631572269497E-5</v>
      </c>
      <c r="AS110" s="2">
        <f t="shared" si="101"/>
        <v>3.2269979116180735E-6</v>
      </c>
      <c r="AT110" s="2">
        <f t="shared" si="101"/>
        <v>3.8467531585876475E-7</v>
      </c>
      <c r="AU110" s="2">
        <f t="shared" si="101"/>
        <v>4.592375931611095E-8</v>
      </c>
      <c r="AV110" s="2">
        <f t="shared" si="101"/>
        <v>5.4901054173895818E-9</v>
      </c>
      <c r="AW110" s="2">
        <f t="shared" si="62"/>
        <v>6.5717607941642729E-10</v>
      </c>
      <c r="AX110" s="2"/>
      <c r="AY110" s="6">
        <f t="shared" si="102"/>
        <v>209</v>
      </c>
      <c r="AZ110" s="2">
        <f t="shared" si="130"/>
        <v>0.1</v>
      </c>
      <c r="BA110" s="2">
        <f t="shared" si="130"/>
        <v>0.15</v>
      </c>
      <c r="BB110" s="2">
        <f t="shared" si="130"/>
        <v>0.15</v>
      </c>
      <c r="BC110" s="2">
        <f t="shared" si="130"/>
        <v>0.15</v>
      </c>
      <c r="BD110" s="2">
        <f t="shared" si="130"/>
        <v>0.15</v>
      </c>
      <c r="BE110" s="2">
        <f t="shared" si="130"/>
        <v>0.15</v>
      </c>
      <c r="BF110" s="2">
        <f t="shared" si="130"/>
        <v>0.15</v>
      </c>
      <c r="BG110" s="21">
        <f t="shared" si="123"/>
        <v>3601441878.8588114</v>
      </c>
      <c r="BH110" s="21">
        <f t="shared" si="123"/>
        <v>427868886.21039021</v>
      </c>
      <c r="BI110" s="21">
        <f t="shared" si="123"/>
        <v>50922027.045332469</v>
      </c>
      <c r="BJ110" s="21">
        <f t="shared" si="123"/>
        <v>6070176.484251285</v>
      </c>
      <c r="BK110" s="21">
        <f t="shared" si="123"/>
        <v>724676.92200822989</v>
      </c>
      <c r="BL110" s="21">
        <f t="shared" si="123"/>
        <v>86633.863486407587</v>
      </c>
      <c r="BM110" s="21">
        <f t="shared" si="123"/>
        <v>10370.238533191223</v>
      </c>
      <c r="BN110" s="2">
        <f t="shared" si="127"/>
        <v>45.926529743815962</v>
      </c>
      <c r="BO110" s="2">
        <f t="shared" si="127"/>
        <v>48.014099277625782</v>
      </c>
      <c r="BP110" s="2">
        <f t="shared" si="127"/>
        <v>50.101668811435594</v>
      </c>
      <c r="BQ110" s="2">
        <f t="shared" si="127"/>
        <v>52.189238345245414</v>
      </c>
      <c r="BR110" s="2">
        <f t="shared" si="127"/>
        <v>54.276807879055234</v>
      </c>
      <c r="BS110" s="2">
        <f t="shared" si="127"/>
        <v>56.364377412865053</v>
      </c>
      <c r="BT110" s="2">
        <f t="shared" si="127"/>
        <v>58.451946946674873</v>
      </c>
      <c r="BU110" s="2">
        <f t="shared" si="103"/>
        <v>2.2822825594800373E-4</v>
      </c>
      <c r="BV110" s="2">
        <f t="shared" si="103"/>
        <v>2.7114631572269497E-5</v>
      </c>
      <c r="BW110" s="2">
        <f t="shared" si="103"/>
        <v>3.2269979116180735E-6</v>
      </c>
      <c r="BX110" s="2">
        <f t="shared" si="103"/>
        <v>3.8467531585876475E-7</v>
      </c>
      <c r="BY110" s="2">
        <f t="shared" si="103"/>
        <v>4.592375931611095E-8</v>
      </c>
      <c r="BZ110" s="2">
        <f t="shared" si="103"/>
        <v>5.4901054173895818E-9</v>
      </c>
      <c r="CA110" s="2">
        <f t="shared" si="103"/>
        <v>6.5717607941642729E-10</v>
      </c>
      <c r="CB110" s="2"/>
      <c r="CC110" s="6">
        <f t="shared" si="104"/>
        <v>209</v>
      </c>
      <c r="CD110" s="2">
        <f t="shared" si="131"/>
        <v>0.05</v>
      </c>
      <c r="CE110" s="2">
        <f t="shared" si="131"/>
        <v>0.15</v>
      </c>
      <c r="CF110" s="2">
        <f t="shared" si="131"/>
        <v>0.25</v>
      </c>
      <c r="CG110" s="2">
        <f t="shared" si="131"/>
        <v>0.25</v>
      </c>
      <c r="CH110" s="2">
        <f t="shared" si="131"/>
        <v>0.15</v>
      </c>
      <c r="CI110" s="2">
        <f t="shared" si="131"/>
        <v>9.9999998332307535E-2</v>
      </c>
      <c r="CJ110" s="2">
        <f t="shared" si="131"/>
        <v>4.4193835016703466E-2</v>
      </c>
      <c r="CK110" s="21">
        <f t="shared" si="124"/>
        <v>724676.92200822989</v>
      </c>
      <c r="CL110" s="21">
        <f t="shared" si="124"/>
        <v>86633.863486407587</v>
      </c>
      <c r="CM110" s="21">
        <f t="shared" si="124"/>
        <v>10370.238533191223</v>
      </c>
      <c r="CN110" s="21">
        <f t="shared" si="124"/>
        <v>1242.8239822721994</v>
      </c>
      <c r="CO110" s="21">
        <f t="shared" si="124"/>
        <v>149.11319672290904</v>
      </c>
      <c r="CP110" s="21">
        <f t="shared" si="124"/>
        <v>17.909239827895959</v>
      </c>
      <c r="CQ110" s="21">
        <f t="shared" si="124"/>
        <v>2.1531027242293423</v>
      </c>
      <c r="CR110" s="2">
        <f t="shared" si="128"/>
        <v>54.276807879055234</v>
      </c>
      <c r="CS110" s="2">
        <f t="shared" si="128"/>
        <v>56.364377412865053</v>
      </c>
      <c r="CT110" s="2">
        <f t="shared" si="128"/>
        <v>58.451946946674873</v>
      </c>
      <c r="CU110" s="2">
        <f t="shared" si="128"/>
        <v>60.539516480484686</v>
      </c>
      <c r="CV110" s="2">
        <f t="shared" si="128"/>
        <v>62.627086014294505</v>
      </c>
      <c r="CW110" s="2">
        <f t="shared" si="128"/>
        <v>64.714655548104318</v>
      </c>
      <c r="CX110" s="2">
        <f t="shared" si="128"/>
        <v>66.802225081914131</v>
      </c>
      <c r="CY110" s="2">
        <f t="shared" si="105"/>
        <v>4.592375931611095E-8</v>
      </c>
      <c r="CZ110" s="2">
        <f t="shared" si="105"/>
        <v>5.4901054173895818E-9</v>
      </c>
      <c r="DA110" s="2">
        <f t="shared" si="105"/>
        <v>6.5717607941642729E-10</v>
      </c>
      <c r="DB110" s="2">
        <f t="shared" si="105"/>
        <v>7.8759441208631134E-11</v>
      </c>
      <c r="DC110" s="2">
        <f t="shared" si="105"/>
        <v>9.4495054957483555E-12</v>
      </c>
      <c r="DD110" s="2">
        <f t="shared" si="105"/>
        <v>1.1349328154560177E-12</v>
      </c>
      <c r="DE110" s="2">
        <f t="shared" si="105"/>
        <v>1.3644503955825995E-13</v>
      </c>
      <c r="DF110" s="2"/>
      <c r="DG110" s="6">
        <f t="shared" si="106"/>
        <v>209</v>
      </c>
      <c r="DH110" s="2">
        <f t="shared" si="121"/>
        <v>0.02</v>
      </c>
      <c r="DI110" s="2">
        <f t="shared" si="121"/>
        <v>0.05</v>
      </c>
      <c r="DJ110" s="2">
        <f t="shared" si="121"/>
        <v>0.08</v>
      </c>
      <c r="DK110" s="2">
        <f t="shared" si="121"/>
        <v>0.1</v>
      </c>
      <c r="DL110" s="2">
        <f t="shared" si="121"/>
        <v>0.12</v>
      </c>
      <c r="DM110" s="2">
        <f t="shared" si="121"/>
        <v>0.1499999974984613</v>
      </c>
      <c r="DN110" s="2">
        <f t="shared" si="121"/>
        <v>0.1060652040400883</v>
      </c>
      <c r="DO110" s="2">
        <f t="shared" si="121"/>
        <v>2.2824766378940722E-2</v>
      </c>
      <c r="DP110" s="2">
        <f t="shared" si="120"/>
        <v>2.4578258805629627E-3</v>
      </c>
      <c r="DQ110" s="2">
        <f t="shared" si="120"/>
        <v>2.2525619358350956E-4</v>
      </c>
      <c r="DR110" s="2">
        <f t="shared" si="120"/>
        <v>2.2681546552177914E-5</v>
      </c>
      <c r="DS110" s="2">
        <f t="shared" si="120"/>
        <v>2.1909231756689353E-6</v>
      </c>
      <c r="DT110" s="2">
        <f t="shared" si="120"/>
        <v>1.9850836782020485E-7</v>
      </c>
      <c r="DU110" s="21">
        <f t="shared" si="125"/>
        <v>724676.92200822989</v>
      </c>
      <c r="DV110" s="21">
        <f t="shared" si="125"/>
        <v>86633.863486407587</v>
      </c>
      <c r="DW110" s="21">
        <f t="shared" si="125"/>
        <v>10370.238533191223</v>
      </c>
      <c r="DX110" s="21">
        <f t="shared" si="125"/>
        <v>1242.8239822721994</v>
      </c>
      <c r="DY110" s="21">
        <f t="shared" si="125"/>
        <v>149.11319672290904</v>
      </c>
      <c r="DZ110" s="21">
        <f t="shared" si="125"/>
        <v>17.909239827895959</v>
      </c>
      <c r="EA110" s="21">
        <f t="shared" si="125"/>
        <v>2.1531027242293423</v>
      </c>
      <c r="EB110" s="21">
        <f t="shared" si="125"/>
        <v>0.25909158844462798</v>
      </c>
      <c r="EC110" s="21">
        <f t="shared" si="125"/>
        <v>3.1204664141726766E-2</v>
      </c>
      <c r="ED110" s="21">
        <f t="shared" si="125"/>
        <v>3.7613348523259258E-3</v>
      </c>
      <c r="EE110" s="21">
        <f t="shared" si="125"/>
        <v>4.5373385268119849E-4</v>
      </c>
      <c r="EF110" s="21">
        <f t="shared" si="125"/>
        <v>5.4774579491644416E-5</v>
      </c>
      <c r="EG110" s="21">
        <f t="shared" si="125"/>
        <v>6.6169674860490901E-6</v>
      </c>
      <c r="EH110" s="2">
        <f t="shared" si="119"/>
        <v>54.276807879055234</v>
      </c>
      <c r="EI110" s="2">
        <f t="shared" si="119"/>
        <v>56.364377412865053</v>
      </c>
      <c r="EJ110" s="2">
        <f t="shared" si="119"/>
        <v>58.451946946674873</v>
      </c>
      <c r="EK110" s="2">
        <f t="shared" si="119"/>
        <v>60.539516480484686</v>
      </c>
      <c r="EL110" s="2">
        <f t="shared" si="119"/>
        <v>62.627086014294505</v>
      </c>
      <c r="EM110" s="2">
        <f t="shared" si="119"/>
        <v>64.714655548104318</v>
      </c>
      <c r="EN110" s="2">
        <f t="shared" si="119"/>
        <v>66.802225081914131</v>
      </c>
      <c r="EO110" s="2">
        <f t="shared" si="119"/>
        <v>68.889794615723957</v>
      </c>
      <c r="EP110" s="2">
        <f t="shared" ref="EP110:ET148" si="132">DP$12/$E110</f>
        <v>70.97736414953377</v>
      </c>
      <c r="EQ110" s="2">
        <f t="shared" si="132"/>
        <v>73.064933683343583</v>
      </c>
      <c r="ER110" s="2">
        <f t="shared" si="132"/>
        <v>75.152503217153395</v>
      </c>
      <c r="ES110" s="2">
        <f t="shared" si="132"/>
        <v>77.240072750963222</v>
      </c>
      <c r="ET110" s="2">
        <f t="shared" si="132"/>
        <v>79.327642284773034</v>
      </c>
      <c r="EU110" s="2">
        <f t="shared" si="126"/>
        <v>4.592375931611095E-8</v>
      </c>
      <c r="EV110" s="2">
        <f t="shared" si="126"/>
        <v>5.4901054173895818E-9</v>
      </c>
      <c r="EW110" s="2">
        <f t="shared" si="126"/>
        <v>6.5717607941642729E-10</v>
      </c>
      <c r="EX110" s="2">
        <f t="shared" si="126"/>
        <v>7.8759441208631134E-11</v>
      </c>
      <c r="EY110" s="2">
        <f t="shared" si="126"/>
        <v>9.4495054957483555E-12</v>
      </c>
      <c r="EZ110" s="2">
        <f t="shared" si="126"/>
        <v>1.1349328154560177E-12</v>
      </c>
      <c r="FA110" s="2">
        <f t="shared" si="126"/>
        <v>1.3644503955825995E-13</v>
      </c>
      <c r="FB110" s="2">
        <f t="shared" si="126"/>
        <v>1.6418985326022051E-14</v>
      </c>
      <c r="FC110" s="2">
        <f t="shared" si="126"/>
        <v>1.977481884773559E-15</v>
      </c>
      <c r="FD110" s="2">
        <f t="shared" si="126"/>
        <v>2.3836089051495093E-16</v>
      </c>
      <c r="FE110" s="2">
        <f t="shared" si="126"/>
        <v>2.8753729574220436E-17</v>
      </c>
      <c r="FF110" s="2">
        <f t="shared" si="126"/>
        <v>3.4711393847683404E-18</v>
      </c>
      <c r="FG110" s="2">
        <f t="shared" si="126"/>
        <v>4.1932620317167866E-19</v>
      </c>
    </row>
    <row r="111" spans="1:163" x14ac:dyDescent="0.25">
      <c r="A111" s="19">
        <f t="shared" si="114"/>
        <v>93</v>
      </c>
      <c r="B111" s="20">
        <f t="shared" si="115"/>
        <v>211</v>
      </c>
      <c r="C111" s="22">
        <f t="shared" si="116"/>
        <v>93</v>
      </c>
      <c r="D111" s="20">
        <f t="shared" si="116"/>
        <v>211</v>
      </c>
      <c r="E111" s="8">
        <f t="shared" si="92"/>
        <v>484.16</v>
      </c>
      <c r="F111" s="21">
        <f t="shared" si="117"/>
        <v>6.3371356147021542E-14</v>
      </c>
      <c r="G111" s="7">
        <f t="shared" si="93"/>
        <v>0.44207994185266797</v>
      </c>
      <c r="H111" s="7">
        <f t="shared" si="94"/>
        <v>2.3188335630510759E-2</v>
      </c>
      <c r="I111" s="2">
        <f t="shared" si="95"/>
        <v>92.154199714731661</v>
      </c>
      <c r="J111" s="2">
        <f t="shared" si="107"/>
        <v>2.8882848706664292</v>
      </c>
      <c r="K111" s="2">
        <f t="shared" si="108"/>
        <v>2.8622764315423388</v>
      </c>
      <c r="L111" s="2">
        <f t="shared" si="109"/>
        <v>1.4836493959997272</v>
      </c>
      <c r="M111" s="2">
        <f t="shared" si="96"/>
        <v>1</v>
      </c>
      <c r="N111" s="2">
        <f t="shared" si="97"/>
        <v>1</v>
      </c>
      <c r="O111" s="2">
        <f t="shared" si="98"/>
        <v>0.99713820687566346</v>
      </c>
      <c r="P111" s="2">
        <f t="shared" si="99"/>
        <v>0.66611138862535624</v>
      </c>
      <c r="Q111" s="6">
        <f t="shared" si="100"/>
        <v>211</v>
      </c>
      <c r="R111" s="2">
        <f t="shared" si="129"/>
        <v>0.1</v>
      </c>
      <c r="S111" s="2">
        <f t="shared" si="129"/>
        <v>0.1</v>
      </c>
      <c r="T111" s="2">
        <f t="shared" si="129"/>
        <v>0.15</v>
      </c>
      <c r="U111" s="2">
        <f t="shared" si="129"/>
        <v>0.15</v>
      </c>
      <c r="V111" s="2">
        <f t="shared" si="129"/>
        <v>0.15</v>
      </c>
      <c r="W111" s="2">
        <f t="shared" si="129"/>
        <v>0.15</v>
      </c>
      <c r="X111" s="2">
        <f t="shared" si="129"/>
        <v>0.1</v>
      </c>
      <c r="Y111" s="2">
        <f t="shared" si="129"/>
        <v>0.1</v>
      </c>
      <c r="Z111" s="21">
        <f t="shared" si="122"/>
        <v>36697669639.313026</v>
      </c>
      <c r="AA111" s="21">
        <f t="shared" si="122"/>
        <v>4389270087.325799</v>
      </c>
      <c r="AB111" s="21">
        <f t="shared" si="122"/>
        <v>525986553.38382161</v>
      </c>
      <c r="AC111" s="21">
        <f t="shared" si="122"/>
        <v>63141868.919088155</v>
      </c>
      <c r="AD111" s="21">
        <f t="shared" si="122"/>
        <v>7592078.3277952559</v>
      </c>
      <c r="AE111" s="21">
        <f t="shared" si="122"/>
        <v>914221.07182003139</v>
      </c>
      <c r="AF111" s="21">
        <f t="shared" si="122"/>
        <v>110240.64662693694</v>
      </c>
      <c r="AG111" s="21">
        <f t="shared" si="122"/>
        <v>13310.364380793862</v>
      </c>
      <c r="AH111" s="2">
        <f t="shared" si="118"/>
        <v>43.657867347274795</v>
      </c>
      <c r="AI111" s="2">
        <f t="shared" si="118"/>
        <v>45.736813411430738</v>
      </c>
      <c r="AJ111" s="2">
        <f t="shared" si="118"/>
        <v>47.815759475586681</v>
      </c>
      <c r="AK111" s="2">
        <f t="shared" si="118"/>
        <v>49.894705539742624</v>
      </c>
      <c r="AL111" s="2">
        <f t="shared" si="118"/>
        <v>51.973651603898567</v>
      </c>
      <c r="AM111" s="2">
        <f t="shared" si="118"/>
        <v>54.052597668054503</v>
      </c>
      <c r="AN111" s="2">
        <f t="shared" si="118"/>
        <v>56.131543732210453</v>
      </c>
      <c r="AO111" s="2">
        <f t="shared" si="61"/>
        <v>58.210489796366396</v>
      </c>
      <c r="AP111" s="2">
        <f t="shared" si="101"/>
        <v>2.3255810924799778E-3</v>
      </c>
      <c r="AQ111" s="2">
        <f t="shared" si="101"/>
        <v>2.7815399792943511E-4</v>
      </c>
      <c r="AR111" s="2">
        <f t="shared" si="101"/>
        <v>3.3332481203031942E-5</v>
      </c>
      <c r="AS111" s="2">
        <f t="shared" si="101"/>
        <v>4.0013858630601321E-6</v>
      </c>
      <c r="AT111" s="2">
        <f t="shared" si="101"/>
        <v>4.811202996067984E-7</v>
      </c>
      <c r="AU111" s="2">
        <f t="shared" si="101"/>
        <v>5.7935429139419026E-8</v>
      </c>
      <c r="AV111" s="2">
        <f t="shared" si="101"/>
        <v>6.986099279273571E-9</v>
      </c>
      <c r="AW111" s="2">
        <f t="shared" si="62"/>
        <v>8.4349584162191776E-10</v>
      </c>
      <c r="AX111" s="2"/>
      <c r="AY111" s="6">
        <f t="shared" si="102"/>
        <v>211</v>
      </c>
      <c r="AZ111" s="2">
        <f t="shared" si="130"/>
        <v>0.1</v>
      </c>
      <c r="BA111" s="2">
        <f t="shared" si="130"/>
        <v>0.15</v>
      </c>
      <c r="BB111" s="2">
        <f t="shared" si="130"/>
        <v>0.15</v>
      </c>
      <c r="BC111" s="2">
        <f t="shared" si="130"/>
        <v>0.15</v>
      </c>
      <c r="BD111" s="2">
        <f t="shared" si="130"/>
        <v>0.15</v>
      </c>
      <c r="BE111" s="2">
        <f t="shared" si="130"/>
        <v>0.15</v>
      </c>
      <c r="BF111" s="2">
        <f t="shared" si="130"/>
        <v>0.15</v>
      </c>
      <c r="BG111" s="21">
        <f t="shared" si="123"/>
        <v>4389270087.325799</v>
      </c>
      <c r="BH111" s="21">
        <f t="shared" si="123"/>
        <v>525986553.38382161</v>
      </c>
      <c r="BI111" s="21">
        <f t="shared" si="123"/>
        <v>63141868.919088155</v>
      </c>
      <c r="BJ111" s="21">
        <f t="shared" si="123"/>
        <v>7592078.3277952559</v>
      </c>
      <c r="BK111" s="21">
        <f t="shared" si="123"/>
        <v>914221.07182003139</v>
      </c>
      <c r="BL111" s="21">
        <f t="shared" si="123"/>
        <v>110240.64662693694</v>
      </c>
      <c r="BM111" s="21">
        <f t="shared" si="123"/>
        <v>13310.364380793862</v>
      </c>
      <c r="BN111" s="2">
        <f t="shared" si="127"/>
        <v>45.736813411430738</v>
      </c>
      <c r="BO111" s="2">
        <f t="shared" si="127"/>
        <v>47.815759475586681</v>
      </c>
      <c r="BP111" s="2">
        <f t="shared" si="127"/>
        <v>49.894705539742624</v>
      </c>
      <c r="BQ111" s="2">
        <f t="shared" si="127"/>
        <v>51.973651603898567</v>
      </c>
      <c r="BR111" s="2">
        <f t="shared" si="127"/>
        <v>54.052597668054503</v>
      </c>
      <c r="BS111" s="2">
        <f t="shared" si="127"/>
        <v>56.131543732210453</v>
      </c>
      <c r="BT111" s="2">
        <f t="shared" si="127"/>
        <v>58.210489796366396</v>
      </c>
      <c r="BU111" s="2">
        <f t="shared" si="103"/>
        <v>2.7815399792943511E-4</v>
      </c>
      <c r="BV111" s="2">
        <f t="shared" si="103"/>
        <v>3.3332481203031942E-5</v>
      </c>
      <c r="BW111" s="2">
        <f t="shared" si="103"/>
        <v>4.0013858630601321E-6</v>
      </c>
      <c r="BX111" s="2">
        <f t="shared" si="103"/>
        <v>4.811202996067984E-7</v>
      </c>
      <c r="BY111" s="2">
        <f t="shared" si="103"/>
        <v>5.7935429139419026E-8</v>
      </c>
      <c r="BZ111" s="2">
        <f t="shared" si="103"/>
        <v>6.986099279273571E-9</v>
      </c>
      <c r="CA111" s="2">
        <f t="shared" si="103"/>
        <v>8.4349584162191776E-10</v>
      </c>
      <c r="CB111" s="2"/>
      <c r="CC111" s="6">
        <f t="shared" si="104"/>
        <v>211</v>
      </c>
      <c r="CD111" s="2">
        <f t="shared" si="131"/>
        <v>0.05</v>
      </c>
      <c r="CE111" s="2">
        <f t="shared" si="131"/>
        <v>0.15</v>
      </c>
      <c r="CF111" s="2">
        <f t="shared" si="131"/>
        <v>0.25</v>
      </c>
      <c r="CG111" s="2">
        <f t="shared" si="131"/>
        <v>0.25</v>
      </c>
      <c r="CH111" s="2">
        <f t="shared" si="131"/>
        <v>0.15</v>
      </c>
      <c r="CI111" s="2">
        <f t="shared" si="131"/>
        <v>9.9999999994308808E-2</v>
      </c>
      <c r="CJ111" s="2">
        <f t="shared" si="131"/>
        <v>4.7138206881354769E-2</v>
      </c>
      <c r="CK111" s="21">
        <f t="shared" si="124"/>
        <v>914221.07182003139</v>
      </c>
      <c r="CL111" s="21">
        <f t="shared" si="124"/>
        <v>110240.64662693694</v>
      </c>
      <c r="CM111" s="21">
        <f t="shared" si="124"/>
        <v>13310.364380793862</v>
      </c>
      <c r="CN111" s="21">
        <f t="shared" si="124"/>
        <v>1609.0065900324526</v>
      </c>
      <c r="CO111" s="21">
        <f t="shared" si="124"/>
        <v>194.72026850722335</v>
      </c>
      <c r="CP111" s="21">
        <f t="shared" si="124"/>
        <v>23.589514640751112</v>
      </c>
      <c r="CQ111" s="21">
        <f t="shared" si="124"/>
        <v>2.8605746124952827</v>
      </c>
      <c r="CR111" s="2">
        <f t="shared" si="128"/>
        <v>54.052597668054503</v>
      </c>
      <c r="CS111" s="2">
        <f t="shared" si="128"/>
        <v>56.131543732210453</v>
      </c>
      <c r="CT111" s="2">
        <f t="shared" si="128"/>
        <v>58.210489796366396</v>
      </c>
      <c r="CU111" s="2">
        <f t="shared" si="128"/>
        <v>60.289435860522339</v>
      </c>
      <c r="CV111" s="2">
        <f t="shared" si="128"/>
        <v>62.368381924678282</v>
      </c>
      <c r="CW111" s="2">
        <f t="shared" si="128"/>
        <v>64.447327988834232</v>
      </c>
      <c r="CX111" s="2">
        <f t="shared" si="128"/>
        <v>66.526274052990161</v>
      </c>
      <c r="CY111" s="2">
        <f t="shared" si="105"/>
        <v>5.7935429139419026E-8</v>
      </c>
      <c r="CZ111" s="2">
        <f t="shared" si="105"/>
        <v>6.986099279273571E-9</v>
      </c>
      <c r="DA111" s="2">
        <f t="shared" si="105"/>
        <v>8.4349584162191776E-10</v>
      </c>
      <c r="DB111" s="2">
        <f t="shared" si="105"/>
        <v>1.0196492965985123E-10</v>
      </c>
      <c r="DC111" s="2">
        <f t="shared" si="105"/>
        <v>1.2339687484614914E-11</v>
      </c>
      <c r="DD111" s="2">
        <f t="shared" si="105"/>
        <v>1.4948995336344177E-12</v>
      </c>
      <c r="DE111" s="2">
        <f t="shared" si="105"/>
        <v>1.8127849255356667E-13</v>
      </c>
      <c r="DF111" s="2"/>
      <c r="DG111" s="6">
        <f t="shared" si="106"/>
        <v>211</v>
      </c>
      <c r="DH111" s="2">
        <f t="shared" si="121"/>
        <v>0.02</v>
      </c>
      <c r="DI111" s="2">
        <f t="shared" si="121"/>
        <v>0.05</v>
      </c>
      <c r="DJ111" s="2">
        <f t="shared" si="121"/>
        <v>0.08</v>
      </c>
      <c r="DK111" s="2">
        <f t="shared" si="121"/>
        <v>0.1</v>
      </c>
      <c r="DL111" s="2">
        <f t="shared" si="121"/>
        <v>0.12</v>
      </c>
      <c r="DM111" s="2">
        <f t="shared" si="121"/>
        <v>0.14999999999146318</v>
      </c>
      <c r="DN111" s="2">
        <f t="shared" si="121"/>
        <v>0.11313169651525143</v>
      </c>
      <c r="DO111" s="2">
        <f t="shared" si="121"/>
        <v>2.9334094164982151E-2</v>
      </c>
      <c r="DP111" s="2">
        <f t="shared" si="120"/>
        <v>3.3041835128049348E-3</v>
      </c>
      <c r="DQ111" s="2">
        <f t="shared" si="120"/>
        <v>3.0690798661093144E-4</v>
      </c>
      <c r="DR111" s="2">
        <f t="shared" si="120"/>
        <v>3.118962204420317E-5</v>
      </c>
      <c r="DS111" s="2">
        <f t="shared" si="120"/>
        <v>3.0390878727093451E-6</v>
      </c>
      <c r="DT111" s="2">
        <f t="shared" si="120"/>
        <v>2.7774432680427453E-7</v>
      </c>
      <c r="DU111" s="21">
        <f t="shared" si="125"/>
        <v>914221.07182003139</v>
      </c>
      <c r="DV111" s="21">
        <f t="shared" si="125"/>
        <v>110240.64662693694</v>
      </c>
      <c r="DW111" s="21">
        <f t="shared" si="125"/>
        <v>13310.364380793862</v>
      </c>
      <c r="DX111" s="21">
        <f t="shared" si="125"/>
        <v>1609.0065900324526</v>
      </c>
      <c r="DY111" s="21">
        <f t="shared" si="125"/>
        <v>194.72026850722335</v>
      </c>
      <c r="DZ111" s="21">
        <f t="shared" si="125"/>
        <v>23.589514640751112</v>
      </c>
      <c r="EA111" s="21">
        <f t="shared" si="125"/>
        <v>2.8605746124952827</v>
      </c>
      <c r="EB111" s="21">
        <f t="shared" si="125"/>
        <v>0.34720696652774408</v>
      </c>
      <c r="EC111" s="21">
        <f t="shared" si="125"/>
        <v>4.2179471631851269E-2</v>
      </c>
      <c r="ED111" s="21">
        <f t="shared" si="125"/>
        <v>5.1282601871806312E-3</v>
      </c>
      <c r="EE111" s="21">
        <f t="shared" si="125"/>
        <v>6.2398708033603513E-4</v>
      </c>
      <c r="EF111" s="21">
        <f t="shared" si="125"/>
        <v>7.598008323113825E-5</v>
      </c>
      <c r="EG111" s="21">
        <f t="shared" si="125"/>
        <v>9.2581870837345245E-6</v>
      </c>
      <c r="EH111" s="2">
        <f t="shared" ref="EH111:EO142" si="133">DH$12/$E111</f>
        <v>54.052597668054503</v>
      </c>
      <c r="EI111" s="2">
        <f t="shared" si="133"/>
        <v>56.131543732210453</v>
      </c>
      <c r="EJ111" s="2">
        <f t="shared" si="133"/>
        <v>58.210489796366396</v>
      </c>
      <c r="EK111" s="2">
        <f t="shared" si="133"/>
        <v>60.289435860522339</v>
      </c>
      <c r="EL111" s="2">
        <f t="shared" si="133"/>
        <v>62.368381924678282</v>
      </c>
      <c r="EM111" s="2">
        <f t="shared" si="133"/>
        <v>64.447327988834232</v>
      </c>
      <c r="EN111" s="2">
        <f t="shared" si="133"/>
        <v>66.526274052990161</v>
      </c>
      <c r="EO111" s="2">
        <f t="shared" si="133"/>
        <v>68.605220117146104</v>
      </c>
      <c r="EP111" s="2">
        <f t="shared" si="132"/>
        <v>70.684166181302047</v>
      </c>
      <c r="EQ111" s="2">
        <f t="shared" si="132"/>
        <v>72.76311224545799</v>
      </c>
      <c r="ER111" s="2">
        <f t="shared" si="132"/>
        <v>74.842058309613932</v>
      </c>
      <c r="ES111" s="2">
        <f t="shared" si="132"/>
        <v>76.921004373769875</v>
      </c>
      <c r="ET111" s="2">
        <f t="shared" si="132"/>
        <v>78.999950437925818</v>
      </c>
      <c r="EU111" s="2">
        <f t="shared" si="126"/>
        <v>5.7935429139419026E-8</v>
      </c>
      <c r="EV111" s="2">
        <f t="shared" si="126"/>
        <v>6.986099279273571E-9</v>
      </c>
      <c r="EW111" s="2">
        <f t="shared" si="126"/>
        <v>8.4349584162191776E-10</v>
      </c>
      <c r="EX111" s="2">
        <f t="shared" si="126"/>
        <v>1.0196492965985123E-10</v>
      </c>
      <c r="EY111" s="2">
        <f t="shared" si="126"/>
        <v>1.2339687484614914E-11</v>
      </c>
      <c r="EZ111" s="2">
        <f t="shared" si="126"/>
        <v>1.4948995336344177E-12</v>
      </c>
      <c r="FA111" s="2">
        <f t="shared" si="126"/>
        <v>1.8127849255356667E-13</v>
      </c>
      <c r="FB111" s="2">
        <f t="shared" si="126"/>
        <v>2.2002976332556657E-14</v>
      </c>
      <c r="FC111" s="2">
        <f t="shared" si="126"/>
        <v>2.6729703188752386E-15</v>
      </c>
      <c r="FD111" s="2">
        <f t="shared" si="126"/>
        <v>3.2498480273641514E-16</v>
      </c>
      <c r="FE111" s="2">
        <f t="shared" si="126"/>
        <v>3.9542907499115025E-17</v>
      </c>
      <c r="FF111" s="2">
        <f t="shared" si="126"/>
        <v>4.8149609145208011E-18</v>
      </c>
      <c r="FG111" s="2">
        <f t="shared" si="126"/>
        <v>5.8670387095909532E-19</v>
      </c>
    </row>
    <row r="112" spans="1:163" x14ac:dyDescent="0.25">
      <c r="A112" s="19">
        <f t="shared" si="114"/>
        <v>94</v>
      </c>
      <c r="B112" s="20">
        <f t="shared" si="115"/>
        <v>213</v>
      </c>
      <c r="C112" s="22">
        <f t="shared" si="116"/>
        <v>94</v>
      </c>
      <c r="D112" s="20">
        <f t="shared" si="116"/>
        <v>213</v>
      </c>
      <c r="E112" s="8">
        <f t="shared" si="92"/>
        <v>486.16</v>
      </c>
      <c r="F112" s="21">
        <f t="shared" si="117"/>
        <v>6.3371356147021542E-14</v>
      </c>
      <c r="G112" s="7">
        <f t="shared" si="93"/>
        <v>0.43303496344384745</v>
      </c>
      <c r="H112" s="7">
        <f t="shared" si="94"/>
        <v>2.3247945813826259E-2</v>
      </c>
      <c r="I112" s="2">
        <f t="shared" si="95"/>
        <v>92.213377862801792</v>
      </c>
      <c r="J112" s="2">
        <f t="shared" si="107"/>
        <v>2.9738504083420754</v>
      </c>
      <c r="K112" s="2">
        <f t="shared" si="108"/>
        <v>2.9774634112694356</v>
      </c>
      <c r="L112" s="2">
        <f t="shared" si="109"/>
        <v>1.4891573088059316</v>
      </c>
      <c r="M112" s="2">
        <f t="shared" si="96"/>
        <v>1</v>
      </c>
      <c r="N112" s="2">
        <f t="shared" si="97"/>
        <v>1</v>
      </c>
      <c r="O112" s="2">
        <f t="shared" si="98"/>
        <v>0.99887220767975127</v>
      </c>
      <c r="P112" s="2">
        <f t="shared" si="99"/>
        <v>0.67931601780213036</v>
      </c>
      <c r="Q112" s="6">
        <f t="shared" si="100"/>
        <v>213</v>
      </c>
      <c r="R112" s="2">
        <f t="shared" si="129"/>
        <v>0.1</v>
      </c>
      <c r="S112" s="2">
        <f t="shared" si="129"/>
        <v>0.1</v>
      </c>
      <c r="T112" s="2">
        <f t="shared" si="129"/>
        <v>0.15</v>
      </c>
      <c r="U112" s="2">
        <f t="shared" si="129"/>
        <v>0.15</v>
      </c>
      <c r="V112" s="2">
        <f t="shared" si="129"/>
        <v>0.15</v>
      </c>
      <c r="W112" s="2">
        <f t="shared" si="129"/>
        <v>0.15</v>
      </c>
      <c r="X112" s="2">
        <f t="shared" si="129"/>
        <v>0.1</v>
      </c>
      <c r="Y112" s="2">
        <f t="shared" si="129"/>
        <v>0.1</v>
      </c>
      <c r="Z112" s="21">
        <f t="shared" si="122"/>
        <v>44273534616.973938</v>
      </c>
      <c r="AA112" s="21">
        <f t="shared" si="122"/>
        <v>5340912890.2863474</v>
      </c>
      <c r="AB112" s="21">
        <f t="shared" si="122"/>
        <v>645527956.86465514</v>
      </c>
      <c r="AC112" s="21">
        <f t="shared" si="122"/>
        <v>78158253.222935945</v>
      </c>
      <c r="AD112" s="21">
        <f t="shared" si="122"/>
        <v>9478396.8935309034</v>
      </c>
      <c r="AE112" s="21">
        <f t="shared" si="122"/>
        <v>1151176.8725338087</v>
      </c>
      <c r="AF112" s="21">
        <f t="shared" si="122"/>
        <v>140006.77090275002</v>
      </c>
      <c r="AG112" s="21">
        <f t="shared" si="122"/>
        <v>17049.574552764578</v>
      </c>
      <c r="AH112" s="2">
        <f t="shared" si="118"/>
        <v>43.478264470249641</v>
      </c>
      <c r="AI112" s="2">
        <f t="shared" si="118"/>
        <v>45.548658016452002</v>
      </c>
      <c r="AJ112" s="2">
        <f t="shared" si="118"/>
        <v>47.61905156265437</v>
      </c>
      <c r="AK112" s="2">
        <f t="shared" si="118"/>
        <v>49.689445108856731</v>
      </c>
      <c r="AL112" s="2">
        <f t="shared" si="118"/>
        <v>51.759838655059092</v>
      </c>
      <c r="AM112" s="2">
        <f t="shared" si="118"/>
        <v>53.83023220126146</v>
      </c>
      <c r="AN112" s="2">
        <f t="shared" si="118"/>
        <v>55.900625747463828</v>
      </c>
      <c r="AO112" s="2">
        <f t="shared" si="61"/>
        <v>57.971019293666188</v>
      </c>
      <c r="AP112" s="2">
        <f t="shared" si="101"/>
        <v>2.805673930101075E-3</v>
      </c>
      <c r="AQ112" s="2">
        <f t="shared" si="101"/>
        <v>3.3846089292059788E-4</v>
      </c>
      <c r="AR112" s="2">
        <f t="shared" si="101"/>
        <v>4.0907982057330645E-5</v>
      </c>
      <c r="AS112" s="2">
        <f t="shared" si="101"/>
        <v>4.952994500819815E-6</v>
      </c>
      <c r="AT112" s="2">
        <f t="shared" si="101"/>
        <v>6.0065886524277096E-7</v>
      </c>
      <c r="AU112" s="2">
        <f t="shared" si="101"/>
        <v>7.2951639577554475E-8</v>
      </c>
      <c r="AV112" s="2">
        <f t="shared" si="101"/>
        <v>8.8724189418726249E-9</v>
      </c>
      <c r="AW112" s="2">
        <f t="shared" si="62"/>
        <v>1.0804546611384396E-9</v>
      </c>
      <c r="AX112" s="2"/>
      <c r="AY112" s="6">
        <f t="shared" si="102"/>
        <v>213</v>
      </c>
      <c r="AZ112" s="2">
        <f t="shared" si="130"/>
        <v>0.1</v>
      </c>
      <c r="BA112" s="2">
        <f t="shared" si="130"/>
        <v>0.15</v>
      </c>
      <c r="BB112" s="2">
        <f t="shared" si="130"/>
        <v>0.15</v>
      </c>
      <c r="BC112" s="2">
        <f t="shared" si="130"/>
        <v>0.15</v>
      </c>
      <c r="BD112" s="2">
        <f t="shared" si="130"/>
        <v>0.15</v>
      </c>
      <c r="BE112" s="2">
        <f t="shared" si="130"/>
        <v>0.15</v>
      </c>
      <c r="BF112" s="2">
        <f t="shared" si="130"/>
        <v>0.15</v>
      </c>
      <c r="BG112" s="21">
        <f t="shared" si="123"/>
        <v>5340912890.2863474</v>
      </c>
      <c r="BH112" s="21">
        <f t="shared" si="123"/>
        <v>645527956.86465514</v>
      </c>
      <c r="BI112" s="21">
        <f t="shared" si="123"/>
        <v>78158253.222935945</v>
      </c>
      <c r="BJ112" s="21">
        <f t="shared" si="123"/>
        <v>9478396.8935309034</v>
      </c>
      <c r="BK112" s="21">
        <f t="shared" si="123"/>
        <v>1151176.8725338087</v>
      </c>
      <c r="BL112" s="21">
        <f t="shared" si="123"/>
        <v>140006.77090275002</v>
      </c>
      <c r="BM112" s="21">
        <f t="shared" si="123"/>
        <v>17049.574552764578</v>
      </c>
      <c r="BN112" s="2">
        <f t="shared" si="127"/>
        <v>45.548658016452002</v>
      </c>
      <c r="BO112" s="2">
        <f t="shared" si="127"/>
        <v>47.61905156265437</v>
      </c>
      <c r="BP112" s="2">
        <f t="shared" si="127"/>
        <v>49.689445108856731</v>
      </c>
      <c r="BQ112" s="2">
        <f t="shared" si="127"/>
        <v>51.759838655059092</v>
      </c>
      <c r="BR112" s="2">
        <f t="shared" si="127"/>
        <v>53.83023220126146</v>
      </c>
      <c r="BS112" s="2">
        <f t="shared" si="127"/>
        <v>55.900625747463828</v>
      </c>
      <c r="BT112" s="2">
        <f t="shared" si="127"/>
        <v>57.971019293666188</v>
      </c>
      <c r="BU112" s="2">
        <f t="shared" si="103"/>
        <v>3.3846089292059788E-4</v>
      </c>
      <c r="BV112" s="2">
        <f t="shared" si="103"/>
        <v>4.0907982057330645E-5</v>
      </c>
      <c r="BW112" s="2">
        <f t="shared" si="103"/>
        <v>4.952994500819815E-6</v>
      </c>
      <c r="BX112" s="2">
        <f t="shared" si="103"/>
        <v>6.0065886524277096E-7</v>
      </c>
      <c r="BY112" s="2">
        <f t="shared" si="103"/>
        <v>7.2951639577554475E-8</v>
      </c>
      <c r="BZ112" s="2">
        <f t="shared" si="103"/>
        <v>8.8724189418726249E-9</v>
      </c>
      <c r="CA112" s="2">
        <f t="shared" si="103"/>
        <v>1.0804546611384396E-9</v>
      </c>
      <c r="CB112" s="2"/>
      <c r="CC112" s="6">
        <f t="shared" si="104"/>
        <v>213</v>
      </c>
      <c r="CD112" s="2">
        <f t="shared" si="131"/>
        <v>0.05</v>
      </c>
      <c r="CE112" s="2">
        <f t="shared" si="131"/>
        <v>0.15</v>
      </c>
      <c r="CF112" s="2">
        <f t="shared" si="131"/>
        <v>0.25</v>
      </c>
      <c r="CG112" s="2">
        <f t="shared" si="131"/>
        <v>0.25</v>
      </c>
      <c r="CH112" s="2">
        <f t="shared" si="131"/>
        <v>0.15</v>
      </c>
      <c r="CI112" s="2">
        <f t="shared" si="131"/>
        <v>9.9999999999996578E-2</v>
      </c>
      <c r="CJ112" s="2">
        <f t="shared" si="131"/>
        <v>4.8872207679754705E-2</v>
      </c>
      <c r="CK112" s="21">
        <f t="shared" si="124"/>
        <v>1151176.8725338087</v>
      </c>
      <c r="CL112" s="21">
        <f t="shared" si="124"/>
        <v>140006.77090275002</v>
      </c>
      <c r="CM112" s="21">
        <f t="shared" si="124"/>
        <v>17049.574552764578</v>
      </c>
      <c r="CN112" s="21">
        <f t="shared" si="124"/>
        <v>2078.7277253291272</v>
      </c>
      <c r="CO112" s="21">
        <f t="shared" si="124"/>
        <v>253.72719124081939</v>
      </c>
      <c r="CP112" s="21">
        <f t="shared" si="124"/>
        <v>31.002078868432058</v>
      </c>
      <c r="CQ112" s="21">
        <f t="shared" si="124"/>
        <v>3.7917609825609233</v>
      </c>
      <c r="CR112" s="2">
        <f t="shared" si="128"/>
        <v>53.83023220126146</v>
      </c>
      <c r="CS112" s="2">
        <f t="shared" si="128"/>
        <v>55.900625747463828</v>
      </c>
      <c r="CT112" s="2">
        <f t="shared" si="128"/>
        <v>57.971019293666188</v>
      </c>
      <c r="CU112" s="2">
        <f t="shared" si="128"/>
        <v>60.041412839868556</v>
      </c>
      <c r="CV112" s="2">
        <f t="shared" si="128"/>
        <v>62.111806386070917</v>
      </c>
      <c r="CW112" s="2">
        <f t="shared" si="128"/>
        <v>64.182199932273278</v>
      </c>
      <c r="CX112" s="2">
        <f t="shared" si="128"/>
        <v>66.252593478475646</v>
      </c>
      <c r="CY112" s="2">
        <f t="shared" si="105"/>
        <v>7.2951639577554475E-8</v>
      </c>
      <c r="CZ112" s="2">
        <f t="shared" si="105"/>
        <v>8.8724189418726249E-9</v>
      </c>
      <c r="DA112" s="2">
        <f t="shared" si="105"/>
        <v>1.0804546611384396E-9</v>
      </c>
      <c r="DB112" s="2">
        <f t="shared" si="105"/>
        <v>1.317317950145201E-10</v>
      </c>
      <c r="DC112" s="2">
        <f t="shared" si="105"/>
        <v>1.6079036200305411E-11</v>
      </c>
      <c r="DD112" s="2">
        <f t="shared" si="105"/>
        <v>1.9646437812694585E-12</v>
      </c>
      <c r="DE112" s="2">
        <f t="shared" si="105"/>
        <v>2.4028903565024859E-13</v>
      </c>
      <c r="DF112" s="2"/>
      <c r="DG112" s="6">
        <f t="shared" si="106"/>
        <v>213</v>
      </c>
      <c r="DH112" s="2">
        <f t="shared" si="121"/>
        <v>0.02</v>
      </c>
      <c r="DI112" s="2">
        <f t="shared" si="121"/>
        <v>0.05</v>
      </c>
      <c r="DJ112" s="2">
        <f t="shared" si="121"/>
        <v>0.08</v>
      </c>
      <c r="DK112" s="2">
        <f t="shared" si="121"/>
        <v>0.1</v>
      </c>
      <c r="DL112" s="2">
        <f t="shared" si="121"/>
        <v>0.12</v>
      </c>
      <c r="DM112" s="2">
        <f t="shared" si="121"/>
        <v>0.14999999999999486</v>
      </c>
      <c r="DN112" s="2">
        <f t="shared" si="121"/>
        <v>0.11729329843141129</v>
      </c>
      <c r="DO112" s="2">
        <f t="shared" si="121"/>
        <v>3.7135327636255204E-2</v>
      </c>
      <c r="DP112" s="2">
        <f t="shared" si="120"/>
        <v>4.4230166646469105E-3</v>
      </c>
      <c r="DQ112" s="2">
        <f t="shared" si="120"/>
        <v>4.1700616055032389E-4</v>
      </c>
      <c r="DR112" s="2">
        <f t="shared" si="120"/>
        <v>4.2776973875180428E-5</v>
      </c>
      <c r="DS112" s="2">
        <f t="shared" si="120"/>
        <v>4.2043872974995012E-6</v>
      </c>
      <c r="DT112" s="2">
        <f t="shared" si="120"/>
        <v>3.8754809905228172E-7</v>
      </c>
      <c r="DU112" s="21">
        <f t="shared" si="125"/>
        <v>1151176.8725338087</v>
      </c>
      <c r="DV112" s="21">
        <f t="shared" si="125"/>
        <v>140006.77090275002</v>
      </c>
      <c r="DW112" s="21">
        <f t="shared" si="125"/>
        <v>17049.574552764578</v>
      </c>
      <c r="DX112" s="21">
        <f t="shared" si="125"/>
        <v>2078.7277253291272</v>
      </c>
      <c r="DY112" s="21">
        <f t="shared" si="125"/>
        <v>253.72719124081939</v>
      </c>
      <c r="DZ112" s="21">
        <f t="shared" si="125"/>
        <v>31.002078868432058</v>
      </c>
      <c r="EA112" s="21">
        <f t="shared" si="125"/>
        <v>3.7917609825609233</v>
      </c>
      <c r="EB112" s="21">
        <f t="shared" si="125"/>
        <v>0.46418582770002914</v>
      </c>
      <c r="EC112" s="21">
        <f t="shared" si="125"/>
        <v>5.6874851079759911E-2</v>
      </c>
      <c r="ED112" s="21">
        <f t="shared" si="125"/>
        <v>6.9743671317719046E-3</v>
      </c>
      <c r="EE112" s="21">
        <f t="shared" si="125"/>
        <v>8.5590566027314813E-4</v>
      </c>
      <c r="EF112" s="21">
        <f t="shared" si="125"/>
        <v>1.0511520684726763E-4</v>
      </c>
      <c r="EG112" s="21">
        <f t="shared" si="125"/>
        <v>1.2918353409922087E-5</v>
      </c>
      <c r="EH112" s="2">
        <f t="shared" si="133"/>
        <v>53.83023220126146</v>
      </c>
      <c r="EI112" s="2">
        <f t="shared" si="133"/>
        <v>55.900625747463828</v>
      </c>
      <c r="EJ112" s="2">
        <f t="shared" si="133"/>
        <v>57.971019293666188</v>
      </c>
      <c r="EK112" s="2">
        <f t="shared" si="133"/>
        <v>60.041412839868556</v>
      </c>
      <c r="EL112" s="2">
        <f t="shared" si="133"/>
        <v>62.111806386070917</v>
      </c>
      <c r="EM112" s="2">
        <f t="shared" si="133"/>
        <v>64.182199932273278</v>
      </c>
      <c r="EN112" s="2">
        <f t="shared" si="133"/>
        <v>66.252593478475646</v>
      </c>
      <c r="EO112" s="2">
        <f t="shared" si="133"/>
        <v>68.322987024678014</v>
      </c>
      <c r="EP112" s="2">
        <f t="shared" si="132"/>
        <v>70.393380570880367</v>
      </c>
      <c r="EQ112" s="2">
        <f t="shared" si="132"/>
        <v>72.463774117082735</v>
      </c>
      <c r="ER112" s="2">
        <f t="shared" si="132"/>
        <v>74.534167663285103</v>
      </c>
      <c r="ES112" s="2">
        <f t="shared" si="132"/>
        <v>76.604561209487457</v>
      </c>
      <c r="ET112" s="2">
        <f t="shared" si="132"/>
        <v>78.674954755689825</v>
      </c>
      <c r="EU112" s="2">
        <f t="shared" si="126"/>
        <v>7.2951639577554475E-8</v>
      </c>
      <c r="EV112" s="2">
        <f t="shared" si="126"/>
        <v>8.8724189418726249E-9</v>
      </c>
      <c r="EW112" s="2">
        <f t="shared" si="126"/>
        <v>1.0804546611384396E-9</v>
      </c>
      <c r="EX112" s="2">
        <f t="shared" si="126"/>
        <v>1.317317950145201E-10</v>
      </c>
      <c r="EY112" s="2">
        <f t="shared" si="126"/>
        <v>1.6079036200305411E-11</v>
      </c>
      <c r="EZ112" s="2">
        <f t="shared" si="126"/>
        <v>1.9646437812694585E-12</v>
      </c>
      <c r="FA112" s="2">
        <f t="shared" si="126"/>
        <v>2.4028903565024859E-13</v>
      </c>
      <c r="FB112" s="2">
        <f t="shared" si="126"/>
        <v>2.9416085405578522E-14</v>
      </c>
      <c r="FC112" s="2">
        <f t="shared" si="126"/>
        <v>3.6042364435842781E-15</v>
      </c>
      <c r="FD112" s="2">
        <f t="shared" si="126"/>
        <v>4.419751034075985E-16</v>
      </c>
      <c r="FE112" s="2">
        <f t="shared" si="126"/>
        <v>5.42399024254213E-17</v>
      </c>
      <c r="FF112" s="2">
        <f t="shared" si="126"/>
        <v>6.6612932095860341E-18</v>
      </c>
      <c r="FG112" s="2">
        <f t="shared" si="126"/>
        <v>8.1865357477326279E-19</v>
      </c>
    </row>
    <row r="113" spans="1:163" x14ac:dyDescent="0.25">
      <c r="A113" s="19">
        <f t="shared" si="114"/>
        <v>95</v>
      </c>
      <c r="B113" s="20">
        <f t="shared" si="115"/>
        <v>215</v>
      </c>
      <c r="C113" s="22">
        <f t="shared" si="116"/>
        <v>95</v>
      </c>
      <c r="D113" s="20">
        <f t="shared" si="116"/>
        <v>215</v>
      </c>
      <c r="E113" s="8">
        <f t="shared" si="92"/>
        <v>488.16</v>
      </c>
      <c r="F113" s="21">
        <f t="shared" si="117"/>
        <v>6.3371356147021542E-14</v>
      </c>
      <c r="G113" s="7">
        <f t="shared" si="93"/>
        <v>0.42441442150040759</v>
      </c>
      <c r="H113" s="7">
        <f t="shared" si="94"/>
        <v>2.3304434708536072E-2</v>
      </c>
      <c r="I113" s="2">
        <f t="shared" si="95"/>
        <v>92.269886711442197</v>
      </c>
      <c r="J113" s="2">
        <f t="shared" si="107"/>
        <v>3.0577407417322577</v>
      </c>
      <c r="K113" s="2">
        <f t="shared" si="108"/>
        <v>3.0951138833868308</v>
      </c>
      <c r="L113" s="2">
        <f t="shared" si="109"/>
        <v>1.4944817356636892</v>
      </c>
      <c r="M113" s="2">
        <f t="shared" si="96"/>
        <v>1</v>
      </c>
      <c r="N113" s="2">
        <f t="shared" si="97"/>
        <v>1</v>
      </c>
      <c r="O113" s="2">
        <f t="shared" si="98"/>
        <v>0.99966799986234656</v>
      </c>
      <c r="P113" s="2">
        <f t="shared" si="99"/>
        <v>0.69188351496905476</v>
      </c>
      <c r="Q113" s="6">
        <f t="shared" si="100"/>
        <v>215</v>
      </c>
      <c r="R113" s="2">
        <f t="shared" si="129"/>
        <v>0.1</v>
      </c>
      <c r="S113" s="2">
        <f t="shared" si="129"/>
        <v>0.1</v>
      </c>
      <c r="T113" s="2">
        <f t="shared" si="129"/>
        <v>0.15</v>
      </c>
      <c r="U113" s="2">
        <f t="shared" si="129"/>
        <v>0.15</v>
      </c>
      <c r="V113" s="2">
        <f t="shared" si="129"/>
        <v>0.15</v>
      </c>
      <c r="W113" s="2">
        <f t="shared" si="129"/>
        <v>0.15</v>
      </c>
      <c r="X113" s="2">
        <f t="shared" si="129"/>
        <v>0.1</v>
      </c>
      <c r="Y113" s="2">
        <f t="shared" si="129"/>
        <v>0.1</v>
      </c>
      <c r="Z113" s="21">
        <f t="shared" si="122"/>
        <v>53333009388.916489</v>
      </c>
      <c r="AA113" s="21">
        <f t="shared" si="122"/>
        <v>6488651249.3906269</v>
      </c>
      <c r="AB113" s="21">
        <f t="shared" si="122"/>
        <v>790934976.00274968</v>
      </c>
      <c r="AC113" s="21">
        <f t="shared" si="122"/>
        <v>96579984.560591638</v>
      </c>
      <c r="AD113" s="21">
        <f t="shared" si="122"/>
        <v>11812274.70413344</v>
      </c>
      <c r="AE113" s="21">
        <f t="shared" si="122"/>
        <v>1446861.2528476622</v>
      </c>
      <c r="AF113" s="21">
        <f t="shared" si="122"/>
        <v>177467.93328479156</v>
      </c>
      <c r="AG113" s="21">
        <f t="shared" si="122"/>
        <v>21795.672663271114</v>
      </c>
      <c r="AH113" s="2">
        <f t="shared" si="118"/>
        <v>43.300133265438717</v>
      </c>
      <c r="AI113" s="2">
        <f t="shared" si="118"/>
        <v>45.362044373316749</v>
      </c>
      <c r="AJ113" s="2">
        <f t="shared" si="118"/>
        <v>47.423955481194788</v>
      </c>
      <c r="AK113" s="2">
        <f t="shared" si="118"/>
        <v>49.48586658907282</v>
      </c>
      <c r="AL113" s="2">
        <f t="shared" si="118"/>
        <v>51.547777696950853</v>
      </c>
      <c r="AM113" s="2">
        <f t="shared" si="118"/>
        <v>53.609688804828885</v>
      </c>
      <c r="AN113" s="2">
        <f t="shared" si="118"/>
        <v>55.671599912706931</v>
      </c>
      <c r="AO113" s="2">
        <f t="shared" si="118"/>
        <v>57.733511020584963</v>
      </c>
      <c r="AP113" s="2">
        <f t="shared" si="101"/>
        <v>3.3797851323788034E-3</v>
      </c>
      <c r="AQ113" s="2">
        <f t="shared" si="101"/>
        <v>4.1119462923899325E-4</v>
      </c>
      <c r="AR113" s="2">
        <f t="shared" si="101"/>
        <v>5.0122622053407616E-5</v>
      </c>
      <c r="AS113" s="2">
        <f t="shared" si="101"/>
        <v>6.1204045982631416E-6</v>
      </c>
      <c r="AT113" s="2">
        <f t="shared" si="101"/>
        <v>7.4855986718209516E-7</v>
      </c>
      <c r="AU113" s="2">
        <f t="shared" si="101"/>
        <v>9.1689559749535045E-8</v>
      </c>
      <c r="AV113" s="2">
        <f t="shared" si="101"/>
        <v>1.1246383604866385E-8</v>
      </c>
      <c r="AW113" s="2">
        <f t="shared" si="101"/>
        <v>1.3812213348080554E-9</v>
      </c>
      <c r="AX113" s="2"/>
      <c r="AY113" s="6">
        <f t="shared" si="102"/>
        <v>215</v>
      </c>
      <c r="AZ113" s="2">
        <f t="shared" si="130"/>
        <v>0.1</v>
      </c>
      <c r="BA113" s="2">
        <f t="shared" si="130"/>
        <v>0.15</v>
      </c>
      <c r="BB113" s="2">
        <f t="shared" si="130"/>
        <v>0.15</v>
      </c>
      <c r="BC113" s="2">
        <f t="shared" si="130"/>
        <v>0.15</v>
      </c>
      <c r="BD113" s="2">
        <f t="shared" si="130"/>
        <v>0.15</v>
      </c>
      <c r="BE113" s="2">
        <f t="shared" si="130"/>
        <v>0.15</v>
      </c>
      <c r="BF113" s="2">
        <f t="shared" si="130"/>
        <v>0.15</v>
      </c>
      <c r="BG113" s="21">
        <f t="shared" si="123"/>
        <v>6488651249.3906269</v>
      </c>
      <c r="BH113" s="21">
        <f t="shared" si="123"/>
        <v>790934976.00274968</v>
      </c>
      <c r="BI113" s="21">
        <f t="shared" si="123"/>
        <v>96579984.560591638</v>
      </c>
      <c r="BJ113" s="21">
        <f t="shared" si="123"/>
        <v>11812274.70413344</v>
      </c>
      <c r="BK113" s="21">
        <f t="shared" si="123"/>
        <v>1446861.2528476622</v>
      </c>
      <c r="BL113" s="21">
        <f t="shared" si="123"/>
        <v>177467.93328479156</v>
      </c>
      <c r="BM113" s="21">
        <f t="shared" si="123"/>
        <v>21795.672663271114</v>
      </c>
      <c r="BN113" s="2">
        <f t="shared" si="127"/>
        <v>45.362044373316749</v>
      </c>
      <c r="BO113" s="2">
        <f t="shared" si="127"/>
        <v>47.423955481194788</v>
      </c>
      <c r="BP113" s="2">
        <f t="shared" si="127"/>
        <v>49.48586658907282</v>
      </c>
      <c r="BQ113" s="2">
        <f t="shared" si="127"/>
        <v>51.547777696950853</v>
      </c>
      <c r="BR113" s="2">
        <f t="shared" si="127"/>
        <v>53.609688804828885</v>
      </c>
      <c r="BS113" s="2">
        <f t="shared" si="127"/>
        <v>55.671599912706931</v>
      </c>
      <c r="BT113" s="2">
        <f t="shared" si="127"/>
        <v>57.733511020584963</v>
      </c>
      <c r="BU113" s="2">
        <f t="shared" si="103"/>
        <v>4.1119462923899325E-4</v>
      </c>
      <c r="BV113" s="2">
        <f t="shared" si="103"/>
        <v>5.0122622053407616E-5</v>
      </c>
      <c r="BW113" s="2">
        <f t="shared" si="103"/>
        <v>6.1204045982631416E-6</v>
      </c>
      <c r="BX113" s="2">
        <f t="shared" si="103"/>
        <v>7.4855986718209516E-7</v>
      </c>
      <c r="BY113" s="2">
        <f t="shared" si="103"/>
        <v>9.1689559749535045E-8</v>
      </c>
      <c r="BZ113" s="2">
        <f t="shared" si="103"/>
        <v>1.1246383604866385E-8</v>
      </c>
      <c r="CA113" s="2">
        <f t="shared" si="103"/>
        <v>1.3812213348080554E-9</v>
      </c>
      <c r="CB113" s="2"/>
      <c r="CC113" s="6">
        <f t="shared" si="104"/>
        <v>215</v>
      </c>
      <c r="CD113" s="2">
        <f t="shared" si="131"/>
        <v>0.05</v>
      </c>
      <c r="CE113" s="2">
        <f t="shared" si="131"/>
        <v>0.15</v>
      </c>
      <c r="CF113" s="2">
        <f t="shared" si="131"/>
        <v>0.25</v>
      </c>
      <c r="CG113" s="2">
        <f t="shared" si="131"/>
        <v>0.25</v>
      </c>
      <c r="CH113" s="2">
        <f t="shared" si="131"/>
        <v>0.15</v>
      </c>
      <c r="CI113" s="2">
        <f t="shared" si="131"/>
        <v>0.1</v>
      </c>
      <c r="CJ113" s="2">
        <f t="shared" si="131"/>
        <v>4.9667999862346657E-2</v>
      </c>
      <c r="CK113" s="21">
        <f t="shared" si="124"/>
        <v>1446861.2528476622</v>
      </c>
      <c r="CL113" s="21">
        <f t="shared" si="124"/>
        <v>177467.93328479156</v>
      </c>
      <c r="CM113" s="21">
        <f t="shared" si="124"/>
        <v>21795.672663271114</v>
      </c>
      <c r="CN113" s="21">
        <f t="shared" si="124"/>
        <v>2680.0326640780104</v>
      </c>
      <c r="CO113" s="21">
        <f t="shared" si="124"/>
        <v>329.90972736708216</v>
      </c>
      <c r="CP113" s="21">
        <f t="shared" si="124"/>
        <v>40.654109184912471</v>
      </c>
      <c r="CQ113" s="21">
        <f t="shared" si="124"/>
        <v>5.0146429008753524</v>
      </c>
      <c r="CR113" s="2">
        <f t="shared" si="128"/>
        <v>53.609688804828885</v>
      </c>
      <c r="CS113" s="2">
        <f t="shared" si="128"/>
        <v>55.671599912706931</v>
      </c>
      <c r="CT113" s="2">
        <f t="shared" si="128"/>
        <v>57.733511020584963</v>
      </c>
      <c r="CU113" s="2">
        <f t="shared" si="128"/>
        <v>59.795422128462995</v>
      </c>
      <c r="CV113" s="2">
        <f t="shared" si="128"/>
        <v>61.857333236341027</v>
      </c>
      <c r="CW113" s="2">
        <f t="shared" si="128"/>
        <v>63.919244344219067</v>
      </c>
      <c r="CX113" s="2">
        <f t="shared" si="128"/>
        <v>65.981155452097099</v>
      </c>
      <c r="CY113" s="2">
        <f t="shared" si="105"/>
        <v>9.1689559749535045E-8</v>
      </c>
      <c r="CZ113" s="2">
        <f t="shared" si="105"/>
        <v>1.1246383604866385E-8</v>
      </c>
      <c r="DA113" s="2">
        <f t="shared" si="105"/>
        <v>1.3812213348080554E-9</v>
      </c>
      <c r="DB113" s="2">
        <f t="shared" si="105"/>
        <v>1.6983730444093855E-10</v>
      </c>
      <c r="DC113" s="2">
        <f t="shared" si="105"/>
        <v>2.0906826829346144E-11</v>
      </c>
      <c r="DD113" s="2">
        <f t="shared" si="105"/>
        <v>2.5763060319969876E-12</v>
      </c>
      <c r="DE113" s="2">
        <f t="shared" si="105"/>
        <v>3.1778472122150519E-13</v>
      </c>
      <c r="DF113" s="2"/>
      <c r="DG113" s="6">
        <f t="shared" si="106"/>
        <v>215</v>
      </c>
      <c r="DH113" s="2">
        <f t="shared" si="121"/>
        <v>0.02</v>
      </c>
      <c r="DI113" s="2">
        <f t="shared" si="121"/>
        <v>0.05</v>
      </c>
      <c r="DJ113" s="2">
        <f t="shared" si="121"/>
        <v>0.08</v>
      </c>
      <c r="DK113" s="2">
        <f t="shared" si="121"/>
        <v>0.1</v>
      </c>
      <c r="DL113" s="2">
        <f t="shared" si="121"/>
        <v>0.12</v>
      </c>
      <c r="DM113" s="2">
        <f t="shared" si="121"/>
        <v>0.15</v>
      </c>
      <c r="DN113" s="2">
        <f t="shared" si="121"/>
        <v>0.11920319966963196</v>
      </c>
      <c r="DO113" s="2">
        <f t="shared" si="121"/>
        <v>4.6158306700955193E-2</v>
      </c>
      <c r="DP113" s="2">
        <f t="shared" si="120"/>
        <v>5.8921387527272008E-3</v>
      </c>
      <c r="DQ113" s="2">
        <f t="shared" si="120"/>
        <v>5.6501238763399624E-4</v>
      </c>
      <c r="DR113" s="2">
        <f t="shared" si="120"/>
        <v>5.8516937045871581E-5</v>
      </c>
      <c r="DS113" s="2">
        <f t="shared" si="120"/>
        <v>5.80121600407324E-6</v>
      </c>
      <c r="DT113" s="2">
        <f t="shared" si="120"/>
        <v>5.3930505650945367E-7</v>
      </c>
      <c r="DU113" s="21">
        <f t="shared" si="125"/>
        <v>1446861.2528476622</v>
      </c>
      <c r="DV113" s="21">
        <f t="shared" si="125"/>
        <v>177467.93328479156</v>
      </c>
      <c r="DW113" s="21">
        <f t="shared" si="125"/>
        <v>21795.672663271114</v>
      </c>
      <c r="DX113" s="21">
        <f t="shared" si="125"/>
        <v>2680.0326640780104</v>
      </c>
      <c r="DY113" s="21">
        <f t="shared" si="125"/>
        <v>329.90972736708216</v>
      </c>
      <c r="DZ113" s="21">
        <f t="shared" si="125"/>
        <v>40.654109184912471</v>
      </c>
      <c r="EA113" s="21">
        <f t="shared" si="125"/>
        <v>5.0146429008753524</v>
      </c>
      <c r="EB113" s="21">
        <f t="shared" si="125"/>
        <v>0.6191220505695656</v>
      </c>
      <c r="EC113" s="21">
        <f t="shared" si="125"/>
        <v>7.6505018292169907E-2</v>
      </c>
      <c r="ED113" s="21">
        <f t="shared" si="125"/>
        <v>9.461492212753296E-3</v>
      </c>
      <c r="EE113" s="21">
        <f t="shared" si="125"/>
        <v>1.1710241221059552E-3</v>
      </c>
      <c r="EF113" s="21">
        <f t="shared" si="125"/>
        <v>1.4504091802725362E-4</v>
      </c>
      <c r="EG113" s="21">
        <f t="shared" si="125"/>
        <v>1.7976996802240994E-5</v>
      </c>
      <c r="EH113" s="2">
        <f t="shared" si="133"/>
        <v>53.609688804828885</v>
      </c>
      <c r="EI113" s="2">
        <f t="shared" si="133"/>
        <v>55.671599912706931</v>
      </c>
      <c r="EJ113" s="2">
        <f t="shared" si="133"/>
        <v>57.733511020584963</v>
      </c>
      <c r="EK113" s="2">
        <f t="shared" si="133"/>
        <v>59.795422128462995</v>
      </c>
      <c r="EL113" s="2">
        <f t="shared" si="133"/>
        <v>61.857333236341027</v>
      </c>
      <c r="EM113" s="2">
        <f t="shared" si="133"/>
        <v>63.919244344219067</v>
      </c>
      <c r="EN113" s="2">
        <f t="shared" si="133"/>
        <v>65.981155452097099</v>
      </c>
      <c r="EO113" s="2">
        <f t="shared" si="133"/>
        <v>68.043066559975131</v>
      </c>
      <c r="EP113" s="2">
        <f t="shared" si="132"/>
        <v>70.104977667853163</v>
      </c>
      <c r="EQ113" s="2">
        <f t="shared" si="132"/>
        <v>72.166888775731195</v>
      </c>
      <c r="ER113" s="2">
        <f t="shared" si="132"/>
        <v>74.228799883609227</v>
      </c>
      <c r="ES113" s="2">
        <f t="shared" si="132"/>
        <v>76.290710991487273</v>
      </c>
      <c r="ET113" s="2">
        <f t="shared" si="132"/>
        <v>78.352622099365306</v>
      </c>
      <c r="EU113" s="2">
        <f t="shared" si="126"/>
        <v>9.1689559749535045E-8</v>
      </c>
      <c r="EV113" s="2">
        <f t="shared" si="126"/>
        <v>1.1246383604866385E-8</v>
      </c>
      <c r="EW113" s="2">
        <f t="shared" si="126"/>
        <v>1.3812213348080554E-9</v>
      </c>
      <c r="EX113" s="2">
        <f t="shared" si="126"/>
        <v>1.6983730444093855E-10</v>
      </c>
      <c r="EY113" s="2">
        <f t="shared" si="126"/>
        <v>2.0906826829346144E-11</v>
      </c>
      <c r="EZ113" s="2">
        <f t="shared" si="126"/>
        <v>2.5763060319969876E-12</v>
      </c>
      <c r="FA113" s="2">
        <f t="shared" si="126"/>
        <v>3.1778472122150519E-13</v>
      </c>
      <c r="FB113" s="2">
        <f t="shared" si="126"/>
        <v>3.9234603965118216E-14</v>
      </c>
      <c r="FC113" s="2">
        <f t="shared" si="126"/>
        <v>4.8482267612274968E-15</v>
      </c>
      <c r="FD113" s="2">
        <f t="shared" si="126"/>
        <v>5.9958759269666005E-16</v>
      </c>
      <c r="FE113" s="2">
        <f t="shared" si="126"/>
        <v>7.4209386698729735E-17</v>
      </c>
      <c r="FF113" s="2">
        <f t="shared" si="126"/>
        <v>9.1914396721960453E-18</v>
      </c>
      <c r="FG113" s="2">
        <f t="shared" si="126"/>
        <v>1.1392266668086814E-18</v>
      </c>
    </row>
    <row r="114" spans="1:163" x14ac:dyDescent="0.25">
      <c r="A114" s="19">
        <f t="shared" si="114"/>
        <v>96</v>
      </c>
      <c r="B114" s="20">
        <f t="shared" si="115"/>
        <v>217</v>
      </c>
      <c r="C114" s="22">
        <f t="shared" si="116"/>
        <v>96</v>
      </c>
      <c r="D114" s="20">
        <f t="shared" si="116"/>
        <v>217</v>
      </c>
      <c r="E114" s="8">
        <f t="shared" si="92"/>
        <v>490.16</v>
      </c>
      <c r="F114" s="21">
        <f t="shared" si="117"/>
        <v>6.3371356147021542E-14</v>
      </c>
      <c r="G114" s="7">
        <f t="shared" si="93"/>
        <v>0.4156526022500906</v>
      </c>
      <c r="H114" s="7">
        <f t="shared" si="94"/>
        <v>2.3361642727613392E-2</v>
      </c>
      <c r="I114" s="2">
        <f t="shared" si="95"/>
        <v>92.32741578473204</v>
      </c>
      <c r="J114" s="2">
        <f t="shared" si="107"/>
        <v>3.1454128502722405</v>
      </c>
      <c r="K114" s="2">
        <f t="shared" si="108"/>
        <v>3.223247866953566</v>
      </c>
      <c r="L114" s="2">
        <f t="shared" si="109"/>
        <v>1.4999731695523086</v>
      </c>
      <c r="M114" s="2">
        <f t="shared" si="96"/>
        <v>1</v>
      </c>
      <c r="N114" s="2">
        <f t="shared" si="97"/>
        <v>1</v>
      </c>
      <c r="O114" s="2">
        <f t="shared" si="98"/>
        <v>0.99993312952607483</v>
      </c>
      <c r="P114" s="2">
        <f t="shared" si="99"/>
        <v>0.70462366491727579</v>
      </c>
      <c r="Q114" s="6">
        <f t="shared" si="100"/>
        <v>217</v>
      </c>
      <c r="R114" s="2">
        <f t="shared" si="129"/>
        <v>0.1</v>
      </c>
      <c r="S114" s="2">
        <f t="shared" si="129"/>
        <v>0.1</v>
      </c>
      <c r="T114" s="2">
        <f t="shared" si="129"/>
        <v>0.15</v>
      </c>
      <c r="U114" s="2">
        <f t="shared" si="129"/>
        <v>0.15</v>
      </c>
      <c r="V114" s="2">
        <f t="shared" si="129"/>
        <v>0.15</v>
      </c>
      <c r="W114" s="2">
        <f t="shared" si="129"/>
        <v>0.15</v>
      </c>
      <c r="X114" s="2">
        <f t="shared" si="129"/>
        <v>0.1</v>
      </c>
      <c r="Y114" s="2">
        <f t="shared" si="129"/>
        <v>0.1</v>
      </c>
      <c r="Z114" s="21">
        <f t="shared" si="122"/>
        <v>64150805476.20488</v>
      </c>
      <c r="AA114" s="21">
        <f t="shared" si="122"/>
        <v>7870773863.6364422</v>
      </c>
      <c r="AB114" s="21">
        <f t="shared" si="122"/>
        <v>967521236.98135221</v>
      </c>
      <c r="AC114" s="21">
        <f t="shared" si="122"/>
        <v>119141579.8613705</v>
      </c>
      <c r="AD114" s="21">
        <f t="shared" si="122"/>
        <v>14694880.492258525</v>
      </c>
      <c r="AE114" s="21">
        <f t="shared" si="122"/>
        <v>1815162.5592776802</v>
      </c>
      <c r="AF114" s="21">
        <f t="shared" si="122"/>
        <v>224524.88812906743</v>
      </c>
      <c r="AG114" s="21">
        <f t="shared" si="122"/>
        <v>27808.059769351188</v>
      </c>
      <c r="AH114" s="2">
        <f t="shared" ref="AH114:AO145" si="134">R$12/$E114</f>
        <v>43.123455718248252</v>
      </c>
      <c r="AI114" s="2">
        <f t="shared" si="134"/>
        <v>45.176953609593411</v>
      </c>
      <c r="AJ114" s="2">
        <f t="shared" si="134"/>
        <v>47.230451500938564</v>
      </c>
      <c r="AK114" s="2">
        <f t="shared" si="134"/>
        <v>49.283949392283716</v>
      </c>
      <c r="AL114" s="2">
        <f t="shared" si="134"/>
        <v>51.337447283628876</v>
      </c>
      <c r="AM114" s="2">
        <f t="shared" si="134"/>
        <v>53.390945174974028</v>
      </c>
      <c r="AN114" s="2">
        <f t="shared" si="134"/>
        <v>55.444443066319188</v>
      </c>
      <c r="AO114" s="2">
        <f t="shared" si="134"/>
        <v>57.497940957664348</v>
      </c>
      <c r="AP114" s="2">
        <f t="shared" ref="AP114:AW145" si="135">$T$7*$E114*EXP((-AH114))*(1-(AH114^4+8.57333*AH114^3+18.05902*AH114^2+8.63476*AH114+0.26777)/(AH114^4+9.57332*AH114^3+25.63295*AH114^2+21.09965*AH114+3.958497))</f>
        <v>4.0653235409522119E-3</v>
      </c>
      <c r="AQ114" s="2">
        <f t="shared" si="135"/>
        <v>4.9878161366521728E-4</v>
      </c>
      <c r="AR114" s="2">
        <f t="shared" si="135"/>
        <v>6.1313132888553528E-5</v>
      </c>
      <c r="AS114" s="2">
        <f t="shared" si="135"/>
        <v>7.5501634893137666E-6</v>
      </c>
      <c r="AT114" s="2">
        <f t="shared" si="135"/>
        <v>9.3123450521283565E-7</v>
      </c>
      <c r="AU114" s="2">
        <f t="shared" si="135"/>
        <v>1.1502931300872504E-7</v>
      </c>
      <c r="AV114" s="2">
        <f t="shared" si="135"/>
        <v>1.4228446649497302E-8</v>
      </c>
      <c r="AW114" s="2">
        <f t="shared" si="135"/>
        <v>1.762234459401216E-9</v>
      </c>
      <c r="AX114" s="2"/>
      <c r="AY114" s="6">
        <f t="shared" si="102"/>
        <v>217</v>
      </c>
      <c r="AZ114" s="2">
        <f t="shared" si="130"/>
        <v>0.1</v>
      </c>
      <c r="BA114" s="2">
        <f t="shared" si="130"/>
        <v>0.15</v>
      </c>
      <c r="BB114" s="2">
        <f t="shared" si="130"/>
        <v>0.15</v>
      </c>
      <c r="BC114" s="2">
        <f t="shared" si="130"/>
        <v>0.15</v>
      </c>
      <c r="BD114" s="2">
        <f t="shared" si="130"/>
        <v>0.15</v>
      </c>
      <c r="BE114" s="2">
        <f t="shared" si="130"/>
        <v>0.15</v>
      </c>
      <c r="BF114" s="2">
        <f t="shared" si="130"/>
        <v>0.15</v>
      </c>
      <c r="BG114" s="21">
        <f t="shared" si="123"/>
        <v>7870773863.6364422</v>
      </c>
      <c r="BH114" s="21">
        <f t="shared" si="123"/>
        <v>967521236.98135221</v>
      </c>
      <c r="BI114" s="21">
        <f t="shared" si="123"/>
        <v>119141579.8613705</v>
      </c>
      <c r="BJ114" s="21">
        <f t="shared" si="123"/>
        <v>14694880.492258525</v>
      </c>
      <c r="BK114" s="21">
        <f t="shared" si="123"/>
        <v>1815162.5592776802</v>
      </c>
      <c r="BL114" s="21">
        <f t="shared" si="123"/>
        <v>224524.88812906743</v>
      </c>
      <c r="BM114" s="21">
        <f t="shared" si="123"/>
        <v>27808.059769351188</v>
      </c>
      <c r="BN114" s="2">
        <f t="shared" si="127"/>
        <v>45.176953609593411</v>
      </c>
      <c r="BO114" s="2">
        <f t="shared" si="127"/>
        <v>47.230451500938564</v>
      </c>
      <c r="BP114" s="2">
        <f t="shared" si="127"/>
        <v>49.283949392283716</v>
      </c>
      <c r="BQ114" s="2">
        <f t="shared" si="127"/>
        <v>51.337447283628876</v>
      </c>
      <c r="BR114" s="2">
        <f t="shared" si="127"/>
        <v>53.390945174974028</v>
      </c>
      <c r="BS114" s="2">
        <f t="shared" si="127"/>
        <v>55.444443066319188</v>
      </c>
      <c r="BT114" s="2">
        <f t="shared" si="127"/>
        <v>57.497940957664348</v>
      </c>
      <c r="BU114" s="2">
        <f t="shared" ref="BU114:CA148" si="136">$BB$7*$E114*EXP((-BN114))*(1-(BN114^4+8.57333*BN114^3+18.05902*BN114^2+8.63476*BN114+0.26777)/(BN114^4+9.57332*BN114^3+25.63295*BN114^2+21.09965*BN114+3.958497))</f>
        <v>4.9878161366521728E-4</v>
      </c>
      <c r="BV114" s="2">
        <f t="shared" si="136"/>
        <v>6.1313132888553528E-5</v>
      </c>
      <c r="BW114" s="2">
        <f t="shared" si="136"/>
        <v>7.5501634893137666E-6</v>
      </c>
      <c r="BX114" s="2">
        <f t="shared" si="136"/>
        <v>9.3123450521283565E-7</v>
      </c>
      <c r="BY114" s="2">
        <f t="shared" si="136"/>
        <v>1.1502931300872504E-7</v>
      </c>
      <c r="BZ114" s="2">
        <f t="shared" si="136"/>
        <v>1.4228446649497302E-8</v>
      </c>
      <c r="CA114" s="2">
        <f t="shared" si="136"/>
        <v>1.762234459401216E-9</v>
      </c>
      <c r="CB114" s="2"/>
      <c r="CC114" s="6">
        <f t="shared" si="104"/>
        <v>217</v>
      </c>
      <c r="CD114" s="2">
        <f t="shared" si="131"/>
        <v>0.05</v>
      </c>
      <c r="CE114" s="2">
        <f t="shared" si="131"/>
        <v>0.15</v>
      </c>
      <c r="CF114" s="2">
        <f t="shared" si="131"/>
        <v>0.25</v>
      </c>
      <c r="CG114" s="2">
        <f t="shared" si="131"/>
        <v>0.25</v>
      </c>
      <c r="CH114" s="2">
        <f t="shared" si="131"/>
        <v>0.15</v>
      </c>
      <c r="CI114" s="2">
        <f t="shared" si="131"/>
        <v>0.1</v>
      </c>
      <c r="CJ114" s="2">
        <f t="shared" si="131"/>
        <v>4.9933129526074913E-2</v>
      </c>
      <c r="CK114" s="21">
        <f t="shared" si="124"/>
        <v>1815162.5592776802</v>
      </c>
      <c r="CL114" s="21">
        <f t="shared" si="124"/>
        <v>224524.88812906743</v>
      </c>
      <c r="CM114" s="21">
        <f t="shared" si="124"/>
        <v>27808.059769351188</v>
      </c>
      <c r="CN114" s="21">
        <f t="shared" si="124"/>
        <v>3448.2296597992408</v>
      </c>
      <c r="CO114" s="21">
        <f t="shared" si="124"/>
        <v>428.06210583881688</v>
      </c>
      <c r="CP114" s="21">
        <f t="shared" si="124"/>
        <v>53.195092942452511</v>
      </c>
      <c r="CQ114" s="21">
        <f t="shared" si="124"/>
        <v>6.6170207611092913</v>
      </c>
      <c r="CR114" s="2">
        <f t="shared" si="128"/>
        <v>53.390945174974028</v>
      </c>
      <c r="CS114" s="2">
        <f t="shared" si="128"/>
        <v>55.444443066319188</v>
      </c>
      <c r="CT114" s="2">
        <f t="shared" si="128"/>
        <v>57.497940957664348</v>
      </c>
      <c r="CU114" s="2">
        <f t="shared" si="128"/>
        <v>59.5514388490095</v>
      </c>
      <c r="CV114" s="2">
        <f t="shared" si="128"/>
        <v>61.604936740354653</v>
      </c>
      <c r="CW114" s="2">
        <f t="shared" si="128"/>
        <v>63.658434631699812</v>
      </c>
      <c r="CX114" s="2">
        <f t="shared" si="128"/>
        <v>65.711932523044965</v>
      </c>
      <c r="CY114" s="2">
        <f t="shared" ref="CY114:DE148" si="137">$CF$7*$E114*EXP((-CR114))*(1-(CR114^4+8.57333*CR114^3+18.05902*CR114^2+8.63476*CR114+0.26777)/(CR114^4+9.57332*CR114^3+25.63295*CR114^2+21.09965*CR114+3.958497))</f>
        <v>1.1502931300872504E-7</v>
      </c>
      <c r="CZ114" s="2">
        <f t="shared" si="137"/>
        <v>1.4228446649497302E-8</v>
      </c>
      <c r="DA114" s="2">
        <f t="shared" si="137"/>
        <v>1.762234459401216E-9</v>
      </c>
      <c r="DB114" s="2">
        <f t="shared" si="137"/>
        <v>2.1851898984786064E-10</v>
      </c>
      <c r="DC114" s="2">
        <f t="shared" si="137"/>
        <v>2.7126876162155696E-11</v>
      </c>
      <c r="DD114" s="2">
        <f t="shared" si="137"/>
        <v>3.3710451801300699E-12</v>
      </c>
      <c r="DE114" s="2">
        <f t="shared" si="137"/>
        <v>4.1932957928449245E-13</v>
      </c>
      <c r="DF114" s="2"/>
      <c r="DG114" s="6">
        <f t="shared" si="106"/>
        <v>217</v>
      </c>
      <c r="DH114" s="2">
        <f t="shared" si="121"/>
        <v>0.02</v>
      </c>
      <c r="DI114" s="2">
        <f t="shared" si="121"/>
        <v>0.05</v>
      </c>
      <c r="DJ114" s="2">
        <f t="shared" si="121"/>
        <v>0.08</v>
      </c>
      <c r="DK114" s="2">
        <f t="shared" si="121"/>
        <v>0.1</v>
      </c>
      <c r="DL114" s="2">
        <f t="shared" si="121"/>
        <v>0.12</v>
      </c>
      <c r="DM114" s="2">
        <f t="shared" si="121"/>
        <v>0.15</v>
      </c>
      <c r="DN114" s="2">
        <f t="shared" si="121"/>
        <v>0.11983951086257978</v>
      </c>
      <c r="DO114" s="2">
        <f t="shared" si="121"/>
        <v>5.6126564552926556E-2</v>
      </c>
      <c r="DP114" s="2">
        <f t="shared" si="120"/>
        <v>7.8056689729142726E-3</v>
      </c>
      <c r="DQ114" s="2">
        <f t="shared" si="120"/>
        <v>7.633462133868152E-4</v>
      </c>
      <c r="DR114" s="2">
        <f t="shared" si="120"/>
        <v>7.9842105625677068E-5</v>
      </c>
      <c r="DS114" s="2">
        <f t="shared" si="120"/>
        <v>7.9837198367771483E-6</v>
      </c>
      <c r="DT114" s="2">
        <f t="shared" si="120"/>
        <v>7.4849000584187311E-7</v>
      </c>
      <c r="DU114" s="21">
        <f t="shared" si="125"/>
        <v>1815162.5592776802</v>
      </c>
      <c r="DV114" s="21">
        <f t="shared" si="125"/>
        <v>224524.88812906743</v>
      </c>
      <c r="DW114" s="21">
        <f t="shared" si="125"/>
        <v>27808.059769351188</v>
      </c>
      <c r="DX114" s="21">
        <f t="shared" si="125"/>
        <v>3448.2296597992408</v>
      </c>
      <c r="DY114" s="21">
        <f t="shared" si="125"/>
        <v>428.06210583881688</v>
      </c>
      <c r="DZ114" s="21">
        <f t="shared" si="125"/>
        <v>53.195092942452511</v>
      </c>
      <c r="EA114" s="21">
        <f t="shared" si="125"/>
        <v>6.6170207611092913</v>
      </c>
      <c r="EB114" s="21">
        <f t="shared" si="125"/>
        <v>0.82386116416383171</v>
      </c>
      <c r="EC114" s="21">
        <f t="shared" si="125"/>
        <v>0.1026651094881631</v>
      </c>
      <c r="ED114" s="21">
        <f t="shared" si="125"/>
        <v>1.2804060126638237E-2</v>
      </c>
      <c r="EE114" s="21">
        <f t="shared" si="125"/>
        <v>1.5981184237723171E-3</v>
      </c>
      <c r="EF114" s="21">
        <f t="shared" si="125"/>
        <v>1.9961291725230132E-4</v>
      </c>
      <c r="EG114" s="21">
        <f t="shared" si="125"/>
        <v>2.4949978109466631E-5</v>
      </c>
      <c r="EH114" s="2">
        <f t="shared" si="133"/>
        <v>53.390945174974028</v>
      </c>
      <c r="EI114" s="2">
        <f t="shared" si="133"/>
        <v>55.444443066319188</v>
      </c>
      <c r="EJ114" s="2">
        <f t="shared" si="133"/>
        <v>57.497940957664348</v>
      </c>
      <c r="EK114" s="2">
        <f t="shared" si="133"/>
        <v>59.5514388490095</v>
      </c>
      <c r="EL114" s="2">
        <f t="shared" si="133"/>
        <v>61.604936740354653</v>
      </c>
      <c r="EM114" s="2">
        <f t="shared" si="133"/>
        <v>63.658434631699812</v>
      </c>
      <c r="EN114" s="2">
        <f t="shared" si="133"/>
        <v>65.711932523044965</v>
      </c>
      <c r="EO114" s="2">
        <f t="shared" si="133"/>
        <v>67.765430414390124</v>
      </c>
      <c r="EP114" s="2">
        <f t="shared" si="132"/>
        <v>69.81892830573527</v>
      </c>
      <c r="EQ114" s="2">
        <f t="shared" si="132"/>
        <v>71.872426197080429</v>
      </c>
      <c r="ER114" s="2">
        <f t="shared" si="132"/>
        <v>73.925924088425589</v>
      </c>
      <c r="ES114" s="2">
        <f t="shared" si="132"/>
        <v>75.979421979770734</v>
      </c>
      <c r="ET114" s="2">
        <f t="shared" si="132"/>
        <v>78.032919871115894</v>
      </c>
      <c r="EU114" s="2">
        <f t="shared" si="126"/>
        <v>1.1502931300872504E-7</v>
      </c>
      <c r="EV114" s="2">
        <f t="shared" si="126"/>
        <v>1.4228446649497302E-8</v>
      </c>
      <c r="EW114" s="2">
        <f t="shared" si="126"/>
        <v>1.762234459401216E-9</v>
      </c>
      <c r="EX114" s="2">
        <f t="shared" si="126"/>
        <v>2.1851898984786064E-10</v>
      </c>
      <c r="EY114" s="2">
        <f t="shared" si="126"/>
        <v>2.7126876162155696E-11</v>
      </c>
      <c r="EZ114" s="2">
        <f t="shared" si="126"/>
        <v>3.3710451801300699E-12</v>
      </c>
      <c r="FA114" s="2">
        <f t="shared" si="126"/>
        <v>4.1932957928449245E-13</v>
      </c>
      <c r="FB114" s="2">
        <f t="shared" si="126"/>
        <v>5.2209199249925951E-14</v>
      </c>
      <c r="FC114" s="2">
        <f t="shared" si="126"/>
        <v>6.5060272172473435E-15</v>
      </c>
      <c r="FD114" s="2">
        <f t="shared" si="126"/>
        <v>8.1141065441306953E-16</v>
      </c>
      <c r="FE114" s="2">
        <f t="shared" si="126"/>
        <v>1.012749317979922E-16</v>
      </c>
      <c r="FF114" s="2">
        <f t="shared" si="126"/>
        <v>1.2649741270741528E-17</v>
      </c>
      <c r="FG114" s="2">
        <f t="shared" si="126"/>
        <v>1.5811139486354009E-18</v>
      </c>
    </row>
    <row r="115" spans="1:163" x14ac:dyDescent="0.25">
      <c r="A115" s="19">
        <f t="shared" si="114"/>
        <v>97</v>
      </c>
      <c r="B115" s="20">
        <f t="shared" si="115"/>
        <v>219</v>
      </c>
      <c r="C115" s="22">
        <f t="shared" si="116"/>
        <v>97</v>
      </c>
      <c r="D115" s="20">
        <f t="shared" si="116"/>
        <v>219</v>
      </c>
      <c r="E115" s="8">
        <f t="shared" si="92"/>
        <v>492.16</v>
      </c>
      <c r="F115" s="21">
        <f t="shared" si="117"/>
        <v>6.3371356147021542E-14</v>
      </c>
      <c r="G115" s="7">
        <f t="shared" si="93"/>
        <v>0.40647843058385447</v>
      </c>
      <c r="H115" s="7">
        <f t="shared" si="94"/>
        <v>2.3421459584311202E-2</v>
      </c>
      <c r="I115" s="2">
        <f t="shared" si="95"/>
        <v>92.387737830237</v>
      </c>
      <c r="J115" s="2">
        <f t="shared" si="107"/>
        <v>3.2398860619138805</v>
      </c>
      <c r="K115" s="2">
        <f t="shared" si="108"/>
        <v>3.3674732390059443</v>
      </c>
      <c r="L115" s="2">
        <f t="shared" si="109"/>
        <v>1.5058148333369361</v>
      </c>
      <c r="M115" s="2">
        <f t="shared" si="96"/>
        <v>1</v>
      </c>
      <c r="N115" s="2">
        <f t="shared" si="97"/>
        <v>1</v>
      </c>
      <c r="O115" s="2">
        <f t="shared" si="98"/>
        <v>0.99999177045813081</v>
      </c>
      <c r="P115" s="2">
        <f t="shared" si="99"/>
        <v>0.71790842315906778</v>
      </c>
      <c r="Q115" s="6">
        <f t="shared" si="100"/>
        <v>219</v>
      </c>
      <c r="R115" s="2">
        <f t="shared" si="129"/>
        <v>0.1</v>
      </c>
      <c r="S115" s="2">
        <f t="shared" si="129"/>
        <v>0.1</v>
      </c>
      <c r="T115" s="2">
        <f t="shared" si="129"/>
        <v>0.15</v>
      </c>
      <c r="U115" s="2">
        <f t="shared" si="129"/>
        <v>0.15</v>
      </c>
      <c r="V115" s="2">
        <f t="shared" si="129"/>
        <v>0.15</v>
      </c>
      <c r="W115" s="2">
        <f t="shared" si="129"/>
        <v>0.15</v>
      </c>
      <c r="X115" s="2">
        <f t="shared" si="129"/>
        <v>0.1</v>
      </c>
      <c r="Y115" s="2">
        <f t="shared" si="129"/>
        <v>0.1</v>
      </c>
      <c r="Z115" s="21">
        <f t="shared" ref="Z115:AG130" si="138">Z114+(AP115-AP114)/$F115</f>
        <v>77049545619.897186</v>
      </c>
      <c r="AA115" s="21">
        <f t="shared" si="138"/>
        <v>9532628834.9518871</v>
      </c>
      <c r="AB115" s="21">
        <f t="shared" si="138"/>
        <v>1181633460.772012</v>
      </c>
      <c r="AC115" s="21">
        <f t="shared" si="138"/>
        <v>146727807.66109252</v>
      </c>
      <c r="AD115" s="21">
        <f t="shared" si="138"/>
        <v>18249111.804408282</v>
      </c>
      <c r="AE115" s="21">
        <f t="shared" si="138"/>
        <v>2273095.1712986883</v>
      </c>
      <c r="AF115" s="21">
        <f t="shared" si="138"/>
        <v>283525.96954695036</v>
      </c>
      <c r="AG115" s="21">
        <f t="shared" si="138"/>
        <v>35409.937568116926</v>
      </c>
      <c r="AH115" s="2">
        <f t="shared" si="134"/>
        <v>42.948214106909468</v>
      </c>
      <c r="AI115" s="2">
        <f t="shared" si="134"/>
        <v>44.993367159619446</v>
      </c>
      <c r="AJ115" s="2">
        <f t="shared" si="134"/>
        <v>47.038520212329416</v>
      </c>
      <c r="AK115" s="2">
        <f t="shared" si="134"/>
        <v>49.083673265039394</v>
      </c>
      <c r="AL115" s="2">
        <f t="shared" si="134"/>
        <v>51.128826317749365</v>
      </c>
      <c r="AM115" s="2">
        <f t="shared" si="134"/>
        <v>53.173979370459342</v>
      </c>
      <c r="AN115" s="2">
        <f t="shared" si="134"/>
        <v>55.219132423169327</v>
      </c>
      <c r="AO115" s="2">
        <f t="shared" si="134"/>
        <v>57.264285475879298</v>
      </c>
      <c r="AP115" s="2">
        <f t="shared" si="135"/>
        <v>4.8827341964460206E-3</v>
      </c>
      <c r="AQ115" s="2">
        <f t="shared" si="135"/>
        <v>6.0409561691714662E-4</v>
      </c>
      <c r="AR115" s="2">
        <f t="shared" si="135"/>
        <v>7.4881714877822212E-5</v>
      </c>
      <c r="AS115" s="2">
        <f t="shared" si="135"/>
        <v>9.2983401559628161E-6</v>
      </c>
      <c r="AT115" s="2">
        <f t="shared" si="135"/>
        <v>1.1564709635239736E-6</v>
      </c>
      <c r="AU115" s="2">
        <f t="shared" si="135"/>
        <v>1.4404912365644417E-7</v>
      </c>
      <c r="AV115" s="2">
        <f t="shared" si="135"/>
        <v>1.7967425193089377E-8</v>
      </c>
      <c r="AW115" s="2">
        <f t="shared" si="135"/>
        <v>2.2439757647729356E-9</v>
      </c>
      <c r="AX115" s="2"/>
      <c r="AY115" s="6">
        <f t="shared" si="102"/>
        <v>219</v>
      </c>
      <c r="AZ115" s="2">
        <f t="shared" si="130"/>
        <v>0.1</v>
      </c>
      <c r="BA115" s="2">
        <f t="shared" si="130"/>
        <v>0.15</v>
      </c>
      <c r="BB115" s="2">
        <f t="shared" si="130"/>
        <v>0.15</v>
      </c>
      <c r="BC115" s="2">
        <f t="shared" si="130"/>
        <v>0.15</v>
      </c>
      <c r="BD115" s="2">
        <f t="shared" si="130"/>
        <v>0.15</v>
      </c>
      <c r="BE115" s="2">
        <f t="shared" si="130"/>
        <v>0.15</v>
      </c>
      <c r="BF115" s="2">
        <f t="shared" si="130"/>
        <v>0.15</v>
      </c>
      <c r="BG115" s="21">
        <f t="shared" ref="BG115:BM130" si="139">BG114+(BU115-BU114)/$F115</f>
        <v>9532628834.9518871</v>
      </c>
      <c r="BH115" s="21">
        <f t="shared" si="139"/>
        <v>1181633460.772012</v>
      </c>
      <c r="BI115" s="21">
        <f t="shared" si="139"/>
        <v>146727807.66109252</v>
      </c>
      <c r="BJ115" s="21">
        <f t="shared" si="139"/>
        <v>18249111.804408282</v>
      </c>
      <c r="BK115" s="21">
        <f t="shared" si="139"/>
        <v>2273095.1712986883</v>
      </c>
      <c r="BL115" s="21">
        <f t="shared" si="139"/>
        <v>283525.96954695036</v>
      </c>
      <c r="BM115" s="21">
        <f t="shared" si="139"/>
        <v>35409.937568116926</v>
      </c>
      <c r="BN115" s="2">
        <f t="shared" si="127"/>
        <v>44.993367159619446</v>
      </c>
      <c r="BO115" s="2">
        <f t="shared" si="127"/>
        <v>47.038520212329416</v>
      </c>
      <c r="BP115" s="2">
        <f t="shared" si="127"/>
        <v>49.083673265039394</v>
      </c>
      <c r="BQ115" s="2">
        <f t="shared" si="127"/>
        <v>51.128826317749365</v>
      </c>
      <c r="BR115" s="2">
        <f t="shared" si="127"/>
        <v>53.173979370459342</v>
      </c>
      <c r="BS115" s="2">
        <f t="shared" si="127"/>
        <v>55.219132423169327</v>
      </c>
      <c r="BT115" s="2">
        <f t="shared" si="127"/>
        <v>57.264285475879298</v>
      </c>
      <c r="BU115" s="2">
        <f t="shared" si="136"/>
        <v>6.0409561691714662E-4</v>
      </c>
      <c r="BV115" s="2">
        <f t="shared" si="136"/>
        <v>7.4881714877822212E-5</v>
      </c>
      <c r="BW115" s="2">
        <f t="shared" si="136"/>
        <v>9.2983401559628161E-6</v>
      </c>
      <c r="BX115" s="2">
        <f t="shared" si="136"/>
        <v>1.1564709635239736E-6</v>
      </c>
      <c r="BY115" s="2">
        <f t="shared" si="136"/>
        <v>1.4404912365644417E-7</v>
      </c>
      <c r="BZ115" s="2">
        <f t="shared" si="136"/>
        <v>1.7967425193089377E-8</v>
      </c>
      <c r="CA115" s="2">
        <f t="shared" si="136"/>
        <v>2.2439757647729356E-9</v>
      </c>
      <c r="CB115" s="2"/>
      <c r="CC115" s="6">
        <f t="shared" si="104"/>
        <v>219</v>
      </c>
      <c r="CD115" s="2">
        <f t="shared" si="131"/>
        <v>0.05</v>
      </c>
      <c r="CE115" s="2">
        <f t="shared" si="131"/>
        <v>0.15</v>
      </c>
      <c r="CF115" s="2">
        <f t="shared" si="131"/>
        <v>0.25</v>
      </c>
      <c r="CG115" s="2">
        <f t="shared" si="131"/>
        <v>0.25</v>
      </c>
      <c r="CH115" s="2">
        <f t="shared" si="131"/>
        <v>0.15</v>
      </c>
      <c r="CI115" s="2">
        <f t="shared" si="131"/>
        <v>0.1</v>
      </c>
      <c r="CJ115" s="2">
        <f t="shared" si="131"/>
        <v>4.9991770458130885E-2</v>
      </c>
      <c r="CK115" s="21">
        <f t="shared" ref="CK115:CQ130" si="140">CK114+(CY115-CY114)/$F115</f>
        <v>2273095.1712986883</v>
      </c>
      <c r="CL115" s="21">
        <f t="shared" si="140"/>
        <v>283525.96954695036</v>
      </c>
      <c r="CM115" s="21">
        <f t="shared" si="140"/>
        <v>35409.937568116926</v>
      </c>
      <c r="CN115" s="21">
        <f t="shared" si="140"/>
        <v>4427.6842579223357</v>
      </c>
      <c r="CO115" s="21">
        <f t="shared" si="140"/>
        <v>554.25945942873659</v>
      </c>
      <c r="CP115" s="21">
        <f t="shared" si="140"/>
        <v>69.455023943204139</v>
      </c>
      <c r="CQ115" s="21">
        <f t="shared" si="140"/>
        <v>8.7120479372349209</v>
      </c>
      <c r="CR115" s="2">
        <f t="shared" si="128"/>
        <v>53.173979370459342</v>
      </c>
      <c r="CS115" s="2">
        <f t="shared" si="128"/>
        <v>55.219132423169327</v>
      </c>
      <c r="CT115" s="2">
        <f t="shared" si="128"/>
        <v>57.264285475879298</v>
      </c>
      <c r="CU115" s="2">
        <f t="shared" si="128"/>
        <v>59.309438528589276</v>
      </c>
      <c r="CV115" s="2">
        <f t="shared" si="128"/>
        <v>61.354591581299246</v>
      </c>
      <c r="CW115" s="2">
        <f t="shared" si="128"/>
        <v>63.399744634009224</v>
      </c>
      <c r="CX115" s="2">
        <f t="shared" si="128"/>
        <v>65.444897686719202</v>
      </c>
      <c r="CY115" s="2">
        <f t="shared" si="137"/>
        <v>1.4404912365644417E-7</v>
      </c>
      <c r="CZ115" s="2">
        <f t="shared" si="137"/>
        <v>1.7967425193089377E-8</v>
      </c>
      <c r="DA115" s="2">
        <f t="shared" si="137"/>
        <v>2.2439757647729356E-9</v>
      </c>
      <c r="DB115" s="2">
        <f t="shared" si="137"/>
        <v>2.8058835601535714E-10</v>
      </c>
      <c r="DC115" s="2">
        <f t="shared" si="137"/>
        <v>3.5124173601314102E-11</v>
      </c>
      <c r="DD115" s="2">
        <f t="shared" si="137"/>
        <v>4.4014590585046974E-12</v>
      </c>
      <c r="DE115" s="2">
        <f t="shared" si="137"/>
        <v>5.5209429260043855E-13</v>
      </c>
      <c r="DF115" s="2"/>
      <c r="DG115" s="6">
        <f t="shared" si="106"/>
        <v>219</v>
      </c>
      <c r="DH115" s="2">
        <f t="shared" si="121"/>
        <v>0.02</v>
      </c>
      <c r="DI115" s="2">
        <f t="shared" si="121"/>
        <v>0.05</v>
      </c>
      <c r="DJ115" s="2">
        <f t="shared" si="121"/>
        <v>0.08</v>
      </c>
      <c r="DK115" s="2">
        <f t="shared" si="121"/>
        <v>0.1</v>
      </c>
      <c r="DL115" s="2">
        <f t="shared" si="121"/>
        <v>0.12</v>
      </c>
      <c r="DM115" s="2">
        <f t="shared" si="121"/>
        <v>0.15</v>
      </c>
      <c r="DN115" s="2">
        <f t="shared" si="121"/>
        <v>0.11998024909951412</v>
      </c>
      <c r="DO115" s="2">
        <f t="shared" si="121"/>
        <v>6.6505823911246473E-2</v>
      </c>
      <c r="DP115" s="2">
        <f t="shared" si="120"/>
        <v>1.0273478060539824E-2</v>
      </c>
      <c r="DQ115" s="2">
        <f t="shared" si="120"/>
        <v>1.028217794153945E-3</v>
      </c>
      <c r="DR115" s="2">
        <f t="shared" si="120"/>
        <v>1.0865913363597435E-4</v>
      </c>
      <c r="DS115" s="2">
        <f t="shared" si="120"/>
        <v>1.0959078175765137E-5</v>
      </c>
      <c r="DT115" s="2">
        <f t="shared" si="120"/>
        <v>1.0360818016597051E-6</v>
      </c>
      <c r="DU115" s="21">
        <f t="shared" ref="DU115:EG130" si="141">DU114+(EU115-EU114)/$F115</f>
        <v>2273095.1712986883</v>
      </c>
      <c r="DV115" s="21">
        <f t="shared" si="141"/>
        <v>283525.96954695036</v>
      </c>
      <c r="DW115" s="21">
        <f t="shared" si="141"/>
        <v>35409.937568116926</v>
      </c>
      <c r="DX115" s="21">
        <f t="shared" si="141"/>
        <v>4427.6842579223357</v>
      </c>
      <c r="DY115" s="21">
        <f t="shared" si="141"/>
        <v>554.25945942873659</v>
      </c>
      <c r="DZ115" s="21">
        <f t="shared" si="141"/>
        <v>69.455023943204139</v>
      </c>
      <c r="EA115" s="21">
        <f t="shared" si="141"/>
        <v>8.7120479372349209</v>
      </c>
      <c r="EB115" s="21">
        <f t="shared" si="141"/>
        <v>1.0937986103673121</v>
      </c>
      <c r="EC115" s="21">
        <f t="shared" si="141"/>
        <v>0.13744587365441047</v>
      </c>
      <c r="ED115" s="21">
        <f t="shared" si="141"/>
        <v>1.7285500420380337E-2</v>
      </c>
      <c r="EE115" s="21">
        <f t="shared" si="141"/>
        <v>2.1755474608829025E-3</v>
      </c>
      <c r="EF115" s="21">
        <f t="shared" si="141"/>
        <v>2.7401449293656916E-4</v>
      </c>
      <c r="EG115" s="21">
        <f t="shared" si="141"/>
        <v>3.4536656438828956E-5</v>
      </c>
      <c r="EH115" s="2">
        <f t="shared" si="133"/>
        <v>53.173979370459342</v>
      </c>
      <c r="EI115" s="2">
        <f t="shared" si="133"/>
        <v>55.219132423169327</v>
      </c>
      <c r="EJ115" s="2">
        <f t="shared" si="133"/>
        <v>57.264285475879298</v>
      </c>
      <c r="EK115" s="2">
        <f t="shared" si="133"/>
        <v>59.309438528589276</v>
      </c>
      <c r="EL115" s="2">
        <f t="shared" si="133"/>
        <v>61.354591581299246</v>
      </c>
      <c r="EM115" s="2">
        <f t="shared" si="133"/>
        <v>63.399744634009224</v>
      </c>
      <c r="EN115" s="2">
        <f t="shared" si="133"/>
        <v>65.444897686719202</v>
      </c>
      <c r="EO115" s="2">
        <f t="shared" si="133"/>
        <v>67.490050739429165</v>
      </c>
      <c r="EP115" s="2">
        <f t="shared" si="132"/>
        <v>69.535203792139143</v>
      </c>
      <c r="EQ115" s="2">
        <f t="shared" si="132"/>
        <v>71.580356844849121</v>
      </c>
      <c r="ER115" s="2">
        <f t="shared" si="132"/>
        <v>73.625509897559098</v>
      </c>
      <c r="ES115" s="2">
        <f t="shared" si="132"/>
        <v>75.670662950269062</v>
      </c>
      <c r="ET115" s="2">
        <f t="shared" si="132"/>
        <v>77.715816002979039</v>
      </c>
      <c r="EU115" s="2">
        <f t="shared" si="126"/>
        <v>1.4404912365644417E-7</v>
      </c>
      <c r="EV115" s="2">
        <f t="shared" si="126"/>
        <v>1.7967425193089377E-8</v>
      </c>
      <c r="EW115" s="2">
        <f t="shared" si="126"/>
        <v>2.2439757647729356E-9</v>
      </c>
      <c r="EX115" s="2">
        <f t="shared" si="126"/>
        <v>2.8058835601535714E-10</v>
      </c>
      <c r="EY115" s="2">
        <f t="shared" si="126"/>
        <v>3.5124173601314102E-11</v>
      </c>
      <c r="EZ115" s="2">
        <f t="shared" si="126"/>
        <v>4.4014590585046974E-12</v>
      </c>
      <c r="FA115" s="2">
        <f t="shared" si="126"/>
        <v>5.5209429260043855E-13</v>
      </c>
      <c r="FB115" s="2">
        <f t="shared" si="126"/>
        <v>6.9315501290704177E-14</v>
      </c>
      <c r="FC115" s="2">
        <f t="shared" si="126"/>
        <v>8.7101314102921704E-15</v>
      </c>
      <c r="FD115" s="2">
        <f t="shared" si="126"/>
        <v>1.0954056033194129E-15</v>
      </c>
      <c r="FE115" s="2">
        <f t="shared" si="126"/>
        <v>1.3786739295835884E-16</v>
      </c>
      <c r="FF115" s="2">
        <f t="shared" si="126"/>
        <v>1.7364670021328843E-17</v>
      </c>
      <c r="FG115" s="2">
        <f t="shared" si="126"/>
        <v>2.1886347553123542E-18</v>
      </c>
    </row>
    <row r="116" spans="1:163" x14ac:dyDescent="0.25">
      <c r="A116" s="19">
        <f t="shared" si="114"/>
        <v>98</v>
      </c>
      <c r="B116" s="20">
        <f t="shared" si="115"/>
        <v>221</v>
      </c>
      <c r="C116" s="22">
        <f t="shared" si="116"/>
        <v>98</v>
      </c>
      <c r="D116" s="20">
        <f t="shared" si="116"/>
        <v>221</v>
      </c>
      <c r="E116" s="8">
        <f t="shared" si="92"/>
        <v>494.16</v>
      </c>
      <c r="F116" s="21">
        <f t="shared" si="117"/>
        <v>6.3371356147021542E-14</v>
      </c>
      <c r="G116" s="7">
        <f t="shared" si="93"/>
        <v>0.39706110728992328</v>
      </c>
      <c r="H116" s="7">
        <f t="shared" si="94"/>
        <v>2.3482841739153021E-2</v>
      </c>
      <c r="I116" s="2">
        <f t="shared" si="95"/>
        <v>92.449741737469438</v>
      </c>
      <c r="J116" s="2">
        <f t="shared" si="107"/>
        <v>3.3397936799705183</v>
      </c>
      <c r="K116" s="2">
        <f t="shared" si="108"/>
        <v>3.5272425552067164</v>
      </c>
      <c r="L116" s="2">
        <f t="shared" si="109"/>
        <v>1.5119157183982768</v>
      </c>
      <c r="M116" s="2">
        <f t="shared" si="96"/>
        <v>1</v>
      </c>
      <c r="N116" s="2">
        <f t="shared" si="97"/>
        <v>1</v>
      </c>
      <c r="O116" s="2">
        <f t="shared" si="98"/>
        <v>0.99999946498622594</v>
      </c>
      <c r="P116" s="2">
        <f t="shared" si="99"/>
        <v>0.7314777100177694</v>
      </c>
      <c r="Q116" s="6">
        <f t="shared" si="100"/>
        <v>221</v>
      </c>
      <c r="R116" s="2">
        <f t="shared" si="129"/>
        <v>0.1</v>
      </c>
      <c r="S116" s="2">
        <f t="shared" si="129"/>
        <v>0.1</v>
      </c>
      <c r="T116" s="2">
        <f t="shared" si="129"/>
        <v>0.15</v>
      </c>
      <c r="U116" s="2">
        <f t="shared" si="129"/>
        <v>0.15</v>
      </c>
      <c r="V116" s="2">
        <f t="shared" si="129"/>
        <v>0.15</v>
      </c>
      <c r="W116" s="2">
        <f t="shared" si="129"/>
        <v>0.15</v>
      </c>
      <c r="X116" s="2">
        <f t="shared" si="129"/>
        <v>0.1</v>
      </c>
      <c r="Y116" s="2">
        <f t="shared" si="129"/>
        <v>0.1</v>
      </c>
      <c r="Z116" s="21">
        <f t="shared" si="138"/>
        <v>92407598465.658875</v>
      </c>
      <c r="AA116" s="21">
        <f t="shared" si="138"/>
        <v>11527847652.1716</v>
      </c>
      <c r="AB116" s="21">
        <f t="shared" si="138"/>
        <v>1440840851.6139982</v>
      </c>
      <c r="AC116" s="21">
        <f t="shared" si="138"/>
        <v>180402737.76679814</v>
      </c>
      <c r="AD116" s="21">
        <f t="shared" si="138"/>
        <v>22624015.520110764</v>
      </c>
      <c r="AE116" s="21">
        <f t="shared" si="138"/>
        <v>2841467.2950488692</v>
      </c>
      <c r="AF116" s="21">
        <f t="shared" si="138"/>
        <v>357367.29999298957</v>
      </c>
      <c r="AG116" s="21">
        <f t="shared" si="138"/>
        <v>45003.253117751505</v>
      </c>
      <c r="AH116" s="2">
        <f t="shared" si="134"/>
        <v>42.774390996552867</v>
      </c>
      <c r="AI116" s="2">
        <f t="shared" si="134"/>
        <v>44.811266758293478</v>
      </c>
      <c r="AJ116" s="2">
        <f t="shared" si="134"/>
        <v>46.848142520034095</v>
      </c>
      <c r="AK116" s="2">
        <f t="shared" si="134"/>
        <v>48.885018281774705</v>
      </c>
      <c r="AL116" s="2">
        <f t="shared" si="134"/>
        <v>50.921894043515316</v>
      </c>
      <c r="AM116" s="2">
        <f t="shared" si="134"/>
        <v>52.958769805255926</v>
      </c>
      <c r="AN116" s="2">
        <f t="shared" si="134"/>
        <v>54.995645566996551</v>
      </c>
      <c r="AO116" s="2">
        <f t="shared" si="134"/>
        <v>57.032521328737161</v>
      </c>
      <c r="AP116" s="2">
        <f t="shared" si="135"/>
        <v>5.8559948330595621E-3</v>
      </c>
      <c r="AQ116" s="2">
        <f t="shared" si="135"/>
        <v>7.3053533917441613E-4</v>
      </c>
      <c r="AR116" s="2">
        <f t="shared" si="135"/>
        <v>9.1308038758809924E-5</v>
      </c>
      <c r="AS116" s="2">
        <f t="shared" si="135"/>
        <v>1.1432366144917545E-5</v>
      </c>
      <c r="AT116" s="2">
        <f t="shared" si="135"/>
        <v>1.4337145450006834E-6</v>
      </c>
      <c r="AU116" s="2">
        <f t="shared" si="135"/>
        <v>1.8006763593465588E-7</v>
      </c>
      <c r="AV116" s="2">
        <f t="shared" si="135"/>
        <v>2.2646850443155233E-8</v>
      </c>
      <c r="AW116" s="2">
        <f t="shared" si="135"/>
        <v>2.8519171810995882E-9</v>
      </c>
      <c r="AX116" s="2"/>
      <c r="AY116" s="6">
        <f t="shared" si="102"/>
        <v>221</v>
      </c>
      <c r="AZ116" s="2">
        <f t="shared" si="130"/>
        <v>0.1</v>
      </c>
      <c r="BA116" s="2">
        <f t="shared" si="130"/>
        <v>0.15</v>
      </c>
      <c r="BB116" s="2">
        <f t="shared" si="130"/>
        <v>0.15</v>
      </c>
      <c r="BC116" s="2">
        <f t="shared" si="130"/>
        <v>0.15</v>
      </c>
      <c r="BD116" s="2">
        <f t="shared" si="130"/>
        <v>0.15</v>
      </c>
      <c r="BE116" s="2">
        <f t="shared" si="130"/>
        <v>0.15</v>
      </c>
      <c r="BF116" s="2">
        <f t="shared" si="130"/>
        <v>0.15</v>
      </c>
      <c r="BG116" s="21">
        <f t="shared" si="139"/>
        <v>11527847652.1716</v>
      </c>
      <c r="BH116" s="21">
        <f t="shared" si="139"/>
        <v>1440840851.6139982</v>
      </c>
      <c r="BI116" s="21">
        <f t="shared" si="139"/>
        <v>180402737.76679814</v>
      </c>
      <c r="BJ116" s="21">
        <f t="shared" si="139"/>
        <v>22624015.520110764</v>
      </c>
      <c r="BK116" s="21">
        <f t="shared" si="139"/>
        <v>2841467.2950488692</v>
      </c>
      <c r="BL116" s="21">
        <f t="shared" si="139"/>
        <v>357367.29999298957</v>
      </c>
      <c r="BM116" s="21">
        <f t="shared" si="139"/>
        <v>45003.253117751505</v>
      </c>
      <c r="BN116" s="2">
        <f t="shared" si="127"/>
        <v>44.811266758293478</v>
      </c>
      <c r="BO116" s="2">
        <f t="shared" si="127"/>
        <v>46.848142520034095</v>
      </c>
      <c r="BP116" s="2">
        <f t="shared" si="127"/>
        <v>48.885018281774705</v>
      </c>
      <c r="BQ116" s="2">
        <f t="shared" si="127"/>
        <v>50.921894043515316</v>
      </c>
      <c r="BR116" s="2">
        <f t="shared" si="127"/>
        <v>52.958769805255926</v>
      </c>
      <c r="BS116" s="2">
        <f t="shared" si="127"/>
        <v>54.995645566996551</v>
      </c>
      <c r="BT116" s="2">
        <f t="shared" si="127"/>
        <v>57.032521328737161</v>
      </c>
      <c r="BU116" s="2">
        <f t="shared" si="136"/>
        <v>7.3053533917441613E-4</v>
      </c>
      <c r="BV116" s="2">
        <f t="shared" si="136"/>
        <v>9.1308038758809924E-5</v>
      </c>
      <c r="BW116" s="2">
        <f t="shared" si="136"/>
        <v>1.1432366144917545E-5</v>
      </c>
      <c r="BX116" s="2">
        <f t="shared" si="136"/>
        <v>1.4337145450006834E-6</v>
      </c>
      <c r="BY116" s="2">
        <f t="shared" si="136"/>
        <v>1.8006763593465588E-7</v>
      </c>
      <c r="BZ116" s="2">
        <f t="shared" si="136"/>
        <v>2.2646850443155233E-8</v>
      </c>
      <c r="CA116" s="2">
        <f t="shared" si="136"/>
        <v>2.8519171810995882E-9</v>
      </c>
      <c r="CB116" s="2"/>
      <c r="CC116" s="6">
        <f t="shared" si="104"/>
        <v>221</v>
      </c>
      <c r="CD116" s="2">
        <f t="shared" si="131"/>
        <v>0.05</v>
      </c>
      <c r="CE116" s="2">
        <f t="shared" si="131"/>
        <v>0.15</v>
      </c>
      <c r="CF116" s="2">
        <f t="shared" si="131"/>
        <v>0.25</v>
      </c>
      <c r="CG116" s="2">
        <f t="shared" si="131"/>
        <v>0.25</v>
      </c>
      <c r="CH116" s="2">
        <f t="shared" si="131"/>
        <v>0.15</v>
      </c>
      <c r="CI116" s="2">
        <f t="shared" si="131"/>
        <v>0.1</v>
      </c>
      <c r="CJ116" s="2">
        <f t="shared" si="131"/>
        <v>4.999946498622599E-2</v>
      </c>
      <c r="CK116" s="21">
        <f t="shared" si="140"/>
        <v>2841467.2950488692</v>
      </c>
      <c r="CL116" s="21">
        <f t="shared" si="140"/>
        <v>357367.29999298957</v>
      </c>
      <c r="CM116" s="21">
        <f t="shared" si="140"/>
        <v>45003.253117751505</v>
      </c>
      <c r="CN116" s="21">
        <f t="shared" si="140"/>
        <v>5674.0354097789777</v>
      </c>
      <c r="CO116" s="21">
        <f t="shared" si="140"/>
        <v>716.18471135870834</v>
      </c>
      <c r="CP116" s="21">
        <f t="shared" si="140"/>
        <v>90.492382810514272</v>
      </c>
      <c r="CQ116" s="21">
        <f t="shared" si="140"/>
        <v>11.445241071007857</v>
      </c>
      <c r="CR116" s="2">
        <f t="shared" si="128"/>
        <v>52.958769805255926</v>
      </c>
      <c r="CS116" s="2">
        <f t="shared" si="128"/>
        <v>54.995645566996551</v>
      </c>
      <c r="CT116" s="2">
        <f t="shared" si="128"/>
        <v>57.032521328737161</v>
      </c>
      <c r="CU116" s="2">
        <f t="shared" si="128"/>
        <v>59.069397090477771</v>
      </c>
      <c r="CV116" s="2">
        <f t="shared" si="128"/>
        <v>61.106272852218389</v>
      </c>
      <c r="CW116" s="2">
        <f t="shared" si="128"/>
        <v>63.143148613958999</v>
      </c>
      <c r="CX116" s="2">
        <f t="shared" si="128"/>
        <v>65.180024375699617</v>
      </c>
      <c r="CY116" s="2">
        <f t="shared" si="137"/>
        <v>1.8006763593465588E-7</v>
      </c>
      <c r="CZ116" s="2">
        <f t="shared" si="137"/>
        <v>2.2646850443155233E-8</v>
      </c>
      <c r="DA116" s="2">
        <f t="shared" si="137"/>
        <v>2.8519171810995882E-9</v>
      </c>
      <c r="DB116" s="2">
        <f t="shared" si="137"/>
        <v>3.5957131874391494E-10</v>
      </c>
      <c r="DC116" s="2">
        <f t="shared" si="137"/>
        <v>4.5385596410564527E-11</v>
      </c>
      <c r="DD116" s="2">
        <f t="shared" si="137"/>
        <v>5.73462501967771E-12</v>
      </c>
      <c r="DE116" s="2">
        <f t="shared" si="137"/>
        <v>7.2530044809935716E-13</v>
      </c>
      <c r="DF116" s="2"/>
      <c r="DG116" s="6">
        <f t="shared" si="106"/>
        <v>221</v>
      </c>
      <c r="DH116" s="2">
        <f t="shared" si="121"/>
        <v>0.02</v>
      </c>
      <c r="DI116" s="2">
        <f t="shared" si="121"/>
        <v>0.05</v>
      </c>
      <c r="DJ116" s="2">
        <f t="shared" si="121"/>
        <v>0.08</v>
      </c>
      <c r="DK116" s="2">
        <f t="shared" si="121"/>
        <v>0.1</v>
      </c>
      <c r="DL116" s="2">
        <f t="shared" si="121"/>
        <v>0.12</v>
      </c>
      <c r="DM116" s="2">
        <f t="shared" si="121"/>
        <v>0.15</v>
      </c>
      <c r="DN116" s="2">
        <f t="shared" si="121"/>
        <v>0.11999871596694237</v>
      </c>
      <c r="DO116" s="2">
        <f t="shared" si="121"/>
        <v>7.6517145157375621E-2</v>
      </c>
      <c r="DP116" s="2">
        <f t="shared" si="120"/>
        <v>1.3417273285437457E-2</v>
      </c>
      <c r="DQ116" s="2">
        <f t="shared" si="120"/>
        <v>1.3806420304258249E-3</v>
      </c>
      <c r="DR116" s="2">
        <f t="shared" si="120"/>
        <v>1.4749808778858343E-4</v>
      </c>
      <c r="DS116" s="2">
        <f t="shared" si="120"/>
        <v>1.5005041305489187E-5</v>
      </c>
      <c r="DT116" s="2">
        <f t="shared" si="120"/>
        <v>1.430448494121883E-6</v>
      </c>
      <c r="DU116" s="21">
        <f t="shared" si="141"/>
        <v>2841467.2950488692</v>
      </c>
      <c r="DV116" s="21">
        <f t="shared" si="141"/>
        <v>357367.29999298957</v>
      </c>
      <c r="DW116" s="21">
        <f t="shared" si="141"/>
        <v>45003.253117751505</v>
      </c>
      <c r="DX116" s="21">
        <f t="shared" si="141"/>
        <v>5674.0354097789777</v>
      </c>
      <c r="DY116" s="21">
        <f t="shared" si="141"/>
        <v>716.18471135870834</v>
      </c>
      <c r="DZ116" s="21">
        <f t="shared" si="141"/>
        <v>90.492382810514272</v>
      </c>
      <c r="EA116" s="21">
        <f t="shared" si="141"/>
        <v>11.445241071007857</v>
      </c>
      <c r="EB116" s="21">
        <f t="shared" si="141"/>
        <v>1.4488996122767566</v>
      </c>
      <c r="EC116" s="21">
        <f t="shared" si="141"/>
        <v>0.18358144940700885</v>
      </c>
      <c r="ED116" s="21">
        <f t="shared" si="141"/>
        <v>2.3279579411918959E-2</v>
      </c>
      <c r="EE116" s="21">
        <f t="shared" si="141"/>
        <v>2.9543214690546638E-3</v>
      </c>
      <c r="EF116" s="21">
        <f t="shared" si="141"/>
        <v>3.7519641000818474E-4</v>
      </c>
      <c r="EG116" s="21">
        <f t="shared" si="141"/>
        <v>4.7682753275188145E-5</v>
      </c>
      <c r="EH116" s="2">
        <f t="shared" si="133"/>
        <v>52.958769805255926</v>
      </c>
      <c r="EI116" s="2">
        <f t="shared" si="133"/>
        <v>54.995645566996551</v>
      </c>
      <c r="EJ116" s="2">
        <f t="shared" si="133"/>
        <v>57.032521328737161</v>
      </c>
      <c r="EK116" s="2">
        <f t="shared" si="133"/>
        <v>59.069397090477771</v>
      </c>
      <c r="EL116" s="2">
        <f t="shared" si="133"/>
        <v>61.106272852218389</v>
      </c>
      <c r="EM116" s="2">
        <f t="shared" si="133"/>
        <v>63.143148613958999</v>
      </c>
      <c r="EN116" s="2">
        <f t="shared" si="133"/>
        <v>65.180024375699617</v>
      </c>
      <c r="EO116" s="2">
        <f t="shared" si="133"/>
        <v>67.21690013744022</v>
      </c>
      <c r="EP116" s="2">
        <f t="shared" si="132"/>
        <v>69.253775899180837</v>
      </c>
      <c r="EQ116" s="2">
        <f t="shared" si="132"/>
        <v>71.290651660921441</v>
      </c>
      <c r="ER116" s="2">
        <f t="shared" si="132"/>
        <v>73.327527422662058</v>
      </c>
      <c r="ES116" s="2">
        <f t="shared" si="132"/>
        <v>75.364403184402676</v>
      </c>
      <c r="ET116" s="2">
        <f t="shared" si="132"/>
        <v>77.401278946143279</v>
      </c>
      <c r="EU116" s="2">
        <f t="shared" si="126"/>
        <v>1.8006763593465588E-7</v>
      </c>
      <c r="EV116" s="2">
        <f t="shared" si="126"/>
        <v>2.2646850443155233E-8</v>
      </c>
      <c r="EW116" s="2">
        <f t="shared" si="126"/>
        <v>2.8519171810995882E-9</v>
      </c>
      <c r="EX116" s="2">
        <f t="shared" si="126"/>
        <v>3.5957131874391494E-10</v>
      </c>
      <c r="EY116" s="2">
        <f t="shared" si="126"/>
        <v>4.5385596410564527E-11</v>
      </c>
      <c r="EZ116" s="2">
        <f t="shared" si="126"/>
        <v>5.73462501967771E-12</v>
      </c>
      <c r="FA116" s="2">
        <f t="shared" si="126"/>
        <v>7.2530044809935716E-13</v>
      </c>
      <c r="FB116" s="2">
        <f t="shared" si="126"/>
        <v>9.1818733350871763E-14</v>
      </c>
      <c r="FC116" s="2">
        <f t="shared" si="126"/>
        <v>1.1633805412357974E-14</v>
      </c>
      <c r="FD116" s="2">
        <f t="shared" si="126"/>
        <v>1.4752585178655866E-15</v>
      </c>
      <c r="FE116" s="2">
        <f t="shared" si="126"/>
        <v>1.8721935798825499E-16</v>
      </c>
      <c r="FF116" s="2">
        <f t="shared" si="126"/>
        <v>2.3776705323712591E-17</v>
      </c>
      <c r="FG116" s="2">
        <f t="shared" si="126"/>
        <v>3.0217207398725056E-18</v>
      </c>
    </row>
    <row r="117" spans="1:163" x14ac:dyDescent="0.25">
      <c r="A117" s="19">
        <f t="shared" si="114"/>
        <v>99</v>
      </c>
      <c r="B117" s="20">
        <f t="shared" si="115"/>
        <v>223</v>
      </c>
      <c r="C117" s="22">
        <f t="shared" si="116"/>
        <v>99</v>
      </c>
      <c r="D117" s="20">
        <f t="shared" si="116"/>
        <v>223</v>
      </c>
      <c r="E117" s="8">
        <f t="shared" si="92"/>
        <v>496.16</v>
      </c>
      <c r="F117" s="21">
        <f t="shared" si="117"/>
        <v>6.3371356147021542E-14</v>
      </c>
      <c r="G117" s="7">
        <f t="shared" si="93"/>
        <v>0.38783962406813616</v>
      </c>
      <c r="H117" s="7">
        <f t="shared" si="94"/>
        <v>2.3542944716207187E-2</v>
      </c>
      <c r="I117" s="2">
        <f t="shared" si="95"/>
        <v>92.510535955399206</v>
      </c>
      <c r="J117" s="2">
        <f t="shared" si="107"/>
        <v>3.4405871088033497</v>
      </c>
      <c r="K117" s="2">
        <f t="shared" si="108"/>
        <v>3.6963425377894361</v>
      </c>
      <c r="L117" s="2">
        <f t="shared" si="109"/>
        <v>1.5179995638728698</v>
      </c>
      <c r="M117" s="2">
        <f t="shared" si="96"/>
        <v>1</v>
      </c>
      <c r="N117" s="2">
        <f t="shared" si="97"/>
        <v>1</v>
      </c>
      <c r="O117" s="2">
        <f t="shared" si="98"/>
        <v>0.99999998475592577</v>
      </c>
      <c r="P117" s="2">
        <f t="shared" si="99"/>
        <v>0.74469662773032497</v>
      </c>
      <c r="Q117" s="6">
        <f t="shared" si="100"/>
        <v>223</v>
      </c>
      <c r="R117" s="2">
        <f t="shared" si="129"/>
        <v>0.1</v>
      </c>
      <c r="S117" s="2">
        <f t="shared" si="129"/>
        <v>0.1</v>
      </c>
      <c r="T117" s="2">
        <f t="shared" si="129"/>
        <v>0.15</v>
      </c>
      <c r="U117" s="2">
        <f t="shared" si="129"/>
        <v>0.15</v>
      </c>
      <c r="V117" s="2">
        <f t="shared" si="129"/>
        <v>0.15</v>
      </c>
      <c r="W117" s="2">
        <f t="shared" si="129"/>
        <v>0.15</v>
      </c>
      <c r="X117" s="2">
        <f t="shared" si="129"/>
        <v>0.1</v>
      </c>
      <c r="Y117" s="2">
        <f t="shared" si="129"/>
        <v>0.1</v>
      </c>
      <c r="Z117" s="21">
        <f t="shared" si="138"/>
        <v>110668107888.0224</v>
      </c>
      <c r="AA117" s="21">
        <f t="shared" si="138"/>
        <v>13919767765.438774</v>
      </c>
      <c r="AB117" s="21">
        <f t="shared" si="138"/>
        <v>1754157077.643683</v>
      </c>
      <c r="AC117" s="21">
        <f t="shared" si="138"/>
        <v>221444078.23603317</v>
      </c>
      <c r="AD117" s="21">
        <f t="shared" si="138"/>
        <v>28000057.131231274</v>
      </c>
      <c r="AE117" s="21">
        <f t="shared" si="138"/>
        <v>3545683.7036416708</v>
      </c>
      <c r="AF117" s="21">
        <f t="shared" si="138"/>
        <v>449614.26629389421</v>
      </c>
      <c r="AG117" s="21">
        <f t="shared" si="138"/>
        <v>57086.968252286519</v>
      </c>
      <c r="AH117" s="2">
        <f t="shared" si="134"/>
        <v>42.601969233425841</v>
      </c>
      <c r="AI117" s="2">
        <f t="shared" si="134"/>
        <v>44.630634435017548</v>
      </c>
      <c r="AJ117" s="2">
        <f t="shared" si="134"/>
        <v>46.659299636609255</v>
      </c>
      <c r="AK117" s="2">
        <f t="shared" si="134"/>
        <v>48.687964838200962</v>
      </c>
      <c r="AL117" s="2">
        <f t="shared" si="134"/>
        <v>50.716630039792662</v>
      </c>
      <c r="AM117" s="2">
        <f t="shared" si="134"/>
        <v>52.745295241384369</v>
      </c>
      <c r="AN117" s="2">
        <f t="shared" si="134"/>
        <v>54.773960442976083</v>
      </c>
      <c r="AO117" s="2">
        <f t="shared" si="134"/>
        <v>56.80262564456779</v>
      </c>
      <c r="AP117" s="2">
        <f t="shared" si="135"/>
        <v>7.0131880790902041E-3</v>
      </c>
      <c r="AQ117" s="2">
        <f t="shared" si="135"/>
        <v>8.821145605474943E-4</v>
      </c>
      <c r="AR117" s="2">
        <f t="shared" si="135"/>
        <v>1.1116331290517778E-4</v>
      </c>
      <c r="AS117" s="2">
        <f t="shared" si="135"/>
        <v>1.4033211548544606E-5</v>
      </c>
      <c r="AT117" s="2">
        <f t="shared" si="135"/>
        <v>1.7744015926002088E-6</v>
      </c>
      <c r="AU117" s="2">
        <f t="shared" si="135"/>
        <v>2.2469478476816674E-7</v>
      </c>
      <c r="AV117" s="2">
        <f t="shared" si="135"/>
        <v>2.8492665798092156E-8</v>
      </c>
      <c r="AW117" s="2">
        <f t="shared" si="135"/>
        <v>3.6176785964693609E-9</v>
      </c>
      <c r="AX117" s="2"/>
      <c r="AY117" s="6">
        <f t="shared" si="102"/>
        <v>223</v>
      </c>
      <c r="AZ117" s="2">
        <f t="shared" si="130"/>
        <v>0.1</v>
      </c>
      <c r="BA117" s="2">
        <f t="shared" si="130"/>
        <v>0.15</v>
      </c>
      <c r="BB117" s="2">
        <f t="shared" si="130"/>
        <v>0.15</v>
      </c>
      <c r="BC117" s="2">
        <f t="shared" si="130"/>
        <v>0.15</v>
      </c>
      <c r="BD117" s="2">
        <f t="shared" si="130"/>
        <v>0.15</v>
      </c>
      <c r="BE117" s="2">
        <f t="shared" si="130"/>
        <v>0.15</v>
      </c>
      <c r="BF117" s="2">
        <f t="shared" si="130"/>
        <v>0.15</v>
      </c>
      <c r="BG117" s="21">
        <f t="shared" si="139"/>
        <v>13919767765.438774</v>
      </c>
      <c r="BH117" s="21">
        <f t="shared" si="139"/>
        <v>1754157077.643683</v>
      </c>
      <c r="BI117" s="21">
        <f t="shared" si="139"/>
        <v>221444078.23603317</v>
      </c>
      <c r="BJ117" s="21">
        <f t="shared" si="139"/>
        <v>28000057.131231274</v>
      </c>
      <c r="BK117" s="21">
        <f t="shared" si="139"/>
        <v>3545683.7036416708</v>
      </c>
      <c r="BL117" s="21">
        <f t="shared" si="139"/>
        <v>449614.26629389421</v>
      </c>
      <c r="BM117" s="21">
        <f t="shared" si="139"/>
        <v>57086.968252286519</v>
      </c>
      <c r="BN117" s="2">
        <f t="shared" si="127"/>
        <v>44.630634435017548</v>
      </c>
      <c r="BO117" s="2">
        <f t="shared" si="127"/>
        <v>46.659299636609255</v>
      </c>
      <c r="BP117" s="2">
        <f t="shared" si="127"/>
        <v>48.687964838200962</v>
      </c>
      <c r="BQ117" s="2">
        <f t="shared" si="127"/>
        <v>50.716630039792662</v>
      </c>
      <c r="BR117" s="2">
        <f t="shared" si="127"/>
        <v>52.745295241384369</v>
      </c>
      <c r="BS117" s="2">
        <f t="shared" si="127"/>
        <v>54.773960442976083</v>
      </c>
      <c r="BT117" s="2">
        <f t="shared" si="127"/>
        <v>56.80262564456779</v>
      </c>
      <c r="BU117" s="2">
        <f t="shared" si="136"/>
        <v>8.821145605474943E-4</v>
      </c>
      <c r="BV117" s="2">
        <f t="shared" si="136"/>
        <v>1.1116331290517778E-4</v>
      </c>
      <c r="BW117" s="2">
        <f t="shared" si="136"/>
        <v>1.4033211548544606E-5</v>
      </c>
      <c r="BX117" s="2">
        <f t="shared" si="136"/>
        <v>1.7744015926002088E-6</v>
      </c>
      <c r="BY117" s="2">
        <f t="shared" si="136"/>
        <v>2.2469478476816674E-7</v>
      </c>
      <c r="BZ117" s="2">
        <f t="shared" si="136"/>
        <v>2.8492665798092156E-8</v>
      </c>
      <c r="CA117" s="2">
        <f t="shared" si="136"/>
        <v>3.6176785964693609E-9</v>
      </c>
      <c r="CB117" s="2"/>
      <c r="CC117" s="6">
        <f t="shared" si="104"/>
        <v>223</v>
      </c>
      <c r="CD117" s="2">
        <f t="shared" si="131"/>
        <v>0.05</v>
      </c>
      <c r="CE117" s="2">
        <f t="shared" si="131"/>
        <v>0.15</v>
      </c>
      <c r="CF117" s="2">
        <f t="shared" si="131"/>
        <v>0.25</v>
      </c>
      <c r="CG117" s="2">
        <f t="shared" si="131"/>
        <v>0.25</v>
      </c>
      <c r="CH117" s="2">
        <f t="shared" si="131"/>
        <v>0.15</v>
      </c>
      <c r="CI117" s="2">
        <f t="shared" si="131"/>
        <v>0.1</v>
      </c>
      <c r="CJ117" s="2">
        <f t="shared" si="131"/>
        <v>4.9999984755925875E-2</v>
      </c>
      <c r="CK117" s="21">
        <f t="shared" si="140"/>
        <v>3545683.7036416708</v>
      </c>
      <c r="CL117" s="21">
        <f t="shared" si="140"/>
        <v>449614.26629389421</v>
      </c>
      <c r="CM117" s="21">
        <f t="shared" si="140"/>
        <v>57086.968252286519</v>
      </c>
      <c r="CN117" s="21">
        <f t="shared" si="140"/>
        <v>7256.9274591802496</v>
      </c>
      <c r="CO117" s="21">
        <f t="shared" si="140"/>
        <v>923.53495487739815</v>
      </c>
      <c r="CP117" s="21">
        <f t="shared" si="140"/>
        <v>117.65428832973265</v>
      </c>
      <c r="CQ117" s="21">
        <f t="shared" si="140"/>
        <v>15.003342717398311</v>
      </c>
      <c r="CR117" s="2">
        <f t="shared" si="128"/>
        <v>52.745295241384369</v>
      </c>
      <c r="CS117" s="2">
        <f t="shared" si="128"/>
        <v>54.773960442976083</v>
      </c>
      <c r="CT117" s="2">
        <f t="shared" si="128"/>
        <v>56.80262564456779</v>
      </c>
      <c r="CU117" s="2">
        <f t="shared" si="128"/>
        <v>58.831290846159497</v>
      </c>
      <c r="CV117" s="2">
        <f t="shared" si="128"/>
        <v>60.859956047751204</v>
      </c>
      <c r="CW117" s="2">
        <f t="shared" si="128"/>
        <v>62.888621249342911</v>
      </c>
      <c r="CX117" s="2">
        <f t="shared" si="128"/>
        <v>64.917286450934611</v>
      </c>
      <c r="CY117" s="2">
        <f t="shared" si="137"/>
        <v>2.2469478476816674E-7</v>
      </c>
      <c r="CZ117" s="2">
        <f t="shared" si="137"/>
        <v>2.8492665798092156E-8</v>
      </c>
      <c r="DA117" s="2">
        <f t="shared" si="137"/>
        <v>3.6176785964693609E-9</v>
      </c>
      <c r="DB117" s="2">
        <f t="shared" si="137"/>
        <v>4.5988133454881172E-10</v>
      </c>
      <c r="DC117" s="2">
        <f t="shared" si="137"/>
        <v>5.852566253975906E-11</v>
      </c>
      <c r="DD117" s="2">
        <f t="shared" si="137"/>
        <v>7.4559118079678477E-12</v>
      </c>
      <c r="DE117" s="2">
        <f t="shared" si="137"/>
        <v>9.5078217474007036E-13</v>
      </c>
      <c r="DF117" s="2"/>
      <c r="DG117" s="6">
        <f t="shared" si="106"/>
        <v>223</v>
      </c>
      <c r="DH117" s="2">
        <f t="shared" si="121"/>
        <v>0.02</v>
      </c>
      <c r="DI117" s="2">
        <f t="shared" si="121"/>
        <v>0.05</v>
      </c>
      <c r="DJ117" s="2">
        <f t="shared" si="121"/>
        <v>0.08</v>
      </c>
      <c r="DK117" s="2">
        <f t="shared" si="121"/>
        <v>0.1</v>
      </c>
      <c r="DL117" s="2">
        <f t="shared" si="121"/>
        <v>0.12</v>
      </c>
      <c r="DM117" s="2">
        <f t="shared" si="121"/>
        <v>0.15</v>
      </c>
      <c r="DN117" s="2">
        <f t="shared" si="121"/>
        <v>0.11999996341422209</v>
      </c>
      <c r="DO117" s="2">
        <f t="shared" si="121"/>
        <v>8.526580779790903E-2</v>
      </c>
      <c r="DP117" s="2">
        <f t="shared" si="120"/>
        <v>1.7361050365474178E-2</v>
      </c>
      <c r="DQ117" s="2">
        <f t="shared" si="120"/>
        <v>1.8476374866870414E-3</v>
      </c>
      <c r="DR117" s="2">
        <f t="shared" si="120"/>
        <v>1.9970579006800548E-4</v>
      </c>
      <c r="DS117" s="2">
        <f t="shared" si="120"/>
        <v>2.049302276076137E-5</v>
      </c>
      <c r="DT117" s="2">
        <f t="shared" si="120"/>
        <v>1.9698532038270321E-6</v>
      </c>
      <c r="DU117" s="21">
        <f t="shared" si="141"/>
        <v>3545683.7036416708</v>
      </c>
      <c r="DV117" s="21">
        <f t="shared" si="141"/>
        <v>449614.26629389421</v>
      </c>
      <c r="DW117" s="21">
        <f t="shared" si="141"/>
        <v>57086.968252286519</v>
      </c>
      <c r="DX117" s="21">
        <f t="shared" si="141"/>
        <v>7256.9274591802496</v>
      </c>
      <c r="DY117" s="21">
        <f t="shared" si="141"/>
        <v>923.53495487739815</v>
      </c>
      <c r="DZ117" s="21">
        <f t="shared" si="141"/>
        <v>117.65428832973265</v>
      </c>
      <c r="EA117" s="21">
        <f t="shared" si="141"/>
        <v>15.003342717398311</v>
      </c>
      <c r="EB117" s="21">
        <f t="shared" si="141"/>
        <v>1.9149993930120246</v>
      </c>
      <c r="EC117" s="21">
        <f t="shared" si="141"/>
        <v>0.24463935141854798</v>
      </c>
      <c r="ED117" s="21">
        <f t="shared" si="141"/>
        <v>3.1278056166760652E-2</v>
      </c>
      <c r="EE117" s="21">
        <f t="shared" si="141"/>
        <v>4.0021135850302758E-3</v>
      </c>
      <c r="EF117" s="21">
        <f t="shared" si="141"/>
        <v>5.1245685260526417E-4</v>
      </c>
      <c r="EG117" s="21">
        <f t="shared" si="141"/>
        <v>6.5663929289545717E-5</v>
      </c>
      <c r="EH117" s="2">
        <f t="shared" si="133"/>
        <v>52.745295241384369</v>
      </c>
      <c r="EI117" s="2">
        <f t="shared" si="133"/>
        <v>54.773960442976083</v>
      </c>
      <c r="EJ117" s="2">
        <f t="shared" si="133"/>
        <v>56.80262564456779</v>
      </c>
      <c r="EK117" s="2">
        <f t="shared" si="133"/>
        <v>58.831290846159497</v>
      </c>
      <c r="EL117" s="2">
        <f t="shared" si="133"/>
        <v>60.859956047751204</v>
      </c>
      <c r="EM117" s="2">
        <f t="shared" si="133"/>
        <v>62.888621249342911</v>
      </c>
      <c r="EN117" s="2">
        <f t="shared" si="133"/>
        <v>64.917286450934611</v>
      </c>
      <c r="EO117" s="2">
        <f t="shared" si="133"/>
        <v>66.945951652526318</v>
      </c>
      <c r="EP117" s="2">
        <f t="shared" si="132"/>
        <v>68.974616854118025</v>
      </c>
      <c r="EQ117" s="2">
        <f t="shared" si="132"/>
        <v>71.003282055709732</v>
      </c>
      <c r="ER117" s="2">
        <f t="shared" si="132"/>
        <v>73.031947257301439</v>
      </c>
      <c r="ES117" s="2">
        <f t="shared" si="132"/>
        <v>75.060612458893146</v>
      </c>
      <c r="ET117" s="2">
        <f t="shared" si="132"/>
        <v>77.089277660484854</v>
      </c>
      <c r="EU117" s="2">
        <f t="shared" si="126"/>
        <v>2.2469478476816674E-7</v>
      </c>
      <c r="EV117" s="2">
        <f t="shared" si="126"/>
        <v>2.8492665798092156E-8</v>
      </c>
      <c r="EW117" s="2">
        <f t="shared" si="126"/>
        <v>3.6176785964693609E-9</v>
      </c>
      <c r="EX117" s="2">
        <f t="shared" si="126"/>
        <v>4.5988133454881172E-10</v>
      </c>
      <c r="EY117" s="2">
        <f t="shared" si="126"/>
        <v>5.852566253975906E-11</v>
      </c>
      <c r="EZ117" s="2">
        <f t="shared" si="126"/>
        <v>7.4559118079678477E-12</v>
      </c>
      <c r="FA117" s="2">
        <f t="shared" si="126"/>
        <v>9.5078217474007036E-13</v>
      </c>
      <c r="FB117" s="2">
        <f t="shared" si="126"/>
        <v>1.2135610855589508E-13</v>
      </c>
      <c r="FC117" s="2">
        <f t="shared" si="126"/>
        <v>1.5503127466321163E-14</v>
      </c>
      <c r="FD117" s="2">
        <f t="shared" si="126"/>
        <v>1.9821328369303328E-15</v>
      </c>
      <c r="FE117" s="2">
        <f t="shared" si="126"/>
        <v>2.5361936533778682E-16</v>
      </c>
      <c r="FF117" s="2">
        <f t="shared" si="126"/>
        <v>3.2475085716429919E-17</v>
      </c>
      <c r="FG117" s="2">
        <f t="shared" si="126"/>
        <v>4.1612122490206404E-18</v>
      </c>
    </row>
    <row r="118" spans="1:163" x14ac:dyDescent="0.25">
      <c r="A118" s="19">
        <f t="shared" si="114"/>
        <v>100</v>
      </c>
      <c r="B118" s="20">
        <f t="shared" si="115"/>
        <v>225</v>
      </c>
      <c r="C118" s="22">
        <f t="shared" si="116"/>
        <v>100</v>
      </c>
      <c r="D118" s="20">
        <f t="shared" si="116"/>
        <v>225</v>
      </c>
      <c r="E118" s="8">
        <f t="shared" si="92"/>
        <v>498.16</v>
      </c>
      <c r="F118" s="21">
        <f t="shared" si="117"/>
        <v>6.3371356147021542E-14</v>
      </c>
      <c r="G118" s="7">
        <f t="shared" si="93"/>
        <v>0.37923202825306251</v>
      </c>
      <c r="H118" s="7">
        <f t="shared" si="94"/>
        <v>2.3599046370732079E-2</v>
      </c>
      <c r="I118" s="2">
        <f t="shared" si="95"/>
        <v>92.567354075715755</v>
      </c>
      <c r="J118" s="2">
        <f t="shared" si="107"/>
        <v>3.5373945918852012</v>
      </c>
      <c r="K118" s="2">
        <f t="shared" si="108"/>
        <v>3.8666076476922804</v>
      </c>
      <c r="L118" s="2">
        <f t="shared" si="109"/>
        <v>1.52378351195201</v>
      </c>
      <c r="M118" s="2">
        <f t="shared" si="96"/>
        <v>1</v>
      </c>
      <c r="N118" s="2">
        <f t="shared" si="97"/>
        <v>1</v>
      </c>
      <c r="O118" s="2">
        <f t="shared" si="98"/>
        <v>0.99999999985012733</v>
      </c>
      <c r="P118" s="2">
        <f t="shared" si="99"/>
        <v>0.75697481012891932</v>
      </c>
      <c r="Q118" s="6">
        <f t="shared" si="100"/>
        <v>225</v>
      </c>
      <c r="R118" s="2">
        <f t="shared" si="129"/>
        <v>0.1</v>
      </c>
      <c r="S118" s="2">
        <f t="shared" si="129"/>
        <v>0.1</v>
      </c>
      <c r="T118" s="2">
        <f t="shared" si="129"/>
        <v>0.15</v>
      </c>
      <c r="U118" s="2">
        <f t="shared" si="129"/>
        <v>0.15</v>
      </c>
      <c r="V118" s="2">
        <f t="shared" si="129"/>
        <v>0.15</v>
      </c>
      <c r="W118" s="2">
        <f t="shared" si="129"/>
        <v>0.15</v>
      </c>
      <c r="X118" s="2">
        <f t="shared" si="129"/>
        <v>0.1</v>
      </c>
      <c r="Y118" s="2">
        <f t="shared" si="129"/>
        <v>0.1</v>
      </c>
      <c r="Z118" s="21">
        <f t="shared" si="138"/>
        <v>132349385658.72202</v>
      </c>
      <c r="AA118" s="21">
        <f t="shared" si="138"/>
        <v>16783083722.559978</v>
      </c>
      <c r="AB118" s="21">
        <f t="shared" si="138"/>
        <v>2132300080.9136243</v>
      </c>
      <c r="AC118" s="21">
        <f t="shared" si="138"/>
        <v>271383701.30280823</v>
      </c>
      <c r="AD118" s="21">
        <f t="shared" si="138"/>
        <v>34595391.927671283</v>
      </c>
      <c r="AE118" s="21">
        <f t="shared" si="138"/>
        <v>4416709.1200568117</v>
      </c>
      <c r="AF118" s="21">
        <f t="shared" si="138"/>
        <v>564648.5266228359</v>
      </c>
      <c r="AG118" s="21">
        <f t="shared" si="138"/>
        <v>72279.353878149181</v>
      </c>
      <c r="AH118" s="2">
        <f t="shared" si="134"/>
        <v>42.430931939249568</v>
      </c>
      <c r="AI118" s="2">
        <f t="shared" si="134"/>
        <v>44.451452507785262</v>
      </c>
      <c r="AJ118" s="2">
        <f t="shared" si="134"/>
        <v>46.471973076320957</v>
      </c>
      <c r="AK118" s="2">
        <f t="shared" si="134"/>
        <v>48.492493644856651</v>
      </c>
      <c r="AL118" s="2">
        <f t="shared" si="134"/>
        <v>50.513014213392339</v>
      </c>
      <c r="AM118" s="2">
        <f t="shared" si="134"/>
        <v>52.533534781928033</v>
      </c>
      <c r="AN118" s="2">
        <f t="shared" si="134"/>
        <v>54.554055350463734</v>
      </c>
      <c r="AO118" s="2">
        <f t="shared" si="134"/>
        <v>56.574575918999429</v>
      </c>
      <c r="AP118" s="2">
        <f t="shared" si="135"/>
        <v>8.3871600544197112E-3</v>
      </c>
      <c r="AQ118" s="2">
        <f t="shared" si="135"/>
        <v>1.063566775827672E-3</v>
      </c>
      <c r="AR118" s="2">
        <f t="shared" si="135"/>
        <v>1.3512674783990156E-4</v>
      </c>
      <c r="AS118" s="2">
        <f t="shared" si="135"/>
        <v>1.7197953187757221E-5</v>
      </c>
      <c r="AT118" s="2">
        <f t="shared" si="135"/>
        <v>2.1923569028942526E-6</v>
      </c>
      <c r="AU118" s="2">
        <f t="shared" si="135"/>
        <v>2.7989284664491839E-7</v>
      </c>
      <c r="AV118" s="2">
        <f t="shared" si="135"/>
        <v>3.5782542878506709E-8</v>
      </c>
      <c r="AW118" s="2">
        <f t="shared" si="135"/>
        <v>4.580440676688794E-9</v>
      </c>
      <c r="AX118" s="2"/>
      <c r="AY118" s="6">
        <f t="shared" si="102"/>
        <v>225</v>
      </c>
      <c r="AZ118" s="2">
        <f t="shared" si="130"/>
        <v>0.1</v>
      </c>
      <c r="BA118" s="2">
        <f t="shared" si="130"/>
        <v>0.15</v>
      </c>
      <c r="BB118" s="2">
        <f t="shared" si="130"/>
        <v>0.15</v>
      </c>
      <c r="BC118" s="2">
        <f t="shared" si="130"/>
        <v>0.15</v>
      </c>
      <c r="BD118" s="2">
        <f t="shared" si="130"/>
        <v>0.15</v>
      </c>
      <c r="BE118" s="2">
        <f t="shared" si="130"/>
        <v>0.15</v>
      </c>
      <c r="BF118" s="2">
        <f t="shared" si="130"/>
        <v>0.15</v>
      </c>
      <c r="BG118" s="21">
        <f t="shared" si="139"/>
        <v>16783083722.559978</v>
      </c>
      <c r="BH118" s="21">
        <f t="shared" si="139"/>
        <v>2132300080.9136243</v>
      </c>
      <c r="BI118" s="21">
        <f t="shared" si="139"/>
        <v>271383701.30280823</v>
      </c>
      <c r="BJ118" s="21">
        <f t="shared" si="139"/>
        <v>34595391.927671283</v>
      </c>
      <c r="BK118" s="21">
        <f t="shared" si="139"/>
        <v>4416709.1200568117</v>
      </c>
      <c r="BL118" s="21">
        <f t="shared" si="139"/>
        <v>564648.5266228359</v>
      </c>
      <c r="BM118" s="21">
        <f t="shared" si="139"/>
        <v>72279.353878149181</v>
      </c>
      <c r="BN118" s="2">
        <f t="shared" si="127"/>
        <v>44.451452507785262</v>
      </c>
      <c r="BO118" s="2">
        <f t="shared" si="127"/>
        <v>46.471973076320957</v>
      </c>
      <c r="BP118" s="2">
        <f t="shared" si="127"/>
        <v>48.492493644856651</v>
      </c>
      <c r="BQ118" s="2">
        <f t="shared" si="127"/>
        <v>50.513014213392339</v>
      </c>
      <c r="BR118" s="2">
        <f t="shared" si="127"/>
        <v>52.533534781928033</v>
      </c>
      <c r="BS118" s="2">
        <f t="shared" si="127"/>
        <v>54.554055350463734</v>
      </c>
      <c r="BT118" s="2">
        <f t="shared" si="127"/>
        <v>56.574575918999429</v>
      </c>
      <c r="BU118" s="2">
        <f t="shared" si="136"/>
        <v>1.063566775827672E-3</v>
      </c>
      <c r="BV118" s="2">
        <f t="shared" si="136"/>
        <v>1.3512674783990156E-4</v>
      </c>
      <c r="BW118" s="2">
        <f t="shared" si="136"/>
        <v>1.7197953187757221E-5</v>
      </c>
      <c r="BX118" s="2">
        <f t="shared" si="136"/>
        <v>2.1923569028942526E-6</v>
      </c>
      <c r="BY118" s="2">
        <f t="shared" si="136"/>
        <v>2.7989284664491839E-7</v>
      </c>
      <c r="BZ118" s="2">
        <f t="shared" si="136"/>
        <v>3.5782542878506709E-8</v>
      </c>
      <c r="CA118" s="2">
        <f t="shared" si="136"/>
        <v>4.580440676688794E-9</v>
      </c>
      <c r="CB118" s="2"/>
      <c r="CC118" s="6">
        <f t="shared" si="104"/>
        <v>225</v>
      </c>
      <c r="CD118" s="2">
        <f t="shared" si="131"/>
        <v>0.05</v>
      </c>
      <c r="CE118" s="2">
        <f t="shared" si="131"/>
        <v>0.15</v>
      </c>
      <c r="CF118" s="2">
        <f t="shared" si="131"/>
        <v>0.25</v>
      </c>
      <c r="CG118" s="2">
        <f t="shared" si="131"/>
        <v>0.25</v>
      </c>
      <c r="CH118" s="2">
        <f t="shared" si="131"/>
        <v>0.15</v>
      </c>
      <c r="CI118" s="2">
        <f t="shared" si="131"/>
        <v>0.1</v>
      </c>
      <c r="CJ118" s="2">
        <f t="shared" si="131"/>
        <v>4.9999999850127368E-2</v>
      </c>
      <c r="CK118" s="21">
        <f t="shared" si="140"/>
        <v>4416709.1200568117</v>
      </c>
      <c r="CL118" s="21">
        <f t="shared" si="140"/>
        <v>564648.5266228359</v>
      </c>
      <c r="CM118" s="21">
        <f t="shared" si="140"/>
        <v>72279.353878149181</v>
      </c>
      <c r="CN118" s="21">
        <f t="shared" si="140"/>
        <v>9263.3719120417281</v>
      </c>
      <c r="CO118" s="21">
        <f t="shared" si="140"/>
        <v>1188.5256965467586</v>
      </c>
      <c r="CP118" s="21">
        <f t="shared" si="140"/>
        <v>152.65175865300287</v>
      </c>
      <c r="CQ118" s="21">
        <f t="shared" si="140"/>
        <v>19.625502989150782</v>
      </c>
      <c r="CR118" s="2">
        <f t="shared" si="128"/>
        <v>52.533534781928033</v>
      </c>
      <c r="CS118" s="2">
        <f t="shared" si="128"/>
        <v>54.554055350463734</v>
      </c>
      <c r="CT118" s="2">
        <f t="shared" si="128"/>
        <v>56.574575918999429</v>
      </c>
      <c r="CU118" s="2">
        <f t="shared" si="128"/>
        <v>58.595096487535123</v>
      </c>
      <c r="CV118" s="2">
        <f t="shared" si="128"/>
        <v>60.615617056070818</v>
      </c>
      <c r="CW118" s="2">
        <f t="shared" si="128"/>
        <v>62.636137624606512</v>
      </c>
      <c r="CX118" s="2">
        <f t="shared" si="128"/>
        <v>64.656658193142206</v>
      </c>
      <c r="CY118" s="2">
        <f t="shared" si="137"/>
        <v>2.7989284664491839E-7</v>
      </c>
      <c r="CZ118" s="2">
        <f t="shared" si="137"/>
        <v>3.5782542878506709E-8</v>
      </c>
      <c r="DA118" s="2">
        <f t="shared" si="137"/>
        <v>4.580440676688794E-9</v>
      </c>
      <c r="DB118" s="2">
        <f t="shared" si="137"/>
        <v>5.870324405603123E-10</v>
      </c>
      <c r="DC118" s="2">
        <f t="shared" si="137"/>
        <v>7.5318485205751486E-11</v>
      </c>
      <c r="DD118" s="2">
        <f t="shared" si="137"/>
        <v>9.6737489640686215E-12</v>
      </c>
      <c r="DE118" s="2">
        <f t="shared" si="137"/>
        <v>1.24369473948991E-12</v>
      </c>
      <c r="DF118" s="2"/>
      <c r="DG118" s="6">
        <f t="shared" si="106"/>
        <v>225</v>
      </c>
      <c r="DH118" s="2">
        <f t="shared" si="121"/>
        <v>0.02</v>
      </c>
      <c r="DI118" s="2">
        <f t="shared" si="121"/>
        <v>0.05</v>
      </c>
      <c r="DJ118" s="2">
        <f t="shared" si="121"/>
        <v>0.08</v>
      </c>
      <c r="DK118" s="2">
        <f t="shared" si="121"/>
        <v>0.1</v>
      </c>
      <c r="DL118" s="2">
        <f t="shared" si="121"/>
        <v>0.12</v>
      </c>
      <c r="DM118" s="2">
        <f t="shared" si="121"/>
        <v>0.15</v>
      </c>
      <c r="DN118" s="2">
        <f t="shared" si="121"/>
        <v>0.11999999964030567</v>
      </c>
      <c r="DO118" s="2">
        <f t="shared" si="121"/>
        <v>9.1997829134353712E-2</v>
      </c>
      <c r="DP118" s="2">
        <f t="shared" si="120"/>
        <v>2.2213080590837882E-2</v>
      </c>
      <c r="DQ118" s="2">
        <f t="shared" si="120"/>
        <v>2.4635819255234368E-3</v>
      </c>
      <c r="DR118" s="2">
        <f t="shared" si="120"/>
        <v>2.6969464074039218E-4</v>
      </c>
      <c r="DS118" s="2">
        <f t="shared" si="120"/>
        <v>2.7918420373578279E-5</v>
      </c>
      <c r="DT118" s="2">
        <f t="shared" si="120"/>
        <v>2.7057767845883873E-6</v>
      </c>
      <c r="DU118" s="21">
        <f t="shared" si="141"/>
        <v>4416709.1200568117</v>
      </c>
      <c r="DV118" s="21">
        <f t="shared" si="141"/>
        <v>564648.5266228359</v>
      </c>
      <c r="DW118" s="21">
        <f t="shared" si="141"/>
        <v>72279.353878149181</v>
      </c>
      <c r="DX118" s="21">
        <f t="shared" si="141"/>
        <v>9263.3719120417281</v>
      </c>
      <c r="DY118" s="21">
        <f t="shared" si="141"/>
        <v>1188.5256965467586</v>
      </c>
      <c r="DZ118" s="21">
        <f t="shared" si="141"/>
        <v>152.65175865300287</v>
      </c>
      <c r="EA118" s="21">
        <f t="shared" si="141"/>
        <v>19.625502989150782</v>
      </c>
      <c r="EB118" s="21">
        <f t="shared" si="141"/>
        <v>2.5254573229134474</v>
      </c>
      <c r="EC118" s="21">
        <f t="shared" si="141"/>
        <v>0.32526419240698745</v>
      </c>
      <c r="ED118" s="21">
        <f t="shared" si="141"/>
        <v>4.1926457088225816E-2</v>
      </c>
      <c r="EE118" s="21">
        <f t="shared" si="141"/>
        <v>5.4084923773060909E-3</v>
      </c>
      <c r="EF118" s="21">
        <f t="shared" si="141"/>
        <v>6.9820419717200443E-4</v>
      </c>
      <c r="EG118" s="21">
        <f t="shared" si="141"/>
        <v>9.0196627079701603E-5</v>
      </c>
      <c r="EH118" s="2">
        <f t="shared" si="133"/>
        <v>52.533534781928033</v>
      </c>
      <c r="EI118" s="2">
        <f t="shared" si="133"/>
        <v>54.554055350463734</v>
      </c>
      <c r="EJ118" s="2">
        <f t="shared" si="133"/>
        <v>56.574575918999429</v>
      </c>
      <c r="EK118" s="2">
        <f t="shared" si="133"/>
        <v>58.595096487535123</v>
      </c>
      <c r="EL118" s="2">
        <f t="shared" si="133"/>
        <v>60.615617056070818</v>
      </c>
      <c r="EM118" s="2">
        <f t="shared" si="133"/>
        <v>62.636137624606512</v>
      </c>
      <c r="EN118" s="2">
        <f t="shared" si="133"/>
        <v>64.656658193142206</v>
      </c>
      <c r="EO118" s="2">
        <f t="shared" si="133"/>
        <v>66.677178761677894</v>
      </c>
      <c r="EP118" s="2">
        <f t="shared" si="132"/>
        <v>68.697699330213595</v>
      </c>
      <c r="EQ118" s="2">
        <f t="shared" si="132"/>
        <v>70.718219898749282</v>
      </c>
      <c r="ER118" s="2">
        <f t="shared" si="132"/>
        <v>72.73874046728497</v>
      </c>
      <c r="ES118" s="2">
        <f t="shared" si="132"/>
        <v>74.759261035820671</v>
      </c>
      <c r="ET118" s="2">
        <f t="shared" si="132"/>
        <v>76.779781604356359</v>
      </c>
      <c r="EU118" s="2">
        <f t="shared" si="126"/>
        <v>2.7989284664491839E-7</v>
      </c>
      <c r="EV118" s="2">
        <f t="shared" si="126"/>
        <v>3.5782542878506709E-8</v>
      </c>
      <c r="EW118" s="2">
        <f t="shared" si="126"/>
        <v>4.580440676688794E-9</v>
      </c>
      <c r="EX118" s="2">
        <f t="shared" si="126"/>
        <v>5.870324405603123E-10</v>
      </c>
      <c r="EY118" s="2">
        <f t="shared" si="126"/>
        <v>7.5318485205751486E-11</v>
      </c>
      <c r="EZ118" s="2">
        <f t="shared" si="126"/>
        <v>9.6737489640686215E-12</v>
      </c>
      <c r="FA118" s="2">
        <f t="shared" si="126"/>
        <v>1.24369473948991E-12</v>
      </c>
      <c r="FB118" s="2">
        <f t="shared" si="126"/>
        <v>1.6004165544445166E-13</v>
      </c>
      <c r="FC118" s="2">
        <f t="shared" si="126"/>
        <v>2.0612432978896542E-14</v>
      </c>
      <c r="FD118" s="2">
        <f t="shared" si="126"/>
        <v>2.6569364441207743E-15</v>
      </c>
      <c r="FE118" s="2">
        <f t="shared" si="126"/>
        <v>3.4274349666071554E-16</v>
      </c>
      <c r="FF118" s="2">
        <f t="shared" si="126"/>
        <v>4.4246146842332341E-17</v>
      </c>
      <c r="FG118" s="2">
        <f t="shared" si="126"/>
        <v>5.715882577927857E-18</v>
      </c>
    </row>
    <row r="119" spans="1:163" x14ac:dyDescent="0.25">
      <c r="A119" s="19">
        <f t="shared" si="114"/>
        <v>101</v>
      </c>
      <c r="B119" s="20">
        <f t="shared" si="115"/>
        <v>227</v>
      </c>
      <c r="C119" s="22">
        <f t="shared" si="116"/>
        <v>101</v>
      </c>
      <c r="D119" s="20">
        <f t="shared" si="116"/>
        <v>227</v>
      </c>
      <c r="E119" s="8">
        <f t="shared" si="92"/>
        <v>500.16</v>
      </c>
      <c r="F119" s="21">
        <f t="shared" si="117"/>
        <v>6.3371356147021542E-14</v>
      </c>
      <c r="G119" s="7">
        <f t="shared" si="93"/>
        <v>0.37139034864524445</v>
      </c>
      <c r="H119" s="7">
        <f t="shared" si="94"/>
        <v>2.3650156014416265E-2</v>
      </c>
      <c r="I119" s="2">
        <f t="shared" si="95"/>
        <v>92.619176256442131</v>
      </c>
      <c r="J119" s="2">
        <f t="shared" si="107"/>
        <v>3.6279411181232213</v>
      </c>
      <c r="K119" s="2">
        <f t="shared" si="108"/>
        <v>4.0331570901971974</v>
      </c>
      <c r="L119" s="2">
        <f t="shared" si="109"/>
        <v>1.5291472517202453</v>
      </c>
      <c r="M119" s="2">
        <f t="shared" si="96"/>
        <v>1</v>
      </c>
      <c r="N119" s="2">
        <f t="shared" si="97"/>
        <v>1</v>
      </c>
      <c r="O119" s="2">
        <f t="shared" si="98"/>
        <v>0.99999999999962541</v>
      </c>
      <c r="P119" s="2">
        <f t="shared" si="99"/>
        <v>0.76810975601304654</v>
      </c>
      <c r="Q119" s="6">
        <f t="shared" si="100"/>
        <v>227</v>
      </c>
      <c r="R119" s="2">
        <f t="shared" si="129"/>
        <v>0.1</v>
      </c>
      <c r="S119" s="2">
        <f t="shared" si="129"/>
        <v>0.1</v>
      </c>
      <c r="T119" s="2">
        <f t="shared" si="129"/>
        <v>0.15</v>
      </c>
      <c r="U119" s="2">
        <f t="shared" si="129"/>
        <v>0.15</v>
      </c>
      <c r="V119" s="2">
        <f t="shared" si="129"/>
        <v>0.15</v>
      </c>
      <c r="W119" s="2">
        <f t="shared" si="129"/>
        <v>0.15</v>
      </c>
      <c r="X119" s="2">
        <f t="shared" si="129"/>
        <v>0.1</v>
      </c>
      <c r="Y119" s="2">
        <f t="shared" si="129"/>
        <v>0.1</v>
      </c>
      <c r="Z119" s="21">
        <f t="shared" si="138"/>
        <v>158056858037.72421</v>
      </c>
      <c r="AA119" s="21">
        <f t="shared" si="138"/>
        <v>20205761014.889252</v>
      </c>
      <c r="AB119" s="21">
        <f t="shared" si="138"/>
        <v>2587995734.7052369</v>
      </c>
      <c r="AC119" s="21">
        <f t="shared" si="138"/>
        <v>332055403.10041344</v>
      </c>
      <c r="AD119" s="21">
        <f t="shared" si="138"/>
        <v>42673317.069502443</v>
      </c>
      <c r="AE119" s="21">
        <f t="shared" si="138"/>
        <v>5492222.527761518</v>
      </c>
      <c r="AF119" s="21">
        <f t="shared" si="138"/>
        <v>707845.6158962677</v>
      </c>
      <c r="AG119" s="21">
        <f t="shared" si="138"/>
        <v>91345.14840912947</v>
      </c>
      <c r="AH119" s="2">
        <f t="shared" si="134"/>
        <v>42.261262505711301</v>
      </c>
      <c r="AI119" s="2">
        <f t="shared" si="134"/>
        <v>44.273703577411837</v>
      </c>
      <c r="AJ119" s="2">
        <f t="shared" si="134"/>
        <v>46.28614464911238</v>
      </c>
      <c r="AK119" s="2">
        <f t="shared" si="134"/>
        <v>48.298585720812916</v>
      </c>
      <c r="AL119" s="2">
        <f t="shared" si="134"/>
        <v>50.311026792513452</v>
      </c>
      <c r="AM119" s="2">
        <f t="shared" si="134"/>
        <v>52.323467864213988</v>
      </c>
      <c r="AN119" s="2">
        <f t="shared" si="134"/>
        <v>54.335908935914539</v>
      </c>
      <c r="AO119" s="2">
        <f t="shared" si="134"/>
        <v>56.348350007615075</v>
      </c>
      <c r="AP119" s="2">
        <f t="shared" si="135"/>
        <v>1.0016277442189178E-2</v>
      </c>
      <c r="AQ119" s="2">
        <f t="shared" si="135"/>
        <v>1.2804664774961937E-3</v>
      </c>
      <c r="AR119" s="2">
        <f t="shared" si="135"/>
        <v>1.6400479941097967E-4</v>
      </c>
      <c r="AS119" s="2">
        <f t="shared" si="135"/>
        <v>2.1042801210419149E-5</v>
      </c>
      <c r="AT119" s="2">
        <f t="shared" si="135"/>
        <v>2.7042659739862147E-6</v>
      </c>
      <c r="AU119" s="2">
        <f t="shared" si="135"/>
        <v>3.4804958984547011E-7</v>
      </c>
      <c r="AV119" s="2">
        <f t="shared" si="135"/>
        <v>4.4857136622070194E-8</v>
      </c>
      <c r="AW119" s="2">
        <f t="shared" si="135"/>
        <v>5.7886659321374813E-9</v>
      </c>
      <c r="AX119" s="2"/>
      <c r="AY119" s="6">
        <f t="shared" si="102"/>
        <v>227</v>
      </c>
      <c r="AZ119" s="2">
        <f t="shared" si="130"/>
        <v>0.1</v>
      </c>
      <c r="BA119" s="2">
        <f t="shared" si="130"/>
        <v>0.15</v>
      </c>
      <c r="BB119" s="2">
        <f t="shared" si="130"/>
        <v>0.15</v>
      </c>
      <c r="BC119" s="2">
        <f t="shared" si="130"/>
        <v>0.15</v>
      </c>
      <c r="BD119" s="2">
        <f t="shared" si="130"/>
        <v>0.15</v>
      </c>
      <c r="BE119" s="2">
        <f t="shared" si="130"/>
        <v>0.15</v>
      </c>
      <c r="BF119" s="2">
        <f t="shared" si="130"/>
        <v>0.15</v>
      </c>
      <c r="BG119" s="21">
        <f t="shared" si="139"/>
        <v>20205761014.889252</v>
      </c>
      <c r="BH119" s="21">
        <f t="shared" si="139"/>
        <v>2587995734.7052369</v>
      </c>
      <c r="BI119" s="21">
        <f t="shared" si="139"/>
        <v>332055403.10041344</v>
      </c>
      <c r="BJ119" s="21">
        <f t="shared" si="139"/>
        <v>42673317.069502443</v>
      </c>
      <c r="BK119" s="21">
        <f t="shared" si="139"/>
        <v>5492222.527761518</v>
      </c>
      <c r="BL119" s="21">
        <f t="shared" si="139"/>
        <v>707845.6158962677</v>
      </c>
      <c r="BM119" s="21">
        <f t="shared" si="139"/>
        <v>91345.14840912947</v>
      </c>
      <c r="BN119" s="2">
        <f t="shared" si="127"/>
        <v>44.273703577411837</v>
      </c>
      <c r="BO119" s="2">
        <f t="shared" si="127"/>
        <v>46.28614464911238</v>
      </c>
      <c r="BP119" s="2">
        <f t="shared" si="127"/>
        <v>48.298585720812916</v>
      </c>
      <c r="BQ119" s="2">
        <f t="shared" si="127"/>
        <v>50.311026792513452</v>
      </c>
      <c r="BR119" s="2">
        <f t="shared" si="127"/>
        <v>52.323467864213988</v>
      </c>
      <c r="BS119" s="2">
        <f t="shared" si="127"/>
        <v>54.335908935914539</v>
      </c>
      <c r="BT119" s="2">
        <f t="shared" si="127"/>
        <v>56.348350007615075</v>
      </c>
      <c r="BU119" s="2">
        <f t="shared" si="136"/>
        <v>1.2804664774961937E-3</v>
      </c>
      <c r="BV119" s="2">
        <f t="shared" si="136"/>
        <v>1.6400479941097967E-4</v>
      </c>
      <c r="BW119" s="2">
        <f t="shared" si="136"/>
        <v>2.1042801210419149E-5</v>
      </c>
      <c r="BX119" s="2">
        <f t="shared" si="136"/>
        <v>2.7042659739862147E-6</v>
      </c>
      <c r="BY119" s="2">
        <f t="shared" si="136"/>
        <v>3.4804958984547011E-7</v>
      </c>
      <c r="BZ119" s="2">
        <f t="shared" si="136"/>
        <v>4.4857136622070194E-8</v>
      </c>
      <c r="CA119" s="2">
        <f t="shared" si="136"/>
        <v>5.7886659321374813E-9</v>
      </c>
      <c r="CB119" s="2"/>
      <c r="CC119" s="6">
        <f t="shared" si="104"/>
        <v>227</v>
      </c>
      <c r="CD119" s="2">
        <f t="shared" si="131"/>
        <v>0.05</v>
      </c>
      <c r="CE119" s="2">
        <f t="shared" si="131"/>
        <v>0.15</v>
      </c>
      <c r="CF119" s="2">
        <f t="shared" si="131"/>
        <v>0.25</v>
      </c>
      <c r="CG119" s="2">
        <f t="shared" si="131"/>
        <v>0.25</v>
      </c>
      <c r="CH119" s="2">
        <f t="shared" si="131"/>
        <v>0.15</v>
      </c>
      <c r="CI119" s="2">
        <f t="shared" si="131"/>
        <v>0.1</v>
      </c>
      <c r="CJ119" s="2">
        <f t="shared" si="131"/>
        <v>4.9999999999625469E-2</v>
      </c>
      <c r="CK119" s="21">
        <f t="shared" si="140"/>
        <v>5492222.527761518</v>
      </c>
      <c r="CL119" s="21">
        <f t="shared" si="140"/>
        <v>707845.6158962677</v>
      </c>
      <c r="CM119" s="21">
        <f t="shared" si="140"/>
        <v>91345.14840912947</v>
      </c>
      <c r="CN119" s="21">
        <f t="shared" si="140"/>
        <v>11801.876676398697</v>
      </c>
      <c r="CO119" s="21">
        <f t="shared" si="140"/>
        <v>1526.5153557946624</v>
      </c>
      <c r="CP119" s="21">
        <f t="shared" si="140"/>
        <v>197.65369482745581</v>
      </c>
      <c r="CQ119" s="21">
        <f t="shared" si="140"/>
        <v>25.617358617650158</v>
      </c>
      <c r="CR119" s="2">
        <f t="shared" si="128"/>
        <v>52.323467864213988</v>
      </c>
      <c r="CS119" s="2">
        <f t="shared" si="128"/>
        <v>54.335908935914539</v>
      </c>
      <c r="CT119" s="2">
        <f t="shared" si="128"/>
        <v>56.348350007615075</v>
      </c>
      <c r="CU119" s="2">
        <f t="shared" si="128"/>
        <v>58.360791079315611</v>
      </c>
      <c r="CV119" s="2">
        <f t="shared" si="128"/>
        <v>60.373232151016147</v>
      </c>
      <c r="CW119" s="2">
        <f t="shared" si="128"/>
        <v>62.38567322271669</v>
      </c>
      <c r="CX119" s="2">
        <f t="shared" si="128"/>
        <v>64.398114294417226</v>
      </c>
      <c r="CY119" s="2">
        <f t="shared" si="137"/>
        <v>3.4804958984547011E-7</v>
      </c>
      <c r="CZ119" s="2">
        <f t="shared" si="137"/>
        <v>4.4857136622070194E-8</v>
      </c>
      <c r="DA119" s="2">
        <f t="shared" si="137"/>
        <v>5.7886659321374813E-9</v>
      </c>
      <c r="DB119" s="2">
        <f t="shared" si="137"/>
        <v>7.479009300632887E-10</v>
      </c>
      <c r="DC119" s="2">
        <f t="shared" si="137"/>
        <v>9.6737348275960856E-11</v>
      </c>
      <c r="DD119" s="2">
        <f t="shared" si="137"/>
        <v>1.252558268868541E-11</v>
      </c>
      <c r="DE119" s="2">
        <f t="shared" si="137"/>
        <v>1.6234067565050796E-12</v>
      </c>
      <c r="DF119" s="2"/>
      <c r="DG119" s="6">
        <f t="shared" si="106"/>
        <v>227</v>
      </c>
      <c r="DH119" s="2">
        <f t="shared" si="121"/>
        <v>0.02</v>
      </c>
      <c r="DI119" s="2">
        <f t="shared" si="121"/>
        <v>0.05</v>
      </c>
      <c r="DJ119" s="2">
        <f t="shared" si="121"/>
        <v>0.08</v>
      </c>
      <c r="DK119" s="2">
        <f t="shared" si="121"/>
        <v>0.1</v>
      </c>
      <c r="DL119" s="2">
        <f t="shared" si="121"/>
        <v>0.12</v>
      </c>
      <c r="DM119" s="2">
        <f t="shared" si="121"/>
        <v>0.15</v>
      </c>
      <c r="DN119" s="2">
        <f t="shared" si="121"/>
        <v>0.11999999999910112</v>
      </c>
      <c r="DO119" s="2">
        <f t="shared" si="121"/>
        <v>9.6396472518158707E-2</v>
      </c>
      <c r="DP119" s="2">
        <f t="shared" si="120"/>
        <v>2.8036738151594048E-2</v>
      </c>
      <c r="DQ119" s="2">
        <f t="shared" si="120"/>
        <v>3.2716371581966164E-3</v>
      </c>
      <c r="DR119" s="2">
        <f t="shared" si="120"/>
        <v>3.6326056210475024E-4</v>
      </c>
      <c r="DS119" s="2">
        <f t="shared" si="120"/>
        <v>3.7940311362327786E-5</v>
      </c>
      <c r="DT119" s="2">
        <f t="shared" si="120"/>
        <v>3.7073125290199016E-6</v>
      </c>
      <c r="DU119" s="21">
        <f t="shared" si="141"/>
        <v>5492222.527761518</v>
      </c>
      <c r="DV119" s="21">
        <f t="shared" si="141"/>
        <v>707845.6158962677</v>
      </c>
      <c r="DW119" s="21">
        <f t="shared" si="141"/>
        <v>91345.14840912947</v>
      </c>
      <c r="DX119" s="21">
        <f t="shared" si="141"/>
        <v>11801.876676398697</v>
      </c>
      <c r="DY119" s="21">
        <f t="shared" si="141"/>
        <v>1526.5153557946624</v>
      </c>
      <c r="DZ119" s="21">
        <f t="shared" si="141"/>
        <v>197.65369482745581</v>
      </c>
      <c r="EA119" s="21">
        <f t="shared" si="141"/>
        <v>25.617358617650158</v>
      </c>
      <c r="EB119" s="21">
        <f t="shared" si="141"/>
        <v>3.3232569642045937</v>
      </c>
      <c r="EC119" s="21">
        <f t="shared" si="141"/>
        <v>0.43148966869852085</v>
      </c>
      <c r="ED119" s="21">
        <f t="shared" si="141"/>
        <v>5.6070250073123523E-2</v>
      </c>
      <c r="EE119" s="21">
        <f t="shared" si="141"/>
        <v>7.2917314171444206E-3</v>
      </c>
      <c r="EF119" s="21">
        <f t="shared" si="141"/>
        <v>9.4895790221598123E-4</v>
      </c>
      <c r="EG119" s="21">
        <f t="shared" si="141"/>
        <v>1.235847205776886E-4</v>
      </c>
      <c r="EH119" s="2">
        <f t="shared" si="133"/>
        <v>52.323467864213988</v>
      </c>
      <c r="EI119" s="2">
        <f t="shared" si="133"/>
        <v>54.335908935914539</v>
      </c>
      <c r="EJ119" s="2">
        <f t="shared" si="133"/>
        <v>56.348350007615075</v>
      </c>
      <c r="EK119" s="2">
        <f t="shared" si="133"/>
        <v>58.360791079315611</v>
      </c>
      <c r="EL119" s="2">
        <f t="shared" si="133"/>
        <v>60.373232151016147</v>
      </c>
      <c r="EM119" s="2">
        <f t="shared" si="133"/>
        <v>62.38567322271669</v>
      </c>
      <c r="EN119" s="2">
        <f t="shared" si="133"/>
        <v>64.398114294417226</v>
      </c>
      <c r="EO119" s="2">
        <f t="shared" si="133"/>
        <v>66.410555366117762</v>
      </c>
      <c r="EP119" s="2">
        <f t="shared" si="132"/>
        <v>68.422996437818298</v>
      </c>
      <c r="EQ119" s="2">
        <f t="shared" si="132"/>
        <v>70.435437509518835</v>
      </c>
      <c r="ER119" s="2">
        <f t="shared" si="132"/>
        <v>72.447878581219371</v>
      </c>
      <c r="ES119" s="2">
        <f t="shared" si="132"/>
        <v>74.460319652919921</v>
      </c>
      <c r="ET119" s="2">
        <f t="shared" si="132"/>
        <v>76.472760724620457</v>
      </c>
      <c r="EU119" s="2">
        <f t="shared" si="126"/>
        <v>3.4804958984547011E-7</v>
      </c>
      <c r="EV119" s="2">
        <f t="shared" si="126"/>
        <v>4.4857136622070194E-8</v>
      </c>
      <c r="EW119" s="2">
        <f t="shared" si="126"/>
        <v>5.7886659321374813E-9</v>
      </c>
      <c r="EX119" s="2">
        <f t="shared" si="126"/>
        <v>7.479009300632887E-10</v>
      </c>
      <c r="EY119" s="2">
        <f t="shared" si="126"/>
        <v>9.6737348275960856E-11</v>
      </c>
      <c r="EZ119" s="2">
        <f t="shared" si="126"/>
        <v>1.252558268868541E-11</v>
      </c>
      <c r="FA119" s="2">
        <f t="shared" si="126"/>
        <v>1.6234067565050796E-12</v>
      </c>
      <c r="FB119" s="2">
        <f t="shared" si="126"/>
        <v>2.1059930064667892E-13</v>
      </c>
      <c r="FC119" s="2">
        <f t="shared" si="126"/>
        <v>2.7344085468854298E-14</v>
      </c>
      <c r="FD119" s="2">
        <f t="shared" si="126"/>
        <v>3.5532477866364717E-15</v>
      </c>
      <c r="FE119" s="2">
        <f t="shared" si="126"/>
        <v>4.6208690856428523E-16</v>
      </c>
      <c r="FF119" s="2">
        <f t="shared" si="126"/>
        <v>6.0136749189859382E-17</v>
      </c>
      <c r="FG119" s="2">
        <f t="shared" si="126"/>
        <v>7.8317313420588461E-18</v>
      </c>
    </row>
    <row r="120" spans="1:163" x14ac:dyDescent="0.25">
      <c r="A120" s="19">
        <f t="shared" si="114"/>
        <v>102</v>
      </c>
      <c r="B120" s="20">
        <f t="shared" si="115"/>
        <v>229</v>
      </c>
      <c r="C120" s="22">
        <f t="shared" si="116"/>
        <v>102</v>
      </c>
      <c r="D120" s="20">
        <f t="shared" si="116"/>
        <v>229</v>
      </c>
      <c r="E120" s="8">
        <f t="shared" si="92"/>
        <v>502.16</v>
      </c>
      <c r="F120" s="21">
        <f t="shared" si="117"/>
        <v>6.3371356147021542E-14</v>
      </c>
      <c r="G120" s="7">
        <f t="shared" si="93"/>
        <v>0.36410920324318236</v>
      </c>
      <c r="H120" s="7">
        <f t="shared" si="94"/>
        <v>2.3697612269364676E-2</v>
      </c>
      <c r="I120" s="2">
        <f t="shared" si="95"/>
        <v>92.667345263401444</v>
      </c>
      <c r="J120" s="2">
        <f t="shared" si="107"/>
        <v>3.7140754479503166</v>
      </c>
      <c r="K120" s="2">
        <f t="shared" si="108"/>
        <v>4.1984324172077647</v>
      </c>
      <c r="L120" s="2">
        <f t="shared" si="109"/>
        <v>1.5342134704684973</v>
      </c>
      <c r="M120" s="2">
        <f t="shared" si="96"/>
        <v>1</v>
      </c>
      <c r="N120" s="2">
        <f t="shared" si="97"/>
        <v>1</v>
      </c>
      <c r="O120" s="2">
        <f t="shared" si="98"/>
        <v>0.99999999999999978</v>
      </c>
      <c r="P120" s="2">
        <f t="shared" si="99"/>
        <v>0.77840575722372185</v>
      </c>
      <c r="Q120" s="6">
        <f t="shared" si="100"/>
        <v>229</v>
      </c>
      <c r="R120" s="2">
        <f t="shared" si="129"/>
        <v>0.1</v>
      </c>
      <c r="S120" s="2">
        <f t="shared" si="129"/>
        <v>0.1</v>
      </c>
      <c r="T120" s="2">
        <f t="shared" si="129"/>
        <v>0.15</v>
      </c>
      <c r="U120" s="2">
        <f t="shared" si="129"/>
        <v>0.15</v>
      </c>
      <c r="V120" s="2">
        <f t="shared" si="129"/>
        <v>0.15</v>
      </c>
      <c r="W120" s="2">
        <f t="shared" si="129"/>
        <v>0.15</v>
      </c>
      <c r="X120" s="2">
        <f t="shared" si="129"/>
        <v>0.1</v>
      </c>
      <c r="Y120" s="2">
        <f t="shared" si="129"/>
        <v>0.1</v>
      </c>
      <c r="Z120" s="21">
        <f t="shared" si="138"/>
        <v>188496781314.44748</v>
      </c>
      <c r="AA120" s="21">
        <f t="shared" si="138"/>
        <v>24291251488.389053</v>
      </c>
      <c r="AB120" s="21">
        <f t="shared" si="138"/>
        <v>3136332253.7486115</v>
      </c>
      <c r="AC120" s="21">
        <f t="shared" si="138"/>
        <v>405651106.28642964</v>
      </c>
      <c r="AD120" s="21">
        <f t="shared" si="138"/>
        <v>52551113.407587416</v>
      </c>
      <c r="AE120" s="21">
        <f t="shared" si="138"/>
        <v>6817998.0477969404</v>
      </c>
      <c r="AF120" s="21">
        <f t="shared" si="138"/>
        <v>885789.16293259396</v>
      </c>
      <c r="AG120" s="21">
        <f t="shared" si="138"/>
        <v>115228.58459655945</v>
      </c>
      <c r="AH120" s="2">
        <f t="shared" si="134"/>
        <v>42.092944589088269</v>
      </c>
      <c r="AI120" s="2">
        <f t="shared" si="134"/>
        <v>44.097370521901993</v>
      </c>
      <c r="AJ120" s="2">
        <f t="shared" si="134"/>
        <v>46.101796454715725</v>
      </c>
      <c r="AK120" s="2">
        <f t="shared" si="134"/>
        <v>48.106222387529449</v>
      </c>
      <c r="AL120" s="2">
        <f t="shared" si="134"/>
        <v>50.110648320343174</v>
      </c>
      <c r="AM120" s="2">
        <f t="shared" si="134"/>
        <v>52.115074253156905</v>
      </c>
      <c r="AN120" s="2">
        <f t="shared" si="134"/>
        <v>54.119500185970637</v>
      </c>
      <c r="AO120" s="2">
        <f t="shared" si="134"/>
        <v>56.123926118784361</v>
      </c>
      <c r="AP120" s="2">
        <f t="shared" si="135"/>
        <v>1.194529666124642E-2</v>
      </c>
      <c r="AQ120" s="2">
        <f t="shared" si="135"/>
        <v>1.5393695493276134E-3</v>
      </c>
      <c r="AR120" s="2">
        <f t="shared" si="135"/>
        <v>1.9875362824769543E-4</v>
      </c>
      <c r="AS120" s="2">
        <f t="shared" si="135"/>
        <v>2.5706660727910668E-5</v>
      </c>
      <c r="AT120" s="2">
        <f t="shared" si="135"/>
        <v>3.3302353236747429E-6</v>
      </c>
      <c r="AU120" s="2">
        <f t="shared" si="135"/>
        <v>4.3206578249663752E-7</v>
      </c>
      <c r="AV120" s="2">
        <f t="shared" si="135"/>
        <v>5.6133660515373507E-8</v>
      </c>
      <c r="AW120" s="2">
        <f t="shared" si="135"/>
        <v>7.3021916727857691E-9</v>
      </c>
      <c r="AX120" s="2"/>
      <c r="AY120" s="6">
        <f t="shared" si="102"/>
        <v>229</v>
      </c>
      <c r="AZ120" s="2">
        <f t="shared" si="130"/>
        <v>0.1</v>
      </c>
      <c r="BA120" s="2">
        <f t="shared" si="130"/>
        <v>0.15</v>
      </c>
      <c r="BB120" s="2">
        <f t="shared" si="130"/>
        <v>0.15</v>
      </c>
      <c r="BC120" s="2">
        <f t="shared" si="130"/>
        <v>0.15</v>
      </c>
      <c r="BD120" s="2">
        <f t="shared" si="130"/>
        <v>0.15</v>
      </c>
      <c r="BE120" s="2">
        <f t="shared" si="130"/>
        <v>0.15</v>
      </c>
      <c r="BF120" s="2">
        <f t="shared" si="130"/>
        <v>0.15</v>
      </c>
      <c r="BG120" s="21">
        <f t="shared" si="139"/>
        <v>24291251488.389053</v>
      </c>
      <c r="BH120" s="21">
        <f t="shared" si="139"/>
        <v>3136332253.7486115</v>
      </c>
      <c r="BI120" s="21">
        <f t="shared" si="139"/>
        <v>405651106.28642964</v>
      </c>
      <c r="BJ120" s="21">
        <f t="shared" si="139"/>
        <v>52551113.407587416</v>
      </c>
      <c r="BK120" s="21">
        <f t="shared" si="139"/>
        <v>6817998.0477969404</v>
      </c>
      <c r="BL120" s="21">
        <f t="shared" si="139"/>
        <v>885789.16293259396</v>
      </c>
      <c r="BM120" s="21">
        <f t="shared" si="139"/>
        <v>115228.58459655945</v>
      </c>
      <c r="BN120" s="2">
        <f t="shared" si="127"/>
        <v>44.097370521901993</v>
      </c>
      <c r="BO120" s="2">
        <f t="shared" si="127"/>
        <v>46.101796454715725</v>
      </c>
      <c r="BP120" s="2">
        <f t="shared" si="127"/>
        <v>48.106222387529449</v>
      </c>
      <c r="BQ120" s="2">
        <f t="shared" si="127"/>
        <v>50.110648320343174</v>
      </c>
      <c r="BR120" s="2">
        <f t="shared" si="127"/>
        <v>52.115074253156905</v>
      </c>
      <c r="BS120" s="2">
        <f t="shared" si="127"/>
        <v>54.119500185970637</v>
      </c>
      <c r="BT120" s="2">
        <f t="shared" si="127"/>
        <v>56.123926118784361</v>
      </c>
      <c r="BU120" s="2">
        <f t="shared" si="136"/>
        <v>1.5393695493276134E-3</v>
      </c>
      <c r="BV120" s="2">
        <f t="shared" si="136"/>
        <v>1.9875362824769543E-4</v>
      </c>
      <c r="BW120" s="2">
        <f t="shared" si="136"/>
        <v>2.5706660727910668E-5</v>
      </c>
      <c r="BX120" s="2">
        <f t="shared" si="136"/>
        <v>3.3302353236747429E-6</v>
      </c>
      <c r="BY120" s="2">
        <f t="shared" si="136"/>
        <v>4.3206578249663752E-7</v>
      </c>
      <c r="BZ120" s="2">
        <f t="shared" si="136"/>
        <v>5.6133660515373507E-8</v>
      </c>
      <c r="CA120" s="2">
        <f t="shared" si="136"/>
        <v>7.3021916727857691E-9</v>
      </c>
      <c r="CB120" s="2"/>
      <c r="CC120" s="6">
        <f t="shared" si="104"/>
        <v>229</v>
      </c>
      <c r="CD120" s="2">
        <f t="shared" si="131"/>
        <v>0.05</v>
      </c>
      <c r="CE120" s="2">
        <f t="shared" si="131"/>
        <v>0.15</v>
      </c>
      <c r="CF120" s="2">
        <f t="shared" si="131"/>
        <v>0.25</v>
      </c>
      <c r="CG120" s="2">
        <f t="shared" si="131"/>
        <v>0.25</v>
      </c>
      <c r="CH120" s="2">
        <f t="shared" si="131"/>
        <v>0.15</v>
      </c>
      <c r="CI120" s="2">
        <f t="shared" si="131"/>
        <v>0.1</v>
      </c>
      <c r="CJ120" s="2">
        <f t="shared" si="131"/>
        <v>4.9999999999999843E-2</v>
      </c>
      <c r="CK120" s="21">
        <f t="shared" si="140"/>
        <v>6817998.0477969404</v>
      </c>
      <c r="CL120" s="21">
        <f t="shared" si="140"/>
        <v>885789.16293259396</v>
      </c>
      <c r="CM120" s="21">
        <f t="shared" si="140"/>
        <v>115228.58459655945</v>
      </c>
      <c r="CN120" s="21">
        <f t="shared" si="140"/>
        <v>15007.508909444878</v>
      </c>
      <c r="CO120" s="21">
        <f t="shared" si="140"/>
        <v>1956.7772660757128</v>
      </c>
      <c r="CP120" s="21">
        <f t="shared" si="140"/>
        <v>255.40401870096665</v>
      </c>
      <c r="CQ120" s="21">
        <f t="shared" si="140"/>
        <v>33.368725002260497</v>
      </c>
      <c r="CR120" s="2">
        <f t="shared" si="128"/>
        <v>52.115074253156905</v>
      </c>
      <c r="CS120" s="2">
        <f t="shared" si="128"/>
        <v>54.119500185970637</v>
      </c>
      <c r="CT120" s="2">
        <f t="shared" si="128"/>
        <v>56.123926118784361</v>
      </c>
      <c r="CU120" s="2">
        <f t="shared" si="128"/>
        <v>58.128352051598092</v>
      </c>
      <c r="CV120" s="2">
        <f t="shared" si="128"/>
        <v>60.132777984411817</v>
      </c>
      <c r="CW120" s="2">
        <f t="shared" si="128"/>
        <v>62.137203917225541</v>
      </c>
      <c r="CX120" s="2">
        <f t="shared" si="128"/>
        <v>64.141629850039266</v>
      </c>
      <c r="CY120" s="2">
        <f t="shared" si="137"/>
        <v>4.3206578249663752E-7</v>
      </c>
      <c r="CZ120" s="2">
        <f t="shared" si="137"/>
        <v>5.6133660515373507E-8</v>
      </c>
      <c r="DA120" s="2">
        <f t="shared" si="137"/>
        <v>7.3021916727857691E-9</v>
      </c>
      <c r="DB120" s="2">
        <f t="shared" si="137"/>
        <v>9.5104619198003022E-10</v>
      </c>
      <c r="DC120" s="2">
        <f t="shared" si="137"/>
        <v>1.2400362902887913E-10</v>
      </c>
      <c r="DD120" s="2">
        <f t="shared" si="137"/>
        <v>1.6185299030479507E-11</v>
      </c>
      <c r="DE120" s="2">
        <f t="shared" si="137"/>
        <v>2.114621356290272E-12</v>
      </c>
      <c r="DF120" s="2"/>
      <c r="DG120" s="6">
        <f t="shared" si="106"/>
        <v>229</v>
      </c>
      <c r="DH120" s="2">
        <f t="shared" si="121"/>
        <v>0.02</v>
      </c>
      <c r="DI120" s="2">
        <f t="shared" si="121"/>
        <v>0.05</v>
      </c>
      <c r="DJ120" s="2">
        <f t="shared" si="121"/>
        <v>0.08</v>
      </c>
      <c r="DK120" s="2">
        <f t="shared" si="121"/>
        <v>0.1</v>
      </c>
      <c r="DL120" s="2">
        <f t="shared" si="121"/>
        <v>0.12</v>
      </c>
      <c r="DM120" s="2">
        <f t="shared" si="121"/>
        <v>0.15</v>
      </c>
      <c r="DN120" s="2">
        <f t="shared" si="121"/>
        <v>0.11999999999999961</v>
      </c>
      <c r="DO120" s="2">
        <f t="shared" si="121"/>
        <v>9.8726838156482227E-2</v>
      </c>
      <c r="DP120" s="2">
        <f t="shared" si="120"/>
        <v>3.4809379625971797E-2</v>
      </c>
      <c r="DQ120" s="2">
        <f t="shared" si="120"/>
        <v>4.3250535655696429E-3</v>
      </c>
      <c r="DR120" s="2">
        <f t="shared" si="120"/>
        <v>4.8798565472069625E-4</v>
      </c>
      <c r="DS120" s="2">
        <f t="shared" si="120"/>
        <v>5.143325664730636E-5</v>
      </c>
      <c r="DT120" s="2">
        <f t="shared" si="120"/>
        <v>5.0669643304535048E-6</v>
      </c>
      <c r="DU120" s="21">
        <f t="shared" si="141"/>
        <v>6817998.0477969404</v>
      </c>
      <c r="DV120" s="21">
        <f t="shared" si="141"/>
        <v>885789.16293259396</v>
      </c>
      <c r="DW120" s="21">
        <f t="shared" si="141"/>
        <v>115228.58459655945</v>
      </c>
      <c r="DX120" s="21">
        <f t="shared" si="141"/>
        <v>15007.508909444878</v>
      </c>
      <c r="DY120" s="21">
        <f t="shared" si="141"/>
        <v>1956.7772660757128</v>
      </c>
      <c r="DZ120" s="21">
        <f t="shared" si="141"/>
        <v>255.40401870096665</v>
      </c>
      <c r="EA120" s="21">
        <f t="shared" si="141"/>
        <v>33.368725002260497</v>
      </c>
      <c r="EB120" s="21">
        <f t="shared" si="141"/>
        <v>4.363666738973218</v>
      </c>
      <c r="EC120" s="21">
        <f t="shared" si="141"/>
        <v>0.57113708321860746</v>
      </c>
      <c r="ED120" s="21">
        <f t="shared" si="141"/>
        <v>7.4814311190845639E-2</v>
      </c>
      <c r="EE120" s="21">
        <f t="shared" si="141"/>
        <v>9.8076512577437627E-3</v>
      </c>
      <c r="EF120" s="21">
        <f t="shared" si="141"/>
        <v>1.2866588067306116E-3</v>
      </c>
      <c r="EG120" s="21">
        <f t="shared" si="141"/>
        <v>1.6891307602555743E-4</v>
      </c>
      <c r="EH120" s="2">
        <f t="shared" si="133"/>
        <v>52.115074253156905</v>
      </c>
      <c r="EI120" s="2">
        <f t="shared" si="133"/>
        <v>54.119500185970637</v>
      </c>
      <c r="EJ120" s="2">
        <f t="shared" si="133"/>
        <v>56.123926118784361</v>
      </c>
      <c r="EK120" s="2">
        <f t="shared" si="133"/>
        <v>58.128352051598092</v>
      </c>
      <c r="EL120" s="2">
        <f t="shared" si="133"/>
        <v>60.132777984411817</v>
      </c>
      <c r="EM120" s="2">
        <f t="shared" si="133"/>
        <v>62.137203917225541</v>
      </c>
      <c r="EN120" s="2">
        <f t="shared" si="133"/>
        <v>64.141629850039266</v>
      </c>
      <c r="EO120" s="2">
        <f t="shared" si="133"/>
        <v>66.146055782852997</v>
      </c>
      <c r="EP120" s="2">
        <f t="shared" si="132"/>
        <v>68.150481715666729</v>
      </c>
      <c r="EQ120" s="2">
        <f t="shared" si="132"/>
        <v>70.154907648480446</v>
      </c>
      <c r="ER120" s="2">
        <f t="shared" si="132"/>
        <v>72.159333581294177</v>
      </c>
      <c r="ES120" s="2">
        <f t="shared" si="132"/>
        <v>74.163759514107909</v>
      </c>
      <c r="ET120" s="2">
        <f t="shared" si="132"/>
        <v>76.168185446921626</v>
      </c>
      <c r="EU120" s="2">
        <f t="shared" si="126"/>
        <v>4.3206578249663752E-7</v>
      </c>
      <c r="EV120" s="2">
        <f t="shared" si="126"/>
        <v>5.6133660515373507E-8</v>
      </c>
      <c r="EW120" s="2">
        <f t="shared" si="126"/>
        <v>7.3021916727857691E-9</v>
      </c>
      <c r="EX120" s="2">
        <f t="shared" si="126"/>
        <v>9.5104619198003022E-10</v>
      </c>
      <c r="EY120" s="2">
        <f t="shared" si="126"/>
        <v>1.2400362902887913E-10</v>
      </c>
      <c r="EZ120" s="2">
        <f t="shared" si="126"/>
        <v>1.6185299030479507E-11</v>
      </c>
      <c r="FA120" s="2">
        <f t="shared" si="126"/>
        <v>2.114621356290272E-12</v>
      </c>
      <c r="FB120" s="2">
        <f t="shared" si="126"/>
        <v>2.7653147902238386E-13</v>
      </c>
      <c r="FC120" s="2">
        <f t="shared" si="126"/>
        <v>3.6193731509417455E-14</v>
      </c>
      <c r="FD120" s="2">
        <f t="shared" si="126"/>
        <v>4.7410843593691788E-15</v>
      </c>
      <c r="FE120" s="2">
        <f t="shared" si="126"/>
        <v>6.2152416082026381E-16</v>
      </c>
      <c r="FF120" s="2">
        <f t="shared" si="126"/>
        <v>8.1537313481027341E-17</v>
      </c>
      <c r="FG120" s="2">
        <f t="shared" si="126"/>
        <v>1.0704250698704526E-17</v>
      </c>
    </row>
    <row r="121" spans="1:163" x14ac:dyDescent="0.25">
      <c r="A121" s="19">
        <f t="shared" si="114"/>
        <v>103</v>
      </c>
      <c r="B121" s="20">
        <f t="shared" si="115"/>
        <v>231</v>
      </c>
      <c r="C121" s="22">
        <f t="shared" si="116"/>
        <v>103</v>
      </c>
      <c r="D121" s="20">
        <f t="shared" si="116"/>
        <v>231</v>
      </c>
      <c r="E121" s="8">
        <f t="shared" si="92"/>
        <v>504.16</v>
      </c>
      <c r="F121" s="21">
        <f t="shared" si="117"/>
        <v>6.3371356147021542E-14</v>
      </c>
      <c r="G121" s="7">
        <f t="shared" si="93"/>
        <v>0.35696853234122072</v>
      </c>
      <c r="H121" s="7">
        <f t="shared" si="94"/>
        <v>2.3744152954945433E-2</v>
      </c>
      <c r="I121" s="2">
        <f t="shared" si="95"/>
        <v>92.71463286089103</v>
      </c>
      <c r="J121" s="2">
        <f t="shared" si="107"/>
        <v>3.8005210834636909</v>
      </c>
      <c r="K121" s="2">
        <f t="shared" si="108"/>
        <v>4.3713041584203216</v>
      </c>
      <c r="L121" s="2">
        <f t="shared" si="109"/>
        <v>1.539267282018429</v>
      </c>
      <c r="M121" s="2">
        <f t="shared" si="96"/>
        <v>1</v>
      </c>
      <c r="N121" s="2">
        <f t="shared" si="97"/>
        <v>1</v>
      </c>
      <c r="O121" s="2">
        <f t="shared" si="98"/>
        <v>1</v>
      </c>
      <c r="P121" s="2">
        <f t="shared" si="99"/>
        <v>0.78846314575181664</v>
      </c>
      <c r="Q121" s="6">
        <f t="shared" si="100"/>
        <v>231</v>
      </c>
      <c r="R121" s="2">
        <f t="shared" si="129"/>
        <v>0.1</v>
      </c>
      <c r="S121" s="2">
        <f t="shared" si="129"/>
        <v>0.1</v>
      </c>
      <c r="T121" s="2">
        <f t="shared" si="129"/>
        <v>0.15</v>
      </c>
      <c r="U121" s="2">
        <f t="shared" si="129"/>
        <v>0.15</v>
      </c>
      <c r="V121" s="2">
        <f t="shared" si="129"/>
        <v>0.15</v>
      </c>
      <c r="W121" s="2">
        <f t="shared" si="129"/>
        <v>0.15</v>
      </c>
      <c r="X121" s="2">
        <f t="shared" si="129"/>
        <v>0.1</v>
      </c>
      <c r="Y121" s="2">
        <f t="shared" si="129"/>
        <v>0.1</v>
      </c>
      <c r="Z121" s="21">
        <f t="shared" si="138"/>
        <v>224491968620.78278</v>
      </c>
      <c r="AA121" s="21">
        <f t="shared" si="138"/>
        <v>29161054476.773586</v>
      </c>
      <c r="AB121" s="21">
        <f t="shared" si="138"/>
        <v>3795173271.0781446</v>
      </c>
      <c r="AC121" s="21">
        <f t="shared" si="138"/>
        <v>494786902.79856944</v>
      </c>
      <c r="AD121" s="21">
        <f t="shared" si="138"/>
        <v>64610520.429386601</v>
      </c>
      <c r="AE121" s="21">
        <f t="shared" si="138"/>
        <v>8449554.2569431979</v>
      </c>
      <c r="AF121" s="21">
        <f t="shared" si="138"/>
        <v>1106528.8437546799</v>
      </c>
      <c r="AG121" s="21">
        <f t="shared" si="138"/>
        <v>145093.48445776792</v>
      </c>
      <c r="AH121" s="2">
        <f t="shared" si="134"/>
        <v>41.925962104999535</v>
      </c>
      <c r="AI121" s="2">
        <f t="shared" si="134"/>
        <v>43.922436490951895</v>
      </c>
      <c r="AJ121" s="2">
        <f t="shared" si="134"/>
        <v>45.918910876904249</v>
      </c>
      <c r="AK121" s="2">
        <f t="shared" si="134"/>
        <v>47.91538526285661</v>
      </c>
      <c r="AL121" s="2">
        <f t="shared" si="134"/>
        <v>49.911859648808964</v>
      </c>
      <c r="AM121" s="2">
        <f t="shared" si="134"/>
        <v>51.908334034761324</v>
      </c>
      <c r="AN121" s="2">
        <f t="shared" si="134"/>
        <v>53.904808420713692</v>
      </c>
      <c r="AO121" s="2">
        <f t="shared" si="134"/>
        <v>55.901282806666046</v>
      </c>
      <c r="AP121" s="2">
        <f t="shared" si="135"/>
        <v>1.4226360495614942E-2</v>
      </c>
      <c r="AQ121" s="2">
        <f t="shared" si="135"/>
        <v>1.8479755688703594E-3</v>
      </c>
      <c r="AR121" s="2">
        <f t="shared" si="135"/>
        <v>2.4050527700115125E-4</v>
      </c>
      <c r="AS121" s="2">
        <f t="shared" si="135"/>
        <v>3.135531703412992E-5</v>
      </c>
      <c r="AT121" s="2">
        <f t="shared" si="135"/>
        <v>4.0944563009750711E-6</v>
      </c>
      <c r="AU121" s="2">
        <f t="shared" si="135"/>
        <v>5.3545971210032932E-7</v>
      </c>
      <c r="AV121" s="2">
        <f t="shared" si="135"/>
        <v>7.0122233444529769E-8</v>
      </c>
      <c r="AW121" s="2">
        <f t="shared" si="135"/>
        <v>9.1947708781855453E-9</v>
      </c>
      <c r="AX121" s="2"/>
      <c r="AY121" s="6">
        <f t="shared" si="102"/>
        <v>231</v>
      </c>
      <c r="AZ121" s="2">
        <f t="shared" si="130"/>
        <v>0.1</v>
      </c>
      <c r="BA121" s="2">
        <f t="shared" si="130"/>
        <v>0.15</v>
      </c>
      <c r="BB121" s="2">
        <f t="shared" si="130"/>
        <v>0.15</v>
      </c>
      <c r="BC121" s="2">
        <f t="shared" si="130"/>
        <v>0.15</v>
      </c>
      <c r="BD121" s="2">
        <f t="shared" si="130"/>
        <v>0.15</v>
      </c>
      <c r="BE121" s="2">
        <f t="shared" si="130"/>
        <v>0.15</v>
      </c>
      <c r="BF121" s="2">
        <f t="shared" si="130"/>
        <v>0.15</v>
      </c>
      <c r="BG121" s="21">
        <f t="shared" si="139"/>
        <v>29161054476.773586</v>
      </c>
      <c r="BH121" s="21">
        <f t="shared" si="139"/>
        <v>3795173271.0781446</v>
      </c>
      <c r="BI121" s="21">
        <f t="shared" si="139"/>
        <v>494786902.79856944</v>
      </c>
      <c r="BJ121" s="21">
        <f t="shared" si="139"/>
        <v>64610520.429386601</v>
      </c>
      <c r="BK121" s="21">
        <f t="shared" si="139"/>
        <v>8449554.2569431979</v>
      </c>
      <c r="BL121" s="21">
        <f t="shared" si="139"/>
        <v>1106528.8437546799</v>
      </c>
      <c r="BM121" s="21">
        <f t="shared" si="139"/>
        <v>145093.48445776792</v>
      </c>
      <c r="BN121" s="2">
        <f t="shared" si="127"/>
        <v>43.922436490951895</v>
      </c>
      <c r="BO121" s="2">
        <f t="shared" si="127"/>
        <v>45.918910876904249</v>
      </c>
      <c r="BP121" s="2">
        <f t="shared" si="127"/>
        <v>47.91538526285661</v>
      </c>
      <c r="BQ121" s="2">
        <f t="shared" si="127"/>
        <v>49.911859648808964</v>
      </c>
      <c r="BR121" s="2">
        <f t="shared" si="127"/>
        <v>51.908334034761324</v>
      </c>
      <c r="BS121" s="2">
        <f t="shared" si="127"/>
        <v>53.904808420713692</v>
      </c>
      <c r="BT121" s="2">
        <f t="shared" si="127"/>
        <v>55.901282806666046</v>
      </c>
      <c r="BU121" s="2">
        <f t="shared" si="136"/>
        <v>1.8479755688703594E-3</v>
      </c>
      <c r="BV121" s="2">
        <f t="shared" si="136"/>
        <v>2.4050527700115125E-4</v>
      </c>
      <c r="BW121" s="2">
        <f t="shared" si="136"/>
        <v>3.135531703412992E-5</v>
      </c>
      <c r="BX121" s="2">
        <f t="shared" si="136"/>
        <v>4.0944563009750711E-6</v>
      </c>
      <c r="BY121" s="2">
        <f t="shared" si="136"/>
        <v>5.3545971210032932E-7</v>
      </c>
      <c r="BZ121" s="2">
        <f t="shared" si="136"/>
        <v>7.0122233444529769E-8</v>
      </c>
      <c r="CA121" s="2">
        <f t="shared" si="136"/>
        <v>9.1947708781855453E-9</v>
      </c>
      <c r="CB121" s="2"/>
      <c r="CC121" s="6">
        <f t="shared" si="104"/>
        <v>231</v>
      </c>
      <c r="CD121" s="2">
        <f t="shared" si="131"/>
        <v>0.05</v>
      </c>
      <c r="CE121" s="2">
        <f t="shared" si="131"/>
        <v>0.15</v>
      </c>
      <c r="CF121" s="2">
        <f t="shared" si="131"/>
        <v>0.25</v>
      </c>
      <c r="CG121" s="2">
        <f t="shared" si="131"/>
        <v>0.25</v>
      </c>
      <c r="CH121" s="2">
        <f t="shared" si="131"/>
        <v>0.15</v>
      </c>
      <c r="CI121" s="2">
        <f t="shared" si="131"/>
        <v>0.1</v>
      </c>
      <c r="CJ121" s="2">
        <f t="shared" si="131"/>
        <v>0.05</v>
      </c>
      <c r="CK121" s="21">
        <f t="shared" si="140"/>
        <v>8449554.2569431979</v>
      </c>
      <c r="CL121" s="21">
        <f t="shared" si="140"/>
        <v>1106528.8437546799</v>
      </c>
      <c r="CM121" s="21">
        <f t="shared" si="140"/>
        <v>145093.48445776792</v>
      </c>
      <c r="CN121" s="21">
        <f t="shared" si="140"/>
        <v>19048.091590065294</v>
      </c>
      <c r="CO121" s="21">
        <f t="shared" si="140"/>
        <v>2503.4522680911678</v>
      </c>
      <c r="CP121" s="21">
        <f t="shared" si="140"/>
        <v>329.3673927123067</v>
      </c>
      <c r="CQ121" s="21">
        <f t="shared" si="140"/>
        <v>43.375784796583901</v>
      </c>
      <c r="CR121" s="2">
        <f t="shared" si="128"/>
        <v>51.908334034761324</v>
      </c>
      <c r="CS121" s="2">
        <f t="shared" si="128"/>
        <v>53.904808420713692</v>
      </c>
      <c r="CT121" s="2">
        <f t="shared" si="128"/>
        <v>55.901282806666046</v>
      </c>
      <c r="CU121" s="2">
        <f t="shared" si="128"/>
        <v>57.897757192618407</v>
      </c>
      <c r="CV121" s="2">
        <f t="shared" si="128"/>
        <v>59.894231578570768</v>
      </c>
      <c r="CW121" s="2">
        <f t="shared" si="128"/>
        <v>61.890705964523121</v>
      </c>
      <c r="CX121" s="2">
        <f t="shared" si="128"/>
        <v>63.887180350475482</v>
      </c>
      <c r="CY121" s="2">
        <f t="shared" si="137"/>
        <v>5.3545971210032932E-7</v>
      </c>
      <c r="CZ121" s="2">
        <f t="shared" si="137"/>
        <v>7.0122233444529769E-8</v>
      </c>
      <c r="DA121" s="2">
        <f t="shared" si="137"/>
        <v>9.1947708781855453E-9</v>
      </c>
      <c r="DB121" s="2">
        <f t="shared" si="137"/>
        <v>1.2071033960751136E-9</v>
      </c>
      <c r="DC121" s="2">
        <f t="shared" si="137"/>
        <v>1.5864716527827424E-10</v>
      </c>
      <c r="DD121" s="2">
        <f t="shared" si="137"/>
        <v>2.0872458346787496E-11</v>
      </c>
      <c r="DE121" s="2">
        <f t="shared" si="137"/>
        <v>2.7487823065008803E-12</v>
      </c>
      <c r="DF121" s="2"/>
      <c r="DG121" s="6">
        <f t="shared" si="106"/>
        <v>231</v>
      </c>
      <c r="DH121" s="2">
        <f t="shared" si="121"/>
        <v>0.02</v>
      </c>
      <c r="DI121" s="2">
        <f t="shared" si="121"/>
        <v>0.05</v>
      </c>
      <c r="DJ121" s="2">
        <f t="shared" si="121"/>
        <v>0.08</v>
      </c>
      <c r="DK121" s="2">
        <f t="shared" si="121"/>
        <v>0.1</v>
      </c>
      <c r="DL121" s="2">
        <f t="shared" si="121"/>
        <v>0.12</v>
      </c>
      <c r="DM121" s="2">
        <f t="shared" si="121"/>
        <v>0.15</v>
      </c>
      <c r="DN121" s="2">
        <f t="shared" si="121"/>
        <v>0.12</v>
      </c>
      <c r="DO121" s="2">
        <f t="shared" si="121"/>
        <v>9.9671242165181639E-2</v>
      </c>
      <c r="DP121" s="2">
        <f t="shared" si="120"/>
        <v>4.2373699380094138E-2</v>
      </c>
      <c r="DQ121" s="2">
        <f t="shared" si="120"/>
        <v>5.6879989171234515E-3</v>
      </c>
      <c r="DR121" s="2">
        <f t="shared" si="120"/>
        <v>6.537423329289971E-4</v>
      </c>
      <c r="DS121" s="2">
        <f t="shared" si="120"/>
        <v>6.9554679115895198E-5</v>
      </c>
      <c r="DT121" s="2">
        <f t="shared" si="120"/>
        <v>6.9082773725093193E-6</v>
      </c>
      <c r="DU121" s="21">
        <f t="shared" si="141"/>
        <v>8449554.2569431979</v>
      </c>
      <c r="DV121" s="21">
        <f t="shared" si="141"/>
        <v>1106528.8437546799</v>
      </c>
      <c r="DW121" s="21">
        <f t="shared" si="141"/>
        <v>145093.48445776792</v>
      </c>
      <c r="DX121" s="21">
        <f t="shared" si="141"/>
        <v>19048.091590065294</v>
      </c>
      <c r="DY121" s="21">
        <f t="shared" si="141"/>
        <v>2503.4522680911678</v>
      </c>
      <c r="DZ121" s="21">
        <f t="shared" si="141"/>
        <v>329.3673927123067</v>
      </c>
      <c r="EA121" s="21">
        <f t="shared" si="141"/>
        <v>43.375784796583901</v>
      </c>
      <c r="EB121" s="21">
        <f t="shared" si="141"/>
        <v>5.7176040496150851</v>
      </c>
      <c r="EC121" s="21">
        <f t="shared" si="141"/>
        <v>0.75432334423138037</v>
      </c>
      <c r="ED121" s="21">
        <f t="shared" si="141"/>
        <v>9.9599345284683255E-2</v>
      </c>
      <c r="EE121" s="21">
        <f t="shared" si="141"/>
        <v>1.3161074904914182E-2</v>
      </c>
      <c r="EF121" s="21">
        <f t="shared" si="141"/>
        <v>1.7403805619494693E-3</v>
      </c>
      <c r="EG121" s="21">
        <f t="shared" si="141"/>
        <v>2.3030242998588426E-4</v>
      </c>
      <c r="EH121" s="2">
        <f t="shared" si="133"/>
        <v>51.908334034761324</v>
      </c>
      <c r="EI121" s="2">
        <f t="shared" si="133"/>
        <v>53.904808420713692</v>
      </c>
      <c r="EJ121" s="2">
        <f t="shared" si="133"/>
        <v>55.901282806666046</v>
      </c>
      <c r="EK121" s="2">
        <f t="shared" si="133"/>
        <v>57.897757192618407</v>
      </c>
      <c r="EL121" s="2">
        <f t="shared" si="133"/>
        <v>59.894231578570768</v>
      </c>
      <c r="EM121" s="2">
        <f t="shared" si="133"/>
        <v>61.890705964523121</v>
      </c>
      <c r="EN121" s="2">
        <f t="shared" si="133"/>
        <v>63.887180350475482</v>
      </c>
      <c r="EO121" s="2">
        <f t="shared" si="133"/>
        <v>65.883654736427843</v>
      </c>
      <c r="EP121" s="2">
        <f t="shared" si="132"/>
        <v>67.880129122380197</v>
      </c>
      <c r="EQ121" s="2">
        <f t="shared" si="132"/>
        <v>69.876603508332565</v>
      </c>
      <c r="ER121" s="2">
        <f t="shared" si="132"/>
        <v>71.873077894284918</v>
      </c>
      <c r="ES121" s="2">
        <f t="shared" si="132"/>
        <v>73.869552280237272</v>
      </c>
      <c r="ET121" s="2">
        <f t="shared" si="132"/>
        <v>75.86602666618964</v>
      </c>
      <c r="EU121" s="2">
        <f t="shared" si="126"/>
        <v>5.3545971210032932E-7</v>
      </c>
      <c r="EV121" s="2">
        <f t="shared" si="126"/>
        <v>7.0122233444529769E-8</v>
      </c>
      <c r="EW121" s="2">
        <f t="shared" si="126"/>
        <v>9.1947708781855453E-9</v>
      </c>
      <c r="EX121" s="2">
        <f t="shared" si="126"/>
        <v>1.2071033960751136E-9</v>
      </c>
      <c r="EY121" s="2">
        <f t="shared" si="126"/>
        <v>1.5864716527827424E-10</v>
      </c>
      <c r="EZ121" s="2">
        <f t="shared" si="126"/>
        <v>2.0872458346787496E-11</v>
      </c>
      <c r="FA121" s="2">
        <f t="shared" si="126"/>
        <v>2.7487823065008803E-12</v>
      </c>
      <c r="FB121" s="2">
        <f t="shared" si="126"/>
        <v>3.6233232253581019E-13</v>
      </c>
      <c r="FC121" s="2">
        <f t="shared" ref="FC121:FG148" si="142">$DJ$7*$E121*EXP((-EP121))*(1-(EP121^4+8.57333*EP121^3+18.05902*EP121^2+8.63476*EP121+0.26777)/(EP121^4+9.57332*EP121^3+25.63295*EP121^2+21.09965*EP121+3.958497))</f>
        <v>4.7802493297299134E-14</v>
      </c>
      <c r="FD121" s="2">
        <f t="shared" si="142"/>
        <v>6.3117455820458335E-15</v>
      </c>
      <c r="FE121" s="2">
        <f t="shared" si="142"/>
        <v>8.3403516507694433E-16</v>
      </c>
      <c r="FF121" s="2">
        <f t="shared" si="142"/>
        <v>1.102902764226533E-16</v>
      </c>
      <c r="FG121" s="2">
        <f t="shared" si="142"/>
        <v>1.4594577312159965E-17</v>
      </c>
    </row>
    <row r="122" spans="1:163" x14ac:dyDescent="0.25">
      <c r="A122" s="19">
        <f t="shared" si="114"/>
        <v>104</v>
      </c>
      <c r="B122" s="20">
        <f t="shared" si="115"/>
        <v>233</v>
      </c>
      <c r="C122" s="22">
        <f t="shared" si="116"/>
        <v>104</v>
      </c>
      <c r="D122" s="20">
        <f t="shared" si="116"/>
        <v>233</v>
      </c>
      <c r="E122" s="8">
        <f t="shared" si="92"/>
        <v>506.16</v>
      </c>
      <c r="F122" s="21">
        <f t="shared" si="117"/>
        <v>6.3371356147021542E-14</v>
      </c>
      <c r="G122" s="7">
        <f t="shared" si="93"/>
        <v>0.3496352298123514</v>
      </c>
      <c r="H122" s="7">
        <f t="shared" si="94"/>
        <v>2.3791949153923166E-2</v>
      </c>
      <c r="I122" s="2">
        <f t="shared" si="95"/>
        <v>92.763245577958301</v>
      </c>
      <c r="J122" s="2">
        <f t="shared" si="107"/>
        <v>3.891380123129605</v>
      </c>
      <c r="K122" s="2">
        <f t="shared" si="108"/>
        <v>4.5608893337676886</v>
      </c>
      <c r="L122" s="2">
        <f t="shared" si="109"/>
        <v>1.5445508552580649</v>
      </c>
      <c r="M122" s="2">
        <f t="shared" si="96"/>
        <v>1</v>
      </c>
      <c r="N122" s="2">
        <f t="shared" si="97"/>
        <v>1</v>
      </c>
      <c r="O122" s="2">
        <f t="shared" si="98"/>
        <v>1</v>
      </c>
      <c r="P122" s="2">
        <f t="shared" si="99"/>
        <v>0.79875089518476394</v>
      </c>
      <c r="Q122" s="6">
        <f t="shared" si="100"/>
        <v>233</v>
      </c>
      <c r="R122" s="2">
        <f t="shared" si="129"/>
        <v>0.1</v>
      </c>
      <c r="S122" s="2">
        <f t="shared" si="129"/>
        <v>0.1</v>
      </c>
      <c r="T122" s="2">
        <f t="shared" si="129"/>
        <v>0.15</v>
      </c>
      <c r="U122" s="2">
        <f t="shared" si="129"/>
        <v>0.15</v>
      </c>
      <c r="V122" s="2">
        <f t="shared" si="129"/>
        <v>0.15</v>
      </c>
      <c r="W122" s="2">
        <f t="shared" si="129"/>
        <v>0.15</v>
      </c>
      <c r="X122" s="2">
        <f t="shared" si="129"/>
        <v>0.1</v>
      </c>
      <c r="Y122" s="2">
        <f t="shared" si="129"/>
        <v>0.1</v>
      </c>
      <c r="Z122" s="21">
        <f t="shared" si="138"/>
        <v>266999800772.77454</v>
      </c>
      <c r="AA122" s="21">
        <f t="shared" si="138"/>
        <v>34957673775.449509</v>
      </c>
      <c r="AB122" s="21">
        <f t="shared" si="138"/>
        <v>4585638638.6145458</v>
      </c>
      <c r="AC122" s="21">
        <f t="shared" si="138"/>
        <v>602580549.13676608</v>
      </c>
      <c r="AD122" s="21">
        <f t="shared" si="138"/>
        <v>79310127.515543252</v>
      </c>
      <c r="AE122" s="21">
        <f t="shared" si="138"/>
        <v>10454121.074367793</v>
      </c>
      <c r="AF122" s="21">
        <f t="shared" si="138"/>
        <v>1379890.4984604935</v>
      </c>
      <c r="AG122" s="21">
        <f t="shared" si="138"/>
        <v>182371.85314172396</v>
      </c>
      <c r="AH122" s="2">
        <f t="shared" si="134"/>
        <v>41.760299223282288</v>
      </c>
      <c r="AI122" s="2">
        <f t="shared" si="134"/>
        <v>43.748884900581452</v>
      </c>
      <c r="AJ122" s="2">
        <f t="shared" si="134"/>
        <v>45.737470577880607</v>
      </c>
      <c r="AK122" s="2">
        <f t="shared" si="134"/>
        <v>47.726056255179763</v>
      </c>
      <c r="AL122" s="2">
        <f t="shared" si="134"/>
        <v>49.714641932478919</v>
      </c>
      <c r="AM122" s="2">
        <f t="shared" si="134"/>
        <v>51.703227609778075</v>
      </c>
      <c r="AN122" s="2">
        <f t="shared" si="134"/>
        <v>53.691813287077238</v>
      </c>
      <c r="AO122" s="2">
        <f t="shared" si="134"/>
        <v>55.680398964376394</v>
      </c>
      <c r="AP122" s="2">
        <f t="shared" si="135"/>
        <v>1.6920139465956625E-2</v>
      </c>
      <c r="AQ122" s="2">
        <f t="shared" si="135"/>
        <v>2.2153151948954494E-3</v>
      </c>
      <c r="AR122" s="2">
        <f t="shared" si="135"/>
        <v>2.9059813932918684E-4</v>
      </c>
      <c r="AS122" s="2">
        <f t="shared" si="135"/>
        <v>3.8186346586613863E-5</v>
      </c>
      <c r="AT122" s="2">
        <f t="shared" si="135"/>
        <v>5.0259903368531853E-6</v>
      </c>
      <c r="AU122" s="2">
        <f t="shared" si="135"/>
        <v>6.6249182980784488E-7</v>
      </c>
      <c r="AV122" s="2">
        <f t="shared" si="135"/>
        <v>8.7445532221831018E-8</v>
      </c>
      <c r="AW122" s="2">
        <f t="shared" si="135"/>
        <v>1.1557151656636498E-8</v>
      </c>
      <c r="AX122" s="2"/>
      <c r="AY122" s="6">
        <f t="shared" si="102"/>
        <v>233</v>
      </c>
      <c r="AZ122" s="2">
        <f t="shared" si="130"/>
        <v>0.1</v>
      </c>
      <c r="BA122" s="2">
        <f t="shared" si="130"/>
        <v>0.15</v>
      </c>
      <c r="BB122" s="2">
        <f t="shared" si="130"/>
        <v>0.15</v>
      </c>
      <c r="BC122" s="2">
        <f t="shared" si="130"/>
        <v>0.15</v>
      </c>
      <c r="BD122" s="2">
        <f t="shared" si="130"/>
        <v>0.15</v>
      </c>
      <c r="BE122" s="2">
        <f t="shared" si="130"/>
        <v>0.15</v>
      </c>
      <c r="BF122" s="2">
        <f t="shared" si="130"/>
        <v>0.15</v>
      </c>
      <c r="BG122" s="21">
        <f t="shared" si="139"/>
        <v>34957673775.449509</v>
      </c>
      <c r="BH122" s="21">
        <f t="shared" si="139"/>
        <v>4585638638.6145458</v>
      </c>
      <c r="BI122" s="21">
        <f t="shared" si="139"/>
        <v>602580549.13676608</v>
      </c>
      <c r="BJ122" s="21">
        <f t="shared" si="139"/>
        <v>79310127.515543252</v>
      </c>
      <c r="BK122" s="21">
        <f t="shared" si="139"/>
        <v>10454121.074367793</v>
      </c>
      <c r="BL122" s="21">
        <f t="shared" si="139"/>
        <v>1379890.4984604935</v>
      </c>
      <c r="BM122" s="21">
        <f t="shared" si="139"/>
        <v>182371.85314172396</v>
      </c>
      <c r="BN122" s="2">
        <f t="shared" si="127"/>
        <v>43.748884900581452</v>
      </c>
      <c r="BO122" s="2">
        <f t="shared" si="127"/>
        <v>45.737470577880607</v>
      </c>
      <c r="BP122" s="2">
        <f t="shared" si="127"/>
        <v>47.726056255179763</v>
      </c>
      <c r="BQ122" s="2">
        <f t="shared" si="127"/>
        <v>49.714641932478919</v>
      </c>
      <c r="BR122" s="2">
        <f t="shared" si="127"/>
        <v>51.703227609778075</v>
      </c>
      <c r="BS122" s="2">
        <f t="shared" si="127"/>
        <v>53.691813287077238</v>
      </c>
      <c r="BT122" s="2">
        <f t="shared" si="127"/>
        <v>55.680398964376394</v>
      </c>
      <c r="BU122" s="2">
        <f t="shared" si="136"/>
        <v>2.2153151948954494E-3</v>
      </c>
      <c r="BV122" s="2">
        <f t="shared" si="136"/>
        <v>2.9059813932918684E-4</v>
      </c>
      <c r="BW122" s="2">
        <f t="shared" si="136"/>
        <v>3.8186346586613863E-5</v>
      </c>
      <c r="BX122" s="2">
        <f t="shared" si="136"/>
        <v>5.0259903368531853E-6</v>
      </c>
      <c r="BY122" s="2">
        <f t="shared" si="136"/>
        <v>6.6249182980784488E-7</v>
      </c>
      <c r="BZ122" s="2">
        <f t="shared" si="136"/>
        <v>8.7445532221831018E-8</v>
      </c>
      <c r="CA122" s="2">
        <f t="shared" si="136"/>
        <v>1.1557151656636498E-8</v>
      </c>
      <c r="CB122" s="2"/>
      <c r="CC122" s="6">
        <f t="shared" si="104"/>
        <v>233</v>
      </c>
      <c r="CD122" s="2">
        <f t="shared" si="131"/>
        <v>0.05</v>
      </c>
      <c r="CE122" s="2">
        <f t="shared" si="131"/>
        <v>0.15</v>
      </c>
      <c r="CF122" s="2">
        <f t="shared" si="131"/>
        <v>0.25</v>
      </c>
      <c r="CG122" s="2">
        <f t="shared" si="131"/>
        <v>0.25</v>
      </c>
      <c r="CH122" s="2">
        <f t="shared" si="131"/>
        <v>0.15</v>
      </c>
      <c r="CI122" s="2">
        <f t="shared" si="131"/>
        <v>0.1</v>
      </c>
      <c r="CJ122" s="2">
        <f t="shared" si="131"/>
        <v>0.05</v>
      </c>
      <c r="CK122" s="21">
        <f t="shared" si="140"/>
        <v>10454121.074367793</v>
      </c>
      <c r="CL122" s="21">
        <f t="shared" si="140"/>
        <v>1379890.4984604935</v>
      </c>
      <c r="CM122" s="21">
        <f t="shared" si="140"/>
        <v>182371.85314172396</v>
      </c>
      <c r="CN122" s="21">
        <f t="shared" si="140"/>
        <v>24131.774457355714</v>
      </c>
      <c r="CO122" s="21">
        <f t="shared" si="140"/>
        <v>3196.7220135579309</v>
      </c>
      <c r="CP122" s="21">
        <f t="shared" si="140"/>
        <v>423.91015592465794</v>
      </c>
      <c r="CQ122" s="21">
        <f t="shared" si="140"/>
        <v>56.268861917325502</v>
      </c>
      <c r="CR122" s="2">
        <f t="shared" si="128"/>
        <v>51.703227609778075</v>
      </c>
      <c r="CS122" s="2">
        <f t="shared" si="128"/>
        <v>53.691813287077238</v>
      </c>
      <c r="CT122" s="2">
        <f t="shared" si="128"/>
        <v>55.680398964376394</v>
      </c>
      <c r="CU122" s="2">
        <f t="shared" si="128"/>
        <v>57.66898464167555</v>
      </c>
      <c r="CV122" s="2">
        <f t="shared" si="128"/>
        <v>59.657570318974706</v>
      </c>
      <c r="CW122" s="2">
        <f t="shared" si="128"/>
        <v>61.646155996273862</v>
      </c>
      <c r="CX122" s="2">
        <f t="shared" si="128"/>
        <v>63.634741673573018</v>
      </c>
      <c r="CY122" s="2">
        <f t="shared" si="137"/>
        <v>6.6249182980784488E-7</v>
      </c>
      <c r="CZ122" s="2">
        <f t="shared" si="137"/>
        <v>8.7445532221831018E-8</v>
      </c>
      <c r="DA122" s="2">
        <f t="shared" si="137"/>
        <v>1.1557151656636498E-8</v>
      </c>
      <c r="DB122" s="2">
        <f t="shared" si="137"/>
        <v>1.5292632735966864E-9</v>
      </c>
      <c r="DC122" s="2">
        <f t="shared" si="137"/>
        <v>2.0258060922420345E-10</v>
      </c>
      <c r="DD122" s="2">
        <f t="shared" si="137"/>
        <v>2.6863761465440935E-11</v>
      </c>
      <c r="DE122" s="2">
        <f t="shared" si="137"/>
        <v>3.5658340885504114E-12</v>
      </c>
      <c r="DF122" s="2"/>
      <c r="DG122" s="6">
        <f t="shared" si="106"/>
        <v>233</v>
      </c>
      <c r="DH122" s="2">
        <f t="shared" si="121"/>
        <v>0.02</v>
      </c>
      <c r="DI122" s="2">
        <f t="shared" si="121"/>
        <v>0.05</v>
      </c>
      <c r="DJ122" s="2">
        <f t="shared" si="121"/>
        <v>0.08</v>
      </c>
      <c r="DK122" s="2">
        <f t="shared" si="121"/>
        <v>0.1</v>
      </c>
      <c r="DL122" s="2">
        <f t="shared" si="121"/>
        <v>0.12</v>
      </c>
      <c r="DM122" s="2">
        <f t="shared" si="121"/>
        <v>0.15</v>
      </c>
      <c r="DN122" s="2">
        <f t="shared" si="121"/>
        <v>0.12</v>
      </c>
      <c r="DO122" s="2">
        <f t="shared" si="121"/>
        <v>9.9943341322926982E-2</v>
      </c>
      <c r="DP122" s="2">
        <f t="shared" si="120"/>
        <v>5.0395704773006304E-2</v>
      </c>
      <c r="DQ122" s="2">
        <f t="shared" si="120"/>
        <v>7.4353060094419325E-3</v>
      </c>
      <c r="DR122" s="2">
        <f t="shared" si="120"/>
        <v>8.7331505466762833E-4</v>
      </c>
      <c r="DS122" s="2">
        <f t="shared" si="120"/>
        <v>9.3832169536867135E-5</v>
      </c>
      <c r="DT122" s="2">
        <f t="shared" si="120"/>
        <v>9.3958551842576735E-6</v>
      </c>
      <c r="DU122" s="21">
        <f t="shared" si="141"/>
        <v>10454121.074367793</v>
      </c>
      <c r="DV122" s="21">
        <f t="shared" si="141"/>
        <v>1379890.4984604935</v>
      </c>
      <c r="DW122" s="21">
        <f t="shared" si="141"/>
        <v>182371.85314172396</v>
      </c>
      <c r="DX122" s="21">
        <f t="shared" si="141"/>
        <v>24131.774457355714</v>
      </c>
      <c r="DY122" s="21">
        <f t="shared" si="141"/>
        <v>3196.7220135579309</v>
      </c>
      <c r="DZ122" s="21">
        <f t="shared" si="141"/>
        <v>423.91015592465794</v>
      </c>
      <c r="EA122" s="21">
        <f t="shared" si="141"/>
        <v>56.268861917325502</v>
      </c>
      <c r="EB122" s="21">
        <f t="shared" si="141"/>
        <v>7.475880319357354</v>
      </c>
      <c r="EC122" s="21">
        <f t="shared" si="141"/>
        <v>0.994107174851105</v>
      </c>
      <c r="ED122" s="21">
        <f t="shared" si="141"/>
        <v>0.13229988475490118</v>
      </c>
      <c r="EE122" s="21">
        <f t="shared" si="141"/>
        <v>1.7620636685297002E-2</v>
      </c>
      <c r="EF122" s="21">
        <f t="shared" si="141"/>
        <v>2.3485599475972312E-3</v>
      </c>
      <c r="EG122" s="21">
        <f t="shared" si="141"/>
        <v>3.1324422865973553E-4</v>
      </c>
      <c r="EH122" s="2">
        <f t="shared" si="133"/>
        <v>51.703227609778075</v>
      </c>
      <c r="EI122" s="2">
        <f t="shared" si="133"/>
        <v>53.691813287077238</v>
      </c>
      <c r="EJ122" s="2">
        <f t="shared" si="133"/>
        <v>55.680398964376394</v>
      </c>
      <c r="EK122" s="2">
        <f t="shared" si="133"/>
        <v>57.66898464167555</v>
      </c>
      <c r="EL122" s="2">
        <f t="shared" si="133"/>
        <v>59.657570318974706</v>
      </c>
      <c r="EM122" s="2">
        <f t="shared" si="133"/>
        <v>61.646155996273862</v>
      </c>
      <c r="EN122" s="2">
        <f t="shared" si="133"/>
        <v>63.634741673573018</v>
      </c>
      <c r="EO122" s="2">
        <f t="shared" si="133"/>
        <v>65.623327350872174</v>
      </c>
      <c r="EP122" s="2">
        <f t="shared" si="132"/>
        <v>67.61191302817133</v>
      </c>
      <c r="EQ122" s="2">
        <f t="shared" si="132"/>
        <v>69.600498705470486</v>
      </c>
      <c r="ER122" s="2">
        <f t="shared" si="132"/>
        <v>71.589084382769641</v>
      </c>
      <c r="ES122" s="2">
        <f t="shared" si="132"/>
        <v>73.577670060068797</v>
      </c>
      <c r="ET122" s="2">
        <f t="shared" si="132"/>
        <v>75.566255737367953</v>
      </c>
      <c r="EU122" s="2">
        <f t="shared" ref="EU122:FB148" si="143">$DJ$7*$E122*EXP((-EH122))*(1-(EH122^4+8.57333*EH122^3+18.05902*EH122^2+8.63476*EH122+0.26777)/(EH122^4+9.57332*EH122^3+25.63295*EH122^2+21.09965*EH122+3.958497))</f>
        <v>6.6249182980784488E-7</v>
      </c>
      <c r="EV122" s="2">
        <f t="shared" si="143"/>
        <v>8.7445532221831018E-8</v>
      </c>
      <c r="EW122" s="2">
        <f t="shared" si="143"/>
        <v>1.1557151656636498E-8</v>
      </c>
      <c r="EX122" s="2">
        <f t="shared" si="143"/>
        <v>1.5292632735966864E-9</v>
      </c>
      <c r="EY122" s="2">
        <f t="shared" si="143"/>
        <v>2.0258060922420345E-10</v>
      </c>
      <c r="EZ122" s="2">
        <f t="shared" si="143"/>
        <v>2.6863761465440935E-11</v>
      </c>
      <c r="FA122" s="2">
        <f t="shared" si="143"/>
        <v>3.5658340885504114E-12</v>
      </c>
      <c r="FB122" s="2">
        <f t="shared" si="143"/>
        <v>4.7375667423050402E-13</v>
      </c>
      <c r="FC122" s="2">
        <f t="shared" si="142"/>
        <v>6.2997919825798792E-14</v>
      </c>
      <c r="FD122" s="2">
        <f t="shared" si="142"/>
        <v>8.3840231150127483E-15</v>
      </c>
      <c r="FE122" s="2">
        <f t="shared" si="142"/>
        <v>1.1166436429212295E-15</v>
      </c>
      <c r="FF122" s="2">
        <f t="shared" si="142"/>
        <v>1.4883142887181438E-16</v>
      </c>
      <c r="FG122" s="2">
        <f t="shared" si="142"/>
        <v>1.9850711575395151E-17</v>
      </c>
    </row>
    <row r="123" spans="1:163" x14ac:dyDescent="0.25">
      <c r="A123" s="19">
        <f t="shared" si="114"/>
        <v>105</v>
      </c>
      <c r="B123" s="20">
        <f t="shared" si="115"/>
        <v>235</v>
      </c>
      <c r="C123" s="22">
        <f t="shared" si="116"/>
        <v>105</v>
      </c>
      <c r="D123" s="20">
        <f t="shared" si="116"/>
        <v>235</v>
      </c>
      <c r="E123" s="8">
        <f t="shared" si="92"/>
        <v>508.16</v>
      </c>
      <c r="F123" s="21">
        <f t="shared" si="117"/>
        <v>6.3371356147021542E-14</v>
      </c>
      <c r="G123" s="7">
        <f t="shared" si="93"/>
        <v>0.34208289702485256</v>
      </c>
      <c r="H123" s="7">
        <f t="shared" si="94"/>
        <v>2.3841172924418969E-2</v>
      </c>
      <c r="I123" s="2">
        <f t="shared" si="95"/>
        <v>92.813362718234075</v>
      </c>
      <c r="J123" s="2">
        <f t="shared" si="107"/>
        <v>3.9872098641842739</v>
      </c>
      <c r="K123" s="2">
        <f t="shared" si="108"/>
        <v>4.770002589822945</v>
      </c>
      <c r="L123" s="2">
        <f t="shared" si="109"/>
        <v>1.5500975628013589</v>
      </c>
      <c r="M123" s="2">
        <f t="shared" si="96"/>
        <v>1</v>
      </c>
      <c r="N123" s="2">
        <f t="shared" si="97"/>
        <v>1</v>
      </c>
      <c r="O123" s="2">
        <f t="shared" si="98"/>
        <v>1</v>
      </c>
      <c r="P123" s="2">
        <f t="shared" si="99"/>
        <v>0.8093028022686336</v>
      </c>
      <c r="Q123" s="6">
        <f t="shared" si="100"/>
        <v>235</v>
      </c>
      <c r="R123" s="2">
        <f t="shared" si="129"/>
        <v>0.1</v>
      </c>
      <c r="S123" s="2">
        <f t="shared" si="129"/>
        <v>0.1</v>
      </c>
      <c r="T123" s="2">
        <f t="shared" si="129"/>
        <v>0.15</v>
      </c>
      <c r="U123" s="2">
        <f t="shared" si="129"/>
        <v>0.15</v>
      </c>
      <c r="V123" s="2">
        <f t="shared" si="129"/>
        <v>0.15</v>
      </c>
      <c r="W123" s="2">
        <f t="shared" si="129"/>
        <v>0.15</v>
      </c>
      <c r="X123" s="2">
        <f t="shared" si="129"/>
        <v>0.1</v>
      </c>
      <c r="Y123" s="2">
        <f t="shared" si="129"/>
        <v>0.1</v>
      </c>
      <c r="Z123" s="21">
        <f t="shared" si="138"/>
        <v>317132827796.35205</v>
      </c>
      <c r="AA123" s="21">
        <f t="shared" si="138"/>
        <v>41848027271.559921</v>
      </c>
      <c r="AB123" s="21">
        <f t="shared" si="138"/>
        <v>5532663303.6731873</v>
      </c>
      <c r="AC123" s="21">
        <f t="shared" si="138"/>
        <v>732742272.33508801</v>
      </c>
      <c r="AD123" s="21">
        <f t="shared" si="138"/>
        <v>97200010.543475717</v>
      </c>
      <c r="AE123" s="21">
        <f t="shared" si="138"/>
        <v>12912981.767294161</v>
      </c>
      <c r="AF123" s="21">
        <f t="shared" si="138"/>
        <v>1717848.3649644777</v>
      </c>
      <c r="AG123" s="21">
        <f t="shared" si="138"/>
        <v>228822.67547637544</v>
      </c>
      <c r="AH123" s="2">
        <f t="shared" si="134"/>
        <v>41.595940362989147</v>
      </c>
      <c r="AI123" s="2">
        <f t="shared" si="134"/>
        <v>43.576699427893395</v>
      </c>
      <c r="AJ123" s="2">
        <f t="shared" si="134"/>
        <v>45.557458492797636</v>
      </c>
      <c r="AK123" s="2">
        <f t="shared" si="134"/>
        <v>47.538217557701884</v>
      </c>
      <c r="AL123" s="2">
        <f t="shared" si="134"/>
        <v>49.518976622606125</v>
      </c>
      <c r="AM123" s="2">
        <f t="shared" si="134"/>
        <v>51.499735687510373</v>
      </c>
      <c r="AN123" s="2">
        <f t="shared" si="134"/>
        <v>53.480494752414621</v>
      </c>
      <c r="AO123" s="2">
        <f t="shared" si="134"/>
        <v>55.46125381731887</v>
      </c>
      <c r="AP123" s="2">
        <f t="shared" si="135"/>
        <v>2.0097137376196009E-2</v>
      </c>
      <c r="AQ123" s="2">
        <f t="shared" si="135"/>
        <v>2.6519662402763374E-3</v>
      </c>
      <c r="AR123" s="2">
        <f t="shared" si="135"/>
        <v>3.5061237665863178E-4</v>
      </c>
      <c r="AS123" s="2">
        <f t="shared" si="135"/>
        <v>4.6434871504124763E-5</v>
      </c>
      <c r="AT123" s="2">
        <f t="shared" si="135"/>
        <v>6.1596964856448499E-6</v>
      </c>
      <c r="AU123" s="2">
        <f t="shared" si="135"/>
        <v>8.1831316649519396E-7</v>
      </c>
      <c r="AV123" s="2">
        <f t="shared" si="135"/>
        <v>1.0886238054274256E-7</v>
      </c>
      <c r="AW123" s="2">
        <f t="shared" si="135"/>
        <v>1.450080326212772E-8</v>
      </c>
      <c r="AX123" s="2"/>
      <c r="AY123" s="6">
        <f t="shared" si="102"/>
        <v>235</v>
      </c>
      <c r="AZ123" s="2">
        <f t="shared" si="130"/>
        <v>0.1</v>
      </c>
      <c r="BA123" s="2">
        <f t="shared" si="130"/>
        <v>0.15</v>
      </c>
      <c r="BB123" s="2">
        <f t="shared" si="130"/>
        <v>0.15</v>
      </c>
      <c r="BC123" s="2">
        <f t="shared" si="130"/>
        <v>0.15</v>
      </c>
      <c r="BD123" s="2">
        <f t="shared" si="130"/>
        <v>0.15</v>
      </c>
      <c r="BE123" s="2">
        <f t="shared" si="130"/>
        <v>0.15</v>
      </c>
      <c r="BF123" s="2">
        <f t="shared" si="130"/>
        <v>0.15</v>
      </c>
      <c r="BG123" s="21">
        <f t="shared" si="139"/>
        <v>41848027271.559921</v>
      </c>
      <c r="BH123" s="21">
        <f t="shared" si="139"/>
        <v>5532663303.6731873</v>
      </c>
      <c r="BI123" s="21">
        <f t="shared" si="139"/>
        <v>732742272.33508801</v>
      </c>
      <c r="BJ123" s="21">
        <f t="shared" si="139"/>
        <v>97200010.543475717</v>
      </c>
      <c r="BK123" s="21">
        <f t="shared" si="139"/>
        <v>12912981.767294161</v>
      </c>
      <c r="BL123" s="21">
        <f t="shared" si="139"/>
        <v>1717848.3649644777</v>
      </c>
      <c r="BM123" s="21">
        <f t="shared" si="139"/>
        <v>228822.67547637544</v>
      </c>
      <c r="BN123" s="2">
        <f t="shared" si="127"/>
        <v>43.576699427893395</v>
      </c>
      <c r="BO123" s="2">
        <f t="shared" si="127"/>
        <v>45.557458492797636</v>
      </c>
      <c r="BP123" s="2">
        <f t="shared" si="127"/>
        <v>47.538217557701884</v>
      </c>
      <c r="BQ123" s="2">
        <f t="shared" si="127"/>
        <v>49.518976622606125</v>
      </c>
      <c r="BR123" s="2">
        <f t="shared" si="127"/>
        <v>51.499735687510373</v>
      </c>
      <c r="BS123" s="2">
        <f t="shared" si="127"/>
        <v>53.480494752414621</v>
      </c>
      <c r="BT123" s="2">
        <f t="shared" si="127"/>
        <v>55.46125381731887</v>
      </c>
      <c r="BU123" s="2">
        <f t="shared" si="136"/>
        <v>2.6519662402763374E-3</v>
      </c>
      <c r="BV123" s="2">
        <f t="shared" si="136"/>
        <v>3.5061237665863178E-4</v>
      </c>
      <c r="BW123" s="2">
        <f t="shared" si="136"/>
        <v>4.6434871504124763E-5</v>
      </c>
      <c r="BX123" s="2">
        <f t="shared" si="136"/>
        <v>6.1596964856448499E-6</v>
      </c>
      <c r="BY123" s="2">
        <f t="shared" si="136"/>
        <v>8.1831316649519396E-7</v>
      </c>
      <c r="BZ123" s="2">
        <f t="shared" si="136"/>
        <v>1.0886238054274256E-7</v>
      </c>
      <c r="CA123" s="2">
        <f t="shared" si="136"/>
        <v>1.450080326212772E-8</v>
      </c>
      <c r="CB123" s="2"/>
      <c r="CC123" s="6">
        <f t="shared" si="104"/>
        <v>235</v>
      </c>
      <c r="CD123" s="2">
        <f t="shared" si="131"/>
        <v>0.05</v>
      </c>
      <c r="CE123" s="2">
        <f t="shared" si="131"/>
        <v>0.15</v>
      </c>
      <c r="CF123" s="2">
        <f t="shared" si="131"/>
        <v>0.25</v>
      </c>
      <c r="CG123" s="2">
        <f t="shared" si="131"/>
        <v>0.25</v>
      </c>
      <c r="CH123" s="2">
        <f t="shared" si="131"/>
        <v>0.15</v>
      </c>
      <c r="CI123" s="2">
        <f t="shared" si="131"/>
        <v>0.1</v>
      </c>
      <c r="CJ123" s="2">
        <f t="shared" si="131"/>
        <v>0.05</v>
      </c>
      <c r="CK123" s="21">
        <f t="shared" si="140"/>
        <v>12912981.767294161</v>
      </c>
      <c r="CL123" s="21">
        <f t="shared" si="140"/>
        <v>1717848.3649644777</v>
      </c>
      <c r="CM123" s="21">
        <f t="shared" si="140"/>
        <v>228822.67547637544</v>
      </c>
      <c r="CN123" s="21">
        <f t="shared" si="140"/>
        <v>30516.268196218647</v>
      </c>
      <c r="CO123" s="21">
        <f t="shared" si="140"/>
        <v>4074.251533803088</v>
      </c>
      <c r="CP123" s="21">
        <f t="shared" si="140"/>
        <v>544.52457118623875</v>
      </c>
      <c r="CQ123" s="21">
        <f t="shared" si="140"/>
        <v>72.847120403803913</v>
      </c>
      <c r="CR123" s="2">
        <f t="shared" si="128"/>
        <v>51.499735687510373</v>
      </c>
      <c r="CS123" s="2">
        <f t="shared" si="128"/>
        <v>53.480494752414621</v>
      </c>
      <c r="CT123" s="2">
        <f t="shared" si="128"/>
        <v>55.46125381731887</v>
      </c>
      <c r="CU123" s="2">
        <f t="shared" si="128"/>
        <v>57.442012882223111</v>
      </c>
      <c r="CV123" s="2">
        <f t="shared" si="128"/>
        <v>59.422771947127359</v>
      </c>
      <c r="CW123" s="2">
        <f t="shared" si="128"/>
        <v>61.4035310120316</v>
      </c>
      <c r="CX123" s="2">
        <f t="shared" si="128"/>
        <v>63.384290076935848</v>
      </c>
      <c r="CY123" s="2">
        <f t="shared" si="137"/>
        <v>8.1831316649519396E-7</v>
      </c>
      <c r="CZ123" s="2">
        <f t="shared" si="137"/>
        <v>1.0886238054274256E-7</v>
      </c>
      <c r="DA123" s="2">
        <f t="shared" si="137"/>
        <v>1.450080326212772E-8</v>
      </c>
      <c r="DB123" s="2">
        <f t="shared" si="137"/>
        <v>1.9338573001405985E-9</v>
      </c>
      <c r="DC123" s="2">
        <f t="shared" si="137"/>
        <v>2.5819084498118423E-10</v>
      </c>
      <c r="DD123" s="2">
        <f t="shared" si="137"/>
        <v>3.4507260531447324E-11</v>
      </c>
      <c r="DE123" s="2">
        <f t="shared" si="137"/>
        <v>4.6164208113944173E-12</v>
      </c>
      <c r="DF123" s="2"/>
      <c r="DG123" s="6">
        <f t="shared" si="106"/>
        <v>235</v>
      </c>
      <c r="DH123" s="2">
        <f t="shared" si="121"/>
        <v>0.02</v>
      </c>
      <c r="DI123" s="2">
        <f t="shared" si="121"/>
        <v>0.05</v>
      </c>
      <c r="DJ123" s="2">
        <f t="shared" si="121"/>
        <v>0.08</v>
      </c>
      <c r="DK123" s="2">
        <f t="shared" si="121"/>
        <v>0.1</v>
      </c>
      <c r="DL123" s="2">
        <f t="shared" si="121"/>
        <v>0.12</v>
      </c>
      <c r="DM123" s="2">
        <f t="shared" si="121"/>
        <v>0.15</v>
      </c>
      <c r="DN123" s="2">
        <f t="shared" si="121"/>
        <v>0.12</v>
      </c>
      <c r="DO123" s="2">
        <f t="shared" si="121"/>
        <v>9.9994196980224131E-2</v>
      </c>
      <c r="DP123" s="2">
        <f t="shared" si="121"/>
        <v>5.835624031075879E-2</v>
      </c>
      <c r="DQ123" s="2">
        <f t="shared" si="121"/>
        <v>9.6501888989750113E-3</v>
      </c>
      <c r="DR123" s="2">
        <f t="shared" si="121"/>
        <v>1.1631514681690826E-3</v>
      </c>
      <c r="DS123" s="2">
        <f t="shared" si="121"/>
        <v>1.2627613487107059E-4</v>
      </c>
      <c r="DT123" s="2">
        <f t="shared" si="121"/>
        <v>1.2748475635468991E-5</v>
      </c>
      <c r="DU123" s="21">
        <f t="shared" si="141"/>
        <v>12912981.767294161</v>
      </c>
      <c r="DV123" s="21">
        <f t="shared" si="141"/>
        <v>1717848.3649644777</v>
      </c>
      <c r="DW123" s="21">
        <f t="shared" si="141"/>
        <v>228822.67547637544</v>
      </c>
      <c r="DX123" s="21">
        <f t="shared" si="141"/>
        <v>30516.268196218647</v>
      </c>
      <c r="DY123" s="21">
        <f t="shared" si="141"/>
        <v>4074.251533803088</v>
      </c>
      <c r="DZ123" s="21">
        <f t="shared" si="141"/>
        <v>544.52457118623875</v>
      </c>
      <c r="EA123" s="21">
        <f t="shared" si="141"/>
        <v>72.847120403803913</v>
      </c>
      <c r="EB123" s="21">
        <f t="shared" si="141"/>
        <v>9.7545470318961005</v>
      </c>
      <c r="EC123" s="21">
        <f t="shared" si="141"/>
        <v>1.3073094578361424</v>
      </c>
      <c r="ED123" s="21">
        <f t="shared" si="141"/>
        <v>0.17534969478204504</v>
      </c>
      <c r="EE123" s="21">
        <f t="shared" si="141"/>
        <v>2.3537884642846559E-2</v>
      </c>
      <c r="EF123" s="21">
        <f t="shared" si="141"/>
        <v>3.1618969033934425E-3</v>
      </c>
      <c r="EG123" s="21">
        <f t="shared" si="141"/>
        <v>4.2503950434258819E-4</v>
      </c>
      <c r="EH123" s="2">
        <f t="shared" si="133"/>
        <v>51.499735687510373</v>
      </c>
      <c r="EI123" s="2">
        <f t="shared" si="133"/>
        <v>53.480494752414621</v>
      </c>
      <c r="EJ123" s="2">
        <f t="shared" si="133"/>
        <v>55.46125381731887</v>
      </c>
      <c r="EK123" s="2">
        <f t="shared" si="133"/>
        <v>57.442012882223111</v>
      </c>
      <c r="EL123" s="2">
        <f t="shared" si="133"/>
        <v>59.422771947127359</v>
      </c>
      <c r="EM123" s="2">
        <f t="shared" si="133"/>
        <v>61.4035310120316</v>
      </c>
      <c r="EN123" s="2">
        <f t="shared" si="133"/>
        <v>63.384290076935848</v>
      </c>
      <c r="EO123" s="2">
        <f t="shared" si="133"/>
        <v>65.365049141840089</v>
      </c>
      <c r="EP123" s="2">
        <f t="shared" si="132"/>
        <v>67.345808206744337</v>
      </c>
      <c r="EQ123" s="2">
        <f t="shared" si="132"/>
        <v>69.326567271648585</v>
      </c>
      <c r="ER123" s="2">
        <f t="shared" si="132"/>
        <v>71.307326336552819</v>
      </c>
      <c r="ES123" s="2">
        <f t="shared" si="132"/>
        <v>73.288085401457067</v>
      </c>
      <c r="ET123" s="2">
        <f t="shared" si="132"/>
        <v>75.268844466361315</v>
      </c>
      <c r="EU123" s="2">
        <f t="shared" si="143"/>
        <v>8.1831316649519396E-7</v>
      </c>
      <c r="EV123" s="2">
        <f t="shared" si="143"/>
        <v>1.0886238054274256E-7</v>
      </c>
      <c r="EW123" s="2">
        <f t="shared" si="143"/>
        <v>1.450080326212772E-8</v>
      </c>
      <c r="EX123" s="2">
        <f t="shared" si="143"/>
        <v>1.9338573001405985E-9</v>
      </c>
      <c r="EY123" s="2">
        <f t="shared" si="143"/>
        <v>2.5819084498118423E-10</v>
      </c>
      <c r="EZ123" s="2">
        <f t="shared" si="143"/>
        <v>3.4507260531447324E-11</v>
      </c>
      <c r="FA123" s="2">
        <f t="shared" si="143"/>
        <v>4.6164208113944173E-12</v>
      </c>
      <c r="FB123" s="2">
        <f t="shared" si="143"/>
        <v>6.1815887401115972E-13</v>
      </c>
      <c r="FC123" s="2">
        <f t="shared" si="142"/>
        <v>8.2845973246903828E-14</v>
      </c>
      <c r="FD123" s="2">
        <f t="shared" si="142"/>
        <v>1.1112147958304501E-14</v>
      </c>
      <c r="FE123" s="2">
        <f t="shared" si="142"/>
        <v>1.4916276706493384E-15</v>
      </c>
      <c r="FF123" s="2">
        <f t="shared" si="142"/>
        <v>2.0037369476511042E-16</v>
      </c>
      <c r="FG123" s="2">
        <f t="shared" si="142"/>
        <v>2.6935329806247666E-17</v>
      </c>
    </row>
    <row r="124" spans="1:163" x14ac:dyDescent="0.25">
      <c r="A124" s="19">
        <f t="shared" si="114"/>
        <v>106</v>
      </c>
      <c r="B124" s="20">
        <f t="shared" si="115"/>
        <v>237</v>
      </c>
      <c r="C124" s="22">
        <f t="shared" si="116"/>
        <v>106</v>
      </c>
      <c r="D124" s="20">
        <f t="shared" si="116"/>
        <v>237</v>
      </c>
      <c r="E124" s="8">
        <f t="shared" si="92"/>
        <v>510.16</v>
      </c>
      <c r="F124" s="21">
        <f t="shared" si="117"/>
        <v>6.3371356147021542E-14</v>
      </c>
      <c r="G124" s="7">
        <f t="shared" si="93"/>
        <v>0.33456735497815321</v>
      </c>
      <c r="H124" s="7">
        <f t="shared" si="94"/>
        <v>2.3890156904239169E-2</v>
      </c>
      <c r="I124" s="2">
        <f t="shared" si="95"/>
        <v>92.863288646835159</v>
      </c>
      <c r="J124" s="2">
        <f t="shared" si="107"/>
        <v>4.0849011915414728</v>
      </c>
      <c r="K124" s="2">
        <f t="shared" si="108"/>
        <v>4.9933107779228738</v>
      </c>
      <c r="L124" s="2">
        <f t="shared" si="109"/>
        <v>1.5557304487846917</v>
      </c>
      <c r="M124" s="2">
        <f t="shared" si="96"/>
        <v>1</v>
      </c>
      <c r="N124" s="2">
        <f t="shared" si="97"/>
        <v>1</v>
      </c>
      <c r="O124" s="2">
        <f t="shared" si="98"/>
        <v>1</v>
      </c>
      <c r="P124" s="2">
        <f t="shared" si="99"/>
        <v>0.81976014085035265</v>
      </c>
      <c r="Q124" s="6">
        <f t="shared" si="100"/>
        <v>237</v>
      </c>
      <c r="R124" s="2">
        <f t="shared" si="129"/>
        <v>0.1</v>
      </c>
      <c r="S124" s="2">
        <f t="shared" si="129"/>
        <v>0.1</v>
      </c>
      <c r="T124" s="2">
        <f t="shared" si="129"/>
        <v>0.15</v>
      </c>
      <c r="U124" s="2">
        <f t="shared" si="129"/>
        <v>0.15</v>
      </c>
      <c r="V124" s="2">
        <f t="shared" si="129"/>
        <v>0.15</v>
      </c>
      <c r="W124" s="2">
        <f t="shared" si="129"/>
        <v>0.15</v>
      </c>
      <c r="X124" s="2">
        <f t="shared" si="129"/>
        <v>0.1</v>
      </c>
      <c r="Y124" s="2">
        <f t="shared" si="129"/>
        <v>0.1</v>
      </c>
      <c r="Z124" s="21">
        <f t="shared" si="138"/>
        <v>376182305505.67932</v>
      </c>
      <c r="AA124" s="21">
        <f t="shared" si="138"/>
        <v>50027373558.293526</v>
      </c>
      <c r="AB124" s="21">
        <f t="shared" si="138"/>
        <v>6665646078.7296047</v>
      </c>
      <c r="AC124" s="21">
        <f t="shared" si="138"/>
        <v>889681025.13634264</v>
      </c>
      <c r="AD124" s="21">
        <f t="shared" si="138"/>
        <v>118938995.61016676</v>
      </c>
      <c r="AE124" s="21">
        <f t="shared" si="138"/>
        <v>15924257.39435078</v>
      </c>
      <c r="AF124" s="21">
        <f t="shared" si="138"/>
        <v>2134971.1670281081</v>
      </c>
      <c r="AG124" s="21">
        <f t="shared" si="138"/>
        <v>286602.94065781659</v>
      </c>
      <c r="AH124" s="2">
        <f t="shared" si="134"/>
        <v>41.43287018750307</v>
      </c>
      <c r="AI124" s="2">
        <f t="shared" si="134"/>
        <v>43.405864005955593</v>
      </c>
      <c r="AJ124" s="2">
        <f t="shared" si="134"/>
        <v>45.378857824408122</v>
      </c>
      <c r="AK124" s="2">
        <f t="shared" si="134"/>
        <v>47.351851642860645</v>
      </c>
      <c r="AL124" s="2">
        <f t="shared" si="134"/>
        <v>49.324845461313174</v>
      </c>
      <c r="AM124" s="2">
        <f t="shared" si="134"/>
        <v>51.297839279765704</v>
      </c>
      <c r="AN124" s="2">
        <f t="shared" si="134"/>
        <v>53.270833098218233</v>
      </c>
      <c r="AO124" s="2">
        <f t="shared" si="134"/>
        <v>55.243826916670763</v>
      </c>
      <c r="AP124" s="2">
        <f t="shared" si="135"/>
        <v>2.38391828584094E-2</v>
      </c>
      <c r="AQ124" s="2">
        <f t="shared" si="135"/>
        <v>3.1703025068627508E-3</v>
      </c>
      <c r="AR124" s="2">
        <f t="shared" si="135"/>
        <v>4.2241103160517283E-4</v>
      </c>
      <c r="AS124" s="2">
        <f t="shared" si="135"/>
        <v>5.6380293101162446E-5</v>
      </c>
      <c r="AT124" s="2">
        <f t="shared" si="135"/>
        <v>7.5373254505809109E-6</v>
      </c>
      <c r="AU124" s="2">
        <f t="shared" si="135"/>
        <v>1.0091417867142446E-6</v>
      </c>
      <c r="AV124" s="2">
        <f t="shared" si="135"/>
        <v>1.3529601818936044E-7</v>
      </c>
      <c r="AW124" s="2">
        <f t="shared" si="135"/>
        <v>1.8162417025210173E-8</v>
      </c>
      <c r="AX124" s="2"/>
      <c r="AY124" s="6">
        <f t="shared" si="102"/>
        <v>237</v>
      </c>
      <c r="AZ124" s="2">
        <f t="shared" si="130"/>
        <v>0.1</v>
      </c>
      <c r="BA124" s="2">
        <f t="shared" si="130"/>
        <v>0.15</v>
      </c>
      <c r="BB124" s="2">
        <f t="shared" si="130"/>
        <v>0.15</v>
      </c>
      <c r="BC124" s="2">
        <f t="shared" si="130"/>
        <v>0.15</v>
      </c>
      <c r="BD124" s="2">
        <f t="shared" si="130"/>
        <v>0.15</v>
      </c>
      <c r="BE124" s="2">
        <f t="shared" si="130"/>
        <v>0.15</v>
      </c>
      <c r="BF124" s="2">
        <f t="shared" si="130"/>
        <v>0.15</v>
      </c>
      <c r="BG124" s="21">
        <f t="shared" si="139"/>
        <v>50027373558.293526</v>
      </c>
      <c r="BH124" s="21">
        <f t="shared" si="139"/>
        <v>6665646078.7296047</v>
      </c>
      <c r="BI124" s="21">
        <f t="shared" si="139"/>
        <v>889681025.13634264</v>
      </c>
      <c r="BJ124" s="21">
        <f t="shared" si="139"/>
        <v>118938995.61016676</v>
      </c>
      <c r="BK124" s="21">
        <f t="shared" si="139"/>
        <v>15924257.39435078</v>
      </c>
      <c r="BL124" s="21">
        <f t="shared" si="139"/>
        <v>2134971.1670281081</v>
      </c>
      <c r="BM124" s="21">
        <f t="shared" si="139"/>
        <v>286602.94065781659</v>
      </c>
      <c r="BN124" s="2">
        <f t="shared" si="127"/>
        <v>43.405864005955593</v>
      </c>
      <c r="BO124" s="2">
        <f t="shared" si="127"/>
        <v>45.378857824408122</v>
      </c>
      <c r="BP124" s="2">
        <f t="shared" si="127"/>
        <v>47.351851642860645</v>
      </c>
      <c r="BQ124" s="2">
        <f t="shared" si="127"/>
        <v>49.324845461313174</v>
      </c>
      <c r="BR124" s="2">
        <f t="shared" si="127"/>
        <v>51.297839279765704</v>
      </c>
      <c r="BS124" s="2">
        <f t="shared" si="127"/>
        <v>53.270833098218233</v>
      </c>
      <c r="BT124" s="2">
        <f t="shared" si="127"/>
        <v>55.243826916670763</v>
      </c>
      <c r="BU124" s="2">
        <f t="shared" si="136"/>
        <v>3.1703025068627508E-3</v>
      </c>
      <c r="BV124" s="2">
        <f t="shared" si="136"/>
        <v>4.2241103160517283E-4</v>
      </c>
      <c r="BW124" s="2">
        <f t="shared" si="136"/>
        <v>5.6380293101162446E-5</v>
      </c>
      <c r="BX124" s="2">
        <f t="shared" si="136"/>
        <v>7.5373254505809109E-6</v>
      </c>
      <c r="BY124" s="2">
        <f t="shared" si="136"/>
        <v>1.0091417867142446E-6</v>
      </c>
      <c r="BZ124" s="2">
        <f t="shared" si="136"/>
        <v>1.3529601818936044E-7</v>
      </c>
      <c r="CA124" s="2">
        <f t="shared" si="136"/>
        <v>1.8162417025210173E-8</v>
      </c>
      <c r="CB124" s="2"/>
      <c r="CC124" s="6">
        <f t="shared" si="104"/>
        <v>237</v>
      </c>
      <c r="CD124" s="2">
        <f t="shared" si="131"/>
        <v>0.05</v>
      </c>
      <c r="CE124" s="2">
        <f t="shared" si="131"/>
        <v>0.15</v>
      </c>
      <c r="CF124" s="2">
        <f t="shared" si="131"/>
        <v>0.25</v>
      </c>
      <c r="CG124" s="2">
        <f t="shared" si="131"/>
        <v>0.25</v>
      </c>
      <c r="CH124" s="2">
        <f t="shared" si="131"/>
        <v>0.15</v>
      </c>
      <c r="CI124" s="2">
        <f t="shared" si="131"/>
        <v>0.1</v>
      </c>
      <c r="CJ124" s="2">
        <f t="shared" si="131"/>
        <v>0.05</v>
      </c>
      <c r="CK124" s="21">
        <f t="shared" si="140"/>
        <v>15924257.39435078</v>
      </c>
      <c r="CL124" s="21">
        <f t="shared" si="140"/>
        <v>2134971.1670281081</v>
      </c>
      <c r="CM124" s="21">
        <f t="shared" si="140"/>
        <v>286602.94065781659</v>
      </c>
      <c r="CN124" s="21">
        <f t="shared" si="140"/>
        <v>38520.088086281648</v>
      </c>
      <c r="CO124" s="21">
        <f t="shared" si="140"/>
        <v>5182.9597357028733</v>
      </c>
      <c r="CP124" s="21">
        <f t="shared" si="140"/>
        <v>698.10624269427115</v>
      </c>
      <c r="CQ124" s="21">
        <f t="shared" si="140"/>
        <v>94.121832695517611</v>
      </c>
      <c r="CR124" s="2">
        <f t="shared" si="128"/>
        <v>51.297839279765704</v>
      </c>
      <c r="CS124" s="2">
        <f t="shared" si="128"/>
        <v>53.270833098218233</v>
      </c>
      <c r="CT124" s="2">
        <f t="shared" si="128"/>
        <v>55.243826916670763</v>
      </c>
      <c r="CU124" s="2">
        <f t="shared" si="128"/>
        <v>57.216820735123285</v>
      </c>
      <c r="CV124" s="2">
        <f t="shared" si="128"/>
        <v>59.189814553575815</v>
      </c>
      <c r="CW124" s="2">
        <f t="shared" si="128"/>
        <v>61.162808372028344</v>
      </c>
      <c r="CX124" s="2">
        <f t="shared" si="128"/>
        <v>63.135802190480867</v>
      </c>
      <c r="CY124" s="2">
        <f t="shared" si="137"/>
        <v>1.0091417867142446E-6</v>
      </c>
      <c r="CZ124" s="2">
        <f t="shared" si="137"/>
        <v>1.3529601818936044E-7</v>
      </c>
      <c r="DA124" s="2">
        <f t="shared" si="137"/>
        <v>1.8162417025210173E-8</v>
      </c>
      <c r="DB124" s="2">
        <f t="shared" si="137"/>
        <v>2.4410702209303957E-9</v>
      </c>
      <c r="DC124" s="2">
        <f t="shared" si="137"/>
        <v>3.2845118730689939E-10</v>
      </c>
      <c r="DD124" s="2">
        <f t="shared" si="137"/>
        <v>4.4239939334237717E-11</v>
      </c>
      <c r="DE124" s="2">
        <f t="shared" si="137"/>
        <v>5.9646281809580228E-12</v>
      </c>
      <c r="DF124" s="2"/>
      <c r="DG124" s="6">
        <f t="shared" si="106"/>
        <v>237</v>
      </c>
      <c r="DH124" s="2">
        <f t="shared" ref="DH124:DT143" si="144">DH$10*(1-EXP((-DU124)))</f>
        <v>0.02</v>
      </c>
      <c r="DI124" s="2">
        <f t="shared" si="144"/>
        <v>0.05</v>
      </c>
      <c r="DJ124" s="2">
        <f t="shared" si="144"/>
        <v>0.08</v>
      </c>
      <c r="DK124" s="2">
        <f t="shared" si="144"/>
        <v>0.1</v>
      </c>
      <c r="DL124" s="2">
        <f t="shared" si="144"/>
        <v>0.12</v>
      </c>
      <c r="DM124" s="2">
        <f t="shared" si="144"/>
        <v>0.15</v>
      </c>
      <c r="DN124" s="2">
        <f t="shared" si="144"/>
        <v>0.12</v>
      </c>
      <c r="DO124" s="2">
        <f t="shared" si="144"/>
        <v>9.9999695379854869E-2</v>
      </c>
      <c r="DP124" s="2">
        <f t="shared" si="144"/>
        <v>6.5610855112540611E-2</v>
      </c>
      <c r="DQ124" s="2">
        <f t="shared" si="144"/>
        <v>1.2418565840288569E-2</v>
      </c>
      <c r="DR124" s="2">
        <f t="shared" si="144"/>
        <v>1.5442438657130853E-3</v>
      </c>
      <c r="DS124" s="2">
        <f t="shared" si="144"/>
        <v>1.6952443253006154E-4</v>
      </c>
      <c r="DT124" s="2">
        <f t="shared" si="144"/>
        <v>1.7256219425541009E-5</v>
      </c>
      <c r="DU124" s="21">
        <f t="shared" si="141"/>
        <v>15924257.39435078</v>
      </c>
      <c r="DV124" s="21">
        <f t="shared" si="141"/>
        <v>2134971.1670281081</v>
      </c>
      <c r="DW124" s="21">
        <f t="shared" si="141"/>
        <v>286602.94065781659</v>
      </c>
      <c r="DX124" s="21">
        <f t="shared" si="141"/>
        <v>38520.088086281648</v>
      </c>
      <c r="DY124" s="21">
        <f t="shared" si="141"/>
        <v>5182.9597357028733</v>
      </c>
      <c r="DZ124" s="21">
        <f t="shared" si="141"/>
        <v>698.10624269427115</v>
      </c>
      <c r="EA124" s="21">
        <f t="shared" si="141"/>
        <v>94.121832695517611</v>
      </c>
      <c r="EB124" s="21">
        <f t="shared" si="141"/>
        <v>12.701615169345409</v>
      </c>
      <c r="EC124" s="21">
        <f t="shared" si="141"/>
        <v>1.7155525396223299</v>
      </c>
      <c r="ED124" s="21">
        <f t="shared" si="141"/>
        <v>0.23190191573111435</v>
      </c>
      <c r="EE124" s="21">
        <f t="shared" si="141"/>
        <v>3.1371868486967831E-2</v>
      </c>
      <c r="EF124" s="21">
        <f t="shared" si="141"/>
        <v>4.2471170602067102E-3</v>
      </c>
      <c r="EG124" s="21">
        <f t="shared" si="141"/>
        <v>5.7537280937753417E-4</v>
      </c>
      <c r="EH124" s="2">
        <f t="shared" si="133"/>
        <v>51.297839279765704</v>
      </c>
      <c r="EI124" s="2">
        <f t="shared" si="133"/>
        <v>53.270833098218233</v>
      </c>
      <c r="EJ124" s="2">
        <f t="shared" si="133"/>
        <v>55.243826916670763</v>
      </c>
      <c r="EK124" s="2">
        <f t="shared" si="133"/>
        <v>57.216820735123285</v>
      </c>
      <c r="EL124" s="2">
        <f t="shared" si="133"/>
        <v>59.189814553575815</v>
      </c>
      <c r="EM124" s="2">
        <f t="shared" si="133"/>
        <v>61.162808372028344</v>
      </c>
      <c r="EN124" s="2">
        <f t="shared" si="133"/>
        <v>63.135802190480867</v>
      </c>
      <c r="EO124" s="2">
        <f t="shared" si="133"/>
        <v>65.108796008933396</v>
      </c>
      <c r="EP124" s="2">
        <f t="shared" si="132"/>
        <v>67.081789827385919</v>
      </c>
      <c r="EQ124" s="2">
        <f t="shared" si="132"/>
        <v>69.054783645838441</v>
      </c>
      <c r="ER124" s="2">
        <f t="shared" si="132"/>
        <v>71.027777464290978</v>
      </c>
      <c r="ES124" s="2">
        <f t="shared" si="132"/>
        <v>73.0007712827435</v>
      </c>
      <c r="ET124" s="2">
        <f t="shared" si="132"/>
        <v>74.973765101196022</v>
      </c>
      <c r="EU124" s="2">
        <f t="shared" si="143"/>
        <v>1.0091417867142446E-6</v>
      </c>
      <c r="EV124" s="2">
        <f t="shared" si="143"/>
        <v>1.3529601818936044E-7</v>
      </c>
      <c r="EW124" s="2">
        <f t="shared" si="143"/>
        <v>1.8162417025210173E-8</v>
      </c>
      <c r="EX124" s="2">
        <f t="shared" si="143"/>
        <v>2.4410702209303957E-9</v>
      </c>
      <c r="EY124" s="2">
        <f t="shared" si="143"/>
        <v>3.2845118730689939E-10</v>
      </c>
      <c r="EZ124" s="2">
        <f t="shared" si="143"/>
        <v>4.4239939334237717E-11</v>
      </c>
      <c r="FA124" s="2">
        <f t="shared" si="143"/>
        <v>5.9646281809580228E-12</v>
      </c>
      <c r="FB124" s="2">
        <f t="shared" si="143"/>
        <v>8.0491857853899931E-13</v>
      </c>
      <c r="FC124" s="2">
        <f t="shared" si="142"/>
        <v>1.0871689097733396E-13</v>
      </c>
      <c r="FD124" s="2">
        <f t="shared" si="142"/>
        <v>1.4695938892973025E-14</v>
      </c>
      <c r="FE124" s="2">
        <f t="shared" si="142"/>
        <v>1.9880778508851605E-15</v>
      </c>
      <c r="FF124" s="2">
        <f t="shared" si="142"/>
        <v>2.6914556782045059E-16</v>
      </c>
      <c r="FG124" s="2">
        <f t="shared" si="142"/>
        <v>3.6462155220376052E-17</v>
      </c>
    </row>
    <row r="125" spans="1:163" x14ac:dyDescent="0.25">
      <c r="A125" s="19">
        <f t="shared" si="114"/>
        <v>107</v>
      </c>
      <c r="B125" s="20">
        <f t="shared" si="115"/>
        <v>239</v>
      </c>
      <c r="C125" s="22">
        <f t="shared" si="116"/>
        <v>107</v>
      </c>
      <c r="D125" s="20">
        <f t="shared" si="116"/>
        <v>239</v>
      </c>
      <c r="E125" s="8">
        <f t="shared" si="92"/>
        <v>512.16000000000008</v>
      </c>
      <c r="F125" s="21">
        <f t="shared" si="117"/>
        <v>6.3371356147023346E-14</v>
      </c>
      <c r="G125" s="7">
        <f t="shared" si="93"/>
        <v>0.32743057748554261</v>
      </c>
      <c r="H125" s="7">
        <f t="shared" si="94"/>
        <v>2.3936672213781322E-2</v>
      </c>
      <c r="I125" s="2">
        <f t="shared" si="95"/>
        <v>92.910747386973327</v>
      </c>
      <c r="J125" s="2">
        <f t="shared" si="107"/>
        <v>4.1798707368553343</v>
      </c>
      <c r="K125" s="2">
        <f t="shared" si="108"/>
        <v>5.2206739796888222</v>
      </c>
      <c r="L125" s="2">
        <f t="shared" si="109"/>
        <v>1.5611910694133821</v>
      </c>
      <c r="M125" s="2">
        <f t="shared" si="96"/>
        <v>1</v>
      </c>
      <c r="N125" s="2">
        <f t="shared" si="97"/>
        <v>1</v>
      </c>
      <c r="O125" s="2">
        <f t="shared" si="98"/>
        <v>1</v>
      </c>
      <c r="P125" s="2">
        <f t="shared" si="99"/>
        <v>0.82965083705409293</v>
      </c>
      <c r="Q125" s="6">
        <f t="shared" si="100"/>
        <v>239</v>
      </c>
      <c r="R125" s="2">
        <f t="shared" si="129"/>
        <v>0.1</v>
      </c>
      <c r="S125" s="2">
        <f t="shared" si="129"/>
        <v>0.1</v>
      </c>
      <c r="T125" s="2">
        <f t="shared" si="129"/>
        <v>0.15</v>
      </c>
      <c r="U125" s="2">
        <f t="shared" si="129"/>
        <v>0.15</v>
      </c>
      <c r="V125" s="2">
        <f t="shared" si="129"/>
        <v>0.15</v>
      </c>
      <c r="W125" s="2">
        <f t="shared" si="129"/>
        <v>0.15</v>
      </c>
      <c r="X125" s="2">
        <f t="shared" si="129"/>
        <v>0.1</v>
      </c>
      <c r="Y125" s="2">
        <f t="shared" si="129"/>
        <v>0.1</v>
      </c>
      <c r="Z125" s="21">
        <f t="shared" si="138"/>
        <v>445645053412.74445</v>
      </c>
      <c r="AA125" s="21">
        <f t="shared" si="138"/>
        <v>59723828280.283539</v>
      </c>
      <c r="AB125" s="21">
        <f t="shared" si="138"/>
        <v>8019201777.1946993</v>
      </c>
      <c r="AC125" s="21">
        <f t="shared" si="138"/>
        <v>1078628648.2607484</v>
      </c>
      <c r="AD125" s="21">
        <f t="shared" si="138"/>
        <v>145314992.21867669</v>
      </c>
      <c r="AE125" s="21">
        <f t="shared" si="138"/>
        <v>19606212.316925213</v>
      </c>
      <c r="AF125" s="21">
        <f t="shared" si="138"/>
        <v>2648955.8769338354</v>
      </c>
      <c r="AG125" s="21">
        <f t="shared" si="138"/>
        <v>358353.29920569988</v>
      </c>
      <c r="AH125" s="2">
        <f t="shared" si="134"/>
        <v>41.271073599766794</v>
      </c>
      <c r="AI125" s="2">
        <f t="shared" si="134"/>
        <v>43.236362818803308</v>
      </c>
      <c r="AJ125" s="2">
        <f t="shared" si="134"/>
        <v>45.201652037839821</v>
      </c>
      <c r="AK125" s="2">
        <f t="shared" si="134"/>
        <v>47.166941256876335</v>
      </c>
      <c r="AL125" s="2">
        <f t="shared" si="134"/>
        <v>49.132230475912849</v>
      </c>
      <c r="AM125" s="2">
        <f t="shared" si="134"/>
        <v>51.097519694949362</v>
      </c>
      <c r="AN125" s="2">
        <f t="shared" si="134"/>
        <v>53.062808913985883</v>
      </c>
      <c r="AO125" s="2">
        <f t="shared" si="134"/>
        <v>55.028098133022397</v>
      </c>
      <c r="AP125" s="2">
        <f t="shared" si="135"/>
        <v>2.8241131394978924E-2</v>
      </c>
      <c r="AQ125" s="2">
        <f t="shared" si="135"/>
        <v>3.7847799924134663E-3</v>
      </c>
      <c r="AR125" s="2">
        <f t="shared" si="135"/>
        <v>5.0818769183743728E-4</v>
      </c>
      <c r="AS125" s="2">
        <f t="shared" si="135"/>
        <v>6.8354160219312701E-5</v>
      </c>
      <c r="AT125" s="2">
        <f t="shared" si="135"/>
        <v>9.2088081253914736E-6</v>
      </c>
      <c r="AU125" s="2">
        <f t="shared" si="135"/>
        <v>1.2424722634299948E-6</v>
      </c>
      <c r="AV125" s="2">
        <f t="shared" si="135"/>
        <v>1.6786792629492078E-7</v>
      </c>
      <c r="AW125" s="2">
        <f t="shared" si="135"/>
        <v>2.2709334550424706E-8</v>
      </c>
      <c r="AX125" s="2"/>
      <c r="AY125" s="6">
        <f t="shared" si="102"/>
        <v>239</v>
      </c>
      <c r="AZ125" s="2">
        <f t="shared" si="130"/>
        <v>0.1</v>
      </c>
      <c r="BA125" s="2">
        <f t="shared" si="130"/>
        <v>0.15</v>
      </c>
      <c r="BB125" s="2">
        <f t="shared" si="130"/>
        <v>0.15</v>
      </c>
      <c r="BC125" s="2">
        <f t="shared" si="130"/>
        <v>0.15</v>
      </c>
      <c r="BD125" s="2">
        <f t="shared" si="130"/>
        <v>0.15</v>
      </c>
      <c r="BE125" s="2">
        <f t="shared" si="130"/>
        <v>0.15</v>
      </c>
      <c r="BF125" s="2">
        <f t="shared" si="130"/>
        <v>0.15</v>
      </c>
      <c r="BG125" s="21">
        <f t="shared" si="139"/>
        <v>59723828280.283539</v>
      </c>
      <c r="BH125" s="21">
        <f t="shared" si="139"/>
        <v>8019201777.1946993</v>
      </c>
      <c r="BI125" s="21">
        <f t="shared" si="139"/>
        <v>1078628648.2607484</v>
      </c>
      <c r="BJ125" s="21">
        <f t="shared" si="139"/>
        <v>145314992.21867669</v>
      </c>
      <c r="BK125" s="21">
        <f t="shared" si="139"/>
        <v>19606212.316925213</v>
      </c>
      <c r="BL125" s="21">
        <f t="shared" si="139"/>
        <v>2648955.8769338354</v>
      </c>
      <c r="BM125" s="21">
        <f t="shared" si="139"/>
        <v>358353.29920569988</v>
      </c>
      <c r="BN125" s="2">
        <f t="shared" si="127"/>
        <v>43.236362818803308</v>
      </c>
      <c r="BO125" s="2">
        <f t="shared" si="127"/>
        <v>45.201652037839821</v>
      </c>
      <c r="BP125" s="2">
        <f t="shared" si="127"/>
        <v>47.166941256876335</v>
      </c>
      <c r="BQ125" s="2">
        <f t="shared" si="127"/>
        <v>49.132230475912849</v>
      </c>
      <c r="BR125" s="2">
        <f t="shared" si="127"/>
        <v>51.097519694949362</v>
      </c>
      <c r="BS125" s="2">
        <f t="shared" si="127"/>
        <v>53.062808913985883</v>
      </c>
      <c r="BT125" s="2">
        <f t="shared" si="127"/>
        <v>55.028098133022397</v>
      </c>
      <c r="BU125" s="2">
        <f t="shared" si="136"/>
        <v>3.7847799924134663E-3</v>
      </c>
      <c r="BV125" s="2">
        <f t="shared" si="136"/>
        <v>5.0818769183743728E-4</v>
      </c>
      <c r="BW125" s="2">
        <f t="shared" si="136"/>
        <v>6.8354160219312701E-5</v>
      </c>
      <c r="BX125" s="2">
        <f t="shared" si="136"/>
        <v>9.2088081253914736E-6</v>
      </c>
      <c r="BY125" s="2">
        <f t="shared" si="136"/>
        <v>1.2424722634299948E-6</v>
      </c>
      <c r="BZ125" s="2">
        <f t="shared" si="136"/>
        <v>1.6786792629492078E-7</v>
      </c>
      <c r="CA125" s="2">
        <f t="shared" si="136"/>
        <v>2.2709334550424706E-8</v>
      </c>
      <c r="CB125" s="2"/>
      <c r="CC125" s="6">
        <f t="shared" si="104"/>
        <v>239</v>
      </c>
      <c r="CD125" s="2">
        <f t="shared" si="131"/>
        <v>0.05</v>
      </c>
      <c r="CE125" s="2">
        <f t="shared" si="131"/>
        <v>0.15</v>
      </c>
      <c r="CF125" s="2">
        <f t="shared" si="131"/>
        <v>0.25</v>
      </c>
      <c r="CG125" s="2">
        <f t="shared" si="131"/>
        <v>0.25</v>
      </c>
      <c r="CH125" s="2">
        <f t="shared" si="131"/>
        <v>0.15</v>
      </c>
      <c r="CI125" s="2">
        <f t="shared" si="131"/>
        <v>0.1</v>
      </c>
      <c r="CJ125" s="2">
        <f t="shared" si="131"/>
        <v>0.05</v>
      </c>
      <c r="CK125" s="21">
        <f t="shared" si="140"/>
        <v>19606212.316925213</v>
      </c>
      <c r="CL125" s="21">
        <f t="shared" si="140"/>
        <v>2648955.8769338354</v>
      </c>
      <c r="CM125" s="21">
        <f t="shared" si="140"/>
        <v>358353.29920569988</v>
      </c>
      <c r="CN125" s="21">
        <f t="shared" si="140"/>
        <v>48536.221364148012</v>
      </c>
      <c r="CO125" s="21">
        <f t="shared" si="140"/>
        <v>6581.1885793713718</v>
      </c>
      <c r="CP125" s="21">
        <f t="shared" si="140"/>
        <v>893.29669099687294</v>
      </c>
      <c r="CQ125" s="21">
        <f t="shared" si="140"/>
        <v>121.37023285644973</v>
      </c>
      <c r="CR125" s="2">
        <f t="shared" si="128"/>
        <v>51.097519694949362</v>
      </c>
      <c r="CS125" s="2">
        <f t="shared" si="128"/>
        <v>53.062808913985883</v>
      </c>
      <c r="CT125" s="2">
        <f t="shared" si="128"/>
        <v>55.028098133022397</v>
      </c>
      <c r="CU125" s="2">
        <f t="shared" si="128"/>
        <v>56.993387352058917</v>
      </c>
      <c r="CV125" s="2">
        <f t="shared" si="128"/>
        <v>58.958676571095431</v>
      </c>
      <c r="CW125" s="2">
        <f t="shared" si="128"/>
        <v>60.923965790131945</v>
      </c>
      <c r="CX125" s="2">
        <f t="shared" si="128"/>
        <v>62.889255009168458</v>
      </c>
      <c r="CY125" s="2">
        <f t="shared" si="137"/>
        <v>1.2424722634299948E-6</v>
      </c>
      <c r="CZ125" s="2">
        <f t="shared" si="137"/>
        <v>1.6786792629492078E-7</v>
      </c>
      <c r="DA125" s="2">
        <f t="shared" si="137"/>
        <v>2.2709334550424706E-8</v>
      </c>
      <c r="DB125" s="2">
        <f t="shared" si="137"/>
        <v>3.0758061700981173E-9</v>
      </c>
      <c r="DC125" s="2">
        <f t="shared" si="137"/>
        <v>4.1705884533405646E-10</v>
      </c>
      <c r="DD125" s="2">
        <f t="shared" si="137"/>
        <v>5.6609422750119046E-11</v>
      </c>
      <c r="DE125" s="2">
        <f t="shared" si="137"/>
        <v>7.6913962519930606E-12</v>
      </c>
      <c r="DF125" s="2"/>
      <c r="DG125" s="6">
        <f t="shared" si="106"/>
        <v>239</v>
      </c>
      <c r="DH125" s="2">
        <f t="shared" si="144"/>
        <v>0.02</v>
      </c>
      <c r="DI125" s="2">
        <f t="shared" si="144"/>
        <v>0.05</v>
      </c>
      <c r="DJ125" s="2">
        <f t="shared" si="144"/>
        <v>0.08</v>
      </c>
      <c r="DK125" s="2">
        <f t="shared" si="144"/>
        <v>0.1</v>
      </c>
      <c r="DL125" s="2">
        <f t="shared" si="144"/>
        <v>0.12</v>
      </c>
      <c r="DM125" s="2">
        <f t="shared" si="144"/>
        <v>0.15</v>
      </c>
      <c r="DN125" s="2">
        <f t="shared" si="144"/>
        <v>0.12</v>
      </c>
      <c r="DO125" s="2">
        <f t="shared" si="144"/>
        <v>9.9999993211729643E-2</v>
      </c>
      <c r="DP125" s="2">
        <f t="shared" si="144"/>
        <v>7.1539127316838841E-2</v>
      </c>
      <c r="DQ125" s="2">
        <f t="shared" si="144"/>
        <v>1.5818267246873727E-2</v>
      </c>
      <c r="DR125" s="2">
        <f t="shared" si="144"/>
        <v>2.043119508893593E-3</v>
      </c>
      <c r="DS125" s="2">
        <f t="shared" si="144"/>
        <v>2.2702699214589118E-4</v>
      </c>
      <c r="DT125" s="2">
        <f t="shared" si="144"/>
        <v>2.3302777611247103E-5</v>
      </c>
      <c r="DU125" s="21">
        <f t="shared" si="141"/>
        <v>19606212.316925213</v>
      </c>
      <c r="DV125" s="21">
        <f t="shared" si="141"/>
        <v>2648955.8769338354</v>
      </c>
      <c r="DW125" s="21">
        <f t="shared" si="141"/>
        <v>358353.29920569988</v>
      </c>
      <c r="DX125" s="21">
        <f t="shared" si="141"/>
        <v>48536.221364148012</v>
      </c>
      <c r="DY125" s="21">
        <f t="shared" si="141"/>
        <v>6581.1885793713718</v>
      </c>
      <c r="DZ125" s="21">
        <f t="shared" si="141"/>
        <v>893.29669099687294</v>
      </c>
      <c r="EA125" s="21">
        <f t="shared" si="141"/>
        <v>121.37023285644973</v>
      </c>
      <c r="EB125" s="21">
        <f t="shared" si="141"/>
        <v>16.50548456841284</v>
      </c>
      <c r="EC125" s="21">
        <f t="shared" si="141"/>
        <v>2.2465743123377986</v>
      </c>
      <c r="ED125" s="21">
        <f t="shared" si="141"/>
        <v>0.30603314469306281</v>
      </c>
      <c r="EE125" s="21">
        <f t="shared" si="141"/>
        <v>4.1720721356209883E-2</v>
      </c>
      <c r="EF125" s="21">
        <f t="shared" si="141"/>
        <v>5.691842650535418E-3</v>
      </c>
      <c r="EG125" s="21">
        <f t="shared" si="141"/>
        <v>7.7706108748896595E-4</v>
      </c>
      <c r="EH125" s="2">
        <f t="shared" si="133"/>
        <v>51.097519694949362</v>
      </c>
      <c r="EI125" s="2">
        <f t="shared" si="133"/>
        <v>53.062808913985883</v>
      </c>
      <c r="EJ125" s="2">
        <f t="shared" si="133"/>
        <v>55.028098133022397</v>
      </c>
      <c r="EK125" s="2">
        <f t="shared" si="133"/>
        <v>56.993387352058917</v>
      </c>
      <c r="EL125" s="2">
        <f t="shared" si="133"/>
        <v>58.958676571095431</v>
      </c>
      <c r="EM125" s="2">
        <f t="shared" si="133"/>
        <v>60.923965790131945</v>
      </c>
      <c r="EN125" s="2">
        <f t="shared" si="133"/>
        <v>62.889255009168458</v>
      </c>
      <c r="EO125" s="2">
        <f t="shared" si="133"/>
        <v>64.854544228204972</v>
      </c>
      <c r="EP125" s="2">
        <f t="shared" si="132"/>
        <v>66.819833447241479</v>
      </c>
      <c r="EQ125" s="2">
        <f t="shared" si="132"/>
        <v>68.785122666277999</v>
      </c>
      <c r="ER125" s="2">
        <f t="shared" si="132"/>
        <v>70.750411885314506</v>
      </c>
      <c r="ES125" s="2">
        <f t="shared" si="132"/>
        <v>72.715701104351027</v>
      </c>
      <c r="ET125" s="2">
        <f t="shared" si="132"/>
        <v>74.680990323387533</v>
      </c>
      <c r="EU125" s="2">
        <f t="shared" si="143"/>
        <v>1.2424722634299948E-6</v>
      </c>
      <c r="EV125" s="2">
        <f t="shared" si="143"/>
        <v>1.6786792629492078E-7</v>
      </c>
      <c r="EW125" s="2">
        <f t="shared" si="143"/>
        <v>2.2709334550424706E-8</v>
      </c>
      <c r="EX125" s="2">
        <f t="shared" si="143"/>
        <v>3.0758061700981173E-9</v>
      </c>
      <c r="EY125" s="2">
        <f t="shared" si="143"/>
        <v>4.1705884533405646E-10</v>
      </c>
      <c r="EZ125" s="2">
        <f t="shared" si="143"/>
        <v>5.6609422750119046E-11</v>
      </c>
      <c r="FA125" s="2">
        <f t="shared" si="143"/>
        <v>7.6913962519930606E-12</v>
      </c>
      <c r="FB125" s="2">
        <f t="shared" si="143"/>
        <v>1.045974940964065E-12</v>
      </c>
      <c r="FC125" s="2">
        <f t="shared" si="142"/>
        <v>1.4236846085790961E-13</v>
      </c>
      <c r="FD125" s="2">
        <f t="shared" si="142"/>
        <v>1.9393735405137191E-14</v>
      </c>
      <c r="FE125" s="2">
        <f t="shared" si="142"/>
        <v>2.6438986917750432E-15</v>
      </c>
      <c r="FF125" s="2">
        <f t="shared" si="142"/>
        <v>3.6069978773988966E-16</v>
      </c>
      <c r="FG125" s="2">
        <f t="shared" si="142"/>
        <v>4.9243414923255489E-17</v>
      </c>
    </row>
    <row r="126" spans="1:163" x14ac:dyDescent="0.25">
      <c r="A126" s="19">
        <f t="shared" si="114"/>
        <v>108</v>
      </c>
      <c r="B126" s="20">
        <f t="shared" si="115"/>
        <v>241</v>
      </c>
      <c r="C126" s="22">
        <f t="shared" si="116"/>
        <v>108</v>
      </c>
      <c r="D126" s="20">
        <f t="shared" si="116"/>
        <v>241</v>
      </c>
      <c r="E126" s="8">
        <f t="shared" si="92"/>
        <v>514.16000000000008</v>
      </c>
      <c r="F126" s="21">
        <f t="shared" si="117"/>
        <v>6.3371356147021542E-14</v>
      </c>
      <c r="G126" s="7">
        <f t="shared" si="93"/>
        <v>0.32088950784251952</v>
      </c>
      <c r="H126" s="7">
        <f t="shared" si="94"/>
        <v>2.3979304883707916E-2</v>
      </c>
      <c r="I126" s="2">
        <f t="shared" si="95"/>
        <v>92.954286685326636</v>
      </c>
      <c r="J126" s="2">
        <f t="shared" si="107"/>
        <v>4.2688398643563783</v>
      </c>
      <c r="K126" s="2">
        <f t="shared" si="108"/>
        <v>5.4432930816748311</v>
      </c>
      <c r="L126" s="2">
        <f t="shared" si="109"/>
        <v>1.5662976960345216</v>
      </c>
      <c r="M126" s="2">
        <f t="shared" si="96"/>
        <v>1</v>
      </c>
      <c r="N126" s="2">
        <f t="shared" si="97"/>
        <v>1</v>
      </c>
      <c r="O126" s="2">
        <f t="shared" si="98"/>
        <v>1</v>
      </c>
      <c r="P126" s="2">
        <f t="shared" si="99"/>
        <v>0.83868225398006813</v>
      </c>
      <c r="Q126" s="6">
        <f t="shared" si="100"/>
        <v>241</v>
      </c>
      <c r="R126" s="2">
        <f t="shared" si="129"/>
        <v>0.1</v>
      </c>
      <c r="S126" s="2">
        <f t="shared" si="129"/>
        <v>0.1</v>
      </c>
      <c r="T126" s="2">
        <f t="shared" si="129"/>
        <v>0.15</v>
      </c>
      <c r="U126" s="2">
        <f t="shared" si="129"/>
        <v>0.15</v>
      </c>
      <c r="V126" s="2">
        <f t="shared" si="129"/>
        <v>0.15</v>
      </c>
      <c r="W126" s="2">
        <f t="shared" si="129"/>
        <v>0.15</v>
      </c>
      <c r="X126" s="2">
        <f t="shared" si="129"/>
        <v>0.1</v>
      </c>
      <c r="Y126" s="2">
        <f t="shared" si="129"/>
        <v>0.1</v>
      </c>
      <c r="Z126" s="21">
        <f t="shared" si="138"/>
        <v>527254066768.98779</v>
      </c>
      <c r="AA126" s="21">
        <f t="shared" si="138"/>
        <v>71203552379.583511</v>
      </c>
      <c r="AB126" s="21">
        <f t="shared" si="138"/>
        <v>9634032056.0658932</v>
      </c>
      <c r="AC126" s="21">
        <f t="shared" si="138"/>
        <v>1305784761.0307758</v>
      </c>
      <c r="AD126" s="21">
        <f t="shared" si="138"/>
        <v>177268907.75161225</v>
      </c>
      <c r="AE126" s="21">
        <f t="shared" si="138"/>
        <v>24101172.489391185</v>
      </c>
      <c r="AF126" s="21">
        <f t="shared" si="138"/>
        <v>3281265.40137253</v>
      </c>
      <c r="AG126" s="21">
        <f t="shared" si="138"/>
        <v>447301.20131686272</v>
      </c>
      <c r="AH126" s="2">
        <f t="shared" si="134"/>
        <v>41.110535737623621</v>
      </c>
      <c r="AI126" s="2">
        <f t="shared" si="134"/>
        <v>43.068180296558083</v>
      </c>
      <c r="AJ126" s="2">
        <f t="shared" si="134"/>
        <v>45.025824855492537</v>
      </c>
      <c r="AK126" s="2">
        <f t="shared" si="134"/>
        <v>46.983469414426999</v>
      </c>
      <c r="AL126" s="2">
        <f t="shared" si="134"/>
        <v>48.941113973361453</v>
      </c>
      <c r="AM126" s="2">
        <f t="shared" si="134"/>
        <v>50.898758532295915</v>
      </c>
      <c r="AN126" s="2">
        <f t="shared" si="134"/>
        <v>52.856403091230376</v>
      </c>
      <c r="AO126" s="2">
        <f t="shared" si="134"/>
        <v>54.814047650164838</v>
      </c>
      <c r="AP126" s="2">
        <f t="shared" si="135"/>
        <v>3.341280524518446E-2</v>
      </c>
      <c r="AQ126" s="2">
        <f t="shared" si="135"/>
        <v>4.5122656767797508E-3</v>
      </c>
      <c r="AR126" s="2">
        <f t="shared" si="135"/>
        <v>6.1052167655677777E-4</v>
      </c>
      <c r="AS126" s="2">
        <f t="shared" si="135"/>
        <v>8.27493511426351E-5</v>
      </c>
      <c r="AT126" s="2">
        <f t="shared" si="135"/>
        <v>1.1233771086920978E-5</v>
      </c>
      <c r="AU126" s="2">
        <f t="shared" si="135"/>
        <v>1.5273239853860133E-6</v>
      </c>
      <c r="AV126" s="2">
        <f t="shared" si="135"/>
        <v>2.0793823836327913E-7</v>
      </c>
      <c r="AW126" s="2">
        <f t="shared" si="135"/>
        <v>2.8346083733641614E-8</v>
      </c>
      <c r="AX126" s="2"/>
      <c r="AY126" s="6">
        <f t="shared" si="102"/>
        <v>241</v>
      </c>
      <c r="AZ126" s="2">
        <f t="shared" si="130"/>
        <v>0.1</v>
      </c>
      <c r="BA126" s="2">
        <f t="shared" si="130"/>
        <v>0.15</v>
      </c>
      <c r="BB126" s="2">
        <f t="shared" si="130"/>
        <v>0.15</v>
      </c>
      <c r="BC126" s="2">
        <f t="shared" si="130"/>
        <v>0.15</v>
      </c>
      <c r="BD126" s="2">
        <f t="shared" si="130"/>
        <v>0.15</v>
      </c>
      <c r="BE126" s="2">
        <f t="shared" si="130"/>
        <v>0.15</v>
      </c>
      <c r="BF126" s="2">
        <f t="shared" si="130"/>
        <v>0.15</v>
      </c>
      <c r="BG126" s="21">
        <f t="shared" si="139"/>
        <v>71203552379.583511</v>
      </c>
      <c r="BH126" s="21">
        <f t="shared" si="139"/>
        <v>9634032056.0658932</v>
      </c>
      <c r="BI126" s="21">
        <f t="shared" si="139"/>
        <v>1305784761.0307758</v>
      </c>
      <c r="BJ126" s="21">
        <f t="shared" si="139"/>
        <v>177268907.75161225</v>
      </c>
      <c r="BK126" s="21">
        <f t="shared" si="139"/>
        <v>24101172.489391185</v>
      </c>
      <c r="BL126" s="21">
        <f t="shared" si="139"/>
        <v>3281265.40137253</v>
      </c>
      <c r="BM126" s="21">
        <f t="shared" si="139"/>
        <v>447301.20131686272</v>
      </c>
      <c r="BN126" s="2">
        <f t="shared" si="127"/>
        <v>43.068180296558083</v>
      </c>
      <c r="BO126" s="2">
        <f t="shared" si="127"/>
        <v>45.025824855492537</v>
      </c>
      <c r="BP126" s="2">
        <f t="shared" si="127"/>
        <v>46.983469414426999</v>
      </c>
      <c r="BQ126" s="2">
        <f t="shared" si="127"/>
        <v>48.941113973361453</v>
      </c>
      <c r="BR126" s="2">
        <f t="shared" si="127"/>
        <v>50.898758532295915</v>
      </c>
      <c r="BS126" s="2">
        <f t="shared" si="127"/>
        <v>52.856403091230376</v>
      </c>
      <c r="BT126" s="2">
        <f t="shared" si="127"/>
        <v>54.814047650164838</v>
      </c>
      <c r="BU126" s="2">
        <f t="shared" si="136"/>
        <v>4.5122656767797508E-3</v>
      </c>
      <c r="BV126" s="2">
        <f t="shared" si="136"/>
        <v>6.1052167655677777E-4</v>
      </c>
      <c r="BW126" s="2">
        <f t="shared" si="136"/>
        <v>8.27493511426351E-5</v>
      </c>
      <c r="BX126" s="2">
        <f t="shared" si="136"/>
        <v>1.1233771086920978E-5</v>
      </c>
      <c r="BY126" s="2">
        <f t="shared" si="136"/>
        <v>1.5273239853860133E-6</v>
      </c>
      <c r="BZ126" s="2">
        <f t="shared" si="136"/>
        <v>2.0793823836327913E-7</v>
      </c>
      <c r="CA126" s="2">
        <f t="shared" si="136"/>
        <v>2.8346083733641614E-8</v>
      </c>
      <c r="CB126" s="2"/>
      <c r="CC126" s="6">
        <f t="shared" si="104"/>
        <v>241</v>
      </c>
      <c r="CD126" s="2">
        <f t="shared" si="131"/>
        <v>0.05</v>
      </c>
      <c r="CE126" s="2">
        <f t="shared" si="131"/>
        <v>0.15</v>
      </c>
      <c r="CF126" s="2">
        <f t="shared" si="131"/>
        <v>0.25</v>
      </c>
      <c r="CG126" s="2">
        <f t="shared" si="131"/>
        <v>0.25</v>
      </c>
      <c r="CH126" s="2">
        <f t="shared" si="131"/>
        <v>0.15</v>
      </c>
      <c r="CI126" s="2">
        <f t="shared" si="131"/>
        <v>0.1</v>
      </c>
      <c r="CJ126" s="2">
        <f t="shared" si="131"/>
        <v>0.05</v>
      </c>
      <c r="CK126" s="21">
        <f t="shared" si="140"/>
        <v>24101172.489391185</v>
      </c>
      <c r="CL126" s="21">
        <f t="shared" si="140"/>
        <v>3281265.40137253</v>
      </c>
      <c r="CM126" s="21">
        <f t="shared" si="140"/>
        <v>447301.20131686272</v>
      </c>
      <c r="CN126" s="21">
        <f t="shared" si="140"/>
        <v>61048.713148491675</v>
      </c>
      <c r="CO126" s="21">
        <f t="shared" si="140"/>
        <v>8341.3561327402367</v>
      </c>
      <c r="CP126" s="21">
        <f t="shared" si="140"/>
        <v>1140.9056339963242</v>
      </c>
      <c r="CQ126" s="21">
        <f t="shared" si="140"/>
        <v>156.20242045074872</v>
      </c>
      <c r="CR126" s="2">
        <f t="shared" si="128"/>
        <v>50.898758532295915</v>
      </c>
      <c r="CS126" s="2">
        <f t="shared" si="128"/>
        <v>52.856403091230376</v>
      </c>
      <c r="CT126" s="2">
        <f t="shared" si="128"/>
        <v>54.814047650164838</v>
      </c>
      <c r="CU126" s="2">
        <f t="shared" si="128"/>
        <v>56.771692209099292</v>
      </c>
      <c r="CV126" s="2">
        <f t="shared" si="128"/>
        <v>58.729336768033754</v>
      </c>
      <c r="CW126" s="2">
        <f t="shared" si="128"/>
        <v>60.686981326968208</v>
      </c>
      <c r="CX126" s="2">
        <f t="shared" si="128"/>
        <v>62.64462588590267</v>
      </c>
      <c r="CY126" s="2">
        <f t="shared" si="137"/>
        <v>1.5273239853860133E-6</v>
      </c>
      <c r="CZ126" s="2">
        <f t="shared" si="137"/>
        <v>2.0793823836327913E-7</v>
      </c>
      <c r="DA126" s="2">
        <f t="shared" si="137"/>
        <v>2.8346083733641614E-8</v>
      </c>
      <c r="DB126" s="2">
        <f t="shared" si="137"/>
        <v>3.8687397432504406E-9</v>
      </c>
      <c r="DC126" s="2">
        <f t="shared" si="137"/>
        <v>5.2860305023702639E-10</v>
      </c>
      <c r="DD126" s="2">
        <f t="shared" si="137"/>
        <v>7.2300737262124829E-11</v>
      </c>
      <c r="DE126" s="2">
        <f t="shared" si="137"/>
        <v>9.898759217411246E-12</v>
      </c>
      <c r="DF126" s="2"/>
      <c r="DG126" s="6">
        <f t="shared" si="106"/>
        <v>241</v>
      </c>
      <c r="DH126" s="2">
        <f t="shared" si="144"/>
        <v>0.02</v>
      </c>
      <c r="DI126" s="2">
        <f t="shared" si="144"/>
        <v>0.05</v>
      </c>
      <c r="DJ126" s="2">
        <f t="shared" si="144"/>
        <v>0.08</v>
      </c>
      <c r="DK126" s="2">
        <f t="shared" si="144"/>
        <v>0.1</v>
      </c>
      <c r="DL126" s="2">
        <f t="shared" si="144"/>
        <v>0.12</v>
      </c>
      <c r="DM126" s="2">
        <f t="shared" si="144"/>
        <v>0.15</v>
      </c>
      <c r="DN126" s="2">
        <f t="shared" si="144"/>
        <v>0.12</v>
      </c>
      <c r="DO126" s="2">
        <f t="shared" si="144"/>
        <v>9.9999999949451274E-2</v>
      </c>
      <c r="DP126" s="2">
        <f t="shared" si="144"/>
        <v>7.5753308604251848E-2</v>
      </c>
      <c r="DQ126" s="2">
        <f t="shared" si="144"/>
        <v>1.9901393693547102E-2</v>
      </c>
      <c r="DR126" s="2">
        <f t="shared" si="144"/>
        <v>2.6928775003989048E-3</v>
      </c>
      <c r="DS126" s="2">
        <f t="shared" si="144"/>
        <v>3.0327981149913085E-4</v>
      </c>
      <c r="DT126" s="2">
        <f t="shared" si="144"/>
        <v>3.139442091974809E-5</v>
      </c>
      <c r="DU126" s="21">
        <f t="shared" si="141"/>
        <v>24101172.489391185</v>
      </c>
      <c r="DV126" s="21">
        <f t="shared" si="141"/>
        <v>3281265.40137253</v>
      </c>
      <c r="DW126" s="21">
        <f t="shared" si="141"/>
        <v>447301.20131686272</v>
      </c>
      <c r="DX126" s="21">
        <f t="shared" si="141"/>
        <v>61048.713148491675</v>
      </c>
      <c r="DY126" s="21">
        <f t="shared" si="141"/>
        <v>8341.3561327402367</v>
      </c>
      <c r="DZ126" s="21">
        <f t="shared" si="141"/>
        <v>1140.9056339963242</v>
      </c>
      <c r="EA126" s="21">
        <f t="shared" si="141"/>
        <v>156.20242045074872</v>
      </c>
      <c r="EB126" s="21">
        <f t="shared" si="141"/>
        <v>21.405498152182979</v>
      </c>
      <c r="EC126" s="21">
        <f t="shared" si="141"/>
        <v>2.935886450040325</v>
      </c>
      <c r="ED126" s="21">
        <f t="shared" si="141"/>
        <v>0.40300298396361423</v>
      </c>
      <c r="EE126" s="21">
        <f t="shared" si="141"/>
        <v>5.5362139879582467E-2</v>
      </c>
      <c r="EF126" s="21">
        <f t="shared" si="141"/>
        <v>7.6108847328128035E-3</v>
      </c>
      <c r="EG126" s="21">
        <f t="shared" si="141"/>
        <v>1.0470286405579233E-3</v>
      </c>
      <c r="EH126" s="2">
        <f t="shared" si="133"/>
        <v>50.898758532295915</v>
      </c>
      <c r="EI126" s="2">
        <f t="shared" si="133"/>
        <v>52.856403091230376</v>
      </c>
      <c r="EJ126" s="2">
        <f t="shared" si="133"/>
        <v>54.814047650164838</v>
      </c>
      <c r="EK126" s="2">
        <f t="shared" si="133"/>
        <v>56.771692209099292</v>
      </c>
      <c r="EL126" s="2">
        <f t="shared" si="133"/>
        <v>58.729336768033754</v>
      </c>
      <c r="EM126" s="2">
        <f t="shared" si="133"/>
        <v>60.686981326968208</v>
      </c>
      <c r="EN126" s="2">
        <f t="shared" si="133"/>
        <v>62.64462588590267</v>
      </c>
      <c r="EO126" s="2">
        <f t="shared" si="133"/>
        <v>64.602270444837131</v>
      </c>
      <c r="EP126" s="2">
        <f t="shared" si="132"/>
        <v>66.559915003771579</v>
      </c>
      <c r="EQ126" s="2">
        <f t="shared" si="132"/>
        <v>68.51755956270604</v>
      </c>
      <c r="ER126" s="2">
        <f t="shared" si="132"/>
        <v>70.475204121640502</v>
      </c>
      <c r="ES126" s="2">
        <f t="shared" si="132"/>
        <v>72.432848680574963</v>
      </c>
      <c r="ET126" s="2">
        <f t="shared" si="132"/>
        <v>74.390493239509411</v>
      </c>
      <c r="EU126" s="2">
        <f t="shared" si="143"/>
        <v>1.5273239853860133E-6</v>
      </c>
      <c r="EV126" s="2">
        <f t="shared" si="143"/>
        <v>2.0793823836327913E-7</v>
      </c>
      <c r="EW126" s="2">
        <f t="shared" si="143"/>
        <v>2.8346083733641614E-8</v>
      </c>
      <c r="EX126" s="2">
        <f t="shared" si="143"/>
        <v>3.8687397432504406E-9</v>
      </c>
      <c r="EY126" s="2">
        <f t="shared" si="143"/>
        <v>5.2860305023702639E-10</v>
      </c>
      <c r="EZ126" s="2">
        <f t="shared" si="143"/>
        <v>7.2300737262124829E-11</v>
      </c>
      <c r="FA126" s="2">
        <f t="shared" si="143"/>
        <v>9.898759217411246E-12</v>
      </c>
      <c r="FB126" s="2">
        <f t="shared" si="143"/>
        <v>1.3564954469064058E-12</v>
      </c>
      <c r="FC126" s="2">
        <f t="shared" si="142"/>
        <v>1.8605110583272116E-13</v>
      </c>
      <c r="FD126" s="2">
        <f t="shared" si="142"/>
        <v>2.5538845625070738E-14</v>
      </c>
      <c r="FE126" s="2">
        <f t="shared" si="142"/>
        <v>3.5083738833702638E-15</v>
      </c>
      <c r="FF126" s="2">
        <f t="shared" si="142"/>
        <v>4.823120869970117E-16</v>
      </c>
      <c r="FG126" s="2">
        <f t="shared" si="142"/>
        <v>6.635162487692833E-17</v>
      </c>
    </row>
    <row r="127" spans="1:163" x14ac:dyDescent="0.25">
      <c r="A127" s="19">
        <f t="shared" si="114"/>
        <v>109</v>
      </c>
      <c r="B127" s="20">
        <f t="shared" si="115"/>
        <v>243</v>
      </c>
      <c r="C127" s="22">
        <f t="shared" si="116"/>
        <v>109</v>
      </c>
      <c r="D127" s="20">
        <f t="shared" si="116"/>
        <v>243</v>
      </c>
      <c r="E127" s="8">
        <f t="shared" si="92"/>
        <v>516.16000000000008</v>
      </c>
      <c r="F127" s="21">
        <f t="shared" si="117"/>
        <v>6.3371356147021542E-14</v>
      </c>
      <c r="G127" s="7">
        <f t="shared" si="93"/>
        <v>0.31490967808216813</v>
      </c>
      <c r="H127" s="7">
        <f t="shared" si="94"/>
        <v>2.4018279565572405E-2</v>
      </c>
      <c r="I127" s="2">
        <f t="shared" si="95"/>
        <v>92.994125356772599</v>
      </c>
      <c r="J127" s="2">
        <f t="shared" si="107"/>
        <v>4.3518217770694942</v>
      </c>
      <c r="K127" s="2">
        <f t="shared" si="108"/>
        <v>5.6596913688378896</v>
      </c>
      <c r="L127" s="2">
        <f t="shared" si="109"/>
        <v>1.5710566771466048</v>
      </c>
      <c r="M127" s="2">
        <f t="shared" si="96"/>
        <v>1</v>
      </c>
      <c r="N127" s="2">
        <f t="shared" si="97"/>
        <v>1</v>
      </c>
      <c r="O127" s="2">
        <f t="shared" si="98"/>
        <v>1</v>
      </c>
      <c r="P127" s="2">
        <f t="shared" si="99"/>
        <v>0.8469106998346142</v>
      </c>
      <c r="Q127" s="6">
        <f t="shared" si="100"/>
        <v>243</v>
      </c>
      <c r="R127" s="2">
        <f t="shared" si="129"/>
        <v>0.1</v>
      </c>
      <c r="S127" s="2">
        <f t="shared" si="129"/>
        <v>0.1</v>
      </c>
      <c r="T127" s="2">
        <f t="shared" si="129"/>
        <v>0.15</v>
      </c>
      <c r="U127" s="2">
        <f t="shared" si="129"/>
        <v>0.15</v>
      </c>
      <c r="V127" s="2">
        <f t="shared" si="129"/>
        <v>0.15</v>
      </c>
      <c r="W127" s="2">
        <f t="shared" si="129"/>
        <v>0.15</v>
      </c>
      <c r="X127" s="2">
        <f t="shared" si="129"/>
        <v>0.1</v>
      </c>
      <c r="Y127" s="2">
        <f t="shared" si="129"/>
        <v>0.1</v>
      </c>
      <c r="Z127" s="21">
        <f t="shared" si="138"/>
        <v>623013367125.1593</v>
      </c>
      <c r="AA127" s="21">
        <f t="shared" si="138"/>
        <v>84776704945.92131</v>
      </c>
      <c r="AB127" s="21">
        <f t="shared" si="138"/>
        <v>11557932411.903643</v>
      </c>
      <c r="AC127" s="21">
        <f t="shared" si="138"/>
        <v>1578485614.5092115</v>
      </c>
      <c r="AD127" s="21">
        <f t="shared" si="138"/>
        <v>215922734.6431053</v>
      </c>
      <c r="AE127" s="21">
        <f t="shared" si="138"/>
        <v>29580163.344009571</v>
      </c>
      <c r="AF127" s="21">
        <f t="shared" si="138"/>
        <v>4057889.2657099781</v>
      </c>
      <c r="AG127" s="21">
        <f t="shared" si="138"/>
        <v>557384.8879290428</v>
      </c>
      <c r="AH127" s="2">
        <f t="shared" si="134"/>
        <v>40.951241969266434</v>
      </c>
      <c r="AI127" s="2">
        <f t="shared" si="134"/>
        <v>42.901301110660071</v>
      </c>
      <c r="AJ127" s="2">
        <f t="shared" si="134"/>
        <v>44.851360252053709</v>
      </c>
      <c r="AK127" s="2">
        <f t="shared" si="134"/>
        <v>46.801419393447354</v>
      </c>
      <c r="AL127" s="2">
        <f t="shared" si="134"/>
        <v>48.751478534840992</v>
      </c>
      <c r="AM127" s="2">
        <f t="shared" si="134"/>
        <v>50.701537676234629</v>
      </c>
      <c r="AN127" s="2">
        <f t="shared" si="134"/>
        <v>52.651596817628274</v>
      </c>
      <c r="AO127" s="2">
        <f t="shared" si="134"/>
        <v>54.601655959021919</v>
      </c>
      <c r="AP127" s="2">
        <f t="shared" si="135"/>
        <v>3.9481201972445014E-2</v>
      </c>
      <c r="AQ127" s="2">
        <f t="shared" si="135"/>
        <v>5.3724147620990027E-3</v>
      </c>
      <c r="AR127" s="2">
        <f t="shared" si="135"/>
        <v>7.3244185119795328E-4</v>
      </c>
      <c r="AS127" s="2">
        <f t="shared" si="135"/>
        <v>1.000307740500138E-4</v>
      </c>
      <c r="AT127" s="2">
        <f t="shared" si="135"/>
        <v>1.3683316517307102E-5</v>
      </c>
      <c r="AU127" s="2">
        <f t="shared" si="135"/>
        <v>1.874535066160309E-6</v>
      </c>
      <c r="AV127" s="2">
        <f t="shared" si="135"/>
        <v>2.5715394586248369E-7</v>
      </c>
      <c r="AW127" s="2">
        <f t="shared" si="135"/>
        <v>3.5322236243919184E-8</v>
      </c>
      <c r="AX127" s="2"/>
      <c r="AY127" s="6">
        <f t="shared" si="102"/>
        <v>243</v>
      </c>
      <c r="AZ127" s="2">
        <f t="shared" si="130"/>
        <v>0.1</v>
      </c>
      <c r="BA127" s="2">
        <f t="shared" si="130"/>
        <v>0.15</v>
      </c>
      <c r="BB127" s="2">
        <f t="shared" si="130"/>
        <v>0.15</v>
      </c>
      <c r="BC127" s="2">
        <f t="shared" si="130"/>
        <v>0.15</v>
      </c>
      <c r="BD127" s="2">
        <f t="shared" si="130"/>
        <v>0.15</v>
      </c>
      <c r="BE127" s="2">
        <f t="shared" si="130"/>
        <v>0.15</v>
      </c>
      <c r="BF127" s="2">
        <f t="shared" si="130"/>
        <v>0.15</v>
      </c>
      <c r="BG127" s="21">
        <f t="shared" si="139"/>
        <v>84776704945.92131</v>
      </c>
      <c r="BH127" s="21">
        <f t="shared" si="139"/>
        <v>11557932411.903643</v>
      </c>
      <c r="BI127" s="21">
        <f t="shared" si="139"/>
        <v>1578485614.5092115</v>
      </c>
      <c r="BJ127" s="21">
        <f t="shared" si="139"/>
        <v>215922734.6431053</v>
      </c>
      <c r="BK127" s="21">
        <f t="shared" si="139"/>
        <v>29580163.344009571</v>
      </c>
      <c r="BL127" s="21">
        <f t="shared" si="139"/>
        <v>4057889.2657099781</v>
      </c>
      <c r="BM127" s="21">
        <f t="shared" si="139"/>
        <v>557384.8879290428</v>
      </c>
      <c r="BN127" s="2">
        <f t="shared" si="127"/>
        <v>42.901301110660071</v>
      </c>
      <c r="BO127" s="2">
        <f t="shared" si="127"/>
        <v>44.851360252053709</v>
      </c>
      <c r="BP127" s="2">
        <f t="shared" si="127"/>
        <v>46.801419393447354</v>
      </c>
      <c r="BQ127" s="2">
        <f t="shared" si="127"/>
        <v>48.751478534840992</v>
      </c>
      <c r="BR127" s="2">
        <f t="shared" si="127"/>
        <v>50.701537676234629</v>
      </c>
      <c r="BS127" s="2">
        <f t="shared" si="127"/>
        <v>52.651596817628274</v>
      </c>
      <c r="BT127" s="2">
        <f t="shared" si="127"/>
        <v>54.601655959021919</v>
      </c>
      <c r="BU127" s="2">
        <f t="shared" si="136"/>
        <v>5.3724147620990027E-3</v>
      </c>
      <c r="BV127" s="2">
        <f t="shared" si="136"/>
        <v>7.3244185119795328E-4</v>
      </c>
      <c r="BW127" s="2">
        <f t="shared" si="136"/>
        <v>1.000307740500138E-4</v>
      </c>
      <c r="BX127" s="2">
        <f t="shared" si="136"/>
        <v>1.3683316517307102E-5</v>
      </c>
      <c r="BY127" s="2">
        <f t="shared" si="136"/>
        <v>1.874535066160309E-6</v>
      </c>
      <c r="BZ127" s="2">
        <f t="shared" si="136"/>
        <v>2.5715394586248369E-7</v>
      </c>
      <c r="CA127" s="2">
        <f t="shared" si="136"/>
        <v>3.5322236243919184E-8</v>
      </c>
      <c r="CB127" s="2"/>
      <c r="CC127" s="6">
        <f t="shared" si="104"/>
        <v>243</v>
      </c>
      <c r="CD127" s="2">
        <f t="shared" si="131"/>
        <v>0.05</v>
      </c>
      <c r="CE127" s="2">
        <f t="shared" si="131"/>
        <v>0.15</v>
      </c>
      <c r="CF127" s="2">
        <f t="shared" si="131"/>
        <v>0.25</v>
      </c>
      <c r="CG127" s="2">
        <f t="shared" si="131"/>
        <v>0.25</v>
      </c>
      <c r="CH127" s="2">
        <f t="shared" si="131"/>
        <v>0.15</v>
      </c>
      <c r="CI127" s="2">
        <f t="shared" si="131"/>
        <v>0.1</v>
      </c>
      <c r="CJ127" s="2">
        <f t="shared" si="131"/>
        <v>0.05</v>
      </c>
      <c r="CK127" s="21">
        <f t="shared" si="140"/>
        <v>29580163.344009571</v>
      </c>
      <c r="CL127" s="21">
        <f t="shared" si="140"/>
        <v>4057889.2657099781</v>
      </c>
      <c r="CM127" s="21">
        <f t="shared" si="140"/>
        <v>557384.8879290428</v>
      </c>
      <c r="CN127" s="21">
        <f t="shared" si="140"/>
        <v>76652.761112523018</v>
      </c>
      <c r="CO127" s="21">
        <f t="shared" si="140"/>
        <v>10553.195915695074</v>
      </c>
      <c r="CP127" s="21">
        <f t="shared" si="140"/>
        <v>1454.4306009924053</v>
      </c>
      <c r="CQ127" s="21">
        <f t="shared" si="140"/>
        <v>200.64432611548563</v>
      </c>
      <c r="CR127" s="2">
        <f t="shared" si="128"/>
        <v>50.701537676234629</v>
      </c>
      <c r="CS127" s="2">
        <f t="shared" si="128"/>
        <v>52.651596817628274</v>
      </c>
      <c r="CT127" s="2">
        <f t="shared" si="128"/>
        <v>54.601655959021919</v>
      </c>
      <c r="CU127" s="2">
        <f t="shared" si="128"/>
        <v>56.551715100415556</v>
      </c>
      <c r="CV127" s="2">
        <f t="shared" si="128"/>
        <v>58.501774241809194</v>
      </c>
      <c r="CW127" s="2">
        <f t="shared" si="128"/>
        <v>60.451833383202832</v>
      </c>
      <c r="CX127" s="2">
        <f t="shared" si="128"/>
        <v>62.401892524596477</v>
      </c>
      <c r="CY127" s="2">
        <f t="shared" si="137"/>
        <v>1.874535066160309E-6</v>
      </c>
      <c r="CZ127" s="2">
        <f t="shared" si="137"/>
        <v>2.5715394586248369E-7</v>
      </c>
      <c r="DA127" s="2">
        <f t="shared" si="137"/>
        <v>3.5322236243919184E-8</v>
      </c>
      <c r="DB127" s="2">
        <f t="shared" si="137"/>
        <v>4.8575894241142771E-9</v>
      </c>
      <c r="DC127" s="2">
        <f t="shared" si="137"/>
        <v>6.6877033686280826E-10</v>
      </c>
      <c r="DD127" s="2">
        <f t="shared" si="137"/>
        <v>9.2169239606616647E-11</v>
      </c>
      <c r="DE127" s="2">
        <f t="shared" si="137"/>
        <v>1.2715103049143622E-11</v>
      </c>
      <c r="DF127" s="2"/>
      <c r="DG127" s="6">
        <f t="shared" si="106"/>
        <v>243</v>
      </c>
      <c r="DH127" s="2">
        <f t="shared" si="144"/>
        <v>0.02</v>
      </c>
      <c r="DI127" s="2">
        <f t="shared" si="144"/>
        <v>0.05</v>
      </c>
      <c r="DJ127" s="2">
        <f t="shared" si="144"/>
        <v>0.08</v>
      </c>
      <c r="DK127" s="2">
        <f t="shared" si="144"/>
        <v>0.1</v>
      </c>
      <c r="DL127" s="2">
        <f t="shared" si="144"/>
        <v>0.12</v>
      </c>
      <c r="DM127" s="2">
        <f t="shared" si="144"/>
        <v>0.15</v>
      </c>
      <c r="DN127" s="2">
        <f t="shared" si="144"/>
        <v>0.12</v>
      </c>
      <c r="DO127" s="2">
        <f t="shared" si="144"/>
        <v>9.9999999999907149E-2</v>
      </c>
      <c r="DP127" s="2">
        <f t="shared" si="144"/>
        <v>7.8261254678925224E-2</v>
      </c>
      <c r="DQ127" s="2">
        <f t="shared" si="144"/>
        <v>2.4668988441632018E-2</v>
      </c>
      <c r="DR127" s="2">
        <f t="shared" si="144"/>
        <v>3.5341402976736772E-3</v>
      </c>
      <c r="DS127" s="2">
        <f t="shared" si="144"/>
        <v>4.041189112303334E-4</v>
      </c>
      <c r="DT127" s="2">
        <f t="shared" si="144"/>
        <v>4.2197505245826773E-5</v>
      </c>
      <c r="DU127" s="21">
        <f t="shared" si="141"/>
        <v>29580163.344009571</v>
      </c>
      <c r="DV127" s="21">
        <f t="shared" si="141"/>
        <v>4057889.2657099781</v>
      </c>
      <c r="DW127" s="21">
        <f t="shared" si="141"/>
        <v>557384.8879290428</v>
      </c>
      <c r="DX127" s="21">
        <f t="shared" si="141"/>
        <v>76652.761112523018</v>
      </c>
      <c r="DY127" s="21">
        <f t="shared" si="141"/>
        <v>10553.195915695074</v>
      </c>
      <c r="DZ127" s="21">
        <f t="shared" si="141"/>
        <v>1454.4306009924053</v>
      </c>
      <c r="EA127" s="21">
        <f t="shared" si="141"/>
        <v>200.64432611548563</v>
      </c>
      <c r="EB127" s="21">
        <f t="shared" si="141"/>
        <v>27.705131770478395</v>
      </c>
      <c r="EC127" s="21">
        <f t="shared" si="141"/>
        <v>3.8288628613926421</v>
      </c>
      <c r="ED127" s="21">
        <f t="shared" si="141"/>
        <v>0.52958346954940694</v>
      </c>
      <c r="EE127" s="21">
        <f t="shared" si="141"/>
        <v>7.3305162441586288E-2</v>
      </c>
      <c r="EF127" s="21">
        <f t="shared" si="141"/>
        <v>1.015435417307619E-2</v>
      </c>
      <c r="EG127" s="21">
        <f t="shared" si="141"/>
        <v>1.4075736753877965E-3</v>
      </c>
      <c r="EH127" s="2">
        <f t="shared" si="133"/>
        <v>50.701537676234629</v>
      </c>
      <c r="EI127" s="2">
        <f t="shared" si="133"/>
        <v>52.651596817628274</v>
      </c>
      <c r="EJ127" s="2">
        <f t="shared" si="133"/>
        <v>54.601655959021919</v>
      </c>
      <c r="EK127" s="2">
        <f t="shared" si="133"/>
        <v>56.551715100415556</v>
      </c>
      <c r="EL127" s="2">
        <f t="shared" si="133"/>
        <v>58.501774241809194</v>
      </c>
      <c r="EM127" s="2">
        <f t="shared" si="133"/>
        <v>60.451833383202832</v>
      </c>
      <c r="EN127" s="2">
        <f t="shared" si="133"/>
        <v>62.401892524596477</v>
      </c>
      <c r="EO127" s="2">
        <f t="shared" si="133"/>
        <v>64.351951665990114</v>
      </c>
      <c r="EP127" s="2">
        <f t="shared" si="132"/>
        <v>66.302010807383752</v>
      </c>
      <c r="EQ127" s="2">
        <f t="shared" si="132"/>
        <v>68.25206994877739</v>
      </c>
      <c r="ER127" s="2">
        <f t="shared" si="132"/>
        <v>70.202129090171027</v>
      </c>
      <c r="ES127" s="2">
        <f t="shared" si="132"/>
        <v>72.152188231564665</v>
      </c>
      <c r="ET127" s="2">
        <f t="shared" si="132"/>
        <v>74.102247372958317</v>
      </c>
      <c r="EU127" s="2">
        <f t="shared" si="143"/>
        <v>1.874535066160309E-6</v>
      </c>
      <c r="EV127" s="2">
        <f t="shared" si="143"/>
        <v>2.5715394586248369E-7</v>
      </c>
      <c r="EW127" s="2">
        <f t="shared" si="143"/>
        <v>3.5322236243919184E-8</v>
      </c>
      <c r="EX127" s="2">
        <f t="shared" si="143"/>
        <v>4.8575894241142771E-9</v>
      </c>
      <c r="EY127" s="2">
        <f t="shared" si="143"/>
        <v>6.6877033686280826E-10</v>
      </c>
      <c r="EZ127" s="2">
        <f t="shared" si="143"/>
        <v>9.2169239606616647E-11</v>
      </c>
      <c r="FA127" s="2">
        <f t="shared" si="143"/>
        <v>1.2715103049143622E-11</v>
      </c>
      <c r="FB127" s="2">
        <f t="shared" si="143"/>
        <v>1.7557117725271547E-12</v>
      </c>
      <c r="FC127" s="2">
        <f t="shared" si="142"/>
        <v>2.4264023202741805E-13</v>
      </c>
      <c r="FD127" s="2">
        <f t="shared" si="142"/>
        <v>3.3560422658390933E-14</v>
      </c>
      <c r="FE127" s="2">
        <f t="shared" si="142"/>
        <v>4.6454475565010511E-15</v>
      </c>
      <c r="FF127" s="2">
        <f t="shared" si="142"/>
        <v>6.4349519474500829E-16</v>
      </c>
      <c r="FG127" s="2">
        <f t="shared" si="142"/>
        <v>8.9199852686172519E-17</v>
      </c>
    </row>
    <row r="128" spans="1:163" x14ac:dyDescent="0.25">
      <c r="A128" s="19">
        <f t="shared" si="114"/>
        <v>110</v>
      </c>
      <c r="B128" s="20">
        <f t="shared" si="115"/>
        <v>245</v>
      </c>
      <c r="C128" s="22">
        <f t="shared" si="116"/>
        <v>110</v>
      </c>
      <c r="D128" s="20">
        <f t="shared" si="116"/>
        <v>245</v>
      </c>
      <c r="E128" s="8">
        <f t="shared" si="92"/>
        <v>518.16000000000008</v>
      </c>
      <c r="F128" s="21">
        <f t="shared" si="117"/>
        <v>6.3371356147021542E-14</v>
      </c>
      <c r="G128" s="7">
        <f t="shared" si="93"/>
        <v>0.30923023126910376</v>
      </c>
      <c r="H128" s="7">
        <f t="shared" si="94"/>
        <v>2.4055296444242282E-2</v>
      </c>
      <c r="I128" s="2">
        <f t="shared" si="95"/>
        <v>93.031993953276384</v>
      </c>
      <c r="J128" s="2">
        <f t="shared" si="107"/>
        <v>4.4321200542112926</v>
      </c>
      <c r="K128" s="2">
        <f t="shared" si="108"/>
        <v>5.8774775861924233</v>
      </c>
      <c r="L128" s="2">
        <f t="shared" si="109"/>
        <v>1.5756613663564452</v>
      </c>
      <c r="M128" s="2">
        <f t="shared" si="96"/>
        <v>1</v>
      </c>
      <c r="N128" s="2">
        <f t="shared" si="97"/>
        <v>1</v>
      </c>
      <c r="O128" s="2">
        <f t="shared" si="98"/>
        <v>1</v>
      </c>
      <c r="P128" s="2">
        <f t="shared" si="99"/>
        <v>0.85470112048741154</v>
      </c>
      <c r="Q128" s="6">
        <f t="shared" si="100"/>
        <v>245</v>
      </c>
      <c r="R128" s="2">
        <f t="shared" si="129"/>
        <v>0.1</v>
      </c>
      <c r="S128" s="2">
        <f t="shared" si="129"/>
        <v>0.1</v>
      </c>
      <c r="T128" s="2">
        <f t="shared" si="129"/>
        <v>0.15</v>
      </c>
      <c r="U128" s="2">
        <f t="shared" si="129"/>
        <v>0.15</v>
      </c>
      <c r="V128" s="2">
        <f t="shared" si="129"/>
        <v>0.15</v>
      </c>
      <c r="W128" s="2">
        <f t="shared" si="129"/>
        <v>0.15</v>
      </c>
      <c r="X128" s="2">
        <f t="shared" si="129"/>
        <v>0.1</v>
      </c>
      <c r="Y128" s="2">
        <f t="shared" si="129"/>
        <v>0.1</v>
      </c>
      <c r="Z128" s="21">
        <f t="shared" si="138"/>
        <v>735237632933.77856</v>
      </c>
      <c r="AA128" s="21">
        <f t="shared" si="138"/>
        <v>100804265138.33298</v>
      </c>
      <c r="AB128" s="21">
        <f t="shared" si="138"/>
        <v>13846955146.960007</v>
      </c>
      <c r="AC128" s="21">
        <f t="shared" si="138"/>
        <v>1905400609.8856566</v>
      </c>
      <c r="AD128" s="21">
        <f t="shared" si="138"/>
        <v>262612492.70933464</v>
      </c>
      <c r="AE128" s="21">
        <f t="shared" si="138"/>
        <v>36248391.504781969</v>
      </c>
      <c r="AF128" s="21">
        <f t="shared" si="138"/>
        <v>5010249.657397625</v>
      </c>
      <c r="AG128" s="21">
        <f t="shared" si="138"/>
        <v>693402.21762099757</v>
      </c>
      <c r="AH128" s="2">
        <f t="shared" si="134"/>
        <v>40.793177888792194</v>
      </c>
      <c r="AI128" s="2">
        <f t="shared" si="134"/>
        <v>42.735710169210869</v>
      </c>
      <c r="AJ128" s="2">
        <f t="shared" si="134"/>
        <v>44.678242449629543</v>
      </c>
      <c r="AK128" s="2">
        <f t="shared" si="134"/>
        <v>46.620774730048218</v>
      </c>
      <c r="AL128" s="2">
        <f t="shared" si="134"/>
        <v>48.563307010466893</v>
      </c>
      <c r="AM128" s="2">
        <f t="shared" si="134"/>
        <v>50.505839290885568</v>
      </c>
      <c r="AN128" s="2">
        <f t="shared" si="134"/>
        <v>52.44837157130425</v>
      </c>
      <c r="AO128" s="2">
        <f t="shared" si="134"/>
        <v>54.390903851722925</v>
      </c>
      <c r="AP128" s="2">
        <f t="shared" si="135"/>
        <v>4.6593005889341038E-2</v>
      </c>
      <c r="AQ128" s="2">
        <f t="shared" si="135"/>
        <v>6.3881029872201473E-3</v>
      </c>
      <c r="AR128" s="2">
        <f t="shared" si="135"/>
        <v>8.7750032616983943E-4</v>
      </c>
      <c r="AS128" s="2">
        <f t="shared" si="135"/>
        <v>1.207478206518164E-4</v>
      </c>
      <c r="AT128" s="2">
        <f t="shared" si="135"/>
        <v>1.6642109804140394E-5</v>
      </c>
      <c r="AU128" s="2">
        <f t="shared" si="135"/>
        <v>2.2971097278062151E-6</v>
      </c>
      <c r="AV128" s="2">
        <f t="shared" si="135"/>
        <v>3.1750631542443848E-7</v>
      </c>
      <c r="AW128" s="2">
        <f t="shared" si="135"/>
        <v>4.39418388859949E-8</v>
      </c>
      <c r="AX128" s="2"/>
      <c r="AY128" s="6">
        <f t="shared" si="102"/>
        <v>245</v>
      </c>
      <c r="AZ128" s="2">
        <f t="shared" si="130"/>
        <v>0.1</v>
      </c>
      <c r="BA128" s="2">
        <f t="shared" si="130"/>
        <v>0.15</v>
      </c>
      <c r="BB128" s="2">
        <f t="shared" si="130"/>
        <v>0.15</v>
      </c>
      <c r="BC128" s="2">
        <f t="shared" si="130"/>
        <v>0.15</v>
      </c>
      <c r="BD128" s="2">
        <f t="shared" si="130"/>
        <v>0.15</v>
      </c>
      <c r="BE128" s="2">
        <f t="shared" si="130"/>
        <v>0.15</v>
      </c>
      <c r="BF128" s="2">
        <f t="shared" si="130"/>
        <v>0.15</v>
      </c>
      <c r="BG128" s="21">
        <f t="shared" si="139"/>
        <v>100804265138.33298</v>
      </c>
      <c r="BH128" s="21">
        <f t="shared" si="139"/>
        <v>13846955146.960007</v>
      </c>
      <c r="BI128" s="21">
        <f t="shared" si="139"/>
        <v>1905400609.8856566</v>
      </c>
      <c r="BJ128" s="21">
        <f t="shared" si="139"/>
        <v>262612492.70933464</v>
      </c>
      <c r="BK128" s="21">
        <f t="shared" si="139"/>
        <v>36248391.504781969</v>
      </c>
      <c r="BL128" s="21">
        <f t="shared" si="139"/>
        <v>5010249.657397625</v>
      </c>
      <c r="BM128" s="21">
        <f t="shared" si="139"/>
        <v>693402.21762099757</v>
      </c>
      <c r="BN128" s="2">
        <f t="shared" si="127"/>
        <v>42.735710169210869</v>
      </c>
      <c r="BO128" s="2">
        <f t="shared" si="127"/>
        <v>44.678242449629543</v>
      </c>
      <c r="BP128" s="2">
        <f t="shared" si="127"/>
        <v>46.620774730048218</v>
      </c>
      <c r="BQ128" s="2">
        <f t="shared" si="127"/>
        <v>48.563307010466893</v>
      </c>
      <c r="BR128" s="2">
        <f t="shared" si="127"/>
        <v>50.505839290885568</v>
      </c>
      <c r="BS128" s="2">
        <f t="shared" si="127"/>
        <v>52.44837157130425</v>
      </c>
      <c r="BT128" s="2">
        <f t="shared" si="127"/>
        <v>54.390903851722925</v>
      </c>
      <c r="BU128" s="2">
        <f t="shared" si="136"/>
        <v>6.3881029872201473E-3</v>
      </c>
      <c r="BV128" s="2">
        <f t="shared" si="136"/>
        <v>8.7750032616983943E-4</v>
      </c>
      <c r="BW128" s="2">
        <f t="shared" si="136"/>
        <v>1.207478206518164E-4</v>
      </c>
      <c r="BX128" s="2">
        <f t="shared" si="136"/>
        <v>1.6642109804140394E-5</v>
      </c>
      <c r="BY128" s="2">
        <f t="shared" si="136"/>
        <v>2.2971097278062151E-6</v>
      </c>
      <c r="BZ128" s="2">
        <f t="shared" si="136"/>
        <v>3.1750631542443848E-7</v>
      </c>
      <c r="CA128" s="2">
        <f t="shared" si="136"/>
        <v>4.39418388859949E-8</v>
      </c>
      <c r="CB128" s="2"/>
      <c r="CC128" s="6">
        <f t="shared" si="104"/>
        <v>245</v>
      </c>
      <c r="CD128" s="2">
        <f t="shared" si="131"/>
        <v>0.05</v>
      </c>
      <c r="CE128" s="2">
        <f t="shared" si="131"/>
        <v>0.15</v>
      </c>
      <c r="CF128" s="2">
        <f t="shared" si="131"/>
        <v>0.25</v>
      </c>
      <c r="CG128" s="2">
        <f t="shared" si="131"/>
        <v>0.25</v>
      </c>
      <c r="CH128" s="2">
        <f t="shared" si="131"/>
        <v>0.15</v>
      </c>
      <c r="CI128" s="2">
        <f t="shared" si="131"/>
        <v>0.1</v>
      </c>
      <c r="CJ128" s="2">
        <f t="shared" si="131"/>
        <v>0.05</v>
      </c>
      <c r="CK128" s="21">
        <f t="shared" si="140"/>
        <v>36248391.504781969</v>
      </c>
      <c r="CL128" s="21">
        <f t="shared" si="140"/>
        <v>5010249.657397625</v>
      </c>
      <c r="CM128" s="21">
        <f t="shared" si="140"/>
        <v>693402.21762099757</v>
      </c>
      <c r="CN128" s="21">
        <f t="shared" si="140"/>
        <v>96079.021676846663</v>
      </c>
      <c r="CO128" s="21">
        <f t="shared" si="140"/>
        <v>13327.705441373171</v>
      </c>
      <c r="CP128" s="21">
        <f t="shared" si="140"/>
        <v>1850.6952003236233</v>
      </c>
      <c r="CQ128" s="21">
        <f t="shared" si="140"/>
        <v>257.24040934819141</v>
      </c>
      <c r="CR128" s="2">
        <f t="shared" si="128"/>
        <v>50.505839290885568</v>
      </c>
      <c r="CS128" s="2">
        <f t="shared" si="128"/>
        <v>52.44837157130425</v>
      </c>
      <c r="CT128" s="2">
        <f t="shared" si="128"/>
        <v>54.390903851722925</v>
      </c>
      <c r="CU128" s="2">
        <f t="shared" si="128"/>
        <v>56.333436132141607</v>
      </c>
      <c r="CV128" s="2">
        <f t="shared" si="128"/>
        <v>58.275968412560282</v>
      </c>
      <c r="CW128" s="2">
        <f t="shared" si="128"/>
        <v>60.218500692978957</v>
      </c>
      <c r="CX128" s="2">
        <f t="shared" si="128"/>
        <v>62.161032973397631</v>
      </c>
      <c r="CY128" s="2">
        <f t="shared" si="137"/>
        <v>2.2971097278062151E-6</v>
      </c>
      <c r="CZ128" s="2">
        <f t="shared" si="137"/>
        <v>3.1750631542443848E-7</v>
      </c>
      <c r="DA128" s="2">
        <f t="shared" si="137"/>
        <v>4.39418388859949E-8</v>
      </c>
      <c r="DB128" s="2">
        <f t="shared" si="137"/>
        <v>6.0886579009408709E-9</v>
      </c>
      <c r="DC128" s="2">
        <f t="shared" si="137"/>
        <v>8.4459476814785878E-10</v>
      </c>
      <c r="DD128" s="2">
        <f t="shared" si="137"/>
        <v>1.1728106465929206E-10</v>
      </c>
      <c r="DE128" s="2">
        <f t="shared" si="137"/>
        <v>1.6301673596209895E-11</v>
      </c>
      <c r="DF128" s="2"/>
      <c r="DG128" s="6">
        <f t="shared" si="106"/>
        <v>245</v>
      </c>
      <c r="DH128" s="2">
        <f t="shared" si="144"/>
        <v>0.02</v>
      </c>
      <c r="DI128" s="2">
        <f t="shared" si="144"/>
        <v>0.05</v>
      </c>
      <c r="DJ128" s="2">
        <f t="shared" si="144"/>
        <v>0.08</v>
      </c>
      <c r="DK128" s="2">
        <f t="shared" si="144"/>
        <v>0.1</v>
      </c>
      <c r="DL128" s="2">
        <f t="shared" si="144"/>
        <v>0.12</v>
      </c>
      <c r="DM128" s="2">
        <f t="shared" si="144"/>
        <v>0.15</v>
      </c>
      <c r="DN128" s="2">
        <f t="shared" si="144"/>
        <v>0.12</v>
      </c>
      <c r="DO128" s="2">
        <f t="shared" si="144"/>
        <v>9.9999999999999978E-2</v>
      </c>
      <c r="DP128" s="2">
        <f t="shared" si="144"/>
        <v>7.9451922338699771E-2</v>
      </c>
      <c r="DQ128" s="2">
        <f t="shared" si="144"/>
        <v>3.0039849050004293E-2</v>
      </c>
      <c r="DR128" s="2">
        <f t="shared" si="144"/>
        <v>4.6156767917740985E-3</v>
      </c>
      <c r="DS128" s="2">
        <f t="shared" si="144"/>
        <v>5.3708543976942029E-4</v>
      </c>
      <c r="DT128" s="2">
        <f t="shared" si="144"/>
        <v>5.6586867163909144E-5</v>
      </c>
      <c r="DU128" s="21">
        <f t="shared" si="141"/>
        <v>36248391.504781969</v>
      </c>
      <c r="DV128" s="21">
        <f t="shared" si="141"/>
        <v>5010249.657397625</v>
      </c>
      <c r="DW128" s="21">
        <f t="shared" si="141"/>
        <v>693402.21762099757</v>
      </c>
      <c r="DX128" s="21">
        <f t="shared" si="141"/>
        <v>96079.021676846663</v>
      </c>
      <c r="DY128" s="21">
        <f t="shared" si="141"/>
        <v>13327.705441373171</v>
      </c>
      <c r="DZ128" s="21">
        <f t="shared" si="141"/>
        <v>1850.6952003236233</v>
      </c>
      <c r="EA128" s="21">
        <f t="shared" si="141"/>
        <v>257.24040934819141</v>
      </c>
      <c r="EB128" s="21">
        <f t="shared" si="141"/>
        <v>35.788447116850811</v>
      </c>
      <c r="EC128" s="21">
        <f t="shared" si="141"/>
        <v>4.983364919047867</v>
      </c>
      <c r="ED128" s="21">
        <f t="shared" si="141"/>
        <v>0.69447636520140532</v>
      </c>
      <c r="EE128" s="21">
        <f t="shared" si="141"/>
        <v>9.6856263795493336E-2</v>
      </c>
      <c r="EF128" s="21">
        <f t="shared" si="141"/>
        <v>1.3518095116032552E-2</v>
      </c>
      <c r="EG128" s="21">
        <f t="shared" si="141"/>
        <v>1.8880100753540753E-3</v>
      </c>
      <c r="EH128" s="2">
        <f t="shared" si="133"/>
        <v>50.505839290885568</v>
      </c>
      <c r="EI128" s="2">
        <f t="shared" si="133"/>
        <v>52.44837157130425</v>
      </c>
      <c r="EJ128" s="2">
        <f t="shared" si="133"/>
        <v>54.390903851722925</v>
      </c>
      <c r="EK128" s="2">
        <f t="shared" si="133"/>
        <v>56.333436132141607</v>
      </c>
      <c r="EL128" s="2">
        <f t="shared" si="133"/>
        <v>58.275968412560282</v>
      </c>
      <c r="EM128" s="2">
        <f t="shared" si="133"/>
        <v>60.218500692978957</v>
      </c>
      <c r="EN128" s="2">
        <f t="shared" si="133"/>
        <v>62.161032973397631</v>
      </c>
      <c r="EO128" s="2">
        <f t="shared" si="133"/>
        <v>64.103565253816299</v>
      </c>
      <c r="EP128" s="2">
        <f t="shared" si="132"/>
        <v>66.046097534234988</v>
      </c>
      <c r="EQ128" s="2">
        <f t="shared" si="132"/>
        <v>67.988629814653663</v>
      </c>
      <c r="ER128" s="2">
        <f t="shared" si="132"/>
        <v>69.931162095072338</v>
      </c>
      <c r="ES128" s="2">
        <f t="shared" si="132"/>
        <v>71.873694375491013</v>
      </c>
      <c r="ET128" s="2">
        <f t="shared" si="132"/>
        <v>73.816226655909688</v>
      </c>
      <c r="EU128" s="2">
        <f t="shared" si="143"/>
        <v>2.2971097278062151E-6</v>
      </c>
      <c r="EV128" s="2">
        <f t="shared" si="143"/>
        <v>3.1750631542443848E-7</v>
      </c>
      <c r="EW128" s="2">
        <f t="shared" si="143"/>
        <v>4.39418388859949E-8</v>
      </c>
      <c r="EX128" s="2">
        <f t="shared" si="143"/>
        <v>6.0886579009408709E-9</v>
      </c>
      <c r="EY128" s="2">
        <f t="shared" si="143"/>
        <v>8.4459476814785878E-10</v>
      </c>
      <c r="EZ128" s="2">
        <f t="shared" si="143"/>
        <v>1.1728106465929206E-10</v>
      </c>
      <c r="FA128" s="2">
        <f t="shared" si="143"/>
        <v>1.6301673596209895E-11</v>
      </c>
      <c r="FB128" s="2">
        <f t="shared" si="143"/>
        <v>2.2679624281908057E-12</v>
      </c>
      <c r="FC128" s="2">
        <f t="shared" si="142"/>
        <v>3.1580259309555651E-13</v>
      </c>
      <c r="FD128" s="2">
        <f t="shared" si="142"/>
        <v>4.4009909074867384E-14</v>
      </c>
      <c r="FE128" s="2">
        <f t="shared" si="142"/>
        <v>6.1379127880540962E-15</v>
      </c>
      <c r="FF128" s="2">
        <f t="shared" si="142"/>
        <v>8.56660020027414E-16</v>
      </c>
      <c r="FG128" s="2">
        <f t="shared" si="142"/>
        <v>1.1964575889442846E-16</v>
      </c>
    </row>
    <row r="129" spans="1:163" x14ac:dyDescent="0.25">
      <c r="A129" s="19">
        <f t="shared" si="114"/>
        <v>111</v>
      </c>
      <c r="B129" s="20">
        <f t="shared" si="115"/>
        <v>247</v>
      </c>
      <c r="C129" s="22">
        <f t="shared" si="116"/>
        <v>111</v>
      </c>
      <c r="D129" s="20">
        <f t="shared" si="116"/>
        <v>247</v>
      </c>
      <c r="E129" s="8">
        <f t="shared" si="92"/>
        <v>520.16000000000008</v>
      </c>
      <c r="F129" s="21">
        <f t="shared" si="117"/>
        <v>6.3371356147021542E-14</v>
      </c>
      <c r="G129" s="7">
        <f t="shared" si="93"/>
        <v>0.30354255520503814</v>
      </c>
      <c r="H129" s="7">
        <f t="shared" si="94"/>
        <v>2.4092366958626325E-2</v>
      </c>
      <c r="I129" s="2">
        <f t="shared" si="95"/>
        <v>93.069947849545912</v>
      </c>
      <c r="J129" s="2">
        <f t="shared" si="107"/>
        <v>4.5140114130239164</v>
      </c>
      <c r="K129" s="2">
        <f t="shared" si="108"/>
        <v>6.1084254022893774</v>
      </c>
      <c r="L129" s="2">
        <f t="shared" si="109"/>
        <v>1.5803602174321632</v>
      </c>
      <c r="M129" s="2">
        <f t="shared" si="96"/>
        <v>1</v>
      </c>
      <c r="N129" s="2">
        <f t="shared" si="97"/>
        <v>1</v>
      </c>
      <c r="O129" s="2">
        <f t="shared" si="98"/>
        <v>1</v>
      </c>
      <c r="P129" s="2">
        <f t="shared" si="99"/>
        <v>0.86247883774938205</v>
      </c>
      <c r="Q129" s="6">
        <f t="shared" si="100"/>
        <v>247</v>
      </c>
      <c r="R129" s="2">
        <f t="shared" si="129"/>
        <v>0.1</v>
      </c>
      <c r="S129" s="2">
        <f t="shared" si="129"/>
        <v>0.1</v>
      </c>
      <c r="T129" s="2">
        <f t="shared" si="129"/>
        <v>0.15</v>
      </c>
      <c r="U129" s="2">
        <f t="shared" si="129"/>
        <v>0.15</v>
      </c>
      <c r="V129" s="2">
        <f t="shared" si="129"/>
        <v>0.15</v>
      </c>
      <c r="W129" s="2">
        <f t="shared" si="129"/>
        <v>0.15</v>
      </c>
      <c r="X129" s="2">
        <f t="shared" si="129"/>
        <v>0.1</v>
      </c>
      <c r="Y129" s="2">
        <f t="shared" si="129"/>
        <v>0.1</v>
      </c>
      <c r="Z129" s="21">
        <f t="shared" si="138"/>
        <v>866597214938.85913</v>
      </c>
      <c r="AA129" s="21">
        <f t="shared" si="138"/>
        <v>119705840766.64697</v>
      </c>
      <c r="AB129" s="21">
        <f t="shared" si="138"/>
        <v>16566750787.607014</v>
      </c>
      <c r="AC129" s="21">
        <f t="shared" si="138"/>
        <v>2296760715.9547615</v>
      </c>
      <c r="AD129" s="21">
        <f t="shared" si="138"/>
        <v>318926813.12053746</v>
      </c>
      <c r="AE129" s="21">
        <f t="shared" si="138"/>
        <v>44351714.623585574</v>
      </c>
      <c r="AF129" s="21">
        <f t="shared" si="138"/>
        <v>6176279.0029902235</v>
      </c>
      <c r="AG129" s="21">
        <f t="shared" si="138"/>
        <v>861189.02824766911</v>
      </c>
      <c r="AH129" s="2">
        <f t="shared" si="134"/>
        <v>40.636329311858972</v>
      </c>
      <c r="AI129" s="2">
        <f t="shared" si="134"/>
        <v>42.571392612423686</v>
      </c>
      <c r="AJ129" s="2">
        <f t="shared" si="134"/>
        <v>44.506455912988393</v>
      </c>
      <c r="AK129" s="2">
        <f t="shared" si="134"/>
        <v>46.441519213553107</v>
      </c>
      <c r="AL129" s="2">
        <f t="shared" si="134"/>
        <v>48.376582514117821</v>
      </c>
      <c r="AM129" s="2">
        <f t="shared" si="134"/>
        <v>50.311645814682535</v>
      </c>
      <c r="AN129" s="2">
        <f t="shared" si="134"/>
        <v>52.246709115247256</v>
      </c>
      <c r="AO129" s="2">
        <f t="shared" si="134"/>
        <v>54.181772415811963</v>
      </c>
      <c r="AP129" s="2">
        <f t="shared" si="135"/>
        <v>5.4917440743908884E-2</v>
      </c>
      <c r="AQ129" s="2">
        <f t="shared" si="135"/>
        <v>7.5859214681018965E-3</v>
      </c>
      <c r="AR129" s="2">
        <f t="shared" si="135"/>
        <v>1.0498574643603975E-3</v>
      </c>
      <c r="AS129" s="2">
        <f t="shared" si="135"/>
        <v>1.4554884131525779E-4</v>
      </c>
      <c r="AT129" s="2">
        <f t="shared" si="135"/>
        <v>2.0210824659096213E-5</v>
      </c>
      <c r="AU129" s="2">
        <f t="shared" si="135"/>
        <v>2.8106283031423118E-6</v>
      </c>
      <c r="AV129" s="2">
        <f t="shared" si="135"/>
        <v>3.913991763618655E-7</v>
      </c>
      <c r="AW129" s="2">
        <f t="shared" si="135"/>
        <v>5.4574716618990561E-8</v>
      </c>
      <c r="AX129" s="2"/>
      <c r="AY129" s="6">
        <f t="shared" si="102"/>
        <v>247</v>
      </c>
      <c r="AZ129" s="2">
        <f t="shared" si="130"/>
        <v>0.1</v>
      </c>
      <c r="BA129" s="2">
        <f t="shared" si="130"/>
        <v>0.15</v>
      </c>
      <c r="BB129" s="2">
        <f t="shared" si="130"/>
        <v>0.15</v>
      </c>
      <c r="BC129" s="2">
        <f t="shared" si="130"/>
        <v>0.15</v>
      </c>
      <c r="BD129" s="2">
        <f t="shared" si="130"/>
        <v>0.15</v>
      </c>
      <c r="BE129" s="2">
        <f t="shared" si="130"/>
        <v>0.15</v>
      </c>
      <c r="BF129" s="2">
        <f t="shared" si="130"/>
        <v>0.15</v>
      </c>
      <c r="BG129" s="21">
        <f t="shared" si="139"/>
        <v>119705840766.64697</v>
      </c>
      <c r="BH129" s="21">
        <f t="shared" si="139"/>
        <v>16566750787.607014</v>
      </c>
      <c r="BI129" s="21">
        <f t="shared" si="139"/>
        <v>2296760715.9547615</v>
      </c>
      <c r="BJ129" s="21">
        <f t="shared" si="139"/>
        <v>318926813.12053746</v>
      </c>
      <c r="BK129" s="21">
        <f t="shared" si="139"/>
        <v>44351714.623585574</v>
      </c>
      <c r="BL129" s="21">
        <f t="shared" si="139"/>
        <v>6176279.0029902235</v>
      </c>
      <c r="BM129" s="21">
        <f t="shared" si="139"/>
        <v>861189.02824766911</v>
      </c>
      <c r="BN129" s="2">
        <f t="shared" si="127"/>
        <v>42.571392612423686</v>
      </c>
      <c r="BO129" s="2">
        <f t="shared" si="127"/>
        <v>44.506455912988393</v>
      </c>
      <c r="BP129" s="2">
        <f t="shared" si="127"/>
        <v>46.441519213553107</v>
      </c>
      <c r="BQ129" s="2">
        <f t="shared" si="127"/>
        <v>48.376582514117821</v>
      </c>
      <c r="BR129" s="2">
        <f t="shared" si="127"/>
        <v>50.311645814682535</v>
      </c>
      <c r="BS129" s="2">
        <f t="shared" si="127"/>
        <v>52.246709115247256</v>
      </c>
      <c r="BT129" s="2">
        <f t="shared" si="127"/>
        <v>54.181772415811963</v>
      </c>
      <c r="BU129" s="2">
        <f t="shared" si="136"/>
        <v>7.5859214681018965E-3</v>
      </c>
      <c r="BV129" s="2">
        <f t="shared" si="136"/>
        <v>1.0498574643603975E-3</v>
      </c>
      <c r="BW129" s="2">
        <f t="shared" si="136"/>
        <v>1.4554884131525779E-4</v>
      </c>
      <c r="BX129" s="2">
        <f t="shared" si="136"/>
        <v>2.0210824659096213E-5</v>
      </c>
      <c r="BY129" s="2">
        <f t="shared" si="136"/>
        <v>2.8106283031423118E-6</v>
      </c>
      <c r="BZ129" s="2">
        <f t="shared" si="136"/>
        <v>3.913991763618655E-7</v>
      </c>
      <c r="CA129" s="2">
        <f t="shared" si="136"/>
        <v>5.4574716618990561E-8</v>
      </c>
      <c r="CB129" s="2"/>
      <c r="CC129" s="6">
        <f t="shared" si="104"/>
        <v>247</v>
      </c>
      <c r="CD129" s="2">
        <f t="shared" si="131"/>
        <v>0.05</v>
      </c>
      <c r="CE129" s="2">
        <f t="shared" si="131"/>
        <v>0.15</v>
      </c>
      <c r="CF129" s="2">
        <f t="shared" si="131"/>
        <v>0.25</v>
      </c>
      <c r="CG129" s="2">
        <f t="shared" si="131"/>
        <v>0.25</v>
      </c>
      <c r="CH129" s="2">
        <f t="shared" si="131"/>
        <v>0.15</v>
      </c>
      <c r="CI129" s="2">
        <f t="shared" si="131"/>
        <v>0.1</v>
      </c>
      <c r="CJ129" s="2">
        <f t="shared" si="131"/>
        <v>0.05</v>
      </c>
      <c r="CK129" s="21">
        <f t="shared" si="140"/>
        <v>44351714.623585574</v>
      </c>
      <c r="CL129" s="21">
        <f t="shared" si="140"/>
        <v>6176279.0029902235</v>
      </c>
      <c r="CM129" s="21">
        <f t="shared" si="140"/>
        <v>861189.02824766911</v>
      </c>
      <c r="CN129" s="21">
        <f t="shared" si="140"/>
        <v>120222.96325482165</v>
      </c>
      <c r="CO129" s="21">
        <f t="shared" si="140"/>
        <v>16801.951219344654</v>
      </c>
      <c r="CP129" s="21">
        <f t="shared" si="140"/>
        <v>2350.6317852354391</v>
      </c>
      <c r="CQ129" s="21">
        <f t="shared" si="140"/>
        <v>329.18055514131413</v>
      </c>
      <c r="CR129" s="2">
        <f t="shared" si="128"/>
        <v>50.311645814682535</v>
      </c>
      <c r="CS129" s="2">
        <f t="shared" si="128"/>
        <v>52.246709115247256</v>
      </c>
      <c r="CT129" s="2">
        <f t="shared" si="128"/>
        <v>54.181772415811963</v>
      </c>
      <c r="CU129" s="2">
        <f t="shared" si="128"/>
        <v>56.116835716376677</v>
      </c>
      <c r="CV129" s="2">
        <f t="shared" si="128"/>
        <v>58.051899016941391</v>
      </c>
      <c r="CW129" s="2">
        <f t="shared" si="128"/>
        <v>59.986962317506105</v>
      </c>
      <c r="CX129" s="2">
        <f t="shared" si="128"/>
        <v>61.922025618070819</v>
      </c>
      <c r="CY129" s="2">
        <f t="shared" si="137"/>
        <v>2.8106283031423118E-6</v>
      </c>
      <c r="CZ129" s="2">
        <f t="shared" si="137"/>
        <v>3.913991763618655E-7</v>
      </c>
      <c r="DA129" s="2">
        <f t="shared" si="137"/>
        <v>5.4574716618990561E-8</v>
      </c>
      <c r="DB129" s="2">
        <f t="shared" si="137"/>
        <v>7.618692221471605E-9</v>
      </c>
      <c r="DC129" s="2">
        <f t="shared" si="137"/>
        <v>1.0647624346859755E-9</v>
      </c>
      <c r="DD129" s="2">
        <f t="shared" si="137"/>
        <v>1.489627240326644E-10</v>
      </c>
      <c r="DE129" s="2">
        <f t="shared" si="137"/>
        <v>2.0860618196534531E-11</v>
      </c>
      <c r="DF129" s="2"/>
      <c r="DG129" s="6">
        <f t="shared" si="106"/>
        <v>247</v>
      </c>
      <c r="DH129" s="2">
        <f t="shared" si="144"/>
        <v>0.02</v>
      </c>
      <c r="DI129" s="2">
        <f t="shared" si="144"/>
        <v>0.05</v>
      </c>
      <c r="DJ129" s="2">
        <f t="shared" si="144"/>
        <v>0.08</v>
      </c>
      <c r="DK129" s="2">
        <f t="shared" si="144"/>
        <v>0.1</v>
      </c>
      <c r="DL129" s="2">
        <f t="shared" si="144"/>
        <v>0.12</v>
      </c>
      <c r="DM129" s="2">
        <f t="shared" si="144"/>
        <v>0.15</v>
      </c>
      <c r="DN129" s="2">
        <f t="shared" si="144"/>
        <v>0.12</v>
      </c>
      <c r="DO129" s="2">
        <f t="shared" si="144"/>
        <v>0.1</v>
      </c>
      <c r="DP129" s="2">
        <f t="shared" si="144"/>
        <v>7.987643754299216E-2</v>
      </c>
      <c r="DQ129" s="2">
        <f t="shared" si="144"/>
        <v>3.5820532079591939E-2</v>
      </c>
      <c r="DR129" s="2">
        <f t="shared" si="144"/>
        <v>5.9942876655510241E-3</v>
      </c>
      <c r="DS129" s="2">
        <f t="shared" si="144"/>
        <v>7.1187242030507308E-4</v>
      </c>
      <c r="DT129" s="2">
        <f t="shared" si="144"/>
        <v>7.5708040941908637E-5</v>
      </c>
      <c r="DU129" s="21">
        <f t="shared" si="141"/>
        <v>44351714.623585574</v>
      </c>
      <c r="DV129" s="21">
        <f t="shared" si="141"/>
        <v>6176279.0029902235</v>
      </c>
      <c r="DW129" s="21">
        <f t="shared" si="141"/>
        <v>861189.02824766911</v>
      </c>
      <c r="DX129" s="21">
        <f t="shared" si="141"/>
        <v>120222.96325482165</v>
      </c>
      <c r="DY129" s="21">
        <f t="shared" si="141"/>
        <v>16801.951219344654</v>
      </c>
      <c r="DZ129" s="21">
        <f t="shared" si="141"/>
        <v>2350.6317852354391</v>
      </c>
      <c r="EA129" s="21">
        <f t="shared" si="141"/>
        <v>329.18055514131413</v>
      </c>
      <c r="EB129" s="21">
        <f t="shared" si="141"/>
        <v>46.140577218007884</v>
      </c>
      <c r="EC129" s="21">
        <f t="shared" si="141"/>
        <v>6.4730351606638097</v>
      </c>
      <c r="ED129" s="21">
        <f t="shared" si="141"/>
        <v>0.90884072222346957</v>
      </c>
      <c r="EE129" s="21">
        <f t="shared" si="141"/>
        <v>0.1277035541535913</v>
      </c>
      <c r="EF129" s="21">
        <f t="shared" si="141"/>
        <v>1.7957078088055207E-2</v>
      </c>
      <c r="EG129" s="21">
        <f t="shared" si="141"/>
        <v>2.5267910140533041E-3</v>
      </c>
      <c r="EH129" s="2">
        <f t="shared" si="133"/>
        <v>50.311645814682535</v>
      </c>
      <c r="EI129" s="2">
        <f t="shared" si="133"/>
        <v>52.246709115247256</v>
      </c>
      <c r="EJ129" s="2">
        <f t="shared" si="133"/>
        <v>54.181772415811963</v>
      </c>
      <c r="EK129" s="2">
        <f t="shared" si="133"/>
        <v>56.116835716376677</v>
      </c>
      <c r="EL129" s="2">
        <f t="shared" si="133"/>
        <v>58.051899016941391</v>
      </c>
      <c r="EM129" s="2">
        <f t="shared" si="133"/>
        <v>59.986962317506105</v>
      </c>
      <c r="EN129" s="2">
        <f t="shared" si="133"/>
        <v>61.922025618070819</v>
      </c>
      <c r="EO129" s="2">
        <f t="shared" si="133"/>
        <v>63.857088918635526</v>
      </c>
      <c r="EP129" s="2">
        <f t="shared" si="132"/>
        <v>65.792152219200247</v>
      </c>
      <c r="EQ129" s="2">
        <f t="shared" si="132"/>
        <v>67.727215519764954</v>
      </c>
      <c r="ER129" s="2">
        <f t="shared" si="132"/>
        <v>69.662278820329661</v>
      </c>
      <c r="ES129" s="2">
        <f t="shared" si="132"/>
        <v>71.597342120894382</v>
      </c>
      <c r="ET129" s="2">
        <f t="shared" si="132"/>
        <v>73.532405421459089</v>
      </c>
      <c r="EU129" s="2">
        <f t="shared" si="143"/>
        <v>2.8106283031423118E-6</v>
      </c>
      <c r="EV129" s="2">
        <f t="shared" si="143"/>
        <v>3.913991763618655E-7</v>
      </c>
      <c r="EW129" s="2">
        <f t="shared" si="143"/>
        <v>5.4574716618990561E-8</v>
      </c>
      <c r="EX129" s="2">
        <f t="shared" si="143"/>
        <v>7.618692221471605E-9</v>
      </c>
      <c r="EY129" s="2">
        <f t="shared" si="143"/>
        <v>1.0647624346859755E-9</v>
      </c>
      <c r="EZ129" s="2">
        <f t="shared" si="143"/>
        <v>1.489627240326644E-10</v>
      </c>
      <c r="FA129" s="2">
        <f t="shared" si="143"/>
        <v>2.0860618196534531E-11</v>
      </c>
      <c r="FB129" s="2">
        <f t="shared" si="143"/>
        <v>2.9239909517115329E-12</v>
      </c>
      <c r="FC129" s="2">
        <f t="shared" si="142"/>
        <v>4.1020501651862004E-13</v>
      </c>
      <c r="FD129" s="2">
        <f t="shared" si="142"/>
        <v>5.7594469088939896E-14</v>
      </c>
      <c r="FE129" s="2">
        <f t="shared" si="142"/>
        <v>8.0927474115077065E-15</v>
      </c>
      <c r="FF129" s="2">
        <f t="shared" si="142"/>
        <v>1.1379643908780257E-15</v>
      </c>
      <c r="FG129" s="2">
        <f t="shared" si="142"/>
        <v>1.6012617326066603E-16</v>
      </c>
    </row>
    <row r="130" spans="1:163" x14ac:dyDescent="0.25">
      <c r="A130" s="19">
        <f t="shared" si="114"/>
        <v>112</v>
      </c>
      <c r="B130" s="20">
        <f t="shared" si="115"/>
        <v>249</v>
      </c>
      <c r="C130" s="22">
        <f t="shared" si="116"/>
        <v>112</v>
      </c>
      <c r="D130" s="20">
        <f t="shared" si="116"/>
        <v>249</v>
      </c>
      <c r="E130" s="8">
        <f t="shared" si="92"/>
        <v>522.16000000000008</v>
      </c>
      <c r="F130" s="21">
        <f t="shared" si="117"/>
        <v>6.3371356147021542E-14</v>
      </c>
      <c r="G130" s="7">
        <f t="shared" si="93"/>
        <v>0.29769651275958092</v>
      </c>
      <c r="H130" s="7">
        <f t="shared" si="94"/>
        <v>2.4130469656129305E-2</v>
      </c>
      <c r="I130" s="2">
        <f t="shared" si="95"/>
        <v>93.108990299833337</v>
      </c>
      <c r="J130" s="2">
        <f t="shared" si="107"/>
        <v>4.5997515728522851</v>
      </c>
      <c r="K130" s="2">
        <f t="shared" si="108"/>
        <v>6.3601879709386537</v>
      </c>
      <c r="L130" s="2">
        <f t="shared" si="109"/>
        <v>1.5852864219809959</v>
      </c>
      <c r="M130" s="2">
        <f t="shared" si="96"/>
        <v>1</v>
      </c>
      <c r="N130" s="2">
        <f t="shared" si="97"/>
        <v>1</v>
      </c>
      <c r="O130" s="2">
        <f t="shared" si="98"/>
        <v>1</v>
      </c>
      <c r="P130" s="2">
        <f t="shared" si="99"/>
        <v>0.8704482116035398</v>
      </c>
      <c r="Q130" s="6">
        <f t="shared" si="100"/>
        <v>249</v>
      </c>
      <c r="R130" s="2">
        <f t="shared" si="129"/>
        <v>0.1</v>
      </c>
      <c r="S130" s="2">
        <f t="shared" si="129"/>
        <v>0.1</v>
      </c>
      <c r="T130" s="2">
        <f t="shared" si="129"/>
        <v>0.15</v>
      </c>
      <c r="U130" s="2">
        <f t="shared" si="129"/>
        <v>0.15</v>
      </c>
      <c r="V130" s="2">
        <f t="shared" si="129"/>
        <v>0.15</v>
      </c>
      <c r="W130" s="2">
        <f t="shared" si="129"/>
        <v>0.15</v>
      </c>
      <c r="X130" s="2">
        <f t="shared" si="129"/>
        <v>0.1</v>
      </c>
      <c r="Y130" s="2">
        <f t="shared" si="129"/>
        <v>0.1</v>
      </c>
      <c r="Z130" s="21">
        <f t="shared" si="138"/>
        <v>1020169210974.7876</v>
      </c>
      <c r="AA130" s="21">
        <f t="shared" si="138"/>
        <v>141968595740.89456</v>
      </c>
      <c r="AB130" s="21">
        <f t="shared" si="138"/>
        <v>19794113430.654022</v>
      </c>
      <c r="AC130" s="21">
        <f t="shared" si="138"/>
        <v>2764623620.7730064</v>
      </c>
      <c r="AD130" s="21">
        <f t="shared" si="138"/>
        <v>386752069.19070673</v>
      </c>
      <c r="AE130" s="21">
        <f t="shared" si="138"/>
        <v>54184266.700655654</v>
      </c>
      <c r="AF130" s="21">
        <f t="shared" si="138"/>
        <v>7601699.673686726</v>
      </c>
      <c r="AG130" s="21">
        <f t="shared" si="138"/>
        <v>1067832.5683767973</v>
      </c>
      <c r="AH130" s="2">
        <f t="shared" si="134"/>
        <v>40.480682271442781</v>
      </c>
      <c r="AI130" s="2">
        <f t="shared" si="134"/>
        <v>42.408333808178149</v>
      </c>
      <c r="AJ130" s="2">
        <f t="shared" si="134"/>
        <v>44.335985344913524</v>
      </c>
      <c r="AK130" s="2">
        <f t="shared" si="134"/>
        <v>46.263636881648893</v>
      </c>
      <c r="AL130" s="2">
        <f t="shared" si="134"/>
        <v>48.191288418384261</v>
      </c>
      <c r="AM130" s="2">
        <f t="shared" si="134"/>
        <v>50.118939955119629</v>
      </c>
      <c r="AN130" s="2">
        <f t="shared" si="134"/>
        <v>52.046591491855011</v>
      </c>
      <c r="AO130" s="2">
        <f t="shared" si="134"/>
        <v>53.974243028590379</v>
      </c>
      <c r="AP130" s="2">
        <f t="shared" si="135"/>
        <v>6.4649506398910692E-2</v>
      </c>
      <c r="AQ130" s="2">
        <f t="shared" si="135"/>
        <v>8.9967424423888151E-3</v>
      </c>
      <c r="AR130" s="2">
        <f t="shared" si="135"/>
        <v>1.2543798118285223E-3</v>
      </c>
      <c r="AS130" s="2">
        <f t="shared" si="135"/>
        <v>1.7519794808447484E-4</v>
      </c>
      <c r="AT130" s="2">
        <f t="shared" si="135"/>
        <v>2.4509003117281846E-5</v>
      </c>
      <c r="AU130" s="2">
        <f t="shared" si="135"/>
        <v>3.4337304626524564E-6</v>
      </c>
      <c r="AV130" s="2">
        <f t="shared" si="135"/>
        <v>4.8173001734389985E-7</v>
      </c>
      <c r="AW130" s="2">
        <f t="shared" si="135"/>
        <v>6.7669997995994873E-8</v>
      </c>
      <c r="AX130" s="2"/>
      <c r="AY130" s="6">
        <f t="shared" si="102"/>
        <v>249</v>
      </c>
      <c r="AZ130" s="2">
        <f t="shared" si="130"/>
        <v>0.1</v>
      </c>
      <c r="BA130" s="2">
        <f t="shared" si="130"/>
        <v>0.15</v>
      </c>
      <c r="BB130" s="2">
        <f t="shared" si="130"/>
        <v>0.15</v>
      </c>
      <c r="BC130" s="2">
        <f t="shared" si="130"/>
        <v>0.15</v>
      </c>
      <c r="BD130" s="2">
        <f t="shared" si="130"/>
        <v>0.15</v>
      </c>
      <c r="BE130" s="2">
        <f t="shared" si="130"/>
        <v>0.15</v>
      </c>
      <c r="BF130" s="2">
        <f t="shared" si="130"/>
        <v>0.15</v>
      </c>
      <c r="BG130" s="21">
        <f t="shared" si="139"/>
        <v>141968595740.89456</v>
      </c>
      <c r="BH130" s="21">
        <f t="shared" si="139"/>
        <v>19794113430.654022</v>
      </c>
      <c r="BI130" s="21">
        <f t="shared" si="139"/>
        <v>2764623620.7730064</v>
      </c>
      <c r="BJ130" s="21">
        <f t="shared" si="139"/>
        <v>386752069.19070673</v>
      </c>
      <c r="BK130" s="21">
        <f t="shared" si="139"/>
        <v>54184266.700655654</v>
      </c>
      <c r="BL130" s="21">
        <f t="shared" si="139"/>
        <v>7601699.673686726</v>
      </c>
      <c r="BM130" s="21">
        <f t="shared" si="139"/>
        <v>1067832.5683767973</v>
      </c>
      <c r="BN130" s="2">
        <f t="shared" si="127"/>
        <v>42.408333808178149</v>
      </c>
      <c r="BO130" s="2">
        <f t="shared" si="127"/>
        <v>44.335985344913524</v>
      </c>
      <c r="BP130" s="2">
        <f t="shared" si="127"/>
        <v>46.263636881648893</v>
      </c>
      <c r="BQ130" s="2">
        <f t="shared" si="127"/>
        <v>48.191288418384261</v>
      </c>
      <c r="BR130" s="2">
        <f t="shared" si="127"/>
        <v>50.118939955119629</v>
      </c>
      <c r="BS130" s="2">
        <f t="shared" si="127"/>
        <v>52.046591491855011</v>
      </c>
      <c r="BT130" s="2">
        <f t="shared" si="127"/>
        <v>53.974243028590379</v>
      </c>
      <c r="BU130" s="2">
        <f t="shared" si="136"/>
        <v>8.9967424423888151E-3</v>
      </c>
      <c r="BV130" s="2">
        <f t="shared" si="136"/>
        <v>1.2543798118285223E-3</v>
      </c>
      <c r="BW130" s="2">
        <f t="shared" si="136"/>
        <v>1.7519794808447484E-4</v>
      </c>
      <c r="BX130" s="2">
        <f t="shared" si="136"/>
        <v>2.4509003117281846E-5</v>
      </c>
      <c r="BY130" s="2">
        <f t="shared" si="136"/>
        <v>3.4337304626524564E-6</v>
      </c>
      <c r="BZ130" s="2">
        <f t="shared" si="136"/>
        <v>4.8173001734389985E-7</v>
      </c>
      <c r="CA130" s="2">
        <f t="shared" si="136"/>
        <v>6.7669997995994873E-8</v>
      </c>
      <c r="CB130" s="2"/>
      <c r="CC130" s="6">
        <f t="shared" si="104"/>
        <v>249</v>
      </c>
      <c r="CD130" s="2">
        <f t="shared" si="131"/>
        <v>0.05</v>
      </c>
      <c r="CE130" s="2">
        <f t="shared" si="131"/>
        <v>0.15</v>
      </c>
      <c r="CF130" s="2">
        <f t="shared" si="131"/>
        <v>0.25</v>
      </c>
      <c r="CG130" s="2">
        <f t="shared" si="131"/>
        <v>0.25</v>
      </c>
      <c r="CH130" s="2">
        <f t="shared" si="131"/>
        <v>0.15</v>
      </c>
      <c r="CI130" s="2">
        <f t="shared" si="131"/>
        <v>0.1</v>
      </c>
      <c r="CJ130" s="2">
        <f t="shared" si="131"/>
        <v>0.05</v>
      </c>
      <c r="CK130" s="21">
        <f t="shared" si="140"/>
        <v>54184266.700655654</v>
      </c>
      <c r="CL130" s="21">
        <f t="shared" si="140"/>
        <v>7601699.673686726</v>
      </c>
      <c r="CM130" s="21">
        <f t="shared" si="140"/>
        <v>1067832.5683767973</v>
      </c>
      <c r="CN130" s="21">
        <f t="shared" si="140"/>
        <v>150180.25838745493</v>
      </c>
      <c r="CO130" s="21">
        <f t="shared" si="140"/>
        <v>21144.906386660117</v>
      </c>
      <c r="CP130" s="21">
        <f t="shared" si="140"/>
        <v>2980.2395530223866</v>
      </c>
      <c r="CQ130" s="21">
        <f t="shared" si="140"/>
        <v>420.45659552884302</v>
      </c>
      <c r="CR130" s="2">
        <f t="shared" si="128"/>
        <v>50.118939955119629</v>
      </c>
      <c r="CS130" s="2">
        <f t="shared" si="128"/>
        <v>52.046591491855011</v>
      </c>
      <c r="CT130" s="2">
        <f t="shared" si="128"/>
        <v>53.974243028590379</v>
      </c>
      <c r="CU130" s="2">
        <f t="shared" si="128"/>
        <v>55.901894565325748</v>
      </c>
      <c r="CV130" s="2">
        <f t="shared" si="128"/>
        <v>57.829546102061123</v>
      </c>
      <c r="CW130" s="2">
        <f t="shared" si="128"/>
        <v>59.757197638796491</v>
      </c>
      <c r="CX130" s="2">
        <f t="shared" si="128"/>
        <v>61.684849175531859</v>
      </c>
      <c r="CY130" s="2">
        <f t="shared" si="137"/>
        <v>3.4337304626524564E-6</v>
      </c>
      <c r="CZ130" s="2">
        <f t="shared" si="137"/>
        <v>4.8173001734389985E-7</v>
      </c>
      <c r="DA130" s="2">
        <f t="shared" si="137"/>
        <v>6.7669997995994873E-8</v>
      </c>
      <c r="DB130" s="2">
        <f t="shared" si="137"/>
        <v>9.5171266405231439E-9</v>
      </c>
      <c r="DC130" s="2">
        <f t="shared" si="137"/>
        <v>1.3399813933244713E-9</v>
      </c>
      <c r="DD130" s="2">
        <f t="shared" si="137"/>
        <v>1.888618221180223E-10</v>
      </c>
      <c r="DE130" s="2">
        <f t="shared" si="137"/>
        <v>2.6644904659622547E-11</v>
      </c>
      <c r="DF130" s="2"/>
      <c r="DG130" s="6">
        <f t="shared" si="106"/>
        <v>249</v>
      </c>
      <c r="DH130" s="2">
        <f t="shared" si="144"/>
        <v>0.02</v>
      </c>
      <c r="DI130" s="2">
        <f t="shared" si="144"/>
        <v>0.05</v>
      </c>
      <c r="DJ130" s="2">
        <f t="shared" si="144"/>
        <v>0.08</v>
      </c>
      <c r="DK130" s="2">
        <f t="shared" si="144"/>
        <v>0.1</v>
      </c>
      <c r="DL130" s="2">
        <f t="shared" si="144"/>
        <v>0.12</v>
      </c>
      <c r="DM130" s="2">
        <f t="shared" si="144"/>
        <v>0.15</v>
      </c>
      <c r="DN130" s="2">
        <f t="shared" si="144"/>
        <v>0.12</v>
      </c>
      <c r="DO130" s="2">
        <f t="shared" si="144"/>
        <v>0.1</v>
      </c>
      <c r="DP130" s="2">
        <f t="shared" si="144"/>
        <v>7.9981855635923568E-2</v>
      </c>
      <c r="DQ130" s="2">
        <f t="shared" si="144"/>
        <v>4.1691123233018081E-2</v>
      </c>
      <c r="DR130" s="2">
        <f t="shared" si="144"/>
        <v>7.7333154082875168E-3</v>
      </c>
      <c r="DS130" s="2">
        <f t="shared" si="144"/>
        <v>9.4086041701207717E-4</v>
      </c>
      <c r="DT130" s="2">
        <f t="shared" si="144"/>
        <v>1.0105690929875233E-4</v>
      </c>
      <c r="DU130" s="21">
        <f t="shared" si="141"/>
        <v>54184266.700655654</v>
      </c>
      <c r="DV130" s="21">
        <f t="shared" si="141"/>
        <v>7601699.673686726</v>
      </c>
      <c r="DW130" s="21">
        <f t="shared" si="141"/>
        <v>1067832.5683767973</v>
      </c>
      <c r="DX130" s="21">
        <f t="shared" si="141"/>
        <v>150180.25838745493</v>
      </c>
      <c r="DY130" s="21">
        <f t="shared" si="141"/>
        <v>21144.906386660117</v>
      </c>
      <c r="DZ130" s="21">
        <f t="shared" si="141"/>
        <v>2980.2395530223866</v>
      </c>
      <c r="EA130" s="21">
        <f t="shared" si="141"/>
        <v>420.45659552884302</v>
      </c>
      <c r="EB130" s="21">
        <f t="shared" si="141"/>
        <v>59.373186487597124</v>
      </c>
      <c r="EC130" s="21">
        <f t="shared" si="141"/>
        <v>8.3914219203709273</v>
      </c>
      <c r="ED130" s="21">
        <f t="shared" si="141"/>
        <v>1.1869585507487914</v>
      </c>
      <c r="EE130" s="21">
        <f t="shared" si="141"/>
        <v>0.1680238279990762</v>
      </c>
      <c r="EF130" s="21">
        <f t="shared" si="141"/>
        <v>2.380255699333185E-2</v>
      </c>
      <c r="EG130" s="21">
        <f t="shared" si="141"/>
        <v>3.3742500273567645E-3</v>
      </c>
      <c r="EH130" s="2">
        <f t="shared" si="133"/>
        <v>50.118939955119629</v>
      </c>
      <c r="EI130" s="2">
        <f t="shared" si="133"/>
        <v>52.046591491855011</v>
      </c>
      <c r="EJ130" s="2">
        <f t="shared" si="133"/>
        <v>53.974243028590379</v>
      </c>
      <c r="EK130" s="2">
        <f t="shared" si="133"/>
        <v>55.901894565325748</v>
      </c>
      <c r="EL130" s="2">
        <f t="shared" si="133"/>
        <v>57.829546102061123</v>
      </c>
      <c r="EM130" s="2">
        <f t="shared" si="133"/>
        <v>59.757197638796491</v>
      </c>
      <c r="EN130" s="2">
        <f t="shared" si="133"/>
        <v>61.684849175531859</v>
      </c>
      <c r="EO130" s="2">
        <f t="shared" si="133"/>
        <v>63.612500712267227</v>
      </c>
      <c r="EP130" s="2">
        <f t="shared" si="132"/>
        <v>65.540152249002603</v>
      </c>
      <c r="EQ130" s="2">
        <f t="shared" si="132"/>
        <v>67.467803785737971</v>
      </c>
      <c r="ER130" s="2">
        <f t="shared" si="132"/>
        <v>69.395455322473339</v>
      </c>
      <c r="ES130" s="2">
        <f t="shared" si="132"/>
        <v>71.323106859208707</v>
      </c>
      <c r="ET130" s="2">
        <f t="shared" si="132"/>
        <v>73.250758395944075</v>
      </c>
      <c r="EU130" s="2">
        <f t="shared" si="143"/>
        <v>3.4337304626524564E-6</v>
      </c>
      <c r="EV130" s="2">
        <f t="shared" si="143"/>
        <v>4.8173001734389985E-7</v>
      </c>
      <c r="EW130" s="2">
        <f t="shared" si="143"/>
        <v>6.7669997995994873E-8</v>
      </c>
      <c r="EX130" s="2">
        <f t="shared" si="143"/>
        <v>9.5171266405231439E-9</v>
      </c>
      <c r="EY130" s="2">
        <f t="shared" si="143"/>
        <v>1.3399813933244713E-9</v>
      </c>
      <c r="EZ130" s="2">
        <f t="shared" si="143"/>
        <v>1.888618221180223E-10</v>
      </c>
      <c r="FA130" s="2">
        <f t="shared" si="143"/>
        <v>2.6644904659622547E-11</v>
      </c>
      <c r="FB130" s="2">
        <f t="shared" si="143"/>
        <v>3.7625593464890514E-12</v>
      </c>
      <c r="FC130" s="2">
        <f t="shared" si="142"/>
        <v>5.3177578709575049E-13</v>
      </c>
      <c r="FD130" s="2">
        <f t="shared" si="142"/>
        <v>7.5219173051254336E-14</v>
      </c>
      <c r="FE130" s="2">
        <f t="shared" si="142"/>
        <v>1.0647897845315367E-14</v>
      </c>
      <c r="FF130" s="2">
        <f t="shared" si="142"/>
        <v>1.5084003164342134E-15</v>
      </c>
      <c r="FG130" s="2">
        <f t="shared" si="142"/>
        <v>2.1383080021272309E-16</v>
      </c>
    </row>
    <row r="131" spans="1:163" x14ac:dyDescent="0.25">
      <c r="A131" s="19">
        <f t="shared" si="114"/>
        <v>113</v>
      </c>
      <c r="B131" s="20">
        <f t="shared" si="115"/>
        <v>251</v>
      </c>
      <c r="C131" s="22">
        <f t="shared" si="116"/>
        <v>113</v>
      </c>
      <c r="D131" s="20">
        <f t="shared" si="116"/>
        <v>251</v>
      </c>
      <c r="E131" s="8">
        <f t="shared" si="92"/>
        <v>524.16000000000008</v>
      </c>
      <c r="F131" s="21">
        <f t="shared" si="117"/>
        <v>6.3371356147021542E-14</v>
      </c>
      <c r="G131" s="7">
        <f t="shared" si="93"/>
        <v>0.29177161637579424</v>
      </c>
      <c r="H131" s="7">
        <f t="shared" si="94"/>
        <v>2.4169086299226608E-2</v>
      </c>
      <c r="I131" s="2">
        <f t="shared" si="95"/>
        <v>93.148592277170067</v>
      </c>
      <c r="J131" s="2">
        <f t="shared" si="107"/>
        <v>4.6883012257789876</v>
      </c>
      <c r="K131" s="2">
        <f t="shared" si="108"/>
        <v>6.6313507455801881</v>
      </c>
      <c r="L131" s="2">
        <f t="shared" si="109"/>
        <v>1.590384880561247</v>
      </c>
      <c r="M131" s="2">
        <f t="shared" si="96"/>
        <v>1</v>
      </c>
      <c r="N131" s="2">
        <f t="shared" si="97"/>
        <v>1</v>
      </c>
      <c r="O131" s="2">
        <f t="shared" si="98"/>
        <v>1</v>
      </c>
      <c r="P131" s="2">
        <f t="shared" si="99"/>
        <v>0.8784994415990125</v>
      </c>
      <c r="Q131" s="6">
        <f t="shared" si="100"/>
        <v>251</v>
      </c>
      <c r="R131" s="2">
        <f t="shared" si="129"/>
        <v>0.1</v>
      </c>
      <c r="S131" s="2">
        <f t="shared" si="129"/>
        <v>0.1</v>
      </c>
      <c r="T131" s="2">
        <f t="shared" si="129"/>
        <v>0.15</v>
      </c>
      <c r="U131" s="2">
        <f t="shared" si="129"/>
        <v>0.15</v>
      </c>
      <c r="V131" s="2">
        <f t="shared" si="129"/>
        <v>0.15</v>
      </c>
      <c r="W131" s="2">
        <f t="shared" si="129"/>
        <v>0.15</v>
      </c>
      <c r="X131" s="2">
        <f t="shared" si="129"/>
        <v>0.1</v>
      </c>
      <c r="Y131" s="2">
        <f t="shared" si="129"/>
        <v>0.1</v>
      </c>
      <c r="Z131" s="21">
        <f t="shared" ref="Z131:AG146" si="145">Z130+(AP131-AP130)/$F131</f>
        <v>1199495351949.396</v>
      </c>
      <c r="AA131" s="21">
        <f t="shared" si="145"/>
        <v>168157444867.94617</v>
      </c>
      <c r="AB131" s="21">
        <f t="shared" si="145"/>
        <v>23618758851.229095</v>
      </c>
      <c r="AC131" s="21">
        <f t="shared" si="145"/>
        <v>3323181132.3918648</v>
      </c>
      <c r="AD131" s="21">
        <f t="shared" si="145"/>
        <v>468325094.4210633</v>
      </c>
      <c r="AE131" s="21">
        <f t="shared" si="145"/>
        <v>66097432.746209919</v>
      </c>
      <c r="AF131" s="21">
        <f t="shared" si="145"/>
        <v>9341541.5309376325</v>
      </c>
      <c r="AG131" s="21">
        <f t="shared" si="145"/>
        <v>1321926.5089919404</v>
      </c>
      <c r="AH131" s="2">
        <f t="shared" si="134"/>
        <v>40.326223013691546</v>
      </c>
      <c r="AI131" s="2">
        <f t="shared" si="134"/>
        <v>42.246519347676859</v>
      </c>
      <c r="AJ131" s="2">
        <f t="shared" si="134"/>
        <v>44.166815681662172</v>
      </c>
      <c r="AK131" s="2">
        <f t="shared" si="134"/>
        <v>46.087112015647484</v>
      </c>
      <c r="AL131" s="2">
        <f t="shared" si="134"/>
        <v>48.007408349632797</v>
      </c>
      <c r="AM131" s="2">
        <f t="shared" si="134"/>
        <v>49.92770468361811</v>
      </c>
      <c r="AN131" s="2">
        <f t="shared" si="134"/>
        <v>51.848001017603423</v>
      </c>
      <c r="AO131" s="2">
        <f t="shared" si="134"/>
        <v>53.768297351588735</v>
      </c>
      <c r="AP131" s="2">
        <f t="shared" si="135"/>
        <v>7.6013647145083588E-2</v>
      </c>
      <c r="AQ131" s="2">
        <f t="shared" si="135"/>
        <v>1.0656365327499816E-2</v>
      </c>
      <c r="AR131" s="2">
        <f t="shared" si="135"/>
        <v>1.4967527789118602E-3</v>
      </c>
      <c r="AS131" s="2">
        <f t="shared" si="135"/>
        <v>2.1059449508186766E-4</v>
      </c>
      <c r="AT131" s="2">
        <f t="shared" si="135"/>
        <v>2.9678396351144748E-5</v>
      </c>
      <c r="AU131" s="2">
        <f t="shared" si="135"/>
        <v>4.1886839509638801E-6</v>
      </c>
      <c r="AV131" s="2">
        <f t="shared" si="135"/>
        <v>5.9198615531924245E-7</v>
      </c>
      <c r="AW131" s="2">
        <f t="shared" si="135"/>
        <v>8.3772275601517254E-8</v>
      </c>
      <c r="AX131" s="2"/>
      <c r="AY131" s="6">
        <f t="shared" si="102"/>
        <v>251</v>
      </c>
      <c r="AZ131" s="2">
        <f t="shared" si="130"/>
        <v>0.1</v>
      </c>
      <c r="BA131" s="2">
        <f t="shared" si="130"/>
        <v>0.15</v>
      </c>
      <c r="BB131" s="2">
        <f t="shared" si="130"/>
        <v>0.15</v>
      </c>
      <c r="BC131" s="2">
        <f t="shared" si="130"/>
        <v>0.15</v>
      </c>
      <c r="BD131" s="2">
        <f t="shared" si="130"/>
        <v>0.15</v>
      </c>
      <c r="BE131" s="2">
        <f t="shared" si="130"/>
        <v>0.15</v>
      </c>
      <c r="BF131" s="2">
        <f t="shared" si="130"/>
        <v>0.15</v>
      </c>
      <c r="BG131" s="21">
        <f t="shared" ref="BG131:BM146" si="146">BG130+(BU131-BU130)/$F131</f>
        <v>168157444867.94617</v>
      </c>
      <c r="BH131" s="21">
        <f t="shared" si="146"/>
        <v>23618758851.229095</v>
      </c>
      <c r="BI131" s="21">
        <f t="shared" si="146"/>
        <v>3323181132.3918648</v>
      </c>
      <c r="BJ131" s="21">
        <f t="shared" si="146"/>
        <v>468325094.4210633</v>
      </c>
      <c r="BK131" s="21">
        <f t="shared" si="146"/>
        <v>66097432.746209919</v>
      </c>
      <c r="BL131" s="21">
        <f t="shared" si="146"/>
        <v>9341541.5309376325</v>
      </c>
      <c r="BM131" s="21">
        <f t="shared" si="146"/>
        <v>1321926.5089919404</v>
      </c>
      <c r="BN131" s="2">
        <f t="shared" si="127"/>
        <v>42.246519347676859</v>
      </c>
      <c r="BO131" s="2">
        <f t="shared" si="127"/>
        <v>44.166815681662172</v>
      </c>
      <c r="BP131" s="2">
        <f t="shared" si="127"/>
        <v>46.087112015647484</v>
      </c>
      <c r="BQ131" s="2">
        <f t="shared" si="127"/>
        <v>48.007408349632797</v>
      </c>
      <c r="BR131" s="2">
        <f t="shared" si="127"/>
        <v>49.92770468361811</v>
      </c>
      <c r="BS131" s="2">
        <f t="shared" si="127"/>
        <v>51.848001017603423</v>
      </c>
      <c r="BT131" s="2">
        <f t="shared" si="127"/>
        <v>53.768297351588735</v>
      </c>
      <c r="BU131" s="2">
        <f t="shared" si="136"/>
        <v>1.0656365327499816E-2</v>
      </c>
      <c r="BV131" s="2">
        <f t="shared" si="136"/>
        <v>1.4967527789118602E-3</v>
      </c>
      <c r="BW131" s="2">
        <f t="shared" si="136"/>
        <v>2.1059449508186766E-4</v>
      </c>
      <c r="BX131" s="2">
        <f t="shared" si="136"/>
        <v>2.9678396351144748E-5</v>
      </c>
      <c r="BY131" s="2">
        <f t="shared" si="136"/>
        <v>4.1886839509638801E-6</v>
      </c>
      <c r="BZ131" s="2">
        <f t="shared" si="136"/>
        <v>5.9198615531924245E-7</v>
      </c>
      <c r="CA131" s="2">
        <f t="shared" si="136"/>
        <v>8.3772275601517254E-8</v>
      </c>
      <c r="CB131" s="2"/>
      <c r="CC131" s="6">
        <f t="shared" si="104"/>
        <v>251</v>
      </c>
      <c r="CD131" s="2">
        <f t="shared" si="131"/>
        <v>0.05</v>
      </c>
      <c r="CE131" s="2">
        <f t="shared" si="131"/>
        <v>0.15</v>
      </c>
      <c r="CF131" s="2">
        <f t="shared" si="131"/>
        <v>0.25</v>
      </c>
      <c r="CG131" s="2">
        <f t="shared" si="131"/>
        <v>0.25</v>
      </c>
      <c r="CH131" s="2">
        <f t="shared" si="131"/>
        <v>0.15</v>
      </c>
      <c r="CI131" s="2">
        <f t="shared" si="131"/>
        <v>0.1</v>
      </c>
      <c r="CJ131" s="2">
        <f t="shared" si="131"/>
        <v>0.05</v>
      </c>
      <c r="CK131" s="21">
        <f t="shared" ref="CK131:CQ146" si="147">CK130+(CY131-CY130)/$F131</f>
        <v>66097432.746209919</v>
      </c>
      <c r="CL131" s="21">
        <f t="shared" si="147"/>
        <v>9341541.5309376325</v>
      </c>
      <c r="CM131" s="21">
        <f t="shared" si="147"/>
        <v>1321926.5089919404</v>
      </c>
      <c r="CN131" s="21">
        <f t="shared" si="147"/>
        <v>187289.3903542214</v>
      </c>
      <c r="CO131" s="21">
        <f t="shared" si="147"/>
        <v>26564.531372269834</v>
      </c>
      <c r="CP131" s="21">
        <f t="shared" si="147"/>
        <v>3771.7554286385302</v>
      </c>
      <c r="CQ131" s="21">
        <f t="shared" si="147"/>
        <v>536.05503642275801</v>
      </c>
      <c r="CR131" s="2">
        <f t="shared" si="128"/>
        <v>49.92770468361811</v>
      </c>
      <c r="CS131" s="2">
        <f t="shared" si="128"/>
        <v>51.848001017603423</v>
      </c>
      <c r="CT131" s="2">
        <f t="shared" si="128"/>
        <v>53.768297351588735</v>
      </c>
      <c r="CU131" s="2">
        <f t="shared" si="128"/>
        <v>55.688593685574048</v>
      </c>
      <c r="CV131" s="2">
        <f t="shared" si="128"/>
        <v>57.608890019559361</v>
      </c>
      <c r="CW131" s="2">
        <f t="shared" si="128"/>
        <v>59.529186353544674</v>
      </c>
      <c r="CX131" s="2">
        <f t="shared" si="128"/>
        <v>61.449482687529986</v>
      </c>
      <c r="CY131" s="2">
        <f t="shared" si="137"/>
        <v>4.1886839509638801E-6</v>
      </c>
      <c r="CZ131" s="2">
        <f t="shared" si="137"/>
        <v>5.9198615531924245E-7</v>
      </c>
      <c r="DA131" s="2">
        <f t="shared" si="137"/>
        <v>8.3772275601517254E-8</v>
      </c>
      <c r="DB131" s="2">
        <f t="shared" si="137"/>
        <v>1.1868782658695923E-8</v>
      </c>
      <c r="DC131" s="2">
        <f t="shared" si="137"/>
        <v>1.6834303784708411E-9</v>
      </c>
      <c r="DD131" s="2">
        <f t="shared" si="137"/>
        <v>2.3902125656771455E-10</v>
      </c>
      <c r="DE131" s="2">
        <f t="shared" si="137"/>
        <v>3.3970534627551252E-11</v>
      </c>
      <c r="DF131" s="2"/>
      <c r="DG131" s="6">
        <f t="shared" si="106"/>
        <v>251</v>
      </c>
      <c r="DH131" s="2">
        <f t="shared" si="144"/>
        <v>0.02</v>
      </c>
      <c r="DI131" s="2">
        <f t="shared" si="144"/>
        <v>0.05</v>
      </c>
      <c r="DJ131" s="2">
        <f t="shared" si="144"/>
        <v>0.08</v>
      </c>
      <c r="DK131" s="2">
        <f t="shared" si="144"/>
        <v>0.1</v>
      </c>
      <c r="DL131" s="2">
        <f t="shared" si="144"/>
        <v>0.12</v>
      </c>
      <c r="DM131" s="2">
        <f t="shared" si="144"/>
        <v>0.15</v>
      </c>
      <c r="DN131" s="2">
        <f t="shared" si="144"/>
        <v>0.12</v>
      </c>
      <c r="DO131" s="2">
        <f t="shared" si="144"/>
        <v>0.1</v>
      </c>
      <c r="DP131" s="2">
        <f t="shared" si="144"/>
        <v>7.9998458667999553E-2</v>
      </c>
      <c r="DQ131" s="2">
        <f t="shared" si="144"/>
        <v>4.7227793923508052E-2</v>
      </c>
      <c r="DR131" s="2">
        <f t="shared" si="144"/>
        <v>9.8988661242538304E-3</v>
      </c>
      <c r="DS131" s="2">
        <f t="shared" si="144"/>
        <v>1.2397417065087124E-3</v>
      </c>
      <c r="DT131" s="2">
        <f t="shared" si="144"/>
        <v>1.3458117674230329E-4</v>
      </c>
      <c r="DU131" s="21">
        <f t="shared" ref="DU131:EG146" si="148">DU130+(EU131-EU130)/$F131</f>
        <v>66097432.746209919</v>
      </c>
      <c r="DV131" s="21">
        <f t="shared" si="148"/>
        <v>9341541.5309376325</v>
      </c>
      <c r="DW131" s="21">
        <f t="shared" si="148"/>
        <v>1321926.5089919404</v>
      </c>
      <c r="DX131" s="21">
        <f t="shared" si="148"/>
        <v>187289.3903542214</v>
      </c>
      <c r="DY131" s="21">
        <f t="shared" si="148"/>
        <v>26564.531372269834</v>
      </c>
      <c r="DZ131" s="21">
        <f t="shared" si="148"/>
        <v>3771.7554286385302</v>
      </c>
      <c r="EA131" s="21">
        <f t="shared" si="148"/>
        <v>536.05503642275801</v>
      </c>
      <c r="EB131" s="21">
        <f t="shared" si="148"/>
        <v>76.256056472399379</v>
      </c>
      <c r="EC131" s="21">
        <f t="shared" si="148"/>
        <v>10.85713493571309</v>
      </c>
      <c r="ED131" s="21">
        <f t="shared" si="148"/>
        <v>1.5470731524784409</v>
      </c>
      <c r="EE131" s="21">
        <f t="shared" si="148"/>
        <v>0.22061839531224053</v>
      </c>
      <c r="EF131" s="21">
        <f t="shared" si="148"/>
        <v>3.1484003194810775E-2</v>
      </c>
      <c r="EG131" s="21">
        <f t="shared" si="148"/>
        <v>4.4961316934909118E-3</v>
      </c>
      <c r="EH131" s="2">
        <f t="shared" si="133"/>
        <v>49.92770468361811</v>
      </c>
      <c r="EI131" s="2">
        <f t="shared" si="133"/>
        <v>51.848001017603423</v>
      </c>
      <c r="EJ131" s="2">
        <f t="shared" si="133"/>
        <v>53.768297351588735</v>
      </c>
      <c r="EK131" s="2">
        <f t="shared" si="133"/>
        <v>55.688593685574048</v>
      </c>
      <c r="EL131" s="2">
        <f t="shared" si="133"/>
        <v>57.608890019559361</v>
      </c>
      <c r="EM131" s="2">
        <f t="shared" si="133"/>
        <v>59.529186353544674</v>
      </c>
      <c r="EN131" s="2">
        <f t="shared" si="133"/>
        <v>61.449482687529986</v>
      </c>
      <c r="EO131" s="2">
        <f t="shared" si="133"/>
        <v>63.369779021515292</v>
      </c>
      <c r="EP131" s="2">
        <f t="shared" si="132"/>
        <v>65.290075355500605</v>
      </c>
      <c r="EQ131" s="2">
        <f t="shared" si="132"/>
        <v>67.210371689485925</v>
      </c>
      <c r="ER131" s="2">
        <f t="shared" si="132"/>
        <v>69.13066802347123</v>
      </c>
      <c r="ES131" s="2">
        <f t="shared" si="132"/>
        <v>71.050964357456536</v>
      </c>
      <c r="ET131" s="2">
        <f t="shared" si="132"/>
        <v>72.971260691441856</v>
      </c>
      <c r="EU131" s="2">
        <f t="shared" si="143"/>
        <v>4.1886839509638801E-6</v>
      </c>
      <c r="EV131" s="2">
        <f t="shared" si="143"/>
        <v>5.9198615531924245E-7</v>
      </c>
      <c r="EW131" s="2">
        <f t="shared" si="143"/>
        <v>8.3772275601517254E-8</v>
      </c>
      <c r="EX131" s="2">
        <f t="shared" si="143"/>
        <v>1.1868782658695923E-8</v>
      </c>
      <c r="EY131" s="2">
        <f t="shared" si="143"/>
        <v>1.6834303784708411E-9</v>
      </c>
      <c r="EZ131" s="2">
        <f t="shared" si="143"/>
        <v>2.3902125656771455E-10</v>
      </c>
      <c r="FA131" s="2">
        <f t="shared" si="143"/>
        <v>3.3970534627551252E-11</v>
      </c>
      <c r="FB131" s="2">
        <f t="shared" si="143"/>
        <v>4.8324497130798151E-12</v>
      </c>
      <c r="FC131" s="2">
        <f t="shared" si="142"/>
        <v>6.8803136474734504E-13</v>
      </c>
      <c r="FD131" s="2">
        <f t="shared" si="142"/>
        <v>9.8040123731206774E-14</v>
      </c>
      <c r="FE131" s="2">
        <f t="shared" si="142"/>
        <v>1.3980886901916402E-14</v>
      </c>
      <c r="FF131" s="2">
        <f t="shared" si="142"/>
        <v>1.9951839793923202E-15</v>
      </c>
      <c r="FG131" s="2">
        <f t="shared" si="142"/>
        <v>2.8492596283212406E-16</v>
      </c>
    </row>
    <row r="132" spans="1:163" x14ac:dyDescent="0.25">
      <c r="A132" s="19">
        <f t="shared" si="114"/>
        <v>114</v>
      </c>
      <c r="B132" s="20">
        <f t="shared" si="115"/>
        <v>253</v>
      </c>
      <c r="C132" s="22">
        <f t="shared" si="116"/>
        <v>114</v>
      </c>
      <c r="D132" s="20">
        <f t="shared" si="116"/>
        <v>253</v>
      </c>
      <c r="E132" s="8">
        <f t="shared" si="92"/>
        <v>526.16000000000008</v>
      </c>
      <c r="F132" s="21">
        <f t="shared" si="117"/>
        <v>6.3371356147021542E-14</v>
      </c>
      <c r="G132" s="7">
        <f t="shared" si="93"/>
        <v>0.28598362283616802</v>
      </c>
      <c r="H132" s="7">
        <f t="shared" si="94"/>
        <v>2.420681065190574E-2</v>
      </c>
      <c r="I132" s="2">
        <f t="shared" si="95"/>
        <v>93.187311223096188</v>
      </c>
      <c r="J132" s="2">
        <f t="shared" si="107"/>
        <v>4.7764420308846605</v>
      </c>
      <c r="K132" s="2">
        <f t="shared" si="108"/>
        <v>6.9130043195172419</v>
      </c>
      <c r="L132" s="2">
        <f t="shared" si="109"/>
        <v>1.5954746999690042</v>
      </c>
      <c r="M132" s="2">
        <f t="shared" si="96"/>
        <v>1</v>
      </c>
      <c r="N132" s="2">
        <f t="shared" si="97"/>
        <v>1</v>
      </c>
      <c r="O132" s="2">
        <f t="shared" si="98"/>
        <v>1</v>
      </c>
      <c r="P132" s="2">
        <f t="shared" si="99"/>
        <v>0.88633983244159043</v>
      </c>
      <c r="Q132" s="6">
        <f t="shared" si="100"/>
        <v>253</v>
      </c>
      <c r="R132" s="2">
        <f t="shared" si="129"/>
        <v>0.1</v>
      </c>
      <c r="S132" s="2">
        <f t="shared" si="129"/>
        <v>0.1</v>
      </c>
      <c r="T132" s="2">
        <f t="shared" si="129"/>
        <v>0.15</v>
      </c>
      <c r="U132" s="2">
        <f t="shared" si="129"/>
        <v>0.15</v>
      </c>
      <c r="V132" s="2">
        <f t="shared" si="129"/>
        <v>0.15</v>
      </c>
      <c r="W132" s="2">
        <f t="shared" si="129"/>
        <v>0.15</v>
      </c>
      <c r="X132" s="2">
        <f t="shared" si="129"/>
        <v>0.1</v>
      </c>
      <c r="Y132" s="2">
        <f t="shared" si="129"/>
        <v>0.1</v>
      </c>
      <c r="Z132" s="21">
        <f t="shared" si="145"/>
        <v>1408647535887.3064</v>
      </c>
      <c r="AA132" s="21">
        <f t="shared" si="145"/>
        <v>198926682564.27325</v>
      </c>
      <c r="AB132" s="21">
        <f t="shared" si="145"/>
        <v>28145367968.708454</v>
      </c>
      <c r="AC132" s="21">
        <f t="shared" si="145"/>
        <v>3989115111.2924933</v>
      </c>
      <c r="AD132" s="21">
        <f t="shared" si="145"/>
        <v>566294682.17880511</v>
      </c>
      <c r="AE132" s="21">
        <f t="shared" si="145"/>
        <v>80510397.029529914</v>
      </c>
      <c r="AF132" s="21">
        <f t="shared" si="145"/>
        <v>11461938.937978024</v>
      </c>
      <c r="AG132" s="21">
        <f t="shared" si="145"/>
        <v>1633875.1821141143</v>
      </c>
      <c r="AH132" s="2">
        <f t="shared" si="134"/>
        <v>40.172937993873653</v>
      </c>
      <c r="AI132" s="2">
        <f t="shared" si="134"/>
        <v>42.085935041200969</v>
      </c>
      <c r="AJ132" s="2">
        <f t="shared" si="134"/>
        <v>43.998932088528292</v>
      </c>
      <c r="AK132" s="2">
        <f t="shared" si="134"/>
        <v>45.911929135855608</v>
      </c>
      <c r="AL132" s="2">
        <f t="shared" si="134"/>
        <v>47.824926183182924</v>
      </c>
      <c r="AM132" s="2">
        <f t="shared" si="134"/>
        <v>49.737923230510241</v>
      </c>
      <c r="AN132" s="2">
        <f t="shared" si="134"/>
        <v>51.650920277837564</v>
      </c>
      <c r="AO132" s="2">
        <f t="shared" si="134"/>
        <v>53.56391732516488</v>
      </c>
      <c r="AP132" s="2">
        <f t="shared" si="135"/>
        <v>8.9267904682340263E-2</v>
      </c>
      <c r="AQ132" s="2">
        <f t="shared" si="135"/>
        <v>1.260625364792612E-2</v>
      </c>
      <c r="AR132" s="2">
        <f t="shared" si="135"/>
        <v>1.7836101374339994E-3</v>
      </c>
      <c r="AS132" s="2">
        <f t="shared" si="135"/>
        <v>2.5279563442918252E-4</v>
      </c>
      <c r="AT132" s="2">
        <f t="shared" si="135"/>
        <v>3.5886861988517485E-5</v>
      </c>
      <c r="AU132" s="2">
        <f t="shared" si="135"/>
        <v>5.1020530436964524E-6</v>
      </c>
      <c r="AV132" s="2">
        <f t="shared" si="135"/>
        <v>7.263586145740201E-7</v>
      </c>
      <c r="AW132" s="2">
        <f t="shared" si="135"/>
        <v>1.0354088606553333E-7</v>
      </c>
      <c r="AX132" s="2"/>
      <c r="AY132" s="6">
        <f t="shared" si="102"/>
        <v>253</v>
      </c>
      <c r="AZ132" s="2">
        <f t="shared" si="130"/>
        <v>0.1</v>
      </c>
      <c r="BA132" s="2">
        <f t="shared" si="130"/>
        <v>0.15</v>
      </c>
      <c r="BB132" s="2">
        <f t="shared" si="130"/>
        <v>0.15</v>
      </c>
      <c r="BC132" s="2">
        <f t="shared" si="130"/>
        <v>0.15</v>
      </c>
      <c r="BD132" s="2">
        <f t="shared" si="130"/>
        <v>0.15</v>
      </c>
      <c r="BE132" s="2">
        <f t="shared" si="130"/>
        <v>0.15</v>
      </c>
      <c r="BF132" s="2">
        <f t="shared" si="130"/>
        <v>0.15</v>
      </c>
      <c r="BG132" s="21">
        <f t="shared" si="146"/>
        <v>198926682564.27325</v>
      </c>
      <c r="BH132" s="21">
        <f t="shared" si="146"/>
        <v>28145367968.708454</v>
      </c>
      <c r="BI132" s="21">
        <f t="shared" si="146"/>
        <v>3989115111.2924933</v>
      </c>
      <c r="BJ132" s="21">
        <f t="shared" si="146"/>
        <v>566294682.17880511</v>
      </c>
      <c r="BK132" s="21">
        <f t="shared" si="146"/>
        <v>80510397.029529914</v>
      </c>
      <c r="BL132" s="21">
        <f t="shared" si="146"/>
        <v>11461938.937978024</v>
      </c>
      <c r="BM132" s="21">
        <f t="shared" si="146"/>
        <v>1633875.1821141143</v>
      </c>
      <c r="BN132" s="2">
        <f t="shared" si="127"/>
        <v>42.085935041200969</v>
      </c>
      <c r="BO132" s="2">
        <f t="shared" si="127"/>
        <v>43.998932088528292</v>
      </c>
      <c r="BP132" s="2">
        <f t="shared" si="127"/>
        <v>45.911929135855608</v>
      </c>
      <c r="BQ132" s="2">
        <f t="shared" si="127"/>
        <v>47.824926183182924</v>
      </c>
      <c r="BR132" s="2">
        <f t="shared" si="127"/>
        <v>49.737923230510241</v>
      </c>
      <c r="BS132" s="2">
        <f t="shared" si="127"/>
        <v>51.650920277837564</v>
      </c>
      <c r="BT132" s="2">
        <f t="shared" si="127"/>
        <v>53.56391732516488</v>
      </c>
      <c r="BU132" s="2">
        <f t="shared" si="136"/>
        <v>1.260625364792612E-2</v>
      </c>
      <c r="BV132" s="2">
        <f t="shared" si="136"/>
        <v>1.7836101374339994E-3</v>
      </c>
      <c r="BW132" s="2">
        <f t="shared" si="136"/>
        <v>2.5279563442918252E-4</v>
      </c>
      <c r="BX132" s="2">
        <f t="shared" si="136"/>
        <v>3.5886861988517485E-5</v>
      </c>
      <c r="BY132" s="2">
        <f t="shared" si="136"/>
        <v>5.1020530436964524E-6</v>
      </c>
      <c r="BZ132" s="2">
        <f t="shared" si="136"/>
        <v>7.263586145740201E-7</v>
      </c>
      <c r="CA132" s="2">
        <f t="shared" si="136"/>
        <v>1.0354088606553333E-7</v>
      </c>
      <c r="CB132" s="2"/>
      <c r="CC132" s="6">
        <f t="shared" si="104"/>
        <v>253</v>
      </c>
      <c r="CD132" s="2">
        <f t="shared" si="131"/>
        <v>0.05</v>
      </c>
      <c r="CE132" s="2">
        <f t="shared" si="131"/>
        <v>0.15</v>
      </c>
      <c r="CF132" s="2">
        <f t="shared" si="131"/>
        <v>0.25</v>
      </c>
      <c r="CG132" s="2">
        <f t="shared" si="131"/>
        <v>0.25</v>
      </c>
      <c r="CH132" s="2">
        <f t="shared" si="131"/>
        <v>0.15</v>
      </c>
      <c r="CI132" s="2">
        <f t="shared" si="131"/>
        <v>0.1</v>
      </c>
      <c r="CJ132" s="2">
        <f t="shared" si="131"/>
        <v>0.05</v>
      </c>
      <c r="CK132" s="21">
        <f t="shared" si="147"/>
        <v>80510397.029529914</v>
      </c>
      <c r="CL132" s="21">
        <f t="shared" si="147"/>
        <v>11461938.937978024</v>
      </c>
      <c r="CM132" s="21">
        <f t="shared" si="147"/>
        <v>1633875.1821141143</v>
      </c>
      <c r="CN132" s="21">
        <f t="shared" si="147"/>
        <v>233182.86553755566</v>
      </c>
      <c r="CO132" s="21">
        <f t="shared" si="147"/>
        <v>33316.348501417735</v>
      </c>
      <c r="CP132" s="21">
        <f t="shared" si="147"/>
        <v>4765.0826126302672</v>
      </c>
      <c r="CQ132" s="21">
        <f t="shared" si="147"/>
        <v>682.19395658337362</v>
      </c>
      <c r="CR132" s="2">
        <f t="shared" si="128"/>
        <v>49.737923230510241</v>
      </c>
      <c r="CS132" s="2">
        <f t="shared" si="128"/>
        <v>51.650920277837564</v>
      </c>
      <c r="CT132" s="2">
        <f t="shared" si="128"/>
        <v>53.56391732516488</v>
      </c>
      <c r="CU132" s="2">
        <f t="shared" si="128"/>
        <v>55.476914372492196</v>
      </c>
      <c r="CV132" s="2">
        <f t="shared" si="128"/>
        <v>57.389911419819512</v>
      </c>
      <c r="CW132" s="2">
        <f t="shared" si="128"/>
        <v>59.302908467146828</v>
      </c>
      <c r="CX132" s="2">
        <f t="shared" si="128"/>
        <v>61.215905514474144</v>
      </c>
      <c r="CY132" s="2">
        <f t="shared" si="137"/>
        <v>5.1020530436964524E-6</v>
      </c>
      <c r="CZ132" s="2">
        <f t="shared" si="137"/>
        <v>7.263586145740201E-7</v>
      </c>
      <c r="DA132" s="2">
        <f t="shared" si="137"/>
        <v>1.0354088606553333E-7</v>
      </c>
      <c r="DB132" s="2">
        <f t="shared" si="137"/>
        <v>1.4777114419363493E-8</v>
      </c>
      <c r="DC132" s="2">
        <f t="shared" si="137"/>
        <v>2.1113021864016332E-9</v>
      </c>
      <c r="DD132" s="2">
        <f t="shared" si="137"/>
        <v>3.0196974731497288E-10</v>
      </c>
      <c r="DE132" s="2">
        <f t="shared" si="137"/>
        <v>4.3231556183990768E-11</v>
      </c>
      <c r="DF132" s="2"/>
      <c r="DG132" s="6">
        <f t="shared" si="106"/>
        <v>253</v>
      </c>
      <c r="DH132" s="2">
        <f t="shared" si="144"/>
        <v>0.02</v>
      </c>
      <c r="DI132" s="2">
        <f t="shared" si="144"/>
        <v>0.05</v>
      </c>
      <c r="DJ132" s="2">
        <f t="shared" si="144"/>
        <v>0.08</v>
      </c>
      <c r="DK132" s="2">
        <f t="shared" si="144"/>
        <v>0.1</v>
      </c>
      <c r="DL132" s="2">
        <f t="shared" si="144"/>
        <v>0.12</v>
      </c>
      <c r="DM132" s="2">
        <f t="shared" si="144"/>
        <v>0.15</v>
      </c>
      <c r="DN132" s="2">
        <f t="shared" si="144"/>
        <v>0.12</v>
      </c>
      <c r="DO132" s="2">
        <f t="shared" si="144"/>
        <v>0.1</v>
      </c>
      <c r="DP132" s="2">
        <f t="shared" si="144"/>
        <v>7.999993481304464E-2</v>
      </c>
      <c r="DQ132" s="2">
        <f t="shared" si="144"/>
        <v>5.1980294838328014E-2</v>
      </c>
      <c r="DR132" s="2">
        <f t="shared" si="144"/>
        <v>1.2552576578437764E-2</v>
      </c>
      <c r="DS132" s="2">
        <f t="shared" si="144"/>
        <v>1.6282173156340241E-3</v>
      </c>
      <c r="DT132" s="2">
        <f t="shared" si="144"/>
        <v>1.7880889614596885E-4</v>
      </c>
      <c r="DU132" s="21">
        <f t="shared" si="148"/>
        <v>80510397.029529914</v>
      </c>
      <c r="DV132" s="21">
        <f t="shared" si="148"/>
        <v>11461938.937978024</v>
      </c>
      <c r="DW132" s="21">
        <f t="shared" si="148"/>
        <v>1633875.1821141143</v>
      </c>
      <c r="DX132" s="21">
        <f t="shared" si="148"/>
        <v>233182.86553755566</v>
      </c>
      <c r="DY132" s="21">
        <f t="shared" si="148"/>
        <v>33316.348501417735</v>
      </c>
      <c r="DZ132" s="21">
        <f t="shared" si="148"/>
        <v>4765.0826126302672</v>
      </c>
      <c r="EA132" s="21">
        <f t="shared" si="148"/>
        <v>682.19395658337362</v>
      </c>
      <c r="EB132" s="21">
        <f t="shared" si="148"/>
        <v>97.756201541926146</v>
      </c>
      <c r="EC132" s="21">
        <f t="shared" si="148"/>
        <v>14.020277814876463</v>
      </c>
      <c r="ED132" s="21">
        <f t="shared" si="148"/>
        <v>2.0124429039032412</v>
      </c>
      <c r="EE132" s="21">
        <f t="shared" si="148"/>
        <v>0.28908509832411017</v>
      </c>
      <c r="EF132" s="21">
        <f t="shared" si="148"/>
        <v>4.1557090565130718E-2</v>
      </c>
      <c r="EG132" s="21">
        <f t="shared" si="148"/>
        <v>5.9781300027439768E-3</v>
      </c>
      <c r="EH132" s="2">
        <f t="shared" si="133"/>
        <v>49.737923230510241</v>
      </c>
      <c r="EI132" s="2">
        <f t="shared" si="133"/>
        <v>51.650920277837564</v>
      </c>
      <c r="EJ132" s="2">
        <f t="shared" si="133"/>
        <v>53.56391732516488</v>
      </c>
      <c r="EK132" s="2">
        <f t="shared" si="133"/>
        <v>55.476914372492196</v>
      </c>
      <c r="EL132" s="2">
        <f t="shared" si="133"/>
        <v>57.389911419819512</v>
      </c>
      <c r="EM132" s="2">
        <f t="shared" si="133"/>
        <v>59.302908467146828</v>
      </c>
      <c r="EN132" s="2">
        <f t="shared" si="133"/>
        <v>61.215905514474144</v>
      </c>
      <c r="EO132" s="2">
        <f t="shared" si="133"/>
        <v>63.128902561801461</v>
      </c>
      <c r="EP132" s="2">
        <f t="shared" si="132"/>
        <v>65.041899609128777</v>
      </c>
      <c r="EQ132" s="2">
        <f t="shared" si="132"/>
        <v>66.9548966564561</v>
      </c>
      <c r="ER132" s="2">
        <f t="shared" si="132"/>
        <v>68.867893703783409</v>
      </c>
      <c r="ES132" s="2">
        <f t="shared" si="132"/>
        <v>70.780890751110732</v>
      </c>
      <c r="ET132" s="2">
        <f t="shared" si="132"/>
        <v>72.693887798438041</v>
      </c>
      <c r="EU132" s="2">
        <f t="shared" si="143"/>
        <v>5.1020530436964524E-6</v>
      </c>
      <c r="EV132" s="2">
        <f t="shared" si="143"/>
        <v>7.263586145740201E-7</v>
      </c>
      <c r="EW132" s="2">
        <f t="shared" si="143"/>
        <v>1.0354088606553333E-7</v>
      </c>
      <c r="EX132" s="2">
        <f t="shared" si="143"/>
        <v>1.4777114419363493E-8</v>
      </c>
      <c r="EY132" s="2">
        <f t="shared" si="143"/>
        <v>2.1113021864016332E-9</v>
      </c>
      <c r="EZ132" s="2">
        <f t="shared" si="143"/>
        <v>3.0196974731497288E-10</v>
      </c>
      <c r="FA132" s="2">
        <f t="shared" si="143"/>
        <v>4.3231556183990768E-11</v>
      </c>
      <c r="FB132" s="2">
        <f t="shared" si="143"/>
        <v>6.1949430634934245E-12</v>
      </c>
      <c r="FC132" s="2">
        <f t="shared" si="142"/>
        <v>8.8848401868672236E-13</v>
      </c>
      <c r="FD132" s="2">
        <f t="shared" si="142"/>
        <v>1.2753123598879867E-13</v>
      </c>
      <c r="FE132" s="2">
        <f t="shared" si="142"/>
        <v>1.8319714722693946E-14</v>
      </c>
      <c r="FF132" s="2">
        <f t="shared" si="142"/>
        <v>2.6335291866369299E-15</v>
      </c>
      <c r="FG132" s="2">
        <f t="shared" si="142"/>
        <v>3.7884220549708379E-16</v>
      </c>
    </row>
    <row r="133" spans="1:163" x14ac:dyDescent="0.25">
      <c r="A133" s="19">
        <f t="shared" si="114"/>
        <v>115</v>
      </c>
      <c r="B133" s="20">
        <f t="shared" si="115"/>
        <v>255</v>
      </c>
      <c r="C133" s="22">
        <f t="shared" si="116"/>
        <v>115</v>
      </c>
      <c r="D133" s="20">
        <f t="shared" si="116"/>
        <v>255</v>
      </c>
      <c r="E133" s="8">
        <f t="shared" si="92"/>
        <v>528.16000000000008</v>
      </c>
      <c r="F133" s="21">
        <f t="shared" si="117"/>
        <v>6.3371356147021542E-14</v>
      </c>
      <c r="G133" s="7">
        <f t="shared" si="93"/>
        <v>0.28052841570924952</v>
      </c>
      <c r="H133" s="7">
        <f t="shared" si="94"/>
        <v>2.424236600561936E-2</v>
      </c>
      <c r="I133" s="2">
        <f t="shared" si="95"/>
        <v>93.223832994785766</v>
      </c>
      <c r="J133" s="2">
        <f t="shared" si="107"/>
        <v>4.8610236665285136</v>
      </c>
      <c r="K133" s="2">
        <f t="shared" si="108"/>
        <v>7.1947785495391479</v>
      </c>
      <c r="L133" s="2">
        <f t="shared" si="109"/>
        <v>1.6003766845519687</v>
      </c>
      <c r="M133" s="2">
        <f t="shared" si="96"/>
        <v>1</v>
      </c>
      <c r="N133" s="2">
        <f t="shared" si="97"/>
        <v>1</v>
      </c>
      <c r="O133" s="2">
        <f t="shared" si="98"/>
        <v>1</v>
      </c>
      <c r="P133" s="2">
        <f t="shared" si="99"/>
        <v>0.89370709501228029</v>
      </c>
      <c r="Q133" s="6">
        <f t="shared" si="100"/>
        <v>255</v>
      </c>
      <c r="R133" s="2">
        <f t="shared" si="129"/>
        <v>0.1</v>
      </c>
      <c r="S133" s="2">
        <f t="shared" si="129"/>
        <v>0.1</v>
      </c>
      <c r="T133" s="2">
        <f t="shared" si="129"/>
        <v>0.15</v>
      </c>
      <c r="U133" s="2">
        <f t="shared" si="129"/>
        <v>0.15</v>
      </c>
      <c r="V133" s="2">
        <f t="shared" si="129"/>
        <v>0.15</v>
      </c>
      <c r="W133" s="2">
        <f t="shared" si="129"/>
        <v>0.15</v>
      </c>
      <c r="X133" s="2">
        <f t="shared" si="129"/>
        <v>0.1</v>
      </c>
      <c r="Y133" s="2">
        <f t="shared" si="129"/>
        <v>0.1</v>
      </c>
      <c r="Z133" s="21">
        <f t="shared" si="145"/>
        <v>1652301940679.3662</v>
      </c>
      <c r="AA133" s="21">
        <f t="shared" si="145"/>
        <v>235033232143.42181</v>
      </c>
      <c r="AB133" s="21">
        <f t="shared" si="145"/>
        <v>33495932478.787354</v>
      </c>
      <c r="AC133" s="21">
        <f t="shared" si="145"/>
        <v>4782009083.1291542</v>
      </c>
      <c r="AD133" s="21">
        <f t="shared" si="145"/>
        <v>683793236.3866756</v>
      </c>
      <c r="AE133" s="21">
        <f t="shared" si="145"/>
        <v>97922523.973331034</v>
      </c>
      <c r="AF133" s="21">
        <f t="shared" si="145"/>
        <v>14042255.690224342</v>
      </c>
      <c r="AG133" s="21">
        <f t="shared" si="145"/>
        <v>2016256.014605213</v>
      </c>
      <c r="AH133" s="2">
        <f t="shared" si="134"/>
        <v>40.020813872418515</v>
      </c>
      <c r="AI133" s="2">
        <f t="shared" si="134"/>
        <v>41.926566913962255</v>
      </c>
      <c r="AJ133" s="2">
        <f t="shared" si="134"/>
        <v>43.832319955505994</v>
      </c>
      <c r="AK133" s="2">
        <f t="shared" si="134"/>
        <v>45.738072997049727</v>
      </c>
      <c r="AL133" s="2">
        <f t="shared" si="134"/>
        <v>47.643826038593467</v>
      </c>
      <c r="AM133" s="2">
        <f t="shared" si="134"/>
        <v>49.549579080137207</v>
      </c>
      <c r="AN133" s="2">
        <f t="shared" si="134"/>
        <v>51.455332121680954</v>
      </c>
      <c r="AO133" s="2">
        <f t="shared" si="134"/>
        <v>53.361085163224693</v>
      </c>
      <c r="AP133" s="2">
        <f t="shared" si="135"/>
        <v>0.10470861474520844</v>
      </c>
      <c r="AQ133" s="2">
        <f t="shared" si="135"/>
        <v>1.4894374660546435E-2</v>
      </c>
      <c r="AR133" s="2">
        <f t="shared" si="135"/>
        <v>2.1226826665898231E-3</v>
      </c>
      <c r="AS133" s="2">
        <f t="shared" si="135"/>
        <v>3.0304240070527002E-4</v>
      </c>
      <c r="AT133" s="2">
        <f t="shared" si="135"/>
        <v>4.333290471398456E-5</v>
      </c>
      <c r="AU133" s="2">
        <f t="shared" si="135"/>
        <v>6.2054831415292227E-6</v>
      </c>
      <c r="AV133" s="2">
        <f t="shared" si="135"/>
        <v>8.8987678645274749E-7</v>
      </c>
      <c r="AW133" s="2">
        <f t="shared" si="135"/>
        <v>1.2777287798512133E-7</v>
      </c>
      <c r="AX133" s="2"/>
      <c r="AY133" s="6">
        <f t="shared" si="102"/>
        <v>255</v>
      </c>
      <c r="AZ133" s="2">
        <f t="shared" si="130"/>
        <v>0.1</v>
      </c>
      <c r="BA133" s="2">
        <f t="shared" si="130"/>
        <v>0.15</v>
      </c>
      <c r="BB133" s="2">
        <f t="shared" si="130"/>
        <v>0.15</v>
      </c>
      <c r="BC133" s="2">
        <f t="shared" si="130"/>
        <v>0.15</v>
      </c>
      <c r="BD133" s="2">
        <f t="shared" si="130"/>
        <v>0.15</v>
      </c>
      <c r="BE133" s="2">
        <f t="shared" si="130"/>
        <v>0.15</v>
      </c>
      <c r="BF133" s="2">
        <f t="shared" si="130"/>
        <v>0.15</v>
      </c>
      <c r="BG133" s="21">
        <f t="shared" si="146"/>
        <v>235033232143.42181</v>
      </c>
      <c r="BH133" s="21">
        <f t="shared" si="146"/>
        <v>33495932478.787354</v>
      </c>
      <c r="BI133" s="21">
        <f t="shared" si="146"/>
        <v>4782009083.1291542</v>
      </c>
      <c r="BJ133" s="21">
        <f t="shared" si="146"/>
        <v>683793236.3866756</v>
      </c>
      <c r="BK133" s="21">
        <f t="shared" si="146"/>
        <v>97922523.973331034</v>
      </c>
      <c r="BL133" s="21">
        <f t="shared" si="146"/>
        <v>14042255.690224342</v>
      </c>
      <c r="BM133" s="21">
        <f t="shared" si="146"/>
        <v>2016256.014605213</v>
      </c>
      <c r="BN133" s="2">
        <f t="shared" si="127"/>
        <v>41.926566913962255</v>
      </c>
      <c r="BO133" s="2">
        <f t="shared" si="127"/>
        <v>43.832319955505994</v>
      </c>
      <c r="BP133" s="2">
        <f t="shared" si="127"/>
        <v>45.738072997049727</v>
      </c>
      <c r="BQ133" s="2">
        <f t="shared" si="127"/>
        <v>47.643826038593467</v>
      </c>
      <c r="BR133" s="2">
        <f t="shared" si="127"/>
        <v>49.549579080137207</v>
      </c>
      <c r="BS133" s="2">
        <f t="shared" si="127"/>
        <v>51.455332121680954</v>
      </c>
      <c r="BT133" s="2">
        <f t="shared" si="127"/>
        <v>53.361085163224693</v>
      </c>
      <c r="BU133" s="2">
        <f t="shared" si="136"/>
        <v>1.4894374660546435E-2</v>
      </c>
      <c r="BV133" s="2">
        <f t="shared" si="136"/>
        <v>2.1226826665898231E-3</v>
      </c>
      <c r="BW133" s="2">
        <f t="shared" si="136"/>
        <v>3.0304240070527002E-4</v>
      </c>
      <c r="BX133" s="2">
        <f t="shared" si="136"/>
        <v>4.333290471398456E-5</v>
      </c>
      <c r="BY133" s="2">
        <f t="shared" si="136"/>
        <v>6.2054831415292227E-6</v>
      </c>
      <c r="BZ133" s="2">
        <f t="shared" si="136"/>
        <v>8.8987678645274749E-7</v>
      </c>
      <c r="CA133" s="2">
        <f t="shared" si="136"/>
        <v>1.2777287798512133E-7</v>
      </c>
      <c r="CB133" s="2"/>
      <c r="CC133" s="6">
        <f t="shared" si="104"/>
        <v>255</v>
      </c>
      <c r="CD133" s="2">
        <f t="shared" si="131"/>
        <v>0.05</v>
      </c>
      <c r="CE133" s="2">
        <f t="shared" si="131"/>
        <v>0.15</v>
      </c>
      <c r="CF133" s="2">
        <f t="shared" si="131"/>
        <v>0.25</v>
      </c>
      <c r="CG133" s="2">
        <f t="shared" si="131"/>
        <v>0.25</v>
      </c>
      <c r="CH133" s="2">
        <f t="shared" si="131"/>
        <v>0.15</v>
      </c>
      <c r="CI133" s="2">
        <f t="shared" si="131"/>
        <v>0.1</v>
      </c>
      <c r="CJ133" s="2">
        <f t="shared" si="131"/>
        <v>0.05</v>
      </c>
      <c r="CK133" s="21">
        <f t="shared" si="147"/>
        <v>97922523.973331034</v>
      </c>
      <c r="CL133" s="21">
        <f t="shared" si="147"/>
        <v>14042255.690224342</v>
      </c>
      <c r="CM133" s="21">
        <f t="shared" si="147"/>
        <v>2016256.014605213</v>
      </c>
      <c r="CN133" s="21">
        <f t="shared" si="147"/>
        <v>289848.67563241668</v>
      </c>
      <c r="CO133" s="21">
        <f t="shared" si="147"/>
        <v>41713.809281223024</v>
      </c>
      <c r="CP133" s="21">
        <f t="shared" si="147"/>
        <v>6009.5306329643345</v>
      </c>
      <c r="CQ133" s="21">
        <f t="shared" si="147"/>
        <v>866.61370814711995</v>
      </c>
      <c r="CR133" s="2">
        <f t="shared" si="128"/>
        <v>49.549579080137207</v>
      </c>
      <c r="CS133" s="2">
        <f t="shared" si="128"/>
        <v>51.455332121680954</v>
      </c>
      <c r="CT133" s="2">
        <f t="shared" si="128"/>
        <v>53.361085163224693</v>
      </c>
      <c r="CU133" s="2">
        <f t="shared" si="128"/>
        <v>55.266838204768426</v>
      </c>
      <c r="CV133" s="2">
        <f t="shared" si="128"/>
        <v>57.172591246312166</v>
      </c>
      <c r="CW133" s="2">
        <f t="shared" si="128"/>
        <v>59.078344287855906</v>
      </c>
      <c r="CX133" s="2">
        <f t="shared" si="128"/>
        <v>60.984097329399646</v>
      </c>
      <c r="CY133" s="2">
        <f t="shared" si="137"/>
        <v>6.2054831415292227E-6</v>
      </c>
      <c r="CZ133" s="2">
        <f t="shared" si="137"/>
        <v>8.8987678645274749E-7</v>
      </c>
      <c r="DA133" s="2">
        <f t="shared" si="137"/>
        <v>1.2777287798512133E-7</v>
      </c>
      <c r="DB133" s="2">
        <f t="shared" si="137"/>
        <v>1.8368103652244419E-8</v>
      </c>
      <c r="DC133" s="2">
        <f t="shared" si="137"/>
        <v>2.6434606642093194E-9</v>
      </c>
      <c r="DD133" s="2">
        <f t="shared" si="137"/>
        <v>3.8083210601801897E-10</v>
      </c>
      <c r="DE133" s="2">
        <f t="shared" si="137"/>
        <v>5.4918485940882172E-11</v>
      </c>
      <c r="DF133" s="2"/>
      <c r="DG133" s="6">
        <f t="shared" si="106"/>
        <v>255</v>
      </c>
      <c r="DH133" s="2">
        <f t="shared" si="144"/>
        <v>0.02</v>
      </c>
      <c r="DI133" s="2">
        <f t="shared" si="144"/>
        <v>0.05</v>
      </c>
      <c r="DJ133" s="2">
        <f t="shared" si="144"/>
        <v>0.08</v>
      </c>
      <c r="DK133" s="2">
        <f t="shared" si="144"/>
        <v>0.1</v>
      </c>
      <c r="DL133" s="2">
        <f t="shared" si="144"/>
        <v>0.12</v>
      </c>
      <c r="DM133" s="2">
        <f t="shared" si="144"/>
        <v>0.15</v>
      </c>
      <c r="DN133" s="2">
        <f t="shared" si="144"/>
        <v>0.12</v>
      </c>
      <c r="DO133" s="2">
        <f t="shared" si="144"/>
        <v>0.1</v>
      </c>
      <c r="DP133" s="2">
        <f t="shared" si="144"/>
        <v>7.9999998864494271E-2</v>
      </c>
      <c r="DQ133" s="2">
        <f t="shared" si="144"/>
        <v>5.5599662790662675E-2</v>
      </c>
      <c r="DR133" s="2">
        <f t="shared" si="144"/>
        <v>1.5739699257544728E-2</v>
      </c>
      <c r="DS133" s="2">
        <f t="shared" si="144"/>
        <v>2.1307239859281956E-3</v>
      </c>
      <c r="DT133" s="2">
        <f t="shared" si="144"/>
        <v>2.3701011365049427E-4</v>
      </c>
      <c r="DU133" s="21">
        <f t="shared" si="148"/>
        <v>97922523.973331034</v>
      </c>
      <c r="DV133" s="21">
        <f t="shared" si="148"/>
        <v>14042255.690224342</v>
      </c>
      <c r="DW133" s="21">
        <f t="shared" si="148"/>
        <v>2016256.014605213</v>
      </c>
      <c r="DX133" s="21">
        <f t="shared" si="148"/>
        <v>289848.67563241668</v>
      </c>
      <c r="DY133" s="21">
        <f t="shared" si="148"/>
        <v>41713.809281223024</v>
      </c>
      <c r="DZ133" s="21">
        <f t="shared" si="148"/>
        <v>6009.5306329643345</v>
      </c>
      <c r="EA133" s="21">
        <f t="shared" si="148"/>
        <v>866.61370814711995</v>
      </c>
      <c r="EB133" s="21">
        <f t="shared" si="148"/>
        <v>125.08622461333425</v>
      </c>
      <c r="EC133" s="21">
        <f t="shared" si="148"/>
        <v>18.070459056671588</v>
      </c>
      <c r="ED133" s="21">
        <f t="shared" si="148"/>
        <v>2.6126633857487094</v>
      </c>
      <c r="EE133" s="21">
        <f t="shared" si="148"/>
        <v>0.37803573433207621</v>
      </c>
      <c r="EF133" s="21">
        <f t="shared" si="148"/>
        <v>5.4739330046780124E-2</v>
      </c>
      <c r="EG133" s="21">
        <f t="shared" si="148"/>
        <v>7.9317101324897811E-3</v>
      </c>
      <c r="EH133" s="2">
        <f t="shared" si="133"/>
        <v>49.549579080137207</v>
      </c>
      <c r="EI133" s="2">
        <f t="shared" si="133"/>
        <v>51.455332121680954</v>
      </c>
      <c r="EJ133" s="2">
        <f t="shared" si="133"/>
        <v>53.361085163224693</v>
      </c>
      <c r="EK133" s="2">
        <f t="shared" si="133"/>
        <v>55.266838204768426</v>
      </c>
      <c r="EL133" s="2">
        <f t="shared" si="133"/>
        <v>57.172591246312166</v>
      </c>
      <c r="EM133" s="2">
        <f t="shared" si="133"/>
        <v>59.078344287855906</v>
      </c>
      <c r="EN133" s="2">
        <f t="shared" si="133"/>
        <v>60.984097329399646</v>
      </c>
      <c r="EO133" s="2">
        <f t="shared" si="133"/>
        <v>62.889850370943385</v>
      </c>
      <c r="EP133" s="2">
        <f t="shared" si="132"/>
        <v>64.795603412487125</v>
      </c>
      <c r="EQ133" s="2">
        <f t="shared" si="132"/>
        <v>66.701356454030858</v>
      </c>
      <c r="ER133" s="2">
        <f t="shared" si="132"/>
        <v>68.607109495574605</v>
      </c>
      <c r="ES133" s="2">
        <f t="shared" si="132"/>
        <v>70.512862537118338</v>
      </c>
      <c r="ET133" s="2">
        <f t="shared" si="132"/>
        <v>72.41861557866207</v>
      </c>
      <c r="EU133" s="2">
        <f t="shared" si="143"/>
        <v>6.2054831415292227E-6</v>
      </c>
      <c r="EV133" s="2">
        <f t="shared" si="143"/>
        <v>8.8987678645274749E-7</v>
      </c>
      <c r="EW133" s="2">
        <f t="shared" si="143"/>
        <v>1.2777287798512133E-7</v>
      </c>
      <c r="EX133" s="2">
        <f t="shared" si="143"/>
        <v>1.8368103652244419E-8</v>
      </c>
      <c r="EY133" s="2">
        <f t="shared" si="143"/>
        <v>2.6434606642093194E-9</v>
      </c>
      <c r="EZ133" s="2">
        <f t="shared" si="143"/>
        <v>3.8083210601801897E-10</v>
      </c>
      <c r="FA133" s="2">
        <f t="shared" si="143"/>
        <v>5.4918485940882172E-11</v>
      </c>
      <c r="FB133" s="2">
        <f t="shared" si="143"/>
        <v>7.9268836890579429E-12</v>
      </c>
      <c r="FC133" s="2">
        <f t="shared" si="142"/>
        <v>1.1451494966205071E-12</v>
      </c>
      <c r="FD133" s="2">
        <f t="shared" si="142"/>
        <v>1.6556802191056472E-13</v>
      </c>
      <c r="FE133" s="2">
        <f t="shared" si="142"/>
        <v>2.3956637156658842E-14</v>
      </c>
      <c r="FF133" s="2">
        <f t="shared" si="142"/>
        <v>3.468905579643863E-15</v>
      </c>
      <c r="FG133" s="2">
        <f t="shared" si="142"/>
        <v>5.0264322766094974E-16</v>
      </c>
    </row>
    <row r="134" spans="1:163" x14ac:dyDescent="0.25">
      <c r="A134" s="19">
        <f t="shared" si="114"/>
        <v>116</v>
      </c>
      <c r="B134" s="20">
        <f t="shared" si="115"/>
        <v>257</v>
      </c>
      <c r="C134" s="22">
        <f t="shared" si="116"/>
        <v>116</v>
      </c>
      <c r="D134" s="20">
        <f t="shared" si="116"/>
        <v>257</v>
      </c>
      <c r="E134" s="8">
        <f t="shared" si="92"/>
        <v>530.16000000000008</v>
      </c>
      <c r="F134" s="21">
        <f t="shared" si="117"/>
        <v>6.3371356147021542E-14</v>
      </c>
      <c r="G134" s="7">
        <f t="shared" si="93"/>
        <v>0.27546179320257719</v>
      </c>
      <c r="H134" s="7">
        <f t="shared" si="94"/>
        <v>2.4275388684899347E-2</v>
      </c>
      <c r="I134" s="2">
        <f t="shared" si="95"/>
        <v>93.257778496084597</v>
      </c>
      <c r="J134" s="2">
        <f t="shared" si="107"/>
        <v>4.9409146187957571</v>
      </c>
      <c r="K134" s="2">
        <f t="shared" si="108"/>
        <v>7.4716981652735113</v>
      </c>
      <c r="L134" s="2">
        <f t="shared" si="109"/>
        <v>1.6050259833934675</v>
      </c>
      <c r="M134" s="2">
        <f t="shared" si="96"/>
        <v>1</v>
      </c>
      <c r="N134" s="2">
        <f t="shared" si="97"/>
        <v>1</v>
      </c>
      <c r="O134" s="2">
        <f t="shared" si="98"/>
        <v>1</v>
      </c>
      <c r="P134" s="2">
        <f t="shared" si="99"/>
        <v>0.90053024365342138</v>
      </c>
      <c r="Q134" s="6">
        <f t="shared" si="100"/>
        <v>257</v>
      </c>
      <c r="R134" s="2">
        <f t="shared" si="129"/>
        <v>0.1</v>
      </c>
      <c r="S134" s="2">
        <f t="shared" si="129"/>
        <v>0.1</v>
      </c>
      <c r="T134" s="2">
        <f t="shared" si="129"/>
        <v>0.15</v>
      </c>
      <c r="U134" s="2">
        <f t="shared" si="129"/>
        <v>0.15</v>
      </c>
      <c r="V134" s="2">
        <f t="shared" si="129"/>
        <v>0.15</v>
      </c>
      <c r="W134" s="2">
        <f t="shared" si="129"/>
        <v>0.15</v>
      </c>
      <c r="X134" s="2">
        <f t="shared" si="129"/>
        <v>0.1</v>
      </c>
      <c r="Y134" s="2">
        <f t="shared" si="129"/>
        <v>0.1</v>
      </c>
      <c r="Z134" s="21">
        <f t="shared" si="145"/>
        <v>1935822749403.9805</v>
      </c>
      <c r="AA134" s="21">
        <f t="shared" si="145"/>
        <v>277351724624.14752</v>
      </c>
      <c r="AB134" s="21">
        <f t="shared" si="145"/>
        <v>39812444168.3862</v>
      </c>
      <c r="AC134" s="21">
        <f t="shared" si="145"/>
        <v>5724823656.0553026</v>
      </c>
      <c r="AD134" s="21">
        <f t="shared" si="145"/>
        <v>824520141.27630222</v>
      </c>
      <c r="AE134" s="21">
        <f t="shared" si="145"/>
        <v>118927870.57711746</v>
      </c>
      <c r="AF134" s="21">
        <f t="shared" si="145"/>
        <v>17177594.187651094</v>
      </c>
      <c r="AG134" s="21">
        <f t="shared" si="145"/>
        <v>2484250.6605621851</v>
      </c>
      <c r="AH134" s="2">
        <f t="shared" si="134"/>
        <v>39.869837511046782</v>
      </c>
      <c r="AI134" s="2">
        <f t="shared" si="134"/>
        <v>41.768401202049013</v>
      </c>
      <c r="AJ134" s="2">
        <f t="shared" si="134"/>
        <v>43.666964893051237</v>
      </c>
      <c r="AK134" s="2">
        <f t="shared" si="134"/>
        <v>45.565528584053467</v>
      </c>
      <c r="AL134" s="2">
        <f t="shared" si="134"/>
        <v>47.464092275055691</v>
      </c>
      <c r="AM134" s="2">
        <f t="shared" si="134"/>
        <v>49.362655966057922</v>
      </c>
      <c r="AN134" s="2">
        <f t="shared" si="134"/>
        <v>51.261219657060153</v>
      </c>
      <c r="AO134" s="2">
        <f t="shared" si="134"/>
        <v>53.159783348062383</v>
      </c>
      <c r="AP134" s="2">
        <f t="shared" si="135"/>
        <v>0.12267571288998755</v>
      </c>
      <c r="AQ134" s="2">
        <f t="shared" si="135"/>
        <v>1.7576154919147557E-2</v>
      </c>
      <c r="AR134" s="2">
        <f t="shared" si="135"/>
        <v>2.5229685784782163E-3</v>
      </c>
      <c r="AS134" s="2">
        <f t="shared" si="135"/>
        <v>3.6278983878677498E-4</v>
      </c>
      <c r="AT134" s="2">
        <f t="shared" si="135"/>
        <v>5.2250959523213118E-5</v>
      </c>
      <c r="AU134" s="2">
        <f t="shared" si="135"/>
        <v>7.5366204421494016E-6</v>
      </c>
      <c r="AV134" s="2">
        <f t="shared" si="135"/>
        <v>1.0885674390146456E-6</v>
      </c>
      <c r="AW134" s="2">
        <f t="shared" si="135"/>
        <v>1.5743033336895987E-7</v>
      </c>
      <c r="AX134" s="2"/>
      <c r="AY134" s="6">
        <f t="shared" si="102"/>
        <v>257</v>
      </c>
      <c r="AZ134" s="2">
        <f t="shared" si="130"/>
        <v>0.1</v>
      </c>
      <c r="BA134" s="2">
        <f t="shared" si="130"/>
        <v>0.15</v>
      </c>
      <c r="BB134" s="2">
        <f t="shared" si="130"/>
        <v>0.15</v>
      </c>
      <c r="BC134" s="2">
        <f t="shared" si="130"/>
        <v>0.15</v>
      </c>
      <c r="BD134" s="2">
        <f t="shared" si="130"/>
        <v>0.15</v>
      </c>
      <c r="BE134" s="2">
        <f t="shared" si="130"/>
        <v>0.15</v>
      </c>
      <c r="BF134" s="2">
        <f t="shared" si="130"/>
        <v>0.15</v>
      </c>
      <c r="BG134" s="21">
        <f t="shared" si="146"/>
        <v>277351724624.14752</v>
      </c>
      <c r="BH134" s="21">
        <f t="shared" si="146"/>
        <v>39812444168.3862</v>
      </c>
      <c r="BI134" s="21">
        <f t="shared" si="146"/>
        <v>5724823656.0553026</v>
      </c>
      <c r="BJ134" s="21">
        <f t="shared" si="146"/>
        <v>824520141.27630222</v>
      </c>
      <c r="BK134" s="21">
        <f t="shared" si="146"/>
        <v>118927870.57711746</v>
      </c>
      <c r="BL134" s="21">
        <f t="shared" si="146"/>
        <v>17177594.187651094</v>
      </c>
      <c r="BM134" s="21">
        <f t="shared" si="146"/>
        <v>2484250.6605621851</v>
      </c>
      <c r="BN134" s="2">
        <f t="shared" si="127"/>
        <v>41.768401202049013</v>
      </c>
      <c r="BO134" s="2">
        <f t="shared" si="127"/>
        <v>43.666964893051237</v>
      </c>
      <c r="BP134" s="2">
        <f t="shared" si="127"/>
        <v>45.565528584053467</v>
      </c>
      <c r="BQ134" s="2">
        <f t="shared" si="127"/>
        <v>47.464092275055691</v>
      </c>
      <c r="BR134" s="2">
        <f t="shared" si="127"/>
        <v>49.362655966057922</v>
      </c>
      <c r="BS134" s="2">
        <f t="shared" si="127"/>
        <v>51.261219657060153</v>
      </c>
      <c r="BT134" s="2">
        <f t="shared" si="127"/>
        <v>53.159783348062383</v>
      </c>
      <c r="BU134" s="2">
        <f t="shared" si="136"/>
        <v>1.7576154919147557E-2</v>
      </c>
      <c r="BV134" s="2">
        <f t="shared" si="136"/>
        <v>2.5229685784782163E-3</v>
      </c>
      <c r="BW134" s="2">
        <f t="shared" si="136"/>
        <v>3.6278983878677498E-4</v>
      </c>
      <c r="BX134" s="2">
        <f t="shared" si="136"/>
        <v>5.2250959523213118E-5</v>
      </c>
      <c r="BY134" s="2">
        <f t="shared" si="136"/>
        <v>7.5366204421494016E-6</v>
      </c>
      <c r="BZ134" s="2">
        <f t="shared" si="136"/>
        <v>1.0885674390146456E-6</v>
      </c>
      <c r="CA134" s="2">
        <f t="shared" si="136"/>
        <v>1.5743033336895987E-7</v>
      </c>
      <c r="CB134" s="2"/>
      <c r="CC134" s="6">
        <f t="shared" si="104"/>
        <v>257</v>
      </c>
      <c r="CD134" s="2">
        <f t="shared" si="131"/>
        <v>0.05</v>
      </c>
      <c r="CE134" s="2">
        <f t="shared" si="131"/>
        <v>0.15</v>
      </c>
      <c r="CF134" s="2">
        <f t="shared" si="131"/>
        <v>0.25</v>
      </c>
      <c r="CG134" s="2">
        <f t="shared" si="131"/>
        <v>0.25</v>
      </c>
      <c r="CH134" s="2">
        <f t="shared" si="131"/>
        <v>0.15</v>
      </c>
      <c r="CI134" s="2">
        <f t="shared" si="131"/>
        <v>0.1</v>
      </c>
      <c r="CJ134" s="2">
        <f t="shared" si="131"/>
        <v>0.05</v>
      </c>
      <c r="CK134" s="21">
        <f t="shared" si="147"/>
        <v>118927870.57711746</v>
      </c>
      <c r="CL134" s="21">
        <f t="shared" si="147"/>
        <v>17177594.187651094</v>
      </c>
      <c r="CM134" s="21">
        <f t="shared" si="147"/>
        <v>2484250.6605621851</v>
      </c>
      <c r="CN134" s="21">
        <f t="shared" si="147"/>
        <v>359703.9496871382</v>
      </c>
      <c r="CO134" s="21">
        <f t="shared" si="147"/>
        <v>52140.809519371527</v>
      </c>
      <c r="CP134" s="21">
        <f t="shared" si="147"/>
        <v>7565.9313864295618</v>
      </c>
      <c r="CQ134" s="21">
        <f t="shared" si="147"/>
        <v>1098.9330385793442</v>
      </c>
      <c r="CR134" s="2">
        <f t="shared" si="128"/>
        <v>49.362655966057922</v>
      </c>
      <c r="CS134" s="2">
        <f t="shared" si="128"/>
        <v>51.261219657060153</v>
      </c>
      <c r="CT134" s="2">
        <f t="shared" si="128"/>
        <v>53.159783348062383</v>
      </c>
      <c r="CU134" s="2">
        <f t="shared" si="128"/>
        <v>55.058347039064607</v>
      </c>
      <c r="CV134" s="2">
        <f t="shared" si="128"/>
        <v>56.956910730066838</v>
      </c>
      <c r="CW134" s="2">
        <f t="shared" si="128"/>
        <v>58.855474421069061</v>
      </c>
      <c r="CX134" s="2">
        <f t="shared" si="128"/>
        <v>60.754038112071292</v>
      </c>
      <c r="CY134" s="2">
        <f t="shared" si="137"/>
        <v>7.5366204421494016E-6</v>
      </c>
      <c r="CZ134" s="2">
        <f t="shared" si="137"/>
        <v>1.0885674390146456E-6</v>
      </c>
      <c r="DA134" s="2">
        <f t="shared" si="137"/>
        <v>1.5743033336895987E-7</v>
      </c>
      <c r="DB134" s="2">
        <f t="shared" si="137"/>
        <v>2.2794927103113969E-8</v>
      </c>
      <c r="DC134" s="2">
        <f t="shared" si="137"/>
        <v>3.3042338098461064E-9</v>
      </c>
      <c r="DD134" s="2">
        <f t="shared" si="137"/>
        <v>4.7946333247335654E-10</v>
      </c>
      <c r="DE134" s="2">
        <f t="shared" si="137"/>
        <v>6.9640876969540225E-11</v>
      </c>
      <c r="DF134" s="2"/>
      <c r="DG134" s="6">
        <f t="shared" si="106"/>
        <v>257</v>
      </c>
      <c r="DH134" s="2">
        <f t="shared" si="144"/>
        <v>0.02</v>
      </c>
      <c r="DI134" s="2">
        <f t="shared" si="144"/>
        <v>0.05</v>
      </c>
      <c r="DJ134" s="2">
        <f t="shared" si="144"/>
        <v>0.08</v>
      </c>
      <c r="DK134" s="2">
        <f t="shared" si="144"/>
        <v>0.1</v>
      </c>
      <c r="DL134" s="2">
        <f t="shared" si="144"/>
        <v>0.12</v>
      </c>
      <c r="DM134" s="2">
        <f t="shared" si="144"/>
        <v>0.15</v>
      </c>
      <c r="DN134" s="2">
        <f t="shared" si="144"/>
        <v>0.12</v>
      </c>
      <c r="DO134" s="2">
        <f t="shared" si="144"/>
        <v>0.1</v>
      </c>
      <c r="DP134" s="2">
        <f t="shared" si="144"/>
        <v>7.9999999993585633E-2</v>
      </c>
      <c r="DQ134" s="2">
        <f t="shared" si="144"/>
        <v>5.7967998166035282E-2</v>
      </c>
      <c r="DR134" s="2">
        <f t="shared" si="144"/>
        <v>1.9471744696536328E-2</v>
      </c>
      <c r="DS134" s="2">
        <f t="shared" si="144"/>
        <v>2.7771024180744553E-3</v>
      </c>
      <c r="DT134" s="2">
        <f t="shared" si="144"/>
        <v>3.1339837918966214E-4</v>
      </c>
      <c r="DU134" s="21">
        <f t="shared" si="148"/>
        <v>118927870.57711746</v>
      </c>
      <c r="DV134" s="21">
        <f t="shared" si="148"/>
        <v>17177594.187651094</v>
      </c>
      <c r="DW134" s="21">
        <f t="shared" si="148"/>
        <v>2484250.6605621851</v>
      </c>
      <c r="DX134" s="21">
        <f t="shared" si="148"/>
        <v>359703.9496871382</v>
      </c>
      <c r="DY134" s="21">
        <f t="shared" si="148"/>
        <v>52140.809519371527</v>
      </c>
      <c r="DZ134" s="21">
        <f t="shared" si="148"/>
        <v>7565.9313864295618</v>
      </c>
      <c r="EA134" s="21">
        <f t="shared" si="148"/>
        <v>1098.9330385793442</v>
      </c>
      <c r="EB134" s="21">
        <f t="shared" si="148"/>
        <v>159.7639919217028</v>
      </c>
      <c r="EC134" s="21">
        <f t="shared" si="148"/>
        <v>23.246751140855444</v>
      </c>
      <c r="ED134" s="21">
        <f t="shared" si="148"/>
        <v>3.3853231299645832</v>
      </c>
      <c r="EE134" s="21">
        <f t="shared" si="148"/>
        <v>0.49337034726931472</v>
      </c>
      <c r="EF134" s="21">
        <f t="shared" si="148"/>
        <v>7.1955355797659937E-2</v>
      </c>
      <c r="EG134" s="21">
        <f t="shared" si="148"/>
        <v>1.0501561518931574E-2</v>
      </c>
      <c r="EH134" s="2">
        <f t="shared" si="133"/>
        <v>49.362655966057922</v>
      </c>
      <c r="EI134" s="2">
        <f t="shared" si="133"/>
        <v>51.261219657060153</v>
      </c>
      <c r="EJ134" s="2">
        <f t="shared" si="133"/>
        <v>53.159783348062383</v>
      </c>
      <c r="EK134" s="2">
        <f t="shared" si="133"/>
        <v>55.058347039064607</v>
      </c>
      <c r="EL134" s="2">
        <f t="shared" si="133"/>
        <v>56.956910730066838</v>
      </c>
      <c r="EM134" s="2">
        <f t="shared" si="133"/>
        <v>58.855474421069061</v>
      </c>
      <c r="EN134" s="2">
        <f t="shared" si="133"/>
        <v>60.754038112071292</v>
      </c>
      <c r="EO134" s="2">
        <f t="shared" si="133"/>
        <v>62.652601803073523</v>
      </c>
      <c r="EP134" s="2">
        <f t="shared" si="132"/>
        <v>64.551165494075747</v>
      </c>
      <c r="EQ134" s="2">
        <f t="shared" si="132"/>
        <v>66.44972918507797</v>
      </c>
      <c r="ER134" s="2">
        <f t="shared" si="132"/>
        <v>68.348292876080208</v>
      </c>
      <c r="ES134" s="2">
        <f t="shared" si="132"/>
        <v>70.246856567082432</v>
      </c>
      <c r="ET134" s="2">
        <f t="shared" si="132"/>
        <v>72.145420258084656</v>
      </c>
      <c r="EU134" s="2">
        <f t="shared" si="143"/>
        <v>7.5366204421494016E-6</v>
      </c>
      <c r="EV134" s="2">
        <f t="shared" si="143"/>
        <v>1.0885674390146456E-6</v>
      </c>
      <c r="EW134" s="2">
        <f t="shared" si="143"/>
        <v>1.5743033336895987E-7</v>
      </c>
      <c r="EX134" s="2">
        <f t="shared" si="143"/>
        <v>2.2794927103113969E-8</v>
      </c>
      <c r="EY134" s="2">
        <f t="shared" si="143"/>
        <v>3.3042338098461064E-9</v>
      </c>
      <c r="EZ134" s="2">
        <f t="shared" si="143"/>
        <v>4.7946333247335654E-10</v>
      </c>
      <c r="FA134" s="2">
        <f t="shared" si="143"/>
        <v>6.9640876969540225E-11</v>
      </c>
      <c r="FB134" s="2">
        <f t="shared" si="143"/>
        <v>1.0124460831540107E-11</v>
      </c>
      <c r="FC134" s="2">
        <f t="shared" si="142"/>
        <v>1.4731781458083306E-12</v>
      </c>
      <c r="FD134" s="2">
        <f t="shared" si="142"/>
        <v>2.1453251774173543E-13</v>
      </c>
      <c r="FE134" s="2">
        <f t="shared" si="142"/>
        <v>3.1265547989183463E-14</v>
      </c>
      <c r="FF134" s="2">
        <f t="shared" si="142"/>
        <v>4.5599084789391618E-15</v>
      </c>
      <c r="FG134" s="2">
        <f t="shared" si="142"/>
        <v>6.6549819511606974E-16</v>
      </c>
    </row>
    <row r="135" spans="1:163" x14ac:dyDescent="0.25">
      <c r="A135" s="19">
        <f t="shared" si="114"/>
        <v>117</v>
      </c>
      <c r="B135" s="20">
        <f t="shared" si="115"/>
        <v>259</v>
      </c>
      <c r="C135" s="22">
        <f t="shared" si="116"/>
        <v>117</v>
      </c>
      <c r="D135" s="20">
        <f t="shared" si="116"/>
        <v>259</v>
      </c>
      <c r="E135" s="8">
        <f t="shared" si="92"/>
        <v>532.16000000000008</v>
      </c>
      <c r="F135" s="21">
        <f t="shared" si="117"/>
        <v>6.3371356147021542E-14</v>
      </c>
      <c r="G135" s="7">
        <f t="shared" si="93"/>
        <v>0.27066876123788858</v>
      </c>
      <c r="H135" s="7">
        <f t="shared" si="94"/>
        <v>2.4306628185600296E-2</v>
      </c>
      <c r="I135" s="2">
        <f t="shared" si="95"/>
        <v>93.289913389733499</v>
      </c>
      <c r="J135" s="2">
        <f t="shared" si="107"/>
        <v>5.0176937929180943</v>
      </c>
      <c r="K135" s="2">
        <f t="shared" si="108"/>
        <v>7.748087902832193</v>
      </c>
      <c r="L135" s="2">
        <f t="shared" si="109"/>
        <v>1.6095146031151291</v>
      </c>
      <c r="M135" s="2">
        <f t="shared" si="96"/>
        <v>1</v>
      </c>
      <c r="N135" s="2">
        <f t="shared" si="97"/>
        <v>1</v>
      </c>
      <c r="O135" s="2">
        <f t="shared" si="98"/>
        <v>1</v>
      </c>
      <c r="P135" s="2">
        <f t="shared" si="99"/>
        <v>0.90696788675215922</v>
      </c>
      <c r="Q135" s="6">
        <f t="shared" si="100"/>
        <v>259</v>
      </c>
      <c r="R135" s="2">
        <f t="shared" si="129"/>
        <v>0.1</v>
      </c>
      <c r="S135" s="2">
        <f t="shared" si="129"/>
        <v>0.1</v>
      </c>
      <c r="T135" s="2">
        <f t="shared" si="129"/>
        <v>0.15</v>
      </c>
      <c r="U135" s="2">
        <f t="shared" si="129"/>
        <v>0.15</v>
      </c>
      <c r="V135" s="2">
        <f t="shared" si="129"/>
        <v>0.15</v>
      </c>
      <c r="W135" s="2">
        <f t="shared" si="129"/>
        <v>0.15</v>
      </c>
      <c r="X135" s="2">
        <f t="shared" si="129"/>
        <v>0.1</v>
      </c>
      <c r="Y135" s="2">
        <f t="shared" si="129"/>
        <v>0.1</v>
      </c>
      <c r="Z135" s="21">
        <f t="shared" si="145"/>
        <v>2265356635594.9614</v>
      </c>
      <c r="AA135" s="21">
        <f t="shared" si="145"/>
        <v>326891640704.45422</v>
      </c>
      <c r="AB135" s="21">
        <f t="shared" si="145"/>
        <v>47259974688.626358</v>
      </c>
      <c r="AC135" s="21">
        <f t="shared" si="145"/>
        <v>6844444964.8861256</v>
      </c>
      <c r="AD135" s="21">
        <f t="shared" si="145"/>
        <v>992838643.54931641</v>
      </c>
      <c r="AE135" s="21">
        <f t="shared" si="145"/>
        <v>144232174.75786576</v>
      </c>
      <c r="AF135" s="21">
        <f t="shared" si="145"/>
        <v>20981754.232878339</v>
      </c>
      <c r="AG135" s="21">
        <f t="shared" si="145"/>
        <v>3056157.1164399087</v>
      </c>
      <c r="AH135" s="2">
        <f t="shared" si="134"/>
        <v>39.719995968987831</v>
      </c>
      <c r="AI135" s="2">
        <f t="shared" si="134"/>
        <v>41.611424348463437</v>
      </c>
      <c r="AJ135" s="2">
        <f t="shared" si="134"/>
        <v>43.50285272793905</v>
      </c>
      <c r="AK135" s="2">
        <f t="shared" si="134"/>
        <v>45.394281107414663</v>
      </c>
      <c r="AL135" s="2">
        <f t="shared" si="134"/>
        <v>47.285709486890269</v>
      </c>
      <c r="AM135" s="2">
        <f t="shared" si="134"/>
        <v>49.177137866365882</v>
      </c>
      <c r="AN135" s="2">
        <f t="shared" si="134"/>
        <v>51.068566245841495</v>
      </c>
      <c r="AO135" s="2">
        <f t="shared" si="134"/>
        <v>52.959994625317108</v>
      </c>
      <c r="AP135" s="2">
        <f t="shared" si="135"/>
        <v>0.14355872215430826</v>
      </c>
      <c r="AQ135" s="2">
        <f t="shared" si="135"/>
        <v>2.0715566584566233E-2</v>
      </c>
      <c r="AR135" s="2">
        <f t="shared" si="135"/>
        <v>2.9949286874921678E-3</v>
      </c>
      <c r="AS135" s="2">
        <f t="shared" si="135"/>
        <v>4.3374175949848745E-4</v>
      </c>
      <c r="AT135" s="2">
        <f t="shared" si="135"/>
        <v>6.2917531276889555E-5</v>
      </c>
      <c r="AU135" s="2">
        <f t="shared" si="135"/>
        <v>9.1401885144401681E-6</v>
      </c>
      <c r="AV135" s="2">
        <f t="shared" si="135"/>
        <v>1.3296422200810109E-6</v>
      </c>
      <c r="AW135" s="2">
        <f t="shared" si="135"/>
        <v>1.9367282106716797E-7</v>
      </c>
      <c r="AX135" s="2"/>
      <c r="AY135" s="6">
        <f t="shared" si="102"/>
        <v>259</v>
      </c>
      <c r="AZ135" s="2">
        <f t="shared" si="130"/>
        <v>0.1</v>
      </c>
      <c r="BA135" s="2">
        <f t="shared" si="130"/>
        <v>0.15</v>
      </c>
      <c r="BB135" s="2">
        <f t="shared" si="130"/>
        <v>0.15</v>
      </c>
      <c r="BC135" s="2">
        <f t="shared" si="130"/>
        <v>0.15</v>
      </c>
      <c r="BD135" s="2">
        <f t="shared" si="130"/>
        <v>0.15</v>
      </c>
      <c r="BE135" s="2">
        <f t="shared" si="130"/>
        <v>0.15</v>
      </c>
      <c r="BF135" s="2">
        <f t="shared" si="130"/>
        <v>0.15</v>
      </c>
      <c r="BG135" s="21">
        <f t="shared" si="146"/>
        <v>326891640704.45422</v>
      </c>
      <c r="BH135" s="21">
        <f t="shared" si="146"/>
        <v>47259974688.626358</v>
      </c>
      <c r="BI135" s="21">
        <f t="shared" si="146"/>
        <v>6844444964.8861256</v>
      </c>
      <c r="BJ135" s="21">
        <f t="shared" si="146"/>
        <v>992838643.54931641</v>
      </c>
      <c r="BK135" s="21">
        <f t="shared" si="146"/>
        <v>144232174.75786576</v>
      </c>
      <c r="BL135" s="21">
        <f t="shared" si="146"/>
        <v>20981754.232878339</v>
      </c>
      <c r="BM135" s="21">
        <f t="shared" si="146"/>
        <v>3056157.1164399087</v>
      </c>
      <c r="BN135" s="2">
        <f t="shared" si="127"/>
        <v>41.611424348463437</v>
      </c>
      <c r="BO135" s="2">
        <f t="shared" si="127"/>
        <v>43.50285272793905</v>
      </c>
      <c r="BP135" s="2">
        <f t="shared" si="127"/>
        <v>45.394281107414663</v>
      </c>
      <c r="BQ135" s="2">
        <f t="shared" si="127"/>
        <v>47.285709486890269</v>
      </c>
      <c r="BR135" s="2">
        <f t="shared" si="127"/>
        <v>49.177137866365882</v>
      </c>
      <c r="BS135" s="2">
        <f t="shared" si="127"/>
        <v>51.068566245841495</v>
      </c>
      <c r="BT135" s="2">
        <f t="shared" si="127"/>
        <v>52.959994625317108</v>
      </c>
      <c r="BU135" s="2">
        <f t="shared" si="136"/>
        <v>2.0715566584566233E-2</v>
      </c>
      <c r="BV135" s="2">
        <f t="shared" si="136"/>
        <v>2.9949286874921678E-3</v>
      </c>
      <c r="BW135" s="2">
        <f t="shared" si="136"/>
        <v>4.3374175949848745E-4</v>
      </c>
      <c r="BX135" s="2">
        <f t="shared" si="136"/>
        <v>6.2917531276889555E-5</v>
      </c>
      <c r="BY135" s="2">
        <f t="shared" si="136"/>
        <v>9.1401885144401681E-6</v>
      </c>
      <c r="BZ135" s="2">
        <f t="shared" si="136"/>
        <v>1.3296422200810109E-6</v>
      </c>
      <c r="CA135" s="2">
        <f t="shared" si="136"/>
        <v>1.9367282106716797E-7</v>
      </c>
      <c r="CB135" s="2"/>
      <c r="CC135" s="6">
        <f t="shared" si="104"/>
        <v>259</v>
      </c>
      <c r="CD135" s="2">
        <f t="shared" si="131"/>
        <v>0.05</v>
      </c>
      <c r="CE135" s="2">
        <f t="shared" si="131"/>
        <v>0.15</v>
      </c>
      <c r="CF135" s="2">
        <f t="shared" si="131"/>
        <v>0.25</v>
      </c>
      <c r="CG135" s="2">
        <f t="shared" si="131"/>
        <v>0.25</v>
      </c>
      <c r="CH135" s="2">
        <f t="shared" si="131"/>
        <v>0.15</v>
      </c>
      <c r="CI135" s="2">
        <f t="shared" si="131"/>
        <v>0.1</v>
      </c>
      <c r="CJ135" s="2">
        <f t="shared" si="131"/>
        <v>0.05</v>
      </c>
      <c r="CK135" s="21">
        <f t="shared" si="147"/>
        <v>144232174.75786576</v>
      </c>
      <c r="CL135" s="21">
        <f t="shared" si="147"/>
        <v>20981754.232878339</v>
      </c>
      <c r="CM135" s="21">
        <f t="shared" si="147"/>
        <v>3056157.1164399087</v>
      </c>
      <c r="CN135" s="21">
        <f t="shared" si="147"/>
        <v>445683.08178155473</v>
      </c>
      <c r="CO135" s="21">
        <f t="shared" si="147"/>
        <v>65066.773853103332</v>
      </c>
      <c r="CP135" s="21">
        <f t="shared" si="147"/>
        <v>9509.2082856209727</v>
      </c>
      <c r="CQ135" s="21">
        <f t="shared" si="147"/>
        <v>1391.0846330667896</v>
      </c>
      <c r="CR135" s="2">
        <f t="shared" si="128"/>
        <v>49.177137866365882</v>
      </c>
      <c r="CS135" s="2">
        <f t="shared" si="128"/>
        <v>51.068566245841495</v>
      </c>
      <c r="CT135" s="2">
        <f t="shared" si="128"/>
        <v>52.959994625317108</v>
      </c>
      <c r="CU135" s="2">
        <f t="shared" si="128"/>
        <v>54.851423004792721</v>
      </c>
      <c r="CV135" s="2">
        <f t="shared" si="128"/>
        <v>56.742851384268327</v>
      </c>
      <c r="CW135" s="2">
        <f t="shared" si="128"/>
        <v>58.63427976374394</v>
      </c>
      <c r="CX135" s="2">
        <f t="shared" si="128"/>
        <v>60.525708143219553</v>
      </c>
      <c r="CY135" s="2">
        <f t="shared" si="137"/>
        <v>9.1401885144401681E-6</v>
      </c>
      <c r="CZ135" s="2">
        <f t="shared" si="137"/>
        <v>1.3296422200810109E-6</v>
      </c>
      <c r="DA135" s="2">
        <f t="shared" si="137"/>
        <v>1.9367282106716797E-7</v>
      </c>
      <c r="DB135" s="2">
        <f t="shared" si="137"/>
        <v>2.8243541304281049E-8</v>
      </c>
      <c r="DC135" s="2">
        <f t="shared" si="137"/>
        <v>4.1233696991827227E-9</v>
      </c>
      <c r="DD135" s="2">
        <f t="shared" si="137"/>
        <v>6.0261142494429506E-10</v>
      </c>
      <c r="DE135" s="2">
        <f t="shared" si="137"/>
        <v>8.8154919712724345E-11</v>
      </c>
      <c r="DF135" s="2"/>
      <c r="DG135" s="6">
        <f t="shared" si="106"/>
        <v>259</v>
      </c>
      <c r="DH135" s="2">
        <f t="shared" si="144"/>
        <v>0.02</v>
      </c>
      <c r="DI135" s="2">
        <f t="shared" si="144"/>
        <v>0.05</v>
      </c>
      <c r="DJ135" s="2">
        <f t="shared" si="144"/>
        <v>0.08</v>
      </c>
      <c r="DK135" s="2">
        <f t="shared" si="144"/>
        <v>0.1</v>
      </c>
      <c r="DL135" s="2">
        <f t="shared" si="144"/>
        <v>0.12</v>
      </c>
      <c r="DM135" s="2">
        <f t="shared" si="144"/>
        <v>0.15</v>
      </c>
      <c r="DN135" s="2">
        <f t="shared" si="144"/>
        <v>0.12</v>
      </c>
      <c r="DO135" s="2">
        <f t="shared" si="144"/>
        <v>0.1</v>
      </c>
      <c r="DP135" s="2">
        <f t="shared" si="144"/>
        <v>7.99999999999913E-2</v>
      </c>
      <c r="DQ135" s="2">
        <f t="shared" si="144"/>
        <v>5.9247029192584927E-2</v>
      </c>
      <c r="DR135" s="2">
        <f t="shared" si="144"/>
        <v>2.3704432375179153E-2</v>
      </c>
      <c r="DS135" s="2">
        <f t="shared" si="144"/>
        <v>3.6030460491053694E-3</v>
      </c>
      <c r="DT135" s="2">
        <f t="shared" si="144"/>
        <v>4.133791352984606E-4</v>
      </c>
      <c r="DU135" s="21">
        <f t="shared" si="148"/>
        <v>144232174.75786576</v>
      </c>
      <c r="DV135" s="21">
        <f t="shared" si="148"/>
        <v>20981754.232878339</v>
      </c>
      <c r="DW135" s="21">
        <f t="shared" si="148"/>
        <v>3056157.1164399087</v>
      </c>
      <c r="DX135" s="21">
        <f t="shared" si="148"/>
        <v>445683.08178155473</v>
      </c>
      <c r="DY135" s="21">
        <f t="shared" si="148"/>
        <v>65066.773853103332</v>
      </c>
      <c r="DZ135" s="21">
        <f t="shared" si="148"/>
        <v>9509.2082856209727</v>
      </c>
      <c r="EA135" s="21">
        <f t="shared" si="148"/>
        <v>1391.0846330667896</v>
      </c>
      <c r="EB135" s="21">
        <f t="shared" si="148"/>
        <v>203.68615011216627</v>
      </c>
      <c r="EC135" s="21">
        <f t="shared" si="148"/>
        <v>29.850049495453511</v>
      </c>
      <c r="ED135" s="21">
        <f t="shared" si="148"/>
        <v>4.37807338252893</v>
      </c>
      <c r="EE135" s="21">
        <f t="shared" si="148"/>
        <v>0.64262261182306835</v>
      </c>
      <c r="EF135" s="21">
        <f t="shared" si="148"/>
        <v>9.4394365640560987E-2</v>
      </c>
      <c r="EG135" s="21">
        <f t="shared" si="148"/>
        <v>1.3875120328081605E-2</v>
      </c>
      <c r="EH135" s="2">
        <f t="shared" si="133"/>
        <v>49.177137866365882</v>
      </c>
      <c r="EI135" s="2">
        <f t="shared" si="133"/>
        <v>51.068566245841495</v>
      </c>
      <c r="EJ135" s="2">
        <f t="shared" si="133"/>
        <v>52.959994625317108</v>
      </c>
      <c r="EK135" s="2">
        <f t="shared" si="133"/>
        <v>54.851423004792721</v>
      </c>
      <c r="EL135" s="2">
        <f t="shared" si="133"/>
        <v>56.742851384268327</v>
      </c>
      <c r="EM135" s="2">
        <f t="shared" si="133"/>
        <v>58.63427976374394</v>
      </c>
      <c r="EN135" s="2">
        <f t="shared" si="133"/>
        <v>60.525708143219553</v>
      </c>
      <c r="EO135" s="2">
        <f t="shared" si="133"/>
        <v>62.417136522695159</v>
      </c>
      <c r="EP135" s="2">
        <f t="shared" si="132"/>
        <v>64.308564902170772</v>
      </c>
      <c r="EQ135" s="2">
        <f t="shared" si="132"/>
        <v>66.199993281646385</v>
      </c>
      <c r="ER135" s="2">
        <f t="shared" si="132"/>
        <v>68.091421661121998</v>
      </c>
      <c r="ES135" s="2">
        <f t="shared" si="132"/>
        <v>69.982850040597597</v>
      </c>
      <c r="ET135" s="2">
        <f t="shared" si="132"/>
        <v>71.87427842007321</v>
      </c>
      <c r="EU135" s="2">
        <f t="shared" si="143"/>
        <v>9.1401885144401681E-6</v>
      </c>
      <c r="EV135" s="2">
        <f t="shared" si="143"/>
        <v>1.3296422200810109E-6</v>
      </c>
      <c r="EW135" s="2">
        <f t="shared" si="143"/>
        <v>1.9367282106716797E-7</v>
      </c>
      <c r="EX135" s="2">
        <f t="shared" si="143"/>
        <v>2.8243541304281049E-8</v>
      </c>
      <c r="EY135" s="2">
        <f t="shared" si="143"/>
        <v>4.1233696991827227E-9</v>
      </c>
      <c r="EZ135" s="2">
        <f t="shared" si="143"/>
        <v>6.0261142494429506E-10</v>
      </c>
      <c r="FA135" s="2">
        <f t="shared" si="143"/>
        <v>8.8154919712724345E-11</v>
      </c>
      <c r="FB135" s="2">
        <f t="shared" si="143"/>
        <v>1.2907867560973787E-11</v>
      </c>
      <c r="FC135" s="2">
        <f t="shared" si="142"/>
        <v>1.8916381175826059E-12</v>
      </c>
      <c r="FD135" s="2">
        <f t="shared" si="142"/>
        <v>2.7744444756203622E-13</v>
      </c>
      <c r="FE135" s="2">
        <f t="shared" si="142"/>
        <v>4.0723866401968865E-14</v>
      </c>
      <c r="FF135" s="2">
        <f t="shared" si="142"/>
        <v>5.9818989632801663E-15</v>
      </c>
      <c r="FG135" s="2">
        <f t="shared" si="142"/>
        <v>8.7928519189363823E-16</v>
      </c>
    </row>
    <row r="136" spans="1:163" x14ac:dyDescent="0.25">
      <c r="A136" s="19">
        <f t="shared" si="114"/>
        <v>118</v>
      </c>
      <c r="B136" s="20">
        <f t="shared" si="115"/>
        <v>261</v>
      </c>
      <c r="C136" s="22">
        <f t="shared" si="116"/>
        <v>118</v>
      </c>
      <c r="D136" s="20">
        <f t="shared" si="116"/>
        <v>261</v>
      </c>
      <c r="E136" s="8">
        <f t="shared" si="92"/>
        <v>534.16000000000008</v>
      </c>
      <c r="F136" s="21">
        <f t="shared" si="117"/>
        <v>6.3371356147021542E-14</v>
      </c>
      <c r="G136" s="7">
        <f t="shared" si="93"/>
        <v>0.26594379062058521</v>
      </c>
      <c r="H136" s="7">
        <f t="shared" si="94"/>
        <v>2.4337424083478439E-2</v>
      </c>
      <c r="I136" s="2">
        <f t="shared" si="95"/>
        <v>93.321613306609976</v>
      </c>
      <c r="J136" s="2">
        <f t="shared" si="107"/>
        <v>5.0945447168904332</v>
      </c>
      <c r="K136" s="2">
        <f t="shared" si="108"/>
        <v>8.0351928424988497</v>
      </c>
      <c r="L136" s="2">
        <f t="shared" si="109"/>
        <v>1.6140302067772188</v>
      </c>
      <c r="M136" s="2">
        <f t="shared" si="96"/>
        <v>1</v>
      </c>
      <c r="N136" s="2">
        <f t="shared" si="97"/>
        <v>1</v>
      </c>
      <c r="O136" s="2">
        <f t="shared" si="98"/>
        <v>1</v>
      </c>
      <c r="P136" s="2">
        <f t="shared" si="99"/>
        <v>0.91329793857042862</v>
      </c>
      <c r="Q136" s="6">
        <f t="shared" si="100"/>
        <v>261</v>
      </c>
      <c r="R136" s="2">
        <f t="shared" si="129"/>
        <v>0.1</v>
      </c>
      <c r="S136" s="2">
        <f t="shared" si="129"/>
        <v>0.1</v>
      </c>
      <c r="T136" s="2">
        <f t="shared" si="129"/>
        <v>0.15</v>
      </c>
      <c r="U136" s="2">
        <f t="shared" si="129"/>
        <v>0.15</v>
      </c>
      <c r="V136" s="2">
        <f t="shared" si="129"/>
        <v>0.15</v>
      </c>
      <c r="W136" s="2">
        <f t="shared" si="129"/>
        <v>0.15</v>
      </c>
      <c r="X136" s="2">
        <f t="shared" si="129"/>
        <v>0.1</v>
      </c>
      <c r="Y136" s="2">
        <f t="shared" ref="Y136:Y148" si="149">Y$10*(1-EXP((-AG136)))</f>
        <v>0.1</v>
      </c>
      <c r="Z136" s="21">
        <f t="shared" si="145"/>
        <v>2647939280530.7554</v>
      </c>
      <c r="AA136" s="21">
        <f t="shared" si="145"/>
        <v>384816776891.07477</v>
      </c>
      <c r="AB136" s="21">
        <f t="shared" si="145"/>
        <v>56030198427.289474</v>
      </c>
      <c r="AC136" s="21">
        <f t="shared" si="145"/>
        <v>8172316598.54848</v>
      </c>
      <c r="AD136" s="21">
        <f t="shared" si="145"/>
        <v>1193888295.4556823</v>
      </c>
      <c r="AE136" s="21">
        <f t="shared" si="145"/>
        <v>174672715.92444253</v>
      </c>
      <c r="AF136" s="21">
        <f t="shared" si="145"/>
        <v>25590717.256196462</v>
      </c>
      <c r="AG136" s="21">
        <f t="shared" si="145"/>
        <v>3753997.1658161581</v>
      </c>
      <c r="AH136" s="2">
        <f t="shared" si="134"/>
        <v>39.57127649928217</v>
      </c>
      <c r="AI136" s="2">
        <f t="shared" si="134"/>
        <v>41.455622999247986</v>
      </c>
      <c r="AJ136" s="2">
        <f t="shared" si="134"/>
        <v>43.339969499213801</v>
      </c>
      <c r="AK136" s="2">
        <f t="shared" si="134"/>
        <v>45.224315999179616</v>
      </c>
      <c r="AL136" s="2">
        <f t="shared" si="134"/>
        <v>47.108662499145439</v>
      </c>
      <c r="AM136" s="2">
        <f t="shared" si="134"/>
        <v>48.993008999111254</v>
      </c>
      <c r="AN136" s="2">
        <f t="shared" si="134"/>
        <v>50.877355499077076</v>
      </c>
      <c r="AO136" s="2">
        <f t="shared" si="134"/>
        <v>52.761701999042891</v>
      </c>
      <c r="AP136" s="2">
        <f t="shared" si="135"/>
        <v>0.16780350320220394</v>
      </c>
      <c r="AQ136" s="2">
        <f t="shared" si="135"/>
        <v>2.4386361019713289E-2</v>
      </c>
      <c r="AR136" s="2">
        <f t="shared" si="135"/>
        <v>3.5507096595240508E-3</v>
      </c>
      <c r="AS136" s="2">
        <f t="shared" si="135"/>
        <v>5.1789078571283184E-4</v>
      </c>
      <c r="AT136" s="2">
        <f t="shared" si="135"/>
        <v>7.5658320371082568E-5</v>
      </c>
      <c r="AU136" s="2">
        <f t="shared" si="135"/>
        <v>1.1069246890015375E-5</v>
      </c>
      <c r="AV136" s="2">
        <f t="shared" si="135"/>
        <v>1.6217184573001567E-6</v>
      </c>
      <c r="AW136" s="2">
        <f t="shared" si="135"/>
        <v>2.3789589136984537E-7</v>
      </c>
      <c r="AX136" s="2"/>
      <c r="AY136" s="6">
        <f t="shared" si="102"/>
        <v>261</v>
      </c>
      <c r="AZ136" s="2">
        <f t="shared" si="130"/>
        <v>0.1</v>
      </c>
      <c r="BA136" s="2">
        <f t="shared" si="130"/>
        <v>0.15</v>
      </c>
      <c r="BB136" s="2">
        <f t="shared" si="130"/>
        <v>0.15</v>
      </c>
      <c r="BC136" s="2">
        <f t="shared" si="130"/>
        <v>0.15</v>
      </c>
      <c r="BD136" s="2">
        <f t="shared" si="130"/>
        <v>0.15</v>
      </c>
      <c r="BE136" s="2">
        <f t="shared" si="130"/>
        <v>0.15</v>
      </c>
      <c r="BF136" s="2">
        <f t="shared" si="130"/>
        <v>0.15</v>
      </c>
      <c r="BG136" s="21">
        <f t="shared" si="146"/>
        <v>384816776891.07477</v>
      </c>
      <c r="BH136" s="21">
        <f t="shared" si="146"/>
        <v>56030198427.289474</v>
      </c>
      <c r="BI136" s="21">
        <f t="shared" si="146"/>
        <v>8172316598.54848</v>
      </c>
      <c r="BJ136" s="21">
        <f t="shared" si="146"/>
        <v>1193888295.4556823</v>
      </c>
      <c r="BK136" s="21">
        <f t="shared" si="146"/>
        <v>174672715.92444253</v>
      </c>
      <c r="BL136" s="21">
        <f t="shared" si="146"/>
        <v>25590717.256196462</v>
      </c>
      <c r="BM136" s="21">
        <f t="shared" si="146"/>
        <v>3753997.1658161581</v>
      </c>
      <c r="BN136" s="2">
        <f t="shared" si="127"/>
        <v>41.455622999247986</v>
      </c>
      <c r="BO136" s="2">
        <f t="shared" si="127"/>
        <v>43.339969499213801</v>
      </c>
      <c r="BP136" s="2">
        <f t="shared" si="127"/>
        <v>45.224315999179616</v>
      </c>
      <c r="BQ136" s="2">
        <f t="shared" si="127"/>
        <v>47.108662499145439</v>
      </c>
      <c r="BR136" s="2">
        <f t="shared" si="127"/>
        <v>48.993008999111254</v>
      </c>
      <c r="BS136" s="2">
        <f t="shared" si="127"/>
        <v>50.877355499077076</v>
      </c>
      <c r="BT136" s="2">
        <f t="shared" si="127"/>
        <v>52.761701999042891</v>
      </c>
      <c r="BU136" s="2">
        <f t="shared" si="136"/>
        <v>2.4386361019713289E-2</v>
      </c>
      <c r="BV136" s="2">
        <f t="shared" si="136"/>
        <v>3.5507096595240508E-3</v>
      </c>
      <c r="BW136" s="2">
        <f t="shared" si="136"/>
        <v>5.1789078571283184E-4</v>
      </c>
      <c r="BX136" s="2">
        <f t="shared" si="136"/>
        <v>7.5658320371082568E-5</v>
      </c>
      <c r="BY136" s="2">
        <f t="shared" si="136"/>
        <v>1.1069246890015375E-5</v>
      </c>
      <c r="BZ136" s="2">
        <f t="shared" si="136"/>
        <v>1.6217184573001567E-6</v>
      </c>
      <c r="CA136" s="2">
        <f t="shared" si="136"/>
        <v>2.3789589136984537E-7</v>
      </c>
      <c r="CB136" s="2"/>
      <c r="CC136" s="6">
        <f t="shared" si="104"/>
        <v>261</v>
      </c>
      <c r="CD136" s="2">
        <f t="shared" si="131"/>
        <v>0.05</v>
      </c>
      <c r="CE136" s="2">
        <f t="shared" si="131"/>
        <v>0.15</v>
      </c>
      <c r="CF136" s="2">
        <f t="shared" si="131"/>
        <v>0.25</v>
      </c>
      <c r="CG136" s="2">
        <f t="shared" si="131"/>
        <v>0.25</v>
      </c>
      <c r="CH136" s="2">
        <f t="shared" si="131"/>
        <v>0.15</v>
      </c>
      <c r="CI136" s="2">
        <f t="shared" si="131"/>
        <v>0.1</v>
      </c>
      <c r="CJ136" s="2">
        <f t="shared" si="131"/>
        <v>0.05</v>
      </c>
      <c r="CK136" s="21">
        <f t="shared" si="147"/>
        <v>174672715.92444253</v>
      </c>
      <c r="CL136" s="21">
        <f t="shared" si="147"/>
        <v>25590717.256196462</v>
      </c>
      <c r="CM136" s="21">
        <f t="shared" si="147"/>
        <v>3753997.1658161581</v>
      </c>
      <c r="CN136" s="21">
        <f t="shared" si="147"/>
        <v>551343.02374429582</v>
      </c>
      <c r="CO136" s="21">
        <f t="shared" si="147"/>
        <v>81064.809368043425</v>
      </c>
      <c r="CP136" s="21">
        <f t="shared" si="147"/>
        <v>11931.490588992747</v>
      </c>
      <c r="CQ136" s="21">
        <f t="shared" si="147"/>
        <v>1757.8469156164433</v>
      </c>
      <c r="CR136" s="2">
        <f t="shared" si="128"/>
        <v>48.993008999111254</v>
      </c>
      <c r="CS136" s="2">
        <f t="shared" si="128"/>
        <v>50.877355499077076</v>
      </c>
      <c r="CT136" s="2">
        <f t="shared" si="128"/>
        <v>52.761701999042891</v>
      </c>
      <c r="CU136" s="2">
        <f t="shared" si="128"/>
        <v>54.646048499008714</v>
      </c>
      <c r="CV136" s="2">
        <f t="shared" si="128"/>
        <v>56.530394998974529</v>
      </c>
      <c r="CW136" s="2">
        <f t="shared" si="128"/>
        <v>58.414741498940344</v>
      </c>
      <c r="CX136" s="2">
        <f t="shared" si="128"/>
        <v>60.299087998906167</v>
      </c>
      <c r="CY136" s="2">
        <f t="shared" si="137"/>
        <v>1.1069246890015375E-5</v>
      </c>
      <c r="CZ136" s="2">
        <f t="shared" si="137"/>
        <v>1.6217184573001567E-6</v>
      </c>
      <c r="DA136" s="2">
        <f t="shared" si="137"/>
        <v>2.3789589136984537E-7</v>
      </c>
      <c r="DB136" s="2">
        <f t="shared" si="137"/>
        <v>3.4939355116875542E-8</v>
      </c>
      <c r="DC136" s="2">
        <f t="shared" si="137"/>
        <v>5.1371869054526902E-9</v>
      </c>
      <c r="DD136" s="2">
        <f t="shared" si="137"/>
        <v>7.5611473947989541E-10</v>
      </c>
      <c r="DE136" s="2">
        <f t="shared" si="137"/>
        <v>1.1139714294147299E-10</v>
      </c>
      <c r="DF136" s="2"/>
      <c r="DG136" s="6">
        <f t="shared" si="106"/>
        <v>261</v>
      </c>
      <c r="DH136" s="2">
        <f t="shared" si="144"/>
        <v>0.02</v>
      </c>
      <c r="DI136" s="2">
        <f t="shared" si="144"/>
        <v>0.05</v>
      </c>
      <c r="DJ136" s="2">
        <f t="shared" si="144"/>
        <v>0.08</v>
      </c>
      <c r="DK136" s="2">
        <f t="shared" si="144"/>
        <v>0.1</v>
      </c>
      <c r="DL136" s="2">
        <f t="shared" si="144"/>
        <v>0.12</v>
      </c>
      <c r="DM136" s="2">
        <f t="shared" si="144"/>
        <v>0.15</v>
      </c>
      <c r="DN136" s="2">
        <f t="shared" si="144"/>
        <v>0.12</v>
      </c>
      <c r="DO136" s="2">
        <f t="shared" si="144"/>
        <v>0.1</v>
      </c>
      <c r="DP136" s="2">
        <f t="shared" si="144"/>
        <v>0.08</v>
      </c>
      <c r="DQ136" s="2">
        <f t="shared" si="144"/>
        <v>5.9789204366352662E-2</v>
      </c>
      <c r="DR136" s="2">
        <f t="shared" si="144"/>
        <v>2.8314820008938674E-2</v>
      </c>
      <c r="DS136" s="2">
        <f t="shared" si="144"/>
        <v>4.6500628070915836E-3</v>
      </c>
      <c r="DT136" s="2">
        <f t="shared" si="144"/>
        <v>5.4385138804567072E-4</v>
      </c>
      <c r="DU136" s="21">
        <f t="shared" si="148"/>
        <v>174672715.92444253</v>
      </c>
      <c r="DV136" s="21">
        <f t="shared" si="148"/>
        <v>25590717.256196462</v>
      </c>
      <c r="DW136" s="21">
        <f t="shared" si="148"/>
        <v>3753997.1658161581</v>
      </c>
      <c r="DX136" s="21">
        <f t="shared" si="148"/>
        <v>551343.02374429582</v>
      </c>
      <c r="DY136" s="21">
        <f t="shared" si="148"/>
        <v>81064.809368043425</v>
      </c>
      <c r="DZ136" s="21">
        <f t="shared" si="148"/>
        <v>11931.490588992747</v>
      </c>
      <c r="EA136" s="21">
        <f t="shared" si="148"/>
        <v>1757.8469156164433</v>
      </c>
      <c r="EB136" s="21">
        <f t="shared" si="148"/>
        <v>259.21854305747377</v>
      </c>
      <c r="EC136" s="21">
        <f t="shared" si="148"/>
        <v>38.258382816079127</v>
      </c>
      <c r="ED136" s="21">
        <f t="shared" si="148"/>
        <v>5.6512107379994747</v>
      </c>
      <c r="EE136" s="21">
        <f t="shared" si="148"/>
        <v>0.83539392791880385</v>
      </c>
      <c r="EF136" s="21">
        <f t="shared" si="148"/>
        <v>0.12358283849405274</v>
      </c>
      <c r="EG136" s="21">
        <f t="shared" si="148"/>
        <v>1.8294711965721716E-2</v>
      </c>
      <c r="EH136" s="2">
        <f t="shared" si="133"/>
        <v>48.993008999111254</v>
      </c>
      <c r="EI136" s="2">
        <f t="shared" si="133"/>
        <v>50.877355499077076</v>
      </c>
      <c r="EJ136" s="2">
        <f t="shared" si="133"/>
        <v>52.761701999042891</v>
      </c>
      <c r="EK136" s="2">
        <f t="shared" si="133"/>
        <v>54.646048499008714</v>
      </c>
      <c r="EL136" s="2">
        <f t="shared" si="133"/>
        <v>56.530394998974529</v>
      </c>
      <c r="EM136" s="2">
        <f t="shared" si="133"/>
        <v>58.414741498940344</v>
      </c>
      <c r="EN136" s="2">
        <f t="shared" si="133"/>
        <v>60.299087998906167</v>
      </c>
      <c r="EO136" s="2">
        <f t="shared" si="133"/>
        <v>62.183434498871982</v>
      </c>
      <c r="EP136" s="2">
        <f t="shared" si="132"/>
        <v>64.067780998837804</v>
      </c>
      <c r="EQ136" s="2">
        <f t="shared" si="132"/>
        <v>65.95212749880362</v>
      </c>
      <c r="ER136" s="2">
        <f t="shared" si="132"/>
        <v>67.836473998769435</v>
      </c>
      <c r="ES136" s="2">
        <f t="shared" si="132"/>
        <v>69.72082049873525</v>
      </c>
      <c r="ET136" s="2">
        <f t="shared" si="132"/>
        <v>71.605166998701065</v>
      </c>
      <c r="EU136" s="2">
        <f t="shared" si="143"/>
        <v>1.1069246890015375E-5</v>
      </c>
      <c r="EV136" s="2">
        <f t="shared" si="143"/>
        <v>1.6217184573001567E-6</v>
      </c>
      <c r="EW136" s="2">
        <f t="shared" si="143"/>
        <v>2.3789589136984537E-7</v>
      </c>
      <c r="EX136" s="2">
        <f t="shared" si="143"/>
        <v>3.4939355116875542E-8</v>
      </c>
      <c r="EY136" s="2">
        <f t="shared" si="143"/>
        <v>5.1371869054526902E-9</v>
      </c>
      <c r="EZ136" s="2">
        <f t="shared" si="143"/>
        <v>7.5611473947989541E-10</v>
      </c>
      <c r="FA136" s="2">
        <f t="shared" si="143"/>
        <v>1.1139714294147299E-10</v>
      </c>
      <c r="FB136" s="2">
        <f t="shared" si="143"/>
        <v>1.6427030612007215E-11</v>
      </c>
      <c r="FC136" s="2">
        <f t="shared" si="142"/>
        <v>2.42448560304684E-12</v>
      </c>
      <c r="FD136" s="2">
        <f t="shared" si="142"/>
        <v>3.5812488833963728E-13</v>
      </c>
      <c r="FE136" s="2">
        <f t="shared" si="142"/>
        <v>5.2940046129201782E-14</v>
      </c>
      <c r="FF136" s="2">
        <f t="shared" si="142"/>
        <v>7.8316120718664621E-15</v>
      </c>
      <c r="FG136" s="2">
        <f t="shared" si="142"/>
        <v>1.1593607075869278E-15</v>
      </c>
    </row>
    <row r="137" spans="1:163" x14ac:dyDescent="0.25">
      <c r="A137" s="19">
        <f t="shared" si="114"/>
        <v>119</v>
      </c>
      <c r="B137" s="20">
        <f t="shared" si="115"/>
        <v>263</v>
      </c>
      <c r="C137" s="22">
        <f t="shared" si="116"/>
        <v>119</v>
      </c>
      <c r="D137" s="20">
        <f t="shared" si="116"/>
        <v>263</v>
      </c>
      <c r="E137" s="8">
        <f t="shared" si="92"/>
        <v>536.16000000000008</v>
      </c>
      <c r="F137" s="21">
        <f t="shared" si="117"/>
        <v>6.3371356147021542E-14</v>
      </c>
      <c r="G137" s="7">
        <f t="shared" si="93"/>
        <v>0.26113558885409549</v>
      </c>
      <c r="H137" s="7">
        <f t="shared" si="94"/>
        <v>2.4368762456258165E-2</v>
      </c>
      <c r="I137" s="2">
        <f t="shared" si="95"/>
        <v>93.353893396113676</v>
      </c>
      <c r="J137" s="2">
        <f t="shared" si="107"/>
        <v>5.173951993200558</v>
      </c>
      <c r="K137" s="2">
        <f t="shared" si="108"/>
        <v>8.3432629936381471</v>
      </c>
      <c r="L137" s="2">
        <f t="shared" si="109"/>
        <v>1.6187228942993244</v>
      </c>
      <c r="M137" s="2">
        <f t="shared" si="96"/>
        <v>1</v>
      </c>
      <c r="N137" s="2">
        <f t="shared" si="97"/>
        <v>1</v>
      </c>
      <c r="O137" s="2">
        <f t="shared" si="98"/>
        <v>1</v>
      </c>
      <c r="P137" s="2">
        <f t="shared" si="99"/>
        <v>0.91972307094798766</v>
      </c>
      <c r="Q137" s="6">
        <f t="shared" si="100"/>
        <v>263</v>
      </c>
      <c r="R137" s="2">
        <f t="shared" ref="R137:X148" si="150">R$10*(1-EXP((-Z137)))</f>
        <v>0.1</v>
      </c>
      <c r="S137" s="2">
        <f t="shared" si="150"/>
        <v>0.1</v>
      </c>
      <c r="T137" s="2">
        <f t="shared" si="150"/>
        <v>0.15</v>
      </c>
      <c r="U137" s="2">
        <f t="shared" si="150"/>
        <v>0.15</v>
      </c>
      <c r="V137" s="2">
        <f t="shared" si="150"/>
        <v>0.15</v>
      </c>
      <c r="W137" s="2">
        <f t="shared" si="150"/>
        <v>0.15</v>
      </c>
      <c r="X137" s="2">
        <f t="shared" si="150"/>
        <v>0.1</v>
      </c>
      <c r="Y137" s="2">
        <f t="shared" si="149"/>
        <v>0.1</v>
      </c>
      <c r="Z137" s="21">
        <f t="shared" si="145"/>
        <v>3091615331484.3462</v>
      </c>
      <c r="AA137" s="21">
        <f t="shared" si="145"/>
        <v>452467327015.24213</v>
      </c>
      <c r="AB137" s="21">
        <f t="shared" si="145"/>
        <v>66345417659.355804</v>
      </c>
      <c r="AC137" s="21">
        <f t="shared" si="145"/>
        <v>9745166853.0412674</v>
      </c>
      <c r="AD137" s="21">
        <f t="shared" si="145"/>
        <v>1433715295.9562891</v>
      </c>
      <c r="AE137" s="21">
        <f t="shared" si="145"/>
        <v>211241503.28695843</v>
      </c>
      <c r="AF137" s="21">
        <f t="shared" si="145"/>
        <v>31166743.730830576</v>
      </c>
      <c r="AG137" s="21">
        <f t="shared" si="145"/>
        <v>4604235.886993981</v>
      </c>
      <c r="AH137" s="2">
        <f t="shared" si="134"/>
        <v>39.423666545166668</v>
      </c>
      <c r="AI137" s="2">
        <f t="shared" si="134"/>
        <v>41.300983999698417</v>
      </c>
      <c r="AJ137" s="2">
        <f t="shared" si="134"/>
        <v>43.178301454230166</v>
      </c>
      <c r="AK137" s="2">
        <f t="shared" si="134"/>
        <v>45.055618908761907</v>
      </c>
      <c r="AL137" s="2">
        <f t="shared" si="134"/>
        <v>46.932936363293656</v>
      </c>
      <c r="AM137" s="2">
        <f t="shared" si="134"/>
        <v>48.810253817825398</v>
      </c>
      <c r="AN137" s="2">
        <f t="shared" si="134"/>
        <v>50.687571272357154</v>
      </c>
      <c r="AO137" s="2">
        <f t="shared" si="134"/>
        <v>52.564888726888903</v>
      </c>
      <c r="AP137" s="2">
        <f t="shared" si="135"/>
        <v>0.19591985624108801</v>
      </c>
      <c r="AQ137" s="2">
        <f t="shared" si="135"/>
        <v>2.867346812517383E-2</v>
      </c>
      <c r="AR137" s="2">
        <f t="shared" si="135"/>
        <v>4.2043990912139324E-3</v>
      </c>
      <c r="AS137" s="2">
        <f t="shared" si="135"/>
        <v>6.1756443935622775E-4</v>
      </c>
      <c r="AT137" s="2">
        <f t="shared" si="135"/>
        <v>9.0856482633478429E-5</v>
      </c>
      <c r="AU137" s="2">
        <f t="shared" si="135"/>
        <v>1.3386660537830071E-5</v>
      </c>
      <c r="AV137" s="2">
        <f t="shared" si="135"/>
        <v>1.9750788169094163E-6</v>
      </c>
      <c r="AW137" s="2">
        <f t="shared" si="135"/>
        <v>2.9177667217959336E-7</v>
      </c>
      <c r="AX137" s="2"/>
      <c r="AY137" s="6">
        <f t="shared" si="102"/>
        <v>263</v>
      </c>
      <c r="AZ137" s="2">
        <f t="shared" si="130"/>
        <v>0.1</v>
      </c>
      <c r="BA137" s="2">
        <f t="shared" si="130"/>
        <v>0.15</v>
      </c>
      <c r="BB137" s="2">
        <f t="shared" si="130"/>
        <v>0.15</v>
      </c>
      <c r="BC137" s="2">
        <f t="shared" si="130"/>
        <v>0.15</v>
      </c>
      <c r="BD137" s="2">
        <f t="shared" si="130"/>
        <v>0.15</v>
      </c>
      <c r="BE137" s="2">
        <f t="shared" si="130"/>
        <v>0.15</v>
      </c>
      <c r="BF137" s="2">
        <f t="shared" si="130"/>
        <v>0.15</v>
      </c>
      <c r="BG137" s="21">
        <f t="shared" si="146"/>
        <v>452467327015.24213</v>
      </c>
      <c r="BH137" s="21">
        <f t="shared" si="146"/>
        <v>66345417659.355804</v>
      </c>
      <c r="BI137" s="21">
        <f t="shared" si="146"/>
        <v>9745166853.0412674</v>
      </c>
      <c r="BJ137" s="21">
        <f t="shared" si="146"/>
        <v>1433715295.9562891</v>
      </c>
      <c r="BK137" s="21">
        <f t="shared" si="146"/>
        <v>211241503.28695843</v>
      </c>
      <c r="BL137" s="21">
        <f t="shared" si="146"/>
        <v>31166743.730830576</v>
      </c>
      <c r="BM137" s="21">
        <f t="shared" si="146"/>
        <v>4604235.886993981</v>
      </c>
      <c r="BN137" s="2">
        <f t="shared" si="127"/>
        <v>41.300983999698417</v>
      </c>
      <c r="BO137" s="2">
        <f t="shared" si="127"/>
        <v>43.178301454230166</v>
      </c>
      <c r="BP137" s="2">
        <f t="shared" si="127"/>
        <v>45.055618908761907</v>
      </c>
      <c r="BQ137" s="2">
        <f t="shared" si="127"/>
        <v>46.932936363293656</v>
      </c>
      <c r="BR137" s="2">
        <f t="shared" si="127"/>
        <v>48.810253817825398</v>
      </c>
      <c r="BS137" s="2">
        <f t="shared" si="127"/>
        <v>50.687571272357154</v>
      </c>
      <c r="BT137" s="2">
        <f t="shared" si="127"/>
        <v>52.564888726888903</v>
      </c>
      <c r="BU137" s="2">
        <f t="shared" si="136"/>
        <v>2.867346812517383E-2</v>
      </c>
      <c r="BV137" s="2">
        <f t="shared" si="136"/>
        <v>4.2043990912139324E-3</v>
      </c>
      <c r="BW137" s="2">
        <f t="shared" si="136"/>
        <v>6.1756443935622775E-4</v>
      </c>
      <c r="BX137" s="2">
        <f t="shared" si="136"/>
        <v>9.0856482633478429E-5</v>
      </c>
      <c r="BY137" s="2">
        <f t="shared" si="136"/>
        <v>1.3386660537830071E-5</v>
      </c>
      <c r="BZ137" s="2">
        <f t="shared" si="136"/>
        <v>1.9750788169094163E-6</v>
      </c>
      <c r="CA137" s="2">
        <f t="shared" si="136"/>
        <v>2.9177667217959336E-7</v>
      </c>
      <c r="CB137" s="2"/>
      <c r="CC137" s="6">
        <f t="shared" si="104"/>
        <v>263</v>
      </c>
      <c r="CD137" s="2">
        <f t="shared" si="131"/>
        <v>0.05</v>
      </c>
      <c r="CE137" s="2">
        <f t="shared" si="131"/>
        <v>0.15</v>
      </c>
      <c r="CF137" s="2">
        <f t="shared" si="131"/>
        <v>0.25</v>
      </c>
      <c r="CG137" s="2">
        <f t="shared" si="131"/>
        <v>0.25</v>
      </c>
      <c r="CH137" s="2">
        <f t="shared" si="131"/>
        <v>0.15</v>
      </c>
      <c r="CI137" s="2">
        <f t="shared" si="131"/>
        <v>0.1</v>
      </c>
      <c r="CJ137" s="2">
        <f t="shared" si="131"/>
        <v>0.05</v>
      </c>
      <c r="CK137" s="21">
        <f t="shared" si="147"/>
        <v>211241503.28695843</v>
      </c>
      <c r="CL137" s="21">
        <f t="shared" si="147"/>
        <v>31166743.730830576</v>
      </c>
      <c r="CM137" s="21">
        <f t="shared" si="147"/>
        <v>4604235.886993981</v>
      </c>
      <c r="CN137" s="21">
        <f t="shared" si="147"/>
        <v>680988.90267476987</v>
      </c>
      <c r="CO137" s="21">
        <f t="shared" si="147"/>
        <v>100833.51968505596</v>
      </c>
      <c r="CP137" s="21">
        <f t="shared" si="147"/>
        <v>14945.882687560243</v>
      </c>
      <c r="CQ137" s="21">
        <f t="shared" si="147"/>
        <v>2217.4923301622307</v>
      </c>
      <c r="CR137" s="2">
        <f t="shared" si="128"/>
        <v>48.810253817825398</v>
      </c>
      <c r="CS137" s="2">
        <f t="shared" si="128"/>
        <v>50.687571272357154</v>
      </c>
      <c r="CT137" s="2">
        <f t="shared" si="128"/>
        <v>52.564888726888903</v>
      </c>
      <c r="CU137" s="2">
        <f t="shared" si="128"/>
        <v>54.442206181420644</v>
      </c>
      <c r="CV137" s="2">
        <f t="shared" si="128"/>
        <v>56.319523635952393</v>
      </c>
      <c r="CW137" s="2">
        <f t="shared" si="128"/>
        <v>58.196841090484135</v>
      </c>
      <c r="CX137" s="2">
        <f t="shared" si="128"/>
        <v>60.074158545015884</v>
      </c>
      <c r="CY137" s="2">
        <f t="shared" si="137"/>
        <v>1.3386660537830071E-5</v>
      </c>
      <c r="CZ137" s="2">
        <f t="shared" si="137"/>
        <v>1.9750788169094163E-6</v>
      </c>
      <c r="DA137" s="2">
        <f t="shared" si="137"/>
        <v>2.9177667217959336E-7</v>
      </c>
      <c r="DB137" s="2">
        <f t="shared" si="137"/>
        <v>4.315519028357225E-8</v>
      </c>
      <c r="DC137" s="2">
        <f t="shared" si="137"/>
        <v>6.3899568875193905E-9</v>
      </c>
      <c r="DD137" s="2">
        <f t="shared" si="137"/>
        <v>9.4714085472498383E-10</v>
      </c>
      <c r="DE137" s="2">
        <f t="shared" si="137"/>
        <v>1.4052549620799944E-10</v>
      </c>
      <c r="DF137" s="2"/>
      <c r="DG137" s="6">
        <f t="shared" si="106"/>
        <v>263</v>
      </c>
      <c r="DH137" s="2">
        <f t="shared" si="144"/>
        <v>0.02</v>
      </c>
      <c r="DI137" s="2">
        <f t="shared" si="144"/>
        <v>0.05</v>
      </c>
      <c r="DJ137" s="2">
        <f t="shared" si="144"/>
        <v>0.08</v>
      </c>
      <c r="DK137" s="2">
        <f t="shared" si="144"/>
        <v>0.1</v>
      </c>
      <c r="DL137" s="2">
        <f t="shared" si="144"/>
        <v>0.12</v>
      </c>
      <c r="DM137" s="2">
        <f t="shared" si="144"/>
        <v>0.15</v>
      </c>
      <c r="DN137" s="2">
        <f t="shared" si="144"/>
        <v>0.12</v>
      </c>
      <c r="DO137" s="2">
        <f t="shared" si="144"/>
        <v>0.1</v>
      </c>
      <c r="DP137" s="2">
        <f t="shared" si="144"/>
        <v>0.08</v>
      </c>
      <c r="DQ137" s="2">
        <f t="shared" si="144"/>
        <v>5.9958685816933428E-2</v>
      </c>
      <c r="DR137" s="2">
        <f t="shared" si="144"/>
        <v>3.3086282189100036E-2</v>
      </c>
      <c r="DS137" s="2">
        <f t="shared" si="144"/>
        <v>5.9645361184830926E-3</v>
      </c>
      <c r="DT137" s="2">
        <f t="shared" si="144"/>
        <v>7.1356682347117114E-4</v>
      </c>
      <c r="DU137" s="21">
        <f t="shared" si="148"/>
        <v>211241503.28695843</v>
      </c>
      <c r="DV137" s="21">
        <f t="shared" si="148"/>
        <v>31166743.730830576</v>
      </c>
      <c r="DW137" s="21">
        <f t="shared" si="148"/>
        <v>4604235.886993981</v>
      </c>
      <c r="DX137" s="21">
        <f t="shared" si="148"/>
        <v>680988.90267476987</v>
      </c>
      <c r="DY137" s="21">
        <f t="shared" si="148"/>
        <v>100833.51968505596</v>
      </c>
      <c r="DZ137" s="21">
        <f t="shared" si="148"/>
        <v>14945.882687560243</v>
      </c>
      <c r="EA137" s="21">
        <f t="shared" si="148"/>
        <v>2217.4923301622307</v>
      </c>
      <c r="EB137" s="21">
        <f t="shared" si="148"/>
        <v>329.30722692780779</v>
      </c>
      <c r="EC137" s="21">
        <f t="shared" si="148"/>
        <v>48.945846728186176</v>
      </c>
      <c r="ED137" s="21">
        <f t="shared" si="148"/>
        <v>7.2808939845354681</v>
      </c>
      <c r="EE137" s="21">
        <f t="shared" si="148"/>
        <v>1.0838980079663094</v>
      </c>
      <c r="EF137" s="21">
        <f t="shared" si="148"/>
        <v>0.16147641776328878</v>
      </c>
      <c r="EG137" s="21">
        <f t="shared" si="148"/>
        <v>2.4073004389116977E-2</v>
      </c>
      <c r="EH137" s="2">
        <f t="shared" si="133"/>
        <v>48.810253817825398</v>
      </c>
      <c r="EI137" s="2">
        <f t="shared" si="133"/>
        <v>50.687571272357154</v>
      </c>
      <c r="EJ137" s="2">
        <f t="shared" si="133"/>
        <v>52.564888726888903</v>
      </c>
      <c r="EK137" s="2">
        <f t="shared" si="133"/>
        <v>54.442206181420644</v>
      </c>
      <c r="EL137" s="2">
        <f t="shared" si="133"/>
        <v>56.319523635952393</v>
      </c>
      <c r="EM137" s="2">
        <f t="shared" si="133"/>
        <v>58.196841090484135</v>
      </c>
      <c r="EN137" s="2">
        <f t="shared" si="133"/>
        <v>60.074158545015884</v>
      </c>
      <c r="EO137" s="2">
        <f t="shared" si="133"/>
        <v>61.951475999547633</v>
      </c>
      <c r="EP137" s="2">
        <f t="shared" si="132"/>
        <v>63.828793454079374</v>
      </c>
      <c r="EQ137" s="2">
        <f t="shared" si="132"/>
        <v>65.706110908611123</v>
      </c>
      <c r="ER137" s="2">
        <f t="shared" si="132"/>
        <v>67.583428363142872</v>
      </c>
      <c r="ES137" s="2">
        <f t="shared" si="132"/>
        <v>69.460745817674606</v>
      </c>
      <c r="ET137" s="2">
        <f t="shared" si="132"/>
        <v>71.338063272206355</v>
      </c>
      <c r="EU137" s="2">
        <f t="shared" si="143"/>
        <v>1.3386660537830071E-5</v>
      </c>
      <c r="EV137" s="2">
        <f t="shared" si="143"/>
        <v>1.9750788169094163E-6</v>
      </c>
      <c r="EW137" s="2">
        <f t="shared" si="143"/>
        <v>2.9177667217959336E-7</v>
      </c>
      <c r="EX137" s="2">
        <f t="shared" si="143"/>
        <v>4.315519028357225E-8</v>
      </c>
      <c r="EY137" s="2">
        <f t="shared" si="143"/>
        <v>6.3899568875193905E-9</v>
      </c>
      <c r="EZ137" s="2">
        <f t="shared" si="143"/>
        <v>9.4714085472498383E-10</v>
      </c>
      <c r="FA137" s="2">
        <f t="shared" si="143"/>
        <v>1.4052549620799944E-10</v>
      </c>
      <c r="FB137" s="2">
        <f t="shared" si="143"/>
        <v>2.0868645559430156E-11</v>
      </c>
      <c r="FC137" s="2">
        <f t="shared" si="142"/>
        <v>3.1017646849294161E-12</v>
      </c>
      <c r="FD137" s="2">
        <f t="shared" si="142"/>
        <v>4.6140012576270405E-13</v>
      </c>
      <c r="FE137" s="2">
        <f t="shared" si="142"/>
        <v>6.8688086689880204E-14</v>
      </c>
      <c r="FF137" s="2">
        <f t="shared" si="142"/>
        <v>1.0232979579422612E-14</v>
      </c>
      <c r="FG137" s="2">
        <f t="shared" si="142"/>
        <v>1.5255389346715451E-15</v>
      </c>
    </row>
    <row r="138" spans="1:163" x14ac:dyDescent="0.25">
      <c r="A138" s="19">
        <f t="shared" si="114"/>
        <v>120</v>
      </c>
      <c r="B138" s="20">
        <f t="shared" si="115"/>
        <v>265</v>
      </c>
      <c r="C138" s="22">
        <f t="shared" si="116"/>
        <v>120</v>
      </c>
      <c r="D138" s="20">
        <f t="shared" si="116"/>
        <v>265</v>
      </c>
      <c r="E138" s="8">
        <f t="shared" si="92"/>
        <v>538.16000000000008</v>
      </c>
      <c r="F138" s="21">
        <f t="shared" si="117"/>
        <v>6.3371356147021542E-14</v>
      </c>
      <c r="G138" s="7">
        <f t="shared" si="93"/>
        <v>0.25624702095995933</v>
      </c>
      <c r="H138" s="7">
        <f t="shared" si="94"/>
        <v>2.4400624630614733E-2</v>
      </c>
      <c r="I138" s="2">
        <f t="shared" si="95"/>
        <v>93.386735567507998</v>
      </c>
      <c r="J138" s="2">
        <f t="shared" si="107"/>
        <v>5.2559494879951085</v>
      </c>
      <c r="K138" s="2">
        <f t="shared" si="108"/>
        <v>8.6740401238548355</v>
      </c>
      <c r="L138" s="2">
        <f t="shared" si="109"/>
        <v>1.6236005673283698</v>
      </c>
      <c r="M138" s="2">
        <f t="shared" si="96"/>
        <v>1</v>
      </c>
      <c r="N138" s="2">
        <f t="shared" si="97"/>
        <v>1</v>
      </c>
      <c r="O138" s="2">
        <f t="shared" si="98"/>
        <v>1</v>
      </c>
      <c r="P138" s="2">
        <f t="shared" si="99"/>
        <v>0.92623867542860361</v>
      </c>
      <c r="Q138" s="6">
        <f t="shared" si="100"/>
        <v>265</v>
      </c>
      <c r="R138" s="2">
        <f t="shared" si="150"/>
        <v>0.1</v>
      </c>
      <c r="S138" s="2">
        <f t="shared" si="150"/>
        <v>0.1</v>
      </c>
      <c r="T138" s="2">
        <f t="shared" si="150"/>
        <v>0.15</v>
      </c>
      <c r="U138" s="2">
        <f t="shared" si="150"/>
        <v>0.15</v>
      </c>
      <c r="V138" s="2">
        <f t="shared" si="150"/>
        <v>0.15</v>
      </c>
      <c r="W138" s="2">
        <f t="shared" si="150"/>
        <v>0.15</v>
      </c>
      <c r="X138" s="2">
        <f t="shared" si="150"/>
        <v>0.1</v>
      </c>
      <c r="Y138" s="2">
        <f t="shared" si="149"/>
        <v>0.1</v>
      </c>
      <c r="Z138" s="21">
        <f t="shared" si="145"/>
        <v>3605573359941.4478</v>
      </c>
      <c r="AA138" s="21">
        <f t="shared" si="145"/>
        <v>531384903777.0675</v>
      </c>
      <c r="AB138" s="21">
        <f t="shared" si="145"/>
        <v>78463156431.185059</v>
      </c>
      <c r="AC138" s="21">
        <f t="shared" si="145"/>
        <v>11605844706.32449</v>
      </c>
      <c r="AD138" s="21">
        <f t="shared" si="145"/>
        <v>1719423393.3014302</v>
      </c>
      <c r="AE138" s="21">
        <f t="shared" si="145"/>
        <v>255112314.77544624</v>
      </c>
      <c r="AF138" s="21">
        <f t="shared" si="145"/>
        <v>37903185.259875648</v>
      </c>
      <c r="AG138" s="21">
        <f t="shared" si="145"/>
        <v>5638632.7134863567</v>
      </c>
      <c r="AH138" s="2">
        <f t="shared" si="134"/>
        <v>39.277153736540363</v>
      </c>
      <c r="AI138" s="2">
        <f t="shared" si="134"/>
        <v>41.147494390661336</v>
      </c>
      <c r="AJ138" s="2">
        <f t="shared" si="134"/>
        <v>43.017835044782302</v>
      </c>
      <c r="AK138" s="2">
        <f t="shared" si="134"/>
        <v>44.888175698903275</v>
      </c>
      <c r="AL138" s="2">
        <f t="shared" si="134"/>
        <v>46.758516353024241</v>
      </c>
      <c r="AM138" s="2">
        <f t="shared" si="134"/>
        <v>48.628857007145214</v>
      </c>
      <c r="AN138" s="2">
        <f t="shared" si="134"/>
        <v>50.499197661266187</v>
      </c>
      <c r="AO138" s="2">
        <f t="shared" si="134"/>
        <v>52.36953831538716</v>
      </c>
      <c r="AP138" s="2">
        <f t="shared" si="135"/>
        <v>0.22849007350706402</v>
      </c>
      <c r="AQ138" s="2">
        <f t="shared" si="135"/>
        <v>3.3674581988407379E-2</v>
      </c>
      <c r="AR138" s="2">
        <f t="shared" si="135"/>
        <v>4.9723166306200953E-3</v>
      </c>
      <c r="AS138" s="2">
        <f t="shared" si="135"/>
        <v>7.3547811827151435E-4</v>
      </c>
      <c r="AT138" s="2">
        <f t="shared" si="135"/>
        <v>1.0896219222442527E-4</v>
      </c>
      <c r="AU138" s="2">
        <f t="shared" si="135"/>
        <v>1.6166813357125877E-5</v>
      </c>
      <c r="AV138" s="2">
        <f t="shared" si="135"/>
        <v>2.4019762522101178E-6</v>
      </c>
      <c r="AW138" s="2">
        <f t="shared" si="135"/>
        <v>3.5732780186859057E-7</v>
      </c>
      <c r="AX138" s="2"/>
      <c r="AY138" s="6">
        <f t="shared" si="102"/>
        <v>265</v>
      </c>
      <c r="AZ138" s="2">
        <f t="shared" si="130"/>
        <v>0.1</v>
      </c>
      <c r="BA138" s="2">
        <f t="shared" si="130"/>
        <v>0.15</v>
      </c>
      <c r="BB138" s="2">
        <f t="shared" si="130"/>
        <v>0.15</v>
      </c>
      <c r="BC138" s="2">
        <f t="shared" si="130"/>
        <v>0.15</v>
      </c>
      <c r="BD138" s="2">
        <f t="shared" si="130"/>
        <v>0.15</v>
      </c>
      <c r="BE138" s="2">
        <f t="shared" si="130"/>
        <v>0.15</v>
      </c>
      <c r="BF138" s="2">
        <f t="shared" si="130"/>
        <v>0.15</v>
      </c>
      <c r="BG138" s="21">
        <f t="shared" si="146"/>
        <v>531384903777.0675</v>
      </c>
      <c r="BH138" s="21">
        <f t="shared" si="146"/>
        <v>78463156431.185059</v>
      </c>
      <c r="BI138" s="21">
        <f t="shared" si="146"/>
        <v>11605844706.32449</v>
      </c>
      <c r="BJ138" s="21">
        <f t="shared" si="146"/>
        <v>1719423393.3014302</v>
      </c>
      <c r="BK138" s="21">
        <f t="shared" si="146"/>
        <v>255112314.77544624</v>
      </c>
      <c r="BL138" s="21">
        <f t="shared" si="146"/>
        <v>37903185.259875648</v>
      </c>
      <c r="BM138" s="21">
        <f t="shared" si="146"/>
        <v>5638632.7134863567</v>
      </c>
      <c r="BN138" s="2">
        <f t="shared" si="127"/>
        <v>41.147494390661336</v>
      </c>
      <c r="BO138" s="2">
        <f t="shared" si="127"/>
        <v>43.017835044782302</v>
      </c>
      <c r="BP138" s="2">
        <f t="shared" si="127"/>
        <v>44.888175698903275</v>
      </c>
      <c r="BQ138" s="2">
        <f t="shared" si="127"/>
        <v>46.758516353024241</v>
      </c>
      <c r="BR138" s="2">
        <f t="shared" si="127"/>
        <v>48.628857007145214</v>
      </c>
      <c r="BS138" s="2">
        <f t="shared" si="127"/>
        <v>50.499197661266187</v>
      </c>
      <c r="BT138" s="2">
        <f t="shared" si="127"/>
        <v>52.36953831538716</v>
      </c>
      <c r="BU138" s="2">
        <f t="shared" si="136"/>
        <v>3.3674581988407379E-2</v>
      </c>
      <c r="BV138" s="2">
        <f t="shared" si="136"/>
        <v>4.9723166306200953E-3</v>
      </c>
      <c r="BW138" s="2">
        <f t="shared" si="136"/>
        <v>7.3547811827151435E-4</v>
      </c>
      <c r="BX138" s="2">
        <f t="shared" si="136"/>
        <v>1.0896219222442527E-4</v>
      </c>
      <c r="BY138" s="2">
        <f t="shared" si="136"/>
        <v>1.6166813357125877E-5</v>
      </c>
      <c r="BZ138" s="2">
        <f t="shared" si="136"/>
        <v>2.4019762522101178E-6</v>
      </c>
      <c r="CA138" s="2">
        <f t="shared" si="136"/>
        <v>3.5732780186859057E-7</v>
      </c>
      <c r="CB138" s="2"/>
      <c r="CC138" s="6">
        <f t="shared" si="104"/>
        <v>265</v>
      </c>
      <c r="CD138" s="2">
        <f t="shared" si="131"/>
        <v>0.05</v>
      </c>
      <c r="CE138" s="2">
        <f t="shared" si="131"/>
        <v>0.15</v>
      </c>
      <c r="CF138" s="2">
        <f t="shared" si="131"/>
        <v>0.25</v>
      </c>
      <c r="CG138" s="2">
        <f t="shared" si="131"/>
        <v>0.25</v>
      </c>
      <c r="CH138" s="2">
        <f t="shared" si="131"/>
        <v>0.15</v>
      </c>
      <c r="CI138" s="2">
        <f t="shared" si="131"/>
        <v>0.1</v>
      </c>
      <c r="CJ138" s="2">
        <f t="shared" si="131"/>
        <v>0.05</v>
      </c>
      <c r="CK138" s="21">
        <f t="shared" si="147"/>
        <v>255112314.77544624</v>
      </c>
      <c r="CL138" s="21">
        <f t="shared" si="147"/>
        <v>37903185.259875648</v>
      </c>
      <c r="CM138" s="21">
        <f t="shared" si="147"/>
        <v>5638632.7134863567</v>
      </c>
      <c r="CN138" s="21">
        <f t="shared" si="147"/>
        <v>839823.6704545375</v>
      </c>
      <c r="CO138" s="21">
        <f t="shared" si="147"/>
        <v>125223.17840000696</v>
      </c>
      <c r="CP138" s="21">
        <f t="shared" si="147"/>
        <v>18691.019021146363</v>
      </c>
      <c r="CQ138" s="21">
        <f t="shared" si="147"/>
        <v>2792.5763477102655</v>
      </c>
      <c r="CR138" s="2">
        <f t="shared" si="128"/>
        <v>48.628857007145214</v>
      </c>
      <c r="CS138" s="2">
        <f t="shared" si="128"/>
        <v>50.499197661266187</v>
      </c>
      <c r="CT138" s="2">
        <f t="shared" si="128"/>
        <v>52.36953831538716</v>
      </c>
      <c r="CU138" s="2">
        <f t="shared" si="128"/>
        <v>54.239878969508126</v>
      </c>
      <c r="CV138" s="2">
        <f t="shared" si="128"/>
        <v>56.110219623629099</v>
      </c>
      <c r="CW138" s="2">
        <f t="shared" si="128"/>
        <v>57.980560277750065</v>
      </c>
      <c r="CX138" s="2">
        <f t="shared" si="128"/>
        <v>59.850900931871038</v>
      </c>
      <c r="CY138" s="2">
        <f t="shared" si="137"/>
        <v>1.6166813357125877E-5</v>
      </c>
      <c r="CZ138" s="2">
        <f t="shared" si="137"/>
        <v>2.4019762522101178E-6</v>
      </c>
      <c r="DA138" s="2">
        <f t="shared" si="137"/>
        <v>3.5732780186859057E-7</v>
      </c>
      <c r="DB138" s="2">
        <f t="shared" si="137"/>
        <v>5.3220764921073363E-8</v>
      </c>
      <c r="DC138" s="2">
        <f t="shared" si="137"/>
        <v>7.935562636248858E-9</v>
      </c>
      <c r="DD138" s="2">
        <f t="shared" si="137"/>
        <v>1.1844752231398203E-9</v>
      </c>
      <c r="DE138" s="2">
        <f t="shared" si="137"/>
        <v>1.7696935029849594E-10</v>
      </c>
      <c r="DF138" s="2"/>
      <c r="DG138" s="6">
        <f t="shared" si="106"/>
        <v>265</v>
      </c>
      <c r="DH138" s="2">
        <f t="shared" si="144"/>
        <v>0.02</v>
      </c>
      <c r="DI138" s="2">
        <f t="shared" si="144"/>
        <v>0.05</v>
      </c>
      <c r="DJ138" s="2">
        <f t="shared" si="144"/>
        <v>0.08</v>
      </c>
      <c r="DK138" s="2">
        <f t="shared" si="144"/>
        <v>0.1</v>
      </c>
      <c r="DL138" s="2">
        <f t="shared" si="144"/>
        <v>0.12</v>
      </c>
      <c r="DM138" s="2">
        <f t="shared" si="144"/>
        <v>0.15</v>
      </c>
      <c r="DN138" s="2">
        <f t="shared" si="144"/>
        <v>0.12</v>
      </c>
      <c r="DO138" s="2">
        <f t="shared" si="144"/>
        <v>0.1</v>
      </c>
      <c r="DP138" s="2">
        <f t="shared" si="144"/>
        <v>0.08</v>
      </c>
      <c r="DQ138" s="2">
        <f t="shared" si="144"/>
        <v>5.9994850209654761E-2</v>
      </c>
      <c r="DR138" s="2">
        <f t="shared" si="144"/>
        <v>3.7714985760209735E-2</v>
      </c>
      <c r="DS138" s="2">
        <f t="shared" si="144"/>
        <v>7.5952940060110136E-3</v>
      </c>
      <c r="DT138" s="2">
        <f t="shared" si="144"/>
        <v>9.3354545272813171E-4</v>
      </c>
      <c r="DU138" s="21">
        <f t="shared" si="148"/>
        <v>255112314.77544624</v>
      </c>
      <c r="DV138" s="21">
        <f t="shared" si="148"/>
        <v>37903185.259875648</v>
      </c>
      <c r="DW138" s="21">
        <f t="shared" si="148"/>
        <v>5638632.7134863567</v>
      </c>
      <c r="DX138" s="21">
        <f t="shared" si="148"/>
        <v>839823.6704545375</v>
      </c>
      <c r="DY138" s="21">
        <f t="shared" si="148"/>
        <v>125223.17840000696</v>
      </c>
      <c r="DZ138" s="21">
        <f t="shared" si="148"/>
        <v>18691.019021146363</v>
      </c>
      <c r="EA138" s="21">
        <f t="shared" si="148"/>
        <v>2792.5763477102655</v>
      </c>
      <c r="EB138" s="21">
        <f t="shared" si="148"/>
        <v>417.61455036104473</v>
      </c>
      <c r="EC138" s="21">
        <f t="shared" si="148"/>
        <v>62.505978266258204</v>
      </c>
      <c r="ED138" s="21">
        <f t="shared" si="148"/>
        <v>9.3631438370200932</v>
      </c>
      <c r="EE138" s="21">
        <f t="shared" si="148"/>
        <v>1.4036428403355881</v>
      </c>
      <c r="EF138" s="21">
        <f t="shared" si="148"/>
        <v>0.2105757951348822</v>
      </c>
      <c r="EG138" s="21">
        <f t="shared" si="148"/>
        <v>3.1612637127560211E-2</v>
      </c>
      <c r="EH138" s="2">
        <f t="shared" si="133"/>
        <v>48.628857007145214</v>
      </c>
      <c r="EI138" s="2">
        <f t="shared" si="133"/>
        <v>50.499197661266187</v>
      </c>
      <c r="EJ138" s="2">
        <f t="shared" si="133"/>
        <v>52.36953831538716</v>
      </c>
      <c r="EK138" s="2">
        <f t="shared" si="133"/>
        <v>54.239878969508126</v>
      </c>
      <c r="EL138" s="2">
        <f t="shared" si="133"/>
        <v>56.110219623629099</v>
      </c>
      <c r="EM138" s="2">
        <f t="shared" si="133"/>
        <v>57.980560277750065</v>
      </c>
      <c r="EN138" s="2">
        <f t="shared" si="133"/>
        <v>59.850900931871038</v>
      </c>
      <c r="EO138" s="2">
        <f t="shared" si="133"/>
        <v>61.721241585992004</v>
      </c>
      <c r="EP138" s="2">
        <f t="shared" si="132"/>
        <v>63.591582240112977</v>
      </c>
      <c r="EQ138" s="2">
        <f t="shared" si="132"/>
        <v>65.46192289423395</v>
      </c>
      <c r="ER138" s="2">
        <f t="shared" si="132"/>
        <v>67.332263548354916</v>
      </c>
      <c r="ES138" s="2">
        <f t="shared" si="132"/>
        <v>69.202604202475882</v>
      </c>
      <c r="ET138" s="2">
        <f t="shared" si="132"/>
        <v>71.072944856596848</v>
      </c>
      <c r="EU138" s="2">
        <f t="shared" si="143"/>
        <v>1.6166813357125877E-5</v>
      </c>
      <c r="EV138" s="2">
        <f t="shared" si="143"/>
        <v>2.4019762522101178E-6</v>
      </c>
      <c r="EW138" s="2">
        <f t="shared" si="143"/>
        <v>3.5732780186859057E-7</v>
      </c>
      <c r="EX138" s="2">
        <f t="shared" si="143"/>
        <v>5.3220764921073363E-8</v>
      </c>
      <c r="EY138" s="2">
        <f t="shared" si="143"/>
        <v>7.935562636248858E-9</v>
      </c>
      <c r="EZ138" s="2">
        <f t="shared" si="143"/>
        <v>1.1844752231398203E-9</v>
      </c>
      <c r="FA138" s="2">
        <f t="shared" si="143"/>
        <v>1.7696935029849594E-10</v>
      </c>
      <c r="FB138" s="2">
        <f t="shared" si="143"/>
        <v>2.6464800403108035E-11</v>
      </c>
      <c r="FC138" s="2">
        <f t="shared" si="142"/>
        <v>3.9610886100290375E-12</v>
      </c>
      <c r="FD138" s="2">
        <f t="shared" si="142"/>
        <v>5.9335512275159023E-13</v>
      </c>
      <c r="FE138" s="2">
        <f t="shared" si="142"/>
        <v>8.895075033812346E-14</v>
      </c>
      <c r="FF138" s="2">
        <f t="shared" si="142"/>
        <v>1.3344473709434869E-14</v>
      </c>
      <c r="FG138" s="2">
        <f t="shared" si="142"/>
        <v>2.0033356861571749E-15</v>
      </c>
    </row>
    <row r="139" spans="1:163" x14ac:dyDescent="0.25">
      <c r="A139" s="19">
        <f t="shared" si="114"/>
        <v>121</v>
      </c>
      <c r="B139" s="20">
        <f t="shared" si="115"/>
        <v>267</v>
      </c>
      <c r="C139" s="22">
        <f t="shared" si="116"/>
        <v>121</v>
      </c>
      <c r="D139" s="20">
        <f t="shared" si="116"/>
        <v>267</v>
      </c>
      <c r="E139" s="8">
        <f t="shared" si="92"/>
        <v>540.16000000000008</v>
      </c>
      <c r="F139" s="21">
        <f t="shared" si="117"/>
        <v>6.3371356147021542E-14</v>
      </c>
      <c r="G139" s="7">
        <f t="shared" si="93"/>
        <v>0.25141789709389822</v>
      </c>
      <c r="H139" s="7">
        <f t="shared" si="94"/>
        <v>2.4432099367171931E-2</v>
      </c>
      <c r="I139" s="2">
        <f t="shared" si="95"/>
        <v>93.419200721554049</v>
      </c>
      <c r="J139" s="2">
        <f t="shared" si="107"/>
        <v>5.3382197421357951</v>
      </c>
      <c r="K139" s="2">
        <f t="shared" si="108"/>
        <v>9.0193668699287048</v>
      </c>
      <c r="L139" s="2">
        <f t="shared" si="109"/>
        <v>1.6285305047033185</v>
      </c>
      <c r="M139" s="2">
        <f t="shared" si="96"/>
        <v>1</v>
      </c>
      <c r="N139" s="2">
        <f t="shared" si="97"/>
        <v>1</v>
      </c>
      <c r="O139" s="2">
        <f t="shared" si="98"/>
        <v>1</v>
      </c>
      <c r="P139" s="2">
        <f t="shared" si="99"/>
        <v>0.93265836600125573</v>
      </c>
      <c r="Q139" s="6">
        <f t="shared" si="100"/>
        <v>267</v>
      </c>
      <c r="R139" s="2">
        <f t="shared" si="150"/>
        <v>0.1</v>
      </c>
      <c r="S139" s="2">
        <f t="shared" si="150"/>
        <v>0.1</v>
      </c>
      <c r="T139" s="2">
        <f t="shared" si="150"/>
        <v>0.15</v>
      </c>
      <c r="U139" s="2">
        <f t="shared" si="150"/>
        <v>0.15</v>
      </c>
      <c r="V139" s="2">
        <f t="shared" si="150"/>
        <v>0.15</v>
      </c>
      <c r="W139" s="2">
        <f t="shared" si="150"/>
        <v>0.15</v>
      </c>
      <c r="X139" s="2">
        <f t="shared" si="150"/>
        <v>0.1</v>
      </c>
      <c r="Y139" s="2">
        <f t="shared" si="149"/>
        <v>0.1</v>
      </c>
      <c r="Z139" s="21">
        <f t="shared" si="145"/>
        <v>4200297543189.3296</v>
      </c>
      <c r="AA139" s="21">
        <f t="shared" si="145"/>
        <v>623340861838.40796</v>
      </c>
      <c r="AB139" s="21">
        <f t="shared" si="145"/>
        <v>92681397726.063141</v>
      </c>
      <c r="AC139" s="21">
        <f t="shared" si="145"/>
        <v>13804279652.743896</v>
      </c>
      <c r="AD139" s="21">
        <f t="shared" si="145"/>
        <v>2059348380.4756846</v>
      </c>
      <c r="AE139" s="21">
        <f t="shared" si="145"/>
        <v>307672186.04381484</v>
      </c>
      <c r="AF139" s="21">
        <f t="shared" si="145"/>
        <v>46030128.528491028</v>
      </c>
      <c r="AG139" s="21">
        <f t="shared" si="145"/>
        <v>6895246.7181958593</v>
      </c>
      <c r="AH139" s="2">
        <f t="shared" si="134"/>
        <v>39.13172588650874</v>
      </c>
      <c r="AI139" s="2">
        <f t="shared" si="134"/>
        <v>40.995141404913923</v>
      </c>
      <c r="AJ139" s="2">
        <f t="shared" si="134"/>
        <v>42.858556923319099</v>
      </c>
      <c r="AK139" s="2">
        <f t="shared" si="134"/>
        <v>44.721972441724276</v>
      </c>
      <c r="AL139" s="2">
        <f t="shared" si="134"/>
        <v>46.585387960129452</v>
      </c>
      <c r="AM139" s="2">
        <f t="shared" si="134"/>
        <v>48.448803478534636</v>
      </c>
      <c r="AN139" s="2">
        <f t="shared" si="134"/>
        <v>50.312218996939819</v>
      </c>
      <c r="AO139" s="2">
        <f t="shared" si="134"/>
        <v>52.175634515344996</v>
      </c>
      <c r="AP139" s="2">
        <f t="shared" si="135"/>
        <v>0.26617855153291203</v>
      </c>
      <c r="AQ139" s="2">
        <f t="shared" si="135"/>
        <v>3.9501955756553159E-2</v>
      </c>
      <c r="AR139" s="2">
        <f t="shared" si="135"/>
        <v>5.8733458635021026E-3</v>
      </c>
      <c r="AS139" s="2">
        <f t="shared" si="135"/>
        <v>8.7479592222711687E-4</v>
      </c>
      <c r="AT139" s="2">
        <f t="shared" si="135"/>
        <v>1.3050369964991666E-4</v>
      </c>
      <c r="AU139" s="2">
        <f t="shared" si="135"/>
        <v>1.9497603678315269E-5</v>
      </c>
      <c r="AV139" s="2">
        <f t="shared" si="135"/>
        <v>2.9169916684721824E-6</v>
      </c>
      <c r="AW139" s="2">
        <f t="shared" si="135"/>
        <v>4.3696113550037148E-7</v>
      </c>
      <c r="AX139" s="2"/>
      <c r="AY139" s="6">
        <f t="shared" si="102"/>
        <v>267</v>
      </c>
      <c r="AZ139" s="2">
        <f t="shared" si="130"/>
        <v>0.1</v>
      </c>
      <c r="BA139" s="2">
        <f t="shared" si="130"/>
        <v>0.15</v>
      </c>
      <c r="BB139" s="2">
        <f t="shared" si="130"/>
        <v>0.15</v>
      </c>
      <c r="BC139" s="2">
        <f t="shared" si="130"/>
        <v>0.15</v>
      </c>
      <c r="BD139" s="2">
        <f t="shared" si="130"/>
        <v>0.15</v>
      </c>
      <c r="BE139" s="2">
        <f t="shared" si="130"/>
        <v>0.15</v>
      </c>
      <c r="BF139" s="2">
        <f t="shared" si="130"/>
        <v>0.15</v>
      </c>
      <c r="BG139" s="21">
        <f t="shared" si="146"/>
        <v>623340861838.40796</v>
      </c>
      <c r="BH139" s="21">
        <f t="shared" si="146"/>
        <v>92681397726.063141</v>
      </c>
      <c r="BI139" s="21">
        <f t="shared" si="146"/>
        <v>13804279652.743896</v>
      </c>
      <c r="BJ139" s="21">
        <f t="shared" si="146"/>
        <v>2059348380.4756846</v>
      </c>
      <c r="BK139" s="21">
        <f t="shared" si="146"/>
        <v>307672186.04381484</v>
      </c>
      <c r="BL139" s="21">
        <f t="shared" si="146"/>
        <v>46030128.528491028</v>
      </c>
      <c r="BM139" s="21">
        <f t="shared" si="146"/>
        <v>6895246.7181958593</v>
      </c>
      <c r="BN139" s="2">
        <f t="shared" si="127"/>
        <v>40.995141404913923</v>
      </c>
      <c r="BO139" s="2">
        <f t="shared" si="127"/>
        <v>42.858556923319099</v>
      </c>
      <c r="BP139" s="2">
        <f t="shared" si="127"/>
        <v>44.721972441724276</v>
      </c>
      <c r="BQ139" s="2">
        <f t="shared" ref="BQ139:BT148" si="151">BC$12/$E139</f>
        <v>46.585387960129452</v>
      </c>
      <c r="BR139" s="2">
        <f t="shared" si="151"/>
        <v>48.448803478534636</v>
      </c>
      <c r="BS139" s="2">
        <f t="shared" si="151"/>
        <v>50.312218996939819</v>
      </c>
      <c r="BT139" s="2">
        <f t="shared" si="151"/>
        <v>52.175634515344996</v>
      </c>
      <c r="BU139" s="2">
        <f t="shared" si="136"/>
        <v>3.9501955756553159E-2</v>
      </c>
      <c r="BV139" s="2">
        <f t="shared" si="136"/>
        <v>5.8733458635021026E-3</v>
      </c>
      <c r="BW139" s="2">
        <f t="shared" si="136"/>
        <v>8.7479592222711687E-4</v>
      </c>
      <c r="BX139" s="2">
        <f t="shared" si="136"/>
        <v>1.3050369964991666E-4</v>
      </c>
      <c r="BY139" s="2">
        <f t="shared" si="136"/>
        <v>1.9497603678315269E-5</v>
      </c>
      <c r="BZ139" s="2">
        <f t="shared" si="136"/>
        <v>2.9169916684721824E-6</v>
      </c>
      <c r="CA139" s="2">
        <f t="shared" si="136"/>
        <v>4.3696113550037148E-7</v>
      </c>
      <c r="CB139" s="2"/>
      <c r="CC139" s="6">
        <f t="shared" si="104"/>
        <v>267</v>
      </c>
      <c r="CD139" s="2">
        <f t="shared" si="131"/>
        <v>0.05</v>
      </c>
      <c r="CE139" s="2">
        <f t="shared" si="131"/>
        <v>0.15</v>
      </c>
      <c r="CF139" s="2">
        <f t="shared" si="131"/>
        <v>0.25</v>
      </c>
      <c r="CG139" s="2">
        <f t="shared" si="131"/>
        <v>0.25</v>
      </c>
      <c r="CH139" s="2">
        <f t="shared" si="131"/>
        <v>0.15</v>
      </c>
      <c r="CI139" s="2">
        <f t="shared" si="131"/>
        <v>0.1</v>
      </c>
      <c r="CJ139" s="2">
        <f t="shared" si="131"/>
        <v>0.05</v>
      </c>
      <c r="CK139" s="21">
        <f t="shared" si="147"/>
        <v>307672186.04381484</v>
      </c>
      <c r="CL139" s="21">
        <f t="shared" si="147"/>
        <v>46030128.528491028</v>
      </c>
      <c r="CM139" s="21">
        <f t="shared" si="147"/>
        <v>6895246.7181958593</v>
      </c>
      <c r="CN139" s="21">
        <f t="shared" si="147"/>
        <v>1034126.1286564702</v>
      </c>
      <c r="CO139" s="21">
        <f t="shared" si="147"/>
        <v>155267.08662222142</v>
      </c>
      <c r="CP139" s="21">
        <f t="shared" si="147"/>
        <v>23336.559942978209</v>
      </c>
      <c r="CQ139" s="21">
        <f t="shared" si="147"/>
        <v>3510.8962263735448</v>
      </c>
      <c r="CR139" s="2">
        <f t="shared" si="128"/>
        <v>48.448803478534636</v>
      </c>
      <c r="CS139" s="2">
        <f t="shared" si="128"/>
        <v>50.312218996939819</v>
      </c>
      <c r="CT139" s="2">
        <f t="shared" si="128"/>
        <v>52.175634515344996</v>
      </c>
      <c r="CU139" s="2">
        <f t="shared" ref="CU139:CX148" si="152">CG$12/$E139</f>
        <v>54.039050033750172</v>
      </c>
      <c r="CV139" s="2">
        <f t="shared" si="152"/>
        <v>55.902465552155348</v>
      </c>
      <c r="CW139" s="2">
        <f t="shared" si="152"/>
        <v>57.765881070560532</v>
      </c>
      <c r="CX139" s="2">
        <f t="shared" si="152"/>
        <v>59.629296588965708</v>
      </c>
      <c r="CY139" s="2">
        <f t="shared" si="137"/>
        <v>1.9497603678315269E-5</v>
      </c>
      <c r="CZ139" s="2">
        <f t="shared" si="137"/>
        <v>2.9169916684721824E-6</v>
      </c>
      <c r="DA139" s="2">
        <f t="shared" si="137"/>
        <v>4.3696113550037148E-7</v>
      </c>
      <c r="DB139" s="2">
        <f t="shared" si="137"/>
        <v>6.5533975200029807E-8</v>
      </c>
      <c r="DC139" s="2">
        <f t="shared" si="137"/>
        <v>9.8394858442472399E-9</v>
      </c>
      <c r="DD139" s="2">
        <f t="shared" si="137"/>
        <v>1.4788694513927888E-9</v>
      </c>
      <c r="DE139" s="2">
        <f t="shared" si="137"/>
        <v>2.2249025515675191E-10</v>
      </c>
      <c r="DF139" s="2"/>
      <c r="DG139" s="6">
        <f t="shared" si="106"/>
        <v>267</v>
      </c>
      <c r="DH139" s="2">
        <f t="shared" si="144"/>
        <v>0.02</v>
      </c>
      <c r="DI139" s="2">
        <f t="shared" si="144"/>
        <v>0.05</v>
      </c>
      <c r="DJ139" s="2">
        <f t="shared" si="144"/>
        <v>0.08</v>
      </c>
      <c r="DK139" s="2">
        <f t="shared" si="144"/>
        <v>0.1</v>
      </c>
      <c r="DL139" s="2">
        <f t="shared" si="144"/>
        <v>0.12</v>
      </c>
      <c r="DM139" s="2">
        <f t="shared" si="144"/>
        <v>0.15</v>
      </c>
      <c r="DN139" s="2">
        <f t="shared" si="144"/>
        <v>0.12</v>
      </c>
      <c r="DO139" s="2">
        <f t="shared" si="144"/>
        <v>0.1</v>
      </c>
      <c r="DP139" s="2">
        <f t="shared" si="144"/>
        <v>0.08</v>
      </c>
      <c r="DQ139" s="2">
        <f t="shared" si="144"/>
        <v>5.9999638215874139E-2</v>
      </c>
      <c r="DR139" s="2">
        <f t="shared" si="144"/>
        <v>4.1852265968631383E-2</v>
      </c>
      <c r="DS139" s="2">
        <f t="shared" si="144"/>
        <v>9.5889247205082247E-3</v>
      </c>
      <c r="DT139" s="2">
        <f t="shared" si="144"/>
        <v>1.2175370962420973E-3</v>
      </c>
      <c r="DU139" s="21">
        <f t="shared" si="148"/>
        <v>307672186.04381484</v>
      </c>
      <c r="DV139" s="21">
        <f t="shared" si="148"/>
        <v>46030128.528491028</v>
      </c>
      <c r="DW139" s="21">
        <f t="shared" si="148"/>
        <v>6895246.7181958593</v>
      </c>
      <c r="DX139" s="21">
        <f t="shared" si="148"/>
        <v>1034126.1286564702</v>
      </c>
      <c r="DY139" s="21">
        <f t="shared" si="148"/>
        <v>155267.08662222142</v>
      </c>
      <c r="DZ139" s="21">
        <f t="shared" si="148"/>
        <v>23336.559942978209</v>
      </c>
      <c r="EA139" s="21">
        <f t="shared" si="148"/>
        <v>3510.8962263735448</v>
      </c>
      <c r="EB139" s="21">
        <f t="shared" si="148"/>
        <v>528.68568587963898</v>
      </c>
      <c r="EC139" s="21">
        <f t="shared" si="148"/>
        <v>79.680563979295968</v>
      </c>
      <c r="ED139" s="21">
        <f t="shared" si="148"/>
        <v>12.018807423657989</v>
      </c>
      <c r="EE139" s="21">
        <f t="shared" si="148"/>
        <v>1.8142831497946095</v>
      </c>
      <c r="EF139" s="21">
        <f t="shared" si="148"/>
        <v>0.27407259364526149</v>
      </c>
      <c r="EG139" s="21">
        <f t="shared" si="148"/>
        <v>4.1431106944418858E-2</v>
      </c>
      <c r="EH139" s="2">
        <f t="shared" si="133"/>
        <v>48.448803478534636</v>
      </c>
      <c r="EI139" s="2">
        <f t="shared" si="133"/>
        <v>50.312218996939819</v>
      </c>
      <c r="EJ139" s="2">
        <f t="shared" si="133"/>
        <v>52.175634515344996</v>
      </c>
      <c r="EK139" s="2">
        <f t="shared" si="133"/>
        <v>54.039050033750172</v>
      </c>
      <c r="EL139" s="2">
        <f t="shared" si="133"/>
        <v>55.902465552155348</v>
      </c>
      <c r="EM139" s="2">
        <f t="shared" si="133"/>
        <v>57.765881070560532</v>
      </c>
      <c r="EN139" s="2">
        <f t="shared" si="133"/>
        <v>59.629296588965708</v>
      </c>
      <c r="EO139" s="2">
        <f t="shared" si="133"/>
        <v>61.492712107370885</v>
      </c>
      <c r="EP139" s="2">
        <f t="shared" si="132"/>
        <v>63.356127625776061</v>
      </c>
      <c r="EQ139" s="2">
        <f t="shared" si="132"/>
        <v>65.219543144181245</v>
      </c>
      <c r="ER139" s="2">
        <f t="shared" si="132"/>
        <v>67.082958662586421</v>
      </c>
      <c r="ES139" s="2">
        <f t="shared" si="132"/>
        <v>68.946374180991597</v>
      </c>
      <c r="ET139" s="2">
        <f t="shared" si="132"/>
        <v>70.809789699396774</v>
      </c>
      <c r="EU139" s="2">
        <f t="shared" si="143"/>
        <v>1.9497603678315269E-5</v>
      </c>
      <c r="EV139" s="2">
        <f t="shared" si="143"/>
        <v>2.9169916684721824E-6</v>
      </c>
      <c r="EW139" s="2">
        <f t="shared" si="143"/>
        <v>4.3696113550037148E-7</v>
      </c>
      <c r="EX139" s="2">
        <f t="shared" si="143"/>
        <v>6.5533975200029807E-8</v>
      </c>
      <c r="EY139" s="2">
        <f t="shared" si="143"/>
        <v>9.8394858442472399E-9</v>
      </c>
      <c r="EZ139" s="2">
        <f t="shared" si="143"/>
        <v>1.4788694513927888E-9</v>
      </c>
      <c r="FA139" s="2">
        <f t="shared" si="143"/>
        <v>2.2249025515675191E-10</v>
      </c>
      <c r="FB139" s="2">
        <f t="shared" si="143"/>
        <v>3.3503528889710964E-11</v>
      </c>
      <c r="FC139" s="2">
        <f t="shared" si="142"/>
        <v>5.0494653979275019E-12</v>
      </c>
      <c r="FD139" s="2">
        <f t="shared" si="142"/>
        <v>7.6164812570709697E-13</v>
      </c>
      <c r="FE139" s="2">
        <f t="shared" si="142"/>
        <v>1.1497358363717424E-13</v>
      </c>
      <c r="FF139" s="2">
        <f t="shared" si="142"/>
        <v>1.7368351942031783E-14</v>
      </c>
      <c r="FG139" s="2">
        <f t="shared" si="142"/>
        <v>2.6255454337401054E-15</v>
      </c>
    </row>
    <row r="140" spans="1:163" x14ac:dyDescent="0.25">
      <c r="A140" s="19">
        <f t="shared" si="114"/>
        <v>122</v>
      </c>
      <c r="B140" s="20">
        <f t="shared" si="115"/>
        <v>269</v>
      </c>
      <c r="C140" s="22">
        <f t="shared" si="116"/>
        <v>122</v>
      </c>
      <c r="D140" s="20">
        <f t="shared" si="116"/>
        <v>269</v>
      </c>
      <c r="E140" s="8">
        <f t="shared" si="92"/>
        <v>542.16000000000008</v>
      </c>
      <c r="F140" s="21">
        <f t="shared" si="117"/>
        <v>6.3371356147021542E-14</v>
      </c>
      <c r="G140" s="7">
        <f t="shared" si="93"/>
        <v>0.24682295001435481</v>
      </c>
      <c r="H140" s="7">
        <f t="shared" si="94"/>
        <v>2.4462047811824445E-2</v>
      </c>
      <c r="I140" s="2">
        <f t="shared" si="95"/>
        <v>93.450112188337755</v>
      </c>
      <c r="J140" s="2">
        <f t="shared" si="107"/>
        <v>5.4176902699812981</v>
      </c>
      <c r="K140" s="2">
        <f t="shared" si="108"/>
        <v>9.3662524190575631</v>
      </c>
      <c r="L140" s="2">
        <f t="shared" si="109"/>
        <v>1.6333303043237084</v>
      </c>
      <c r="M140" s="2">
        <f t="shared" si="96"/>
        <v>1</v>
      </c>
      <c r="N140" s="2">
        <f t="shared" si="97"/>
        <v>1</v>
      </c>
      <c r="O140" s="2">
        <f t="shared" si="98"/>
        <v>1</v>
      </c>
      <c r="P140" s="2">
        <f t="shared" si="99"/>
        <v>0.93875141117256289</v>
      </c>
      <c r="Q140" s="6">
        <f t="shared" si="100"/>
        <v>269</v>
      </c>
      <c r="R140" s="2">
        <f t="shared" si="150"/>
        <v>0.1</v>
      </c>
      <c r="S140" s="2">
        <f t="shared" si="150"/>
        <v>0.1</v>
      </c>
      <c r="T140" s="2">
        <f t="shared" si="150"/>
        <v>0.15</v>
      </c>
      <c r="U140" s="2">
        <f t="shared" si="150"/>
        <v>0.15</v>
      </c>
      <c r="V140" s="2">
        <f t="shared" si="150"/>
        <v>0.15</v>
      </c>
      <c r="W140" s="2">
        <f t="shared" si="150"/>
        <v>0.15</v>
      </c>
      <c r="X140" s="2">
        <f t="shared" si="150"/>
        <v>0.1</v>
      </c>
      <c r="Y140" s="2">
        <f t="shared" si="149"/>
        <v>0.1</v>
      </c>
      <c r="Z140" s="21">
        <f t="shared" si="145"/>
        <v>4887737972591.9492</v>
      </c>
      <c r="AA140" s="21">
        <f t="shared" si="145"/>
        <v>730368324646.40222</v>
      </c>
      <c r="AB140" s="21">
        <f t="shared" si="145"/>
        <v>109344547448.06613</v>
      </c>
      <c r="AC140" s="21">
        <f t="shared" si="145"/>
        <v>16398582483.148184</v>
      </c>
      <c r="AD140" s="21">
        <f t="shared" si="145"/>
        <v>2463259629.95505</v>
      </c>
      <c r="AE140" s="21">
        <f t="shared" si="145"/>
        <v>370558036.02526593</v>
      </c>
      <c r="AF140" s="21">
        <f t="shared" si="145"/>
        <v>55821006.288432986</v>
      </c>
      <c r="AG140" s="21">
        <f t="shared" si="145"/>
        <v>8419622.4572134018</v>
      </c>
      <c r="AH140" s="2">
        <f t="shared" si="134"/>
        <v>38.987370988004578</v>
      </c>
      <c r="AI140" s="2">
        <f t="shared" si="134"/>
        <v>40.843912463623845</v>
      </c>
      <c r="AJ140" s="2">
        <f t="shared" si="134"/>
        <v>42.700453939243111</v>
      </c>
      <c r="AK140" s="2">
        <f t="shared" si="134"/>
        <v>44.556995414862378</v>
      </c>
      <c r="AL140" s="2">
        <f t="shared" si="134"/>
        <v>46.413536890481637</v>
      </c>
      <c r="AM140" s="2">
        <f t="shared" si="134"/>
        <v>48.270078366100904</v>
      </c>
      <c r="AN140" s="2">
        <f t="shared" si="134"/>
        <v>50.126619841720178</v>
      </c>
      <c r="AO140" s="2">
        <f t="shared" si="134"/>
        <v>51.983161317339444</v>
      </c>
      <c r="AP140" s="2">
        <f t="shared" si="135"/>
        <v>0.30974258381444686</v>
      </c>
      <c r="AQ140" s="2">
        <f t="shared" si="135"/>
        <v>4.6284431219670664E-2</v>
      </c>
      <c r="AR140" s="2">
        <f t="shared" si="135"/>
        <v>6.929312259066297E-3</v>
      </c>
      <c r="AS140" s="2">
        <f t="shared" si="135"/>
        <v>1.039200410845893E-3</v>
      </c>
      <c r="AT140" s="2">
        <f t="shared" si="135"/>
        <v>1.5610010329246199E-4</v>
      </c>
      <c r="AU140" s="2">
        <f t="shared" si="135"/>
        <v>2.3482765274097974E-5</v>
      </c>
      <c r="AV140" s="2">
        <f t="shared" si="135"/>
        <v>3.5374528699894167E-6</v>
      </c>
      <c r="AW140" s="2">
        <f t="shared" si="135"/>
        <v>5.3356289335953132E-7</v>
      </c>
      <c r="AX140" s="2"/>
      <c r="AY140" s="6">
        <f t="shared" si="102"/>
        <v>269</v>
      </c>
      <c r="AZ140" s="2">
        <f t="shared" si="130"/>
        <v>0.1</v>
      </c>
      <c r="BA140" s="2">
        <f t="shared" si="130"/>
        <v>0.15</v>
      </c>
      <c r="BB140" s="2">
        <f t="shared" si="130"/>
        <v>0.15</v>
      </c>
      <c r="BC140" s="2">
        <f t="shared" si="130"/>
        <v>0.15</v>
      </c>
      <c r="BD140" s="2">
        <f t="shared" si="130"/>
        <v>0.15</v>
      </c>
      <c r="BE140" s="2">
        <f t="shared" si="130"/>
        <v>0.15</v>
      </c>
      <c r="BF140" s="2">
        <f t="shared" si="130"/>
        <v>0.15</v>
      </c>
      <c r="BG140" s="21">
        <f t="shared" si="146"/>
        <v>730368324646.40222</v>
      </c>
      <c r="BH140" s="21">
        <f t="shared" si="146"/>
        <v>109344547448.06613</v>
      </c>
      <c r="BI140" s="21">
        <f t="shared" si="146"/>
        <v>16398582483.148184</v>
      </c>
      <c r="BJ140" s="21">
        <f t="shared" si="146"/>
        <v>2463259629.95505</v>
      </c>
      <c r="BK140" s="21">
        <f t="shared" si="146"/>
        <v>370558036.02526593</v>
      </c>
      <c r="BL140" s="21">
        <f t="shared" si="146"/>
        <v>55821006.288432986</v>
      </c>
      <c r="BM140" s="21">
        <f t="shared" si="146"/>
        <v>8419622.4572134018</v>
      </c>
      <c r="BN140" s="2">
        <f t="shared" ref="BN140:BP148" si="153">AZ$12/$E140</f>
        <v>40.843912463623845</v>
      </c>
      <c r="BO140" s="2">
        <f t="shared" si="153"/>
        <v>42.700453939243111</v>
      </c>
      <c r="BP140" s="2">
        <f t="shared" si="153"/>
        <v>44.556995414862378</v>
      </c>
      <c r="BQ140" s="2">
        <f t="shared" si="151"/>
        <v>46.413536890481637</v>
      </c>
      <c r="BR140" s="2">
        <f t="shared" si="151"/>
        <v>48.270078366100904</v>
      </c>
      <c r="BS140" s="2">
        <f t="shared" si="151"/>
        <v>50.126619841720178</v>
      </c>
      <c r="BT140" s="2">
        <f t="shared" si="151"/>
        <v>51.983161317339444</v>
      </c>
      <c r="BU140" s="2">
        <f t="shared" si="136"/>
        <v>4.6284431219670664E-2</v>
      </c>
      <c r="BV140" s="2">
        <f t="shared" si="136"/>
        <v>6.929312259066297E-3</v>
      </c>
      <c r="BW140" s="2">
        <f t="shared" si="136"/>
        <v>1.039200410845893E-3</v>
      </c>
      <c r="BX140" s="2">
        <f t="shared" si="136"/>
        <v>1.5610010329246199E-4</v>
      </c>
      <c r="BY140" s="2">
        <f t="shared" si="136"/>
        <v>2.3482765274097974E-5</v>
      </c>
      <c r="BZ140" s="2">
        <f t="shared" si="136"/>
        <v>3.5374528699894167E-6</v>
      </c>
      <c r="CA140" s="2">
        <f t="shared" si="136"/>
        <v>5.3356289335953132E-7</v>
      </c>
      <c r="CB140" s="2"/>
      <c r="CC140" s="6">
        <f t="shared" si="104"/>
        <v>269</v>
      </c>
      <c r="CD140" s="2">
        <f t="shared" si="131"/>
        <v>0.05</v>
      </c>
      <c r="CE140" s="2">
        <f t="shared" si="131"/>
        <v>0.15</v>
      </c>
      <c r="CF140" s="2">
        <f t="shared" si="131"/>
        <v>0.25</v>
      </c>
      <c r="CG140" s="2">
        <f t="shared" si="131"/>
        <v>0.25</v>
      </c>
      <c r="CH140" s="2">
        <f t="shared" si="131"/>
        <v>0.15</v>
      </c>
      <c r="CI140" s="2">
        <f t="shared" si="131"/>
        <v>0.1</v>
      </c>
      <c r="CJ140" s="2">
        <f t="shared" si="131"/>
        <v>0.05</v>
      </c>
      <c r="CK140" s="21">
        <f t="shared" si="147"/>
        <v>370558036.02526593</v>
      </c>
      <c r="CL140" s="21">
        <f t="shared" si="147"/>
        <v>55821006.288432986</v>
      </c>
      <c r="CM140" s="21">
        <f t="shared" si="147"/>
        <v>8419622.4572134018</v>
      </c>
      <c r="CN140" s="21">
        <f t="shared" si="147"/>
        <v>1271462.4106976865</v>
      </c>
      <c r="CO140" s="21">
        <f t="shared" si="147"/>
        <v>192219.08649890462</v>
      </c>
      <c r="CP140" s="21">
        <f t="shared" si="147"/>
        <v>29089.812873250066</v>
      </c>
      <c r="CQ140" s="21">
        <f t="shared" si="147"/>
        <v>4406.6542215187119</v>
      </c>
      <c r="CR140" s="2">
        <f t="shared" ref="CR140:CT148" si="154">CD$12/$E140</f>
        <v>48.270078366100904</v>
      </c>
      <c r="CS140" s="2">
        <f t="shared" si="154"/>
        <v>50.126619841720178</v>
      </c>
      <c r="CT140" s="2">
        <f t="shared" si="154"/>
        <v>51.983161317339444</v>
      </c>
      <c r="CU140" s="2">
        <f t="shared" si="152"/>
        <v>53.839702792958711</v>
      </c>
      <c r="CV140" s="2">
        <f t="shared" si="152"/>
        <v>55.696244268577971</v>
      </c>
      <c r="CW140" s="2">
        <f t="shared" si="152"/>
        <v>57.552785744197237</v>
      </c>
      <c r="CX140" s="2">
        <f t="shared" si="152"/>
        <v>59.409327219816504</v>
      </c>
      <c r="CY140" s="2">
        <f t="shared" si="137"/>
        <v>2.3482765274097974E-5</v>
      </c>
      <c r="CZ140" s="2">
        <f t="shared" si="137"/>
        <v>3.5374528699894167E-6</v>
      </c>
      <c r="DA140" s="2">
        <f t="shared" si="137"/>
        <v>5.3356289335953132E-7</v>
      </c>
      <c r="DB140" s="2">
        <f t="shared" si="137"/>
        <v>8.0574297255873681E-8</v>
      </c>
      <c r="DC140" s="2">
        <f t="shared" si="137"/>
        <v>1.2181184188777228E-8</v>
      </c>
      <c r="DD140" s="2">
        <f t="shared" si="137"/>
        <v>1.8434608918409419E-9</v>
      </c>
      <c r="DE140" s="2">
        <f t="shared" si="137"/>
        <v>2.7925565408863831E-10</v>
      </c>
      <c r="DF140" s="2"/>
      <c r="DG140" s="6">
        <f t="shared" si="106"/>
        <v>269</v>
      </c>
      <c r="DH140" s="2">
        <f t="shared" si="144"/>
        <v>0.02</v>
      </c>
      <c r="DI140" s="2">
        <f t="shared" si="144"/>
        <v>0.05</v>
      </c>
      <c r="DJ140" s="2">
        <f t="shared" si="144"/>
        <v>0.08</v>
      </c>
      <c r="DK140" s="2">
        <f t="shared" si="144"/>
        <v>0.1</v>
      </c>
      <c r="DL140" s="2">
        <f t="shared" si="144"/>
        <v>0.12</v>
      </c>
      <c r="DM140" s="2">
        <f t="shared" si="144"/>
        <v>0.15</v>
      </c>
      <c r="DN140" s="2">
        <f t="shared" si="144"/>
        <v>0.12</v>
      </c>
      <c r="DO140" s="2">
        <f t="shared" si="144"/>
        <v>0.1</v>
      </c>
      <c r="DP140" s="2">
        <f t="shared" si="144"/>
        <v>0.08</v>
      </c>
      <c r="DQ140" s="2">
        <f t="shared" si="144"/>
        <v>5.9999987693279341E-2</v>
      </c>
      <c r="DR140" s="2">
        <f t="shared" si="144"/>
        <v>4.5186911795812496E-2</v>
      </c>
      <c r="DS140" s="2">
        <f t="shared" si="144"/>
        <v>1.1982010845744342E-2</v>
      </c>
      <c r="DT140" s="2">
        <f t="shared" si="144"/>
        <v>1.58250083772687E-3</v>
      </c>
      <c r="DU140" s="21">
        <f t="shared" si="148"/>
        <v>370558036.02526593</v>
      </c>
      <c r="DV140" s="21">
        <f t="shared" si="148"/>
        <v>55821006.288432986</v>
      </c>
      <c r="DW140" s="21">
        <f t="shared" si="148"/>
        <v>8419622.4572134018</v>
      </c>
      <c r="DX140" s="21">
        <f t="shared" si="148"/>
        <v>1271462.4106976865</v>
      </c>
      <c r="DY140" s="21">
        <f t="shared" si="148"/>
        <v>192219.08649890462</v>
      </c>
      <c r="DZ140" s="21">
        <f t="shared" si="148"/>
        <v>29089.812873250066</v>
      </c>
      <c r="EA140" s="21">
        <f t="shared" si="148"/>
        <v>4406.6542215187119</v>
      </c>
      <c r="EB140" s="21">
        <f t="shared" si="148"/>
        <v>668.15209692281564</v>
      </c>
      <c r="EC140" s="21">
        <f t="shared" si="148"/>
        <v>101.39508544349989</v>
      </c>
      <c r="ED140" s="21">
        <f t="shared" si="148"/>
        <v>15.399709612050543</v>
      </c>
      <c r="EE140" s="21">
        <f t="shared" si="148"/>
        <v>2.3406840890362628</v>
      </c>
      <c r="EF140" s="21">
        <f t="shared" si="148"/>
        <v>0.35603268043925179</v>
      </c>
      <c r="EG140" s="21">
        <f t="shared" si="148"/>
        <v>5.4192258562687307E-2</v>
      </c>
      <c r="EH140" s="2">
        <f t="shared" si="133"/>
        <v>48.270078366100904</v>
      </c>
      <c r="EI140" s="2">
        <f t="shared" si="133"/>
        <v>50.126619841720178</v>
      </c>
      <c r="EJ140" s="2">
        <f t="shared" si="133"/>
        <v>51.983161317339444</v>
      </c>
      <c r="EK140" s="2">
        <f t="shared" si="133"/>
        <v>53.839702792958711</v>
      </c>
      <c r="EL140" s="2">
        <f t="shared" si="133"/>
        <v>55.696244268577971</v>
      </c>
      <c r="EM140" s="2">
        <f t="shared" si="133"/>
        <v>57.552785744197237</v>
      </c>
      <c r="EN140" s="2">
        <f t="shared" si="133"/>
        <v>59.409327219816504</v>
      </c>
      <c r="EO140" s="2">
        <f t="shared" si="133"/>
        <v>61.265868695435771</v>
      </c>
      <c r="EP140" s="2">
        <f t="shared" si="132"/>
        <v>63.122410171055037</v>
      </c>
      <c r="EQ140" s="2">
        <f t="shared" si="132"/>
        <v>64.978951646674304</v>
      </c>
      <c r="ER140" s="2">
        <f t="shared" si="132"/>
        <v>66.83549312229357</v>
      </c>
      <c r="ES140" s="2">
        <f t="shared" si="132"/>
        <v>68.692034597912837</v>
      </c>
      <c r="ET140" s="2">
        <f t="shared" si="132"/>
        <v>70.548576073532104</v>
      </c>
      <c r="EU140" s="2">
        <f t="shared" si="143"/>
        <v>2.3482765274097974E-5</v>
      </c>
      <c r="EV140" s="2">
        <f t="shared" si="143"/>
        <v>3.5374528699894167E-6</v>
      </c>
      <c r="EW140" s="2">
        <f t="shared" si="143"/>
        <v>5.3356289335953132E-7</v>
      </c>
      <c r="EX140" s="2">
        <f t="shared" si="143"/>
        <v>8.0574297255873681E-8</v>
      </c>
      <c r="EY140" s="2">
        <f t="shared" si="143"/>
        <v>1.2181184188777228E-8</v>
      </c>
      <c r="EZ140" s="2">
        <f t="shared" si="143"/>
        <v>1.8434608918409419E-9</v>
      </c>
      <c r="FA140" s="2">
        <f t="shared" si="143"/>
        <v>2.7925565408863831E-10</v>
      </c>
      <c r="FB140" s="2">
        <f t="shared" si="143"/>
        <v>4.2341704494475006E-11</v>
      </c>
      <c r="FC140" s="2">
        <f t="shared" si="142"/>
        <v>6.4255440711977129E-12</v>
      </c>
      <c r="FD140" s="2">
        <f t="shared" si="142"/>
        <v>9.7590048238596595E-13</v>
      </c>
      <c r="FE140" s="2">
        <f t="shared" si="142"/>
        <v>1.4833232503398371E-13</v>
      </c>
      <c r="FF140" s="2">
        <f t="shared" si="142"/>
        <v>2.2562273792094539E-14</v>
      </c>
      <c r="FG140" s="2">
        <f t="shared" si="142"/>
        <v>3.4342369177875356E-15</v>
      </c>
    </row>
    <row r="141" spans="1:163" x14ac:dyDescent="0.25">
      <c r="A141" s="19">
        <f t="shared" si="114"/>
        <v>123</v>
      </c>
      <c r="B141" s="20">
        <f t="shared" si="115"/>
        <v>271</v>
      </c>
      <c r="C141" s="22">
        <f t="shared" si="116"/>
        <v>123</v>
      </c>
      <c r="D141" s="20">
        <f t="shared" si="116"/>
        <v>271</v>
      </c>
      <c r="E141" s="8">
        <f t="shared" si="92"/>
        <v>544.16000000000008</v>
      </c>
      <c r="F141" s="21">
        <f t="shared" si="117"/>
        <v>6.3371356147021542E-14</v>
      </c>
      <c r="G141" s="7">
        <f t="shared" si="93"/>
        <v>0.24256477119868614</v>
      </c>
      <c r="H141" s="7">
        <f t="shared" si="94"/>
        <v>2.4489801305036439E-2</v>
      </c>
      <c r="I141" s="2">
        <f t="shared" si="95"/>
        <v>93.47877610224937</v>
      </c>
      <c r="J141" s="2">
        <f t="shared" si="107"/>
        <v>5.492387323363662</v>
      </c>
      <c r="K141" s="2">
        <f t="shared" si="108"/>
        <v>9.7046961442576603</v>
      </c>
      <c r="L141" s="2">
        <f t="shared" si="109"/>
        <v>1.6378784995362954</v>
      </c>
      <c r="M141" s="2">
        <f t="shared" si="96"/>
        <v>1</v>
      </c>
      <c r="N141" s="2">
        <f t="shared" si="97"/>
        <v>1</v>
      </c>
      <c r="O141" s="2">
        <f t="shared" si="98"/>
        <v>1</v>
      </c>
      <c r="P141" s="2">
        <f t="shared" si="99"/>
        <v>0.94438458695274941</v>
      </c>
      <c r="Q141" s="6">
        <f t="shared" si="100"/>
        <v>271</v>
      </c>
      <c r="R141" s="2">
        <f t="shared" si="150"/>
        <v>0.1</v>
      </c>
      <c r="S141" s="2">
        <f t="shared" si="150"/>
        <v>0.1</v>
      </c>
      <c r="T141" s="2">
        <f t="shared" si="150"/>
        <v>0.15</v>
      </c>
      <c r="U141" s="2">
        <f t="shared" si="150"/>
        <v>0.15</v>
      </c>
      <c r="V141" s="2">
        <f t="shared" si="150"/>
        <v>0.15</v>
      </c>
      <c r="W141" s="2">
        <f t="shared" si="150"/>
        <v>0.15</v>
      </c>
      <c r="X141" s="2">
        <f t="shared" si="150"/>
        <v>0.1</v>
      </c>
      <c r="Y141" s="2">
        <f t="shared" si="149"/>
        <v>0.1</v>
      </c>
      <c r="Z141" s="21">
        <f t="shared" si="145"/>
        <v>5681501688594.7051</v>
      </c>
      <c r="AA141" s="21">
        <f t="shared" si="145"/>
        <v>854798361962.33789</v>
      </c>
      <c r="AB141" s="21">
        <f t="shared" si="145"/>
        <v>128850218736.69431</v>
      </c>
      <c r="AC141" s="21">
        <f t="shared" si="145"/>
        <v>19456306275.092617</v>
      </c>
      <c r="AD141" s="21">
        <f t="shared" si="145"/>
        <v>2942592581.5336218</v>
      </c>
      <c r="AE141" s="21">
        <f t="shared" si="145"/>
        <v>445699214.17590702</v>
      </c>
      <c r="AF141" s="21">
        <f t="shared" si="145"/>
        <v>67600331.077049121</v>
      </c>
      <c r="AG141" s="21">
        <f t="shared" si="145"/>
        <v>10266186.926928427</v>
      </c>
      <c r="AH141" s="2">
        <f t="shared" si="134"/>
        <v>38.844077210483242</v>
      </c>
      <c r="AI141" s="2">
        <f t="shared" si="134"/>
        <v>40.693795172887206</v>
      </c>
      <c r="AJ141" s="2">
        <f t="shared" si="134"/>
        <v>42.543513135291171</v>
      </c>
      <c r="AK141" s="2">
        <f t="shared" si="134"/>
        <v>44.393231097695136</v>
      </c>
      <c r="AL141" s="2">
        <f t="shared" si="134"/>
        <v>46.2429490600991</v>
      </c>
      <c r="AM141" s="2">
        <f t="shared" si="134"/>
        <v>48.092667022503065</v>
      </c>
      <c r="AN141" s="2">
        <f t="shared" si="134"/>
        <v>49.942384984907036</v>
      </c>
      <c r="AO141" s="2">
        <f t="shared" si="134"/>
        <v>51.792102947311001</v>
      </c>
      <c r="AP141" s="2">
        <f t="shared" si="135"/>
        <v>0.36004446695784076</v>
      </c>
      <c r="AQ141" s="2">
        <f t="shared" si="135"/>
        <v>5.4169731429806002E-2</v>
      </c>
      <c r="AR141" s="2">
        <f t="shared" si="135"/>
        <v>8.1654131011846855E-3</v>
      </c>
      <c r="AS141" s="2">
        <f t="shared" si="135"/>
        <v>1.2329725142644248E-3</v>
      </c>
      <c r="AT141" s="2">
        <f t="shared" si="135"/>
        <v>1.8647608247995069E-4</v>
      </c>
      <c r="AU141" s="2">
        <f t="shared" si="135"/>
        <v>2.8244563635989043E-5</v>
      </c>
      <c r="AV141" s="2">
        <f t="shared" si="135"/>
        <v>4.2839246563402492E-6</v>
      </c>
      <c r="AW141" s="2">
        <f t="shared" si="135"/>
        <v>6.5058218801827817E-7</v>
      </c>
      <c r="AX141" s="2"/>
      <c r="AY141" s="6">
        <f t="shared" si="102"/>
        <v>271</v>
      </c>
      <c r="AZ141" s="2">
        <f t="shared" si="130"/>
        <v>0.1</v>
      </c>
      <c r="BA141" s="2">
        <f t="shared" si="130"/>
        <v>0.15</v>
      </c>
      <c r="BB141" s="2">
        <f t="shared" si="130"/>
        <v>0.15</v>
      </c>
      <c r="BC141" s="2">
        <f t="shared" ref="BC141:BF148" si="155">BC$10*(1-EXP((-BJ141)))</f>
        <v>0.15</v>
      </c>
      <c r="BD141" s="2">
        <f t="shared" si="155"/>
        <v>0.15</v>
      </c>
      <c r="BE141" s="2">
        <f t="shared" si="155"/>
        <v>0.15</v>
      </c>
      <c r="BF141" s="2">
        <f t="shared" si="155"/>
        <v>0.15</v>
      </c>
      <c r="BG141" s="21">
        <f t="shared" si="146"/>
        <v>854798361962.33789</v>
      </c>
      <c r="BH141" s="21">
        <f t="shared" si="146"/>
        <v>128850218736.69431</v>
      </c>
      <c r="BI141" s="21">
        <f t="shared" si="146"/>
        <v>19456306275.092617</v>
      </c>
      <c r="BJ141" s="21">
        <f t="shared" si="146"/>
        <v>2942592581.5336218</v>
      </c>
      <c r="BK141" s="21">
        <f t="shared" si="146"/>
        <v>445699214.17590702</v>
      </c>
      <c r="BL141" s="21">
        <f t="shared" si="146"/>
        <v>67600331.077049121</v>
      </c>
      <c r="BM141" s="21">
        <f t="shared" si="146"/>
        <v>10266186.926928427</v>
      </c>
      <c r="BN141" s="2">
        <f t="shared" si="153"/>
        <v>40.693795172887206</v>
      </c>
      <c r="BO141" s="2">
        <f t="shared" si="153"/>
        <v>42.543513135291171</v>
      </c>
      <c r="BP141" s="2">
        <f t="shared" si="153"/>
        <v>44.393231097695136</v>
      </c>
      <c r="BQ141" s="2">
        <f t="shared" si="151"/>
        <v>46.2429490600991</v>
      </c>
      <c r="BR141" s="2">
        <f t="shared" si="151"/>
        <v>48.092667022503065</v>
      </c>
      <c r="BS141" s="2">
        <f t="shared" si="151"/>
        <v>49.942384984907036</v>
      </c>
      <c r="BT141" s="2">
        <f t="shared" si="151"/>
        <v>51.792102947311001</v>
      </c>
      <c r="BU141" s="2">
        <f t="shared" si="136"/>
        <v>5.4169731429806002E-2</v>
      </c>
      <c r="BV141" s="2">
        <f t="shared" si="136"/>
        <v>8.1654131011846855E-3</v>
      </c>
      <c r="BW141" s="2">
        <f t="shared" si="136"/>
        <v>1.2329725142644248E-3</v>
      </c>
      <c r="BX141" s="2">
        <f t="shared" si="136"/>
        <v>1.8647608247995069E-4</v>
      </c>
      <c r="BY141" s="2">
        <f t="shared" si="136"/>
        <v>2.8244563635989043E-5</v>
      </c>
      <c r="BZ141" s="2">
        <f t="shared" si="136"/>
        <v>4.2839246563402492E-6</v>
      </c>
      <c r="CA141" s="2">
        <f t="shared" si="136"/>
        <v>6.5058218801827817E-7</v>
      </c>
      <c r="CB141" s="2"/>
      <c r="CC141" s="6">
        <f t="shared" si="104"/>
        <v>271</v>
      </c>
      <c r="CD141" s="2">
        <f t="shared" si="131"/>
        <v>0.05</v>
      </c>
      <c r="CE141" s="2">
        <f t="shared" si="131"/>
        <v>0.15</v>
      </c>
      <c r="CF141" s="2">
        <f t="shared" si="131"/>
        <v>0.25</v>
      </c>
      <c r="CG141" s="2">
        <f t="shared" ref="CG141:CJ148" si="156">CG$10*(1-EXP((-CN141)))</f>
        <v>0.25</v>
      </c>
      <c r="CH141" s="2">
        <f t="shared" si="156"/>
        <v>0.15</v>
      </c>
      <c r="CI141" s="2">
        <f t="shared" si="156"/>
        <v>0.1</v>
      </c>
      <c r="CJ141" s="2">
        <f t="shared" si="156"/>
        <v>0.05</v>
      </c>
      <c r="CK141" s="21">
        <f t="shared" si="147"/>
        <v>445699214.17590702</v>
      </c>
      <c r="CL141" s="21">
        <f t="shared" si="147"/>
        <v>67600331.077049121</v>
      </c>
      <c r="CM141" s="21">
        <f t="shared" si="147"/>
        <v>10266186.926928427</v>
      </c>
      <c r="CN141" s="21">
        <f t="shared" si="147"/>
        <v>1560936.8590055169</v>
      </c>
      <c r="CO141" s="21">
        <f t="shared" si="147"/>
        <v>237598.37439392056</v>
      </c>
      <c r="CP141" s="21">
        <f t="shared" si="147"/>
        <v>36203.697207648351</v>
      </c>
      <c r="CQ141" s="21">
        <f t="shared" si="147"/>
        <v>5521.8666586411418</v>
      </c>
      <c r="CR141" s="2">
        <f t="shared" si="154"/>
        <v>48.092667022503065</v>
      </c>
      <c r="CS141" s="2">
        <f t="shared" si="154"/>
        <v>49.942384984907036</v>
      </c>
      <c r="CT141" s="2">
        <f t="shared" si="154"/>
        <v>51.792102947311001</v>
      </c>
      <c r="CU141" s="2">
        <f t="shared" si="152"/>
        <v>53.641820909714959</v>
      </c>
      <c r="CV141" s="2">
        <f t="shared" si="152"/>
        <v>55.491538872118923</v>
      </c>
      <c r="CW141" s="2">
        <f t="shared" si="152"/>
        <v>57.341256834522888</v>
      </c>
      <c r="CX141" s="2">
        <f t="shared" si="152"/>
        <v>59.190974796926852</v>
      </c>
      <c r="CY141" s="2">
        <f t="shared" si="137"/>
        <v>2.8244563635989043E-5</v>
      </c>
      <c r="CZ141" s="2">
        <f t="shared" si="137"/>
        <v>4.2839246563402492E-6</v>
      </c>
      <c r="DA141" s="2">
        <f t="shared" si="137"/>
        <v>6.5058218801827817E-7</v>
      </c>
      <c r="DB141" s="2">
        <f t="shared" si="137"/>
        <v>9.8918685615051768E-8</v>
      </c>
      <c r="DC141" s="2">
        <f t="shared" si="137"/>
        <v>1.5056931203670506E-8</v>
      </c>
      <c r="DD141" s="2">
        <f t="shared" si="137"/>
        <v>2.294277389584813E-9</v>
      </c>
      <c r="DE141" s="2">
        <f t="shared" si="137"/>
        <v>3.4992817862111169E-10</v>
      </c>
      <c r="DF141" s="2"/>
      <c r="DG141" s="6">
        <f t="shared" si="106"/>
        <v>271</v>
      </c>
      <c r="DH141" s="2">
        <f t="shared" si="144"/>
        <v>0.02</v>
      </c>
      <c r="DI141" s="2">
        <f t="shared" si="144"/>
        <v>0.05</v>
      </c>
      <c r="DJ141" s="2">
        <f t="shared" si="144"/>
        <v>0.08</v>
      </c>
      <c r="DK141" s="2">
        <f t="shared" si="144"/>
        <v>0.1</v>
      </c>
      <c r="DL141" s="2">
        <f t="shared" si="144"/>
        <v>0.12</v>
      </c>
      <c r="DM141" s="2">
        <f t="shared" si="144"/>
        <v>0.15</v>
      </c>
      <c r="DN141" s="2">
        <f t="shared" si="144"/>
        <v>0.12</v>
      </c>
      <c r="DO141" s="2">
        <f t="shared" si="144"/>
        <v>0.1</v>
      </c>
      <c r="DP141" s="2">
        <f t="shared" si="144"/>
        <v>0.08</v>
      </c>
      <c r="DQ141" s="2">
        <f t="shared" si="144"/>
        <v>5.9999999832438825E-2</v>
      </c>
      <c r="DR141" s="2">
        <f t="shared" si="144"/>
        <v>4.7545858924328034E-2</v>
      </c>
      <c r="DS141" s="2">
        <f t="shared" si="144"/>
        <v>1.4789681938091444E-2</v>
      </c>
      <c r="DT141" s="2">
        <f t="shared" si="144"/>
        <v>2.0490462578910116E-3</v>
      </c>
      <c r="DU141" s="21">
        <f t="shared" si="148"/>
        <v>445699214.17590702</v>
      </c>
      <c r="DV141" s="21">
        <f t="shared" si="148"/>
        <v>67600331.077049121</v>
      </c>
      <c r="DW141" s="21">
        <f t="shared" si="148"/>
        <v>10266186.926928427</v>
      </c>
      <c r="DX141" s="21">
        <f t="shared" si="148"/>
        <v>1560936.8590055169</v>
      </c>
      <c r="DY141" s="21">
        <f t="shared" si="148"/>
        <v>237598.37439392056</v>
      </c>
      <c r="DZ141" s="21">
        <f t="shared" si="148"/>
        <v>36203.697207648351</v>
      </c>
      <c r="EA141" s="21">
        <f t="shared" si="148"/>
        <v>5521.8666586411418</v>
      </c>
      <c r="EB141" s="21">
        <f t="shared" si="148"/>
        <v>842.97973480579947</v>
      </c>
      <c r="EC141" s="21">
        <f t="shared" si="148"/>
        <v>128.80225940814699</v>
      </c>
      <c r="ED141" s="21">
        <f t="shared" si="148"/>
        <v>19.696261924169363</v>
      </c>
      <c r="EE141" s="21">
        <f t="shared" si="148"/>
        <v>3.0142461727429137</v>
      </c>
      <c r="EF141" s="21">
        <f t="shared" si="148"/>
        <v>0.46162609649593411</v>
      </c>
      <c r="EG141" s="21">
        <f t="shared" si="148"/>
        <v>7.0746059490849902E-2</v>
      </c>
      <c r="EH141" s="2">
        <f t="shared" si="133"/>
        <v>48.092667022503065</v>
      </c>
      <c r="EI141" s="2">
        <f t="shared" si="133"/>
        <v>49.942384984907036</v>
      </c>
      <c r="EJ141" s="2">
        <f t="shared" si="133"/>
        <v>51.792102947311001</v>
      </c>
      <c r="EK141" s="2">
        <f t="shared" si="133"/>
        <v>53.641820909714959</v>
      </c>
      <c r="EL141" s="2">
        <f t="shared" si="133"/>
        <v>55.491538872118923</v>
      </c>
      <c r="EM141" s="2">
        <f t="shared" si="133"/>
        <v>57.341256834522888</v>
      </c>
      <c r="EN141" s="2">
        <f t="shared" si="133"/>
        <v>59.190974796926852</v>
      </c>
      <c r="EO141" s="2">
        <f t="shared" si="133"/>
        <v>61.040692759330817</v>
      </c>
      <c r="EP141" s="2">
        <f t="shared" si="132"/>
        <v>62.890410721734781</v>
      </c>
      <c r="EQ141" s="2">
        <f t="shared" si="132"/>
        <v>64.740128684138739</v>
      </c>
      <c r="ER141" s="2">
        <f t="shared" si="132"/>
        <v>66.589846646542711</v>
      </c>
      <c r="ES141" s="2">
        <f t="shared" si="132"/>
        <v>68.439564608946668</v>
      </c>
      <c r="ET141" s="2">
        <f t="shared" si="132"/>
        <v>70.28928257135064</v>
      </c>
      <c r="EU141" s="2">
        <f t="shared" si="143"/>
        <v>2.8244563635989043E-5</v>
      </c>
      <c r="EV141" s="2">
        <f t="shared" si="143"/>
        <v>4.2839246563402492E-6</v>
      </c>
      <c r="EW141" s="2">
        <f t="shared" si="143"/>
        <v>6.5058218801827817E-7</v>
      </c>
      <c r="EX141" s="2">
        <f t="shared" si="143"/>
        <v>9.8918685615051768E-8</v>
      </c>
      <c r="EY141" s="2">
        <f t="shared" si="143"/>
        <v>1.5056931203670506E-8</v>
      </c>
      <c r="EZ141" s="2">
        <f t="shared" si="143"/>
        <v>2.294277389584813E-9</v>
      </c>
      <c r="FA141" s="2">
        <f t="shared" si="143"/>
        <v>3.4992817862111169E-10</v>
      </c>
      <c r="FB141" s="2">
        <f t="shared" si="143"/>
        <v>5.3420768999100092E-11</v>
      </c>
      <c r="FC141" s="2">
        <f t="shared" si="142"/>
        <v>8.1623738534947406E-12</v>
      </c>
      <c r="FD141" s="2">
        <f t="shared" si="142"/>
        <v>1.2481788291615565E-12</v>
      </c>
      <c r="FE141" s="2">
        <f t="shared" si="142"/>
        <v>1.9101686772768783E-13</v>
      </c>
      <c r="FF141" s="2">
        <f t="shared" si="142"/>
        <v>2.9253871767803177E-14</v>
      </c>
      <c r="FG141" s="2">
        <f t="shared" si="142"/>
        <v>4.4832737319930233E-15</v>
      </c>
    </row>
    <row r="142" spans="1:163" x14ac:dyDescent="0.25">
      <c r="A142" s="19">
        <f t="shared" si="114"/>
        <v>124</v>
      </c>
      <c r="B142" s="20">
        <f t="shared" si="115"/>
        <v>273</v>
      </c>
      <c r="C142" s="22">
        <f t="shared" si="116"/>
        <v>124</v>
      </c>
      <c r="D142" s="20">
        <f t="shared" si="116"/>
        <v>273</v>
      </c>
      <c r="E142" s="8">
        <f t="shared" si="92"/>
        <v>546.16000000000008</v>
      </c>
      <c r="F142" s="21">
        <f t="shared" si="117"/>
        <v>6.3371356147021542E-14</v>
      </c>
      <c r="G142" s="7">
        <f t="shared" si="93"/>
        <v>0.23861810781761339</v>
      </c>
      <c r="H142" s="7">
        <f t="shared" si="94"/>
        <v>2.4515524436942875E-2</v>
      </c>
      <c r="I142" s="2">
        <f t="shared" si="95"/>
        <v>93.505358509107836</v>
      </c>
      <c r="J142" s="2">
        <f t="shared" si="107"/>
        <v>5.5625349563742894</v>
      </c>
      <c r="K142" s="2">
        <f t="shared" si="108"/>
        <v>10.033870109391664</v>
      </c>
      <c r="L142" s="2">
        <f t="shared" si="109"/>
        <v>1.642184628426365</v>
      </c>
      <c r="M142" s="2">
        <f t="shared" si="96"/>
        <v>1</v>
      </c>
      <c r="N142" s="2">
        <f t="shared" si="97"/>
        <v>1</v>
      </c>
      <c r="O142" s="2">
        <f t="shared" si="98"/>
        <v>1</v>
      </c>
      <c r="P142" s="2">
        <f t="shared" si="99"/>
        <v>0.94959426778123346</v>
      </c>
      <c r="Q142" s="6">
        <f t="shared" si="100"/>
        <v>273</v>
      </c>
      <c r="R142" s="2">
        <f t="shared" si="150"/>
        <v>0.1</v>
      </c>
      <c r="S142" s="2">
        <f t="shared" si="150"/>
        <v>0.1</v>
      </c>
      <c r="T142" s="2">
        <f t="shared" si="150"/>
        <v>0.15</v>
      </c>
      <c r="U142" s="2">
        <f t="shared" si="150"/>
        <v>0.15</v>
      </c>
      <c r="V142" s="2">
        <f t="shared" si="150"/>
        <v>0.15</v>
      </c>
      <c r="W142" s="2">
        <f t="shared" si="150"/>
        <v>0.15</v>
      </c>
      <c r="X142" s="2">
        <f t="shared" si="150"/>
        <v>0.1</v>
      </c>
      <c r="Y142" s="2">
        <f t="shared" si="149"/>
        <v>0.1</v>
      </c>
      <c r="Z142" s="21">
        <f t="shared" si="145"/>
        <v>6597066757399.8252</v>
      </c>
      <c r="AA142" s="21">
        <f t="shared" si="145"/>
        <v>999300814364.91821</v>
      </c>
      <c r="AB142" s="21">
        <f t="shared" si="145"/>
        <v>151656941183.53516</v>
      </c>
      <c r="AC142" s="21">
        <f t="shared" si="145"/>
        <v>23055889289.963852</v>
      </c>
      <c r="AD142" s="21">
        <f t="shared" si="145"/>
        <v>3510716622.6165066</v>
      </c>
      <c r="AE142" s="21">
        <f t="shared" si="145"/>
        <v>535366866.33306772</v>
      </c>
      <c r="AF142" s="21">
        <f t="shared" si="145"/>
        <v>81752730.805871189</v>
      </c>
      <c r="AG142" s="21">
        <f t="shared" si="145"/>
        <v>12499893.035749905</v>
      </c>
      <c r="AH142" s="2">
        <f t="shared" si="134"/>
        <v>38.701832896690647</v>
      </c>
      <c r="AI142" s="2">
        <f t="shared" si="134"/>
        <v>40.544777320342583</v>
      </c>
      <c r="AJ142" s="2">
        <f t="shared" si="134"/>
        <v>42.387721743994518</v>
      </c>
      <c r="AK142" s="2">
        <f t="shared" si="134"/>
        <v>44.230666167646447</v>
      </c>
      <c r="AL142" s="2">
        <f t="shared" si="134"/>
        <v>46.073610591298383</v>
      </c>
      <c r="AM142" s="2">
        <f t="shared" si="134"/>
        <v>47.916555014950319</v>
      </c>
      <c r="AN142" s="2">
        <f t="shared" si="134"/>
        <v>49.759499438602262</v>
      </c>
      <c r="AO142" s="2">
        <f t="shared" si="134"/>
        <v>51.602443862254198</v>
      </c>
      <c r="AP142" s="2">
        <f t="shared" si="135"/>
        <v>0.41806506700886231</v>
      </c>
      <c r="AQ142" s="2">
        <f t="shared" si="135"/>
        <v>6.3327047805127948E-2</v>
      </c>
      <c r="AR142" s="2">
        <f t="shared" si="135"/>
        <v>9.6107060319097076E-3</v>
      </c>
      <c r="AS142" s="2">
        <f t="shared" si="135"/>
        <v>1.4610829714805994E-3</v>
      </c>
      <c r="AT142" s="2">
        <f t="shared" si="135"/>
        <v>2.2247887342309927E-4</v>
      </c>
      <c r="AU142" s="2">
        <f t="shared" si="135"/>
        <v>3.392692435570772E-5</v>
      </c>
      <c r="AV142" s="2">
        <f t="shared" si="135"/>
        <v>5.1807814198904434E-6</v>
      </c>
      <c r="AW142" s="2">
        <f t="shared" si="135"/>
        <v>7.9213517336818162E-7</v>
      </c>
      <c r="AX142" s="2"/>
      <c r="AY142" s="6">
        <f t="shared" si="102"/>
        <v>273</v>
      </c>
      <c r="AZ142" s="2">
        <f t="shared" ref="AZ142:BB148" si="157">AZ$10*(1-EXP((-BG142)))</f>
        <v>0.1</v>
      </c>
      <c r="BA142" s="2">
        <f t="shared" si="157"/>
        <v>0.15</v>
      </c>
      <c r="BB142" s="2">
        <f t="shared" si="157"/>
        <v>0.15</v>
      </c>
      <c r="BC142" s="2">
        <f t="shared" si="155"/>
        <v>0.15</v>
      </c>
      <c r="BD142" s="2">
        <f t="shared" si="155"/>
        <v>0.15</v>
      </c>
      <c r="BE142" s="2">
        <f t="shared" si="155"/>
        <v>0.15</v>
      </c>
      <c r="BF142" s="2">
        <f t="shared" si="155"/>
        <v>0.15</v>
      </c>
      <c r="BG142" s="21">
        <f t="shared" si="146"/>
        <v>999300814364.91821</v>
      </c>
      <c r="BH142" s="21">
        <f t="shared" si="146"/>
        <v>151656941183.53516</v>
      </c>
      <c r="BI142" s="21">
        <f t="shared" si="146"/>
        <v>23055889289.963852</v>
      </c>
      <c r="BJ142" s="21">
        <f t="shared" si="146"/>
        <v>3510716622.6165066</v>
      </c>
      <c r="BK142" s="21">
        <f t="shared" si="146"/>
        <v>535366866.33306772</v>
      </c>
      <c r="BL142" s="21">
        <f t="shared" si="146"/>
        <v>81752730.805871189</v>
      </c>
      <c r="BM142" s="21">
        <f t="shared" si="146"/>
        <v>12499893.035749905</v>
      </c>
      <c r="BN142" s="2">
        <f t="shared" si="153"/>
        <v>40.544777320342583</v>
      </c>
      <c r="BO142" s="2">
        <f t="shared" si="153"/>
        <v>42.387721743994518</v>
      </c>
      <c r="BP142" s="2">
        <f t="shared" si="153"/>
        <v>44.230666167646447</v>
      </c>
      <c r="BQ142" s="2">
        <f t="shared" si="151"/>
        <v>46.073610591298383</v>
      </c>
      <c r="BR142" s="2">
        <f t="shared" si="151"/>
        <v>47.916555014950319</v>
      </c>
      <c r="BS142" s="2">
        <f t="shared" si="151"/>
        <v>49.759499438602262</v>
      </c>
      <c r="BT142" s="2">
        <f t="shared" si="151"/>
        <v>51.602443862254198</v>
      </c>
      <c r="BU142" s="2">
        <f t="shared" si="136"/>
        <v>6.3327047805127948E-2</v>
      </c>
      <c r="BV142" s="2">
        <f t="shared" si="136"/>
        <v>9.6107060319097076E-3</v>
      </c>
      <c r="BW142" s="2">
        <f t="shared" si="136"/>
        <v>1.4610829714805994E-3</v>
      </c>
      <c r="BX142" s="2">
        <f t="shared" si="136"/>
        <v>2.2247887342309927E-4</v>
      </c>
      <c r="BY142" s="2">
        <f t="shared" si="136"/>
        <v>3.392692435570772E-5</v>
      </c>
      <c r="BZ142" s="2">
        <f t="shared" si="136"/>
        <v>5.1807814198904434E-6</v>
      </c>
      <c r="CA142" s="2">
        <f t="shared" si="136"/>
        <v>7.9213517336818162E-7</v>
      </c>
      <c r="CB142" s="2"/>
      <c r="CC142" s="6">
        <f t="shared" si="104"/>
        <v>273</v>
      </c>
      <c r="CD142" s="2">
        <f t="shared" ref="CD142:CF148" si="158">CD$10*(1-EXP((-CK142)))</f>
        <v>0.05</v>
      </c>
      <c r="CE142" s="2">
        <f t="shared" si="158"/>
        <v>0.15</v>
      </c>
      <c r="CF142" s="2">
        <f t="shared" si="158"/>
        <v>0.25</v>
      </c>
      <c r="CG142" s="2">
        <f t="shared" si="156"/>
        <v>0.25</v>
      </c>
      <c r="CH142" s="2">
        <f t="shared" si="156"/>
        <v>0.15</v>
      </c>
      <c r="CI142" s="2">
        <f t="shared" si="156"/>
        <v>0.1</v>
      </c>
      <c r="CJ142" s="2">
        <f t="shared" si="156"/>
        <v>0.05</v>
      </c>
      <c r="CK142" s="21">
        <f t="shared" si="147"/>
        <v>535366866.33306772</v>
      </c>
      <c r="CL142" s="21">
        <f t="shared" si="147"/>
        <v>81752730.805871189</v>
      </c>
      <c r="CM142" s="21">
        <f t="shared" si="147"/>
        <v>12499893.035749905</v>
      </c>
      <c r="CN142" s="21">
        <f t="shared" si="147"/>
        <v>1913489.225759587</v>
      </c>
      <c r="CO142" s="21">
        <f t="shared" si="147"/>
        <v>293242.95766116714</v>
      </c>
      <c r="CP142" s="21">
        <f t="shared" si="147"/>
        <v>44986.311516106376</v>
      </c>
      <c r="CQ142" s="21">
        <f t="shared" si="147"/>
        <v>6908.0682228592195</v>
      </c>
      <c r="CR142" s="2">
        <f t="shared" si="154"/>
        <v>47.916555014950319</v>
      </c>
      <c r="CS142" s="2">
        <f t="shared" si="154"/>
        <v>49.759499438602262</v>
      </c>
      <c r="CT142" s="2">
        <f t="shared" si="154"/>
        <v>51.602443862254198</v>
      </c>
      <c r="CU142" s="2">
        <f t="shared" si="152"/>
        <v>53.445388285906134</v>
      </c>
      <c r="CV142" s="2">
        <f t="shared" si="152"/>
        <v>55.28833270955807</v>
      </c>
      <c r="CW142" s="2">
        <f t="shared" si="152"/>
        <v>57.131277133210006</v>
      </c>
      <c r="CX142" s="2">
        <f t="shared" si="152"/>
        <v>58.974221556861941</v>
      </c>
      <c r="CY142" s="2">
        <f t="shared" si="137"/>
        <v>3.392692435570772E-5</v>
      </c>
      <c r="CZ142" s="2">
        <f t="shared" si="137"/>
        <v>5.1807814198904434E-6</v>
      </c>
      <c r="DA142" s="2">
        <f t="shared" si="137"/>
        <v>7.9213517336818162E-7</v>
      </c>
      <c r="DB142" s="2">
        <f t="shared" si="137"/>
        <v>1.212604072090993E-7</v>
      </c>
      <c r="DC142" s="2">
        <f t="shared" si="137"/>
        <v>1.8583203907551784E-8</v>
      </c>
      <c r="DD142" s="2">
        <f t="shared" si="137"/>
        <v>2.850843568828034E-9</v>
      </c>
      <c r="DE142" s="2">
        <f t="shared" si="137"/>
        <v>4.3777365163873387E-10</v>
      </c>
      <c r="DF142" s="2"/>
      <c r="DG142" s="6">
        <f t="shared" si="106"/>
        <v>273</v>
      </c>
      <c r="DH142" s="2">
        <f t="shared" si="144"/>
        <v>0.02</v>
      </c>
      <c r="DI142" s="2">
        <f t="shared" si="144"/>
        <v>0.05</v>
      </c>
      <c r="DJ142" s="2">
        <f t="shared" si="144"/>
        <v>0.08</v>
      </c>
      <c r="DK142" s="2">
        <f t="shared" si="144"/>
        <v>0.1</v>
      </c>
      <c r="DL142" s="2">
        <f t="shared" si="144"/>
        <v>0.12</v>
      </c>
      <c r="DM142" s="2">
        <f t="shared" si="144"/>
        <v>0.15</v>
      </c>
      <c r="DN142" s="2">
        <f t="shared" si="144"/>
        <v>0.12</v>
      </c>
      <c r="DO142" s="2">
        <f t="shared" si="144"/>
        <v>0.1</v>
      </c>
      <c r="DP142" s="2">
        <f t="shared" si="144"/>
        <v>0.08</v>
      </c>
      <c r="DQ142" s="2">
        <f t="shared" si="144"/>
        <v>5.9999999999280532E-2</v>
      </c>
      <c r="DR142" s="2">
        <f t="shared" si="144"/>
        <v>4.8961818885204018E-2</v>
      </c>
      <c r="DS142" s="2">
        <f t="shared" si="144"/>
        <v>1.7990712768710018E-2</v>
      </c>
      <c r="DT142" s="2">
        <f t="shared" si="144"/>
        <v>2.6417361280389939E-3</v>
      </c>
      <c r="DU142" s="21">
        <f t="shared" si="148"/>
        <v>535366866.33306772</v>
      </c>
      <c r="DV142" s="21">
        <f t="shared" si="148"/>
        <v>81752730.805871189</v>
      </c>
      <c r="DW142" s="21">
        <f t="shared" si="148"/>
        <v>12499893.035749905</v>
      </c>
      <c r="DX142" s="21">
        <f t="shared" si="148"/>
        <v>1913489.225759587</v>
      </c>
      <c r="DY142" s="21">
        <f t="shared" si="148"/>
        <v>293242.95766116714</v>
      </c>
      <c r="DZ142" s="21">
        <f t="shared" si="148"/>
        <v>44986.311516106376</v>
      </c>
      <c r="EA142" s="21">
        <f t="shared" si="148"/>
        <v>6908.0682228592195</v>
      </c>
      <c r="EB142" s="21">
        <f t="shared" si="148"/>
        <v>1061.7713200112626</v>
      </c>
      <c r="EC142" s="21">
        <f t="shared" si="148"/>
        <v>163.33543378921524</v>
      </c>
      <c r="ED142" s="21">
        <f t="shared" si="148"/>
        <v>25.146858572079335</v>
      </c>
      <c r="EE142" s="21">
        <f t="shared" si="148"/>
        <v>3.8745527515158855</v>
      </c>
      <c r="EF142" s="21">
        <f t="shared" si="148"/>
        <v>0.59741494295772712</v>
      </c>
      <c r="EG142" s="21">
        <f t="shared" si="148"/>
        <v>9.2178745893343045E-2</v>
      </c>
      <c r="EH142" s="2">
        <f t="shared" si="133"/>
        <v>47.916555014950319</v>
      </c>
      <c r="EI142" s="2">
        <f t="shared" si="133"/>
        <v>49.759499438602262</v>
      </c>
      <c r="EJ142" s="2">
        <f t="shared" si="133"/>
        <v>51.602443862254198</v>
      </c>
      <c r="EK142" s="2">
        <f t="shared" si="133"/>
        <v>53.445388285906134</v>
      </c>
      <c r="EL142" s="2">
        <f t="shared" si="133"/>
        <v>55.28833270955807</v>
      </c>
      <c r="EM142" s="2">
        <f t="shared" si="133"/>
        <v>57.131277133210006</v>
      </c>
      <c r="EN142" s="2">
        <f t="shared" si="133"/>
        <v>58.974221556861941</v>
      </c>
      <c r="EO142" s="2">
        <f t="shared" ref="EO142:EO148" si="159">DO$12/$E142</f>
        <v>60.81716598051387</v>
      </c>
      <c r="EP142" s="2">
        <f t="shared" si="132"/>
        <v>62.660110404165806</v>
      </c>
      <c r="EQ142" s="2">
        <f t="shared" si="132"/>
        <v>64.503054827817749</v>
      </c>
      <c r="ER142" s="2">
        <f t="shared" si="132"/>
        <v>66.345999251469678</v>
      </c>
      <c r="ES142" s="2">
        <f t="shared" si="132"/>
        <v>68.188943675121621</v>
      </c>
      <c r="ET142" s="2">
        <f t="shared" si="132"/>
        <v>70.03188809877355</v>
      </c>
      <c r="EU142" s="2">
        <f t="shared" si="143"/>
        <v>3.392692435570772E-5</v>
      </c>
      <c r="EV142" s="2">
        <f t="shared" si="143"/>
        <v>5.1807814198904434E-6</v>
      </c>
      <c r="EW142" s="2">
        <f t="shared" si="143"/>
        <v>7.9213517336818162E-7</v>
      </c>
      <c r="EX142" s="2">
        <f t="shared" si="143"/>
        <v>1.212604072090993E-7</v>
      </c>
      <c r="EY142" s="2">
        <f t="shared" si="143"/>
        <v>1.8583203907551784E-8</v>
      </c>
      <c r="EZ142" s="2">
        <f t="shared" si="143"/>
        <v>2.850843568828034E-9</v>
      </c>
      <c r="FA142" s="2">
        <f t="shared" si="143"/>
        <v>4.3777365163873387E-10</v>
      </c>
      <c r="FB142" s="2">
        <f t="shared" si="143"/>
        <v>6.7285888467126895E-11</v>
      </c>
      <c r="FC142" s="2">
        <f t="shared" si="142"/>
        <v>1.0350787946084618E-11</v>
      </c>
      <c r="FD142" s="2">
        <f t="shared" si="142"/>
        <v>1.5935905305500212E-12</v>
      </c>
      <c r="FE142" s="2">
        <f t="shared" si="142"/>
        <v>2.4553566232673545E-13</v>
      </c>
      <c r="FF142" s="2">
        <f t="shared" si="142"/>
        <v>3.7858995117726686E-14</v>
      </c>
      <c r="FG142" s="2">
        <f t="shared" si="142"/>
        <v>5.8414921351928424E-15</v>
      </c>
    </row>
    <row r="143" spans="1:163" x14ac:dyDescent="0.25">
      <c r="A143" s="19">
        <f t="shared" si="114"/>
        <v>125</v>
      </c>
      <c r="B143" s="20">
        <f t="shared" si="115"/>
        <v>275</v>
      </c>
      <c r="C143" s="22">
        <f t="shared" si="116"/>
        <v>125</v>
      </c>
      <c r="D143" s="20">
        <f t="shared" si="116"/>
        <v>275</v>
      </c>
      <c r="E143" s="8">
        <f t="shared" si="92"/>
        <v>548.16000000000008</v>
      </c>
      <c r="F143" s="21">
        <f t="shared" si="117"/>
        <v>6.3371356147021542E-14</v>
      </c>
      <c r="G143" s="7">
        <f t="shared" si="93"/>
        <v>0.23485339013220508</v>
      </c>
      <c r="H143" s="7">
        <f t="shared" si="94"/>
        <v>2.4540061703048885E-2</v>
      </c>
      <c r="I143" s="2">
        <f t="shared" si="95"/>
        <v>93.530729306797497</v>
      </c>
      <c r="J143" s="2">
        <f t="shared" si="107"/>
        <v>5.6302797382894267</v>
      </c>
      <c r="K143" s="2">
        <f t="shared" si="108"/>
        <v>10.362565524368838</v>
      </c>
      <c r="L143" s="2">
        <f t="shared" si="109"/>
        <v>1.6463776671363637</v>
      </c>
      <c r="M143" s="2">
        <f t="shared" si="96"/>
        <v>1</v>
      </c>
      <c r="N143" s="2">
        <f t="shared" si="97"/>
        <v>1</v>
      </c>
      <c r="O143" s="2">
        <f t="shared" si="98"/>
        <v>1</v>
      </c>
      <c r="P143" s="2">
        <f t="shared" si="99"/>
        <v>0.95455359833541265</v>
      </c>
      <c r="Q143" s="6">
        <f t="shared" si="100"/>
        <v>275</v>
      </c>
      <c r="R143" s="2">
        <f t="shared" si="150"/>
        <v>0.1</v>
      </c>
      <c r="S143" s="2">
        <f t="shared" si="150"/>
        <v>0.1</v>
      </c>
      <c r="T143" s="2">
        <f t="shared" si="150"/>
        <v>0.15</v>
      </c>
      <c r="U143" s="2">
        <f t="shared" si="150"/>
        <v>0.15</v>
      </c>
      <c r="V143" s="2">
        <f t="shared" si="150"/>
        <v>0.15</v>
      </c>
      <c r="W143" s="2">
        <f t="shared" si="150"/>
        <v>0.15</v>
      </c>
      <c r="X143" s="2">
        <f t="shared" si="150"/>
        <v>0.1</v>
      </c>
      <c r="Y143" s="2">
        <f t="shared" si="149"/>
        <v>0.1</v>
      </c>
      <c r="Z143" s="21">
        <f t="shared" si="145"/>
        <v>7652021938810.2393</v>
      </c>
      <c r="AA143" s="21">
        <f t="shared" si="145"/>
        <v>1166930315193.915</v>
      </c>
      <c r="AB143" s="21">
        <f t="shared" si="145"/>
        <v>178292911769.63928</v>
      </c>
      <c r="AC143" s="21">
        <f t="shared" si="145"/>
        <v>27288304187.271282</v>
      </c>
      <c r="AD143" s="21">
        <f t="shared" si="145"/>
        <v>4183243390.9639297</v>
      </c>
      <c r="AE143" s="21">
        <f t="shared" si="145"/>
        <v>642231142.62008607</v>
      </c>
      <c r="AF143" s="21">
        <f t="shared" si="145"/>
        <v>98733492.061684102</v>
      </c>
      <c r="AG143" s="21">
        <f t="shared" si="145"/>
        <v>15198150.556238875</v>
      </c>
      <c r="AH143" s="2">
        <f t="shared" si="134"/>
        <v>38.560626559501905</v>
      </c>
      <c r="AI143" s="2">
        <f t="shared" si="134"/>
        <v>40.396846871859132</v>
      </c>
      <c r="AJ143" s="2">
        <f t="shared" si="134"/>
        <v>42.233067184216367</v>
      </c>
      <c r="AK143" s="2">
        <f t="shared" si="134"/>
        <v>44.069287496573601</v>
      </c>
      <c r="AL143" s="2">
        <f t="shared" si="134"/>
        <v>45.905507808930835</v>
      </c>
      <c r="AM143" s="2">
        <f t="shared" si="134"/>
        <v>47.74172812128807</v>
      </c>
      <c r="AN143" s="2">
        <f t="shared" si="134"/>
        <v>49.577948433645311</v>
      </c>
      <c r="AO143" s="2">
        <f t="shared" si="134"/>
        <v>51.414168746002538</v>
      </c>
      <c r="AP143" s="2">
        <f t="shared" si="135"/>
        <v>0.48491900752916739</v>
      </c>
      <c r="AQ143" s="2">
        <f t="shared" si="135"/>
        <v>7.3949956602909747E-2</v>
      </c>
      <c r="AR143" s="2">
        <f t="shared" si="135"/>
        <v>1.1298663610243303E-2</v>
      </c>
      <c r="AS143" s="2">
        <f t="shared" si="135"/>
        <v>1.7292968432998281E-3</v>
      </c>
      <c r="AT143" s="2">
        <f t="shared" si="135"/>
        <v>2.6509780677844928E-4</v>
      </c>
      <c r="AU143" s="2">
        <f t="shared" si="135"/>
        <v>4.0699058467686067E-5</v>
      </c>
      <c r="AV143" s="2">
        <f t="shared" si="135"/>
        <v>6.2568752890801088E-6</v>
      </c>
      <c r="AW143" s="2">
        <f t="shared" si="135"/>
        <v>9.6312741167546743E-7</v>
      </c>
      <c r="AX143" s="2"/>
      <c r="AY143" s="6">
        <f t="shared" si="102"/>
        <v>275</v>
      </c>
      <c r="AZ143" s="2">
        <f t="shared" si="157"/>
        <v>0.1</v>
      </c>
      <c r="BA143" s="2">
        <f t="shared" si="157"/>
        <v>0.15</v>
      </c>
      <c r="BB143" s="2">
        <f t="shared" si="157"/>
        <v>0.15</v>
      </c>
      <c r="BC143" s="2">
        <f t="shared" si="155"/>
        <v>0.15</v>
      </c>
      <c r="BD143" s="2">
        <f t="shared" si="155"/>
        <v>0.15</v>
      </c>
      <c r="BE143" s="2">
        <f t="shared" si="155"/>
        <v>0.15</v>
      </c>
      <c r="BF143" s="2">
        <f t="shared" si="155"/>
        <v>0.15</v>
      </c>
      <c r="BG143" s="21">
        <f t="shared" si="146"/>
        <v>1166930315193.915</v>
      </c>
      <c r="BH143" s="21">
        <f t="shared" si="146"/>
        <v>178292911769.63928</v>
      </c>
      <c r="BI143" s="21">
        <f t="shared" si="146"/>
        <v>27288304187.271282</v>
      </c>
      <c r="BJ143" s="21">
        <f t="shared" si="146"/>
        <v>4183243390.9639297</v>
      </c>
      <c r="BK143" s="21">
        <f t="shared" si="146"/>
        <v>642231142.62008607</v>
      </c>
      <c r="BL143" s="21">
        <f t="shared" si="146"/>
        <v>98733492.061684102</v>
      </c>
      <c r="BM143" s="21">
        <f t="shared" si="146"/>
        <v>15198150.556238875</v>
      </c>
      <c r="BN143" s="2">
        <f t="shared" si="153"/>
        <v>40.396846871859132</v>
      </c>
      <c r="BO143" s="2">
        <f t="shared" si="153"/>
        <v>42.233067184216367</v>
      </c>
      <c r="BP143" s="2">
        <f t="shared" si="153"/>
        <v>44.069287496573601</v>
      </c>
      <c r="BQ143" s="2">
        <f t="shared" si="151"/>
        <v>45.905507808930835</v>
      </c>
      <c r="BR143" s="2">
        <f t="shared" si="151"/>
        <v>47.74172812128807</v>
      </c>
      <c r="BS143" s="2">
        <f t="shared" si="151"/>
        <v>49.577948433645311</v>
      </c>
      <c r="BT143" s="2">
        <f t="shared" si="151"/>
        <v>51.414168746002538</v>
      </c>
      <c r="BU143" s="2">
        <f t="shared" si="136"/>
        <v>7.3949956602909747E-2</v>
      </c>
      <c r="BV143" s="2">
        <f t="shared" si="136"/>
        <v>1.1298663610243303E-2</v>
      </c>
      <c r="BW143" s="2">
        <f t="shared" si="136"/>
        <v>1.7292968432998281E-3</v>
      </c>
      <c r="BX143" s="2">
        <f t="shared" si="136"/>
        <v>2.6509780677844928E-4</v>
      </c>
      <c r="BY143" s="2">
        <f t="shared" si="136"/>
        <v>4.0699058467686067E-5</v>
      </c>
      <c r="BZ143" s="2">
        <f t="shared" si="136"/>
        <v>6.2568752890801088E-6</v>
      </c>
      <c r="CA143" s="2">
        <f t="shared" si="136"/>
        <v>9.6312741167546743E-7</v>
      </c>
      <c r="CB143" s="2"/>
      <c r="CC143" s="6">
        <f t="shared" si="104"/>
        <v>275</v>
      </c>
      <c r="CD143" s="2">
        <f t="shared" si="158"/>
        <v>0.05</v>
      </c>
      <c r="CE143" s="2">
        <f t="shared" si="158"/>
        <v>0.15</v>
      </c>
      <c r="CF143" s="2">
        <f t="shared" si="158"/>
        <v>0.25</v>
      </c>
      <c r="CG143" s="2">
        <f t="shared" si="156"/>
        <v>0.25</v>
      </c>
      <c r="CH143" s="2">
        <f t="shared" si="156"/>
        <v>0.15</v>
      </c>
      <c r="CI143" s="2">
        <f t="shared" si="156"/>
        <v>0.1</v>
      </c>
      <c r="CJ143" s="2">
        <f t="shared" si="156"/>
        <v>0.05</v>
      </c>
      <c r="CK143" s="21">
        <f t="shared" si="147"/>
        <v>642231142.62008607</v>
      </c>
      <c r="CL143" s="21">
        <f t="shared" si="147"/>
        <v>98733492.061684102</v>
      </c>
      <c r="CM143" s="21">
        <f t="shared" si="147"/>
        <v>15198150.556238875</v>
      </c>
      <c r="CN143" s="21">
        <f t="shared" si="147"/>
        <v>2342246.2711881199</v>
      </c>
      <c r="CO143" s="21">
        <f t="shared" si="147"/>
        <v>361373.33212327171</v>
      </c>
      <c r="CP143" s="21">
        <f t="shared" si="147"/>
        <v>55812.408549281288</v>
      </c>
      <c r="CQ143" s="21">
        <f t="shared" si="147"/>
        <v>8628.3701961396109</v>
      </c>
      <c r="CR143" s="2">
        <f t="shared" si="154"/>
        <v>47.74172812128807</v>
      </c>
      <c r="CS143" s="2">
        <f t="shared" si="154"/>
        <v>49.577948433645311</v>
      </c>
      <c r="CT143" s="2">
        <f t="shared" si="154"/>
        <v>51.414168746002538</v>
      </c>
      <c r="CU143" s="2">
        <f t="shared" si="152"/>
        <v>53.250389058359772</v>
      </c>
      <c r="CV143" s="2">
        <f t="shared" si="152"/>
        <v>55.086609370717007</v>
      </c>
      <c r="CW143" s="2">
        <f t="shared" si="152"/>
        <v>56.922829683074241</v>
      </c>
      <c r="CX143" s="2">
        <f t="shared" si="152"/>
        <v>58.759049995431475</v>
      </c>
      <c r="CY143" s="2">
        <f t="shared" si="137"/>
        <v>4.0699058467686067E-5</v>
      </c>
      <c r="CZ143" s="2">
        <f t="shared" si="137"/>
        <v>6.2568752890801088E-6</v>
      </c>
      <c r="DA143" s="2">
        <f t="shared" si="137"/>
        <v>9.6312741167546743E-7</v>
      </c>
      <c r="DB143" s="2">
        <f t="shared" si="137"/>
        <v>1.4843132263549557E-7</v>
      </c>
      <c r="DC143" s="2">
        <f t="shared" si="137"/>
        <v>2.2900718132019753E-8</v>
      </c>
      <c r="DD143" s="2">
        <f t="shared" si="137"/>
        <v>3.5369080195995749E-9</v>
      </c>
      <c r="DE143" s="2">
        <f t="shared" si="137"/>
        <v>5.4679152066790945E-10</v>
      </c>
      <c r="DF143" s="2"/>
      <c r="DG143" s="6">
        <f t="shared" si="106"/>
        <v>275</v>
      </c>
      <c r="DH143" s="2">
        <f t="shared" si="144"/>
        <v>0.02</v>
      </c>
      <c r="DI143" s="2">
        <f t="shared" si="144"/>
        <v>0.05</v>
      </c>
      <c r="DJ143" s="2">
        <f t="shared" si="144"/>
        <v>0.08</v>
      </c>
      <c r="DK143" s="2">
        <f t="shared" si="144"/>
        <v>0.1</v>
      </c>
      <c r="DL143" s="2">
        <f t="shared" si="144"/>
        <v>0.12</v>
      </c>
      <c r="DM143" s="2">
        <f t="shared" si="144"/>
        <v>0.15</v>
      </c>
      <c r="DN143" s="2">
        <f t="shared" si="144"/>
        <v>0.12</v>
      </c>
      <c r="DO143" s="2">
        <f t="shared" si="144"/>
        <v>0.1</v>
      </c>
      <c r="DP143" s="2">
        <f t="shared" ref="DP143:DT148" si="160">DP$10*(1-EXP((-EC143)))</f>
        <v>0.08</v>
      </c>
      <c r="DQ143" s="2">
        <f t="shared" si="160"/>
        <v>5.9999999999999269E-2</v>
      </c>
      <c r="DR143" s="2">
        <f t="shared" si="160"/>
        <v>4.9653333488815878E-2</v>
      </c>
      <c r="DS143" s="2">
        <f t="shared" si="160"/>
        <v>2.1511179390567837E-2</v>
      </c>
      <c r="DT143" s="2">
        <f t="shared" si="160"/>
        <v>3.3890854560298354E-3</v>
      </c>
      <c r="DU143" s="21">
        <f t="shared" si="148"/>
        <v>642231142.62008607</v>
      </c>
      <c r="DV143" s="21">
        <f t="shared" si="148"/>
        <v>98733492.061684102</v>
      </c>
      <c r="DW143" s="21">
        <f t="shared" si="148"/>
        <v>15198150.556238875</v>
      </c>
      <c r="DX143" s="21">
        <f t="shared" si="148"/>
        <v>2342246.2711881199</v>
      </c>
      <c r="DY143" s="21">
        <f t="shared" si="148"/>
        <v>361373.33212327171</v>
      </c>
      <c r="DZ143" s="21">
        <f t="shared" si="148"/>
        <v>55812.408549281288</v>
      </c>
      <c r="EA143" s="21">
        <f t="shared" si="148"/>
        <v>8628.3701961396109</v>
      </c>
      <c r="EB143" s="21">
        <f t="shared" si="148"/>
        <v>1335.1339174253817</v>
      </c>
      <c r="EC143" s="21">
        <f t="shared" si="148"/>
        <v>206.77396476792839</v>
      </c>
      <c r="ED143" s="21">
        <f t="shared" si="148"/>
        <v>32.049460037340836</v>
      </c>
      <c r="EE143" s="21">
        <f t="shared" si="148"/>
        <v>4.9714150294504034</v>
      </c>
      <c r="EF143" s="21">
        <f t="shared" si="148"/>
        <v>0.77171319606932876</v>
      </c>
      <c r="EG143" s="21">
        <f t="shared" si="148"/>
        <v>0.11987592883133991</v>
      </c>
      <c r="EH143" s="2">
        <f t="shared" ref="EH143:EN148" si="161">DH$12/$E143</f>
        <v>47.74172812128807</v>
      </c>
      <c r="EI143" s="2">
        <f t="shared" si="161"/>
        <v>49.577948433645311</v>
      </c>
      <c r="EJ143" s="2">
        <f t="shared" si="161"/>
        <v>51.414168746002538</v>
      </c>
      <c r="EK143" s="2">
        <f t="shared" si="161"/>
        <v>53.250389058359772</v>
      </c>
      <c r="EL143" s="2">
        <f t="shared" si="161"/>
        <v>55.086609370717007</v>
      </c>
      <c r="EM143" s="2">
        <f t="shared" si="161"/>
        <v>56.922829683074241</v>
      </c>
      <c r="EN143" s="2">
        <f t="shared" si="161"/>
        <v>58.759049995431475</v>
      </c>
      <c r="EO143" s="2">
        <f t="shared" si="159"/>
        <v>60.595270307788709</v>
      </c>
      <c r="EP143" s="2">
        <f t="shared" si="132"/>
        <v>62.431490620145937</v>
      </c>
      <c r="EQ143" s="2">
        <f t="shared" si="132"/>
        <v>64.267710932503178</v>
      </c>
      <c r="ER143" s="2">
        <f t="shared" si="132"/>
        <v>66.103931244860405</v>
      </c>
      <c r="ES143" s="2">
        <f t="shared" si="132"/>
        <v>67.940151557217632</v>
      </c>
      <c r="ET143" s="2">
        <f t="shared" si="132"/>
        <v>69.776371869574874</v>
      </c>
      <c r="EU143" s="2">
        <f t="shared" si="143"/>
        <v>4.0699058467686067E-5</v>
      </c>
      <c r="EV143" s="2">
        <f t="shared" si="143"/>
        <v>6.2568752890801088E-6</v>
      </c>
      <c r="EW143" s="2">
        <f t="shared" si="143"/>
        <v>9.6312741167546743E-7</v>
      </c>
      <c r="EX143" s="2">
        <f t="shared" si="143"/>
        <v>1.4843132263549557E-7</v>
      </c>
      <c r="EY143" s="2">
        <f t="shared" si="143"/>
        <v>2.2900718132019753E-8</v>
      </c>
      <c r="EZ143" s="2">
        <f t="shared" si="143"/>
        <v>3.5369080195995749E-9</v>
      </c>
      <c r="FA143" s="2">
        <f t="shared" si="143"/>
        <v>5.4679152066790945E-10</v>
      </c>
      <c r="FB143" s="2">
        <f t="shared" si="143"/>
        <v>8.4609246985131911E-11</v>
      </c>
      <c r="FC143" s="2">
        <f t="shared" si="142"/>
        <v>1.3103546563240077E-11</v>
      </c>
      <c r="FD143" s="2">
        <f t="shared" si="142"/>
        <v>2.0310177463460604E-12</v>
      </c>
      <c r="FE143" s="2">
        <f t="shared" si="142"/>
        <v>3.1504531238595709E-13</v>
      </c>
      <c r="FF143" s="2">
        <f t="shared" si="142"/>
        <v>4.8904511791465699E-14</v>
      </c>
      <c r="FG143" s="2">
        <f t="shared" si="142"/>
        <v>7.5967001794258494E-15</v>
      </c>
    </row>
    <row r="144" spans="1:163" x14ac:dyDescent="0.25">
      <c r="A144" s="19">
        <f t="shared" si="114"/>
        <v>126</v>
      </c>
      <c r="B144" s="20">
        <f t="shared" si="115"/>
        <v>277</v>
      </c>
      <c r="C144" s="22">
        <f t="shared" ref="C144:D148" si="162">A144</f>
        <v>126</v>
      </c>
      <c r="D144" s="20">
        <f t="shared" si="162"/>
        <v>277</v>
      </c>
      <c r="E144" s="8">
        <f t="shared" si="92"/>
        <v>550.16000000000008</v>
      </c>
      <c r="F144" s="21">
        <f t="shared" si="117"/>
        <v>6.3371356147021542E-14</v>
      </c>
      <c r="G144" s="7">
        <f t="shared" si="93"/>
        <v>0.23112998457722522</v>
      </c>
      <c r="H144" s="7">
        <f t="shared" si="94"/>
        <v>2.4564329709459366E-2</v>
      </c>
      <c r="I144" s="2">
        <f t="shared" si="95"/>
        <v>93.555835029665914</v>
      </c>
      <c r="J144" s="2">
        <f t="shared" si="107"/>
        <v>5.698089036369554</v>
      </c>
      <c r="K144" s="2">
        <f t="shared" si="108"/>
        <v>10.70256098721843</v>
      </c>
      <c r="L144" s="2">
        <f t="shared" si="109"/>
        <v>1.6506107962401022</v>
      </c>
      <c r="M144" s="2">
        <f t="shared" si="96"/>
        <v>1</v>
      </c>
      <c r="N144" s="2">
        <f t="shared" si="97"/>
        <v>1</v>
      </c>
      <c r="O144" s="2">
        <f t="shared" si="98"/>
        <v>1</v>
      </c>
      <c r="P144" s="2">
        <f t="shared" si="99"/>
        <v>0.9594487624285144</v>
      </c>
      <c r="Q144" s="6">
        <f t="shared" si="100"/>
        <v>277</v>
      </c>
      <c r="R144" s="2">
        <f t="shared" si="150"/>
        <v>0.1</v>
      </c>
      <c r="S144" s="2">
        <f t="shared" si="150"/>
        <v>0.1</v>
      </c>
      <c r="T144" s="2">
        <f t="shared" si="150"/>
        <v>0.15</v>
      </c>
      <c r="U144" s="2">
        <f t="shared" si="150"/>
        <v>0.15</v>
      </c>
      <c r="V144" s="2">
        <f t="shared" si="150"/>
        <v>0.15</v>
      </c>
      <c r="W144" s="2">
        <f t="shared" si="150"/>
        <v>0.15</v>
      </c>
      <c r="X144" s="2">
        <f t="shared" si="150"/>
        <v>0.1</v>
      </c>
      <c r="Y144" s="2">
        <f t="shared" si="149"/>
        <v>0.1</v>
      </c>
      <c r="Z144" s="21">
        <f t="shared" si="145"/>
        <v>8866334750505.7285</v>
      </c>
      <c r="AA144" s="21">
        <f t="shared" si="145"/>
        <v>1361178119931.283</v>
      </c>
      <c r="AB144" s="21">
        <f t="shared" si="145"/>
        <v>209365917892.68716</v>
      </c>
      <c r="AC144" s="21">
        <f t="shared" si="145"/>
        <v>32258940990.087154</v>
      </c>
      <c r="AD144" s="21">
        <f t="shared" si="145"/>
        <v>4978381192.7200317</v>
      </c>
      <c r="AE144" s="21">
        <f t="shared" si="145"/>
        <v>769427413.82641411</v>
      </c>
      <c r="AF144" s="21">
        <f t="shared" si="145"/>
        <v>119080847.36689061</v>
      </c>
      <c r="AG144" s="21">
        <f t="shared" si="145"/>
        <v>18453091.902940433</v>
      </c>
      <c r="AH144" s="2">
        <f t="shared" si="134"/>
        <v>38.420446878828997</v>
      </c>
      <c r="AI144" s="2">
        <f t="shared" si="134"/>
        <v>40.249991968297046</v>
      </c>
      <c r="AJ144" s="2">
        <f t="shared" si="134"/>
        <v>42.079537057765094</v>
      </c>
      <c r="AK144" s="2">
        <f t="shared" si="134"/>
        <v>43.909082147233143</v>
      </c>
      <c r="AL144" s="2">
        <f t="shared" si="134"/>
        <v>45.738627236701191</v>
      </c>
      <c r="AM144" s="2">
        <f t="shared" si="134"/>
        <v>47.56817232616924</v>
      </c>
      <c r="AN144" s="2">
        <f t="shared" si="134"/>
        <v>49.397717415637288</v>
      </c>
      <c r="AO144" s="2">
        <f t="shared" si="134"/>
        <v>51.227262505105337</v>
      </c>
      <c r="AP144" s="2">
        <f t="shared" si="135"/>
        <v>0.56187165719301335</v>
      </c>
      <c r="AQ144" s="2">
        <f t="shared" si="135"/>
        <v>8.6259703417698591E-2</v>
      </c>
      <c r="AR144" s="2">
        <f t="shared" si="135"/>
        <v>1.3267802147825551E-2</v>
      </c>
      <c r="AS144" s="2">
        <f t="shared" si="135"/>
        <v>2.0442928384085653E-3</v>
      </c>
      <c r="AT144" s="2">
        <f t="shared" si="135"/>
        <v>3.15486767599495E-4</v>
      </c>
      <c r="AU144" s="2">
        <f t="shared" si="135"/>
        <v>4.8759658670875422E-5</v>
      </c>
      <c r="AV144" s="2">
        <f t="shared" si="135"/>
        <v>7.5463147887763387E-6</v>
      </c>
      <c r="AW144" s="2">
        <f t="shared" si="135"/>
        <v>1.1693974589949578E-6</v>
      </c>
      <c r="AX144" s="2"/>
      <c r="AY144" s="6">
        <f t="shared" si="102"/>
        <v>277</v>
      </c>
      <c r="AZ144" s="2">
        <f t="shared" si="157"/>
        <v>0.1</v>
      </c>
      <c r="BA144" s="2">
        <f t="shared" si="157"/>
        <v>0.15</v>
      </c>
      <c r="BB144" s="2">
        <f t="shared" si="157"/>
        <v>0.15</v>
      </c>
      <c r="BC144" s="2">
        <f t="shared" si="155"/>
        <v>0.15</v>
      </c>
      <c r="BD144" s="2">
        <f t="shared" si="155"/>
        <v>0.15</v>
      </c>
      <c r="BE144" s="2">
        <f t="shared" si="155"/>
        <v>0.15</v>
      </c>
      <c r="BF144" s="2">
        <f t="shared" si="155"/>
        <v>0.15</v>
      </c>
      <c r="BG144" s="21">
        <f t="shared" si="146"/>
        <v>1361178119931.283</v>
      </c>
      <c r="BH144" s="21">
        <f t="shared" si="146"/>
        <v>209365917892.68716</v>
      </c>
      <c r="BI144" s="21">
        <f t="shared" si="146"/>
        <v>32258940990.087154</v>
      </c>
      <c r="BJ144" s="21">
        <f t="shared" si="146"/>
        <v>4978381192.7200317</v>
      </c>
      <c r="BK144" s="21">
        <f t="shared" si="146"/>
        <v>769427413.82641411</v>
      </c>
      <c r="BL144" s="21">
        <f t="shared" si="146"/>
        <v>119080847.36689061</v>
      </c>
      <c r="BM144" s="21">
        <f t="shared" si="146"/>
        <v>18453091.902940433</v>
      </c>
      <c r="BN144" s="2">
        <f t="shared" si="153"/>
        <v>40.249991968297046</v>
      </c>
      <c r="BO144" s="2">
        <f t="shared" si="153"/>
        <v>42.079537057765094</v>
      </c>
      <c r="BP144" s="2">
        <f t="shared" si="153"/>
        <v>43.909082147233143</v>
      </c>
      <c r="BQ144" s="2">
        <f t="shared" si="151"/>
        <v>45.738627236701191</v>
      </c>
      <c r="BR144" s="2">
        <f t="shared" si="151"/>
        <v>47.56817232616924</v>
      </c>
      <c r="BS144" s="2">
        <f t="shared" si="151"/>
        <v>49.397717415637288</v>
      </c>
      <c r="BT144" s="2">
        <f t="shared" si="151"/>
        <v>51.227262505105337</v>
      </c>
      <c r="BU144" s="2">
        <f t="shared" si="136"/>
        <v>8.6259703417698591E-2</v>
      </c>
      <c r="BV144" s="2">
        <f t="shared" si="136"/>
        <v>1.3267802147825551E-2</v>
      </c>
      <c r="BW144" s="2">
        <f t="shared" si="136"/>
        <v>2.0442928384085653E-3</v>
      </c>
      <c r="BX144" s="2">
        <f t="shared" si="136"/>
        <v>3.15486767599495E-4</v>
      </c>
      <c r="BY144" s="2">
        <f t="shared" si="136"/>
        <v>4.8759658670875422E-5</v>
      </c>
      <c r="BZ144" s="2">
        <f t="shared" si="136"/>
        <v>7.5463147887763387E-6</v>
      </c>
      <c r="CA144" s="2">
        <f t="shared" si="136"/>
        <v>1.1693974589949578E-6</v>
      </c>
      <c r="CB144" s="2"/>
      <c r="CC144" s="6">
        <f t="shared" si="104"/>
        <v>277</v>
      </c>
      <c r="CD144" s="2">
        <f t="shared" si="158"/>
        <v>0.05</v>
      </c>
      <c r="CE144" s="2">
        <f t="shared" si="158"/>
        <v>0.15</v>
      </c>
      <c r="CF144" s="2">
        <f t="shared" si="158"/>
        <v>0.25</v>
      </c>
      <c r="CG144" s="2">
        <f t="shared" si="156"/>
        <v>0.25</v>
      </c>
      <c r="CH144" s="2">
        <f t="shared" si="156"/>
        <v>0.15</v>
      </c>
      <c r="CI144" s="2">
        <f t="shared" si="156"/>
        <v>0.1</v>
      </c>
      <c r="CJ144" s="2">
        <f t="shared" si="156"/>
        <v>0.05</v>
      </c>
      <c r="CK144" s="21">
        <f t="shared" si="147"/>
        <v>769427413.82641411</v>
      </c>
      <c r="CL144" s="21">
        <f t="shared" si="147"/>
        <v>119080847.36689061</v>
      </c>
      <c r="CM144" s="21">
        <f t="shared" si="147"/>
        <v>18453091.902940433</v>
      </c>
      <c r="CN144" s="21">
        <f t="shared" si="147"/>
        <v>2862937.1558553078</v>
      </c>
      <c r="CO144" s="21">
        <f t="shared" si="147"/>
        <v>444668.22847618087</v>
      </c>
      <c r="CP144" s="21">
        <f t="shared" si="147"/>
        <v>69137.138581373802</v>
      </c>
      <c r="CQ144" s="21">
        <f t="shared" si="147"/>
        <v>10759.942430235875</v>
      </c>
      <c r="CR144" s="2">
        <f t="shared" si="154"/>
        <v>47.56817232616924</v>
      </c>
      <c r="CS144" s="2">
        <f t="shared" si="154"/>
        <v>49.397717415637288</v>
      </c>
      <c r="CT144" s="2">
        <f t="shared" si="154"/>
        <v>51.227262505105337</v>
      </c>
      <c r="CU144" s="2">
        <f t="shared" si="152"/>
        <v>53.056807594573385</v>
      </c>
      <c r="CV144" s="2">
        <f t="shared" si="152"/>
        <v>54.886352684041434</v>
      </c>
      <c r="CW144" s="2">
        <f t="shared" si="152"/>
        <v>56.715897773509482</v>
      </c>
      <c r="CX144" s="2">
        <f t="shared" si="152"/>
        <v>58.545442862977524</v>
      </c>
      <c r="CY144" s="2">
        <f t="shared" si="137"/>
        <v>4.8759658670875422E-5</v>
      </c>
      <c r="CZ144" s="2">
        <f t="shared" si="137"/>
        <v>7.5463147887763387E-6</v>
      </c>
      <c r="DA144" s="2">
        <f t="shared" si="137"/>
        <v>1.1693974589949578E-6</v>
      </c>
      <c r="DB144" s="2">
        <f t="shared" si="137"/>
        <v>1.8142821013024764E-7</v>
      </c>
      <c r="DC144" s="2">
        <f t="shared" si="137"/>
        <v>2.8179228674029204E-8</v>
      </c>
      <c r="DD144" s="2">
        <f t="shared" si="137"/>
        <v>4.3813142320262236E-9</v>
      </c>
      <c r="DE144" s="2">
        <f t="shared" si="137"/>
        <v>6.8187214386792618E-10</v>
      </c>
      <c r="DF144" s="2"/>
      <c r="DG144" s="6">
        <f t="shared" si="106"/>
        <v>277</v>
      </c>
      <c r="DH144" s="2">
        <f t="shared" ref="DH144:DO148" si="163">DH$10*(1-EXP((-DU144)))</f>
        <v>0.02</v>
      </c>
      <c r="DI144" s="2">
        <f t="shared" si="163"/>
        <v>0.05</v>
      </c>
      <c r="DJ144" s="2">
        <f t="shared" si="163"/>
        <v>0.08</v>
      </c>
      <c r="DK144" s="2">
        <f t="shared" si="163"/>
        <v>0.1</v>
      </c>
      <c r="DL144" s="2">
        <f t="shared" si="163"/>
        <v>0.12</v>
      </c>
      <c r="DM144" s="2">
        <f t="shared" si="163"/>
        <v>0.15</v>
      </c>
      <c r="DN144" s="2">
        <f t="shared" si="163"/>
        <v>0.12</v>
      </c>
      <c r="DO144" s="2">
        <f t="shared" si="163"/>
        <v>0.1</v>
      </c>
      <c r="DP144" s="2">
        <f t="shared" si="160"/>
        <v>0.08</v>
      </c>
      <c r="DQ144" s="2">
        <f t="shared" si="160"/>
        <v>0.06</v>
      </c>
      <c r="DR144" s="2">
        <f t="shared" si="160"/>
        <v>4.9914169704682071E-2</v>
      </c>
      <c r="DS144" s="2">
        <f t="shared" si="160"/>
        <v>2.5211589237896521E-2</v>
      </c>
      <c r="DT144" s="2">
        <f t="shared" si="160"/>
        <v>4.3230034859358269E-3</v>
      </c>
      <c r="DU144" s="21">
        <f t="shared" si="148"/>
        <v>769427413.82641411</v>
      </c>
      <c r="DV144" s="21">
        <f t="shared" si="148"/>
        <v>119080847.36689061</v>
      </c>
      <c r="DW144" s="21">
        <f t="shared" si="148"/>
        <v>18453091.902940433</v>
      </c>
      <c r="DX144" s="21">
        <f t="shared" si="148"/>
        <v>2862937.1558553078</v>
      </c>
      <c r="DY144" s="21">
        <f t="shared" si="148"/>
        <v>444668.22847618087</v>
      </c>
      <c r="DZ144" s="21">
        <f t="shared" si="148"/>
        <v>69137.138581373802</v>
      </c>
      <c r="EA144" s="21">
        <f t="shared" si="148"/>
        <v>10759.942430235875</v>
      </c>
      <c r="EB144" s="21">
        <f t="shared" si="148"/>
        <v>1676.1252179828318</v>
      </c>
      <c r="EC144" s="21">
        <f t="shared" si="148"/>
        <v>261.32313553895983</v>
      </c>
      <c r="ED144" s="21">
        <f t="shared" si="148"/>
        <v>40.775849974746095</v>
      </c>
      <c r="EE144" s="21">
        <f t="shared" si="148"/>
        <v>6.3674062479552465</v>
      </c>
      <c r="EF144" s="21">
        <f t="shared" si="148"/>
        <v>0.99503563670747264</v>
      </c>
      <c r="EG144" s="21">
        <f t="shared" si="148"/>
        <v>0.15560186785560684</v>
      </c>
      <c r="EH144" s="2">
        <f t="shared" si="161"/>
        <v>47.56817232616924</v>
      </c>
      <c r="EI144" s="2">
        <f t="shared" si="161"/>
        <v>49.397717415637288</v>
      </c>
      <c r="EJ144" s="2">
        <f t="shared" si="161"/>
        <v>51.227262505105337</v>
      </c>
      <c r="EK144" s="2">
        <f t="shared" si="161"/>
        <v>53.056807594573385</v>
      </c>
      <c r="EL144" s="2">
        <f t="shared" si="161"/>
        <v>54.886352684041434</v>
      </c>
      <c r="EM144" s="2">
        <f t="shared" si="161"/>
        <v>56.715897773509482</v>
      </c>
      <c r="EN144" s="2">
        <f t="shared" si="161"/>
        <v>58.545442862977524</v>
      </c>
      <c r="EO144" s="2">
        <f t="shared" si="159"/>
        <v>60.374987952445572</v>
      </c>
      <c r="EP144" s="2">
        <f t="shared" si="132"/>
        <v>62.204533041913621</v>
      </c>
      <c r="EQ144" s="2">
        <f t="shared" si="132"/>
        <v>64.034078131381662</v>
      </c>
      <c r="ER144" s="2">
        <f t="shared" si="132"/>
        <v>65.863623220849718</v>
      </c>
      <c r="ES144" s="2">
        <f t="shared" si="132"/>
        <v>67.693168310317759</v>
      </c>
      <c r="ET144" s="2">
        <f t="shared" si="132"/>
        <v>69.522713399785815</v>
      </c>
      <c r="EU144" s="2">
        <f t="shared" si="143"/>
        <v>4.8759658670875422E-5</v>
      </c>
      <c r="EV144" s="2">
        <f t="shared" si="143"/>
        <v>7.5463147887763387E-6</v>
      </c>
      <c r="EW144" s="2">
        <f t="shared" si="143"/>
        <v>1.1693974589949578E-6</v>
      </c>
      <c r="EX144" s="2">
        <f t="shared" si="143"/>
        <v>1.8142821013024764E-7</v>
      </c>
      <c r="EY144" s="2">
        <f t="shared" si="143"/>
        <v>2.8179228674029204E-8</v>
      </c>
      <c r="EZ144" s="2">
        <f t="shared" si="143"/>
        <v>4.3813142320262236E-9</v>
      </c>
      <c r="FA144" s="2">
        <f t="shared" si="143"/>
        <v>6.8187214386792618E-10</v>
      </c>
      <c r="FB144" s="2">
        <f t="shared" si="143"/>
        <v>1.0621832813579414E-10</v>
      </c>
      <c r="FC144" s="2">
        <f t="shared" si="142"/>
        <v>1.6560401491695806E-11</v>
      </c>
      <c r="FD144" s="2">
        <f t="shared" si="142"/>
        <v>2.584020910947154E-12</v>
      </c>
      <c r="FE144" s="2">
        <f t="shared" si="142"/>
        <v>4.0351116907194207E-13</v>
      </c>
      <c r="FF144" s="2">
        <f t="shared" si="142"/>
        <v>6.3056757712767592E-14</v>
      </c>
      <c r="FG144" s="2">
        <f t="shared" si="142"/>
        <v>9.8607013850194447E-15</v>
      </c>
    </row>
    <row r="145" spans="1:163" x14ac:dyDescent="0.25">
      <c r="A145" s="19">
        <f t="shared" si="114"/>
        <v>127</v>
      </c>
      <c r="B145" s="20">
        <f t="shared" si="115"/>
        <v>279</v>
      </c>
      <c r="C145" s="22">
        <f t="shared" si="162"/>
        <v>127</v>
      </c>
      <c r="D145" s="20">
        <f t="shared" si="162"/>
        <v>279</v>
      </c>
      <c r="E145" s="8">
        <f t="shared" si="92"/>
        <v>552.16000000000008</v>
      </c>
      <c r="F145" s="21">
        <f t="shared" si="117"/>
        <v>6.3371356147021542E-14</v>
      </c>
      <c r="G145" s="7">
        <f t="shared" si="93"/>
        <v>0.22739567068103284</v>
      </c>
      <c r="H145" s="7">
        <f t="shared" si="94"/>
        <v>2.4588668813065838E-2</v>
      </c>
      <c r="I145" s="2">
        <f t="shared" si="95"/>
        <v>93.581027630969345</v>
      </c>
      <c r="J145" s="2">
        <f t="shared" si="107"/>
        <v>5.7669137018034435</v>
      </c>
      <c r="K145" s="2">
        <f t="shared" si="108"/>
        <v>11.059269537262599</v>
      </c>
      <c r="L145" s="2">
        <f t="shared" si="109"/>
        <v>1.6549465758268744</v>
      </c>
      <c r="M145" s="2">
        <f t="shared" si="96"/>
        <v>1</v>
      </c>
      <c r="N145" s="2">
        <f t="shared" si="97"/>
        <v>1</v>
      </c>
      <c r="O145" s="2">
        <f t="shared" si="98"/>
        <v>1</v>
      </c>
      <c r="P145" s="2">
        <f t="shared" si="99"/>
        <v>0.9643485625701439</v>
      </c>
      <c r="Q145" s="6">
        <f t="shared" si="100"/>
        <v>279</v>
      </c>
      <c r="R145" s="2">
        <f t="shared" si="150"/>
        <v>0.1</v>
      </c>
      <c r="S145" s="2">
        <f t="shared" si="150"/>
        <v>0.1</v>
      </c>
      <c r="T145" s="2">
        <f t="shared" si="150"/>
        <v>0.15</v>
      </c>
      <c r="U145" s="2">
        <f t="shared" si="150"/>
        <v>0.15</v>
      </c>
      <c r="V145" s="2">
        <f t="shared" si="150"/>
        <v>0.15</v>
      </c>
      <c r="W145" s="2">
        <f t="shared" si="150"/>
        <v>0.15</v>
      </c>
      <c r="X145" s="2">
        <f t="shared" si="150"/>
        <v>0.1</v>
      </c>
      <c r="Y145" s="2">
        <f t="shared" si="149"/>
        <v>0.1</v>
      </c>
      <c r="Z145" s="21">
        <f t="shared" si="145"/>
        <v>10262651012676.836</v>
      </c>
      <c r="AA145" s="21">
        <f t="shared" si="145"/>
        <v>1586030418346.8281</v>
      </c>
      <c r="AB145" s="21">
        <f t="shared" si="145"/>
        <v>245574577830.31717</v>
      </c>
      <c r="AC145" s="21">
        <f t="shared" si="145"/>
        <v>38089754601.643387</v>
      </c>
      <c r="AD145" s="21">
        <f t="shared" si="145"/>
        <v>5917341971.6994781</v>
      </c>
      <c r="AE145" s="21">
        <f t="shared" si="145"/>
        <v>920632824.14617348</v>
      </c>
      <c r="AF145" s="21">
        <f t="shared" si="145"/>
        <v>143430277.21681699</v>
      </c>
      <c r="AG145" s="21">
        <f t="shared" si="145"/>
        <v>22374227.38607705</v>
      </c>
      <c r="AH145" s="2">
        <f t="shared" si="134"/>
        <v>38.281282698595632</v>
      </c>
      <c r="AI145" s="2">
        <f t="shared" si="134"/>
        <v>40.104200922338279</v>
      </c>
      <c r="AJ145" s="2">
        <f t="shared" si="134"/>
        <v>41.927119146080926</v>
      </c>
      <c r="AK145" s="2">
        <f t="shared" si="134"/>
        <v>43.750037369823573</v>
      </c>
      <c r="AL145" s="2">
        <f t="shared" si="134"/>
        <v>45.572955593566228</v>
      </c>
      <c r="AM145" s="2">
        <f t="shared" si="134"/>
        <v>47.395873817308875</v>
      </c>
      <c r="AN145" s="2">
        <f t="shared" si="134"/>
        <v>49.218792041051529</v>
      </c>
      <c r="AO145" s="2">
        <f t="shared" ref="AO145:AO148" si="164">Y$12/$E145</f>
        <v>51.041710264794176</v>
      </c>
      <c r="AP145" s="2">
        <f t="shared" si="135"/>
        <v>0.65035811233693652</v>
      </c>
      <c r="AQ145" s="2">
        <f t="shared" si="135"/>
        <v>0.10050889850106648</v>
      </c>
      <c r="AR145" s="2">
        <f t="shared" si="135"/>
        <v>1.5562394032339492E-2</v>
      </c>
      <c r="AS145" s="2">
        <f t="shared" si="135"/>
        <v>2.4137994044133963E-3</v>
      </c>
      <c r="AT145" s="2">
        <f t="shared" si="135"/>
        <v>3.7498998553228631E-4</v>
      </c>
      <c r="AU145" s="2">
        <f t="shared" si="135"/>
        <v>5.8341750579605422E-5</v>
      </c>
      <c r="AV145" s="2">
        <f t="shared" si="135"/>
        <v>9.0893711797729399E-6</v>
      </c>
      <c r="AW145" s="2">
        <f t="shared" ref="AW145:AW148" si="165">$T$7*$E145*EXP((-AO145))*(1-(AO145^4+8.57333*AO145^3+18.05902*AO145^2+8.63476*AO145+0.26777)/(AO145^4+9.57332*AO145^3+25.63295*AO145^2+21.09965*AO145+3.958497))</f>
        <v>1.4178851321975318E-6</v>
      </c>
      <c r="AX145" s="2"/>
      <c r="AY145" s="6">
        <f t="shared" si="102"/>
        <v>279</v>
      </c>
      <c r="AZ145" s="2">
        <f t="shared" si="157"/>
        <v>0.1</v>
      </c>
      <c r="BA145" s="2">
        <f t="shared" si="157"/>
        <v>0.15</v>
      </c>
      <c r="BB145" s="2">
        <f t="shared" si="157"/>
        <v>0.15</v>
      </c>
      <c r="BC145" s="2">
        <f t="shared" si="155"/>
        <v>0.15</v>
      </c>
      <c r="BD145" s="2">
        <f t="shared" si="155"/>
        <v>0.15</v>
      </c>
      <c r="BE145" s="2">
        <f t="shared" si="155"/>
        <v>0.15</v>
      </c>
      <c r="BF145" s="2">
        <f t="shared" si="155"/>
        <v>0.15</v>
      </c>
      <c r="BG145" s="21">
        <f t="shared" si="146"/>
        <v>1586030418346.8281</v>
      </c>
      <c r="BH145" s="21">
        <f t="shared" si="146"/>
        <v>245574577830.31717</v>
      </c>
      <c r="BI145" s="21">
        <f t="shared" si="146"/>
        <v>38089754601.643387</v>
      </c>
      <c r="BJ145" s="21">
        <f t="shared" si="146"/>
        <v>5917341971.6994781</v>
      </c>
      <c r="BK145" s="21">
        <f t="shared" si="146"/>
        <v>920632824.14617348</v>
      </c>
      <c r="BL145" s="21">
        <f t="shared" si="146"/>
        <v>143430277.21681699</v>
      </c>
      <c r="BM145" s="21">
        <f t="shared" si="146"/>
        <v>22374227.38607705</v>
      </c>
      <c r="BN145" s="2">
        <f t="shared" si="153"/>
        <v>40.104200922338279</v>
      </c>
      <c r="BO145" s="2">
        <f t="shared" si="153"/>
        <v>41.927119146080926</v>
      </c>
      <c r="BP145" s="2">
        <f t="shared" si="153"/>
        <v>43.750037369823573</v>
      </c>
      <c r="BQ145" s="2">
        <f t="shared" si="151"/>
        <v>45.572955593566228</v>
      </c>
      <c r="BR145" s="2">
        <f t="shared" si="151"/>
        <v>47.395873817308875</v>
      </c>
      <c r="BS145" s="2">
        <f t="shared" si="151"/>
        <v>49.218792041051529</v>
      </c>
      <c r="BT145" s="2">
        <f t="shared" si="151"/>
        <v>51.041710264794176</v>
      </c>
      <c r="BU145" s="2">
        <f t="shared" si="136"/>
        <v>0.10050889850106648</v>
      </c>
      <c r="BV145" s="2">
        <f t="shared" si="136"/>
        <v>1.5562394032339492E-2</v>
      </c>
      <c r="BW145" s="2">
        <f t="shared" si="136"/>
        <v>2.4137994044133963E-3</v>
      </c>
      <c r="BX145" s="2">
        <f t="shared" si="136"/>
        <v>3.7498998553228631E-4</v>
      </c>
      <c r="BY145" s="2">
        <f t="shared" si="136"/>
        <v>5.8341750579605422E-5</v>
      </c>
      <c r="BZ145" s="2">
        <f t="shared" si="136"/>
        <v>9.0893711797729399E-6</v>
      </c>
      <c r="CA145" s="2">
        <f t="shared" si="136"/>
        <v>1.4178851321975318E-6</v>
      </c>
      <c r="CB145" s="2"/>
      <c r="CC145" s="6">
        <f t="shared" si="104"/>
        <v>279</v>
      </c>
      <c r="CD145" s="2">
        <f t="shared" si="158"/>
        <v>0.05</v>
      </c>
      <c r="CE145" s="2">
        <f t="shared" si="158"/>
        <v>0.15</v>
      </c>
      <c r="CF145" s="2">
        <f t="shared" si="158"/>
        <v>0.25</v>
      </c>
      <c r="CG145" s="2">
        <f t="shared" si="156"/>
        <v>0.25</v>
      </c>
      <c r="CH145" s="2">
        <f t="shared" si="156"/>
        <v>0.15</v>
      </c>
      <c r="CI145" s="2">
        <f t="shared" si="156"/>
        <v>0.1</v>
      </c>
      <c r="CJ145" s="2">
        <f t="shared" si="156"/>
        <v>0.05</v>
      </c>
      <c r="CK145" s="21">
        <f t="shared" si="147"/>
        <v>920632824.14617348</v>
      </c>
      <c r="CL145" s="21">
        <f t="shared" si="147"/>
        <v>143430277.21681699</v>
      </c>
      <c r="CM145" s="21">
        <f t="shared" si="147"/>
        <v>22374227.38607705</v>
      </c>
      <c r="CN145" s="21">
        <f t="shared" si="147"/>
        <v>3494383.5482962057</v>
      </c>
      <c r="CO145" s="21">
        <f t="shared" si="147"/>
        <v>546354.59064402641</v>
      </c>
      <c r="CP145" s="21">
        <f t="shared" si="147"/>
        <v>85512.485941466424</v>
      </c>
      <c r="CQ145" s="21">
        <f t="shared" si="147"/>
        <v>13397.001862080586</v>
      </c>
      <c r="CR145" s="2">
        <f t="shared" si="154"/>
        <v>47.395873817308875</v>
      </c>
      <c r="CS145" s="2">
        <f t="shared" si="154"/>
        <v>49.218792041051529</v>
      </c>
      <c r="CT145" s="2">
        <f t="shared" si="154"/>
        <v>51.041710264794176</v>
      </c>
      <c r="CU145" s="2">
        <f t="shared" si="152"/>
        <v>52.864628488536823</v>
      </c>
      <c r="CV145" s="2">
        <f t="shared" si="152"/>
        <v>54.687546712279477</v>
      </c>
      <c r="CW145" s="2">
        <f t="shared" si="152"/>
        <v>56.510464936022125</v>
      </c>
      <c r="CX145" s="2">
        <f t="shared" si="152"/>
        <v>58.333383159764772</v>
      </c>
      <c r="CY145" s="2">
        <f t="shared" si="137"/>
        <v>5.8341750579605422E-5</v>
      </c>
      <c r="CZ145" s="2">
        <f t="shared" si="137"/>
        <v>9.0893711797729399E-6</v>
      </c>
      <c r="DA145" s="2">
        <f t="shared" si="137"/>
        <v>1.4178851321975318E-6</v>
      </c>
      <c r="DB145" s="2">
        <f t="shared" si="137"/>
        <v>2.2144382435337172E-7</v>
      </c>
      <c r="DC145" s="2">
        <f t="shared" si="137"/>
        <v>3.4623231346262763E-8</v>
      </c>
      <c r="DD145" s="2">
        <f t="shared" si="137"/>
        <v>5.4190422016138424E-9</v>
      </c>
      <c r="DE145" s="2">
        <f t="shared" si="137"/>
        <v>8.4898617630421971E-10</v>
      </c>
      <c r="DF145" s="2"/>
      <c r="DG145" s="6">
        <f t="shared" si="106"/>
        <v>279</v>
      </c>
      <c r="DH145" s="2">
        <f t="shared" si="163"/>
        <v>0.02</v>
      </c>
      <c r="DI145" s="2">
        <f t="shared" si="163"/>
        <v>0.05</v>
      </c>
      <c r="DJ145" s="2">
        <f t="shared" si="163"/>
        <v>0.08</v>
      </c>
      <c r="DK145" s="2">
        <f t="shared" si="163"/>
        <v>0.1</v>
      </c>
      <c r="DL145" s="2">
        <f t="shared" si="163"/>
        <v>0.12</v>
      </c>
      <c r="DM145" s="2">
        <f t="shared" si="163"/>
        <v>0.15</v>
      </c>
      <c r="DN145" s="2">
        <f t="shared" si="163"/>
        <v>0.12</v>
      </c>
      <c r="DO145" s="2">
        <f t="shared" si="163"/>
        <v>0.1</v>
      </c>
      <c r="DP145" s="2">
        <f t="shared" si="160"/>
        <v>0.08</v>
      </c>
      <c r="DQ145" s="2">
        <f t="shared" si="160"/>
        <v>0.06</v>
      </c>
      <c r="DR145" s="2">
        <f t="shared" si="160"/>
        <v>4.9985432667689678E-2</v>
      </c>
      <c r="DS145" s="2">
        <f t="shared" si="160"/>
        <v>2.8885812380010343E-2</v>
      </c>
      <c r="DT145" s="2">
        <f t="shared" si="160"/>
        <v>5.477317522444034E-3</v>
      </c>
      <c r="DU145" s="21">
        <f t="shared" si="148"/>
        <v>920632824.14617348</v>
      </c>
      <c r="DV145" s="21">
        <f t="shared" si="148"/>
        <v>143430277.21681699</v>
      </c>
      <c r="DW145" s="21">
        <f t="shared" si="148"/>
        <v>22374227.38607705</v>
      </c>
      <c r="DX145" s="21">
        <f t="shared" si="148"/>
        <v>3494383.5482962057</v>
      </c>
      <c r="DY145" s="21">
        <f t="shared" si="148"/>
        <v>546354.59064402641</v>
      </c>
      <c r="DZ145" s="21">
        <f t="shared" si="148"/>
        <v>85512.485941466424</v>
      </c>
      <c r="EA145" s="21">
        <f t="shared" si="148"/>
        <v>13397.001862080586</v>
      </c>
      <c r="EB145" s="21">
        <f t="shared" si="148"/>
        <v>2100.7945509680799</v>
      </c>
      <c r="EC145" s="21">
        <f t="shared" si="148"/>
        <v>329.71169693451066</v>
      </c>
      <c r="ED145" s="21">
        <f t="shared" si="148"/>
        <v>51.789153835705733</v>
      </c>
      <c r="EE145" s="21">
        <f t="shared" si="148"/>
        <v>8.1409967756601329</v>
      </c>
      <c r="EF145" s="21">
        <f t="shared" si="148"/>
        <v>1.2806569979887938</v>
      </c>
      <c r="EG145" s="21">
        <f t="shared" si="148"/>
        <v>0.2015988770037811</v>
      </c>
      <c r="EH145" s="2">
        <f t="shared" si="161"/>
        <v>47.395873817308875</v>
      </c>
      <c r="EI145" s="2">
        <f t="shared" si="161"/>
        <v>49.218792041051529</v>
      </c>
      <c r="EJ145" s="2">
        <f t="shared" si="161"/>
        <v>51.041710264794176</v>
      </c>
      <c r="EK145" s="2">
        <f t="shared" si="161"/>
        <v>52.864628488536823</v>
      </c>
      <c r="EL145" s="2">
        <f t="shared" si="161"/>
        <v>54.687546712279477</v>
      </c>
      <c r="EM145" s="2">
        <f t="shared" si="161"/>
        <v>56.510464936022125</v>
      </c>
      <c r="EN145" s="2">
        <f t="shared" si="161"/>
        <v>58.333383159764772</v>
      </c>
      <c r="EO145" s="2">
        <f t="shared" si="159"/>
        <v>60.156301383507419</v>
      </c>
      <c r="EP145" s="2">
        <f t="shared" si="132"/>
        <v>61.979219607250066</v>
      </c>
      <c r="EQ145" s="2">
        <f t="shared" si="132"/>
        <v>63.80213783099272</v>
      </c>
      <c r="ER145" s="2">
        <f t="shared" si="132"/>
        <v>65.625056054735367</v>
      </c>
      <c r="ES145" s="2">
        <f t="shared" si="132"/>
        <v>67.447974278478014</v>
      </c>
      <c r="ET145" s="2">
        <f t="shared" si="132"/>
        <v>69.270892502220661</v>
      </c>
      <c r="EU145" s="2">
        <f t="shared" si="143"/>
        <v>5.8341750579605422E-5</v>
      </c>
      <c r="EV145" s="2">
        <f t="shared" si="143"/>
        <v>9.0893711797729399E-6</v>
      </c>
      <c r="EW145" s="2">
        <f t="shared" si="143"/>
        <v>1.4178851321975318E-6</v>
      </c>
      <c r="EX145" s="2">
        <f t="shared" si="143"/>
        <v>2.2144382435337172E-7</v>
      </c>
      <c r="EY145" s="2">
        <f t="shared" si="143"/>
        <v>3.4623231346262763E-8</v>
      </c>
      <c r="EZ145" s="2">
        <f t="shared" si="143"/>
        <v>5.4190422016138424E-9</v>
      </c>
      <c r="FA145" s="2">
        <f t="shared" si="143"/>
        <v>8.4898617630421971E-10</v>
      </c>
      <c r="FB145" s="2">
        <f t="shared" si="143"/>
        <v>1.3313019968112037E-10</v>
      </c>
      <c r="FC145" s="2">
        <f t="shared" si="142"/>
        <v>2.0894277372275706E-11</v>
      </c>
      <c r="FD145" s="2">
        <f t="shared" si="142"/>
        <v>3.2819489122753946E-12</v>
      </c>
      <c r="FE145" s="2">
        <f t="shared" si="142"/>
        <v>5.1590600606211235E-13</v>
      </c>
      <c r="FF145" s="2">
        <f t="shared" si="142"/>
        <v>8.1156970721723309E-14</v>
      </c>
      <c r="FG145" s="2">
        <f t="shared" si="142"/>
        <v>1.2775594233446203E-14</v>
      </c>
    </row>
    <row r="146" spans="1:163" x14ac:dyDescent="0.25">
      <c r="A146" s="19">
        <f t="shared" si="114"/>
        <v>128</v>
      </c>
      <c r="B146" s="20">
        <f t="shared" si="115"/>
        <v>281</v>
      </c>
      <c r="C146" s="22">
        <f t="shared" si="162"/>
        <v>128</v>
      </c>
      <c r="D146" s="20">
        <f t="shared" si="162"/>
        <v>281</v>
      </c>
      <c r="E146" s="8">
        <f t="shared" ref="E146:E148" si="166">D146+273.16</f>
        <v>554.16000000000008</v>
      </c>
      <c r="F146" s="21">
        <f t="shared" si="117"/>
        <v>6.3371356147021542E-14</v>
      </c>
      <c r="G146" s="7">
        <f t="shared" ref="G146:G148" si="167">($E$5-2*M146*$G$8-O146*$G$12-4*P146*$G$13)/(1-N146*$G$9/2-O146*$G$11-P146*$G$13)</f>
        <v>0.22371748519237225</v>
      </c>
      <c r="H146" s="7">
        <f t="shared" ref="H146:H148" si="168">($E$6-M146*$G$8-N146*$G$9)/(1-N146*$G$9/2-O146*G$11-P146*$G$13)</f>
        <v>2.4612642089062695E-2</v>
      </c>
      <c r="I146" s="2">
        <f t="shared" ref="I146:I148" si="169">1200/(12+G146+16*H146)-1.5</f>
        <v>93.605854633628553</v>
      </c>
      <c r="J146" s="2">
        <f t="shared" si="107"/>
        <v>5.8355130110588131</v>
      </c>
      <c r="K146" s="2">
        <f t="shared" si="108"/>
        <v>11.42685845751233</v>
      </c>
      <c r="L146" s="2">
        <f t="shared" si="109"/>
        <v>1.6593099379804825</v>
      </c>
      <c r="M146" s="2">
        <f t="shared" ref="M146:M148" si="170">SUM(R146:Y146)</f>
        <v>1</v>
      </c>
      <c r="N146" s="2">
        <f t="shared" ref="N146:N148" si="171">SUM(AZ146:BF146)</f>
        <v>1</v>
      </c>
      <c r="O146" s="2">
        <f t="shared" ref="O146:O148" si="172">SUM(CD146:CJ146)</f>
        <v>1</v>
      </c>
      <c r="P146" s="2">
        <f t="shared" ref="P146:P148" si="173">SUM(DH146:DT146)</f>
        <v>0.9691652432232567</v>
      </c>
      <c r="Q146" s="6">
        <f t="shared" ref="Q146:Q148" si="174">D146</f>
        <v>281</v>
      </c>
      <c r="R146" s="2">
        <f t="shared" si="150"/>
        <v>0.1</v>
      </c>
      <c r="S146" s="2">
        <f t="shared" si="150"/>
        <v>0.1</v>
      </c>
      <c r="T146" s="2">
        <f t="shared" si="150"/>
        <v>0.15</v>
      </c>
      <c r="U146" s="2">
        <f t="shared" si="150"/>
        <v>0.15</v>
      </c>
      <c r="V146" s="2">
        <f t="shared" si="150"/>
        <v>0.15</v>
      </c>
      <c r="W146" s="2">
        <f t="shared" si="150"/>
        <v>0.15</v>
      </c>
      <c r="X146" s="2">
        <f t="shared" si="150"/>
        <v>0.1</v>
      </c>
      <c r="Y146" s="2">
        <f t="shared" si="149"/>
        <v>0.1</v>
      </c>
      <c r="Z146" s="21">
        <f t="shared" si="145"/>
        <v>11866629260273.008</v>
      </c>
      <c r="AA146" s="21">
        <f t="shared" si="145"/>
        <v>1846033876362.1819</v>
      </c>
      <c r="AB146" s="21">
        <f t="shared" si="145"/>
        <v>287721060524.40179</v>
      </c>
      <c r="AC146" s="21">
        <f t="shared" si="145"/>
        <v>44921711416.41317</v>
      </c>
      <c r="AD146" s="21">
        <f t="shared" si="145"/>
        <v>7024808098.1799831</v>
      </c>
      <c r="AE146" s="21">
        <f t="shared" si="145"/>
        <v>1100154690.2508304</v>
      </c>
      <c r="AF146" s="21">
        <f t="shared" si="145"/>
        <v>172531136.97487831</v>
      </c>
      <c r="AG146" s="21">
        <f t="shared" si="145"/>
        <v>27091552.945619814</v>
      </c>
      <c r="AH146" s="2">
        <f t="shared" ref="AH146:AN148" si="175">R$12/$E146</f>
        <v>38.143123023777541</v>
      </c>
      <c r="AI146" s="2">
        <f t="shared" si="175"/>
        <v>39.959462215385997</v>
      </c>
      <c r="AJ146" s="2">
        <f t="shared" si="175"/>
        <v>41.775801406994454</v>
      </c>
      <c r="AK146" s="2">
        <f t="shared" si="175"/>
        <v>43.592140598602903</v>
      </c>
      <c r="AL146" s="2">
        <f t="shared" si="175"/>
        <v>45.408479790211359</v>
      </c>
      <c r="AM146" s="2">
        <f t="shared" si="175"/>
        <v>47.224818981819816</v>
      </c>
      <c r="AN146" s="2">
        <f t="shared" si="175"/>
        <v>49.041158173428272</v>
      </c>
      <c r="AO146" s="2">
        <f t="shared" si="164"/>
        <v>50.857497365036728</v>
      </c>
      <c r="AP146" s="2">
        <f t="shared" ref="AP146:AV148" si="176">$T$7*$E146*EXP((-AH146))*(1-(AH146^4+8.57333*AH146^3+18.05902*AH146^2+8.63476*AH146+0.26777)/(AH146^4+9.57332*AH146^3+25.63295*AH146^2+21.09965*AH146+3.958497))</f>
        <v>0.75200438911742906</v>
      </c>
      <c r="AQ146" s="2">
        <f t="shared" si="176"/>
        <v>0.11698567023841462</v>
      </c>
      <c r="AR146" s="2">
        <f t="shared" si="176"/>
        <v>1.823327379749061E-2</v>
      </c>
      <c r="AS146" s="2">
        <f t="shared" si="176"/>
        <v>2.8467497729032431E-3</v>
      </c>
      <c r="AT146" s="2">
        <f t="shared" si="176"/>
        <v>4.4517161585424478E-4</v>
      </c>
      <c r="AU146" s="2">
        <f t="shared" si="176"/>
        <v>6.9718294692701555E-5</v>
      </c>
      <c r="AV146" s="2">
        <f t="shared" si="176"/>
        <v>1.093353212768557E-5</v>
      </c>
      <c r="AW146" s="2">
        <f t="shared" si="165"/>
        <v>1.7168284502927639E-6</v>
      </c>
      <c r="AX146" s="2"/>
      <c r="AY146" s="6">
        <f t="shared" ref="AY146:AY148" si="177">D146</f>
        <v>281</v>
      </c>
      <c r="AZ146" s="2">
        <f t="shared" si="157"/>
        <v>0.1</v>
      </c>
      <c r="BA146" s="2">
        <f t="shared" si="157"/>
        <v>0.15</v>
      </c>
      <c r="BB146" s="2">
        <f t="shared" si="157"/>
        <v>0.15</v>
      </c>
      <c r="BC146" s="2">
        <f t="shared" si="155"/>
        <v>0.15</v>
      </c>
      <c r="BD146" s="2">
        <f t="shared" si="155"/>
        <v>0.15</v>
      </c>
      <c r="BE146" s="2">
        <f t="shared" si="155"/>
        <v>0.15</v>
      </c>
      <c r="BF146" s="2">
        <f t="shared" si="155"/>
        <v>0.15</v>
      </c>
      <c r="BG146" s="21">
        <f t="shared" si="146"/>
        <v>1846033876362.1819</v>
      </c>
      <c r="BH146" s="21">
        <f t="shared" si="146"/>
        <v>287721060524.40179</v>
      </c>
      <c r="BI146" s="21">
        <f t="shared" si="146"/>
        <v>44921711416.41317</v>
      </c>
      <c r="BJ146" s="21">
        <f t="shared" si="146"/>
        <v>7024808098.1799831</v>
      </c>
      <c r="BK146" s="21">
        <f t="shared" si="146"/>
        <v>1100154690.2508304</v>
      </c>
      <c r="BL146" s="21">
        <f t="shared" si="146"/>
        <v>172531136.97487831</v>
      </c>
      <c r="BM146" s="21">
        <f t="shared" si="146"/>
        <v>27091552.945619814</v>
      </c>
      <c r="BN146" s="2">
        <f t="shared" si="153"/>
        <v>39.959462215385997</v>
      </c>
      <c r="BO146" s="2">
        <f t="shared" si="153"/>
        <v>41.775801406994454</v>
      </c>
      <c r="BP146" s="2">
        <f t="shared" si="153"/>
        <v>43.592140598602903</v>
      </c>
      <c r="BQ146" s="2">
        <f t="shared" si="151"/>
        <v>45.408479790211359</v>
      </c>
      <c r="BR146" s="2">
        <f t="shared" si="151"/>
        <v>47.224818981819816</v>
      </c>
      <c r="BS146" s="2">
        <f t="shared" si="151"/>
        <v>49.041158173428272</v>
      </c>
      <c r="BT146" s="2">
        <f t="shared" si="151"/>
        <v>50.857497365036728</v>
      </c>
      <c r="BU146" s="2">
        <f t="shared" si="136"/>
        <v>0.11698567023841462</v>
      </c>
      <c r="BV146" s="2">
        <f t="shared" si="136"/>
        <v>1.823327379749061E-2</v>
      </c>
      <c r="BW146" s="2">
        <f t="shared" si="136"/>
        <v>2.8467497729032431E-3</v>
      </c>
      <c r="BX146" s="2">
        <f t="shared" si="136"/>
        <v>4.4517161585424478E-4</v>
      </c>
      <c r="BY146" s="2">
        <f t="shared" si="136"/>
        <v>6.9718294692701555E-5</v>
      </c>
      <c r="BZ146" s="2">
        <f t="shared" si="136"/>
        <v>1.093353212768557E-5</v>
      </c>
      <c r="CA146" s="2">
        <f t="shared" si="136"/>
        <v>1.7168284502927639E-6</v>
      </c>
      <c r="CB146" s="2"/>
      <c r="CC146" s="6">
        <f t="shared" ref="CC146:CC148" si="178">D146</f>
        <v>281</v>
      </c>
      <c r="CD146" s="2">
        <f t="shared" si="158"/>
        <v>0.05</v>
      </c>
      <c r="CE146" s="2">
        <f t="shared" si="158"/>
        <v>0.15</v>
      </c>
      <c r="CF146" s="2">
        <f t="shared" si="158"/>
        <v>0.25</v>
      </c>
      <c r="CG146" s="2">
        <f t="shared" si="156"/>
        <v>0.25</v>
      </c>
      <c r="CH146" s="2">
        <f t="shared" si="156"/>
        <v>0.15</v>
      </c>
      <c r="CI146" s="2">
        <f t="shared" si="156"/>
        <v>0.1</v>
      </c>
      <c r="CJ146" s="2">
        <f t="shared" si="156"/>
        <v>0.05</v>
      </c>
      <c r="CK146" s="21">
        <f t="shared" si="147"/>
        <v>1100154690.2508304</v>
      </c>
      <c r="CL146" s="21">
        <f t="shared" si="147"/>
        <v>172531136.97487831</v>
      </c>
      <c r="CM146" s="21">
        <f t="shared" si="147"/>
        <v>27091552.945619814</v>
      </c>
      <c r="CN146" s="21">
        <f t="shared" si="147"/>
        <v>4259077.125508599</v>
      </c>
      <c r="CO146" s="21">
        <f t="shared" si="147"/>
        <v>670314.31416963576</v>
      </c>
      <c r="CP146" s="21">
        <f t="shared" si="147"/>
        <v>105606.89869555448</v>
      </c>
      <c r="CQ146" s="21">
        <f t="shared" si="147"/>
        <v>16654.405685550049</v>
      </c>
      <c r="CR146" s="2">
        <f t="shared" si="154"/>
        <v>47.224818981819816</v>
      </c>
      <c r="CS146" s="2">
        <f t="shared" si="154"/>
        <v>49.041158173428272</v>
      </c>
      <c r="CT146" s="2">
        <f t="shared" si="154"/>
        <v>50.857497365036728</v>
      </c>
      <c r="CU146" s="2">
        <f t="shared" si="152"/>
        <v>52.673836556645185</v>
      </c>
      <c r="CV146" s="2">
        <f t="shared" si="152"/>
        <v>54.490175748253634</v>
      </c>
      <c r="CW146" s="2">
        <f t="shared" si="152"/>
        <v>56.30651493986209</v>
      </c>
      <c r="CX146" s="2">
        <f t="shared" si="152"/>
        <v>58.122854131470547</v>
      </c>
      <c r="CY146" s="2">
        <f t="shared" si="137"/>
        <v>6.9718294692701555E-5</v>
      </c>
      <c r="CZ146" s="2">
        <f t="shared" si="137"/>
        <v>1.093353212768557E-5</v>
      </c>
      <c r="DA146" s="2">
        <f t="shared" si="137"/>
        <v>1.7168284502927639E-6</v>
      </c>
      <c r="DB146" s="2">
        <f t="shared" si="137"/>
        <v>2.6990349337823819E-7</v>
      </c>
      <c r="DC146" s="2">
        <f t="shared" si="137"/>
        <v>4.2478727133690481E-8</v>
      </c>
      <c r="DD146" s="2">
        <f t="shared" si="137"/>
        <v>6.692452388818409E-9</v>
      </c>
      <c r="DE146" s="2">
        <f t="shared" si="137"/>
        <v>1.0554122741159727E-9</v>
      </c>
      <c r="DF146" s="2"/>
      <c r="DG146" s="6">
        <f t="shared" ref="DG146:DG148" si="179">D146</f>
        <v>281</v>
      </c>
      <c r="DH146" s="2">
        <f t="shared" si="163"/>
        <v>0.02</v>
      </c>
      <c r="DI146" s="2">
        <f t="shared" si="163"/>
        <v>0.05</v>
      </c>
      <c r="DJ146" s="2">
        <f t="shared" si="163"/>
        <v>0.08</v>
      </c>
      <c r="DK146" s="2">
        <f t="shared" si="163"/>
        <v>0.1</v>
      </c>
      <c r="DL146" s="2">
        <f t="shared" si="163"/>
        <v>0.12</v>
      </c>
      <c r="DM146" s="2">
        <f t="shared" si="163"/>
        <v>0.15</v>
      </c>
      <c r="DN146" s="2">
        <f t="shared" si="163"/>
        <v>0.12</v>
      </c>
      <c r="DO146" s="2">
        <f t="shared" si="163"/>
        <v>0.1</v>
      </c>
      <c r="DP146" s="2">
        <f t="shared" si="160"/>
        <v>0.08</v>
      </c>
      <c r="DQ146" s="2">
        <f t="shared" si="160"/>
        <v>0.06</v>
      </c>
      <c r="DR146" s="2">
        <f t="shared" si="160"/>
        <v>4.9998463738101274E-2</v>
      </c>
      <c r="DS146" s="2">
        <f t="shared" si="160"/>
        <v>3.2281868874465082E-2</v>
      </c>
      <c r="DT146" s="2">
        <f t="shared" si="160"/>
        <v>6.8849106106904732E-3</v>
      </c>
      <c r="DU146" s="21">
        <f t="shared" si="148"/>
        <v>1100154690.2508304</v>
      </c>
      <c r="DV146" s="21">
        <f t="shared" si="148"/>
        <v>172531136.97487831</v>
      </c>
      <c r="DW146" s="21">
        <f t="shared" si="148"/>
        <v>27091552.945619814</v>
      </c>
      <c r="DX146" s="21">
        <f t="shared" si="148"/>
        <v>4259077.125508599</v>
      </c>
      <c r="DY146" s="21">
        <f t="shared" si="148"/>
        <v>670314.31416963576</v>
      </c>
      <c r="DZ146" s="21">
        <f t="shared" si="148"/>
        <v>105606.89869555448</v>
      </c>
      <c r="EA146" s="21">
        <f t="shared" si="148"/>
        <v>16654.405685550049</v>
      </c>
      <c r="EB146" s="21">
        <f t="shared" si="148"/>
        <v>2628.8377433264118</v>
      </c>
      <c r="EC146" s="21">
        <f t="shared" si="148"/>
        <v>415.31072965240736</v>
      </c>
      <c r="ED146" s="21">
        <f t="shared" si="148"/>
        <v>65.665330774810712</v>
      </c>
      <c r="EE146" s="21">
        <f t="shared" si="148"/>
        <v>10.390426157236332</v>
      </c>
      <c r="EF146" s="21">
        <f t="shared" si="148"/>
        <v>1.6453072015684691</v>
      </c>
      <c r="EG146" s="21">
        <f t="shared" si="148"/>
        <v>0.26071175707350519</v>
      </c>
      <c r="EH146" s="2">
        <f t="shared" si="161"/>
        <v>47.224818981819816</v>
      </c>
      <c r="EI146" s="2">
        <f t="shared" si="161"/>
        <v>49.041158173428272</v>
      </c>
      <c r="EJ146" s="2">
        <f t="shared" si="161"/>
        <v>50.857497365036728</v>
      </c>
      <c r="EK146" s="2">
        <f t="shared" si="161"/>
        <v>52.673836556645185</v>
      </c>
      <c r="EL146" s="2">
        <f t="shared" si="161"/>
        <v>54.490175748253634</v>
      </c>
      <c r="EM146" s="2">
        <f t="shared" si="161"/>
        <v>56.30651493986209</v>
      </c>
      <c r="EN146" s="2">
        <f t="shared" si="161"/>
        <v>58.122854131470547</v>
      </c>
      <c r="EO146" s="2">
        <f t="shared" si="159"/>
        <v>59.939193323078996</v>
      </c>
      <c r="EP146" s="2">
        <f t="shared" si="132"/>
        <v>61.755532514687452</v>
      </c>
      <c r="EQ146" s="2">
        <f t="shared" si="132"/>
        <v>63.571871706295909</v>
      </c>
      <c r="ER146" s="2">
        <f t="shared" si="132"/>
        <v>65.388210897904358</v>
      </c>
      <c r="ES146" s="2">
        <f t="shared" si="132"/>
        <v>67.204550089512807</v>
      </c>
      <c r="ET146" s="2">
        <f t="shared" si="132"/>
        <v>69.020889281121271</v>
      </c>
      <c r="EU146" s="2">
        <f t="shared" si="143"/>
        <v>6.9718294692701555E-5</v>
      </c>
      <c r="EV146" s="2">
        <f t="shared" si="143"/>
        <v>1.093353212768557E-5</v>
      </c>
      <c r="EW146" s="2">
        <f t="shared" si="143"/>
        <v>1.7168284502927639E-6</v>
      </c>
      <c r="EX146" s="2">
        <f t="shared" si="143"/>
        <v>2.6990349337823819E-7</v>
      </c>
      <c r="EY146" s="2">
        <f t="shared" si="143"/>
        <v>4.2478727133690481E-8</v>
      </c>
      <c r="EZ146" s="2">
        <f t="shared" si="143"/>
        <v>6.692452388818409E-9</v>
      </c>
      <c r="FA146" s="2">
        <f t="shared" si="143"/>
        <v>1.0554122741159727E-9</v>
      </c>
      <c r="FB146" s="2">
        <f t="shared" si="143"/>
        <v>1.6659301288507043E-10</v>
      </c>
      <c r="FC146" s="2">
        <f t="shared" si="142"/>
        <v>2.6318804160482087E-11</v>
      </c>
      <c r="FD146" s="2">
        <f t="shared" si="142"/>
        <v>4.1613010630425031E-12</v>
      </c>
      <c r="FE146" s="2">
        <f t="shared" si="142"/>
        <v>6.584553965295521E-13</v>
      </c>
      <c r="FF146" s="2">
        <f t="shared" si="142"/>
        <v>1.0426534864185482E-13</v>
      </c>
      <c r="FG146" s="2">
        <f t="shared" si="142"/>
        <v>1.6521657609220859E-14</v>
      </c>
    </row>
    <row r="147" spans="1:163" x14ac:dyDescent="0.25">
      <c r="A147" s="19">
        <f t="shared" si="114"/>
        <v>129</v>
      </c>
      <c r="B147" s="20">
        <f t="shared" si="115"/>
        <v>283</v>
      </c>
      <c r="C147" s="22">
        <f t="shared" si="162"/>
        <v>129</v>
      </c>
      <c r="D147" s="20">
        <f t="shared" si="162"/>
        <v>283</v>
      </c>
      <c r="E147" s="8">
        <f t="shared" si="166"/>
        <v>556.16000000000008</v>
      </c>
      <c r="F147" s="21">
        <f t="shared" si="117"/>
        <v>6.3371356147021542E-14</v>
      </c>
      <c r="G147" s="7">
        <f t="shared" si="167"/>
        <v>0.22023002220020307</v>
      </c>
      <c r="H147" s="7">
        <f t="shared" si="168"/>
        <v>2.4635372294784467E-2</v>
      </c>
      <c r="I147" s="2">
        <f t="shared" si="169"/>
        <v>93.629406275626394</v>
      </c>
      <c r="J147" s="2">
        <f t="shared" ref="J147:J148" si="180">G$16*EXP((-H$16)*G147)-I$16*H147</f>
        <v>5.9013055655930016</v>
      </c>
      <c r="K147" s="2">
        <f t="shared" si="108"/>
        <v>11.79108947579469</v>
      </c>
      <c r="L147" s="2">
        <f t="shared" ref="L147:L148" si="181">1.57-0.4*G147+0.04/G147</f>
        <v>1.6635362704997279</v>
      </c>
      <c r="M147" s="2">
        <f t="shared" si="170"/>
        <v>1</v>
      </c>
      <c r="N147" s="2">
        <f t="shared" si="171"/>
        <v>1</v>
      </c>
      <c r="O147" s="2">
        <f t="shared" si="172"/>
        <v>1</v>
      </c>
      <c r="P147" s="2">
        <f t="shared" si="173"/>
        <v>0.97372350982234357</v>
      </c>
      <c r="Q147" s="6">
        <f t="shared" si="174"/>
        <v>283</v>
      </c>
      <c r="R147" s="2">
        <f t="shared" si="150"/>
        <v>0.1</v>
      </c>
      <c r="S147" s="2">
        <f t="shared" si="150"/>
        <v>0.1</v>
      </c>
      <c r="T147" s="2">
        <f t="shared" si="150"/>
        <v>0.15</v>
      </c>
      <c r="U147" s="2">
        <f t="shared" si="150"/>
        <v>0.15</v>
      </c>
      <c r="V147" s="2">
        <f t="shared" si="150"/>
        <v>0.15</v>
      </c>
      <c r="W147" s="2">
        <f t="shared" si="150"/>
        <v>0.15</v>
      </c>
      <c r="X147" s="2">
        <f t="shared" si="150"/>
        <v>0.1</v>
      </c>
      <c r="Y147" s="2">
        <f t="shared" si="149"/>
        <v>0.1</v>
      </c>
      <c r="Z147" s="21">
        <f t="shared" ref="Z147:AG148" si="182">Z146+(AP147-AP146)/$F147</f>
        <v>13707313740030.881</v>
      </c>
      <c r="AA147" s="21">
        <f t="shared" si="182"/>
        <v>2146369233046.7454</v>
      </c>
      <c r="AB147" s="21">
        <f t="shared" si="182"/>
        <v>336725464815.88751</v>
      </c>
      <c r="AC147" s="21">
        <f t="shared" si="182"/>
        <v>52917573727.691719</v>
      </c>
      <c r="AD147" s="21">
        <f t="shared" si="182"/>
        <v>8329467176.5658426</v>
      </c>
      <c r="AE147" s="21">
        <f t="shared" si="182"/>
        <v>1313032461.8133521</v>
      </c>
      <c r="AF147" s="21">
        <f t="shared" si="182"/>
        <v>207265963.24756953</v>
      </c>
      <c r="AG147" s="21">
        <f t="shared" si="182"/>
        <v>32759182.913393877</v>
      </c>
      <c r="AH147" s="2">
        <f t="shared" si="175"/>
        <v>38.005957017506766</v>
      </c>
      <c r="AI147" s="2">
        <f t="shared" si="175"/>
        <v>39.815764494530896</v>
      </c>
      <c r="AJ147" s="2">
        <f t="shared" si="175"/>
        <v>41.625571971555026</v>
      </c>
      <c r="AK147" s="2">
        <f t="shared" si="175"/>
        <v>43.435379448579162</v>
      </c>
      <c r="AL147" s="2">
        <f t="shared" si="175"/>
        <v>45.245186925603292</v>
      </c>
      <c r="AM147" s="2">
        <f t="shared" si="175"/>
        <v>47.054994402627422</v>
      </c>
      <c r="AN147" s="2">
        <f t="shared" si="175"/>
        <v>48.864801879651559</v>
      </c>
      <c r="AO147" s="2">
        <f t="shared" si="164"/>
        <v>50.674609356675688</v>
      </c>
      <c r="AP147" s="2">
        <f t="shared" si="176"/>
        <v>0.86865106083846033</v>
      </c>
      <c r="AQ147" s="2">
        <f t="shared" si="176"/>
        <v>0.13601832909041484</v>
      </c>
      <c r="AR147" s="2">
        <f t="shared" si="176"/>
        <v>2.1338749354618981E-2</v>
      </c>
      <c r="AS147" s="2">
        <f t="shared" si="176"/>
        <v>3.3534584111338229E-3</v>
      </c>
      <c r="AT147" s="2">
        <f t="shared" si="176"/>
        <v>5.2784963096107998E-4</v>
      </c>
      <c r="AU147" s="2">
        <f t="shared" si="176"/>
        <v>8.3208647770174408E-5</v>
      </c>
      <c r="AV147" s="2">
        <f t="shared" si="176"/>
        <v>1.3134725174117207E-5</v>
      </c>
      <c r="AW147" s="2">
        <f t="shared" si="165"/>
        <v>2.0759938474901063E-6</v>
      </c>
      <c r="AX147" s="2"/>
      <c r="AY147" s="6">
        <f t="shared" si="177"/>
        <v>283</v>
      </c>
      <c r="AZ147" s="2">
        <f t="shared" si="157"/>
        <v>0.1</v>
      </c>
      <c r="BA147" s="2">
        <f t="shared" si="157"/>
        <v>0.15</v>
      </c>
      <c r="BB147" s="2">
        <f t="shared" si="157"/>
        <v>0.15</v>
      </c>
      <c r="BC147" s="2">
        <f t="shared" si="155"/>
        <v>0.15</v>
      </c>
      <c r="BD147" s="2">
        <f t="shared" si="155"/>
        <v>0.15</v>
      </c>
      <c r="BE147" s="2">
        <f t="shared" si="155"/>
        <v>0.15</v>
      </c>
      <c r="BF147" s="2">
        <f t="shared" si="155"/>
        <v>0.15</v>
      </c>
      <c r="BG147" s="21">
        <f t="shared" ref="BG147:BM148" si="183">BG146+(BU147-BU146)/$F147</f>
        <v>2146369233046.7454</v>
      </c>
      <c r="BH147" s="21">
        <f t="shared" si="183"/>
        <v>336725464815.88751</v>
      </c>
      <c r="BI147" s="21">
        <f t="shared" si="183"/>
        <v>52917573727.691719</v>
      </c>
      <c r="BJ147" s="21">
        <f t="shared" si="183"/>
        <v>8329467176.5658426</v>
      </c>
      <c r="BK147" s="21">
        <f t="shared" si="183"/>
        <v>1313032461.8133521</v>
      </c>
      <c r="BL147" s="21">
        <f t="shared" si="183"/>
        <v>207265963.24756953</v>
      </c>
      <c r="BM147" s="21">
        <f t="shared" si="183"/>
        <v>32759182.913393877</v>
      </c>
      <c r="BN147" s="2">
        <f t="shared" si="153"/>
        <v>39.815764494530896</v>
      </c>
      <c r="BO147" s="2">
        <f t="shared" si="153"/>
        <v>41.625571971555026</v>
      </c>
      <c r="BP147" s="2">
        <f t="shared" si="153"/>
        <v>43.435379448579162</v>
      </c>
      <c r="BQ147" s="2">
        <f t="shared" si="151"/>
        <v>45.245186925603292</v>
      </c>
      <c r="BR147" s="2">
        <f t="shared" si="151"/>
        <v>47.054994402627422</v>
      </c>
      <c r="BS147" s="2">
        <f t="shared" si="151"/>
        <v>48.864801879651559</v>
      </c>
      <c r="BT147" s="2">
        <f t="shared" si="151"/>
        <v>50.674609356675688</v>
      </c>
      <c r="BU147" s="2">
        <f t="shared" si="136"/>
        <v>0.13601832909041484</v>
      </c>
      <c r="BV147" s="2">
        <f t="shared" si="136"/>
        <v>2.1338749354618981E-2</v>
      </c>
      <c r="BW147" s="2">
        <f t="shared" si="136"/>
        <v>3.3534584111338229E-3</v>
      </c>
      <c r="BX147" s="2">
        <f t="shared" si="136"/>
        <v>5.2784963096107998E-4</v>
      </c>
      <c r="BY147" s="2">
        <f t="shared" si="136"/>
        <v>8.3208647770174408E-5</v>
      </c>
      <c r="BZ147" s="2">
        <f t="shared" si="136"/>
        <v>1.3134725174117207E-5</v>
      </c>
      <c r="CA147" s="2">
        <f t="shared" si="136"/>
        <v>2.0759938474901063E-6</v>
      </c>
      <c r="CB147" s="2"/>
      <c r="CC147" s="6">
        <f t="shared" si="178"/>
        <v>283</v>
      </c>
      <c r="CD147" s="2">
        <f t="shared" si="158"/>
        <v>0.05</v>
      </c>
      <c r="CE147" s="2">
        <f t="shared" si="158"/>
        <v>0.15</v>
      </c>
      <c r="CF147" s="2">
        <f t="shared" si="158"/>
        <v>0.25</v>
      </c>
      <c r="CG147" s="2">
        <f t="shared" si="156"/>
        <v>0.25</v>
      </c>
      <c r="CH147" s="2">
        <f t="shared" si="156"/>
        <v>0.15</v>
      </c>
      <c r="CI147" s="2">
        <f t="shared" si="156"/>
        <v>0.1</v>
      </c>
      <c r="CJ147" s="2">
        <f t="shared" si="156"/>
        <v>0.05</v>
      </c>
      <c r="CK147" s="21">
        <f t="shared" ref="CK147:CQ148" si="184">CK146+(CY147-CY146)/$F147</f>
        <v>1313032461.8133521</v>
      </c>
      <c r="CL147" s="21">
        <f t="shared" si="184"/>
        <v>207265963.24756953</v>
      </c>
      <c r="CM147" s="21">
        <f t="shared" si="184"/>
        <v>32759182.913393877</v>
      </c>
      <c r="CN147" s="21">
        <f t="shared" si="184"/>
        <v>5183859.1637487225</v>
      </c>
      <c r="CO147" s="21">
        <f t="shared" si="184"/>
        <v>821210.69551867049</v>
      </c>
      <c r="CP147" s="21">
        <f t="shared" si="184"/>
        <v>130228.69902885312</v>
      </c>
      <c r="CQ147" s="21">
        <f t="shared" si="184"/>
        <v>20671.965266271625</v>
      </c>
      <c r="CR147" s="2">
        <f t="shared" si="154"/>
        <v>47.054994402627422</v>
      </c>
      <c r="CS147" s="2">
        <f t="shared" si="154"/>
        <v>48.864801879651559</v>
      </c>
      <c r="CT147" s="2">
        <f t="shared" si="154"/>
        <v>50.674609356675688</v>
      </c>
      <c r="CU147" s="2">
        <f t="shared" si="152"/>
        <v>52.484416833699825</v>
      </c>
      <c r="CV147" s="2">
        <f t="shared" si="152"/>
        <v>54.294224310723955</v>
      </c>
      <c r="CW147" s="2">
        <f t="shared" si="152"/>
        <v>56.104031787748085</v>
      </c>
      <c r="CX147" s="2">
        <f t="shared" si="152"/>
        <v>57.913839264772214</v>
      </c>
      <c r="CY147" s="2">
        <f t="shared" si="137"/>
        <v>8.3208647770174408E-5</v>
      </c>
      <c r="CZ147" s="2">
        <f t="shared" si="137"/>
        <v>1.3134725174117207E-5</v>
      </c>
      <c r="DA147" s="2">
        <f t="shared" si="137"/>
        <v>2.0759938474901063E-6</v>
      </c>
      <c r="DB147" s="2">
        <f t="shared" si="137"/>
        <v>3.2850818528192158E-7</v>
      </c>
      <c r="DC147" s="2">
        <f t="shared" si="137"/>
        <v>5.204123545745694E-8</v>
      </c>
      <c r="DD147" s="2">
        <f t="shared" si="137"/>
        <v>8.2527692667207311E-9</v>
      </c>
      <c r="DE147" s="2">
        <f t="shared" si="137"/>
        <v>1.3100104731477582E-9</v>
      </c>
      <c r="DF147" s="2"/>
      <c r="DG147" s="6">
        <f t="shared" si="179"/>
        <v>283</v>
      </c>
      <c r="DH147" s="2">
        <f t="shared" si="163"/>
        <v>0.02</v>
      </c>
      <c r="DI147" s="2">
        <f t="shared" si="163"/>
        <v>0.05</v>
      </c>
      <c r="DJ147" s="2">
        <f t="shared" si="163"/>
        <v>0.08</v>
      </c>
      <c r="DK147" s="2">
        <f t="shared" si="163"/>
        <v>0.1</v>
      </c>
      <c r="DL147" s="2">
        <f t="shared" si="163"/>
        <v>0.12</v>
      </c>
      <c r="DM147" s="2">
        <f t="shared" si="163"/>
        <v>0.15</v>
      </c>
      <c r="DN147" s="2">
        <f t="shared" si="163"/>
        <v>0.12</v>
      </c>
      <c r="DO147" s="2">
        <f t="shared" si="163"/>
        <v>0.1</v>
      </c>
      <c r="DP147" s="2">
        <f t="shared" si="160"/>
        <v>0.08</v>
      </c>
      <c r="DQ147" s="2">
        <f t="shared" si="160"/>
        <v>0.06</v>
      </c>
      <c r="DR147" s="2">
        <f t="shared" si="160"/>
        <v>4.9999910962640413E-2</v>
      </c>
      <c r="DS147" s="2">
        <f t="shared" si="160"/>
        <v>3.5150647895318569E-2</v>
      </c>
      <c r="DT147" s="2">
        <f t="shared" si="160"/>
        <v>8.572950964384719E-3</v>
      </c>
      <c r="DU147" s="21">
        <f t="shared" ref="DU147:EG148" si="185">DU146+(EU147-EU146)/$F147</f>
        <v>1313032461.8133521</v>
      </c>
      <c r="DV147" s="21">
        <f t="shared" si="185"/>
        <v>207265963.24756953</v>
      </c>
      <c r="DW147" s="21">
        <f t="shared" si="185"/>
        <v>32759182.913393877</v>
      </c>
      <c r="DX147" s="21">
        <f t="shared" si="185"/>
        <v>5183859.1637487225</v>
      </c>
      <c r="DY147" s="21">
        <f t="shared" si="185"/>
        <v>821210.69551867049</v>
      </c>
      <c r="DZ147" s="21">
        <f t="shared" si="185"/>
        <v>130228.69902885312</v>
      </c>
      <c r="EA147" s="21">
        <f t="shared" si="185"/>
        <v>20671.965266271625</v>
      </c>
      <c r="EB147" s="21">
        <f t="shared" si="185"/>
        <v>3284.3885978249864</v>
      </c>
      <c r="EC147" s="21">
        <f t="shared" si="185"/>
        <v>522.27826521090822</v>
      </c>
      <c r="ED147" s="21">
        <f t="shared" si="185"/>
        <v>83.119498014049526</v>
      </c>
      <c r="EE147" s="21">
        <f t="shared" si="185"/>
        <v>13.23847751107489</v>
      </c>
      <c r="EF147" s="21">
        <f t="shared" si="185"/>
        <v>2.1100343447516594</v>
      </c>
      <c r="EG147" s="21">
        <f t="shared" si="185"/>
        <v>0.33654328414964912</v>
      </c>
      <c r="EH147" s="2">
        <f t="shared" si="161"/>
        <v>47.054994402627422</v>
      </c>
      <c r="EI147" s="2">
        <f t="shared" si="161"/>
        <v>48.864801879651559</v>
      </c>
      <c r="EJ147" s="2">
        <f t="shared" si="161"/>
        <v>50.674609356675688</v>
      </c>
      <c r="EK147" s="2">
        <f t="shared" si="161"/>
        <v>52.484416833699825</v>
      </c>
      <c r="EL147" s="2">
        <f t="shared" si="161"/>
        <v>54.294224310723955</v>
      </c>
      <c r="EM147" s="2">
        <f t="shared" si="161"/>
        <v>56.104031787748085</v>
      </c>
      <c r="EN147" s="2">
        <f t="shared" si="161"/>
        <v>57.913839264772214</v>
      </c>
      <c r="EO147" s="2">
        <f t="shared" si="159"/>
        <v>59.723646741796351</v>
      </c>
      <c r="EP147" s="2">
        <f t="shared" si="132"/>
        <v>61.533454218820481</v>
      </c>
      <c r="EQ147" s="2">
        <f t="shared" si="132"/>
        <v>63.34326169584461</v>
      </c>
      <c r="ER147" s="2">
        <f t="shared" si="132"/>
        <v>65.15306917286874</v>
      </c>
      <c r="ES147" s="2">
        <f t="shared" si="132"/>
        <v>66.962876649892877</v>
      </c>
      <c r="ET147" s="2">
        <f t="shared" si="132"/>
        <v>68.772684126917</v>
      </c>
      <c r="EU147" s="2">
        <f t="shared" si="143"/>
        <v>8.3208647770174408E-5</v>
      </c>
      <c r="EV147" s="2">
        <f t="shared" si="143"/>
        <v>1.3134725174117207E-5</v>
      </c>
      <c r="EW147" s="2">
        <f t="shared" si="143"/>
        <v>2.0759938474901063E-6</v>
      </c>
      <c r="EX147" s="2">
        <f t="shared" si="143"/>
        <v>3.2850818528192158E-7</v>
      </c>
      <c r="EY147" s="2">
        <f t="shared" si="143"/>
        <v>5.204123545745694E-8</v>
      </c>
      <c r="EZ147" s="2">
        <f t="shared" si="143"/>
        <v>8.2527692667207311E-9</v>
      </c>
      <c r="FA147" s="2">
        <f t="shared" si="143"/>
        <v>1.3100104731477582E-9</v>
      </c>
      <c r="FB147" s="2">
        <f t="shared" si="143"/>
        <v>2.0813615955798391E-10</v>
      </c>
      <c r="FC147" s="2">
        <f t="shared" si="142"/>
        <v>3.3097481952529036E-11</v>
      </c>
      <c r="FD147" s="2">
        <f t="shared" si="142"/>
        <v>5.2673953114099812E-12</v>
      </c>
      <c r="FE147" s="2">
        <f t="shared" si="142"/>
        <v>8.3894027319866227E-13</v>
      </c>
      <c r="FF147" s="2">
        <f t="shared" si="142"/>
        <v>1.3371573794370465E-13</v>
      </c>
      <c r="FG147" s="2">
        <f t="shared" si="142"/>
        <v>2.1327204318735684E-14</v>
      </c>
    </row>
    <row r="148" spans="1:163" x14ac:dyDescent="0.25">
      <c r="A148" s="19">
        <f t="shared" ref="A148" si="186">A147+1</f>
        <v>130</v>
      </c>
      <c r="B148" s="20">
        <f t="shared" ref="B148" si="187">B147+2</f>
        <v>285</v>
      </c>
      <c r="C148" s="22">
        <f t="shared" si="162"/>
        <v>130</v>
      </c>
      <c r="D148" s="20">
        <f t="shared" si="162"/>
        <v>285</v>
      </c>
      <c r="E148" s="8">
        <f t="shared" si="166"/>
        <v>558.16000000000008</v>
      </c>
      <c r="F148" s="21">
        <f t="shared" ref="F148" si="188">($E148-$E147)/($C148-$C147)/31560000000000</f>
        <v>6.3371356147021542E-14</v>
      </c>
      <c r="G148" s="7">
        <f t="shared" si="167"/>
        <v>0.2170512423637635</v>
      </c>
      <c r="H148" s="7">
        <f t="shared" si="168"/>
        <v>2.4656090599118802E-2</v>
      </c>
      <c r="I148" s="2">
        <f t="shared" si="169"/>
        <v>93.650883472859803</v>
      </c>
      <c r="J148" s="2">
        <f t="shared" si="180"/>
        <v>5.9619179403377842</v>
      </c>
      <c r="K148" s="2">
        <f t="shared" ref="K148" si="189">EXP((-1.2)+3.5*($I148/100-0.6)+100*($I148/100-0.9)^5+350000000*($I148/100-0.65)^15)</f>
        <v>12.137093269180479</v>
      </c>
      <c r="L148" s="2">
        <f t="shared" si="181"/>
        <v>1.6674677824690058</v>
      </c>
      <c r="M148" s="2">
        <f t="shared" si="170"/>
        <v>1</v>
      </c>
      <c r="N148" s="2">
        <f t="shared" si="171"/>
        <v>1</v>
      </c>
      <c r="O148" s="2">
        <f t="shared" si="172"/>
        <v>1</v>
      </c>
      <c r="P148" s="2">
        <f t="shared" si="173"/>
        <v>0.97787099252188536</v>
      </c>
      <c r="Q148" s="6">
        <f t="shared" si="174"/>
        <v>285</v>
      </c>
      <c r="R148" s="2">
        <f t="shared" si="150"/>
        <v>0.1</v>
      </c>
      <c r="S148" s="2">
        <f t="shared" si="150"/>
        <v>0.1</v>
      </c>
      <c r="T148" s="2">
        <f t="shared" si="150"/>
        <v>0.15</v>
      </c>
      <c r="U148" s="2">
        <f t="shared" si="150"/>
        <v>0.15</v>
      </c>
      <c r="V148" s="2">
        <f t="shared" si="150"/>
        <v>0.15</v>
      </c>
      <c r="W148" s="2">
        <f t="shared" si="150"/>
        <v>0.15</v>
      </c>
      <c r="X148" s="2">
        <f t="shared" si="150"/>
        <v>0.1</v>
      </c>
      <c r="Y148" s="2">
        <f t="shared" si="149"/>
        <v>0.1</v>
      </c>
      <c r="Z148" s="21">
        <f t="shared" si="182"/>
        <v>15817550067957.402</v>
      </c>
      <c r="AA148" s="21">
        <f t="shared" si="182"/>
        <v>2492933864026.8662</v>
      </c>
      <c r="AB148" s="21">
        <f t="shared" si="182"/>
        <v>393642058368.00775</v>
      </c>
      <c r="AC148" s="21">
        <f t="shared" si="182"/>
        <v>62265065249.219612</v>
      </c>
      <c r="AD148" s="21">
        <f t="shared" si="182"/>
        <v>9864624111.900341</v>
      </c>
      <c r="AE148" s="21">
        <f t="shared" si="182"/>
        <v>1565155189.4583507</v>
      </c>
      <c r="AF148" s="21">
        <f t="shared" si="182"/>
        <v>248672864.83244622</v>
      </c>
      <c r="AG148" s="21">
        <f t="shared" si="182"/>
        <v>39559591.239086054</v>
      </c>
      <c r="AH148" s="2">
        <f t="shared" si="175"/>
        <v>37.869773998238074</v>
      </c>
      <c r="AI148" s="2">
        <f t="shared" si="175"/>
        <v>39.673096569582739</v>
      </c>
      <c r="AJ148" s="2">
        <f t="shared" si="175"/>
        <v>41.476419140927412</v>
      </c>
      <c r="AK148" s="2">
        <f t="shared" si="175"/>
        <v>43.279741712272084</v>
      </c>
      <c r="AL148" s="2">
        <f t="shared" si="175"/>
        <v>45.08306428361675</v>
      </c>
      <c r="AM148" s="2">
        <f t="shared" si="175"/>
        <v>46.886386854961422</v>
      </c>
      <c r="AN148" s="2">
        <f t="shared" si="175"/>
        <v>48.689709426306095</v>
      </c>
      <c r="AO148" s="2">
        <f t="shared" si="164"/>
        <v>50.493031997650768</v>
      </c>
      <c r="AP148" s="2">
        <f t="shared" si="176"/>
        <v>1.0023795987298749</v>
      </c>
      <c r="AQ148" s="2">
        <f t="shared" si="176"/>
        <v>0.15798059974821718</v>
      </c>
      <c r="AR148" s="2">
        <f t="shared" si="176"/>
        <v>2.4945631075285662E-2</v>
      </c>
      <c r="AS148" s="2">
        <f t="shared" si="176"/>
        <v>3.9458216254258313E-3</v>
      </c>
      <c r="AT148" s="2">
        <f t="shared" si="176"/>
        <v>6.2513460785173266E-4</v>
      </c>
      <c r="AU148" s="2">
        <f t="shared" si="176"/>
        <v>9.9186006936524118E-5</v>
      </c>
      <c r="AV148" s="2">
        <f t="shared" si="176"/>
        <v>1.5758736681397098E-5</v>
      </c>
      <c r="AW148" s="2">
        <f t="shared" si="165"/>
        <v>2.5069449454427157E-6</v>
      </c>
      <c r="AX148" s="2"/>
      <c r="AY148" s="6">
        <f t="shared" si="177"/>
        <v>285</v>
      </c>
      <c r="AZ148" s="2">
        <f t="shared" si="157"/>
        <v>0.1</v>
      </c>
      <c r="BA148" s="2">
        <f t="shared" si="157"/>
        <v>0.15</v>
      </c>
      <c r="BB148" s="2">
        <f t="shared" si="157"/>
        <v>0.15</v>
      </c>
      <c r="BC148" s="2">
        <f t="shared" si="155"/>
        <v>0.15</v>
      </c>
      <c r="BD148" s="2">
        <f t="shared" si="155"/>
        <v>0.15</v>
      </c>
      <c r="BE148" s="2">
        <f t="shared" si="155"/>
        <v>0.15</v>
      </c>
      <c r="BF148" s="2">
        <f t="shared" si="155"/>
        <v>0.15</v>
      </c>
      <c r="BG148" s="21">
        <f t="shared" si="183"/>
        <v>2492933864026.8662</v>
      </c>
      <c r="BH148" s="21">
        <f t="shared" si="183"/>
        <v>393642058368.00775</v>
      </c>
      <c r="BI148" s="21">
        <f t="shared" si="183"/>
        <v>62265065249.219612</v>
      </c>
      <c r="BJ148" s="21">
        <f t="shared" si="183"/>
        <v>9864624111.900341</v>
      </c>
      <c r="BK148" s="21">
        <f t="shared" si="183"/>
        <v>1565155189.4583507</v>
      </c>
      <c r="BL148" s="21">
        <f t="shared" si="183"/>
        <v>248672864.83244622</v>
      </c>
      <c r="BM148" s="21">
        <f t="shared" si="183"/>
        <v>39559591.239086054</v>
      </c>
      <c r="BN148" s="2">
        <f t="shared" si="153"/>
        <v>39.673096569582739</v>
      </c>
      <c r="BO148" s="2">
        <f t="shared" si="153"/>
        <v>41.476419140927412</v>
      </c>
      <c r="BP148" s="2">
        <f t="shared" si="153"/>
        <v>43.279741712272084</v>
      </c>
      <c r="BQ148" s="2">
        <f t="shared" si="151"/>
        <v>45.08306428361675</v>
      </c>
      <c r="BR148" s="2">
        <f t="shared" si="151"/>
        <v>46.886386854961422</v>
      </c>
      <c r="BS148" s="2">
        <f t="shared" si="151"/>
        <v>48.689709426306095</v>
      </c>
      <c r="BT148" s="2">
        <f t="shared" si="151"/>
        <v>50.493031997650768</v>
      </c>
      <c r="BU148" s="2">
        <f t="shared" si="136"/>
        <v>0.15798059974821718</v>
      </c>
      <c r="BV148" s="2">
        <f t="shared" si="136"/>
        <v>2.4945631075285662E-2</v>
      </c>
      <c r="BW148" s="2">
        <f t="shared" si="136"/>
        <v>3.9458216254258313E-3</v>
      </c>
      <c r="BX148" s="2">
        <f t="shared" si="136"/>
        <v>6.2513460785173266E-4</v>
      </c>
      <c r="BY148" s="2">
        <f t="shared" si="136"/>
        <v>9.9186006936524118E-5</v>
      </c>
      <c r="BZ148" s="2">
        <f t="shared" si="136"/>
        <v>1.5758736681397098E-5</v>
      </c>
      <c r="CA148" s="2">
        <f t="shared" si="136"/>
        <v>2.5069449454427157E-6</v>
      </c>
      <c r="CB148" s="2"/>
      <c r="CC148" s="6">
        <f t="shared" si="178"/>
        <v>285</v>
      </c>
      <c r="CD148" s="2">
        <f t="shared" si="158"/>
        <v>0.05</v>
      </c>
      <c r="CE148" s="2">
        <f t="shared" si="158"/>
        <v>0.15</v>
      </c>
      <c r="CF148" s="2">
        <f t="shared" si="158"/>
        <v>0.25</v>
      </c>
      <c r="CG148" s="2">
        <f t="shared" si="156"/>
        <v>0.25</v>
      </c>
      <c r="CH148" s="2">
        <f t="shared" si="156"/>
        <v>0.15</v>
      </c>
      <c r="CI148" s="2">
        <f t="shared" si="156"/>
        <v>0.1</v>
      </c>
      <c r="CJ148" s="2">
        <f t="shared" si="156"/>
        <v>0.05</v>
      </c>
      <c r="CK148" s="21">
        <f t="shared" si="184"/>
        <v>1565155189.4583507</v>
      </c>
      <c r="CL148" s="21">
        <f t="shared" si="184"/>
        <v>248672864.83244622</v>
      </c>
      <c r="CM148" s="21">
        <f t="shared" si="184"/>
        <v>39559591.239086054</v>
      </c>
      <c r="CN148" s="21">
        <f t="shared" si="184"/>
        <v>6300719.2375405598</v>
      </c>
      <c r="CO148" s="21">
        <f t="shared" si="184"/>
        <v>1004638.0322029002</v>
      </c>
      <c r="CP148" s="21">
        <f t="shared" si="184"/>
        <v>160353.96387968046</v>
      </c>
      <c r="CQ148" s="21">
        <f t="shared" si="184"/>
        <v>25619.617959594412</v>
      </c>
      <c r="CR148" s="2">
        <f t="shared" si="154"/>
        <v>46.886386854961422</v>
      </c>
      <c r="CS148" s="2">
        <f t="shared" si="154"/>
        <v>48.689709426306095</v>
      </c>
      <c r="CT148" s="2">
        <f t="shared" si="154"/>
        <v>50.493031997650768</v>
      </c>
      <c r="CU148" s="2">
        <f t="shared" si="152"/>
        <v>52.29635456899544</v>
      </c>
      <c r="CV148" s="2">
        <f t="shared" si="152"/>
        <v>54.099677140340106</v>
      </c>
      <c r="CW148" s="2">
        <f t="shared" si="152"/>
        <v>55.902999711684778</v>
      </c>
      <c r="CX148" s="2">
        <f t="shared" si="152"/>
        <v>57.706322283029451</v>
      </c>
      <c r="CY148" s="2">
        <f t="shared" si="137"/>
        <v>9.9186006936524118E-5</v>
      </c>
      <c r="CZ148" s="2">
        <f t="shared" si="137"/>
        <v>1.5758736681397098E-5</v>
      </c>
      <c r="DA148" s="2">
        <f t="shared" si="137"/>
        <v>2.5069449454427157E-6</v>
      </c>
      <c r="DB148" s="2">
        <f t="shared" si="137"/>
        <v>3.9928512278457285E-7</v>
      </c>
      <c r="DC148" s="2">
        <f t="shared" si="137"/>
        <v>6.3665274537572884E-8</v>
      </c>
      <c r="DD148" s="2">
        <f t="shared" si="137"/>
        <v>1.016184815460586E-8</v>
      </c>
      <c r="DE148" s="2">
        <f t="shared" si="137"/>
        <v>1.623549934068087E-9</v>
      </c>
      <c r="DF148" s="2"/>
      <c r="DG148" s="6">
        <f t="shared" si="179"/>
        <v>285</v>
      </c>
      <c r="DH148" s="2">
        <f t="shared" si="163"/>
        <v>0.02</v>
      </c>
      <c r="DI148" s="2">
        <f t="shared" si="163"/>
        <v>0.05</v>
      </c>
      <c r="DJ148" s="2">
        <f t="shared" si="163"/>
        <v>0.08</v>
      </c>
      <c r="DK148" s="2">
        <f t="shared" si="163"/>
        <v>0.1</v>
      </c>
      <c r="DL148" s="2">
        <f t="shared" si="163"/>
        <v>0.12</v>
      </c>
      <c r="DM148" s="2">
        <f t="shared" si="163"/>
        <v>0.15</v>
      </c>
      <c r="DN148" s="2">
        <f t="shared" si="163"/>
        <v>0.12</v>
      </c>
      <c r="DO148" s="2">
        <f t="shared" si="163"/>
        <v>0.1</v>
      </c>
      <c r="DP148" s="2">
        <f t="shared" si="160"/>
        <v>0.08</v>
      </c>
      <c r="DQ148" s="2">
        <f t="shared" si="160"/>
        <v>0.06</v>
      </c>
      <c r="DR148" s="2">
        <f t="shared" si="160"/>
        <v>4.9999997566869854E-2</v>
      </c>
      <c r="DS148" s="2">
        <f t="shared" si="160"/>
        <v>3.731520243870344E-2</v>
      </c>
      <c r="DT148" s="2">
        <f t="shared" si="160"/>
        <v>1.0555792516312102E-2</v>
      </c>
      <c r="DU148" s="21">
        <f t="shared" si="185"/>
        <v>1565155189.4583507</v>
      </c>
      <c r="DV148" s="21">
        <f t="shared" si="185"/>
        <v>248672864.83244622</v>
      </c>
      <c r="DW148" s="21">
        <f t="shared" si="185"/>
        <v>39559591.239086054</v>
      </c>
      <c r="DX148" s="21">
        <f t="shared" si="185"/>
        <v>6300719.2375405598</v>
      </c>
      <c r="DY148" s="21">
        <f t="shared" si="185"/>
        <v>1004638.0322029002</v>
      </c>
      <c r="DZ148" s="21">
        <f t="shared" si="185"/>
        <v>160353.96387968046</v>
      </c>
      <c r="EA148" s="21">
        <f t="shared" si="185"/>
        <v>25619.617959594412</v>
      </c>
      <c r="EB148" s="21">
        <f t="shared" si="185"/>
        <v>4096.9740772533351</v>
      </c>
      <c r="EC148" s="21">
        <f t="shared" si="185"/>
        <v>655.73497918117016</v>
      </c>
      <c r="ED148" s="21">
        <f t="shared" si="185"/>
        <v>105.03812347420615</v>
      </c>
      <c r="EE148" s="21">
        <f t="shared" si="185"/>
        <v>16.838355009593034</v>
      </c>
      <c r="EF148" s="21">
        <f t="shared" si="185"/>
        <v>2.7012741251606975</v>
      </c>
      <c r="EG148" s="21">
        <f t="shared" si="185"/>
        <v>0.43364817170231118</v>
      </c>
      <c r="EH148" s="2">
        <f t="shared" si="161"/>
        <v>46.886386854961422</v>
      </c>
      <c r="EI148" s="2">
        <f t="shared" si="161"/>
        <v>48.689709426306095</v>
      </c>
      <c r="EJ148" s="2">
        <f t="shared" si="161"/>
        <v>50.493031997650768</v>
      </c>
      <c r="EK148" s="2">
        <f t="shared" si="161"/>
        <v>52.29635456899544</v>
      </c>
      <c r="EL148" s="2">
        <f t="shared" si="161"/>
        <v>54.099677140340106</v>
      </c>
      <c r="EM148" s="2">
        <f t="shared" si="161"/>
        <v>55.902999711684778</v>
      </c>
      <c r="EN148" s="2">
        <f t="shared" si="161"/>
        <v>57.706322283029451</v>
      </c>
      <c r="EO148" s="2">
        <f t="shared" si="159"/>
        <v>59.509644854374116</v>
      </c>
      <c r="EP148" s="2">
        <f t="shared" si="132"/>
        <v>61.312967425718789</v>
      </c>
      <c r="EQ148" s="2">
        <f t="shared" si="132"/>
        <v>63.116289997063454</v>
      </c>
      <c r="ER148" s="2">
        <f t="shared" si="132"/>
        <v>64.919612568408127</v>
      </c>
      <c r="ES148" s="2">
        <f t="shared" si="132"/>
        <v>66.722935139752792</v>
      </c>
      <c r="ET148" s="2">
        <f t="shared" si="132"/>
        <v>68.526257711097472</v>
      </c>
      <c r="EU148" s="2">
        <f t="shared" si="143"/>
        <v>9.9186006936524118E-5</v>
      </c>
      <c r="EV148" s="2">
        <f t="shared" si="143"/>
        <v>1.5758736681397098E-5</v>
      </c>
      <c r="EW148" s="2">
        <f t="shared" si="143"/>
        <v>2.5069449454427157E-6</v>
      </c>
      <c r="EX148" s="2">
        <f t="shared" si="143"/>
        <v>3.9928512278457285E-7</v>
      </c>
      <c r="EY148" s="2">
        <f t="shared" si="143"/>
        <v>6.3665274537572884E-8</v>
      </c>
      <c r="EZ148" s="2">
        <f t="shared" si="143"/>
        <v>1.016184815460586E-8</v>
      </c>
      <c r="FA148" s="2">
        <f t="shared" si="143"/>
        <v>1.623549934068087E-9</v>
      </c>
      <c r="FB148" s="2">
        <f t="shared" si="143"/>
        <v>2.5963080337473602E-10</v>
      </c>
      <c r="FC148" s="2">
        <f t="shared" si="142"/>
        <v>4.1554814903749692E-11</v>
      </c>
      <c r="FD148" s="2">
        <f t="shared" si="142"/>
        <v>6.6564083316987402E-12</v>
      </c>
      <c r="FE148" s="2">
        <f t="shared" si="142"/>
        <v>1.0670693922429045E-12</v>
      </c>
      <c r="FF148" s="2">
        <f t="shared" si="142"/>
        <v>1.7118340463629261E-13</v>
      </c>
      <c r="FG148" s="2">
        <f t="shared" si="142"/>
        <v>2.748087273145191E-14</v>
      </c>
    </row>
  </sheetData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148"/>
  <sheetViews>
    <sheetView workbookViewId="0">
      <selection activeCell="L18" sqref="L18"/>
    </sheetView>
  </sheetViews>
  <sheetFormatPr defaultColWidth="8.5546875" defaultRowHeight="13.2" x14ac:dyDescent="0.25"/>
  <cols>
    <col min="1" max="2" width="9.6640625" style="1" customWidth="1"/>
    <col min="3" max="3" width="9.44140625" style="1" customWidth="1"/>
    <col min="4" max="4" width="8" style="1" customWidth="1"/>
    <col min="5" max="5" width="7.6640625" style="1" customWidth="1"/>
    <col min="6" max="6" width="9.44140625" style="1" customWidth="1"/>
    <col min="7" max="7" width="7.109375" style="1" customWidth="1"/>
    <col min="8" max="8" width="8" style="1" customWidth="1"/>
    <col min="9" max="9" width="8.109375" style="1" customWidth="1"/>
    <col min="10" max="10" width="7.88671875" style="1" customWidth="1"/>
    <col min="11" max="12" width="7.77734375" style="1" customWidth="1"/>
    <col min="13" max="16" width="8.88671875" style="1" customWidth="1"/>
    <col min="17" max="17" width="7.88671875" style="1" customWidth="1"/>
    <col min="18" max="19" width="6.5546875" style="1" customWidth="1"/>
    <col min="20" max="20" width="9.77734375" style="1" customWidth="1"/>
    <col min="21" max="25" width="6.5546875" style="1" customWidth="1"/>
    <col min="26" max="33" width="8.88671875" style="1" bestFit="1" customWidth="1"/>
    <col min="34" max="41" width="6.109375" style="1" customWidth="1"/>
    <col min="42" max="42" width="6.21875" style="1" customWidth="1"/>
    <col min="43" max="49" width="5.109375" style="1" customWidth="1"/>
    <col min="50" max="50" width="14.21875" style="1" customWidth="1"/>
    <col min="51" max="51" width="9.21875" style="1" customWidth="1"/>
    <col min="52" max="53" width="6.5546875" style="1" customWidth="1"/>
    <col min="54" max="54" width="9.44140625" style="1" customWidth="1"/>
    <col min="55" max="58" width="6.5546875" style="1" customWidth="1"/>
    <col min="59" max="65" width="8.88671875" style="1" bestFit="1" customWidth="1"/>
    <col min="66" max="73" width="6.109375" style="1" customWidth="1"/>
    <col min="74" max="79" width="5.109375" style="1" customWidth="1"/>
    <col min="80" max="80" width="19.33203125" style="1" customWidth="1"/>
    <col min="81" max="81" width="10.44140625" style="1" customWidth="1"/>
    <col min="82" max="83" width="6.5546875" style="1" customWidth="1"/>
    <col min="84" max="84" width="9.109375" style="1" customWidth="1"/>
    <col min="85" max="88" width="6.5546875" style="1" customWidth="1"/>
    <col min="89" max="95" width="8.88671875" style="1" customWidth="1"/>
    <col min="96" max="102" width="6.109375" style="1" customWidth="1"/>
    <col min="103" max="103" width="5.88671875" style="1" customWidth="1"/>
    <col min="104" max="109" width="5.109375" style="1" customWidth="1"/>
    <col min="110" max="110" width="18.44140625" style="1" customWidth="1"/>
    <col min="111" max="111" width="7.88671875" style="1" customWidth="1"/>
    <col min="112" max="113" width="6.5546875" style="1" customWidth="1"/>
    <col min="114" max="114" width="9" style="1" customWidth="1"/>
    <col min="115" max="124" width="6.5546875" style="1" customWidth="1"/>
    <col min="125" max="137" width="8.88671875" style="1" customWidth="1"/>
    <col min="138" max="142" width="5.5546875" style="1" customWidth="1"/>
    <col min="143" max="150" width="6.5546875" style="1" customWidth="1"/>
    <col min="151" max="151" width="6" style="1" customWidth="1"/>
    <col min="152" max="163" width="5.109375" style="1" customWidth="1"/>
    <col min="164" max="257" width="8.5546875" style="1"/>
    <col min="258" max="259" width="9.6640625" style="1" customWidth="1"/>
    <col min="260" max="260" width="9.44140625" style="1" customWidth="1"/>
    <col min="261" max="261" width="8" style="1" customWidth="1"/>
    <col min="262" max="262" width="7.6640625" style="1" customWidth="1"/>
    <col min="263" max="263" width="9.44140625" style="1" customWidth="1"/>
    <col min="264" max="264" width="7.109375" style="1" customWidth="1"/>
    <col min="265" max="265" width="8" style="1" customWidth="1"/>
    <col min="266" max="266" width="8.109375" style="1" customWidth="1"/>
    <col min="267" max="267" width="7.88671875" style="1" customWidth="1"/>
    <col min="268" max="268" width="7.77734375" style="1" customWidth="1"/>
    <col min="269" max="272" width="8.88671875" style="1" customWidth="1"/>
    <col min="273" max="273" width="7.88671875" style="1" customWidth="1"/>
    <col min="274" max="275" width="6.5546875" style="1" customWidth="1"/>
    <col min="276" max="276" width="9.77734375" style="1" customWidth="1"/>
    <col min="277" max="281" width="6.5546875" style="1" customWidth="1"/>
    <col min="282" max="289" width="8.88671875" style="1" bestFit="1" customWidth="1"/>
    <col min="290" max="297" width="6.109375" style="1" customWidth="1"/>
    <col min="298" max="298" width="6.21875" style="1" customWidth="1"/>
    <col min="299" max="305" width="5.109375" style="1" customWidth="1"/>
    <col min="306" max="306" width="14.21875" style="1" customWidth="1"/>
    <col min="307" max="307" width="9.21875" style="1" customWidth="1"/>
    <col min="308" max="309" width="6.5546875" style="1" customWidth="1"/>
    <col min="310" max="310" width="7.21875" style="1" customWidth="1"/>
    <col min="311" max="314" width="6.5546875" style="1" customWidth="1"/>
    <col min="315" max="321" width="8.88671875" style="1" bestFit="1" customWidth="1"/>
    <col min="322" max="329" width="6.109375" style="1" customWidth="1"/>
    <col min="330" max="335" width="5.109375" style="1" customWidth="1"/>
    <col min="336" max="336" width="19.33203125" style="1" customWidth="1"/>
    <col min="337" max="337" width="10.44140625" style="1" customWidth="1"/>
    <col min="338" max="339" width="6.5546875" style="1" customWidth="1"/>
    <col min="340" max="340" width="8.109375" style="1" customWidth="1"/>
    <col min="341" max="344" width="6.5546875" style="1" customWidth="1"/>
    <col min="345" max="351" width="8.88671875" style="1" customWidth="1"/>
    <col min="352" max="358" width="6.109375" style="1" customWidth="1"/>
    <col min="359" max="359" width="5.88671875" style="1" customWidth="1"/>
    <col min="360" max="365" width="5.109375" style="1" customWidth="1"/>
    <col min="366" max="366" width="18.44140625" style="1" customWidth="1"/>
    <col min="367" max="367" width="7.88671875" style="1" customWidth="1"/>
    <col min="368" max="369" width="6.5546875" style="1" customWidth="1"/>
    <col min="370" max="370" width="9" style="1" customWidth="1"/>
    <col min="371" max="380" width="6.5546875" style="1" customWidth="1"/>
    <col min="381" max="393" width="8.88671875" style="1" customWidth="1"/>
    <col min="394" max="398" width="5.5546875" style="1" customWidth="1"/>
    <col min="399" max="406" width="6.5546875" style="1" customWidth="1"/>
    <col min="407" max="407" width="6" style="1" customWidth="1"/>
    <col min="408" max="419" width="5.109375" style="1" customWidth="1"/>
    <col min="420" max="513" width="8.5546875" style="1"/>
    <col min="514" max="515" width="9.6640625" style="1" customWidth="1"/>
    <col min="516" max="516" width="9.44140625" style="1" customWidth="1"/>
    <col min="517" max="517" width="8" style="1" customWidth="1"/>
    <col min="518" max="518" width="7.6640625" style="1" customWidth="1"/>
    <col min="519" max="519" width="9.44140625" style="1" customWidth="1"/>
    <col min="520" max="520" width="7.109375" style="1" customWidth="1"/>
    <col min="521" max="521" width="8" style="1" customWidth="1"/>
    <col min="522" max="522" width="8.109375" style="1" customWidth="1"/>
    <col min="523" max="523" width="7.88671875" style="1" customWidth="1"/>
    <col min="524" max="524" width="7.77734375" style="1" customWidth="1"/>
    <col min="525" max="528" width="8.88671875" style="1" customWidth="1"/>
    <col min="529" max="529" width="7.88671875" style="1" customWidth="1"/>
    <col min="530" max="531" width="6.5546875" style="1" customWidth="1"/>
    <col min="532" max="532" width="9.77734375" style="1" customWidth="1"/>
    <col min="533" max="537" width="6.5546875" style="1" customWidth="1"/>
    <col min="538" max="545" width="8.88671875" style="1" bestFit="1" customWidth="1"/>
    <col min="546" max="553" width="6.109375" style="1" customWidth="1"/>
    <col min="554" max="554" width="6.21875" style="1" customWidth="1"/>
    <col min="555" max="561" width="5.109375" style="1" customWidth="1"/>
    <col min="562" max="562" width="14.21875" style="1" customWidth="1"/>
    <col min="563" max="563" width="9.21875" style="1" customWidth="1"/>
    <col min="564" max="565" width="6.5546875" style="1" customWidth="1"/>
    <col min="566" max="566" width="7.21875" style="1" customWidth="1"/>
    <col min="567" max="570" width="6.5546875" style="1" customWidth="1"/>
    <col min="571" max="577" width="8.88671875" style="1" bestFit="1" customWidth="1"/>
    <col min="578" max="585" width="6.109375" style="1" customWidth="1"/>
    <col min="586" max="591" width="5.109375" style="1" customWidth="1"/>
    <col min="592" max="592" width="19.33203125" style="1" customWidth="1"/>
    <col min="593" max="593" width="10.44140625" style="1" customWidth="1"/>
    <col min="594" max="595" width="6.5546875" style="1" customWidth="1"/>
    <col min="596" max="596" width="8.109375" style="1" customWidth="1"/>
    <col min="597" max="600" width="6.5546875" style="1" customWidth="1"/>
    <col min="601" max="607" width="8.88671875" style="1" customWidth="1"/>
    <col min="608" max="614" width="6.109375" style="1" customWidth="1"/>
    <col min="615" max="615" width="5.88671875" style="1" customWidth="1"/>
    <col min="616" max="621" width="5.109375" style="1" customWidth="1"/>
    <col min="622" max="622" width="18.44140625" style="1" customWidth="1"/>
    <col min="623" max="623" width="7.88671875" style="1" customWidth="1"/>
    <col min="624" max="625" width="6.5546875" style="1" customWidth="1"/>
    <col min="626" max="626" width="9" style="1" customWidth="1"/>
    <col min="627" max="636" width="6.5546875" style="1" customWidth="1"/>
    <col min="637" max="649" width="8.88671875" style="1" customWidth="1"/>
    <col min="650" max="654" width="5.5546875" style="1" customWidth="1"/>
    <col min="655" max="662" width="6.5546875" style="1" customWidth="1"/>
    <col min="663" max="663" width="6" style="1" customWidth="1"/>
    <col min="664" max="675" width="5.109375" style="1" customWidth="1"/>
    <col min="676" max="769" width="8.5546875" style="1"/>
    <col min="770" max="771" width="9.6640625" style="1" customWidth="1"/>
    <col min="772" max="772" width="9.44140625" style="1" customWidth="1"/>
    <col min="773" max="773" width="8" style="1" customWidth="1"/>
    <col min="774" max="774" width="7.6640625" style="1" customWidth="1"/>
    <col min="775" max="775" width="9.44140625" style="1" customWidth="1"/>
    <col min="776" max="776" width="7.109375" style="1" customWidth="1"/>
    <col min="777" max="777" width="8" style="1" customWidth="1"/>
    <col min="778" max="778" width="8.109375" style="1" customWidth="1"/>
    <col min="779" max="779" width="7.88671875" style="1" customWidth="1"/>
    <col min="780" max="780" width="7.77734375" style="1" customWidth="1"/>
    <col min="781" max="784" width="8.88671875" style="1" customWidth="1"/>
    <col min="785" max="785" width="7.88671875" style="1" customWidth="1"/>
    <col min="786" max="787" width="6.5546875" style="1" customWidth="1"/>
    <col min="788" max="788" width="9.77734375" style="1" customWidth="1"/>
    <col min="789" max="793" width="6.5546875" style="1" customWidth="1"/>
    <col min="794" max="801" width="8.88671875" style="1" bestFit="1" customWidth="1"/>
    <col min="802" max="809" width="6.109375" style="1" customWidth="1"/>
    <col min="810" max="810" width="6.21875" style="1" customWidth="1"/>
    <col min="811" max="817" width="5.109375" style="1" customWidth="1"/>
    <col min="818" max="818" width="14.21875" style="1" customWidth="1"/>
    <col min="819" max="819" width="9.21875" style="1" customWidth="1"/>
    <col min="820" max="821" width="6.5546875" style="1" customWidth="1"/>
    <col min="822" max="822" width="7.21875" style="1" customWidth="1"/>
    <col min="823" max="826" width="6.5546875" style="1" customWidth="1"/>
    <col min="827" max="833" width="8.88671875" style="1" bestFit="1" customWidth="1"/>
    <col min="834" max="841" width="6.109375" style="1" customWidth="1"/>
    <col min="842" max="847" width="5.109375" style="1" customWidth="1"/>
    <col min="848" max="848" width="19.33203125" style="1" customWidth="1"/>
    <col min="849" max="849" width="10.44140625" style="1" customWidth="1"/>
    <col min="850" max="851" width="6.5546875" style="1" customWidth="1"/>
    <col min="852" max="852" width="8.109375" style="1" customWidth="1"/>
    <col min="853" max="856" width="6.5546875" style="1" customWidth="1"/>
    <col min="857" max="863" width="8.88671875" style="1" customWidth="1"/>
    <col min="864" max="870" width="6.109375" style="1" customWidth="1"/>
    <col min="871" max="871" width="5.88671875" style="1" customWidth="1"/>
    <col min="872" max="877" width="5.109375" style="1" customWidth="1"/>
    <col min="878" max="878" width="18.44140625" style="1" customWidth="1"/>
    <col min="879" max="879" width="7.88671875" style="1" customWidth="1"/>
    <col min="880" max="881" width="6.5546875" style="1" customWidth="1"/>
    <col min="882" max="882" width="9" style="1" customWidth="1"/>
    <col min="883" max="892" width="6.5546875" style="1" customWidth="1"/>
    <col min="893" max="905" width="8.88671875" style="1" customWidth="1"/>
    <col min="906" max="910" width="5.5546875" style="1" customWidth="1"/>
    <col min="911" max="918" width="6.5546875" style="1" customWidth="1"/>
    <col min="919" max="919" width="6" style="1" customWidth="1"/>
    <col min="920" max="931" width="5.109375" style="1" customWidth="1"/>
    <col min="932" max="1025" width="8.5546875" style="1"/>
    <col min="1026" max="1027" width="9.6640625" style="1" customWidth="1"/>
    <col min="1028" max="1028" width="9.44140625" style="1" customWidth="1"/>
    <col min="1029" max="1029" width="8" style="1" customWidth="1"/>
    <col min="1030" max="1030" width="7.6640625" style="1" customWidth="1"/>
    <col min="1031" max="1031" width="9.44140625" style="1" customWidth="1"/>
    <col min="1032" max="1032" width="7.109375" style="1" customWidth="1"/>
    <col min="1033" max="1033" width="8" style="1" customWidth="1"/>
    <col min="1034" max="1034" width="8.109375" style="1" customWidth="1"/>
    <col min="1035" max="1035" width="7.88671875" style="1" customWidth="1"/>
    <col min="1036" max="1036" width="7.77734375" style="1" customWidth="1"/>
    <col min="1037" max="1040" width="8.88671875" style="1" customWidth="1"/>
    <col min="1041" max="1041" width="7.88671875" style="1" customWidth="1"/>
    <col min="1042" max="1043" width="6.5546875" style="1" customWidth="1"/>
    <col min="1044" max="1044" width="9.77734375" style="1" customWidth="1"/>
    <col min="1045" max="1049" width="6.5546875" style="1" customWidth="1"/>
    <col min="1050" max="1057" width="8.88671875" style="1" bestFit="1" customWidth="1"/>
    <col min="1058" max="1065" width="6.109375" style="1" customWidth="1"/>
    <col min="1066" max="1066" width="6.21875" style="1" customWidth="1"/>
    <col min="1067" max="1073" width="5.109375" style="1" customWidth="1"/>
    <col min="1074" max="1074" width="14.21875" style="1" customWidth="1"/>
    <col min="1075" max="1075" width="9.21875" style="1" customWidth="1"/>
    <col min="1076" max="1077" width="6.5546875" style="1" customWidth="1"/>
    <col min="1078" max="1078" width="7.21875" style="1" customWidth="1"/>
    <col min="1079" max="1082" width="6.5546875" style="1" customWidth="1"/>
    <col min="1083" max="1089" width="8.88671875" style="1" bestFit="1" customWidth="1"/>
    <col min="1090" max="1097" width="6.109375" style="1" customWidth="1"/>
    <col min="1098" max="1103" width="5.109375" style="1" customWidth="1"/>
    <col min="1104" max="1104" width="19.33203125" style="1" customWidth="1"/>
    <col min="1105" max="1105" width="10.44140625" style="1" customWidth="1"/>
    <col min="1106" max="1107" width="6.5546875" style="1" customWidth="1"/>
    <col min="1108" max="1108" width="8.109375" style="1" customWidth="1"/>
    <col min="1109" max="1112" width="6.5546875" style="1" customWidth="1"/>
    <col min="1113" max="1119" width="8.88671875" style="1" customWidth="1"/>
    <col min="1120" max="1126" width="6.109375" style="1" customWidth="1"/>
    <col min="1127" max="1127" width="5.88671875" style="1" customWidth="1"/>
    <col min="1128" max="1133" width="5.109375" style="1" customWidth="1"/>
    <col min="1134" max="1134" width="18.44140625" style="1" customWidth="1"/>
    <col min="1135" max="1135" width="7.88671875" style="1" customWidth="1"/>
    <col min="1136" max="1137" width="6.5546875" style="1" customWidth="1"/>
    <col min="1138" max="1138" width="9" style="1" customWidth="1"/>
    <col min="1139" max="1148" width="6.5546875" style="1" customWidth="1"/>
    <col min="1149" max="1161" width="8.88671875" style="1" customWidth="1"/>
    <col min="1162" max="1166" width="5.5546875" style="1" customWidth="1"/>
    <col min="1167" max="1174" width="6.5546875" style="1" customWidth="1"/>
    <col min="1175" max="1175" width="6" style="1" customWidth="1"/>
    <col min="1176" max="1187" width="5.109375" style="1" customWidth="1"/>
    <col min="1188" max="1281" width="8.5546875" style="1"/>
    <col min="1282" max="1283" width="9.6640625" style="1" customWidth="1"/>
    <col min="1284" max="1284" width="9.44140625" style="1" customWidth="1"/>
    <col min="1285" max="1285" width="8" style="1" customWidth="1"/>
    <col min="1286" max="1286" width="7.6640625" style="1" customWidth="1"/>
    <col min="1287" max="1287" width="9.44140625" style="1" customWidth="1"/>
    <col min="1288" max="1288" width="7.109375" style="1" customWidth="1"/>
    <col min="1289" max="1289" width="8" style="1" customWidth="1"/>
    <col min="1290" max="1290" width="8.109375" style="1" customWidth="1"/>
    <col min="1291" max="1291" width="7.88671875" style="1" customWidth="1"/>
    <col min="1292" max="1292" width="7.77734375" style="1" customWidth="1"/>
    <col min="1293" max="1296" width="8.88671875" style="1" customWidth="1"/>
    <col min="1297" max="1297" width="7.88671875" style="1" customWidth="1"/>
    <col min="1298" max="1299" width="6.5546875" style="1" customWidth="1"/>
    <col min="1300" max="1300" width="9.77734375" style="1" customWidth="1"/>
    <col min="1301" max="1305" width="6.5546875" style="1" customWidth="1"/>
    <col min="1306" max="1313" width="8.88671875" style="1" bestFit="1" customWidth="1"/>
    <col min="1314" max="1321" width="6.109375" style="1" customWidth="1"/>
    <col min="1322" max="1322" width="6.21875" style="1" customWidth="1"/>
    <col min="1323" max="1329" width="5.109375" style="1" customWidth="1"/>
    <col min="1330" max="1330" width="14.21875" style="1" customWidth="1"/>
    <col min="1331" max="1331" width="9.21875" style="1" customWidth="1"/>
    <col min="1332" max="1333" width="6.5546875" style="1" customWidth="1"/>
    <col min="1334" max="1334" width="7.21875" style="1" customWidth="1"/>
    <col min="1335" max="1338" width="6.5546875" style="1" customWidth="1"/>
    <col min="1339" max="1345" width="8.88671875" style="1" bestFit="1" customWidth="1"/>
    <col min="1346" max="1353" width="6.109375" style="1" customWidth="1"/>
    <col min="1354" max="1359" width="5.109375" style="1" customWidth="1"/>
    <col min="1360" max="1360" width="19.33203125" style="1" customWidth="1"/>
    <col min="1361" max="1361" width="10.44140625" style="1" customWidth="1"/>
    <col min="1362" max="1363" width="6.5546875" style="1" customWidth="1"/>
    <col min="1364" max="1364" width="8.109375" style="1" customWidth="1"/>
    <col min="1365" max="1368" width="6.5546875" style="1" customWidth="1"/>
    <col min="1369" max="1375" width="8.88671875" style="1" customWidth="1"/>
    <col min="1376" max="1382" width="6.109375" style="1" customWidth="1"/>
    <col min="1383" max="1383" width="5.88671875" style="1" customWidth="1"/>
    <col min="1384" max="1389" width="5.109375" style="1" customWidth="1"/>
    <col min="1390" max="1390" width="18.44140625" style="1" customWidth="1"/>
    <col min="1391" max="1391" width="7.88671875" style="1" customWidth="1"/>
    <col min="1392" max="1393" width="6.5546875" style="1" customWidth="1"/>
    <col min="1394" max="1394" width="9" style="1" customWidth="1"/>
    <col min="1395" max="1404" width="6.5546875" style="1" customWidth="1"/>
    <col min="1405" max="1417" width="8.88671875" style="1" customWidth="1"/>
    <col min="1418" max="1422" width="5.5546875" style="1" customWidth="1"/>
    <col min="1423" max="1430" width="6.5546875" style="1" customWidth="1"/>
    <col min="1431" max="1431" width="6" style="1" customWidth="1"/>
    <col min="1432" max="1443" width="5.109375" style="1" customWidth="1"/>
    <col min="1444" max="1537" width="8.5546875" style="1"/>
    <col min="1538" max="1539" width="9.6640625" style="1" customWidth="1"/>
    <col min="1540" max="1540" width="9.44140625" style="1" customWidth="1"/>
    <col min="1541" max="1541" width="8" style="1" customWidth="1"/>
    <col min="1542" max="1542" width="7.6640625" style="1" customWidth="1"/>
    <col min="1543" max="1543" width="9.44140625" style="1" customWidth="1"/>
    <col min="1544" max="1544" width="7.109375" style="1" customWidth="1"/>
    <col min="1545" max="1545" width="8" style="1" customWidth="1"/>
    <col min="1546" max="1546" width="8.109375" style="1" customWidth="1"/>
    <col min="1547" max="1547" width="7.88671875" style="1" customWidth="1"/>
    <col min="1548" max="1548" width="7.77734375" style="1" customWidth="1"/>
    <col min="1549" max="1552" width="8.88671875" style="1" customWidth="1"/>
    <col min="1553" max="1553" width="7.88671875" style="1" customWidth="1"/>
    <col min="1554" max="1555" width="6.5546875" style="1" customWidth="1"/>
    <col min="1556" max="1556" width="9.77734375" style="1" customWidth="1"/>
    <col min="1557" max="1561" width="6.5546875" style="1" customWidth="1"/>
    <col min="1562" max="1569" width="8.88671875" style="1" bestFit="1" customWidth="1"/>
    <col min="1570" max="1577" width="6.109375" style="1" customWidth="1"/>
    <col min="1578" max="1578" width="6.21875" style="1" customWidth="1"/>
    <col min="1579" max="1585" width="5.109375" style="1" customWidth="1"/>
    <col min="1586" max="1586" width="14.21875" style="1" customWidth="1"/>
    <col min="1587" max="1587" width="9.21875" style="1" customWidth="1"/>
    <col min="1588" max="1589" width="6.5546875" style="1" customWidth="1"/>
    <col min="1590" max="1590" width="7.21875" style="1" customWidth="1"/>
    <col min="1591" max="1594" width="6.5546875" style="1" customWidth="1"/>
    <col min="1595" max="1601" width="8.88671875" style="1" bestFit="1" customWidth="1"/>
    <col min="1602" max="1609" width="6.109375" style="1" customWidth="1"/>
    <col min="1610" max="1615" width="5.109375" style="1" customWidth="1"/>
    <col min="1616" max="1616" width="19.33203125" style="1" customWidth="1"/>
    <col min="1617" max="1617" width="10.44140625" style="1" customWidth="1"/>
    <col min="1618" max="1619" width="6.5546875" style="1" customWidth="1"/>
    <col min="1620" max="1620" width="8.109375" style="1" customWidth="1"/>
    <col min="1621" max="1624" width="6.5546875" style="1" customWidth="1"/>
    <col min="1625" max="1631" width="8.88671875" style="1" customWidth="1"/>
    <col min="1632" max="1638" width="6.109375" style="1" customWidth="1"/>
    <col min="1639" max="1639" width="5.88671875" style="1" customWidth="1"/>
    <col min="1640" max="1645" width="5.109375" style="1" customWidth="1"/>
    <col min="1646" max="1646" width="18.44140625" style="1" customWidth="1"/>
    <col min="1647" max="1647" width="7.88671875" style="1" customWidth="1"/>
    <col min="1648" max="1649" width="6.5546875" style="1" customWidth="1"/>
    <col min="1650" max="1650" width="9" style="1" customWidth="1"/>
    <col min="1651" max="1660" width="6.5546875" style="1" customWidth="1"/>
    <col min="1661" max="1673" width="8.88671875" style="1" customWidth="1"/>
    <col min="1674" max="1678" width="5.5546875" style="1" customWidth="1"/>
    <col min="1679" max="1686" width="6.5546875" style="1" customWidth="1"/>
    <col min="1687" max="1687" width="6" style="1" customWidth="1"/>
    <col min="1688" max="1699" width="5.109375" style="1" customWidth="1"/>
    <col min="1700" max="1793" width="8.5546875" style="1"/>
    <col min="1794" max="1795" width="9.6640625" style="1" customWidth="1"/>
    <col min="1796" max="1796" width="9.44140625" style="1" customWidth="1"/>
    <col min="1797" max="1797" width="8" style="1" customWidth="1"/>
    <col min="1798" max="1798" width="7.6640625" style="1" customWidth="1"/>
    <col min="1799" max="1799" width="9.44140625" style="1" customWidth="1"/>
    <col min="1800" max="1800" width="7.109375" style="1" customWidth="1"/>
    <col min="1801" max="1801" width="8" style="1" customWidth="1"/>
    <col min="1802" max="1802" width="8.109375" style="1" customWidth="1"/>
    <col min="1803" max="1803" width="7.88671875" style="1" customWidth="1"/>
    <col min="1804" max="1804" width="7.77734375" style="1" customWidth="1"/>
    <col min="1805" max="1808" width="8.88671875" style="1" customWidth="1"/>
    <col min="1809" max="1809" width="7.88671875" style="1" customWidth="1"/>
    <col min="1810" max="1811" width="6.5546875" style="1" customWidth="1"/>
    <col min="1812" max="1812" width="9.77734375" style="1" customWidth="1"/>
    <col min="1813" max="1817" width="6.5546875" style="1" customWidth="1"/>
    <col min="1818" max="1825" width="8.88671875" style="1" bestFit="1" customWidth="1"/>
    <col min="1826" max="1833" width="6.109375" style="1" customWidth="1"/>
    <col min="1834" max="1834" width="6.21875" style="1" customWidth="1"/>
    <col min="1835" max="1841" width="5.109375" style="1" customWidth="1"/>
    <col min="1842" max="1842" width="14.21875" style="1" customWidth="1"/>
    <col min="1843" max="1843" width="9.21875" style="1" customWidth="1"/>
    <col min="1844" max="1845" width="6.5546875" style="1" customWidth="1"/>
    <col min="1846" max="1846" width="7.21875" style="1" customWidth="1"/>
    <col min="1847" max="1850" width="6.5546875" style="1" customWidth="1"/>
    <col min="1851" max="1857" width="8.88671875" style="1" bestFit="1" customWidth="1"/>
    <col min="1858" max="1865" width="6.109375" style="1" customWidth="1"/>
    <col min="1866" max="1871" width="5.109375" style="1" customWidth="1"/>
    <col min="1872" max="1872" width="19.33203125" style="1" customWidth="1"/>
    <col min="1873" max="1873" width="10.44140625" style="1" customWidth="1"/>
    <col min="1874" max="1875" width="6.5546875" style="1" customWidth="1"/>
    <col min="1876" max="1876" width="8.109375" style="1" customWidth="1"/>
    <col min="1877" max="1880" width="6.5546875" style="1" customWidth="1"/>
    <col min="1881" max="1887" width="8.88671875" style="1" customWidth="1"/>
    <col min="1888" max="1894" width="6.109375" style="1" customWidth="1"/>
    <col min="1895" max="1895" width="5.88671875" style="1" customWidth="1"/>
    <col min="1896" max="1901" width="5.109375" style="1" customWidth="1"/>
    <col min="1902" max="1902" width="18.44140625" style="1" customWidth="1"/>
    <col min="1903" max="1903" width="7.88671875" style="1" customWidth="1"/>
    <col min="1904" max="1905" width="6.5546875" style="1" customWidth="1"/>
    <col min="1906" max="1906" width="9" style="1" customWidth="1"/>
    <col min="1907" max="1916" width="6.5546875" style="1" customWidth="1"/>
    <col min="1917" max="1929" width="8.88671875" style="1" customWidth="1"/>
    <col min="1930" max="1934" width="5.5546875" style="1" customWidth="1"/>
    <col min="1935" max="1942" width="6.5546875" style="1" customWidth="1"/>
    <col min="1943" max="1943" width="6" style="1" customWidth="1"/>
    <col min="1944" max="1955" width="5.109375" style="1" customWidth="1"/>
    <col min="1956" max="2049" width="8.5546875" style="1"/>
    <col min="2050" max="2051" width="9.6640625" style="1" customWidth="1"/>
    <col min="2052" max="2052" width="9.44140625" style="1" customWidth="1"/>
    <col min="2053" max="2053" width="8" style="1" customWidth="1"/>
    <col min="2054" max="2054" width="7.6640625" style="1" customWidth="1"/>
    <col min="2055" max="2055" width="9.44140625" style="1" customWidth="1"/>
    <col min="2056" max="2056" width="7.109375" style="1" customWidth="1"/>
    <col min="2057" max="2057" width="8" style="1" customWidth="1"/>
    <col min="2058" max="2058" width="8.109375" style="1" customWidth="1"/>
    <col min="2059" max="2059" width="7.88671875" style="1" customWidth="1"/>
    <col min="2060" max="2060" width="7.77734375" style="1" customWidth="1"/>
    <col min="2061" max="2064" width="8.88671875" style="1" customWidth="1"/>
    <col min="2065" max="2065" width="7.88671875" style="1" customWidth="1"/>
    <col min="2066" max="2067" width="6.5546875" style="1" customWidth="1"/>
    <col min="2068" max="2068" width="9.77734375" style="1" customWidth="1"/>
    <col min="2069" max="2073" width="6.5546875" style="1" customWidth="1"/>
    <col min="2074" max="2081" width="8.88671875" style="1" bestFit="1" customWidth="1"/>
    <col min="2082" max="2089" width="6.109375" style="1" customWidth="1"/>
    <col min="2090" max="2090" width="6.21875" style="1" customWidth="1"/>
    <col min="2091" max="2097" width="5.109375" style="1" customWidth="1"/>
    <col min="2098" max="2098" width="14.21875" style="1" customWidth="1"/>
    <col min="2099" max="2099" width="9.21875" style="1" customWidth="1"/>
    <col min="2100" max="2101" width="6.5546875" style="1" customWidth="1"/>
    <col min="2102" max="2102" width="7.21875" style="1" customWidth="1"/>
    <col min="2103" max="2106" width="6.5546875" style="1" customWidth="1"/>
    <col min="2107" max="2113" width="8.88671875" style="1" bestFit="1" customWidth="1"/>
    <col min="2114" max="2121" width="6.109375" style="1" customWidth="1"/>
    <col min="2122" max="2127" width="5.109375" style="1" customWidth="1"/>
    <col min="2128" max="2128" width="19.33203125" style="1" customWidth="1"/>
    <col min="2129" max="2129" width="10.44140625" style="1" customWidth="1"/>
    <col min="2130" max="2131" width="6.5546875" style="1" customWidth="1"/>
    <col min="2132" max="2132" width="8.109375" style="1" customWidth="1"/>
    <col min="2133" max="2136" width="6.5546875" style="1" customWidth="1"/>
    <col min="2137" max="2143" width="8.88671875" style="1" customWidth="1"/>
    <col min="2144" max="2150" width="6.109375" style="1" customWidth="1"/>
    <col min="2151" max="2151" width="5.88671875" style="1" customWidth="1"/>
    <col min="2152" max="2157" width="5.109375" style="1" customWidth="1"/>
    <col min="2158" max="2158" width="18.44140625" style="1" customWidth="1"/>
    <col min="2159" max="2159" width="7.88671875" style="1" customWidth="1"/>
    <col min="2160" max="2161" width="6.5546875" style="1" customWidth="1"/>
    <col min="2162" max="2162" width="9" style="1" customWidth="1"/>
    <col min="2163" max="2172" width="6.5546875" style="1" customWidth="1"/>
    <col min="2173" max="2185" width="8.88671875" style="1" customWidth="1"/>
    <col min="2186" max="2190" width="5.5546875" style="1" customWidth="1"/>
    <col min="2191" max="2198" width="6.5546875" style="1" customWidth="1"/>
    <col min="2199" max="2199" width="6" style="1" customWidth="1"/>
    <col min="2200" max="2211" width="5.109375" style="1" customWidth="1"/>
    <col min="2212" max="2305" width="8.5546875" style="1"/>
    <col min="2306" max="2307" width="9.6640625" style="1" customWidth="1"/>
    <col min="2308" max="2308" width="9.44140625" style="1" customWidth="1"/>
    <col min="2309" max="2309" width="8" style="1" customWidth="1"/>
    <col min="2310" max="2310" width="7.6640625" style="1" customWidth="1"/>
    <col min="2311" max="2311" width="9.44140625" style="1" customWidth="1"/>
    <col min="2312" max="2312" width="7.109375" style="1" customWidth="1"/>
    <col min="2313" max="2313" width="8" style="1" customWidth="1"/>
    <col min="2314" max="2314" width="8.109375" style="1" customWidth="1"/>
    <col min="2315" max="2315" width="7.88671875" style="1" customWidth="1"/>
    <col min="2316" max="2316" width="7.77734375" style="1" customWidth="1"/>
    <col min="2317" max="2320" width="8.88671875" style="1" customWidth="1"/>
    <col min="2321" max="2321" width="7.88671875" style="1" customWidth="1"/>
    <col min="2322" max="2323" width="6.5546875" style="1" customWidth="1"/>
    <col min="2324" max="2324" width="9.77734375" style="1" customWidth="1"/>
    <col min="2325" max="2329" width="6.5546875" style="1" customWidth="1"/>
    <col min="2330" max="2337" width="8.88671875" style="1" bestFit="1" customWidth="1"/>
    <col min="2338" max="2345" width="6.109375" style="1" customWidth="1"/>
    <col min="2346" max="2346" width="6.21875" style="1" customWidth="1"/>
    <col min="2347" max="2353" width="5.109375" style="1" customWidth="1"/>
    <col min="2354" max="2354" width="14.21875" style="1" customWidth="1"/>
    <col min="2355" max="2355" width="9.21875" style="1" customWidth="1"/>
    <col min="2356" max="2357" width="6.5546875" style="1" customWidth="1"/>
    <col min="2358" max="2358" width="7.21875" style="1" customWidth="1"/>
    <col min="2359" max="2362" width="6.5546875" style="1" customWidth="1"/>
    <col min="2363" max="2369" width="8.88671875" style="1" bestFit="1" customWidth="1"/>
    <col min="2370" max="2377" width="6.109375" style="1" customWidth="1"/>
    <col min="2378" max="2383" width="5.109375" style="1" customWidth="1"/>
    <col min="2384" max="2384" width="19.33203125" style="1" customWidth="1"/>
    <col min="2385" max="2385" width="10.44140625" style="1" customWidth="1"/>
    <col min="2386" max="2387" width="6.5546875" style="1" customWidth="1"/>
    <col min="2388" max="2388" width="8.109375" style="1" customWidth="1"/>
    <col min="2389" max="2392" width="6.5546875" style="1" customWidth="1"/>
    <col min="2393" max="2399" width="8.88671875" style="1" customWidth="1"/>
    <col min="2400" max="2406" width="6.109375" style="1" customWidth="1"/>
    <col min="2407" max="2407" width="5.88671875" style="1" customWidth="1"/>
    <col min="2408" max="2413" width="5.109375" style="1" customWidth="1"/>
    <col min="2414" max="2414" width="18.44140625" style="1" customWidth="1"/>
    <col min="2415" max="2415" width="7.88671875" style="1" customWidth="1"/>
    <col min="2416" max="2417" width="6.5546875" style="1" customWidth="1"/>
    <col min="2418" max="2418" width="9" style="1" customWidth="1"/>
    <col min="2419" max="2428" width="6.5546875" style="1" customWidth="1"/>
    <col min="2429" max="2441" width="8.88671875" style="1" customWidth="1"/>
    <col min="2442" max="2446" width="5.5546875" style="1" customWidth="1"/>
    <col min="2447" max="2454" width="6.5546875" style="1" customWidth="1"/>
    <col min="2455" max="2455" width="6" style="1" customWidth="1"/>
    <col min="2456" max="2467" width="5.109375" style="1" customWidth="1"/>
    <col min="2468" max="2561" width="8.5546875" style="1"/>
    <col min="2562" max="2563" width="9.6640625" style="1" customWidth="1"/>
    <col min="2564" max="2564" width="9.44140625" style="1" customWidth="1"/>
    <col min="2565" max="2565" width="8" style="1" customWidth="1"/>
    <col min="2566" max="2566" width="7.6640625" style="1" customWidth="1"/>
    <col min="2567" max="2567" width="9.44140625" style="1" customWidth="1"/>
    <col min="2568" max="2568" width="7.109375" style="1" customWidth="1"/>
    <col min="2569" max="2569" width="8" style="1" customWidth="1"/>
    <col min="2570" max="2570" width="8.109375" style="1" customWidth="1"/>
    <col min="2571" max="2571" width="7.88671875" style="1" customWidth="1"/>
    <col min="2572" max="2572" width="7.77734375" style="1" customWidth="1"/>
    <col min="2573" max="2576" width="8.88671875" style="1" customWidth="1"/>
    <col min="2577" max="2577" width="7.88671875" style="1" customWidth="1"/>
    <col min="2578" max="2579" width="6.5546875" style="1" customWidth="1"/>
    <col min="2580" max="2580" width="9.77734375" style="1" customWidth="1"/>
    <col min="2581" max="2585" width="6.5546875" style="1" customWidth="1"/>
    <col min="2586" max="2593" width="8.88671875" style="1" bestFit="1" customWidth="1"/>
    <col min="2594" max="2601" width="6.109375" style="1" customWidth="1"/>
    <col min="2602" max="2602" width="6.21875" style="1" customWidth="1"/>
    <col min="2603" max="2609" width="5.109375" style="1" customWidth="1"/>
    <col min="2610" max="2610" width="14.21875" style="1" customWidth="1"/>
    <col min="2611" max="2611" width="9.21875" style="1" customWidth="1"/>
    <col min="2612" max="2613" width="6.5546875" style="1" customWidth="1"/>
    <col min="2614" max="2614" width="7.21875" style="1" customWidth="1"/>
    <col min="2615" max="2618" width="6.5546875" style="1" customWidth="1"/>
    <col min="2619" max="2625" width="8.88671875" style="1" bestFit="1" customWidth="1"/>
    <col min="2626" max="2633" width="6.109375" style="1" customWidth="1"/>
    <col min="2634" max="2639" width="5.109375" style="1" customWidth="1"/>
    <col min="2640" max="2640" width="19.33203125" style="1" customWidth="1"/>
    <col min="2641" max="2641" width="10.44140625" style="1" customWidth="1"/>
    <col min="2642" max="2643" width="6.5546875" style="1" customWidth="1"/>
    <col min="2644" max="2644" width="8.109375" style="1" customWidth="1"/>
    <col min="2645" max="2648" width="6.5546875" style="1" customWidth="1"/>
    <col min="2649" max="2655" width="8.88671875" style="1" customWidth="1"/>
    <col min="2656" max="2662" width="6.109375" style="1" customWidth="1"/>
    <col min="2663" max="2663" width="5.88671875" style="1" customWidth="1"/>
    <col min="2664" max="2669" width="5.109375" style="1" customWidth="1"/>
    <col min="2670" max="2670" width="18.44140625" style="1" customWidth="1"/>
    <col min="2671" max="2671" width="7.88671875" style="1" customWidth="1"/>
    <col min="2672" max="2673" width="6.5546875" style="1" customWidth="1"/>
    <col min="2674" max="2674" width="9" style="1" customWidth="1"/>
    <col min="2675" max="2684" width="6.5546875" style="1" customWidth="1"/>
    <col min="2685" max="2697" width="8.88671875" style="1" customWidth="1"/>
    <col min="2698" max="2702" width="5.5546875" style="1" customWidth="1"/>
    <col min="2703" max="2710" width="6.5546875" style="1" customWidth="1"/>
    <col min="2711" max="2711" width="6" style="1" customWidth="1"/>
    <col min="2712" max="2723" width="5.109375" style="1" customWidth="1"/>
    <col min="2724" max="2817" width="8.5546875" style="1"/>
    <col min="2818" max="2819" width="9.6640625" style="1" customWidth="1"/>
    <col min="2820" max="2820" width="9.44140625" style="1" customWidth="1"/>
    <col min="2821" max="2821" width="8" style="1" customWidth="1"/>
    <col min="2822" max="2822" width="7.6640625" style="1" customWidth="1"/>
    <col min="2823" max="2823" width="9.44140625" style="1" customWidth="1"/>
    <col min="2824" max="2824" width="7.109375" style="1" customWidth="1"/>
    <col min="2825" max="2825" width="8" style="1" customWidth="1"/>
    <col min="2826" max="2826" width="8.109375" style="1" customWidth="1"/>
    <col min="2827" max="2827" width="7.88671875" style="1" customWidth="1"/>
    <col min="2828" max="2828" width="7.77734375" style="1" customWidth="1"/>
    <col min="2829" max="2832" width="8.88671875" style="1" customWidth="1"/>
    <col min="2833" max="2833" width="7.88671875" style="1" customWidth="1"/>
    <col min="2834" max="2835" width="6.5546875" style="1" customWidth="1"/>
    <col min="2836" max="2836" width="9.77734375" style="1" customWidth="1"/>
    <col min="2837" max="2841" width="6.5546875" style="1" customWidth="1"/>
    <col min="2842" max="2849" width="8.88671875" style="1" bestFit="1" customWidth="1"/>
    <col min="2850" max="2857" width="6.109375" style="1" customWidth="1"/>
    <col min="2858" max="2858" width="6.21875" style="1" customWidth="1"/>
    <col min="2859" max="2865" width="5.109375" style="1" customWidth="1"/>
    <col min="2866" max="2866" width="14.21875" style="1" customWidth="1"/>
    <col min="2867" max="2867" width="9.21875" style="1" customWidth="1"/>
    <col min="2868" max="2869" width="6.5546875" style="1" customWidth="1"/>
    <col min="2870" max="2870" width="7.21875" style="1" customWidth="1"/>
    <col min="2871" max="2874" width="6.5546875" style="1" customWidth="1"/>
    <col min="2875" max="2881" width="8.88671875" style="1" bestFit="1" customWidth="1"/>
    <col min="2882" max="2889" width="6.109375" style="1" customWidth="1"/>
    <col min="2890" max="2895" width="5.109375" style="1" customWidth="1"/>
    <col min="2896" max="2896" width="19.33203125" style="1" customWidth="1"/>
    <col min="2897" max="2897" width="10.44140625" style="1" customWidth="1"/>
    <col min="2898" max="2899" width="6.5546875" style="1" customWidth="1"/>
    <col min="2900" max="2900" width="8.109375" style="1" customWidth="1"/>
    <col min="2901" max="2904" width="6.5546875" style="1" customWidth="1"/>
    <col min="2905" max="2911" width="8.88671875" style="1" customWidth="1"/>
    <col min="2912" max="2918" width="6.109375" style="1" customWidth="1"/>
    <col min="2919" max="2919" width="5.88671875" style="1" customWidth="1"/>
    <col min="2920" max="2925" width="5.109375" style="1" customWidth="1"/>
    <col min="2926" max="2926" width="18.44140625" style="1" customWidth="1"/>
    <col min="2927" max="2927" width="7.88671875" style="1" customWidth="1"/>
    <col min="2928" max="2929" width="6.5546875" style="1" customWidth="1"/>
    <col min="2930" max="2930" width="9" style="1" customWidth="1"/>
    <col min="2931" max="2940" width="6.5546875" style="1" customWidth="1"/>
    <col min="2941" max="2953" width="8.88671875" style="1" customWidth="1"/>
    <col min="2954" max="2958" width="5.5546875" style="1" customWidth="1"/>
    <col min="2959" max="2966" width="6.5546875" style="1" customWidth="1"/>
    <col min="2967" max="2967" width="6" style="1" customWidth="1"/>
    <col min="2968" max="2979" width="5.109375" style="1" customWidth="1"/>
    <col min="2980" max="3073" width="8.5546875" style="1"/>
    <col min="3074" max="3075" width="9.6640625" style="1" customWidth="1"/>
    <col min="3076" max="3076" width="9.44140625" style="1" customWidth="1"/>
    <col min="3077" max="3077" width="8" style="1" customWidth="1"/>
    <col min="3078" max="3078" width="7.6640625" style="1" customWidth="1"/>
    <col min="3079" max="3079" width="9.44140625" style="1" customWidth="1"/>
    <col min="3080" max="3080" width="7.109375" style="1" customWidth="1"/>
    <col min="3081" max="3081" width="8" style="1" customWidth="1"/>
    <col min="3082" max="3082" width="8.109375" style="1" customWidth="1"/>
    <col min="3083" max="3083" width="7.88671875" style="1" customWidth="1"/>
    <col min="3084" max="3084" width="7.77734375" style="1" customWidth="1"/>
    <col min="3085" max="3088" width="8.88671875" style="1" customWidth="1"/>
    <col min="3089" max="3089" width="7.88671875" style="1" customWidth="1"/>
    <col min="3090" max="3091" width="6.5546875" style="1" customWidth="1"/>
    <col min="3092" max="3092" width="9.77734375" style="1" customWidth="1"/>
    <col min="3093" max="3097" width="6.5546875" style="1" customWidth="1"/>
    <col min="3098" max="3105" width="8.88671875" style="1" bestFit="1" customWidth="1"/>
    <col min="3106" max="3113" width="6.109375" style="1" customWidth="1"/>
    <col min="3114" max="3114" width="6.21875" style="1" customWidth="1"/>
    <col min="3115" max="3121" width="5.109375" style="1" customWidth="1"/>
    <col min="3122" max="3122" width="14.21875" style="1" customWidth="1"/>
    <col min="3123" max="3123" width="9.21875" style="1" customWidth="1"/>
    <col min="3124" max="3125" width="6.5546875" style="1" customWidth="1"/>
    <col min="3126" max="3126" width="7.21875" style="1" customWidth="1"/>
    <col min="3127" max="3130" width="6.5546875" style="1" customWidth="1"/>
    <col min="3131" max="3137" width="8.88671875" style="1" bestFit="1" customWidth="1"/>
    <col min="3138" max="3145" width="6.109375" style="1" customWidth="1"/>
    <col min="3146" max="3151" width="5.109375" style="1" customWidth="1"/>
    <col min="3152" max="3152" width="19.33203125" style="1" customWidth="1"/>
    <col min="3153" max="3153" width="10.44140625" style="1" customWidth="1"/>
    <col min="3154" max="3155" width="6.5546875" style="1" customWidth="1"/>
    <col min="3156" max="3156" width="8.109375" style="1" customWidth="1"/>
    <col min="3157" max="3160" width="6.5546875" style="1" customWidth="1"/>
    <col min="3161" max="3167" width="8.88671875" style="1" customWidth="1"/>
    <col min="3168" max="3174" width="6.109375" style="1" customWidth="1"/>
    <col min="3175" max="3175" width="5.88671875" style="1" customWidth="1"/>
    <col min="3176" max="3181" width="5.109375" style="1" customWidth="1"/>
    <col min="3182" max="3182" width="18.44140625" style="1" customWidth="1"/>
    <col min="3183" max="3183" width="7.88671875" style="1" customWidth="1"/>
    <col min="3184" max="3185" width="6.5546875" style="1" customWidth="1"/>
    <col min="3186" max="3186" width="9" style="1" customWidth="1"/>
    <col min="3187" max="3196" width="6.5546875" style="1" customWidth="1"/>
    <col min="3197" max="3209" width="8.88671875" style="1" customWidth="1"/>
    <col min="3210" max="3214" width="5.5546875" style="1" customWidth="1"/>
    <col min="3215" max="3222" width="6.5546875" style="1" customWidth="1"/>
    <col min="3223" max="3223" width="6" style="1" customWidth="1"/>
    <col min="3224" max="3235" width="5.109375" style="1" customWidth="1"/>
    <col min="3236" max="3329" width="8.5546875" style="1"/>
    <col min="3330" max="3331" width="9.6640625" style="1" customWidth="1"/>
    <col min="3332" max="3332" width="9.44140625" style="1" customWidth="1"/>
    <col min="3333" max="3333" width="8" style="1" customWidth="1"/>
    <col min="3334" max="3334" width="7.6640625" style="1" customWidth="1"/>
    <col min="3335" max="3335" width="9.44140625" style="1" customWidth="1"/>
    <col min="3336" max="3336" width="7.109375" style="1" customWidth="1"/>
    <col min="3337" max="3337" width="8" style="1" customWidth="1"/>
    <col min="3338" max="3338" width="8.109375" style="1" customWidth="1"/>
    <col min="3339" max="3339" width="7.88671875" style="1" customWidth="1"/>
    <col min="3340" max="3340" width="7.77734375" style="1" customWidth="1"/>
    <col min="3341" max="3344" width="8.88671875" style="1" customWidth="1"/>
    <col min="3345" max="3345" width="7.88671875" style="1" customWidth="1"/>
    <col min="3346" max="3347" width="6.5546875" style="1" customWidth="1"/>
    <col min="3348" max="3348" width="9.77734375" style="1" customWidth="1"/>
    <col min="3349" max="3353" width="6.5546875" style="1" customWidth="1"/>
    <col min="3354" max="3361" width="8.88671875" style="1" bestFit="1" customWidth="1"/>
    <col min="3362" max="3369" width="6.109375" style="1" customWidth="1"/>
    <col min="3370" max="3370" width="6.21875" style="1" customWidth="1"/>
    <col min="3371" max="3377" width="5.109375" style="1" customWidth="1"/>
    <col min="3378" max="3378" width="14.21875" style="1" customWidth="1"/>
    <col min="3379" max="3379" width="9.21875" style="1" customWidth="1"/>
    <col min="3380" max="3381" width="6.5546875" style="1" customWidth="1"/>
    <col min="3382" max="3382" width="7.21875" style="1" customWidth="1"/>
    <col min="3383" max="3386" width="6.5546875" style="1" customWidth="1"/>
    <col min="3387" max="3393" width="8.88671875" style="1" bestFit="1" customWidth="1"/>
    <col min="3394" max="3401" width="6.109375" style="1" customWidth="1"/>
    <col min="3402" max="3407" width="5.109375" style="1" customWidth="1"/>
    <col min="3408" max="3408" width="19.33203125" style="1" customWidth="1"/>
    <col min="3409" max="3409" width="10.44140625" style="1" customWidth="1"/>
    <col min="3410" max="3411" width="6.5546875" style="1" customWidth="1"/>
    <col min="3412" max="3412" width="8.109375" style="1" customWidth="1"/>
    <col min="3413" max="3416" width="6.5546875" style="1" customWidth="1"/>
    <col min="3417" max="3423" width="8.88671875" style="1" customWidth="1"/>
    <col min="3424" max="3430" width="6.109375" style="1" customWidth="1"/>
    <col min="3431" max="3431" width="5.88671875" style="1" customWidth="1"/>
    <col min="3432" max="3437" width="5.109375" style="1" customWidth="1"/>
    <col min="3438" max="3438" width="18.44140625" style="1" customWidth="1"/>
    <col min="3439" max="3439" width="7.88671875" style="1" customWidth="1"/>
    <col min="3440" max="3441" width="6.5546875" style="1" customWidth="1"/>
    <col min="3442" max="3442" width="9" style="1" customWidth="1"/>
    <col min="3443" max="3452" width="6.5546875" style="1" customWidth="1"/>
    <col min="3453" max="3465" width="8.88671875" style="1" customWidth="1"/>
    <col min="3466" max="3470" width="5.5546875" style="1" customWidth="1"/>
    <col min="3471" max="3478" width="6.5546875" style="1" customWidth="1"/>
    <col min="3479" max="3479" width="6" style="1" customWidth="1"/>
    <col min="3480" max="3491" width="5.109375" style="1" customWidth="1"/>
    <col min="3492" max="3585" width="8.5546875" style="1"/>
    <col min="3586" max="3587" width="9.6640625" style="1" customWidth="1"/>
    <col min="3588" max="3588" width="9.44140625" style="1" customWidth="1"/>
    <col min="3589" max="3589" width="8" style="1" customWidth="1"/>
    <col min="3590" max="3590" width="7.6640625" style="1" customWidth="1"/>
    <col min="3591" max="3591" width="9.44140625" style="1" customWidth="1"/>
    <col min="3592" max="3592" width="7.109375" style="1" customWidth="1"/>
    <col min="3593" max="3593" width="8" style="1" customWidth="1"/>
    <col min="3594" max="3594" width="8.109375" style="1" customWidth="1"/>
    <col min="3595" max="3595" width="7.88671875" style="1" customWidth="1"/>
    <col min="3596" max="3596" width="7.77734375" style="1" customWidth="1"/>
    <col min="3597" max="3600" width="8.88671875" style="1" customWidth="1"/>
    <col min="3601" max="3601" width="7.88671875" style="1" customWidth="1"/>
    <col min="3602" max="3603" width="6.5546875" style="1" customWidth="1"/>
    <col min="3604" max="3604" width="9.77734375" style="1" customWidth="1"/>
    <col min="3605" max="3609" width="6.5546875" style="1" customWidth="1"/>
    <col min="3610" max="3617" width="8.88671875" style="1" bestFit="1" customWidth="1"/>
    <col min="3618" max="3625" width="6.109375" style="1" customWidth="1"/>
    <col min="3626" max="3626" width="6.21875" style="1" customWidth="1"/>
    <col min="3627" max="3633" width="5.109375" style="1" customWidth="1"/>
    <col min="3634" max="3634" width="14.21875" style="1" customWidth="1"/>
    <col min="3635" max="3635" width="9.21875" style="1" customWidth="1"/>
    <col min="3636" max="3637" width="6.5546875" style="1" customWidth="1"/>
    <col min="3638" max="3638" width="7.21875" style="1" customWidth="1"/>
    <col min="3639" max="3642" width="6.5546875" style="1" customWidth="1"/>
    <col min="3643" max="3649" width="8.88671875" style="1" bestFit="1" customWidth="1"/>
    <col min="3650" max="3657" width="6.109375" style="1" customWidth="1"/>
    <col min="3658" max="3663" width="5.109375" style="1" customWidth="1"/>
    <col min="3664" max="3664" width="19.33203125" style="1" customWidth="1"/>
    <col min="3665" max="3665" width="10.44140625" style="1" customWidth="1"/>
    <col min="3666" max="3667" width="6.5546875" style="1" customWidth="1"/>
    <col min="3668" max="3668" width="8.109375" style="1" customWidth="1"/>
    <col min="3669" max="3672" width="6.5546875" style="1" customWidth="1"/>
    <col min="3673" max="3679" width="8.88671875" style="1" customWidth="1"/>
    <col min="3680" max="3686" width="6.109375" style="1" customWidth="1"/>
    <col min="3687" max="3687" width="5.88671875" style="1" customWidth="1"/>
    <col min="3688" max="3693" width="5.109375" style="1" customWidth="1"/>
    <col min="3694" max="3694" width="18.44140625" style="1" customWidth="1"/>
    <col min="3695" max="3695" width="7.88671875" style="1" customWidth="1"/>
    <col min="3696" max="3697" width="6.5546875" style="1" customWidth="1"/>
    <col min="3698" max="3698" width="9" style="1" customWidth="1"/>
    <col min="3699" max="3708" width="6.5546875" style="1" customWidth="1"/>
    <col min="3709" max="3721" width="8.88671875" style="1" customWidth="1"/>
    <col min="3722" max="3726" width="5.5546875" style="1" customWidth="1"/>
    <col min="3727" max="3734" width="6.5546875" style="1" customWidth="1"/>
    <col min="3735" max="3735" width="6" style="1" customWidth="1"/>
    <col min="3736" max="3747" width="5.109375" style="1" customWidth="1"/>
    <col min="3748" max="3841" width="8.5546875" style="1"/>
    <col min="3842" max="3843" width="9.6640625" style="1" customWidth="1"/>
    <col min="3844" max="3844" width="9.44140625" style="1" customWidth="1"/>
    <col min="3845" max="3845" width="8" style="1" customWidth="1"/>
    <col min="3846" max="3846" width="7.6640625" style="1" customWidth="1"/>
    <col min="3847" max="3847" width="9.44140625" style="1" customWidth="1"/>
    <col min="3848" max="3848" width="7.109375" style="1" customWidth="1"/>
    <col min="3849" max="3849" width="8" style="1" customWidth="1"/>
    <col min="3850" max="3850" width="8.109375" style="1" customWidth="1"/>
    <col min="3851" max="3851" width="7.88671875" style="1" customWidth="1"/>
    <col min="3852" max="3852" width="7.77734375" style="1" customWidth="1"/>
    <col min="3853" max="3856" width="8.88671875" style="1" customWidth="1"/>
    <col min="3857" max="3857" width="7.88671875" style="1" customWidth="1"/>
    <col min="3858" max="3859" width="6.5546875" style="1" customWidth="1"/>
    <col min="3860" max="3860" width="9.77734375" style="1" customWidth="1"/>
    <col min="3861" max="3865" width="6.5546875" style="1" customWidth="1"/>
    <col min="3866" max="3873" width="8.88671875" style="1" bestFit="1" customWidth="1"/>
    <col min="3874" max="3881" width="6.109375" style="1" customWidth="1"/>
    <col min="3882" max="3882" width="6.21875" style="1" customWidth="1"/>
    <col min="3883" max="3889" width="5.109375" style="1" customWidth="1"/>
    <col min="3890" max="3890" width="14.21875" style="1" customWidth="1"/>
    <col min="3891" max="3891" width="9.21875" style="1" customWidth="1"/>
    <col min="3892" max="3893" width="6.5546875" style="1" customWidth="1"/>
    <col min="3894" max="3894" width="7.21875" style="1" customWidth="1"/>
    <col min="3895" max="3898" width="6.5546875" style="1" customWidth="1"/>
    <col min="3899" max="3905" width="8.88671875" style="1" bestFit="1" customWidth="1"/>
    <col min="3906" max="3913" width="6.109375" style="1" customWidth="1"/>
    <col min="3914" max="3919" width="5.109375" style="1" customWidth="1"/>
    <col min="3920" max="3920" width="19.33203125" style="1" customWidth="1"/>
    <col min="3921" max="3921" width="10.44140625" style="1" customWidth="1"/>
    <col min="3922" max="3923" width="6.5546875" style="1" customWidth="1"/>
    <col min="3924" max="3924" width="8.109375" style="1" customWidth="1"/>
    <col min="3925" max="3928" width="6.5546875" style="1" customWidth="1"/>
    <col min="3929" max="3935" width="8.88671875" style="1" customWidth="1"/>
    <col min="3936" max="3942" width="6.109375" style="1" customWidth="1"/>
    <col min="3943" max="3943" width="5.88671875" style="1" customWidth="1"/>
    <col min="3944" max="3949" width="5.109375" style="1" customWidth="1"/>
    <col min="3950" max="3950" width="18.44140625" style="1" customWidth="1"/>
    <col min="3951" max="3951" width="7.88671875" style="1" customWidth="1"/>
    <col min="3952" max="3953" width="6.5546875" style="1" customWidth="1"/>
    <col min="3954" max="3954" width="9" style="1" customWidth="1"/>
    <col min="3955" max="3964" width="6.5546875" style="1" customWidth="1"/>
    <col min="3965" max="3977" width="8.88671875" style="1" customWidth="1"/>
    <col min="3978" max="3982" width="5.5546875" style="1" customWidth="1"/>
    <col min="3983" max="3990" width="6.5546875" style="1" customWidth="1"/>
    <col min="3991" max="3991" width="6" style="1" customWidth="1"/>
    <col min="3992" max="4003" width="5.109375" style="1" customWidth="1"/>
    <col min="4004" max="4097" width="8.5546875" style="1"/>
    <col min="4098" max="4099" width="9.6640625" style="1" customWidth="1"/>
    <col min="4100" max="4100" width="9.44140625" style="1" customWidth="1"/>
    <col min="4101" max="4101" width="8" style="1" customWidth="1"/>
    <col min="4102" max="4102" width="7.6640625" style="1" customWidth="1"/>
    <col min="4103" max="4103" width="9.44140625" style="1" customWidth="1"/>
    <col min="4104" max="4104" width="7.109375" style="1" customWidth="1"/>
    <col min="4105" max="4105" width="8" style="1" customWidth="1"/>
    <col min="4106" max="4106" width="8.109375" style="1" customWidth="1"/>
    <col min="4107" max="4107" width="7.88671875" style="1" customWidth="1"/>
    <col min="4108" max="4108" width="7.77734375" style="1" customWidth="1"/>
    <col min="4109" max="4112" width="8.88671875" style="1" customWidth="1"/>
    <col min="4113" max="4113" width="7.88671875" style="1" customWidth="1"/>
    <col min="4114" max="4115" width="6.5546875" style="1" customWidth="1"/>
    <col min="4116" max="4116" width="9.77734375" style="1" customWidth="1"/>
    <col min="4117" max="4121" width="6.5546875" style="1" customWidth="1"/>
    <col min="4122" max="4129" width="8.88671875" style="1" bestFit="1" customWidth="1"/>
    <col min="4130" max="4137" width="6.109375" style="1" customWidth="1"/>
    <col min="4138" max="4138" width="6.21875" style="1" customWidth="1"/>
    <col min="4139" max="4145" width="5.109375" style="1" customWidth="1"/>
    <col min="4146" max="4146" width="14.21875" style="1" customWidth="1"/>
    <col min="4147" max="4147" width="9.21875" style="1" customWidth="1"/>
    <col min="4148" max="4149" width="6.5546875" style="1" customWidth="1"/>
    <col min="4150" max="4150" width="7.21875" style="1" customWidth="1"/>
    <col min="4151" max="4154" width="6.5546875" style="1" customWidth="1"/>
    <col min="4155" max="4161" width="8.88671875" style="1" bestFit="1" customWidth="1"/>
    <col min="4162" max="4169" width="6.109375" style="1" customWidth="1"/>
    <col min="4170" max="4175" width="5.109375" style="1" customWidth="1"/>
    <col min="4176" max="4176" width="19.33203125" style="1" customWidth="1"/>
    <col min="4177" max="4177" width="10.44140625" style="1" customWidth="1"/>
    <col min="4178" max="4179" width="6.5546875" style="1" customWidth="1"/>
    <col min="4180" max="4180" width="8.109375" style="1" customWidth="1"/>
    <col min="4181" max="4184" width="6.5546875" style="1" customWidth="1"/>
    <col min="4185" max="4191" width="8.88671875" style="1" customWidth="1"/>
    <col min="4192" max="4198" width="6.109375" style="1" customWidth="1"/>
    <col min="4199" max="4199" width="5.88671875" style="1" customWidth="1"/>
    <col min="4200" max="4205" width="5.109375" style="1" customWidth="1"/>
    <col min="4206" max="4206" width="18.44140625" style="1" customWidth="1"/>
    <col min="4207" max="4207" width="7.88671875" style="1" customWidth="1"/>
    <col min="4208" max="4209" width="6.5546875" style="1" customWidth="1"/>
    <col min="4210" max="4210" width="9" style="1" customWidth="1"/>
    <col min="4211" max="4220" width="6.5546875" style="1" customWidth="1"/>
    <col min="4221" max="4233" width="8.88671875" style="1" customWidth="1"/>
    <col min="4234" max="4238" width="5.5546875" style="1" customWidth="1"/>
    <col min="4239" max="4246" width="6.5546875" style="1" customWidth="1"/>
    <col min="4247" max="4247" width="6" style="1" customWidth="1"/>
    <col min="4248" max="4259" width="5.109375" style="1" customWidth="1"/>
    <col min="4260" max="4353" width="8.5546875" style="1"/>
    <col min="4354" max="4355" width="9.6640625" style="1" customWidth="1"/>
    <col min="4356" max="4356" width="9.44140625" style="1" customWidth="1"/>
    <col min="4357" max="4357" width="8" style="1" customWidth="1"/>
    <col min="4358" max="4358" width="7.6640625" style="1" customWidth="1"/>
    <col min="4359" max="4359" width="9.44140625" style="1" customWidth="1"/>
    <col min="4360" max="4360" width="7.109375" style="1" customWidth="1"/>
    <col min="4361" max="4361" width="8" style="1" customWidth="1"/>
    <col min="4362" max="4362" width="8.109375" style="1" customWidth="1"/>
    <col min="4363" max="4363" width="7.88671875" style="1" customWidth="1"/>
    <col min="4364" max="4364" width="7.77734375" style="1" customWidth="1"/>
    <col min="4365" max="4368" width="8.88671875" style="1" customWidth="1"/>
    <col min="4369" max="4369" width="7.88671875" style="1" customWidth="1"/>
    <col min="4370" max="4371" width="6.5546875" style="1" customWidth="1"/>
    <col min="4372" max="4372" width="9.77734375" style="1" customWidth="1"/>
    <col min="4373" max="4377" width="6.5546875" style="1" customWidth="1"/>
    <col min="4378" max="4385" width="8.88671875" style="1" bestFit="1" customWidth="1"/>
    <col min="4386" max="4393" width="6.109375" style="1" customWidth="1"/>
    <col min="4394" max="4394" width="6.21875" style="1" customWidth="1"/>
    <col min="4395" max="4401" width="5.109375" style="1" customWidth="1"/>
    <col min="4402" max="4402" width="14.21875" style="1" customWidth="1"/>
    <col min="4403" max="4403" width="9.21875" style="1" customWidth="1"/>
    <col min="4404" max="4405" width="6.5546875" style="1" customWidth="1"/>
    <col min="4406" max="4406" width="7.21875" style="1" customWidth="1"/>
    <col min="4407" max="4410" width="6.5546875" style="1" customWidth="1"/>
    <col min="4411" max="4417" width="8.88671875" style="1" bestFit="1" customWidth="1"/>
    <col min="4418" max="4425" width="6.109375" style="1" customWidth="1"/>
    <col min="4426" max="4431" width="5.109375" style="1" customWidth="1"/>
    <col min="4432" max="4432" width="19.33203125" style="1" customWidth="1"/>
    <col min="4433" max="4433" width="10.44140625" style="1" customWidth="1"/>
    <col min="4434" max="4435" width="6.5546875" style="1" customWidth="1"/>
    <col min="4436" max="4436" width="8.109375" style="1" customWidth="1"/>
    <col min="4437" max="4440" width="6.5546875" style="1" customWidth="1"/>
    <col min="4441" max="4447" width="8.88671875" style="1" customWidth="1"/>
    <col min="4448" max="4454" width="6.109375" style="1" customWidth="1"/>
    <col min="4455" max="4455" width="5.88671875" style="1" customWidth="1"/>
    <col min="4456" max="4461" width="5.109375" style="1" customWidth="1"/>
    <col min="4462" max="4462" width="18.44140625" style="1" customWidth="1"/>
    <col min="4463" max="4463" width="7.88671875" style="1" customWidth="1"/>
    <col min="4464" max="4465" width="6.5546875" style="1" customWidth="1"/>
    <col min="4466" max="4466" width="9" style="1" customWidth="1"/>
    <col min="4467" max="4476" width="6.5546875" style="1" customWidth="1"/>
    <col min="4477" max="4489" width="8.88671875" style="1" customWidth="1"/>
    <col min="4490" max="4494" width="5.5546875" style="1" customWidth="1"/>
    <col min="4495" max="4502" width="6.5546875" style="1" customWidth="1"/>
    <col min="4503" max="4503" width="6" style="1" customWidth="1"/>
    <col min="4504" max="4515" width="5.109375" style="1" customWidth="1"/>
    <col min="4516" max="4609" width="8.5546875" style="1"/>
    <col min="4610" max="4611" width="9.6640625" style="1" customWidth="1"/>
    <col min="4612" max="4612" width="9.44140625" style="1" customWidth="1"/>
    <col min="4613" max="4613" width="8" style="1" customWidth="1"/>
    <col min="4614" max="4614" width="7.6640625" style="1" customWidth="1"/>
    <col min="4615" max="4615" width="9.44140625" style="1" customWidth="1"/>
    <col min="4616" max="4616" width="7.109375" style="1" customWidth="1"/>
    <col min="4617" max="4617" width="8" style="1" customWidth="1"/>
    <col min="4618" max="4618" width="8.109375" style="1" customWidth="1"/>
    <col min="4619" max="4619" width="7.88671875" style="1" customWidth="1"/>
    <col min="4620" max="4620" width="7.77734375" style="1" customWidth="1"/>
    <col min="4621" max="4624" width="8.88671875" style="1" customWidth="1"/>
    <col min="4625" max="4625" width="7.88671875" style="1" customWidth="1"/>
    <col min="4626" max="4627" width="6.5546875" style="1" customWidth="1"/>
    <col min="4628" max="4628" width="9.77734375" style="1" customWidth="1"/>
    <col min="4629" max="4633" width="6.5546875" style="1" customWidth="1"/>
    <col min="4634" max="4641" width="8.88671875" style="1" bestFit="1" customWidth="1"/>
    <col min="4642" max="4649" width="6.109375" style="1" customWidth="1"/>
    <col min="4650" max="4650" width="6.21875" style="1" customWidth="1"/>
    <col min="4651" max="4657" width="5.109375" style="1" customWidth="1"/>
    <col min="4658" max="4658" width="14.21875" style="1" customWidth="1"/>
    <col min="4659" max="4659" width="9.21875" style="1" customWidth="1"/>
    <col min="4660" max="4661" width="6.5546875" style="1" customWidth="1"/>
    <col min="4662" max="4662" width="7.21875" style="1" customWidth="1"/>
    <col min="4663" max="4666" width="6.5546875" style="1" customWidth="1"/>
    <col min="4667" max="4673" width="8.88671875" style="1" bestFit="1" customWidth="1"/>
    <col min="4674" max="4681" width="6.109375" style="1" customWidth="1"/>
    <col min="4682" max="4687" width="5.109375" style="1" customWidth="1"/>
    <col min="4688" max="4688" width="19.33203125" style="1" customWidth="1"/>
    <col min="4689" max="4689" width="10.44140625" style="1" customWidth="1"/>
    <col min="4690" max="4691" width="6.5546875" style="1" customWidth="1"/>
    <col min="4692" max="4692" width="8.109375" style="1" customWidth="1"/>
    <col min="4693" max="4696" width="6.5546875" style="1" customWidth="1"/>
    <col min="4697" max="4703" width="8.88671875" style="1" customWidth="1"/>
    <col min="4704" max="4710" width="6.109375" style="1" customWidth="1"/>
    <col min="4711" max="4711" width="5.88671875" style="1" customWidth="1"/>
    <col min="4712" max="4717" width="5.109375" style="1" customWidth="1"/>
    <col min="4718" max="4718" width="18.44140625" style="1" customWidth="1"/>
    <col min="4719" max="4719" width="7.88671875" style="1" customWidth="1"/>
    <col min="4720" max="4721" width="6.5546875" style="1" customWidth="1"/>
    <col min="4722" max="4722" width="9" style="1" customWidth="1"/>
    <col min="4723" max="4732" width="6.5546875" style="1" customWidth="1"/>
    <col min="4733" max="4745" width="8.88671875" style="1" customWidth="1"/>
    <col min="4746" max="4750" width="5.5546875" style="1" customWidth="1"/>
    <col min="4751" max="4758" width="6.5546875" style="1" customWidth="1"/>
    <col min="4759" max="4759" width="6" style="1" customWidth="1"/>
    <col min="4760" max="4771" width="5.109375" style="1" customWidth="1"/>
    <col min="4772" max="4865" width="8.5546875" style="1"/>
    <col min="4866" max="4867" width="9.6640625" style="1" customWidth="1"/>
    <col min="4868" max="4868" width="9.44140625" style="1" customWidth="1"/>
    <col min="4869" max="4869" width="8" style="1" customWidth="1"/>
    <col min="4870" max="4870" width="7.6640625" style="1" customWidth="1"/>
    <col min="4871" max="4871" width="9.44140625" style="1" customWidth="1"/>
    <col min="4872" max="4872" width="7.109375" style="1" customWidth="1"/>
    <col min="4873" max="4873" width="8" style="1" customWidth="1"/>
    <col min="4874" max="4874" width="8.109375" style="1" customWidth="1"/>
    <col min="4875" max="4875" width="7.88671875" style="1" customWidth="1"/>
    <col min="4876" max="4876" width="7.77734375" style="1" customWidth="1"/>
    <col min="4877" max="4880" width="8.88671875" style="1" customWidth="1"/>
    <col min="4881" max="4881" width="7.88671875" style="1" customWidth="1"/>
    <col min="4882" max="4883" width="6.5546875" style="1" customWidth="1"/>
    <col min="4884" max="4884" width="9.77734375" style="1" customWidth="1"/>
    <col min="4885" max="4889" width="6.5546875" style="1" customWidth="1"/>
    <col min="4890" max="4897" width="8.88671875" style="1" bestFit="1" customWidth="1"/>
    <col min="4898" max="4905" width="6.109375" style="1" customWidth="1"/>
    <col min="4906" max="4906" width="6.21875" style="1" customWidth="1"/>
    <col min="4907" max="4913" width="5.109375" style="1" customWidth="1"/>
    <col min="4914" max="4914" width="14.21875" style="1" customWidth="1"/>
    <col min="4915" max="4915" width="9.21875" style="1" customWidth="1"/>
    <col min="4916" max="4917" width="6.5546875" style="1" customWidth="1"/>
    <col min="4918" max="4918" width="7.21875" style="1" customWidth="1"/>
    <col min="4919" max="4922" width="6.5546875" style="1" customWidth="1"/>
    <col min="4923" max="4929" width="8.88671875" style="1" bestFit="1" customWidth="1"/>
    <col min="4930" max="4937" width="6.109375" style="1" customWidth="1"/>
    <col min="4938" max="4943" width="5.109375" style="1" customWidth="1"/>
    <col min="4944" max="4944" width="19.33203125" style="1" customWidth="1"/>
    <col min="4945" max="4945" width="10.44140625" style="1" customWidth="1"/>
    <col min="4946" max="4947" width="6.5546875" style="1" customWidth="1"/>
    <col min="4948" max="4948" width="8.109375" style="1" customWidth="1"/>
    <col min="4949" max="4952" width="6.5546875" style="1" customWidth="1"/>
    <col min="4953" max="4959" width="8.88671875" style="1" customWidth="1"/>
    <col min="4960" max="4966" width="6.109375" style="1" customWidth="1"/>
    <col min="4967" max="4967" width="5.88671875" style="1" customWidth="1"/>
    <col min="4968" max="4973" width="5.109375" style="1" customWidth="1"/>
    <col min="4974" max="4974" width="18.44140625" style="1" customWidth="1"/>
    <col min="4975" max="4975" width="7.88671875" style="1" customWidth="1"/>
    <col min="4976" max="4977" width="6.5546875" style="1" customWidth="1"/>
    <col min="4978" max="4978" width="9" style="1" customWidth="1"/>
    <col min="4979" max="4988" width="6.5546875" style="1" customWidth="1"/>
    <col min="4989" max="5001" width="8.88671875" style="1" customWidth="1"/>
    <col min="5002" max="5006" width="5.5546875" style="1" customWidth="1"/>
    <col min="5007" max="5014" width="6.5546875" style="1" customWidth="1"/>
    <col min="5015" max="5015" width="6" style="1" customWidth="1"/>
    <col min="5016" max="5027" width="5.109375" style="1" customWidth="1"/>
    <col min="5028" max="5121" width="8.5546875" style="1"/>
    <col min="5122" max="5123" width="9.6640625" style="1" customWidth="1"/>
    <col min="5124" max="5124" width="9.44140625" style="1" customWidth="1"/>
    <col min="5125" max="5125" width="8" style="1" customWidth="1"/>
    <col min="5126" max="5126" width="7.6640625" style="1" customWidth="1"/>
    <col min="5127" max="5127" width="9.44140625" style="1" customWidth="1"/>
    <col min="5128" max="5128" width="7.109375" style="1" customWidth="1"/>
    <col min="5129" max="5129" width="8" style="1" customWidth="1"/>
    <col min="5130" max="5130" width="8.109375" style="1" customWidth="1"/>
    <col min="5131" max="5131" width="7.88671875" style="1" customWidth="1"/>
    <col min="5132" max="5132" width="7.77734375" style="1" customWidth="1"/>
    <col min="5133" max="5136" width="8.88671875" style="1" customWidth="1"/>
    <col min="5137" max="5137" width="7.88671875" style="1" customWidth="1"/>
    <col min="5138" max="5139" width="6.5546875" style="1" customWidth="1"/>
    <col min="5140" max="5140" width="9.77734375" style="1" customWidth="1"/>
    <col min="5141" max="5145" width="6.5546875" style="1" customWidth="1"/>
    <col min="5146" max="5153" width="8.88671875" style="1" bestFit="1" customWidth="1"/>
    <col min="5154" max="5161" width="6.109375" style="1" customWidth="1"/>
    <col min="5162" max="5162" width="6.21875" style="1" customWidth="1"/>
    <col min="5163" max="5169" width="5.109375" style="1" customWidth="1"/>
    <col min="5170" max="5170" width="14.21875" style="1" customWidth="1"/>
    <col min="5171" max="5171" width="9.21875" style="1" customWidth="1"/>
    <col min="5172" max="5173" width="6.5546875" style="1" customWidth="1"/>
    <col min="5174" max="5174" width="7.21875" style="1" customWidth="1"/>
    <col min="5175" max="5178" width="6.5546875" style="1" customWidth="1"/>
    <col min="5179" max="5185" width="8.88671875" style="1" bestFit="1" customWidth="1"/>
    <col min="5186" max="5193" width="6.109375" style="1" customWidth="1"/>
    <col min="5194" max="5199" width="5.109375" style="1" customWidth="1"/>
    <col min="5200" max="5200" width="19.33203125" style="1" customWidth="1"/>
    <col min="5201" max="5201" width="10.44140625" style="1" customWidth="1"/>
    <col min="5202" max="5203" width="6.5546875" style="1" customWidth="1"/>
    <col min="5204" max="5204" width="8.109375" style="1" customWidth="1"/>
    <col min="5205" max="5208" width="6.5546875" style="1" customWidth="1"/>
    <col min="5209" max="5215" width="8.88671875" style="1" customWidth="1"/>
    <col min="5216" max="5222" width="6.109375" style="1" customWidth="1"/>
    <col min="5223" max="5223" width="5.88671875" style="1" customWidth="1"/>
    <col min="5224" max="5229" width="5.109375" style="1" customWidth="1"/>
    <col min="5230" max="5230" width="18.44140625" style="1" customWidth="1"/>
    <col min="5231" max="5231" width="7.88671875" style="1" customWidth="1"/>
    <col min="5232" max="5233" width="6.5546875" style="1" customWidth="1"/>
    <col min="5234" max="5234" width="9" style="1" customWidth="1"/>
    <col min="5235" max="5244" width="6.5546875" style="1" customWidth="1"/>
    <col min="5245" max="5257" width="8.88671875" style="1" customWidth="1"/>
    <col min="5258" max="5262" width="5.5546875" style="1" customWidth="1"/>
    <col min="5263" max="5270" width="6.5546875" style="1" customWidth="1"/>
    <col min="5271" max="5271" width="6" style="1" customWidth="1"/>
    <col min="5272" max="5283" width="5.109375" style="1" customWidth="1"/>
    <col min="5284" max="5377" width="8.5546875" style="1"/>
    <col min="5378" max="5379" width="9.6640625" style="1" customWidth="1"/>
    <col min="5380" max="5380" width="9.44140625" style="1" customWidth="1"/>
    <col min="5381" max="5381" width="8" style="1" customWidth="1"/>
    <col min="5382" max="5382" width="7.6640625" style="1" customWidth="1"/>
    <col min="5383" max="5383" width="9.44140625" style="1" customWidth="1"/>
    <col min="5384" max="5384" width="7.109375" style="1" customWidth="1"/>
    <col min="5385" max="5385" width="8" style="1" customWidth="1"/>
    <col min="5386" max="5386" width="8.109375" style="1" customWidth="1"/>
    <col min="5387" max="5387" width="7.88671875" style="1" customWidth="1"/>
    <col min="5388" max="5388" width="7.77734375" style="1" customWidth="1"/>
    <col min="5389" max="5392" width="8.88671875" style="1" customWidth="1"/>
    <col min="5393" max="5393" width="7.88671875" style="1" customWidth="1"/>
    <col min="5394" max="5395" width="6.5546875" style="1" customWidth="1"/>
    <col min="5396" max="5396" width="9.77734375" style="1" customWidth="1"/>
    <col min="5397" max="5401" width="6.5546875" style="1" customWidth="1"/>
    <col min="5402" max="5409" width="8.88671875" style="1" bestFit="1" customWidth="1"/>
    <col min="5410" max="5417" width="6.109375" style="1" customWidth="1"/>
    <col min="5418" max="5418" width="6.21875" style="1" customWidth="1"/>
    <col min="5419" max="5425" width="5.109375" style="1" customWidth="1"/>
    <col min="5426" max="5426" width="14.21875" style="1" customWidth="1"/>
    <col min="5427" max="5427" width="9.21875" style="1" customWidth="1"/>
    <col min="5428" max="5429" width="6.5546875" style="1" customWidth="1"/>
    <col min="5430" max="5430" width="7.21875" style="1" customWidth="1"/>
    <col min="5431" max="5434" width="6.5546875" style="1" customWidth="1"/>
    <col min="5435" max="5441" width="8.88671875" style="1" bestFit="1" customWidth="1"/>
    <col min="5442" max="5449" width="6.109375" style="1" customWidth="1"/>
    <col min="5450" max="5455" width="5.109375" style="1" customWidth="1"/>
    <col min="5456" max="5456" width="19.33203125" style="1" customWidth="1"/>
    <col min="5457" max="5457" width="10.44140625" style="1" customWidth="1"/>
    <col min="5458" max="5459" width="6.5546875" style="1" customWidth="1"/>
    <col min="5460" max="5460" width="8.109375" style="1" customWidth="1"/>
    <col min="5461" max="5464" width="6.5546875" style="1" customWidth="1"/>
    <col min="5465" max="5471" width="8.88671875" style="1" customWidth="1"/>
    <col min="5472" max="5478" width="6.109375" style="1" customWidth="1"/>
    <col min="5479" max="5479" width="5.88671875" style="1" customWidth="1"/>
    <col min="5480" max="5485" width="5.109375" style="1" customWidth="1"/>
    <col min="5486" max="5486" width="18.44140625" style="1" customWidth="1"/>
    <col min="5487" max="5487" width="7.88671875" style="1" customWidth="1"/>
    <col min="5488" max="5489" width="6.5546875" style="1" customWidth="1"/>
    <col min="5490" max="5490" width="9" style="1" customWidth="1"/>
    <col min="5491" max="5500" width="6.5546875" style="1" customWidth="1"/>
    <col min="5501" max="5513" width="8.88671875" style="1" customWidth="1"/>
    <col min="5514" max="5518" width="5.5546875" style="1" customWidth="1"/>
    <col min="5519" max="5526" width="6.5546875" style="1" customWidth="1"/>
    <col min="5527" max="5527" width="6" style="1" customWidth="1"/>
    <col min="5528" max="5539" width="5.109375" style="1" customWidth="1"/>
    <col min="5540" max="5633" width="8.5546875" style="1"/>
    <col min="5634" max="5635" width="9.6640625" style="1" customWidth="1"/>
    <col min="5636" max="5636" width="9.44140625" style="1" customWidth="1"/>
    <col min="5637" max="5637" width="8" style="1" customWidth="1"/>
    <col min="5638" max="5638" width="7.6640625" style="1" customWidth="1"/>
    <col min="5639" max="5639" width="9.44140625" style="1" customWidth="1"/>
    <col min="5640" max="5640" width="7.109375" style="1" customWidth="1"/>
    <col min="5641" max="5641" width="8" style="1" customWidth="1"/>
    <col min="5642" max="5642" width="8.109375" style="1" customWidth="1"/>
    <col min="5643" max="5643" width="7.88671875" style="1" customWidth="1"/>
    <col min="5644" max="5644" width="7.77734375" style="1" customWidth="1"/>
    <col min="5645" max="5648" width="8.88671875" style="1" customWidth="1"/>
    <col min="5649" max="5649" width="7.88671875" style="1" customWidth="1"/>
    <col min="5650" max="5651" width="6.5546875" style="1" customWidth="1"/>
    <col min="5652" max="5652" width="9.77734375" style="1" customWidth="1"/>
    <col min="5653" max="5657" width="6.5546875" style="1" customWidth="1"/>
    <col min="5658" max="5665" width="8.88671875" style="1" bestFit="1" customWidth="1"/>
    <col min="5666" max="5673" width="6.109375" style="1" customWidth="1"/>
    <col min="5674" max="5674" width="6.21875" style="1" customWidth="1"/>
    <col min="5675" max="5681" width="5.109375" style="1" customWidth="1"/>
    <col min="5682" max="5682" width="14.21875" style="1" customWidth="1"/>
    <col min="5683" max="5683" width="9.21875" style="1" customWidth="1"/>
    <col min="5684" max="5685" width="6.5546875" style="1" customWidth="1"/>
    <col min="5686" max="5686" width="7.21875" style="1" customWidth="1"/>
    <col min="5687" max="5690" width="6.5546875" style="1" customWidth="1"/>
    <col min="5691" max="5697" width="8.88671875" style="1" bestFit="1" customWidth="1"/>
    <col min="5698" max="5705" width="6.109375" style="1" customWidth="1"/>
    <col min="5706" max="5711" width="5.109375" style="1" customWidth="1"/>
    <col min="5712" max="5712" width="19.33203125" style="1" customWidth="1"/>
    <col min="5713" max="5713" width="10.44140625" style="1" customWidth="1"/>
    <col min="5714" max="5715" width="6.5546875" style="1" customWidth="1"/>
    <col min="5716" max="5716" width="8.109375" style="1" customWidth="1"/>
    <col min="5717" max="5720" width="6.5546875" style="1" customWidth="1"/>
    <col min="5721" max="5727" width="8.88671875" style="1" customWidth="1"/>
    <col min="5728" max="5734" width="6.109375" style="1" customWidth="1"/>
    <col min="5735" max="5735" width="5.88671875" style="1" customWidth="1"/>
    <col min="5736" max="5741" width="5.109375" style="1" customWidth="1"/>
    <col min="5742" max="5742" width="18.44140625" style="1" customWidth="1"/>
    <col min="5743" max="5743" width="7.88671875" style="1" customWidth="1"/>
    <col min="5744" max="5745" width="6.5546875" style="1" customWidth="1"/>
    <col min="5746" max="5746" width="9" style="1" customWidth="1"/>
    <col min="5747" max="5756" width="6.5546875" style="1" customWidth="1"/>
    <col min="5757" max="5769" width="8.88671875" style="1" customWidth="1"/>
    <col min="5770" max="5774" width="5.5546875" style="1" customWidth="1"/>
    <col min="5775" max="5782" width="6.5546875" style="1" customWidth="1"/>
    <col min="5783" max="5783" width="6" style="1" customWidth="1"/>
    <col min="5784" max="5795" width="5.109375" style="1" customWidth="1"/>
    <col min="5796" max="5889" width="8.5546875" style="1"/>
    <col min="5890" max="5891" width="9.6640625" style="1" customWidth="1"/>
    <col min="5892" max="5892" width="9.44140625" style="1" customWidth="1"/>
    <col min="5893" max="5893" width="8" style="1" customWidth="1"/>
    <col min="5894" max="5894" width="7.6640625" style="1" customWidth="1"/>
    <col min="5895" max="5895" width="9.44140625" style="1" customWidth="1"/>
    <col min="5896" max="5896" width="7.109375" style="1" customWidth="1"/>
    <col min="5897" max="5897" width="8" style="1" customWidth="1"/>
    <col min="5898" max="5898" width="8.109375" style="1" customWidth="1"/>
    <col min="5899" max="5899" width="7.88671875" style="1" customWidth="1"/>
    <col min="5900" max="5900" width="7.77734375" style="1" customWidth="1"/>
    <col min="5901" max="5904" width="8.88671875" style="1" customWidth="1"/>
    <col min="5905" max="5905" width="7.88671875" style="1" customWidth="1"/>
    <col min="5906" max="5907" width="6.5546875" style="1" customWidth="1"/>
    <col min="5908" max="5908" width="9.77734375" style="1" customWidth="1"/>
    <col min="5909" max="5913" width="6.5546875" style="1" customWidth="1"/>
    <col min="5914" max="5921" width="8.88671875" style="1" bestFit="1" customWidth="1"/>
    <col min="5922" max="5929" width="6.109375" style="1" customWidth="1"/>
    <col min="5930" max="5930" width="6.21875" style="1" customWidth="1"/>
    <col min="5931" max="5937" width="5.109375" style="1" customWidth="1"/>
    <col min="5938" max="5938" width="14.21875" style="1" customWidth="1"/>
    <col min="5939" max="5939" width="9.21875" style="1" customWidth="1"/>
    <col min="5940" max="5941" width="6.5546875" style="1" customWidth="1"/>
    <col min="5942" max="5942" width="7.21875" style="1" customWidth="1"/>
    <col min="5943" max="5946" width="6.5546875" style="1" customWidth="1"/>
    <col min="5947" max="5953" width="8.88671875" style="1" bestFit="1" customWidth="1"/>
    <col min="5954" max="5961" width="6.109375" style="1" customWidth="1"/>
    <col min="5962" max="5967" width="5.109375" style="1" customWidth="1"/>
    <col min="5968" max="5968" width="19.33203125" style="1" customWidth="1"/>
    <col min="5969" max="5969" width="10.44140625" style="1" customWidth="1"/>
    <col min="5970" max="5971" width="6.5546875" style="1" customWidth="1"/>
    <col min="5972" max="5972" width="8.109375" style="1" customWidth="1"/>
    <col min="5973" max="5976" width="6.5546875" style="1" customWidth="1"/>
    <col min="5977" max="5983" width="8.88671875" style="1" customWidth="1"/>
    <col min="5984" max="5990" width="6.109375" style="1" customWidth="1"/>
    <col min="5991" max="5991" width="5.88671875" style="1" customWidth="1"/>
    <col min="5992" max="5997" width="5.109375" style="1" customWidth="1"/>
    <col min="5998" max="5998" width="18.44140625" style="1" customWidth="1"/>
    <col min="5999" max="5999" width="7.88671875" style="1" customWidth="1"/>
    <col min="6000" max="6001" width="6.5546875" style="1" customWidth="1"/>
    <col min="6002" max="6002" width="9" style="1" customWidth="1"/>
    <col min="6003" max="6012" width="6.5546875" style="1" customWidth="1"/>
    <col min="6013" max="6025" width="8.88671875" style="1" customWidth="1"/>
    <col min="6026" max="6030" width="5.5546875" style="1" customWidth="1"/>
    <col min="6031" max="6038" width="6.5546875" style="1" customWidth="1"/>
    <col min="6039" max="6039" width="6" style="1" customWidth="1"/>
    <col min="6040" max="6051" width="5.109375" style="1" customWidth="1"/>
    <col min="6052" max="6145" width="8.5546875" style="1"/>
    <col min="6146" max="6147" width="9.6640625" style="1" customWidth="1"/>
    <col min="6148" max="6148" width="9.44140625" style="1" customWidth="1"/>
    <col min="6149" max="6149" width="8" style="1" customWidth="1"/>
    <col min="6150" max="6150" width="7.6640625" style="1" customWidth="1"/>
    <col min="6151" max="6151" width="9.44140625" style="1" customWidth="1"/>
    <col min="6152" max="6152" width="7.109375" style="1" customWidth="1"/>
    <col min="6153" max="6153" width="8" style="1" customWidth="1"/>
    <col min="6154" max="6154" width="8.109375" style="1" customWidth="1"/>
    <col min="6155" max="6155" width="7.88671875" style="1" customWidth="1"/>
    <col min="6156" max="6156" width="7.77734375" style="1" customWidth="1"/>
    <col min="6157" max="6160" width="8.88671875" style="1" customWidth="1"/>
    <col min="6161" max="6161" width="7.88671875" style="1" customWidth="1"/>
    <col min="6162" max="6163" width="6.5546875" style="1" customWidth="1"/>
    <col min="6164" max="6164" width="9.77734375" style="1" customWidth="1"/>
    <col min="6165" max="6169" width="6.5546875" style="1" customWidth="1"/>
    <col min="6170" max="6177" width="8.88671875" style="1" bestFit="1" customWidth="1"/>
    <col min="6178" max="6185" width="6.109375" style="1" customWidth="1"/>
    <col min="6186" max="6186" width="6.21875" style="1" customWidth="1"/>
    <col min="6187" max="6193" width="5.109375" style="1" customWidth="1"/>
    <col min="6194" max="6194" width="14.21875" style="1" customWidth="1"/>
    <col min="6195" max="6195" width="9.21875" style="1" customWidth="1"/>
    <col min="6196" max="6197" width="6.5546875" style="1" customWidth="1"/>
    <col min="6198" max="6198" width="7.21875" style="1" customWidth="1"/>
    <col min="6199" max="6202" width="6.5546875" style="1" customWidth="1"/>
    <col min="6203" max="6209" width="8.88671875" style="1" bestFit="1" customWidth="1"/>
    <col min="6210" max="6217" width="6.109375" style="1" customWidth="1"/>
    <col min="6218" max="6223" width="5.109375" style="1" customWidth="1"/>
    <col min="6224" max="6224" width="19.33203125" style="1" customWidth="1"/>
    <col min="6225" max="6225" width="10.44140625" style="1" customWidth="1"/>
    <col min="6226" max="6227" width="6.5546875" style="1" customWidth="1"/>
    <col min="6228" max="6228" width="8.109375" style="1" customWidth="1"/>
    <col min="6229" max="6232" width="6.5546875" style="1" customWidth="1"/>
    <col min="6233" max="6239" width="8.88671875" style="1" customWidth="1"/>
    <col min="6240" max="6246" width="6.109375" style="1" customWidth="1"/>
    <col min="6247" max="6247" width="5.88671875" style="1" customWidth="1"/>
    <col min="6248" max="6253" width="5.109375" style="1" customWidth="1"/>
    <col min="6254" max="6254" width="18.44140625" style="1" customWidth="1"/>
    <col min="6255" max="6255" width="7.88671875" style="1" customWidth="1"/>
    <col min="6256" max="6257" width="6.5546875" style="1" customWidth="1"/>
    <col min="6258" max="6258" width="9" style="1" customWidth="1"/>
    <col min="6259" max="6268" width="6.5546875" style="1" customWidth="1"/>
    <col min="6269" max="6281" width="8.88671875" style="1" customWidth="1"/>
    <col min="6282" max="6286" width="5.5546875" style="1" customWidth="1"/>
    <col min="6287" max="6294" width="6.5546875" style="1" customWidth="1"/>
    <col min="6295" max="6295" width="6" style="1" customWidth="1"/>
    <col min="6296" max="6307" width="5.109375" style="1" customWidth="1"/>
    <col min="6308" max="6401" width="8.5546875" style="1"/>
    <col min="6402" max="6403" width="9.6640625" style="1" customWidth="1"/>
    <col min="6404" max="6404" width="9.44140625" style="1" customWidth="1"/>
    <col min="6405" max="6405" width="8" style="1" customWidth="1"/>
    <col min="6406" max="6406" width="7.6640625" style="1" customWidth="1"/>
    <col min="6407" max="6407" width="9.44140625" style="1" customWidth="1"/>
    <col min="6408" max="6408" width="7.109375" style="1" customWidth="1"/>
    <col min="6409" max="6409" width="8" style="1" customWidth="1"/>
    <col min="6410" max="6410" width="8.109375" style="1" customWidth="1"/>
    <col min="6411" max="6411" width="7.88671875" style="1" customWidth="1"/>
    <col min="6412" max="6412" width="7.77734375" style="1" customWidth="1"/>
    <col min="6413" max="6416" width="8.88671875" style="1" customWidth="1"/>
    <col min="6417" max="6417" width="7.88671875" style="1" customWidth="1"/>
    <col min="6418" max="6419" width="6.5546875" style="1" customWidth="1"/>
    <col min="6420" max="6420" width="9.77734375" style="1" customWidth="1"/>
    <col min="6421" max="6425" width="6.5546875" style="1" customWidth="1"/>
    <col min="6426" max="6433" width="8.88671875" style="1" bestFit="1" customWidth="1"/>
    <col min="6434" max="6441" width="6.109375" style="1" customWidth="1"/>
    <col min="6442" max="6442" width="6.21875" style="1" customWidth="1"/>
    <col min="6443" max="6449" width="5.109375" style="1" customWidth="1"/>
    <col min="6450" max="6450" width="14.21875" style="1" customWidth="1"/>
    <col min="6451" max="6451" width="9.21875" style="1" customWidth="1"/>
    <col min="6452" max="6453" width="6.5546875" style="1" customWidth="1"/>
    <col min="6454" max="6454" width="7.21875" style="1" customWidth="1"/>
    <col min="6455" max="6458" width="6.5546875" style="1" customWidth="1"/>
    <col min="6459" max="6465" width="8.88671875" style="1" bestFit="1" customWidth="1"/>
    <col min="6466" max="6473" width="6.109375" style="1" customWidth="1"/>
    <col min="6474" max="6479" width="5.109375" style="1" customWidth="1"/>
    <col min="6480" max="6480" width="19.33203125" style="1" customWidth="1"/>
    <col min="6481" max="6481" width="10.44140625" style="1" customWidth="1"/>
    <col min="6482" max="6483" width="6.5546875" style="1" customWidth="1"/>
    <col min="6484" max="6484" width="8.109375" style="1" customWidth="1"/>
    <col min="6485" max="6488" width="6.5546875" style="1" customWidth="1"/>
    <col min="6489" max="6495" width="8.88671875" style="1" customWidth="1"/>
    <col min="6496" max="6502" width="6.109375" style="1" customWidth="1"/>
    <col min="6503" max="6503" width="5.88671875" style="1" customWidth="1"/>
    <col min="6504" max="6509" width="5.109375" style="1" customWidth="1"/>
    <col min="6510" max="6510" width="18.44140625" style="1" customWidth="1"/>
    <col min="6511" max="6511" width="7.88671875" style="1" customWidth="1"/>
    <col min="6512" max="6513" width="6.5546875" style="1" customWidth="1"/>
    <col min="6514" max="6514" width="9" style="1" customWidth="1"/>
    <col min="6515" max="6524" width="6.5546875" style="1" customWidth="1"/>
    <col min="6525" max="6537" width="8.88671875" style="1" customWidth="1"/>
    <col min="6538" max="6542" width="5.5546875" style="1" customWidth="1"/>
    <col min="6543" max="6550" width="6.5546875" style="1" customWidth="1"/>
    <col min="6551" max="6551" width="6" style="1" customWidth="1"/>
    <col min="6552" max="6563" width="5.109375" style="1" customWidth="1"/>
    <col min="6564" max="6657" width="8.5546875" style="1"/>
    <col min="6658" max="6659" width="9.6640625" style="1" customWidth="1"/>
    <col min="6660" max="6660" width="9.44140625" style="1" customWidth="1"/>
    <col min="6661" max="6661" width="8" style="1" customWidth="1"/>
    <col min="6662" max="6662" width="7.6640625" style="1" customWidth="1"/>
    <col min="6663" max="6663" width="9.44140625" style="1" customWidth="1"/>
    <col min="6664" max="6664" width="7.109375" style="1" customWidth="1"/>
    <col min="6665" max="6665" width="8" style="1" customWidth="1"/>
    <col min="6666" max="6666" width="8.109375" style="1" customWidth="1"/>
    <col min="6667" max="6667" width="7.88671875" style="1" customWidth="1"/>
    <col min="6668" max="6668" width="7.77734375" style="1" customWidth="1"/>
    <col min="6669" max="6672" width="8.88671875" style="1" customWidth="1"/>
    <col min="6673" max="6673" width="7.88671875" style="1" customWidth="1"/>
    <col min="6674" max="6675" width="6.5546875" style="1" customWidth="1"/>
    <col min="6676" max="6676" width="9.77734375" style="1" customWidth="1"/>
    <col min="6677" max="6681" width="6.5546875" style="1" customWidth="1"/>
    <col min="6682" max="6689" width="8.88671875" style="1" bestFit="1" customWidth="1"/>
    <col min="6690" max="6697" width="6.109375" style="1" customWidth="1"/>
    <col min="6698" max="6698" width="6.21875" style="1" customWidth="1"/>
    <col min="6699" max="6705" width="5.109375" style="1" customWidth="1"/>
    <col min="6706" max="6706" width="14.21875" style="1" customWidth="1"/>
    <col min="6707" max="6707" width="9.21875" style="1" customWidth="1"/>
    <col min="6708" max="6709" width="6.5546875" style="1" customWidth="1"/>
    <col min="6710" max="6710" width="7.21875" style="1" customWidth="1"/>
    <col min="6711" max="6714" width="6.5546875" style="1" customWidth="1"/>
    <col min="6715" max="6721" width="8.88671875" style="1" bestFit="1" customWidth="1"/>
    <col min="6722" max="6729" width="6.109375" style="1" customWidth="1"/>
    <col min="6730" max="6735" width="5.109375" style="1" customWidth="1"/>
    <col min="6736" max="6736" width="19.33203125" style="1" customWidth="1"/>
    <col min="6737" max="6737" width="10.44140625" style="1" customWidth="1"/>
    <col min="6738" max="6739" width="6.5546875" style="1" customWidth="1"/>
    <col min="6740" max="6740" width="8.109375" style="1" customWidth="1"/>
    <col min="6741" max="6744" width="6.5546875" style="1" customWidth="1"/>
    <col min="6745" max="6751" width="8.88671875" style="1" customWidth="1"/>
    <col min="6752" max="6758" width="6.109375" style="1" customWidth="1"/>
    <col min="6759" max="6759" width="5.88671875" style="1" customWidth="1"/>
    <col min="6760" max="6765" width="5.109375" style="1" customWidth="1"/>
    <col min="6766" max="6766" width="18.44140625" style="1" customWidth="1"/>
    <col min="6767" max="6767" width="7.88671875" style="1" customWidth="1"/>
    <col min="6768" max="6769" width="6.5546875" style="1" customWidth="1"/>
    <col min="6770" max="6770" width="9" style="1" customWidth="1"/>
    <col min="6771" max="6780" width="6.5546875" style="1" customWidth="1"/>
    <col min="6781" max="6793" width="8.88671875" style="1" customWidth="1"/>
    <col min="6794" max="6798" width="5.5546875" style="1" customWidth="1"/>
    <col min="6799" max="6806" width="6.5546875" style="1" customWidth="1"/>
    <col min="6807" max="6807" width="6" style="1" customWidth="1"/>
    <col min="6808" max="6819" width="5.109375" style="1" customWidth="1"/>
    <col min="6820" max="6913" width="8.5546875" style="1"/>
    <col min="6914" max="6915" width="9.6640625" style="1" customWidth="1"/>
    <col min="6916" max="6916" width="9.44140625" style="1" customWidth="1"/>
    <col min="6917" max="6917" width="8" style="1" customWidth="1"/>
    <col min="6918" max="6918" width="7.6640625" style="1" customWidth="1"/>
    <col min="6919" max="6919" width="9.44140625" style="1" customWidth="1"/>
    <col min="6920" max="6920" width="7.109375" style="1" customWidth="1"/>
    <col min="6921" max="6921" width="8" style="1" customWidth="1"/>
    <col min="6922" max="6922" width="8.109375" style="1" customWidth="1"/>
    <col min="6923" max="6923" width="7.88671875" style="1" customWidth="1"/>
    <col min="6924" max="6924" width="7.77734375" style="1" customWidth="1"/>
    <col min="6925" max="6928" width="8.88671875" style="1" customWidth="1"/>
    <col min="6929" max="6929" width="7.88671875" style="1" customWidth="1"/>
    <col min="6930" max="6931" width="6.5546875" style="1" customWidth="1"/>
    <col min="6932" max="6932" width="9.77734375" style="1" customWidth="1"/>
    <col min="6933" max="6937" width="6.5546875" style="1" customWidth="1"/>
    <col min="6938" max="6945" width="8.88671875" style="1" bestFit="1" customWidth="1"/>
    <col min="6946" max="6953" width="6.109375" style="1" customWidth="1"/>
    <col min="6954" max="6954" width="6.21875" style="1" customWidth="1"/>
    <col min="6955" max="6961" width="5.109375" style="1" customWidth="1"/>
    <col min="6962" max="6962" width="14.21875" style="1" customWidth="1"/>
    <col min="6963" max="6963" width="9.21875" style="1" customWidth="1"/>
    <col min="6964" max="6965" width="6.5546875" style="1" customWidth="1"/>
    <col min="6966" max="6966" width="7.21875" style="1" customWidth="1"/>
    <col min="6967" max="6970" width="6.5546875" style="1" customWidth="1"/>
    <col min="6971" max="6977" width="8.88671875" style="1" bestFit="1" customWidth="1"/>
    <col min="6978" max="6985" width="6.109375" style="1" customWidth="1"/>
    <col min="6986" max="6991" width="5.109375" style="1" customWidth="1"/>
    <col min="6992" max="6992" width="19.33203125" style="1" customWidth="1"/>
    <col min="6993" max="6993" width="10.44140625" style="1" customWidth="1"/>
    <col min="6994" max="6995" width="6.5546875" style="1" customWidth="1"/>
    <col min="6996" max="6996" width="8.109375" style="1" customWidth="1"/>
    <col min="6997" max="7000" width="6.5546875" style="1" customWidth="1"/>
    <col min="7001" max="7007" width="8.88671875" style="1" customWidth="1"/>
    <col min="7008" max="7014" width="6.109375" style="1" customWidth="1"/>
    <col min="7015" max="7015" width="5.88671875" style="1" customWidth="1"/>
    <col min="7016" max="7021" width="5.109375" style="1" customWidth="1"/>
    <col min="7022" max="7022" width="18.44140625" style="1" customWidth="1"/>
    <col min="7023" max="7023" width="7.88671875" style="1" customWidth="1"/>
    <col min="7024" max="7025" width="6.5546875" style="1" customWidth="1"/>
    <col min="7026" max="7026" width="9" style="1" customWidth="1"/>
    <col min="7027" max="7036" width="6.5546875" style="1" customWidth="1"/>
    <col min="7037" max="7049" width="8.88671875" style="1" customWidth="1"/>
    <col min="7050" max="7054" width="5.5546875" style="1" customWidth="1"/>
    <col min="7055" max="7062" width="6.5546875" style="1" customWidth="1"/>
    <col min="7063" max="7063" width="6" style="1" customWidth="1"/>
    <col min="7064" max="7075" width="5.109375" style="1" customWidth="1"/>
    <col min="7076" max="7169" width="8.5546875" style="1"/>
    <col min="7170" max="7171" width="9.6640625" style="1" customWidth="1"/>
    <col min="7172" max="7172" width="9.44140625" style="1" customWidth="1"/>
    <col min="7173" max="7173" width="8" style="1" customWidth="1"/>
    <col min="7174" max="7174" width="7.6640625" style="1" customWidth="1"/>
    <col min="7175" max="7175" width="9.44140625" style="1" customWidth="1"/>
    <col min="7176" max="7176" width="7.109375" style="1" customWidth="1"/>
    <col min="7177" max="7177" width="8" style="1" customWidth="1"/>
    <col min="7178" max="7178" width="8.109375" style="1" customWidth="1"/>
    <col min="7179" max="7179" width="7.88671875" style="1" customWidth="1"/>
    <col min="7180" max="7180" width="7.77734375" style="1" customWidth="1"/>
    <col min="7181" max="7184" width="8.88671875" style="1" customWidth="1"/>
    <col min="7185" max="7185" width="7.88671875" style="1" customWidth="1"/>
    <col min="7186" max="7187" width="6.5546875" style="1" customWidth="1"/>
    <col min="7188" max="7188" width="9.77734375" style="1" customWidth="1"/>
    <col min="7189" max="7193" width="6.5546875" style="1" customWidth="1"/>
    <col min="7194" max="7201" width="8.88671875" style="1" bestFit="1" customWidth="1"/>
    <col min="7202" max="7209" width="6.109375" style="1" customWidth="1"/>
    <col min="7210" max="7210" width="6.21875" style="1" customWidth="1"/>
    <col min="7211" max="7217" width="5.109375" style="1" customWidth="1"/>
    <col min="7218" max="7218" width="14.21875" style="1" customWidth="1"/>
    <col min="7219" max="7219" width="9.21875" style="1" customWidth="1"/>
    <col min="7220" max="7221" width="6.5546875" style="1" customWidth="1"/>
    <col min="7222" max="7222" width="7.21875" style="1" customWidth="1"/>
    <col min="7223" max="7226" width="6.5546875" style="1" customWidth="1"/>
    <col min="7227" max="7233" width="8.88671875" style="1" bestFit="1" customWidth="1"/>
    <col min="7234" max="7241" width="6.109375" style="1" customWidth="1"/>
    <col min="7242" max="7247" width="5.109375" style="1" customWidth="1"/>
    <col min="7248" max="7248" width="19.33203125" style="1" customWidth="1"/>
    <col min="7249" max="7249" width="10.44140625" style="1" customWidth="1"/>
    <col min="7250" max="7251" width="6.5546875" style="1" customWidth="1"/>
    <col min="7252" max="7252" width="8.109375" style="1" customWidth="1"/>
    <col min="7253" max="7256" width="6.5546875" style="1" customWidth="1"/>
    <col min="7257" max="7263" width="8.88671875" style="1" customWidth="1"/>
    <col min="7264" max="7270" width="6.109375" style="1" customWidth="1"/>
    <col min="7271" max="7271" width="5.88671875" style="1" customWidth="1"/>
    <col min="7272" max="7277" width="5.109375" style="1" customWidth="1"/>
    <col min="7278" max="7278" width="18.44140625" style="1" customWidth="1"/>
    <col min="7279" max="7279" width="7.88671875" style="1" customWidth="1"/>
    <col min="7280" max="7281" width="6.5546875" style="1" customWidth="1"/>
    <col min="7282" max="7282" width="9" style="1" customWidth="1"/>
    <col min="7283" max="7292" width="6.5546875" style="1" customWidth="1"/>
    <col min="7293" max="7305" width="8.88671875" style="1" customWidth="1"/>
    <col min="7306" max="7310" width="5.5546875" style="1" customWidth="1"/>
    <col min="7311" max="7318" width="6.5546875" style="1" customWidth="1"/>
    <col min="7319" max="7319" width="6" style="1" customWidth="1"/>
    <col min="7320" max="7331" width="5.109375" style="1" customWidth="1"/>
    <col min="7332" max="7425" width="8.5546875" style="1"/>
    <col min="7426" max="7427" width="9.6640625" style="1" customWidth="1"/>
    <col min="7428" max="7428" width="9.44140625" style="1" customWidth="1"/>
    <col min="7429" max="7429" width="8" style="1" customWidth="1"/>
    <col min="7430" max="7430" width="7.6640625" style="1" customWidth="1"/>
    <col min="7431" max="7431" width="9.44140625" style="1" customWidth="1"/>
    <col min="7432" max="7432" width="7.109375" style="1" customWidth="1"/>
    <col min="7433" max="7433" width="8" style="1" customWidth="1"/>
    <col min="7434" max="7434" width="8.109375" style="1" customWidth="1"/>
    <col min="7435" max="7435" width="7.88671875" style="1" customWidth="1"/>
    <col min="7436" max="7436" width="7.77734375" style="1" customWidth="1"/>
    <col min="7437" max="7440" width="8.88671875" style="1" customWidth="1"/>
    <col min="7441" max="7441" width="7.88671875" style="1" customWidth="1"/>
    <col min="7442" max="7443" width="6.5546875" style="1" customWidth="1"/>
    <col min="7444" max="7444" width="9.77734375" style="1" customWidth="1"/>
    <col min="7445" max="7449" width="6.5546875" style="1" customWidth="1"/>
    <col min="7450" max="7457" width="8.88671875" style="1" bestFit="1" customWidth="1"/>
    <col min="7458" max="7465" width="6.109375" style="1" customWidth="1"/>
    <col min="7466" max="7466" width="6.21875" style="1" customWidth="1"/>
    <col min="7467" max="7473" width="5.109375" style="1" customWidth="1"/>
    <col min="7474" max="7474" width="14.21875" style="1" customWidth="1"/>
    <col min="7475" max="7475" width="9.21875" style="1" customWidth="1"/>
    <col min="7476" max="7477" width="6.5546875" style="1" customWidth="1"/>
    <col min="7478" max="7478" width="7.21875" style="1" customWidth="1"/>
    <col min="7479" max="7482" width="6.5546875" style="1" customWidth="1"/>
    <col min="7483" max="7489" width="8.88671875" style="1" bestFit="1" customWidth="1"/>
    <col min="7490" max="7497" width="6.109375" style="1" customWidth="1"/>
    <col min="7498" max="7503" width="5.109375" style="1" customWidth="1"/>
    <col min="7504" max="7504" width="19.33203125" style="1" customWidth="1"/>
    <col min="7505" max="7505" width="10.44140625" style="1" customWidth="1"/>
    <col min="7506" max="7507" width="6.5546875" style="1" customWidth="1"/>
    <col min="7508" max="7508" width="8.109375" style="1" customWidth="1"/>
    <col min="7509" max="7512" width="6.5546875" style="1" customWidth="1"/>
    <col min="7513" max="7519" width="8.88671875" style="1" customWidth="1"/>
    <col min="7520" max="7526" width="6.109375" style="1" customWidth="1"/>
    <col min="7527" max="7527" width="5.88671875" style="1" customWidth="1"/>
    <col min="7528" max="7533" width="5.109375" style="1" customWidth="1"/>
    <col min="7534" max="7534" width="18.44140625" style="1" customWidth="1"/>
    <col min="7535" max="7535" width="7.88671875" style="1" customWidth="1"/>
    <col min="7536" max="7537" width="6.5546875" style="1" customWidth="1"/>
    <col min="7538" max="7538" width="9" style="1" customWidth="1"/>
    <col min="7539" max="7548" width="6.5546875" style="1" customWidth="1"/>
    <col min="7549" max="7561" width="8.88671875" style="1" customWidth="1"/>
    <col min="7562" max="7566" width="5.5546875" style="1" customWidth="1"/>
    <col min="7567" max="7574" width="6.5546875" style="1" customWidth="1"/>
    <col min="7575" max="7575" width="6" style="1" customWidth="1"/>
    <col min="7576" max="7587" width="5.109375" style="1" customWidth="1"/>
    <col min="7588" max="7681" width="8.5546875" style="1"/>
    <col min="7682" max="7683" width="9.6640625" style="1" customWidth="1"/>
    <col min="7684" max="7684" width="9.44140625" style="1" customWidth="1"/>
    <col min="7685" max="7685" width="8" style="1" customWidth="1"/>
    <col min="7686" max="7686" width="7.6640625" style="1" customWidth="1"/>
    <col min="7687" max="7687" width="9.44140625" style="1" customWidth="1"/>
    <col min="7688" max="7688" width="7.109375" style="1" customWidth="1"/>
    <col min="7689" max="7689" width="8" style="1" customWidth="1"/>
    <col min="7690" max="7690" width="8.109375" style="1" customWidth="1"/>
    <col min="7691" max="7691" width="7.88671875" style="1" customWidth="1"/>
    <col min="7692" max="7692" width="7.77734375" style="1" customWidth="1"/>
    <col min="7693" max="7696" width="8.88671875" style="1" customWidth="1"/>
    <col min="7697" max="7697" width="7.88671875" style="1" customWidth="1"/>
    <col min="7698" max="7699" width="6.5546875" style="1" customWidth="1"/>
    <col min="7700" max="7700" width="9.77734375" style="1" customWidth="1"/>
    <col min="7701" max="7705" width="6.5546875" style="1" customWidth="1"/>
    <col min="7706" max="7713" width="8.88671875" style="1" bestFit="1" customWidth="1"/>
    <col min="7714" max="7721" width="6.109375" style="1" customWidth="1"/>
    <col min="7722" max="7722" width="6.21875" style="1" customWidth="1"/>
    <col min="7723" max="7729" width="5.109375" style="1" customWidth="1"/>
    <col min="7730" max="7730" width="14.21875" style="1" customWidth="1"/>
    <col min="7731" max="7731" width="9.21875" style="1" customWidth="1"/>
    <col min="7732" max="7733" width="6.5546875" style="1" customWidth="1"/>
    <col min="7734" max="7734" width="7.21875" style="1" customWidth="1"/>
    <col min="7735" max="7738" width="6.5546875" style="1" customWidth="1"/>
    <col min="7739" max="7745" width="8.88671875" style="1" bestFit="1" customWidth="1"/>
    <col min="7746" max="7753" width="6.109375" style="1" customWidth="1"/>
    <col min="7754" max="7759" width="5.109375" style="1" customWidth="1"/>
    <col min="7760" max="7760" width="19.33203125" style="1" customWidth="1"/>
    <col min="7761" max="7761" width="10.44140625" style="1" customWidth="1"/>
    <col min="7762" max="7763" width="6.5546875" style="1" customWidth="1"/>
    <col min="7764" max="7764" width="8.109375" style="1" customWidth="1"/>
    <col min="7765" max="7768" width="6.5546875" style="1" customWidth="1"/>
    <col min="7769" max="7775" width="8.88671875" style="1" customWidth="1"/>
    <col min="7776" max="7782" width="6.109375" style="1" customWidth="1"/>
    <col min="7783" max="7783" width="5.88671875" style="1" customWidth="1"/>
    <col min="7784" max="7789" width="5.109375" style="1" customWidth="1"/>
    <col min="7790" max="7790" width="18.44140625" style="1" customWidth="1"/>
    <col min="7791" max="7791" width="7.88671875" style="1" customWidth="1"/>
    <col min="7792" max="7793" width="6.5546875" style="1" customWidth="1"/>
    <col min="7794" max="7794" width="9" style="1" customWidth="1"/>
    <col min="7795" max="7804" width="6.5546875" style="1" customWidth="1"/>
    <col min="7805" max="7817" width="8.88671875" style="1" customWidth="1"/>
    <col min="7818" max="7822" width="5.5546875" style="1" customWidth="1"/>
    <col min="7823" max="7830" width="6.5546875" style="1" customWidth="1"/>
    <col min="7831" max="7831" width="6" style="1" customWidth="1"/>
    <col min="7832" max="7843" width="5.109375" style="1" customWidth="1"/>
    <col min="7844" max="7937" width="8.5546875" style="1"/>
    <col min="7938" max="7939" width="9.6640625" style="1" customWidth="1"/>
    <col min="7940" max="7940" width="9.44140625" style="1" customWidth="1"/>
    <col min="7941" max="7941" width="8" style="1" customWidth="1"/>
    <col min="7942" max="7942" width="7.6640625" style="1" customWidth="1"/>
    <col min="7943" max="7943" width="9.44140625" style="1" customWidth="1"/>
    <col min="7944" max="7944" width="7.109375" style="1" customWidth="1"/>
    <col min="7945" max="7945" width="8" style="1" customWidth="1"/>
    <col min="7946" max="7946" width="8.109375" style="1" customWidth="1"/>
    <col min="7947" max="7947" width="7.88671875" style="1" customWidth="1"/>
    <col min="7948" max="7948" width="7.77734375" style="1" customWidth="1"/>
    <col min="7949" max="7952" width="8.88671875" style="1" customWidth="1"/>
    <col min="7953" max="7953" width="7.88671875" style="1" customWidth="1"/>
    <col min="7954" max="7955" width="6.5546875" style="1" customWidth="1"/>
    <col min="7956" max="7956" width="9.77734375" style="1" customWidth="1"/>
    <col min="7957" max="7961" width="6.5546875" style="1" customWidth="1"/>
    <col min="7962" max="7969" width="8.88671875" style="1" bestFit="1" customWidth="1"/>
    <col min="7970" max="7977" width="6.109375" style="1" customWidth="1"/>
    <col min="7978" max="7978" width="6.21875" style="1" customWidth="1"/>
    <col min="7979" max="7985" width="5.109375" style="1" customWidth="1"/>
    <col min="7986" max="7986" width="14.21875" style="1" customWidth="1"/>
    <col min="7987" max="7987" width="9.21875" style="1" customWidth="1"/>
    <col min="7988" max="7989" width="6.5546875" style="1" customWidth="1"/>
    <col min="7990" max="7990" width="7.21875" style="1" customWidth="1"/>
    <col min="7991" max="7994" width="6.5546875" style="1" customWidth="1"/>
    <col min="7995" max="8001" width="8.88671875" style="1" bestFit="1" customWidth="1"/>
    <col min="8002" max="8009" width="6.109375" style="1" customWidth="1"/>
    <col min="8010" max="8015" width="5.109375" style="1" customWidth="1"/>
    <col min="8016" max="8016" width="19.33203125" style="1" customWidth="1"/>
    <col min="8017" max="8017" width="10.44140625" style="1" customWidth="1"/>
    <col min="8018" max="8019" width="6.5546875" style="1" customWidth="1"/>
    <col min="8020" max="8020" width="8.109375" style="1" customWidth="1"/>
    <col min="8021" max="8024" width="6.5546875" style="1" customWidth="1"/>
    <col min="8025" max="8031" width="8.88671875" style="1" customWidth="1"/>
    <col min="8032" max="8038" width="6.109375" style="1" customWidth="1"/>
    <col min="8039" max="8039" width="5.88671875" style="1" customWidth="1"/>
    <col min="8040" max="8045" width="5.109375" style="1" customWidth="1"/>
    <col min="8046" max="8046" width="18.44140625" style="1" customWidth="1"/>
    <col min="8047" max="8047" width="7.88671875" style="1" customWidth="1"/>
    <col min="8048" max="8049" width="6.5546875" style="1" customWidth="1"/>
    <col min="8050" max="8050" width="9" style="1" customWidth="1"/>
    <col min="8051" max="8060" width="6.5546875" style="1" customWidth="1"/>
    <col min="8061" max="8073" width="8.88671875" style="1" customWidth="1"/>
    <col min="8074" max="8078" width="5.5546875" style="1" customWidth="1"/>
    <col min="8079" max="8086" width="6.5546875" style="1" customWidth="1"/>
    <col min="8087" max="8087" width="6" style="1" customWidth="1"/>
    <col min="8088" max="8099" width="5.109375" style="1" customWidth="1"/>
    <col min="8100" max="8193" width="8.5546875" style="1"/>
    <col min="8194" max="8195" width="9.6640625" style="1" customWidth="1"/>
    <col min="8196" max="8196" width="9.44140625" style="1" customWidth="1"/>
    <col min="8197" max="8197" width="8" style="1" customWidth="1"/>
    <col min="8198" max="8198" width="7.6640625" style="1" customWidth="1"/>
    <col min="8199" max="8199" width="9.44140625" style="1" customWidth="1"/>
    <col min="8200" max="8200" width="7.109375" style="1" customWidth="1"/>
    <col min="8201" max="8201" width="8" style="1" customWidth="1"/>
    <col min="8202" max="8202" width="8.109375" style="1" customWidth="1"/>
    <col min="8203" max="8203" width="7.88671875" style="1" customWidth="1"/>
    <col min="8204" max="8204" width="7.77734375" style="1" customWidth="1"/>
    <col min="8205" max="8208" width="8.88671875" style="1" customWidth="1"/>
    <col min="8209" max="8209" width="7.88671875" style="1" customWidth="1"/>
    <col min="8210" max="8211" width="6.5546875" style="1" customWidth="1"/>
    <col min="8212" max="8212" width="9.77734375" style="1" customWidth="1"/>
    <col min="8213" max="8217" width="6.5546875" style="1" customWidth="1"/>
    <col min="8218" max="8225" width="8.88671875" style="1" bestFit="1" customWidth="1"/>
    <col min="8226" max="8233" width="6.109375" style="1" customWidth="1"/>
    <col min="8234" max="8234" width="6.21875" style="1" customWidth="1"/>
    <col min="8235" max="8241" width="5.109375" style="1" customWidth="1"/>
    <col min="8242" max="8242" width="14.21875" style="1" customWidth="1"/>
    <col min="8243" max="8243" width="9.21875" style="1" customWidth="1"/>
    <col min="8244" max="8245" width="6.5546875" style="1" customWidth="1"/>
    <col min="8246" max="8246" width="7.21875" style="1" customWidth="1"/>
    <col min="8247" max="8250" width="6.5546875" style="1" customWidth="1"/>
    <col min="8251" max="8257" width="8.88671875" style="1" bestFit="1" customWidth="1"/>
    <col min="8258" max="8265" width="6.109375" style="1" customWidth="1"/>
    <col min="8266" max="8271" width="5.109375" style="1" customWidth="1"/>
    <col min="8272" max="8272" width="19.33203125" style="1" customWidth="1"/>
    <col min="8273" max="8273" width="10.44140625" style="1" customWidth="1"/>
    <col min="8274" max="8275" width="6.5546875" style="1" customWidth="1"/>
    <col min="8276" max="8276" width="8.109375" style="1" customWidth="1"/>
    <col min="8277" max="8280" width="6.5546875" style="1" customWidth="1"/>
    <col min="8281" max="8287" width="8.88671875" style="1" customWidth="1"/>
    <col min="8288" max="8294" width="6.109375" style="1" customWidth="1"/>
    <col min="8295" max="8295" width="5.88671875" style="1" customWidth="1"/>
    <col min="8296" max="8301" width="5.109375" style="1" customWidth="1"/>
    <col min="8302" max="8302" width="18.44140625" style="1" customWidth="1"/>
    <col min="8303" max="8303" width="7.88671875" style="1" customWidth="1"/>
    <col min="8304" max="8305" width="6.5546875" style="1" customWidth="1"/>
    <col min="8306" max="8306" width="9" style="1" customWidth="1"/>
    <col min="8307" max="8316" width="6.5546875" style="1" customWidth="1"/>
    <col min="8317" max="8329" width="8.88671875" style="1" customWidth="1"/>
    <col min="8330" max="8334" width="5.5546875" style="1" customWidth="1"/>
    <col min="8335" max="8342" width="6.5546875" style="1" customWidth="1"/>
    <col min="8343" max="8343" width="6" style="1" customWidth="1"/>
    <col min="8344" max="8355" width="5.109375" style="1" customWidth="1"/>
    <col min="8356" max="8449" width="8.5546875" style="1"/>
    <col min="8450" max="8451" width="9.6640625" style="1" customWidth="1"/>
    <col min="8452" max="8452" width="9.44140625" style="1" customWidth="1"/>
    <col min="8453" max="8453" width="8" style="1" customWidth="1"/>
    <col min="8454" max="8454" width="7.6640625" style="1" customWidth="1"/>
    <col min="8455" max="8455" width="9.44140625" style="1" customWidth="1"/>
    <col min="8456" max="8456" width="7.109375" style="1" customWidth="1"/>
    <col min="8457" max="8457" width="8" style="1" customWidth="1"/>
    <col min="8458" max="8458" width="8.109375" style="1" customWidth="1"/>
    <col min="8459" max="8459" width="7.88671875" style="1" customWidth="1"/>
    <col min="8460" max="8460" width="7.77734375" style="1" customWidth="1"/>
    <col min="8461" max="8464" width="8.88671875" style="1" customWidth="1"/>
    <col min="8465" max="8465" width="7.88671875" style="1" customWidth="1"/>
    <col min="8466" max="8467" width="6.5546875" style="1" customWidth="1"/>
    <col min="8468" max="8468" width="9.77734375" style="1" customWidth="1"/>
    <col min="8469" max="8473" width="6.5546875" style="1" customWidth="1"/>
    <col min="8474" max="8481" width="8.88671875" style="1" bestFit="1" customWidth="1"/>
    <col min="8482" max="8489" width="6.109375" style="1" customWidth="1"/>
    <col min="8490" max="8490" width="6.21875" style="1" customWidth="1"/>
    <col min="8491" max="8497" width="5.109375" style="1" customWidth="1"/>
    <col min="8498" max="8498" width="14.21875" style="1" customWidth="1"/>
    <col min="8499" max="8499" width="9.21875" style="1" customWidth="1"/>
    <col min="8500" max="8501" width="6.5546875" style="1" customWidth="1"/>
    <col min="8502" max="8502" width="7.21875" style="1" customWidth="1"/>
    <col min="8503" max="8506" width="6.5546875" style="1" customWidth="1"/>
    <col min="8507" max="8513" width="8.88671875" style="1" bestFit="1" customWidth="1"/>
    <col min="8514" max="8521" width="6.109375" style="1" customWidth="1"/>
    <col min="8522" max="8527" width="5.109375" style="1" customWidth="1"/>
    <col min="8528" max="8528" width="19.33203125" style="1" customWidth="1"/>
    <col min="8529" max="8529" width="10.44140625" style="1" customWidth="1"/>
    <col min="8530" max="8531" width="6.5546875" style="1" customWidth="1"/>
    <col min="8532" max="8532" width="8.109375" style="1" customWidth="1"/>
    <col min="8533" max="8536" width="6.5546875" style="1" customWidth="1"/>
    <col min="8537" max="8543" width="8.88671875" style="1" customWidth="1"/>
    <col min="8544" max="8550" width="6.109375" style="1" customWidth="1"/>
    <col min="8551" max="8551" width="5.88671875" style="1" customWidth="1"/>
    <col min="8552" max="8557" width="5.109375" style="1" customWidth="1"/>
    <col min="8558" max="8558" width="18.44140625" style="1" customWidth="1"/>
    <col min="8559" max="8559" width="7.88671875" style="1" customWidth="1"/>
    <col min="8560" max="8561" width="6.5546875" style="1" customWidth="1"/>
    <col min="8562" max="8562" width="9" style="1" customWidth="1"/>
    <col min="8563" max="8572" width="6.5546875" style="1" customWidth="1"/>
    <col min="8573" max="8585" width="8.88671875" style="1" customWidth="1"/>
    <col min="8586" max="8590" width="5.5546875" style="1" customWidth="1"/>
    <col min="8591" max="8598" width="6.5546875" style="1" customWidth="1"/>
    <col min="8599" max="8599" width="6" style="1" customWidth="1"/>
    <col min="8600" max="8611" width="5.109375" style="1" customWidth="1"/>
    <col min="8612" max="8705" width="8.5546875" style="1"/>
    <col min="8706" max="8707" width="9.6640625" style="1" customWidth="1"/>
    <col min="8708" max="8708" width="9.44140625" style="1" customWidth="1"/>
    <col min="8709" max="8709" width="8" style="1" customWidth="1"/>
    <col min="8710" max="8710" width="7.6640625" style="1" customWidth="1"/>
    <col min="8711" max="8711" width="9.44140625" style="1" customWidth="1"/>
    <col min="8712" max="8712" width="7.109375" style="1" customWidth="1"/>
    <col min="8713" max="8713" width="8" style="1" customWidth="1"/>
    <col min="8714" max="8714" width="8.109375" style="1" customWidth="1"/>
    <col min="8715" max="8715" width="7.88671875" style="1" customWidth="1"/>
    <col min="8716" max="8716" width="7.77734375" style="1" customWidth="1"/>
    <col min="8717" max="8720" width="8.88671875" style="1" customWidth="1"/>
    <col min="8721" max="8721" width="7.88671875" style="1" customWidth="1"/>
    <col min="8722" max="8723" width="6.5546875" style="1" customWidth="1"/>
    <col min="8724" max="8724" width="9.77734375" style="1" customWidth="1"/>
    <col min="8725" max="8729" width="6.5546875" style="1" customWidth="1"/>
    <col min="8730" max="8737" width="8.88671875" style="1" bestFit="1" customWidth="1"/>
    <col min="8738" max="8745" width="6.109375" style="1" customWidth="1"/>
    <col min="8746" max="8746" width="6.21875" style="1" customWidth="1"/>
    <col min="8747" max="8753" width="5.109375" style="1" customWidth="1"/>
    <col min="8754" max="8754" width="14.21875" style="1" customWidth="1"/>
    <col min="8755" max="8755" width="9.21875" style="1" customWidth="1"/>
    <col min="8756" max="8757" width="6.5546875" style="1" customWidth="1"/>
    <col min="8758" max="8758" width="7.21875" style="1" customWidth="1"/>
    <col min="8759" max="8762" width="6.5546875" style="1" customWidth="1"/>
    <col min="8763" max="8769" width="8.88671875" style="1" bestFit="1" customWidth="1"/>
    <col min="8770" max="8777" width="6.109375" style="1" customWidth="1"/>
    <col min="8778" max="8783" width="5.109375" style="1" customWidth="1"/>
    <col min="8784" max="8784" width="19.33203125" style="1" customWidth="1"/>
    <col min="8785" max="8785" width="10.44140625" style="1" customWidth="1"/>
    <col min="8786" max="8787" width="6.5546875" style="1" customWidth="1"/>
    <col min="8788" max="8788" width="8.109375" style="1" customWidth="1"/>
    <col min="8789" max="8792" width="6.5546875" style="1" customWidth="1"/>
    <col min="8793" max="8799" width="8.88671875" style="1" customWidth="1"/>
    <col min="8800" max="8806" width="6.109375" style="1" customWidth="1"/>
    <col min="8807" max="8807" width="5.88671875" style="1" customWidth="1"/>
    <col min="8808" max="8813" width="5.109375" style="1" customWidth="1"/>
    <col min="8814" max="8814" width="18.44140625" style="1" customWidth="1"/>
    <col min="8815" max="8815" width="7.88671875" style="1" customWidth="1"/>
    <col min="8816" max="8817" width="6.5546875" style="1" customWidth="1"/>
    <col min="8818" max="8818" width="9" style="1" customWidth="1"/>
    <col min="8819" max="8828" width="6.5546875" style="1" customWidth="1"/>
    <col min="8829" max="8841" width="8.88671875" style="1" customWidth="1"/>
    <col min="8842" max="8846" width="5.5546875" style="1" customWidth="1"/>
    <col min="8847" max="8854" width="6.5546875" style="1" customWidth="1"/>
    <col min="8855" max="8855" width="6" style="1" customWidth="1"/>
    <col min="8856" max="8867" width="5.109375" style="1" customWidth="1"/>
    <col min="8868" max="8961" width="8.5546875" style="1"/>
    <col min="8962" max="8963" width="9.6640625" style="1" customWidth="1"/>
    <col min="8964" max="8964" width="9.44140625" style="1" customWidth="1"/>
    <col min="8965" max="8965" width="8" style="1" customWidth="1"/>
    <col min="8966" max="8966" width="7.6640625" style="1" customWidth="1"/>
    <col min="8967" max="8967" width="9.44140625" style="1" customWidth="1"/>
    <col min="8968" max="8968" width="7.109375" style="1" customWidth="1"/>
    <col min="8969" max="8969" width="8" style="1" customWidth="1"/>
    <col min="8970" max="8970" width="8.109375" style="1" customWidth="1"/>
    <col min="8971" max="8971" width="7.88671875" style="1" customWidth="1"/>
    <col min="8972" max="8972" width="7.77734375" style="1" customWidth="1"/>
    <col min="8973" max="8976" width="8.88671875" style="1" customWidth="1"/>
    <col min="8977" max="8977" width="7.88671875" style="1" customWidth="1"/>
    <col min="8978" max="8979" width="6.5546875" style="1" customWidth="1"/>
    <col min="8980" max="8980" width="9.77734375" style="1" customWidth="1"/>
    <col min="8981" max="8985" width="6.5546875" style="1" customWidth="1"/>
    <col min="8986" max="8993" width="8.88671875" style="1" bestFit="1" customWidth="1"/>
    <col min="8994" max="9001" width="6.109375" style="1" customWidth="1"/>
    <col min="9002" max="9002" width="6.21875" style="1" customWidth="1"/>
    <col min="9003" max="9009" width="5.109375" style="1" customWidth="1"/>
    <col min="9010" max="9010" width="14.21875" style="1" customWidth="1"/>
    <col min="9011" max="9011" width="9.21875" style="1" customWidth="1"/>
    <col min="9012" max="9013" width="6.5546875" style="1" customWidth="1"/>
    <col min="9014" max="9014" width="7.21875" style="1" customWidth="1"/>
    <col min="9015" max="9018" width="6.5546875" style="1" customWidth="1"/>
    <col min="9019" max="9025" width="8.88671875" style="1" bestFit="1" customWidth="1"/>
    <col min="9026" max="9033" width="6.109375" style="1" customWidth="1"/>
    <col min="9034" max="9039" width="5.109375" style="1" customWidth="1"/>
    <col min="9040" max="9040" width="19.33203125" style="1" customWidth="1"/>
    <col min="9041" max="9041" width="10.44140625" style="1" customWidth="1"/>
    <col min="9042" max="9043" width="6.5546875" style="1" customWidth="1"/>
    <col min="9044" max="9044" width="8.109375" style="1" customWidth="1"/>
    <col min="9045" max="9048" width="6.5546875" style="1" customWidth="1"/>
    <col min="9049" max="9055" width="8.88671875" style="1" customWidth="1"/>
    <col min="9056" max="9062" width="6.109375" style="1" customWidth="1"/>
    <col min="9063" max="9063" width="5.88671875" style="1" customWidth="1"/>
    <col min="9064" max="9069" width="5.109375" style="1" customWidth="1"/>
    <col min="9070" max="9070" width="18.44140625" style="1" customWidth="1"/>
    <col min="9071" max="9071" width="7.88671875" style="1" customWidth="1"/>
    <col min="9072" max="9073" width="6.5546875" style="1" customWidth="1"/>
    <col min="9074" max="9074" width="9" style="1" customWidth="1"/>
    <col min="9075" max="9084" width="6.5546875" style="1" customWidth="1"/>
    <col min="9085" max="9097" width="8.88671875" style="1" customWidth="1"/>
    <col min="9098" max="9102" width="5.5546875" style="1" customWidth="1"/>
    <col min="9103" max="9110" width="6.5546875" style="1" customWidth="1"/>
    <col min="9111" max="9111" width="6" style="1" customWidth="1"/>
    <col min="9112" max="9123" width="5.109375" style="1" customWidth="1"/>
    <col min="9124" max="9217" width="8.5546875" style="1"/>
    <col min="9218" max="9219" width="9.6640625" style="1" customWidth="1"/>
    <col min="9220" max="9220" width="9.44140625" style="1" customWidth="1"/>
    <col min="9221" max="9221" width="8" style="1" customWidth="1"/>
    <col min="9222" max="9222" width="7.6640625" style="1" customWidth="1"/>
    <col min="9223" max="9223" width="9.44140625" style="1" customWidth="1"/>
    <col min="9224" max="9224" width="7.109375" style="1" customWidth="1"/>
    <col min="9225" max="9225" width="8" style="1" customWidth="1"/>
    <col min="9226" max="9226" width="8.109375" style="1" customWidth="1"/>
    <col min="9227" max="9227" width="7.88671875" style="1" customWidth="1"/>
    <col min="9228" max="9228" width="7.77734375" style="1" customWidth="1"/>
    <col min="9229" max="9232" width="8.88671875" style="1" customWidth="1"/>
    <col min="9233" max="9233" width="7.88671875" style="1" customWidth="1"/>
    <col min="9234" max="9235" width="6.5546875" style="1" customWidth="1"/>
    <col min="9236" max="9236" width="9.77734375" style="1" customWidth="1"/>
    <col min="9237" max="9241" width="6.5546875" style="1" customWidth="1"/>
    <col min="9242" max="9249" width="8.88671875" style="1" bestFit="1" customWidth="1"/>
    <col min="9250" max="9257" width="6.109375" style="1" customWidth="1"/>
    <col min="9258" max="9258" width="6.21875" style="1" customWidth="1"/>
    <col min="9259" max="9265" width="5.109375" style="1" customWidth="1"/>
    <col min="9266" max="9266" width="14.21875" style="1" customWidth="1"/>
    <col min="9267" max="9267" width="9.21875" style="1" customWidth="1"/>
    <col min="9268" max="9269" width="6.5546875" style="1" customWidth="1"/>
    <col min="9270" max="9270" width="7.21875" style="1" customWidth="1"/>
    <col min="9271" max="9274" width="6.5546875" style="1" customWidth="1"/>
    <col min="9275" max="9281" width="8.88671875" style="1" bestFit="1" customWidth="1"/>
    <col min="9282" max="9289" width="6.109375" style="1" customWidth="1"/>
    <col min="9290" max="9295" width="5.109375" style="1" customWidth="1"/>
    <col min="9296" max="9296" width="19.33203125" style="1" customWidth="1"/>
    <col min="9297" max="9297" width="10.44140625" style="1" customWidth="1"/>
    <col min="9298" max="9299" width="6.5546875" style="1" customWidth="1"/>
    <col min="9300" max="9300" width="8.109375" style="1" customWidth="1"/>
    <col min="9301" max="9304" width="6.5546875" style="1" customWidth="1"/>
    <col min="9305" max="9311" width="8.88671875" style="1" customWidth="1"/>
    <col min="9312" max="9318" width="6.109375" style="1" customWidth="1"/>
    <col min="9319" max="9319" width="5.88671875" style="1" customWidth="1"/>
    <col min="9320" max="9325" width="5.109375" style="1" customWidth="1"/>
    <col min="9326" max="9326" width="18.44140625" style="1" customWidth="1"/>
    <col min="9327" max="9327" width="7.88671875" style="1" customWidth="1"/>
    <col min="9328" max="9329" width="6.5546875" style="1" customWidth="1"/>
    <col min="9330" max="9330" width="9" style="1" customWidth="1"/>
    <col min="9331" max="9340" width="6.5546875" style="1" customWidth="1"/>
    <col min="9341" max="9353" width="8.88671875" style="1" customWidth="1"/>
    <col min="9354" max="9358" width="5.5546875" style="1" customWidth="1"/>
    <col min="9359" max="9366" width="6.5546875" style="1" customWidth="1"/>
    <col min="9367" max="9367" width="6" style="1" customWidth="1"/>
    <col min="9368" max="9379" width="5.109375" style="1" customWidth="1"/>
    <col min="9380" max="9473" width="8.5546875" style="1"/>
    <col min="9474" max="9475" width="9.6640625" style="1" customWidth="1"/>
    <col min="9476" max="9476" width="9.44140625" style="1" customWidth="1"/>
    <col min="9477" max="9477" width="8" style="1" customWidth="1"/>
    <col min="9478" max="9478" width="7.6640625" style="1" customWidth="1"/>
    <col min="9479" max="9479" width="9.44140625" style="1" customWidth="1"/>
    <col min="9480" max="9480" width="7.109375" style="1" customWidth="1"/>
    <col min="9481" max="9481" width="8" style="1" customWidth="1"/>
    <col min="9482" max="9482" width="8.109375" style="1" customWidth="1"/>
    <col min="9483" max="9483" width="7.88671875" style="1" customWidth="1"/>
    <col min="9484" max="9484" width="7.77734375" style="1" customWidth="1"/>
    <col min="9485" max="9488" width="8.88671875" style="1" customWidth="1"/>
    <col min="9489" max="9489" width="7.88671875" style="1" customWidth="1"/>
    <col min="9490" max="9491" width="6.5546875" style="1" customWidth="1"/>
    <col min="9492" max="9492" width="9.77734375" style="1" customWidth="1"/>
    <col min="9493" max="9497" width="6.5546875" style="1" customWidth="1"/>
    <col min="9498" max="9505" width="8.88671875" style="1" bestFit="1" customWidth="1"/>
    <col min="9506" max="9513" width="6.109375" style="1" customWidth="1"/>
    <col min="9514" max="9514" width="6.21875" style="1" customWidth="1"/>
    <col min="9515" max="9521" width="5.109375" style="1" customWidth="1"/>
    <col min="9522" max="9522" width="14.21875" style="1" customWidth="1"/>
    <col min="9523" max="9523" width="9.21875" style="1" customWidth="1"/>
    <col min="9524" max="9525" width="6.5546875" style="1" customWidth="1"/>
    <col min="9526" max="9526" width="7.21875" style="1" customWidth="1"/>
    <col min="9527" max="9530" width="6.5546875" style="1" customWidth="1"/>
    <col min="9531" max="9537" width="8.88671875" style="1" bestFit="1" customWidth="1"/>
    <col min="9538" max="9545" width="6.109375" style="1" customWidth="1"/>
    <col min="9546" max="9551" width="5.109375" style="1" customWidth="1"/>
    <col min="9552" max="9552" width="19.33203125" style="1" customWidth="1"/>
    <col min="9553" max="9553" width="10.44140625" style="1" customWidth="1"/>
    <col min="9554" max="9555" width="6.5546875" style="1" customWidth="1"/>
    <col min="9556" max="9556" width="8.109375" style="1" customWidth="1"/>
    <col min="9557" max="9560" width="6.5546875" style="1" customWidth="1"/>
    <col min="9561" max="9567" width="8.88671875" style="1" customWidth="1"/>
    <col min="9568" max="9574" width="6.109375" style="1" customWidth="1"/>
    <col min="9575" max="9575" width="5.88671875" style="1" customWidth="1"/>
    <col min="9576" max="9581" width="5.109375" style="1" customWidth="1"/>
    <col min="9582" max="9582" width="18.44140625" style="1" customWidth="1"/>
    <col min="9583" max="9583" width="7.88671875" style="1" customWidth="1"/>
    <col min="9584" max="9585" width="6.5546875" style="1" customWidth="1"/>
    <col min="9586" max="9586" width="9" style="1" customWidth="1"/>
    <col min="9587" max="9596" width="6.5546875" style="1" customWidth="1"/>
    <col min="9597" max="9609" width="8.88671875" style="1" customWidth="1"/>
    <col min="9610" max="9614" width="5.5546875" style="1" customWidth="1"/>
    <col min="9615" max="9622" width="6.5546875" style="1" customWidth="1"/>
    <col min="9623" max="9623" width="6" style="1" customWidth="1"/>
    <col min="9624" max="9635" width="5.109375" style="1" customWidth="1"/>
    <col min="9636" max="9729" width="8.5546875" style="1"/>
    <col min="9730" max="9731" width="9.6640625" style="1" customWidth="1"/>
    <col min="9732" max="9732" width="9.44140625" style="1" customWidth="1"/>
    <col min="9733" max="9733" width="8" style="1" customWidth="1"/>
    <col min="9734" max="9734" width="7.6640625" style="1" customWidth="1"/>
    <col min="9735" max="9735" width="9.44140625" style="1" customWidth="1"/>
    <col min="9736" max="9736" width="7.109375" style="1" customWidth="1"/>
    <col min="9737" max="9737" width="8" style="1" customWidth="1"/>
    <col min="9738" max="9738" width="8.109375" style="1" customWidth="1"/>
    <col min="9739" max="9739" width="7.88671875" style="1" customWidth="1"/>
    <col min="9740" max="9740" width="7.77734375" style="1" customWidth="1"/>
    <col min="9741" max="9744" width="8.88671875" style="1" customWidth="1"/>
    <col min="9745" max="9745" width="7.88671875" style="1" customWidth="1"/>
    <col min="9746" max="9747" width="6.5546875" style="1" customWidth="1"/>
    <col min="9748" max="9748" width="9.77734375" style="1" customWidth="1"/>
    <col min="9749" max="9753" width="6.5546875" style="1" customWidth="1"/>
    <col min="9754" max="9761" width="8.88671875" style="1" bestFit="1" customWidth="1"/>
    <col min="9762" max="9769" width="6.109375" style="1" customWidth="1"/>
    <col min="9770" max="9770" width="6.21875" style="1" customWidth="1"/>
    <col min="9771" max="9777" width="5.109375" style="1" customWidth="1"/>
    <col min="9778" max="9778" width="14.21875" style="1" customWidth="1"/>
    <col min="9779" max="9779" width="9.21875" style="1" customWidth="1"/>
    <col min="9780" max="9781" width="6.5546875" style="1" customWidth="1"/>
    <col min="9782" max="9782" width="7.21875" style="1" customWidth="1"/>
    <col min="9783" max="9786" width="6.5546875" style="1" customWidth="1"/>
    <col min="9787" max="9793" width="8.88671875" style="1" bestFit="1" customWidth="1"/>
    <col min="9794" max="9801" width="6.109375" style="1" customWidth="1"/>
    <col min="9802" max="9807" width="5.109375" style="1" customWidth="1"/>
    <col min="9808" max="9808" width="19.33203125" style="1" customWidth="1"/>
    <col min="9809" max="9809" width="10.44140625" style="1" customWidth="1"/>
    <col min="9810" max="9811" width="6.5546875" style="1" customWidth="1"/>
    <col min="9812" max="9812" width="8.109375" style="1" customWidth="1"/>
    <col min="9813" max="9816" width="6.5546875" style="1" customWidth="1"/>
    <col min="9817" max="9823" width="8.88671875" style="1" customWidth="1"/>
    <col min="9824" max="9830" width="6.109375" style="1" customWidth="1"/>
    <col min="9831" max="9831" width="5.88671875" style="1" customWidth="1"/>
    <col min="9832" max="9837" width="5.109375" style="1" customWidth="1"/>
    <col min="9838" max="9838" width="18.44140625" style="1" customWidth="1"/>
    <col min="9839" max="9839" width="7.88671875" style="1" customWidth="1"/>
    <col min="9840" max="9841" width="6.5546875" style="1" customWidth="1"/>
    <col min="9842" max="9842" width="9" style="1" customWidth="1"/>
    <col min="9843" max="9852" width="6.5546875" style="1" customWidth="1"/>
    <col min="9853" max="9865" width="8.88671875" style="1" customWidth="1"/>
    <col min="9866" max="9870" width="5.5546875" style="1" customWidth="1"/>
    <col min="9871" max="9878" width="6.5546875" style="1" customWidth="1"/>
    <col min="9879" max="9879" width="6" style="1" customWidth="1"/>
    <col min="9880" max="9891" width="5.109375" style="1" customWidth="1"/>
    <col min="9892" max="9985" width="8.5546875" style="1"/>
    <col min="9986" max="9987" width="9.6640625" style="1" customWidth="1"/>
    <col min="9988" max="9988" width="9.44140625" style="1" customWidth="1"/>
    <col min="9989" max="9989" width="8" style="1" customWidth="1"/>
    <col min="9990" max="9990" width="7.6640625" style="1" customWidth="1"/>
    <col min="9991" max="9991" width="9.44140625" style="1" customWidth="1"/>
    <col min="9992" max="9992" width="7.109375" style="1" customWidth="1"/>
    <col min="9993" max="9993" width="8" style="1" customWidth="1"/>
    <col min="9994" max="9994" width="8.109375" style="1" customWidth="1"/>
    <col min="9995" max="9995" width="7.88671875" style="1" customWidth="1"/>
    <col min="9996" max="9996" width="7.77734375" style="1" customWidth="1"/>
    <col min="9997" max="10000" width="8.88671875" style="1" customWidth="1"/>
    <col min="10001" max="10001" width="7.88671875" style="1" customWidth="1"/>
    <col min="10002" max="10003" width="6.5546875" style="1" customWidth="1"/>
    <col min="10004" max="10004" width="9.77734375" style="1" customWidth="1"/>
    <col min="10005" max="10009" width="6.5546875" style="1" customWidth="1"/>
    <col min="10010" max="10017" width="8.88671875" style="1" bestFit="1" customWidth="1"/>
    <col min="10018" max="10025" width="6.109375" style="1" customWidth="1"/>
    <col min="10026" max="10026" width="6.21875" style="1" customWidth="1"/>
    <col min="10027" max="10033" width="5.109375" style="1" customWidth="1"/>
    <col min="10034" max="10034" width="14.21875" style="1" customWidth="1"/>
    <col min="10035" max="10035" width="9.21875" style="1" customWidth="1"/>
    <col min="10036" max="10037" width="6.5546875" style="1" customWidth="1"/>
    <col min="10038" max="10038" width="7.21875" style="1" customWidth="1"/>
    <col min="10039" max="10042" width="6.5546875" style="1" customWidth="1"/>
    <col min="10043" max="10049" width="8.88671875" style="1" bestFit="1" customWidth="1"/>
    <col min="10050" max="10057" width="6.109375" style="1" customWidth="1"/>
    <col min="10058" max="10063" width="5.109375" style="1" customWidth="1"/>
    <col min="10064" max="10064" width="19.33203125" style="1" customWidth="1"/>
    <col min="10065" max="10065" width="10.44140625" style="1" customWidth="1"/>
    <col min="10066" max="10067" width="6.5546875" style="1" customWidth="1"/>
    <col min="10068" max="10068" width="8.109375" style="1" customWidth="1"/>
    <col min="10069" max="10072" width="6.5546875" style="1" customWidth="1"/>
    <col min="10073" max="10079" width="8.88671875" style="1" customWidth="1"/>
    <col min="10080" max="10086" width="6.109375" style="1" customWidth="1"/>
    <col min="10087" max="10087" width="5.88671875" style="1" customWidth="1"/>
    <col min="10088" max="10093" width="5.109375" style="1" customWidth="1"/>
    <col min="10094" max="10094" width="18.44140625" style="1" customWidth="1"/>
    <col min="10095" max="10095" width="7.88671875" style="1" customWidth="1"/>
    <col min="10096" max="10097" width="6.5546875" style="1" customWidth="1"/>
    <col min="10098" max="10098" width="9" style="1" customWidth="1"/>
    <col min="10099" max="10108" width="6.5546875" style="1" customWidth="1"/>
    <col min="10109" max="10121" width="8.88671875" style="1" customWidth="1"/>
    <col min="10122" max="10126" width="5.5546875" style="1" customWidth="1"/>
    <col min="10127" max="10134" width="6.5546875" style="1" customWidth="1"/>
    <col min="10135" max="10135" width="6" style="1" customWidth="1"/>
    <col min="10136" max="10147" width="5.109375" style="1" customWidth="1"/>
    <col min="10148" max="10241" width="8.5546875" style="1"/>
    <col min="10242" max="10243" width="9.6640625" style="1" customWidth="1"/>
    <col min="10244" max="10244" width="9.44140625" style="1" customWidth="1"/>
    <col min="10245" max="10245" width="8" style="1" customWidth="1"/>
    <col min="10246" max="10246" width="7.6640625" style="1" customWidth="1"/>
    <col min="10247" max="10247" width="9.44140625" style="1" customWidth="1"/>
    <col min="10248" max="10248" width="7.109375" style="1" customWidth="1"/>
    <col min="10249" max="10249" width="8" style="1" customWidth="1"/>
    <col min="10250" max="10250" width="8.109375" style="1" customWidth="1"/>
    <col min="10251" max="10251" width="7.88671875" style="1" customWidth="1"/>
    <col min="10252" max="10252" width="7.77734375" style="1" customWidth="1"/>
    <col min="10253" max="10256" width="8.88671875" style="1" customWidth="1"/>
    <col min="10257" max="10257" width="7.88671875" style="1" customWidth="1"/>
    <col min="10258" max="10259" width="6.5546875" style="1" customWidth="1"/>
    <col min="10260" max="10260" width="9.77734375" style="1" customWidth="1"/>
    <col min="10261" max="10265" width="6.5546875" style="1" customWidth="1"/>
    <col min="10266" max="10273" width="8.88671875" style="1" bestFit="1" customWidth="1"/>
    <col min="10274" max="10281" width="6.109375" style="1" customWidth="1"/>
    <col min="10282" max="10282" width="6.21875" style="1" customWidth="1"/>
    <col min="10283" max="10289" width="5.109375" style="1" customWidth="1"/>
    <col min="10290" max="10290" width="14.21875" style="1" customWidth="1"/>
    <col min="10291" max="10291" width="9.21875" style="1" customWidth="1"/>
    <col min="10292" max="10293" width="6.5546875" style="1" customWidth="1"/>
    <col min="10294" max="10294" width="7.21875" style="1" customWidth="1"/>
    <col min="10295" max="10298" width="6.5546875" style="1" customWidth="1"/>
    <col min="10299" max="10305" width="8.88671875" style="1" bestFit="1" customWidth="1"/>
    <col min="10306" max="10313" width="6.109375" style="1" customWidth="1"/>
    <col min="10314" max="10319" width="5.109375" style="1" customWidth="1"/>
    <col min="10320" max="10320" width="19.33203125" style="1" customWidth="1"/>
    <col min="10321" max="10321" width="10.44140625" style="1" customWidth="1"/>
    <col min="10322" max="10323" width="6.5546875" style="1" customWidth="1"/>
    <col min="10324" max="10324" width="8.109375" style="1" customWidth="1"/>
    <col min="10325" max="10328" width="6.5546875" style="1" customWidth="1"/>
    <col min="10329" max="10335" width="8.88671875" style="1" customWidth="1"/>
    <col min="10336" max="10342" width="6.109375" style="1" customWidth="1"/>
    <col min="10343" max="10343" width="5.88671875" style="1" customWidth="1"/>
    <col min="10344" max="10349" width="5.109375" style="1" customWidth="1"/>
    <col min="10350" max="10350" width="18.44140625" style="1" customWidth="1"/>
    <col min="10351" max="10351" width="7.88671875" style="1" customWidth="1"/>
    <col min="10352" max="10353" width="6.5546875" style="1" customWidth="1"/>
    <col min="10354" max="10354" width="9" style="1" customWidth="1"/>
    <col min="10355" max="10364" width="6.5546875" style="1" customWidth="1"/>
    <col min="10365" max="10377" width="8.88671875" style="1" customWidth="1"/>
    <col min="10378" max="10382" width="5.5546875" style="1" customWidth="1"/>
    <col min="10383" max="10390" width="6.5546875" style="1" customWidth="1"/>
    <col min="10391" max="10391" width="6" style="1" customWidth="1"/>
    <col min="10392" max="10403" width="5.109375" style="1" customWidth="1"/>
    <col min="10404" max="10497" width="8.5546875" style="1"/>
    <col min="10498" max="10499" width="9.6640625" style="1" customWidth="1"/>
    <col min="10500" max="10500" width="9.44140625" style="1" customWidth="1"/>
    <col min="10501" max="10501" width="8" style="1" customWidth="1"/>
    <col min="10502" max="10502" width="7.6640625" style="1" customWidth="1"/>
    <col min="10503" max="10503" width="9.44140625" style="1" customWidth="1"/>
    <col min="10504" max="10504" width="7.109375" style="1" customWidth="1"/>
    <col min="10505" max="10505" width="8" style="1" customWidth="1"/>
    <col min="10506" max="10506" width="8.109375" style="1" customWidth="1"/>
    <col min="10507" max="10507" width="7.88671875" style="1" customWidth="1"/>
    <col min="10508" max="10508" width="7.77734375" style="1" customWidth="1"/>
    <col min="10509" max="10512" width="8.88671875" style="1" customWidth="1"/>
    <col min="10513" max="10513" width="7.88671875" style="1" customWidth="1"/>
    <col min="10514" max="10515" width="6.5546875" style="1" customWidth="1"/>
    <col min="10516" max="10516" width="9.77734375" style="1" customWidth="1"/>
    <col min="10517" max="10521" width="6.5546875" style="1" customWidth="1"/>
    <col min="10522" max="10529" width="8.88671875" style="1" bestFit="1" customWidth="1"/>
    <col min="10530" max="10537" width="6.109375" style="1" customWidth="1"/>
    <col min="10538" max="10538" width="6.21875" style="1" customWidth="1"/>
    <col min="10539" max="10545" width="5.109375" style="1" customWidth="1"/>
    <col min="10546" max="10546" width="14.21875" style="1" customWidth="1"/>
    <col min="10547" max="10547" width="9.21875" style="1" customWidth="1"/>
    <col min="10548" max="10549" width="6.5546875" style="1" customWidth="1"/>
    <col min="10550" max="10550" width="7.21875" style="1" customWidth="1"/>
    <col min="10551" max="10554" width="6.5546875" style="1" customWidth="1"/>
    <col min="10555" max="10561" width="8.88671875" style="1" bestFit="1" customWidth="1"/>
    <col min="10562" max="10569" width="6.109375" style="1" customWidth="1"/>
    <col min="10570" max="10575" width="5.109375" style="1" customWidth="1"/>
    <col min="10576" max="10576" width="19.33203125" style="1" customWidth="1"/>
    <col min="10577" max="10577" width="10.44140625" style="1" customWidth="1"/>
    <col min="10578" max="10579" width="6.5546875" style="1" customWidth="1"/>
    <col min="10580" max="10580" width="8.109375" style="1" customWidth="1"/>
    <col min="10581" max="10584" width="6.5546875" style="1" customWidth="1"/>
    <col min="10585" max="10591" width="8.88671875" style="1" customWidth="1"/>
    <col min="10592" max="10598" width="6.109375" style="1" customWidth="1"/>
    <col min="10599" max="10599" width="5.88671875" style="1" customWidth="1"/>
    <col min="10600" max="10605" width="5.109375" style="1" customWidth="1"/>
    <col min="10606" max="10606" width="18.44140625" style="1" customWidth="1"/>
    <col min="10607" max="10607" width="7.88671875" style="1" customWidth="1"/>
    <col min="10608" max="10609" width="6.5546875" style="1" customWidth="1"/>
    <col min="10610" max="10610" width="9" style="1" customWidth="1"/>
    <col min="10611" max="10620" width="6.5546875" style="1" customWidth="1"/>
    <col min="10621" max="10633" width="8.88671875" style="1" customWidth="1"/>
    <col min="10634" max="10638" width="5.5546875" style="1" customWidth="1"/>
    <col min="10639" max="10646" width="6.5546875" style="1" customWidth="1"/>
    <col min="10647" max="10647" width="6" style="1" customWidth="1"/>
    <col min="10648" max="10659" width="5.109375" style="1" customWidth="1"/>
    <col min="10660" max="10753" width="8.5546875" style="1"/>
    <col min="10754" max="10755" width="9.6640625" style="1" customWidth="1"/>
    <col min="10756" max="10756" width="9.44140625" style="1" customWidth="1"/>
    <col min="10757" max="10757" width="8" style="1" customWidth="1"/>
    <col min="10758" max="10758" width="7.6640625" style="1" customWidth="1"/>
    <col min="10759" max="10759" width="9.44140625" style="1" customWidth="1"/>
    <col min="10760" max="10760" width="7.109375" style="1" customWidth="1"/>
    <col min="10761" max="10761" width="8" style="1" customWidth="1"/>
    <col min="10762" max="10762" width="8.109375" style="1" customWidth="1"/>
    <col min="10763" max="10763" width="7.88671875" style="1" customWidth="1"/>
    <col min="10764" max="10764" width="7.77734375" style="1" customWidth="1"/>
    <col min="10765" max="10768" width="8.88671875" style="1" customWidth="1"/>
    <col min="10769" max="10769" width="7.88671875" style="1" customWidth="1"/>
    <col min="10770" max="10771" width="6.5546875" style="1" customWidth="1"/>
    <col min="10772" max="10772" width="9.77734375" style="1" customWidth="1"/>
    <col min="10773" max="10777" width="6.5546875" style="1" customWidth="1"/>
    <col min="10778" max="10785" width="8.88671875" style="1" bestFit="1" customWidth="1"/>
    <col min="10786" max="10793" width="6.109375" style="1" customWidth="1"/>
    <col min="10794" max="10794" width="6.21875" style="1" customWidth="1"/>
    <col min="10795" max="10801" width="5.109375" style="1" customWidth="1"/>
    <col min="10802" max="10802" width="14.21875" style="1" customWidth="1"/>
    <col min="10803" max="10803" width="9.21875" style="1" customWidth="1"/>
    <col min="10804" max="10805" width="6.5546875" style="1" customWidth="1"/>
    <col min="10806" max="10806" width="7.21875" style="1" customWidth="1"/>
    <col min="10807" max="10810" width="6.5546875" style="1" customWidth="1"/>
    <col min="10811" max="10817" width="8.88671875" style="1" bestFit="1" customWidth="1"/>
    <col min="10818" max="10825" width="6.109375" style="1" customWidth="1"/>
    <col min="10826" max="10831" width="5.109375" style="1" customWidth="1"/>
    <col min="10832" max="10832" width="19.33203125" style="1" customWidth="1"/>
    <col min="10833" max="10833" width="10.44140625" style="1" customWidth="1"/>
    <col min="10834" max="10835" width="6.5546875" style="1" customWidth="1"/>
    <col min="10836" max="10836" width="8.109375" style="1" customWidth="1"/>
    <col min="10837" max="10840" width="6.5546875" style="1" customWidth="1"/>
    <col min="10841" max="10847" width="8.88671875" style="1" customWidth="1"/>
    <col min="10848" max="10854" width="6.109375" style="1" customWidth="1"/>
    <col min="10855" max="10855" width="5.88671875" style="1" customWidth="1"/>
    <col min="10856" max="10861" width="5.109375" style="1" customWidth="1"/>
    <col min="10862" max="10862" width="18.44140625" style="1" customWidth="1"/>
    <col min="10863" max="10863" width="7.88671875" style="1" customWidth="1"/>
    <col min="10864" max="10865" width="6.5546875" style="1" customWidth="1"/>
    <col min="10866" max="10866" width="9" style="1" customWidth="1"/>
    <col min="10867" max="10876" width="6.5546875" style="1" customWidth="1"/>
    <col min="10877" max="10889" width="8.88671875" style="1" customWidth="1"/>
    <col min="10890" max="10894" width="5.5546875" style="1" customWidth="1"/>
    <col min="10895" max="10902" width="6.5546875" style="1" customWidth="1"/>
    <col min="10903" max="10903" width="6" style="1" customWidth="1"/>
    <col min="10904" max="10915" width="5.109375" style="1" customWidth="1"/>
    <col min="10916" max="11009" width="8.5546875" style="1"/>
    <col min="11010" max="11011" width="9.6640625" style="1" customWidth="1"/>
    <col min="11012" max="11012" width="9.44140625" style="1" customWidth="1"/>
    <col min="11013" max="11013" width="8" style="1" customWidth="1"/>
    <col min="11014" max="11014" width="7.6640625" style="1" customWidth="1"/>
    <col min="11015" max="11015" width="9.44140625" style="1" customWidth="1"/>
    <col min="11016" max="11016" width="7.109375" style="1" customWidth="1"/>
    <col min="11017" max="11017" width="8" style="1" customWidth="1"/>
    <col min="11018" max="11018" width="8.109375" style="1" customWidth="1"/>
    <col min="11019" max="11019" width="7.88671875" style="1" customWidth="1"/>
    <col min="11020" max="11020" width="7.77734375" style="1" customWidth="1"/>
    <col min="11021" max="11024" width="8.88671875" style="1" customWidth="1"/>
    <col min="11025" max="11025" width="7.88671875" style="1" customWidth="1"/>
    <col min="11026" max="11027" width="6.5546875" style="1" customWidth="1"/>
    <col min="11028" max="11028" width="9.77734375" style="1" customWidth="1"/>
    <col min="11029" max="11033" width="6.5546875" style="1" customWidth="1"/>
    <col min="11034" max="11041" width="8.88671875" style="1" bestFit="1" customWidth="1"/>
    <col min="11042" max="11049" width="6.109375" style="1" customWidth="1"/>
    <col min="11050" max="11050" width="6.21875" style="1" customWidth="1"/>
    <col min="11051" max="11057" width="5.109375" style="1" customWidth="1"/>
    <col min="11058" max="11058" width="14.21875" style="1" customWidth="1"/>
    <col min="11059" max="11059" width="9.21875" style="1" customWidth="1"/>
    <col min="11060" max="11061" width="6.5546875" style="1" customWidth="1"/>
    <col min="11062" max="11062" width="7.21875" style="1" customWidth="1"/>
    <col min="11063" max="11066" width="6.5546875" style="1" customWidth="1"/>
    <col min="11067" max="11073" width="8.88671875" style="1" bestFit="1" customWidth="1"/>
    <col min="11074" max="11081" width="6.109375" style="1" customWidth="1"/>
    <col min="11082" max="11087" width="5.109375" style="1" customWidth="1"/>
    <col min="11088" max="11088" width="19.33203125" style="1" customWidth="1"/>
    <col min="11089" max="11089" width="10.44140625" style="1" customWidth="1"/>
    <col min="11090" max="11091" width="6.5546875" style="1" customWidth="1"/>
    <col min="11092" max="11092" width="8.109375" style="1" customWidth="1"/>
    <col min="11093" max="11096" width="6.5546875" style="1" customWidth="1"/>
    <col min="11097" max="11103" width="8.88671875" style="1" customWidth="1"/>
    <col min="11104" max="11110" width="6.109375" style="1" customWidth="1"/>
    <col min="11111" max="11111" width="5.88671875" style="1" customWidth="1"/>
    <col min="11112" max="11117" width="5.109375" style="1" customWidth="1"/>
    <col min="11118" max="11118" width="18.44140625" style="1" customWidth="1"/>
    <col min="11119" max="11119" width="7.88671875" style="1" customWidth="1"/>
    <col min="11120" max="11121" width="6.5546875" style="1" customWidth="1"/>
    <col min="11122" max="11122" width="9" style="1" customWidth="1"/>
    <col min="11123" max="11132" width="6.5546875" style="1" customWidth="1"/>
    <col min="11133" max="11145" width="8.88671875" style="1" customWidth="1"/>
    <col min="11146" max="11150" width="5.5546875" style="1" customWidth="1"/>
    <col min="11151" max="11158" width="6.5546875" style="1" customWidth="1"/>
    <col min="11159" max="11159" width="6" style="1" customWidth="1"/>
    <col min="11160" max="11171" width="5.109375" style="1" customWidth="1"/>
    <col min="11172" max="11265" width="8.5546875" style="1"/>
    <col min="11266" max="11267" width="9.6640625" style="1" customWidth="1"/>
    <col min="11268" max="11268" width="9.44140625" style="1" customWidth="1"/>
    <col min="11269" max="11269" width="8" style="1" customWidth="1"/>
    <col min="11270" max="11270" width="7.6640625" style="1" customWidth="1"/>
    <col min="11271" max="11271" width="9.44140625" style="1" customWidth="1"/>
    <col min="11272" max="11272" width="7.109375" style="1" customWidth="1"/>
    <col min="11273" max="11273" width="8" style="1" customWidth="1"/>
    <col min="11274" max="11274" width="8.109375" style="1" customWidth="1"/>
    <col min="11275" max="11275" width="7.88671875" style="1" customWidth="1"/>
    <col min="11276" max="11276" width="7.77734375" style="1" customWidth="1"/>
    <col min="11277" max="11280" width="8.88671875" style="1" customWidth="1"/>
    <col min="11281" max="11281" width="7.88671875" style="1" customWidth="1"/>
    <col min="11282" max="11283" width="6.5546875" style="1" customWidth="1"/>
    <col min="11284" max="11284" width="9.77734375" style="1" customWidth="1"/>
    <col min="11285" max="11289" width="6.5546875" style="1" customWidth="1"/>
    <col min="11290" max="11297" width="8.88671875" style="1" bestFit="1" customWidth="1"/>
    <col min="11298" max="11305" width="6.109375" style="1" customWidth="1"/>
    <col min="11306" max="11306" width="6.21875" style="1" customWidth="1"/>
    <col min="11307" max="11313" width="5.109375" style="1" customWidth="1"/>
    <col min="11314" max="11314" width="14.21875" style="1" customWidth="1"/>
    <col min="11315" max="11315" width="9.21875" style="1" customWidth="1"/>
    <col min="11316" max="11317" width="6.5546875" style="1" customWidth="1"/>
    <col min="11318" max="11318" width="7.21875" style="1" customWidth="1"/>
    <col min="11319" max="11322" width="6.5546875" style="1" customWidth="1"/>
    <col min="11323" max="11329" width="8.88671875" style="1" bestFit="1" customWidth="1"/>
    <col min="11330" max="11337" width="6.109375" style="1" customWidth="1"/>
    <col min="11338" max="11343" width="5.109375" style="1" customWidth="1"/>
    <col min="11344" max="11344" width="19.33203125" style="1" customWidth="1"/>
    <col min="11345" max="11345" width="10.44140625" style="1" customWidth="1"/>
    <col min="11346" max="11347" width="6.5546875" style="1" customWidth="1"/>
    <col min="11348" max="11348" width="8.109375" style="1" customWidth="1"/>
    <col min="11349" max="11352" width="6.5546875" style="1" customWidth="1"/>
    <col min="11353" max="11359" width="8.88671875" style="1" customWidth="1"/>
    <col min="11360" max="11366" width="6.109375" style="1" customWidth="1"/>
    <col min="11367" max="11367" width="5.88671875" style="1" customWidth="1"/>
    <col min="11368" max="11373" width="5.109375" style="1" customWidth="1"/>
    <col min="11374" max="11374" width="18.44140625" style="1" customWidth="1"/>
    <col min="11375" max="11375" width="7.88671875" style="1" customWidth="1"/>
    <col min="11376" max="11377" width="6.5546875" style="1" customWidth="1"/>
    <col min="11378" max="11378" width="9" style="1" customWidth="1"/>
    <col min="11379" max="11388" width="6.5546875" style="1" customWidth="1"/>
    <col min="11389" max="11401" width="8.88671875" style="1" customWidth="1"/>
    <col min="11402" max="11406" width="5.5546875" style="1" customWidth="1"/>
    <col min="11407" max="11414" width="6.5546875" style="1" customWidth="1"/>
    <col min="11415" max="11415" width="6" style="1" customWidth="1"/>
    <col min="11416" max="11427" width="5.109375" style="1" customWidth="1"/>
    <col min="11428" max="11521" width="8.5546875" style="1"/>
    <col min="11522" max="11523" width="9.6640625" style="1" customWidth="1"/>
    <col min="11524" max="11524" width="9.44140625" style="1" customWidth="1"/>
    <col min="11525" max="11525" width="8" style="1" customWidth="1"/>
    <col min="11526" max="11526" width="7.6640625" style="1" customWidth="1"/>
    <col min="11527" max="11527" width="9.44140625" style="1" customWidth="1"/>
    <col min="11528" max="11528" width="7.109375" style="1" customWidth="1"/>
    <col min="11529" max="11529" width="8" style="1" customWidth="1"/>
    <col min="11530" max="11530" width="8.109375" style="1" customWidth="1"/>
    <col min="11531" max="11531" width="7.88671875" style="1" customWidth="1"/>
    <col min="11532" max="11532" width="7.77734375" style="1" customWidth="1"/>
    <col min="11533" max="11536" width="8.88671875" style="1" customWidth="1"/>
    <col min="11537" max="11537" width="7.88671875" style="1" customWidth="1"/>
    <col min="11538" max="11539" width="6.5546875" style="1" customWidth="1"/>
    <col min="11540" max="11540" width="9.77734375" style="1" customWidth="1"/>
    <col min="11541" max="11545" width="6.5546875" style="1" customWidth="1"/>
    <col min="11546" max="11553" width="8.88671875" style="1" bestFit="1" customWidth="1"/>
    <col min="11554" max="11561" width="6.109375" style="1" customWidth="1"/>
    <col min="11562" max="11562" width="6.21875" style="1" customWidth="1"/>
    <col min="11563" max="11569" width="5.109375" style="1" customWidth="1"/>
    <col min="11570" max="11570" width="14.21875" style="1" customWidth="1"/>
    <col min="11571" max="11571" width="9.21875" style="1" customWidth="1"/>
    <col min="11572" max="11573" width="6.5546875" style="1" customWidth="1"/>
    <col min="11574" max="11574" width="7.21875" style="1" customWidth="1"/>
    <col min="11575" max="11578" width="6.5546875" style="1" customWidth="1"/>
    <col min="11579" max="11585" width="8.88671875" style="1" bestFit="1" customWidth="1"/>
    <col min="11586" max="11593" width="6.109375" style="1" customWidth="1"/>
    <col min="11594" max="11599" width="5.109375" style="1" customWidth="1"/>
    <col min="11600" max="11600" width="19.33203125" style="1" customWidth="1"/>
    <col min="11601" max="11601" width="10.44140625" style="1" customWidth="1"/>
    <col min="11602" max="11603" width="6.5546875" style="1" customWidth="1"/>
    <col min="11604" max="11604" width="8.109375" style="1" customWidth="1"/>
    <col min="11605" max="11608" width="6.5546875" style="1" customWidth="1"/>
    <col min="11609" max="11615" width="8.88671875" style="1" customWidth="1"/>
    <col min="11616" max="11622" width="6.109375" style="1" customWidth="1"/>
    <col min="11623" max="11623" width="5.88671875" style="1" customWidth="1"/>
    <col min="11624" max="11629" width="5.109375" style="1" customWidth="1"/>
    <col min="11630" max="11630" width="18.44140625" style="1" customWidth="1"/>
    <col min="11631" max="11631" width="7.88671875" style="1" customWidth="1"/>
    <col min="11632" max="11633" width="6.5546875" style="1" customWidth="1"/>
    <col min="11634" max="11634" width="9" style="1" customWidth="1"/>
    <col min="11635" max="11644" width="6.5546875" style="1" customWidth="1"/>
    <col min="11645" max="11657" width="8.88671875" style="1" customWidth="1"/>
    <col min="11658" max="11662" width="5.5546875" style="1" customWidth="1"/>
    <col min="11663" max="11670" width="6.5546875" style="1" customWidth="1"/>
    <col min="11671" max="11671" width="6" style="1" customWidth="1"/>
    <col min="11672" max="11683" width="5.109375" style="1" customWidth="1"/>
    <col min="11684" max="11777" width="8.5546875" style="1"/>
    <col min="11778" max="11779" width="9.6640625" style="1" customWidth="1"/>
    <col min="11780" max="11780" width="9.44140625" style="1" customWidth="1"/>
    <col min="11781" max="11781" width="8" style="1" customWidth="1"/>
    <col min="11782" max="11782" width="7.6640625" style="1" customWidth="1"/>
    <col min="11783" max="11783" width="9.44140625" style="1" customWidth="1"/>
    <col min="11784" max="11784" width="7.109375" style="1" customWidth="1"/>
    <col min="11785" max="11785" width="8" style="1" customWidth="1"/>
    <col min="11786" max="11786" width="8.109375" style="1" customWidth="1"/>
    <col min="11787" max="11787" width="7.88671875" style="1" customWidth="1"/>
    <col min="11788" max="11788" width="7.77734375" style="1" customWidth="1"/>
    <col min="11789" max="11792" width="8.88671875" style="1" customWidth="1"/>
    <col min="11793" max="11793" width="7.88671875" style="1" customWidth="1"/>
    <col min="11794" max="11795" width="6.5546875" style="1" customWidth="1"/>
    <col min="11796" max="11796" width="9.77734375" style="1" customWidth="1"/>
    <col min="11797" max="11801" width="6.5546875" style="1" customWidth="1"/>
    <col min="11802" max="11809" width="8.88671875" style="1" bestFit="1" customWidth="1"/>
    <col min="11810" max="11817" width="6.109375" style="1" customWidth="1"/>
    <col min="11818" max="11818" width="6.21875" style="1" customWidth="1"/>
    <col min="11819" max="11825" width="5.109375" style="1" customWidth="1"/>
    <col min="11826" max="11826" width="14.21875" style="1" customWidth="1"/>
    <col min="11827" max="11827" width="9.21875" style="1" customWidth="1"/>
    <col min="11828" max="11829" width="6.5546875" style="1" customWidth="1"/>
    <col min="11830" max="11830" width="7.21875" style="1" customWidth="1"/>
    <col min="11831" max="11834" width="6.5546875" style="1" customWidth="1"/>
    <col min="11835" max="11841" width="8.88671875" style="1" bestFit="1" customWidth="1"/>
    <col min="11842" max="11849" width="6.109375" style="1" customWidth="1"/>
    <col min="11850" max="11855" width="5.109375" style="1" customWidth="1"/>
    <col min="11856" max="11856" width="19.33203125" style="1" customWidth="1"/>
    <col min="11857" max="11857" width="10.44140625" style="1" customWidth="1"/>
    <col min="11858" max="11859" width="6.5546875" style="1" customWidth="1"/>
    <col min="11860" max="11860" width="8.109375" style="1" customWidth="1"/>
    <col min="11861" max="11864" width="6.5546875" style="1" customWidth="1"/>
    <col min="11865" max="11871" width="8.88671875" style="1" customWidth="1"/>
    <col min="11872" max="11878" width="6.109375" style="1" customWidth="1"/>
    <col min="11879" max="11879" width="5.88671875" style="1" customWidth="1"/>
    <col min="11880" max="11885" width="5.109375" style="1" customWidth="1"/>
    <col min="11886" max="11886" width="18.44140625" style="1" customWidth="1"/>
    <col min="11887" max="11887" width="7.88671875" style="1" customWidth="1"/>
    <col min="11888" max="11889" width="6.5546875" style="1" customWidth="1"/>
    <col min="11890" max="11890" width="9" style="1" customWidth="1"/>
    <col min="11891" max="11900" width="6.5546875" style="1" customWidth="1"/>
    <col min="11901" max="11913" width="8.88671875" style="1" customWidth="1"/>
    <col min="11914" max="11918" width="5.5546875" style="1" customWidth="1"/>
    <col min="11919" max="11926" width="6.5546875" style="1" customWidth="1"/>
    <col min="11927" max="11927" width="6" style="1" customWidth="1"/>
    <col min="11928" max="11939" width="5.109375" style="1" customWidth="1"/>
    <col min="11940" max="12033" width="8.5546875" style="1"/>
    <col min="12034" max="12035" width="9.6640625" style="1" customWidth="1"/>
    <col min="12036" max="12036" width="9.44140625" style="1" customWidth="1"/>
    <col min="12037" max="12037" width="8" style="1" customWidth="1"/>
    <col min="12038" max="12038" width="7.6640625" style="1" customWidth="1"/>
    <col min="12039" max="12039" width="9.44140625" style="1" customWidth="1"/>
    <col min="12040" max="12040" width="7.109375" style="1" customWidth="1"/>
    <col min="12041" max="12041" width="8" style="1" customWidth="1"/>
    <col min="12042" max="12042" width="8.109375" style="1" customWidth="1"/>
    <col min="12043" max="12043" width="7.88671875" style="1" customWidth="1"/>
    <col min="12044" max="12044" width="7.77734375" style="1" customWidth="1"/>
    <col min="12045" max="12048" width="8.88671875" style="1" customWidth="1"/>
    <col min="12049" max="12049" width="7.88671875" style="1" customWidth="1"/>
    <col min="12050" max="12051" width="6.5546875" style="1" customWidth="1"/>
    <col min="12052" max="12052" width="9.77734375" style="1" customWidth="1"/>
    <col min="12053" max="12057" width="6.5546875" style="1" customWidth="1"/>
    <col min="12058" max="12065" width="8.88671875" style="1" bestFit="1" customWidth="1"/>
    <col min="12066" max="12073" width="6.109375" style="1" customWidth="1"/>
    <col min="12074" max="12074" width="6.21875" style="1" customWidth="1"/>
    <col min="12075" max="12081" width="5.109375" style="1" customWidth="1"/>
    <col min="12082" max="12082" width="14.21875" style="1" customWidth="1"/>
    <col min="12083" max="12083" width="9.21875" style="1" customWidth="1"/>
    <col min="12084" max="12085" width="6.5546875" style="1" customWidth="1"/>
    <col min="12086" max="12086" width="7.21875" style="1" customWidth="1"/>
    <col min="12087" max="12090" width="6.5546875" style="1" customWidth="1"/>
    <col min="12091" max="12097" width="8.88671875" style="1" bestFit="1" customWidth="1"/>
    <col min="12098" max="12105" width="6.109375" style="1" customWidth="1"/>
    <col min="12106" max="12111" width="5.109375" style="1" customWidth="1"/>
    <col min="12112" max="12112" width="19.33203125" style="1" customWidth="1"/>
    <col min="12113" max="12113" width="10.44140625" style="1" customWidth="1"/>
    <col min="12114" max="12115" width="6.5546875" style="1" customWidth="1"/>
    <col min="12116" max="12116" width="8.109375" style="1" customWidth="1"/>
    <col min="12117" max="12120" width="6.5546875" style="1" customWidth="1"/>
    <col min="12121" max="12127" width="8.88671875" style="1" customWidth="1"/>
    <col min="12128" max="12134" width="6.109375" style="1" customWidth="1"/>
    <col min="12135" max="12135" width="5.88671875" style="1" customWidth="1"/>
    <col min="12136" max="12141" width="5.109375" style="1" customWidth="1"/>
    <col min="12142" max="12142" width="18.44140625" style="1" customWidth="1"/>
    <col min="12143" max="12143" width="7.88671875" style="1" customWidth="1"/>
    <col min="12144" max="12145" width="6.5546875" style="1" customWidth="1"/>
    <col min="12146" max="12146" width="9" style="1" customWidth="1"/>
    <col min="12147" max="12156" width="6.5546875" style="1" customWidth="1"/>
    <col min="12157" max="12169" width="8.88671875" style="1" customWidth="1"/>
    <col min="12170" max="12174" width="5.5546875" style="1" customWidth="1"/>
    <col min="12175" max="12182" width="6.5546875" style="1" customWidth="1"/>
    <col min="12183" max="12183" width="6" style="1" customWidth="1"/>
    <col min="12184" max="12195" width="5.109375" style="1" customWidth="1"/>
    <col min="12196" max="12289" width="8.5546875" style="1"/>
    <col min="12290" max="12291" width="9.6640625" style="1" customWidth="1"/>
    <col min="12292" max="12292" width="9.44140625" style="1" customWidth="1"/>
    <col min="12293" max="12293" width="8" style="1" customWidth="1"/>
    <col min="12294" max="12294" width="7.6640625" style="1" customWidth="1"/>
    <col min="12295" max="12295" width="9.44140625" style="1" customWidth="1"/>
    <col min="12296" max="12296" width="7.109375" style="1" customWidth="1"/>
    <col min="12297" max="12297" width="8" style="1" customWidth="1"/>
    <col min="12298" max="12298" width="8.109375" style="1" customWidth="1"/>
    <col min="12299" max="12299" width="7.88671875" style="1" customWidth="1"/>
    <col min="12300" max="12300" width="7.77734375" style="1" customWidth="1"/>
    <col min="12301" max="12304" width="8.88671875" style="1" customWidth="1"/>
    <col min="12305" max="12305" width="7.88671875" style="1" customWidth="1"/>
    <col min="12306" max="12307" width="6.5546875" style="1" customWidth="1"/>
    <col min="12308" max="12308" width="9.77734375" style="1" customWidth="1"/>
    <col min="12309" max="12313" width="6.5546875" style="1" customWidth="1"/>
    <col min="12314" max="12321" width="8.88671875" style="1" bestFit="1" customWidth="1"/>
    <col min="12322" max="12329" width="6.109375" style="1" customWidth="1"/>
    <col min="12330" max="12330" width="6.21875" style="1" customWidth="1"/>
    <col min="12331" max="12337" width="5.109375" style="1" customWidth="1"/>
    <col min="12338" max="12338" width="14.21875" style="1" customWidth="1"/>
    <col min="12339" max="12339" width="9.21875" style="1" customWidth="1"/>
    <col min="12340" max="12341" width="6.5546875" style="1" customWidth="1"/>
    <col min="12342" max="12342" width="7.21875" style="1" customWidth="1"/>
    <col min="12343" max="12346" width="6.5546875" style="1" customWidth="1"/>
    <col min="12347" max="12353" width="8.88671875" style="1" bestFit="1" customWidth="1"/>
    <col min="12354" max="12361" width="6.109375" style="1" customWidth="1"/>
    <col min="12362" max="12367" width="5.109375" style="1" customWidth="1"/>
    <col min="12368" max="12368" width="19.33203125" style="1" customWidth="1"/>
    <col min="12369" max="12369" width="10.44140625" style="1" customWidth="1"/>
    <col min="12370" max="12371" width="6.5546875" style="1" customWidth="1"/>
    <col min="12372" max="12372" width="8.109375" style="1" customWidth="1"/>
    <col min="12373" max="12376" width="6.5546875" style="1" customWidth="1"/>
    <col min="12377" max="12383" width="8.88671875" style="1" customWidth="1"/>
    <col min="12384" max="12390" width="6.109375" style="1" customWidth="1"/>
    <col min="12391" max="12391" width="5.88671875" style="1" customWidth="1"/>
    <col min="12392" max="12397" width="5.109375" style="1" customWidth="1"/>
    <col min="12398" max="12398" width="18.44140625" style="1" customWidth="1"/>
    <col min="12399" max="12399" width="7.88671875" style="1" customWidth="1"/>
    <col min="12400" max="12401" width="6.5546875" style="1" customWidth="1"/>
    <col min="12402" max="12402" width="9" style="1" customWidth="1"/>
    <col min="12403" max="12412" width="6.5546875" style="1" customWidth="1"/>
    <col min="12413" max="12425" width="8.88671875" style="1" customWidth="1"/>
    <col min="12426" max="12430" width="5.5546875" style="1" customWidth="1"/>
    <col min="12431" max="12438" width="6.5546875" style="1" customWidth="1"/>
    <col min="12439" max="12439" width="6" style="1" customWidth="1"/>
    <col min="12440" max="12451" width="5.109375" style="1" customWidth="1"/>
    <col min="12452" max="12545" width="8.5546875" style="1"/>
    <col min="12546" max="12547" width="9.6640625" style="1" customWidth="1"/>
    <col min="12548" max="12548" width="9.44140625" style="1" customWidth="1"/>
    <col min="12549" max="12549" width="8" style="1" customWidth="1"/>
    <col min="12550" max="12550" width="7.6640625" style="1" customWidth="1"/>
    <col min="12551" max="12551" width="9.44140625" style="1" customWidth="1"/>
    <col min="12552" max="12552" width="7.109375" style="1" customWidth="1"/>
    <col min="12553" max="12553" width="8" style="1" customWidth="1"/>
    <col min="12554" max="12554" width="8.109375" style="1" customWidth="1"/>
    <col min="12555" max="12555" width="7.88671875" style="1" customWidth="1"/>
    <col min="12556" max="12556" width="7.77734375" style="1" customWidth="1"/>
    <col min="12557" max="12560" width="8.88671875" style="1" customWidth="1"/>
    <col min="12561" max="12561" width="7.88671875" style="1" customWidth="1"/>
    <col min="12562" max="12563" width="6.5546875" style="1" customWidth="1"/>
    <col min="12564" max="12564" width="9.77734375" style="1" customWidth="1"/>
    <col min="12565" max="12569" width="6.5546875" style="1" customWidth="1"/>
    <col min="12570" max="12577" width="8.88671875" style="1" bestFit="1" customWidth="1"/>
    <col min="12578" max="12585" width="6.109375" style="1" customWidth="1"/>
    <col min="12586" max="12586" width="6.21875" style="1" customWidth="1"/>
    <col min="12587" max="12593" width="5.109375" style="1" customWidth="1"/>
    <col min="12594" max="12594" width="14.21875" style="1" customWidth="1"/>
    <col min="12595" max="12595" width="9.21875" style="1" customWidth="1"/>
    <col min="12596" max="12597" width="6.5546875" style="1" customWidth="1"/>
    <col min="12598" max="12598" width="7.21875" style="1" customWidth="1"/>
    <col min="12599" max="12602" width="6.5546875" style="1" customWidth="1"/>
    <col min="12603" max="12609" width="8.88671875" style="1" bestFit="1" customWidth="1"/>
    <col min="12610" max="12617" width="6.109375" style="1" customWidth="1"/>
    <col min="12618" max="12623" width="5.109375" style="1" customWidth="1"/>
    <col min="12624" max="12624" width="19.33203125" style="1" customWidth="1"/>
    <col min="12625" max="12625" width="10.44140625" style="1" customWidth="1"/>
    <col min="12626" max="12627" width="6.5546875" style="1" customWidth="1"/>
    <col min="12628" max="12628" width="8.109375" style="1" customWidth="1"/>
    <col min="12629" max="12632" width="6.5546875" style="1" customWidth="1"/>
    <col min="12633" max="12639" width="8.88671875" style="1" customWidth="1"/>
    <col min="12640" max="12646" width="6.109375" style="1" customWidth="1"/>
    <col min="12647" max="12647" width="5.88671875" style="1" customWidth="1"/>
    <col min="12648" max="12653" width="5.109375" style="1" customWidth="1"/>
    <col min="12654" max="12654" width="18.44140625" style="1" customWidth="1"/>
    <col min="12655" max="12655" width="7.88671875" style="1" customWidth="1"/>
    <col min="12656" max="12657" width="6.5546875" style="1" customWidth="1"/>
    <col min="12658" max="12658" width="9" style="1" customWidth="1"/>
    <col min="12659" max="12668" width="6.5546875" style="1" customWidth="1"/>
    <col min="12669" max="12681" width="8.88671875" style="1" customWidth="1"/>
    <col min="12682" max="12686" width="5.5546875" style="1" customWidth="1"/>
    <col min="12687" max="12694" width="6.5546875" style="1" customWidth="1"/>
    <col min="12695" max="12695" width="6" style="1" customWidth="1"/>
    <col min="12696" max="12707" width="5.109375" style="1" customWidth="1"/>
    <col min="12708" max="12801" width="8.5546875" style="1"/>
    <col min="12802" max="12803" width="9.6640625" style="1" customWidth="1"/>
    <col min="12804" max="12804" width="9.44140625" style="1" customWidth="1"/>
    <col min="12805" max="12805" width="8" style="1" customWidth="1"/>
    <col min="12806" max="12806" width="7.6640625" style="1" customWidth="1"/>
    <col min="12807" max="12807" width="9.44140625" style="1" customWidth="1"/>
    <col min="12808" max="12808" width="7.109375" style="1" customWidth="1"/>
    <col min="12809" max="12809" width="8" style="1" customWidth="1"/>
    <col min="12810" max="12810" width="8.109375" style="1" customWidth="1"/>
    <col min="12811" max="12811" width="7.88671875" style="1" customWidth="1"/>
    <col min="12812" max="12812" width="7.77734375" style="1" customWidth="1"/>
    <col min="12813" max="12816" width="8.88671875" style="1" customWidth="1"/>
    <col min="12817" max="12817" width="7.88671875" style="1" customWidth="1"/>
    <col min="12818" max="12819" width="6.5546875" style="1" customWidth="1"/>
    <col min="12820" max="12820" width="9.77734375" style="1" customWidth="1"/>
    <col min="12821" max="12825" width="6.5546875" style="1" customWidth="1"/>
    <col min="12826" max="12833" width="8.88671875" style="1" bestFit="1" customWidth="1"/>
    <col min="12834" max="12841" width="6.109375" style="1" customWidth="1"/>
    <col min="12842" max="12842" width="6.21875" style="1" customWidth="1"/>
    <col min="12843" max="12849" width="5.109375" style="1" customWidth="1"/>
    <col min="12850" max="12850" width="14.21875" style="1" customWidth="1"/>
    <col min="12851" max="12851" width="9.21875" style="1" customWidth="1"/>
    <col min="12852" max="12853" width="6.5546875" style="1" customWidth="1"/>
    <col min="12854" max="12854" width="7.21875" style="1" customWidth="1"/>
    <col min="12855" max="12858" width="6.5546875" style="1" customWidth="1"/>
    <col min="12859" max="12865" width="8.88671875" style="1" bestFit="1" customWidth="1"/>
    <col min="12866" max="12873" width="6.109375" style="1" customWidth="1"/>
    <col min="12874" max="12879" width="5.109375" style="1" customWidth="1"/>
    <col min="12880" max="12880" width="19.33203125" style="1" customWidth="1"/>
    <col min="12881" max="12881" width="10.44140625" style="1" customWidth="1"/>
    <col min="12882" max="12883" width="6.5546875" style="1" customWidth="1"/>
    <col min="12884" max="12884" width="8.109375" style="1" customWidth="1"/>
    <col min="12885" max="12888" width="6.5546875" style="1" customWidth="1"/>
    <col min="12889" max="12895" width="8.88671875" style="1" customWidth="1"/>
    <col min="12896" max="12902" width="6.109375" style="1" customWidth="1"/>
    <col min="12903" max="12903" width="5.88671875" style="1" customWidth="1"/>
    <col min="12904" max="12909" width="5.109375" style="1" customWidth="1"/>
    <col min="12910" max="12910" width="18.44140625" style="1" customWidth="1"/>
    <col min="12911" max="12911" width="7.88671875" style="1" customWidth="1"/>
    <col min="12912" max="12913" width="6.5546875" style="1" customWidth="1"/>
    <col min="12914" max="12914" width="9" style="1" customWidth="1"/>
    <col min="12915" max="12924" width="6.5546875" style="1" customWidth="1"/>
    <col min="12925" max="12937" width="8.88671875" style="1" customWidth="1"/>
    <col min="12938" max="12942" width="5.5546875" style="1" customWidth="1"/>
    <col min="12943" max="12950" width="6.5546875" style="1" customWidth="1"/>
    <col min="12951" max="12951" width="6" style="1" customWidth="1"/>
    <col min="12952" max="12963" width="5.109375" style="1" customWidth="1"/>
    <col min="12964" max="13057" width="8.5546875" style="1"/>
    <col min="13058" max="13059" width="9.6640625" style="1" customWidth="1"/>
    <col min="13060" max="13060" width="9.44140625" style="1" customWidth="1"/>
    <col min="13061" max="13061" width="8" style="1" customWidth="1"/>
    <col min="13062" max="13062" width="7.6640625" style="1" customWidth="1"/>
    <col min="13063" max="13063" width="9.44140625" style="1" customWidth="1"/>
    <col min="13064" max="13064" width="7.109375" style="1" customWidth="1"/>
    <col min="13065" max="13065" width="8" style="1" customWidth="1"/>
    <col min="13066" max="13066" width="8.109375" style="1" customWidth="1"/>
    <col min="13067" max="13067" width="7.88671875" style="1" customWidth="1"/>
    <col min="13068" max="13068" width="7.77734375" style="1" customWidth="1"/>
    <col min="13069" max="13072" width="8.88671875" style="1" customWidth="1"/>
    <col min="13073" max="13073" width="7.88671875" style="1" customWidth="1"/>
    <col min="13074" max="13075" width="6.5546875" style="1" customWidth="1"/>
    <col min="13076" max="13076" width="9.77734375" style="1" customWidth="1"/>
    <col min="13077" max="13081" width="6.5546875" style="1" customWidth="1"/>
    <col min="13082" max="13089" width="8.88671875" style="1" bestFit="1" customWidth="1"/>
    <col min="13090" max="13097" width="6.109375" style="1" customWidth="1"/>
    <col min="13098" max="13098" width="6.21875" style="1" customWidth="1"/>
    <col min="13099" max="13105" width="5.109375" style="1" customWidth="1"/>
    <col min="13106" max="13106" width="14.21875" style="1" customWidth="1"/>
    <col min="13107" max="13107" width="9.21875" style="1" customWidth="1"/>
    <col min="13108" max="13109" width="6.5546875" style="1" customWidth="1"/>
    <col min="13110" max="13110" width="7.21875" style="1" customWidth="1"/>
    <col min="13111" max="13114" width="6.5546875" style="1" customWidth="1"/>
    <col min="13115" max="13121" width="8.88671875" style="1" bestFit="1" customWidth="1"/>
    <col min="13122" max="13129" width="6.109375" style="1" customWidth="1"/>
    <col min="13130" max="13135" width="5.109375" style="1" customWidth="1"/>
    <col min="13136" max="13136" width="19.33203125" style="1" customWidth="1"/>
    <col min="13137" max="13137" width="10.44140625" style="1" customWidth="1"/>
    <col min="13138" max="13139" width="6.5546875" style="1" customWidth="1"/>
    <col min="13140" max="13140" width="8.109375" style="1" customWidth="1"/>
    <col min="13141" max="13144" width="6.5546875" style="1" customWidth="1"/>
    <col min="13145" max="13151" width="8.88671875" style="1" customWidth="1"/>
    <col min="13152" max="13158" width="6.109375" style="1" customWidth="1"/>
    <col min="13159" max="13159" width="5.88671875" style="1" customWidth="1"/>
    <col min="13160" max="13165" width="5.109375" style="1" customWidth="1"/>
    <col min="13166" max="13166" width="18.44140625" style="1" customWidth="1"/>
    <col min="13167" max="13167" width="7.88671875" style="1" customWidth="1"/>
    <col min="13168" max="13169" width="6.5546875" style="1" customWidth="1"/>
    <col min="13170" max="13170" width="9" style="1" customWidth="1"/>
    <col min="13171" max="13180" width="6.5546875" style="1" customWidth="1"/>
    <col min="13181" max="13193" width="8.88671875" style="1" customWidth="1"/>
    <col min="13194" max="13198" width="5.5546875" style="1" customWidth="1"/>
    <col min="13199" max="13206" width="6.5546875" style="1" customWidth="1"/>
    <col min="13207" max="13207" width="6" style="1" customWidth="1"/>
    <col min="13208" max="13219" width="5.109375" style="1" customWidth="1"/>
    <col min="13220" max="13313" width="8.5546875" style="1"/>
    <col min="13314" max="13315" width="9.6640625" style="1" customWidth="1"/>
    <col min="13316" max="13316" width="9.44140625" style="1" customWidth="1"/>
    <col min="13317" max="13317" width="8" style="1" customWidth="1"/>
    <col min="13318" max="13318" width="7.6640625" style="1" customWidth="1"/>
    <col min="13319" max="13319" width="9.44140625" style="1" customWidth="1"/>
    <col min="13320" max="13320" width="7.109375" style="1" customWidth="1"/>
    <col min="13321" max="13321" width="8" style="1" customWidth="1"/>
    <col min="13322" max="13322" width="8.109375" style="1" customWidth="1"/>
    <col min="13323" max="13323" width="7.88671875" style="1" customWidth="1"/>
    <col min="13324" max="13324" width="7.77734375" style="1" customWidth="1"/>
    <col min="13325" max="13328" width="8.88671875" style="1" customWidth="1"/>
    <col min="13329" max="13329" width="7.88671875" style="1" customWidth="1"/>
    <col min="13330" max="13331" width="6.5546875" style="1" customWidth="1"/>
    <col min="13332" max="13332" width="9.77734375" style="1" customWidth="1"/>
    <col min="13333" max="13337" width="6.5546875" style="1" customWidth="1"/>
    <col min="13338" max="13345" width="8.88671875" style="1" bestFit="1" customWidth="1"/>
    <col min="13346" max="13353" width="6.109375" style="1" customWidth="1"/>
    <col min="13354" max="13354" width="6.21875" style="1" customWidth="1"/>
    <col min="13355" max="13361" width="5.109375" style="1" customWidth="1"/>
    <col min="13362" max="13362" width="14.21875" style="1" customWidth="1"/>
    <col min="13363" max="13363" width="9.21875" style="1" customWidth="1"/>
    <col min="13364" max="13365" width="6.5546875" style="1" customWidth="1"/>
    <col min="13366" max="13366" width="7.21875" style="1" customWidth="1"/>
    <col min="13367" max="13370" width="6.5546875" style="1" customWidth="1"/>
    <col min="13371" max="13377" width="8.88671875" style="1" bestFit="1" customWidth="1"/>
    <col min="13378" max="13385" width="6.109375" style="1" customWidth="1"/>
    <col min="13386" max="13391" width="5.109375" style="1" customWidth="1"/>
    <col min="13392" max="13392" width="19.33203125" style="1" customWidth="1"/>
    <col min="13393" max="13393" width="10.44140625" style="1" customWidth="1"/>
    <col min="13394" max="13395" width="6.5546875" style="1" customWidth="1"/>
    <col min="13396" max="13396" width="8.109375" style="1" customWidth="1"/>
    <col min="13397" max="13400" width="6.5546875" style="1" customWidth="1"/>
    <col min="13401" max="13407" width="8.88671875" style="1" customWidth="1"/>
    <col min="13408" max="13414" width="6.109375" style="1" customWidth="1"/>
    <col min="13415" max="13415" width="5.88671875" style="1" customWidth="1"/>
    <col min="13416" max="13421" width="5.109375" style="1" customWidth="1"/>
    <col min="13422" max="13422" width="18.44140625" style="1" customWidth="1"/>
    <col min="13423" max="13423" width="7.88671875" style="1" customWidth="1"/>
    <col min="13424" max="13425" width="6.5546875" style="1" customWidth="1"/>
    <col min="13426" max="13426" width="9" style="1" customWidth="1"/>
    <col min="13427" max="13436" width="6.5546875" style="1" customWidth="1"/>
    <col min="13437" max="13449" width="8.88671875" style="1" customWidth="1"/>
    <col min="13450" max="13454" width="5.5546875" style="1" customWidth="1"/>
    <col min="13455" max="13462" width="6.5546875" style="1" customWidth="1"/>
    <col min="13463" max="13463" width="6" style="1" customWidth="1"/>
    <col min="13464" max="13475" width="5.109375" style="1" customWidth="1"/>
    <col min="13476" max="13569" width="8.5546875" style="1"/>
    <col min="13570" max="13571" width="9.6640625" style="1" customWidth="1"/>
    <col min="13572" max="13572" width="9.44140625" style="1" customWidth="1"/>
    <col min="13573" max="13573" width="8" style="1" customWidth="1"/>
    <col min="13574" max="13574" width="7.6640625" style="1" customWidth="1"/>
    <col min="13575" max="13575" width="9.44140625" style="1" customWidth="1"/>
    <col min="13576" max="13576" width="7.109375" style="1" customWidth="1"/>
    <col min="13577" max="13577" width="8" style="1" customWidth="1"/>
    <col min="13578" max="13578" width="8.109375" style="1" customWidth="1"/>
    <col min="13579" max="13579" width="7.88671875" style="1" customWidth="1"/>
    <col min="13580" max="13580" width="7.77734375" style="1" customWidth="1"/>
    <col min="13581" max="13584" width="8.88671875" style="1" customWidth="1"/>
    <col min="13585" max="13585" width="7.88671875" style="1" customWidth="1"/>
    <col min="13586" max="13587" width="6.5546875" style="1" customWidth="1"/>
    <col min="13588" max="13588" width="9.77734375" style="1" customWidth="1"/>
    <col min="13589" max="13593" width="6.5546875" style="1" customWidth="1"/>
    <col min="13594" max="13601" width="8.88671875" style="1" bestFit="1" customWidth="1"/>
    <col min="13602" max="13609" width="6.109375" style="1" customWidth="1"/>
    <col min="13610" max="13610" width="6.21875" style="1" customWidth="1"/>
    <col min="13611" max="13617" width="5.109375" style="1" customWidth="1"/>
    <col min="13618" max="13618" width="14.21875" style="1" customWidth="1"/>
    <col min="13619" max="13619" width="9.21875" style="1" customWidth="1"/>
    <col min="13620" max="13621" width="6.5546875" style="1" customWidth="1"/>
    <col min="13622" max="13622" width="7.21875" style="1" customWidth="1"/>
    <col min="13623" max="13626" width="6.5546875" style="1" customWidth="1"/>
    <col min="13627" max="13633" width="8.88671875" style="1" bestFit="1" customWidth="1"/>
    <col min="13634" max="13641" width="6.109375" style="1" customWidth="1"/>
    <col min="13642" max="13647" width="5.109375" style="1" customWidth="1"/>
    <col min="13648" max="13648" width="19.33203125" style="1" customWidth="1"/>
    <col min="13649" max="13649" width="10.44140625" style="1" customWidth="1"/>
    <col min="13650" max="13651" width="6.5546875" style="1" customWidth="1"/>
    <col min="13652" max="13652" width="8.109375" style="1" customWidth="1"/>
    <col min="13653" max="13656" width="6.5546875" style="1" customWidth="1"/>
    <col min="13657" max="13663" width="8.88671875" style="1" customWidth="1"/>
    <col min="13664" max="13670" width="6.109375" style="1" customWidth="1"/>
    <col min="13671" max="13671" width="5.88671875" style="1" customWidth="1"/>
    <col min="13672" max="13677" width="5.109375" style="1" customWidth="1"/>
    <col min="13678" max="13678" width="18.44140625" style="1" customWidth="1"/>
    <col min="13679" max="13679" width="7.88671875" style="1" customWidth="1"/>
    <col min="13680" max="13681" width="6.5546875" style="1" customWidth="1"/>
    <col min="13682" max="13682" width="9" style="1" customWidth="1"/>
    <col min="13683" max="13692" width="6.5546875" style="1" customWidth="1"/>
    <col min="13693" max="13705" width="8.88671875" style="1" customWidth="1"/>
    <col min="13706" max="13710" width="5.5546875" style="1" customWidth="1"/>
    <col min="13711" max="13718" width="6.5546875" style="1" customWidth="1"/>
    <col min="13719" max="13719" width="6" style="1" customWidth="1"/>
    <col min="13720" max="13731" width="5.109375" style="1" customWidth="1"/>
    <col min="13732" max="13825" width="8.5546875" style="1"/>
    <col min="13826" max="13827" width="9.6640625" style="1" customWidth="1"/>
    <col min="13828" max="13828" width="9.44140625" style="1" customWidth="1"/>
    <col min="13829" max="13829" width="8" style="1" customWidth="1"/>
    <col min="13830" max="13830" width="7.6640625" style="1" customWidth="1"/>
    <col min="13831" max="13831" width="9.44140625" style="1" customWidth="1"/>
    <col min="13832" max="13832" width="7.109375" style="1" customWidth="1"/>
    <col min="13833" max="13833" width="8" style="1" customWidth="1"/>
    <col min="13834" max="13834" width="8.109375" style="1" customWidth="1"/>
    <col min="13835" max="13835" width="7.88671875" style="1" customWidth="1"/>
    <col min="13836" max="13836" width="7.77734375" style="1" customWidth="1"/>
    <col min="13837" max="13840" width="8.88671875" style="1" customWidth="1"/>
    <col min="13841" max="13841" width="7.88671875" style="1" customWidth="1"/>
    <col min="13842" max="13843" width="6.5546875" style="1" customWidth="1"/>
    <col min="13844" max="13844" width="9.77734375" style="1" customWidth="1"/>
    <col min="13845" max="13849" width="6.5546875" style="1" customWidth="1"/>
    <col min="13850" max="13857" width="8.88671875" style="1" bestFit="1" customWidth="1"/>
    <col min="13858" max="13865" width="6.109375" style="1" customWidth="1"/>
    <col min="13866" max="13866" width="6.21875" style="1" customWidth="1"/>
    <col min="13867" max="13873" width="5.109375" style="1" customWidth="1"/>
    <col min="13874" max="13874" width="14.21875" style="1" customWidth="1"/>
    <col min="13875" max="13875" width="9.21875" style="1" customWidth="1"/>
    <col min="13876" max="13877" width="6.5546875" style="1" customWidth="1"/>
    <col min="13878" max="13878" width="7.21875" style="1" customWidth="1"/>
    <col min="13879" max="13882" width="6.5546875" style="1" customWidth="1"/>
    <col min="13883" max="13889" width="8.88671875" style="1" bestFit="1" customWidth="1"/>
    <col min="13890" max="13897" width="6.109375" style="1" customWidth="1"/>
    <col min="13898" max="13903" width="5.109375" style="1" customWidth="1"/>
    <col min="13904" max="13904" width="19.33203125" style="1" customWidth="1"/>
    <col min="13905" max="13905" width="10.44140625" style="1" customWidth="1"/>
    <col min="13906" max="13907" width="6.5546875" style="1" customWidth="1"/>
    <col min="13908" max="13908" width="8.109375" style="1" customWidth="1"/>
    <col min="13909" max="13912" width="6.5546875" style="1" customWidth="1"/>
    <col min="13913" max="13919" width="8.88671875" style="1" customWidth="1"/>
    <col min="13920" max="13926" width="6.109375" style="1" customWidth="1"/>
    <col min="13927" max="13927" width="5.88671875" style="1" customWidth="1"/>
    <col min="13928" max="13933" width="5.109375" style="1" customWidth="1"/>
    <col min="13934" max="13934" width="18.44140625" style="1" customWidth="1"/>
    <col min="13935" max="13935" width="7.88671875" style="1" customWidth="1"/>
    <col min="13936" max="13937" width="6.5546875" style="1" customWidth="1"/>
    <col min="13938" max="13938" width="9" style="1" customWidth="1"/>
    <col min="13939" max="13948" width="6.5546875" style="1" customWidth="1"/>
    <col min="13949" max="13961" width="8.88671875" style="1" customWidth="1"/>
    <col min="13962" max="13966" width="5.5546875" style="1" customWidth="1"/>
    <col min="13967" max="13974" width="6.5546875" style="1" customWidth="1"/>
    <col min="13975" max="13975" width="6" style="1" customWidth="1"/>
    <col min="13976" max="13987" width="5.109375" style="1" customWidth="1"/>
    <col min="13988" max="14081" width="8.5546875" style="1"/>
    <col min="14082" max="14083" width="9.6640625" style="1" customWidth="1"/>
    <col min="14084" max="14084" width="9.44140625" style="1" customWidth="1"/>
    <col min="14085" max="14085" width="8" style="1" customWidth="1"/>
    <col min="14086" max="14086" width="7.6640625" style="1" customWidth="1"/>
    <col min="14087" max="14087" width="9.44140625" style="1" customWidth="1"/>
    <col min="14088" max="14088" width="7.109375" style="1" customWidth="1"/>
    <col min="14089" max="14089" width="8" style="1" customWidth="1"/>
    <col min="14090" max="14090" width="8.109375" style="1" customWidth="1"/>
    <col min="14091" max="14091" width="7.88671875" style="1" customWidth="1"/>
    <col min="14092" max="14092" width="7.77734375" style="1" customWidth="1"/>
    <col min="14093" max="14096" width="8.88671875" style="1" customWidth="1"/>
    <col min="14097" max="14097" width="7.88671875" style="1" customWidth="1"/>
    <col min="14098" max="14099" width="6.5546875" style="1" customWidth="1"/>
    <col min="14100" max="14100" width="9.77734375" style="1" customWidth="1"/>
    <col min="14101" max="14105" width="6.5546875" style="1" customWidth="1"/>
    <col min="14106" max="14113" width="8.88671875" style="1" bestFit="1" customWidth="1"/>
    <col min="14114" max="14121" width="6.109375" style="1" customWidth="1"/>
    <col min="14122" max="14122" width="6.21875" style="1" customWidth="1"/>
    <col min="14123" max="14129" width="5.109375" style="1" customWidth="1"/>
    <col min="14130" max="14130" width="14.21875" style="1" customWidth="1"/>
    <col min="14131" max="14131" width="9.21875" style="1" customWidth="1"/>
    <col min="14132" max="14133" width="6.5546875" style="1" customWidth="1"/>
    <col min="14134" max="14134" width="7.21875" style="1" customWidth="1"/>
    <col min="14135" max="14138" width="6.5546875" style="1" customWidth="1"/>
    <col min="14139" max="14145" width="8.88671875" style="1" bestFit="1" customWidth="1"/>
    <col min="14146" max="14153" width="6.109375" style="1" customWidth="1"/>
    <col min="14154" max="14159" width="5.109375" style="1" customWidth="1"/>
    <col min="14160" max="14160" width="19.33203125" style="1" customWidth="1"/>
    <col min="14161" max="14161" width="10.44140625" style="1" customWidth="1"/>
    <col min="14162" max="14163" width="6.5546875" style="1" customWidth="1"/>
    <col min="14164" max="14164" width="8.109375" style="1" customWidth="1"/>
    <col min="14165" max="14168" width="6.5546875" style="1" customWidth="1"/>
    <col min="14169" max="14175" width="8.88671875" style="1" customWidth="1"/>
    <col min="14176" max="14182" width="6.109375" style="1" customWidth="1"/>
    <col min="14183" max="14183" width="5.88671875" style="1" customWidth="1"/>
    <col min="14184" max="14189" width="5.109375" style="1" customWidth="1"/>
    <col min="14190" max="14190" width="18.44140625" style="1" customWidth="1"/>
    <col min="14191" max="14191" width="7.88671875" style="1" customWidth="1"/>
    <col min="14192" max="14193" width="6.5546875" style="1" customWidth="1"/>
    <col min="14194" max="14194" width="9" style="1" customWidth="1"/>
    <col min="14195" max="14204" width="6.5546875" style="1" customWidth="1"/>
    <col min="14205" max="14217" width="8.88671875" style="1" customWidth="1"/>
    <col min="14218" max="14222" width="5.5546875" style="1" customWidth="1"/>
    <col min="14223" max="14230" width="6.5546875" style="1" customWidth="1"/>
    <col min="14231" max="14231" width="6" style="1" customWidth="1"/>
    <col min="14232" max="14243" width="5.109375" style="1" customWidth="1"/>
    <col min="14244" max="14337" width="8.5546875" style="1"/>
    <col min="14338" max="14339" width="9.6640625" style="1" customWidth="1"/>
    <col min="14340" max="14340" width="9.44140625" style="1" customWidth="1"/>
    <col min="14341" max="14341" width="8" style="1" customWidth="1"/>
    <col min="14342" max="14342" width="7.6640625" style="1" customWidth="1"/>
    <col min="14343" max="14343" width="9.44140625" style="1" customWidth="1"/>
    <col min="14344" max="14344" width="7.109375" style="1" customWidth="1"/>
    <col min="14345" max="14345" width="8" style="1" customWidth="1"/>
    <col min="14346" max="14346" width="8.109375" style="1" customWidth="1"/>
    <col min="14347" max="14347" width="7.88671875" style="1" customWidth="1"/>
    <col min="14348" max="14348" width="7.77734375" style="1" customWidth="1"/>
    <col min="14349" max="14352" width="8.88671875" style="1" customWidth="1"/>
    <col min="14353" max="14353" width="7.88671875" style="1" customWidth="1"/>
    <col min="14354" max="14355" width="6.5546875" style="1" customWidth="1"/>
    <col min="14356" max="14356" width="9.77734375" style="1" customWidth="1"/>
    <col min="14357" max="14361" width="6.5546875" style="1" customWidth="1"/>
    <col min="14362" max="14369" width="8.88671875" style="1" bestFit="1" customWidth="1"/>
    <col min="14370" max="14377" width="6.109375" style="1" customWidth="1"/>
    <col min="14378" max="14378" width="6.21875" style="1" customWidth="1"/>
    <col min="14379" max="14385" width="5.109375" style="1" customWidth="1"/>
    <col min="14386" max="14386" width="14.21875" style="1" customWidth="1"/>
    <col min="14387" max="14387" width="9.21875" style="1" customWidth="1"/>
    <col min="14388" max="14389" width="6.5546875" style="1" customWidth="1"/>
    <col min="14390" max="14390" width="7.21875" style="1" customWidth="1"/>
    <col min="14391" max="14394" width="6.5546875" style="1" customWidth="1"/>
    <col min="14395" max="14401" width="8.88671875" style="1" bestFit="1" customWidth="1"/>
    <col min="14402" max="14409" width="6.109375" style="1" customWidth="1"/>
    <col min="14410" max="14415" width="5.109375" style="1" customWidth="1"/>
    <col min="14416" max="14416" width="19.33203125" style="1" customWidth="1"/>
    <col min="14417" max="14417" width="10.44140625" style="1" customWidth="1"/>
    <col min="14418" max="14419" width="6.5546875" style="1" customWidth="1"/>
    <col min="14420" max="14420" width="8.109375" style="1" customWidth="1"/>
    <col min="14421" max="14424" width="6.5546875" style="1" customWidth="1"/>
    <col min="14425" max="14431" width="8.88671875" style="1" customWidth="1"/>
    <col min="14432" max="14438" width="6.109375" style="1" customWidth="1"/>
    <col min="14439" max="14439" width="5.88671875" style="1" customWidth="1"/>
    <col min="14440" max="14445" width="5.109375" style="1" customWidth="1"/>
    <col min="14446" max="14446" width="18.44140625" style="1" customWidth="1"/>
    <col min="14447" max="14447" width="7.88671875" style="1" customWidth="1"/>
    <col min="14448" max="14449" width="6.5546875" style="1" customWidth="1"/>
    <col min="14450" max="14450" width="9" style="1" customWidth="1"/>
    <col min="14451" max="14460" width="6.5546875" style="1" customWidth="1"/>
    <col min="14461" max="14473" width="8.88671875" style="1" customWidth="1"/>
    <col min="14474" max="14478" width="5.5546875" style="1" customWidth="1"/>
    <col min="14479" max="14486" width="6.5546875" style="1" customWidth="1"/>
    <col min="14487" max="14487" width="6" style="1" customWidth="1"/>
    <col min="14488" max="14499" width="5.109375" style="1" customWidth="1"/>
    <col min="14500" max="14593" width="8.5546875" style="1"/>
    <col min="14594" max="14595" width="9.6640625" style="1" customWidth="1"/>
    <col min="14596" max="14596" width="9.44140625" style="1" customWidth="1"/>
    <col min="14597" max="14597" width="8" style="1" customWidth="1"/>
    <col min="14598" max="14598" width="7.6640625" style="1" customWidth="1"/>
    <col min="14599" max="14599" width="9.44140625" style="1" customWidth="1"/>
    <col min="14600" max="14600" width="7.109375" style="1" customWidth="1"/>
    <col min="14601" max="14601" width="8" style="1" customWidth="1"/>
    <col min="14602" max="14602" width="8.109375" style="1" customWidth="1"/>
    <col min="14603" max="14603" width="7.88671875" style="1" customWidth="1"/>
    <col min="14604" max="14604" width="7.77734375" style="1" customWidth="1"/>
    <col min="14605" max="14608" width="8.88671875" style="1" customWidth="1"/>
    <col min="14609" max="14609" width="7.88671875" style="1" customWidth="1"/>
    <col min="14610" max="14611" width="6.5546875" style="1" customWidth="1"/>
    <col min="14612" max="14612" width="9.77734375" style="1" customWidth="1"/>
    <col min="14613" max="14617" width="6.5546875" style="1" customWidth="1"/>
    <col min="14618" max="14625" width="8.88671875" style="1" bestFit="1" customWidth="1"/>
    <col min="14626" max="14633" width="6.109375" style="1" customWidth="1"/>
    <col min="14634" max="14634" width="6.21875" style="1" customWidth="1"/>
    <col min="14635" max="14641" width="5.109375" style="1" customWidth="1"/>
    <col min="14642" max="14642" width="14.21875" style="1" customWidth="1"/>
    <col min="14643" max="14643" width="9.21875" style="1" customWidth="1"/>
    <col min="14644" max="14645" width="6.5546875" style="1" customWidth="1"/>
    <col min="14646" max="14646" width="7.21875" style="1" customWidth="1"/>
    <col min="14647" max="14650" width="6.5546875" style="1" customWidth="1"/>
    <col min="14651" max="14657" width="8.88671875" style="1" bestFit="1" customWidth="1"/>
    <col min="14658" max="14665" width="6.109375" style="1" customWidth="1"/>
    <col min="14666" max="14671" width="5.109375" style="1" customWidth="1"/>
    <col min="14672" max="14672" width="19.33203125" style="1" customWidth="1"/>
    <col min="14673" max="14673" width="10.44140625" style="1" customWidth="1"/>
    <col min="14674" max="14675" width="6.5546875" style="1" customWidth="1"/>
    <col min="14676" max="14676" width="8.109375" style="1" customWidth="1"/>
    <col min="14677" max="14680" width="6.5546875" style="1" customWidth="1"/>
    <col min="14681" max="14687" width="8.88671875" style="1" customWidth="1"/>
    <col min="14688" max="14694" width="6.109375" style="1" customWidth="1"/>
    <col min="14695" max="14695" width="5.88671875" style="1" customWidth="1"/>
    <col min="14696" max="14701" width="5.109375" style="1" customWidth="1"/>
    <col min="14702" max="14702" width="18.44140625" style="1" customWidth="1"/>
    <col min="14703" max="14703" width="7.88671875" style="1" customWidth="1"/>
    <col min="14704" max="14705" width="6.5546875" style="1" customWidth="1"/>
    <col min="14706" max="14706" width="9" style="1" customWidth="1"/>
    <col min="14707" max="14716" width="6.5546875" style="1" customWidth="1"/>
    <col min="14717" max="14729" width="8.88671875" style="1" customWidth="1"/>
    <col min="14730" max="14734" width="5.5546875" style="1" customWidth="1"/>
    <col min="14735" max="14742" width="6.5546875" style="1" customWidth="1"/>
    <col min="14743" max="14743" width="6" style="1" customWidth="1"/>
    <col min="14744" max="14755" width="5.109375" style="1" customWidth="1"/>
    <col min="14756" max="14849" width="8.5546875" style="1"/>
    <col min="14850" max="14851" width="9.6640625" style="1" customWidth="1"/>
    <col min="14852" max="14852" width="9.44140625" style="1" customWidth="1"/>
    <col min="14853" max="14853" width="8" style="1" customWidth="1"/>
    <col min="14854" max="14854" width="7.6640625" style="1" customWidth="1"/>
    <col min="14855" max="14855" width="9.44140625" style="1" customWidth="1"/>
    <col min="14856" max="14856" width="7.109375" style="1" customWidth="1"/>
    <col min="14857" max="14857" width="8" style="1" customWidth="1"/>
    <col min="14858" max="14858" width="8.109375" style="1" customWidth="1"/>
    <col min="14859" max="14859" width="7.88671875" style="1" customWidth="1"/>
    <col min="14860" max="14860" width="7.77734375" style="1" customWidth="1"/>
    <col min="14861" max="14864" width="8.88671875" style="1" customWidth="1"/>
    <col min="14865" max="14865" width="7.88671875" style="1" customWidth="1"/>
    <col min="14866" max="14867" width="6.5546875" style="1" customWidth="1"/>
    <col min="14868" max="14868" width="9.77734375" style="1" customWidth="1"/>
    <col min="14869" max="14873" width="6.5546875" style="1" customWidth="1"/>
    <col min="14874" max="14881" width="8.88671875" style="1" bestFit="1" customWidth="1"/>
    <col min="14882" max="14889" width="6.109375" style="1" customWidth="1"/>
    <col min="14890" max="14890" width="6.21875" style="1" customWidth="1"/>
    <col min="14891" max="14897" width="5.109375" style="1" customWidth="1"/>
    <col min="14898" max="14898" width="14.21875" style="1" customWidth="1"/>
    <col min="14899" max="14899" width="9.21875" style="1" customWidth="1"/>
    <col min="14900" max="14901" width="6.5546875" style="1" customWidth="1"/>
    <col min="14902" max="14902" width="7.21875" style="1" customWidth="1"/>
    <col min="14903" max="14906" width="6.5546875" style="1" customWidth="1"/>
    <col min="14907" max="14913" width="8.88671875" style="1" bestFit="1" customWidth="1"/>
    <col min="14914" max="14921" width="6.109375" style="1" customWidth="1"/>
    <col min="14922" max="14927" width="5.109375" style="1" customWidth="1"/>
    <col min="14928" max="14928" width="19.33203125" style="1" customWidth="1"/>
    <col min="14929" max="14929" width="10.44140625" style="1" customWidth="1"/>
    <col min="14930" max="14931" width="6.5546875" style="1" customWidth="1"/>
    <col min="14932" max="14932" width="8.109375" style="1" customWidth="1"/>
    <col min="14933" max="14936" width="6.5546875" style="1" customWidth="1"/>
    <col min="14937" max="14943" width="8.88671875" style="1" customWidth="1"/>
    <col min="14944" max="14950" width="6.109375" style="1" customWidth="1"/>
    <col min="14951" max="14951" width="5.88671875" style="1" customWidth="1"/>
    <col min="14952" max="14957" width="5.109375" style="1" customWidth="1"/>
    <col min="14958" max="14958" width="18.44140625" style="1" customWidth="1"/>
    <col min="14959" max="14959" width="7.88671875" style="1" customWidth="1"/>
    <col min="14960" max="14961" width="6.5546875" style="1" customWidth="1"/>
    <col min="14962" max="14962" width="9" style="1" customWidth="1"/>
    <col min="14963" max="14972" width="6.5546875" style="1" customWidth="1"/>
    <col min="14973" max="14985" width="8.88671875" style="1" customWidth="1"/>
    <col min="14986" max="14990" width="5.5546875" style="1" customWidth="1"/>
    <col min="14991" max="14998" width="6.5546875" style="1" customWidth="1"/>
    <col min="14999" max="14999" width="6" style="1" customWidth="1"/>
    <col min="15000" max="15011" width="5.109375" style="1" customWidth="1"/>
    <col min="15012" max="15105" width="8.5546875" style="1"/>
    <col min="15106" max="15107" width="9.6640625" style="1" customWidth="1"/>
    <col min="15108" max="15108" width="9.44140625" style="1" customWidth="1"/>
    <col min="15109" max="15109" width="8" style="1" customWidth="1"/>
    <col min="15110" max="15110" width="7.6640625" style="1" customWidth="1"/>
    <col min="15111" max="15111" width="9.44140625" style="1" customWidth="1"/>
    <col min="15112" max="15112" width="7.109375" style="1" customWidth="1"/>
    <col min="15113" max="15113" width="8" style="1" customWidth="1"/>
    <col min="15114" max="15114" width="8.109375" style="1" customWidth="1"/>
    <col min="15115" max="15115" width="7.88671875" style="1" customWidth="1"/>
    <col min="15116" max="15116" width="7.77734375" style="1" customWidth="1"/>
    <col min="15117" max="15120" width="8.88671875" style="1" customWidth="1"/>
    <col min="15121" max="15121" width="7.88671875" style="1" customWidth="1"/>
    <col min="15122" max="15123" width="6.5546875" style="1" customWidth="1"/>
    <col min="15124" max="15124" width="9.77734375" style="1" customWidth="1"/>
    <col min="15125" max="15129" width="6.5546875" style="1" customWidth="1"/>
    <col min="15130" max="15137" width="8.88671875" style="1" bestFit="1" customWidth="1"/>
    <col min="15138" max="15145" width="6.109375" style="1" customWidth="1"/>
    <col min="15146" max="15146" width="6.21875" style="1" customWidth="1"/>
    <col min="15147" max="15153" width="5.109375" style="1" customWidth="1"/>
    <col min="15154" max="15154" width="14.21875" style="1" customWidth="1"/>
    <col min="15155" max="15155" width="9.21875" style="1" customWidth="1"/>
    <col min="15156" max="15157" width="6.5546875" style="1" customWidth="1"/>
    <col min="15158" max="15158" width="7.21875" style="1" customWidth="1"/>
    <col min="15159" max="15162" width="6.5546875" style="1" customWidth="1"/>
    <col min="15163" max="15169" width="8.88671875" style="1" bestFit="1" customWidth="1"/>
    <col min="15170" max="15177" width="6.109375" style="1" customWidth="1"/>
    <col min="15178" max="15183" width="5.109375" style="1" customWidth="1"/>
    <col min="15184" max="15184" width="19.33203125" style="1" customWidth="1"/>
    <col min="15185" max="15185" width="10.44140625" style="1" customWidth="1"/>
    <col min="15186" max="15187" width="6.5546875" style="1" customWidth="1"/>
    <col min="15188" max="15188" width="8.109375" style="1" customWidth="1"/>
    <col min="15189" max="15192" width="6.5546875" style="1" customWidth="1"/>
    <col min="15193" max="15199" width="8.88671875" style="1" customWidth="1"/>
    <col min="15200" max="15206" width="6.109375" style="1" customWidth="1"/>
    <col min="15207" max="15207" width="5.88671875" style="1" customWidth="1"/>
    <col min="15208" max="15213" width="5.109375" style="1" customWidth="1"/>
    <col min="15214" max="15214" width="18.44140625" style="1" customWidth="1"/>
    <col min="15215" max="15215" width="7.88671875" style="1" customWidth="1"/>
    <col min="15216" max="15217" width="6.5546875" style="1" customWidth="1"/>
    <col min="15218" max="15218" width="9" style="1" customWidth="1"/>
    <col min="15219" max="15228" width="6.5546875" style="1" customWidth="1"/>
    <col min="15229" max="15241" width="8.88671875" style="1" customWidth="1"/>
    <col min="15242" max="15246" width="5.5546875" style="1" customWidth="1"/>
    <col min="15247" max="15254" width="6.5546875" style="1" customWidth="1"/>
    <col min="15255" max="15255" width="6" style="1" customWidth="1"/>
    <col min="15256" max="15267" width="5.109375" style="1" customWidth="1"/>
    <col min="15268" max="15361" width="8.5546875" style="1"/>
    <col min="15362" max="15363" width="9.6640625" style="1" customWidth="1"/>
    <col min="15364" max="15364" width="9.44140625" style="1" customWidth="1"/>
    <col min="15365" max="15365" width="8" style="1" customWidth="1"/>
    <col min="15366" max="15366" width="7.6640625" style="1" customWidth="1"/>
    <col min="15367" max="15367" width="9.44140625" style="1" customWidth="1"/>
    <col min="15368" max="15368" width="7.109375" style="1" customWidth="1"/>
    <col min="15369" max="15369" width="8" style="1" customWidth="1"/>
    <col min="15370" max="15370" width="8.109375" style="1" customWidth="1"/>
    <col min="15371" max="15371" width="7.88671875" style="1" customWidth="1"/>
    <col min="15372" max="15372" width="7.77734375" style="1" customWidth="1"/>
    <col min="15373" max="15376" width="8.88671875" style="1" customWidth="1"/>
    <col min="15377" max="15377" width="7.88671875" style="1" customWidth="1"/>
    <col min="15378" max="15379" width="6.5546875" style="1" customWidth="1"/>
    <col min="15380" max="15380" width="9.77734375" style="1" customWidth="1"/>
    <col min="15381" max="15385" width="6.5546875" style="1" customWidth="1"/>
    <col min="15386" max="15393" width="8.88671875" style="1" bestFit="1" customWidth="1"/>
    <col min="15394" max="15401" width="6.109375" style="1" customWidth="1"/>
    <col min="15402" max="15402" width="6.21875" style="1" customWidth="1"/>
    <col min="15403" max="15409" width="5.109375" style="1" customWidth="1"/>
    <col min="15410" max="15410" width="14.21875" style="1" customWidth="1"/>
    <col min="15411" max="15411" width="9.21875" style="1" customWidth="1"/>
    <col min="15412" max="15413" width="6.5546875" style="1" customWidth="1"/>
    <col min="15414" max="15414" width="7.21875" style="1" customWidth="1"/>
    <col min="15415" max="15418" width="6.5546875" style="1" customWidth="1"/>
    <col min="15419" max="15425" width="8.88671875" style="1" bestFit="1" customWidth="1"/>
    <col min="15426" max="15433" width="6.109375" style="1" customWidth="1"/>
    <col min="15434" max="15439" width="5.109375" style="1" customWidth="1"/>
    <col min="15440" max="15440" width="19.33203125" style="1" customWidth="1"/>
    <col min="15441" max="15441" width="10.44140625" style="1" customWidth="1"/>
    <col min="15442" max="15443" width="6.5546875" style="1" customWidth="1"/>
    <col min="15444" max="15444" width="8.109375" style="1" customWidth="1"/>
    <col min="15445" max="15448" width="6.5546875" style="1" customWidth="1"/>
    <col min="15449" max="15455" width="8.88671875" style="1" customWidth="1"/>
    <col min="15456" max="15462" width="6.109375" style="1" customWidth="1"/>
    <col min="15463" max="15463" width="5.88671875" style="1" customWidth="1"/>
    <col min="15464" max="15469" width="5.109375" style="1" customWidth="1"/>
    <col min="15470" max="15470" width="18.44140625" style="1" customWidth="1"/>
    <col min="15471" max="15471" width="7.88671875" style="1" customWidth="1"/>
    <col min="15472" max="15473" width="6.5546875" style="1" customWidth="1"/>
    <col min="15474" max="15474" width="9" style="1" customWidth="1"/>
    <col min="15475" max="15484" width="6.5546875" style="1" customWidth="1"/>
    <col min="15485" max="15497" width="8.88671875" style="1" customWidth="1"/>
    <col min="15498" max="15502" width="5.5546875" style="1" customWidth="1"/>
    <col min="15503" max="15510" width="6.5546875" style="1" customWidth="1"/>
    <col min="15511" max="15511" width="6" style="1" customWidth="1"/>
    <col min="15512" max="15523" width="5.109375" style="1" customWidth="1"/>
    <col min="15524" max="15617" width="8.5546875" style="1"/>
    <col min="15618" max="15619" width="9.6640625" style="1" customWidth="1"/>
    <col min="15620" max="15620" width="9.44140625" style="1" customWidth="1"/>
    <col min="15621" max="15621" width="8" style="1" customWidth="1"/>
    <col min="15622" max="15622" width="7.6640625" style="1" customWidth="1"/>
    <col min="15623" max="15623" width="9.44140625" style="1" customWidth="1"/>
    <col min="15624" max="15624" width="7.109375" style="1" customWidth="1"/>
    <col min="15625" max="15625" width="8" style="1" customWidth="1"/>
    <col min="15626" max="15626" width="8.109375" style="1" customWidth="1"/>
    <col min="15627" max="15627" width="7.88671875" style="1" customWidth="1"/>
    <col min="15628" max="15628" width="7.77734375" style="1" customWidth="1"/>
    <col min="15629" max="15632" width="8.88671875" style="1" customWidth="1"/>
    <col min="15633" max="15633" width="7.88671875" style="1" customWidth="1"/>
    <col min="15634" max="15635" width="6.5546875" style="1" customWidth="1"/>
    <col min="15636" max="15636" width="9.77734375" style="1" customWidth="1"/>
    <col min="15637" max="15641" width="6.5546875" style="1" customWidth="1"/>
    <col min="15642" max="15649" width="8.88671875" style="1" bestFit="1" customWidth="1"/>
    <col min="15650" max="15657" width="6.109375" style="1" customWidth="1"/>
    <col min="15658" max="15658" width="6.21875" style="1" customWidth="1"/>
    <col min="15659" max="15665" width="5.109375" style="1" customWidth="1"/>
    <col min="15666" max="15666" width="14.21875" style="1" customWidth="1"/>
    <col min="15667" max="15667" width="9.21875" style="1" customWidth="1"/>
    <col min="15668" max="15669" width="6.5546875" style="1" customWidth="1"/>
    <col min="15670" max="15670" width="7.21875" style="1" customWidth="1"/>
    <col min="15671" max="15674" width="6.5546875" style="1" customWidth="1"/>
    <col min="15675" max="15681" width="8.88671875" style="1" bestFit="1" customWidth="1"/>
    <col min="15682" max="15689" width="6.109375" style="1" customWidth="1"/>
    <col min="15690" max="15695" width="5.109375" style="1" customWidth="1"/>
    <col min="15696" max="15696" width="19.33203125" style="1" customWidth="1"/>
    <col min="15697" max="15697" width="10.44140625" style="1" customWidth="1"/>
    <col min="15698" max="15699" width="6.5546875" style="1" customWidth="1"/>
    <col min="15700" max="15700" width="8.109375" style="1" customWidth="1"/>
    <col min="15701" max="15704" width="6.5546875" style="1" customWidth="1"/>
    <col min="15705" max="15711" width="8.88671875" style="1" customWidth="1"/>
    <col min="15712" max="15718" width="6.109375" style="1" customWidth="1"/>
    <col min="15719" max="15719" width="5.88671875" style="1" customWidth="1"/>
    <col min="15720" max="15725" width="5.109375" style="1" customWidth="1"/>
    <col min="15726" max="15726" width="18.44140625" style="1" customWidth="1"/>
    <col min="15727" max="15727" width="7.88671875" style="1" customWidth="1"/>
    <col min="15728" max="15729" width="6.5546875" style="1" customWidth="1"/>
    <col min="15730" max="15730" width="9" style="1" customWidth="1"/>
    <col min="15731" max="15740" width="6.5546875" style="1" customWidth="1"/>
    <col min="15741" max="15753" width="8.88671875" style="1" customWidth="1"/>
    <col min="15754" max="15758" width="5.5546875" style="1" customWidth="1"/>
    <col min="15759" max="15766" width="6.5546875" style="1" customWidth="1"/>
    <col min="15767" max="15767" width="6" style="1" customWidth="1"/>
    <col min="15768" max="15779" width="5.109375" style="1" customWidth="1"/>
    <col min="15780" max="15873" width="8.5546875" style="1"/>
    <col min="15874" max="15875" width="9.6640625" style="1" customWidth="1"/>
    <col min="15876" max="15876" width="9.44140625" style="1" customWidth="1"/>
    <col min="15877" max="15877" width="8" style="1" customWidth="1"/>
    <col min="15878" max="15878" width="7.6640625" style="1" customWidth="1"/>
    <col min="15879" max="15879" width="9.44140625" style="1" customWidth="1"/>
    <col min="15880" max="15880" width="7.109375" style="1" customWidth="1"/>
    <col min="15881" max="15881" width="8" style="1" customWidth="1"/>
    <col min="15882" max="15882" width="8.109375" style="1" customWidth="1"/>
    <col min="15883" max="15883" width="7.88671875" style="1" customWidth="1"/>
    <col min="15884" max="15884" width="7.77734375" style="1" customWidth="1"/>
    <col min="15885" max="15888" width="8.88671875" style="1" customWidth="1"/>
    <col min="15889" max="15889" width="7.88671875" style="1" customWidth="1"/>
    <col min="15890" max="15891" width="6.5546875" style="1" customWidth="1"/>
    <col min="15892" max="15892" width="9.77734375" style="1" customWidth="1"/>
    <col min="15893" max="15897" width="6.5546875" style="1" customWidth="1"/>
    <col min="15898" max="15905" width="8.88671875" style="1" bestFit="1" customWidth="1"/>
    <col min="15906" max="15913" width="6.109375" style="1" customWidth="1"/>
    <col min="15914" max="15914" width="6.21875" style="1" customWidth="1"/>
    <col min="15915" max="15921" width="5.109375" style="1" customWidth="1"/>
    <col min="15922" max="15922" width="14.21875" style="1" customWidth="1"/>
    <col min="15923" max="15923" width="9.21875" style="1" customWidth="1"/>
    <col min="15924" max="15925" width="6.5546875" style="1" customWidth="1"/>
    <col min="15926" max="15926" width="7.21875" style="1" customWidth="1"/>
    <col min="15927" max="15930" width="6.5546875" style="1" customWidth="1"/>
    <col min="15931" max="15937" width="8.88671875" style="1" bestFit="1" customWidth="1"/>
    <col min="15938" max="15945" width="6.109375" style="1" customWidth="1"/>
    <col min="15946" max="15951" width="5.109375" style="1" customWidth="1"/>
    <col min="15952" max="15952" width="19.33203125" style="1" customWidth="1"/>
    <col min="15953" max="15953" width="10.44140625" style="1" customWidth="1"/>
    <col min="15954" max="15955" width="6.5546875" style="1" customWidth="1"/>
    <col min="15956" max="15956" width="8.109375" style="1" customWidth="1"/>
    <col min="15957" max="15960" width="6.5546875" style="1" customWidth="1"/>
    <col min="15961" max="15967" width="8.88671875" style="1" customWidth="1"/>
    <col min="15968" max="15974" width="6.109375" style="1" customWidth="1"/>
    <col min="15975" max="15975" width="5.88671875" style="1" customWidth="1"/>
    <col min="15976" max="15981" width="5.109375" style="1" customWidth="1"/>
    <col min="15982" max="15982" width="18.44140625" style="1" customWidth="1"/>
    <col min="15983" max="15983" width="7.88671875" style="1" customWidth="1"/>
    <col min="15984" max="15985" width="6.5546875" style="1" customWidth="1"/>
    <col min="15986" max="15986" width="9" style="1" customWidth="1"/>
    <col min="15987" max="15996" width="6.5546875" style="1" customWidth="1"/>
    <col min="15997" max="16009" width="8.88671875" style="1" customWidth="1"/>
    <col min="16010" max="16014" width="5.5546875" style="1" customWidth="1"/>
    <col min="16015" max="16022" width="6.5546875" style="1" customWidth="1"/>
    <col min="16023" max="16023" width="6" style="1" customWidth="1"/>
    <col min="16024" max="16035" width="5.109375" style="1" customWidth="1"/>
    <col min="16036" max="16129" width="8.5546875" style="1"/>
    <col min="16130" max="16131" width="9.6640625" style="1" customWidth="1"/>
    <col min="16132" max="16132" width="9.44140625" style="1" customWidth="1"/>
    <col min="16133" max="16133" width="8" style="1" customWidth="1"/>
    <col min="16134" max="16134" width="7.6640625" style="1" customWidth="1"/>
    <col min="16135" max="16135" width="9.44140625" style="1" customWidth="1"/>
    <col min="16136" max="16136" width="7.109375" style="1" customWidth="1"/>
    <col min="16137" max="16137" width="8" style="1" customWidth="1"/>
    <col min="16138" max="16138" width="8.109375" style="1" customWidth="1"/>
    <col min="16139" max="16139" width="7.88671875" style="1" customWidth="1"/>
    <col min="16140" max="16140" width="7.77734375" style="1" customWidth="1"/>
    <col min="16141" max="16144" width="8.88671875" style="1" customWidth="1"/>
    <col min="16145" max="16145" width="7.88671875" style="1" customWidth="1"/>
    <col min="16146" max="16147" width="6.5546875" style="1" customWidth="1"/>
    <col min="16148" max="16148" width="9.77734375" style="1" customWidth="1"/>
    <col min="16149" max="16153" width="6.5546875" style="1" customWidth="1"/>
    <col min="16154" max="16161" width="8.88671875" style="1" bestFit="1" customWidth="1"/>
    <col min="16162" max="16169" width="6.109375" style="1" customWidth="1"/>
    <col min="16170" max="16170" width="6.21875" style="1" customWidth="1"/>
    <col min="16171" max="16177" width="5.109375" style="1" customWidth="1"/>
    <col min="16178" max="16178" width="14.21875" style="1" customWidth="1"/>
    <col min="16179" max="16179" width="9.21875" style="1" customWidth="1"/>
    <col min="16180" max="16181" width="6.5546875" style="1" customWidth="1"/>
    <col min="16182" max="16182" width="7.21875" style="1" customWidth="1"/>
    <col min="16183" max="16186" width="6.5546875" style="1" customWidth="1"/>
    <col min="16187" max="16193" width="8.88671875" style="1" bestFit="1" customWidth="1"/>
    <col min="16194" max="16201" width="6.109375" style="1" customWidth="1"/>
    <col min="16202" max="16207" width="5.109375" style="1" customWidth="1"/>
    <col min="16208" max="16208" width="19.33203125" style="1" customWidth="1"/>
    <col min="16209" max="16209" width="10.44140625" style="1" customWidth="1"/>
    <col min="16210" max="16211" width="6.5546875" style="1" customWidth="1"/>
    <col min="16212" max="16212" width="8.109375" style="1" customWidth="1"/>
    <col min="16213" max="16216" width="6.5546875" style="1" customWidth="1"/>
    <col min="16217" max="16223" width="8.88671875" style="1" customWidth="1"/>
    <col min="16224" max="16230" width="6.109375" style="1" customWidth="1"/>
    <col min="16231" max="16231" width="5.88671875" style="1" customWidth="1"/>
    <col min="16232" max="16237" width="5.109375" style="1" customWidth="1"/>
    <col min="16238" max="16238" width="18.44140625" style="1" customWidth="1"/>
    <col min="16239" max="16239" width="7.88671875" style="1" customWidth="1"/>
    <col min="16240" max="16241" width="6.5546875" style="1" customWidth="1"/>
    <col min="16242" max="16242" width="9" style="1" customWidth="1"/>
    <col min="16243" max="16252" width="6.5546875" style="1" customWidth="1"/>
    <col min="16253" max="16265" width="8.88671875" style="1" customWidth="1"/>
    <col min="16266" max="16270" width="5.5546875" style="1" customWidth="1"/>
    <col min="16271" max="16278" width="6.5546875" style="1" customWidth="1"/>
    <col min="16279" max="16279" width="6" style="1" customWidth="1"/>
    <col min="16280" max="16291" width="5.109375" style="1" customWidth="1"/>
    <col min="16292" max="16384" width="8.5546875" style="1"/>
  </cols>
  <sheetData>
    <row r="1" spans="1:137" x14ac:dyDescent="0.25">
      <c r="C1" s="3" t="s">
        <v>26</v>
      </c>
      <c r="DZ1" s="2"/>
      <c r="EA1" s="3"/>
    </row>
    <row r="2" spans="1:137" x14ac:dyDescent="0.25">
      <c r="C2" s="3" t="s">
        <v>27</v>
      </c>
      <c r="R2" s="5"/>
      <c r="S2" s="5"/>
      <c r="T2" s="5"/>
      <c r="U2" s="5"/>
      <c r="V2" s="5"/>
      <c r="W2" s="5"/>
      <c r="X2" s="5"/>
      <c r="Y2" s="5"/>
      <c r="DZ2" s="2"/>
      <c r="EA2" s="3"/>
    </row>
    <row r="3" spans="1:137" x14ac:dyDescent="0.25">
      <c r="C3" s="3" t="s">
        <v>82</v>
      </c>
      <c r="DZ3" s="2"/>
      <c r="EA3" s="3"/>
    </row>
    <row r="4" spans="1:137" x14ac:dyDescent="0.25">
      <c r="AD4" s="2"/>
      <c r="BL4" s="2"/>
      <c r="DZ4" s="2"/>
    </row>
    <row r="5" spans="1:137" x14ac:dyDescent="0.25">
      <c r="C5" s="3" t="s">
        <v>28</v>
      </c>
      <c r="E5" s="5">
        <v>1.2</v>
      </c>
      <c r="Q5" s="3" t="s">
        <v>29</v>
      </c>
      <c r="AY5" s="3" t="s">
        <v>30</v>
      </c>
      <c r="CC5" s="3" t="s">
        <v>31</v>
      </c>
      <c r="DG5" s="3" t="s">
        <v>32</v>
      </c>
      <c r="DZ5" s="2"/>
      <c r="EA5" s="2"/>
      <c r="EB5" s="2"/>
      <c r="EC5" s="2"/>
      <c r="ED5" s="2"/>
      <c r="EE5" s="2"/>
      <c r="EF5" s="2"/>
      <c r="EG5" s="2"/>
    </row>
    <row r="6" spans="1:137" x14ac:dyDescent="0.25">
      <c r="C6" s="3" t="s">
        <v>33</v>
      </c>
      <c r="E6" s="5">
        <v>0.1</v>
      </c>
      <c r="EA6" s="2"/>
      <c r="EB6" s="2"/>
      <c r="EC6" s="2"/>
      <c r="ED6" s="2"/>
      <c r="EE6" s="2"/>
      <c r="EF6" s="2"/>
      <c r="EG6" s="2"/>
    </row>
    <row r="7" spans="1:137" x14ac:dyDescent="0.25">
      <c r="E7" s="5"/>
      <c r="Q7" s="3" t="s">
        <v>2</v>
      </c>
      <c r="T7" s="4">
        <v>200000000000000</v>
      </c>
      <c r="U7" s="3" t="s">
        <v>3</v>
      </c>
      <c r="AY7" s="3" t="s">
        <v>2</v>
      </c>
      <c r="BB7" s="4">
        <v>200000000000000</v>
      </c>
      <c r="BC7" s="3" t="s">
        <v>3</v>
      </c>
      <c r="CC7" s="3" t="s">
        <v>2</v>
      </c>
      <c r="CF7" s="4">
        <v>200000000000000</v>
      </c>
      <c r="CG7" s="3" t="s">
        <v>3</v>
      </c>
      <c r="CQ7" s="6"/>
      <c r="DG7" s="3" t="s">
        <v>2</v>
      </c>
      <c r="DJ7" s="4">
        <v>200000000000000</v>
      </c>
      <c r="DK7" s="3" t="s">
        <v>3</v>
      </c>
      <c r="DU7" s="6"/>
      <c r="EA7" s="2"/>
      <c r="EB7" s="2"/>
      <c r="EC7" s="2"/>
      <c r="ED7" s="2"/>
      <c r="EE7" s="2"/>
      <c r="EF7" s="2"/>
      <c r="EG7" s="2"/>
    </row>
    <row r="8" spans="1:137" x14ac:dyDescent="0.25">
      <c r="C8" s="3" t="s">
        <v>34</v>
      </c>
      <c r="E8" s="5">
        <v>25</v>
      </c>
      <c r="F8" s="3" t="s">
        <v>35</v>
      </c>
      <c r="G8" s="6">
        <f>E8/100*E6</f>
        <v>2.5000000000000001E-2</v>
      </c>
      <c r="H8" s="3" t="s">
        <v>36</v>
      </c>
      <c r="CQ8" s="6"/>
      <c r="DU8" s="6"/>
      <c r="EA8" s="2"/>
      <c r="EB8" s="2"/>
      <c r="EC8" s="2"/>
      <c r="ED8" s="2"/>
      <c r="EE8" s="2"/>
      <c r="EF8" s="2"/>
      <c r="EG8" s="2"/>
    </row>
    <row r="9" spans="1:137" x14ac:dyDescent="0.25">
      <c r="C9" s="3" t="s">
        <v>37</v>
      </c>
      <c r="E9" s="5">
        <v>70</v>
      </c>
      <c r="F9" s="3" t="s">
        <v>38</v>
      </c>
      <c r="G9" s="6">
        <f>E9/100*E6</f>
        <v>6.9999999999999993E-2</v>
      </c>
      <c r="H9" s="3" t="s">
        <v>39</v>
      </c>
      <c r="Q9" s="3" t="s">
        <v>4</v>
      </c>
      <c r="R9" s="5">
        <v>5</v>
      </c>
      <c r="S9" s="5">
        <v>10</v>
      </c>
      <c r="T9" s="5">
        <v>15</v>
      </c>
      <c r="U9" s="5">
        <v>20</v>
      </c>
      <c r="V9" s="5">
        <v>20</v>
      </c>
      <c r="W9" s="5">
        <v>15</v>
      </c>
      <c r="X9" s="5">
        <v>10</v>
      </c>
      <c r="Y9" s="5">
        <v>5</v>
      </c>
      <c r="Z9" s="6">
        <f>SUM(R9:Y9)</f>
        <v>100</v>
      </c>
      <c r="AY9" s="3" t="s">
        <v>4</v>
      </c>
      <c r="AZ9" s="5">
        <v>5</v>
      </c>
      <c r="BA9" s="5">
        <v>15</v>
      </c>
      <c r="BB9" s="5">
        <v>20</v>
      </c>
      <c r="BC9" s="5">
        <v>20</v>
      </c>
      <c r="BD9" s="5">
        <v>20</v>
      </c>
      <c r="BE9" s="5">
        <v>15</v>
      </c>
      <c r="BF9" s="5">
        <v>5</v>
      </c>
      <c r="BG9" s="5">
        <v>100</v>
      </c>
      <c r="CC9" s="3" t="s">
        <v>4</v>
      </c>
      <c r="CD9" s="5">
        <v>1</v>
      </c>
      <c r="CE9" s="5">
        <v>5</v>
      </c>
      <c r="CF9" s="5">
        <v>20</v>
      </c>
      <c r="CG9" s="5">
        <v>48</v>
      </c>
      <c r="CH9" s="5">
        <v>20</v>
      </c>
      <c r="CI9" s="5">
        <v>5</v>
      </c>
      <c r="CJ9" s="5">
        <v>1</v>
      </c>
      <c r="CK9" s="5">
        <v>100</v>
      </c>
      <c r="DG9" s="3" t="s">
        <v>4</v>
      </c>
      <c r="DH9" s="5">
        <v>6</v>
      </c>
      <c r="DI9" s="5">
        <v>9</v>
      </c>
      <c r="DJ9" s="5">
        <v>12</v>
      </c>
      <c r="DK9" s="5">
        <v>13</v>
      </c>
      <c r="DL9" s="5">
        <v>13</v>
      </c>
      <c r="DM9" s="5">
        <v>11</v>
      </c>
      <c r="DN9" s="5">
        <v>10</v>
      </c>
      <c r="DO9" s="5">
        <v>9</v>
      </c>
      <c r="DP9" s="5">
        <v>7</v>
      </c>
      <c r="DQ9" s="5">
        <v>5</v>
      </c>
      <c r="DR9" s="5">
        <v>3</v>
      </c>
      <c r="DS9" s="5">
        <v>2</v>
      </c>
      <c r="DT9" s="5">
        <v>0</v>
      </c>
      <c r="DU9" s="1">
        <f>SUM(DH9:DT9)</f>
        <v>100</v>
      </c>
      <c r="EA9" s="2"/>
      <c r="EB9" s="2"/>
      <c r="EC9" s="2"/>
      <c r="ED9" s="2"/>
      <c r="EE9" s="2"/>
      <c r="EF9" s="2"/>
      <c r="EG9" s="2"/>
    </row>
    <row r="10" spans="1:137" x14ac:dyDescent="0.25">
      <c r="I10" s="3" t="s">
        <v>40</v>
      </c>
      <c r="J10" s="7">
        <f>(E5-2*G8)/(1-G9/2)</f>
        <v>1.1917098445595855</v>
      </c>
      <c r="Q10" s="3" t="s">
        <v>4</v>
      </c>
      <c r="R10" s="6">
        <f t="shared" ref="R10:Z10" si="0">R9/$Z9</f>
        <v>0.05</v>
      </c>
      <c r="S10" s="6">
        <f t="shared" si="0"/>
        <v>0.1</v>
      </c>
      <c r="T10" s="6">
        <f t="shared" si="0"/>
        <v>0.15</v>
      </c>
      <c r="U10" s="6">
        <f t="shared" si="0"/>
        <v>0.2</v>
      </c>
      <c r="V10" s="6">
        <f t="shared" si="0"/>
        <v>0.2</v>
      </c>
      <c r="W10" s="6">
        <f t="shared" si="0"/>
        <v>0.15</v>
      </c>
      <c r="X10" s="6">
        <f t="shared" si="0"/>
        <v>0.1</v>
      </c>
      <c r="Y10" s="6">
        <f t="shared" si="0"/>
        <v>0.05</v>
      </c>
      <c r="Z10" s="6">
        <f t="shared" si="0"/>
        <v>1</v>
      </c>
      <c r="AY10" s="3" t="s">
        <v>4</v>
      </c>
      <c r="AZ10" s="6">
        <f>AZ9/$Z9</f>
        <v>0.05</v>
      </c>
      <c r="BA10" s="6">
        <f t="shared" ref="BA10:BG10" si="1">BA9/$Z9</f>
        <v>0.15</v>
      </c>
      <c r="BB10" s="6">
        <f t="shared" si="1"/>
        <v>0.2</v>
      </c>
      <c r="BC10" s="6">
        <f t="shared" si="1"/>
        <v>0.2</v>
      </c>
      <c r="BD10" s="6">
        <f t="shared" si="1"/>
        <v>0.2</v>
      </c>
      <c r="BE10" s="6">
        <f t="shared" si="1"/>
        <v>0.15</v>
      </c>
      <c r="BF10" s="6">
        <f t="shared" si="1"/>
        <v>0.05</v>
      </c>
      <c r="BG10" s="6">
        <f t="shared" si="1"/>
        <v>1</v>
      </c>
      <c r="CC10" s="3" t="s">
        <v>4</v>
      </c>
      <c r="CD10" s="6">
        <f>CD9/$Z9</f>
        <v>0.01</v>
      </c>
      <c r="CE10" s="6">
        <f t="shared" ref="CE10:CK10" si="2">CE9/$Z9</f>
        <v>0.05</v>
      </c>
      <c r="CF10" s="6">
        <f t="shared" si="2"/>
        <v>0.2</v>
      </c>
      <c r="CG10" s="6">
        <f t="shared" si="2"/>
        <v>0.48</v>
      </c>
      <c r="CH10" s="6">
        <f t="shared" si="2"/>
        <v>0.2</v>
      </c>
      <c r="CI10" s="6">
        <f t="shared" si="2"/>
        <v>0.05</v>
      </c>
      <c r="CJ10" s="6">
        <f t="shared" si="2"/>
        <v>0.01</v>
      </c>
      <c r="CK10" s="6">
        <f t="shared" si="2"/>
        <v>1</v>
      </c>
      <c r="DG10" s="3" t="s">
        <v>4</v>
      </c>
      <c r="DH10" s="6">
        <f>DH9/$Z9</f>
        <v>0.06</v>
      </c>
      <c r="DI10" s="6">
        <f t="shared" ref="DI10:DO10" si="3">DI9/$Z9</f>
        <v>0.09</v>
      </c>
      <c r="DJ10" s="6">
        <f t="shared" si="3"/>
        <v>0.12</v>
      </c>
      <c r="DK10" s="6">
        <f t="shared" si="3"/>
        <v>0.13</v>
      </c>
      <c r="DL10" s="6">
        <f t="shared" si="3"/>
        <v>0.13</v>
      </c>
      <c r="DM10" s="6">
        <f t="shared" si="3"/>
        <v>0.11</v>
      </c>
      <c r="DN10" s="6">
        <f t="shared" si="3"/>
        <v>0.1</v>
      </c>
      <c r="DO10" s="6">
        <f t="shared" si="3"/>
        <v>0.09</v>
      </c>
      <c r="DP10" s="6">
        <f>DP9/$DU9</f>
        <v>7.0000000000000007E-2</v>
      </c>
      <c r="DQ10" s="6">
        <f>DQ9/$DU9</f>
        <v>0.05</v>
      </c>
      <c r="DR10" s="6">
        <f>DR9/$DU9</f>
        <v>0.03</v>
      </c>
      <c r="DS10" s="6">
        <f>DS9/$DU9</f>
        <v>0.02</v>
      </c>
      <c r="DT10" s="6">
        <f>DT9/$DU9</f>
        <v>0</v>
      </c>
      <c r="EA10" s="2"/>
      <c r="EB10" s="2"/>
      <c r="EC10" s="2"/>
      <c r="ED10" s="2"/>
      <c r="EE10" s="2"/>
      <c r="EF10" s="2"/>
      <c r="EG10" s="2"/>
    </row>
    <row r="11" spans="1:137" x14ac:dyDescent="0.25">
      <c r="A11" s="1" t="s">
        <v>41</v>
      </c>
      <c r="C11" s="3" t="s">
        <v>42</v>
      </c>
      <c r="E11" s="5">
        <v>32</v>
      </c>
      <c r="F11" s="3" t="s">
        <v>43</v>
      </c>
      <c r="G11" s="6">
        <f>E11/100</f>
        <v>0.32</v>
      </c>
      <c r="I11" s="3" t="s">
        <v>44</v>
      </c>
      <c r="J11" s="7">
        <f>(E6-G8-G9)/(1-G9/2)</f>
        <v>5.1813471502590866E-3</v>
      </c>
      <c r="Q11" s="3" t="s">
        <v>5</v>
      </c>
      <c r="R11" s="5">
        <f>40</f>
        <v>40</v>
      </c>
      <c r="S11" s="5">
        <f>R11+2</f>
        <v>42</v>
      </c>
      <c r="T11" s="5">
        <f t="shared" ref="T11:Y11" si="4">S11+2</f>
        <v>44</v>
      </c>
      <c r="U11" s="5">
        <f t="shared" si="4"/>
        <v>46</v>
      </c>
      <c r="V11" s="5">
        <f t="shared" si="4"/>
        <v>48</v>
      </c>
      <c r="W11" s="5">
        <f t="shared" si="4"/>
        <v>50</v>
      </c>
      <c r="X11" s="5">
        <f t="shared" si="4"/>
        <v>52</v>
      </c>
      <c r="Y11" s="5">
        <f t="shared" si="4"/>
        <v>54</v>
      </c>
      <c r="AY11" s="3" t="s">
        <v>5</v>
      </c>
      <c r="AZ11" s="5">
        <f>42</f>
        <v>42</v>
      </c>
      <c r="BA11" s="5">
        <f>AZ11+2</f>
        <v>44</v>
      </c>
      <c r="BB11" s="5">
        <f t="shared" ref="BB11:BF11" si="5">BA11+2</f>
        <v>46</v>
      </c>
      <c r="BC11" s="5">
        <f t="shared" si="5"/>
        <v>48</v>
      </c>
      <c r="BD11" s="5">
        <f t="shared" si="5"/>
        <v>50</v>
      </c>
      <c r="BE11" s="5">
        <f t="shared" si="5"/>
        <v>52</v>
      </c>
      <c r="BF11" s="5">
        <f t="shared" si="5"/>
        <v>54</v>
      </c>
      <c r="BG11" s="5">
        <v>0</v>
      </c>
      <c r="CC11" s="3" t="s">
        <v>5</v>
      </c>
      <c r="CD11" s="5">
        <v>48</v>
      </c>
      <c r="CE11" s="5">
        <f>CD11+2</f>
        <v>50</v>
      </c>
      <c r="CF11" s="5">
        <f t="shared" ref="CF11:CJ11" si="6">CE11+2</f>
        <v>52</v>
      </c>
      <c r="CG11" s="5">
        <f t="shared" si="6"/>
        <v>54</v>
      </c>
      <c r="CH11" s="5">
        <f t="shared" si="6"/>
        <v>56</v>
      </c>
      <c r="CI11" s="5">
        <f t="shared" si="6"/>
        <v>58</v>
      </c>
      <c r="CJ11" s="5">
        <f t="shared" si="6"/>
        <v>60</v>
      </c>
      <c r="CK11" s="5">
        <v>0</v>
      </c>
      <c r="DG11" s="3" t="s">
        <v>5</v>
      </c>
      <c r="DH11" s="5">
        <f>52</f>
        <v>52</v>
      </c>
      <c r="DI11" s="5">
        <f>DH11+2</f>
        <v>54</v>
      </c>
      <c r="DJ11" s="5">
        <f t="shared" ref="DJ11:DT11" si="7">DI11+2</f>
        <v>56</v>
      </c>
      <c r="DK11" s="5">
        <f t="shared" si="7"/>
        <v>58</v>
      </c>
      <c r="DL11" s="5">
        <f t="shared" si="7"/>
        <v>60</v>
      </c>
      <c r="DM11" s="5">
        <f t="shared" si="7"/>
        <v>62</v>
      </c>
      <c r="DN11" s="5">
        <f t="shared" si="7"/>
        <v>64</v>
      </c>
      <c r="DO11" s="5">
        <f t="shared" si="7"/>
        <v>66</v>
      </c>
      <c r="DP11" s="5">
        <f t="shared" si="7"/>
        <v>68</v>
      </c>
      <c r="DQ11" s="5">
        <f t="shared" si="7"/>
        <v>70</v>
      </c>
      <c r="DR11" s="5">
        <f t="shared" si="7"/>
        <v>72</v>
      </c>
      <c r="DS11" s="5">
        <f t="shared" si="7"/>
        <v>74</v>
      </c>
      <c r="DT11" s="5">
        <f t="shared" si="7"/>
        <v>76</v>
      </c>
      <c r="EA11" s="2"/>
      <c r="EB11" s="2"/>
      <c r="EC11" s="2"/>
      <c r="ED11" s="2"/>
      <c r="EE11" s="2"/>
      <c r="EF11" s="2"/>
      <c r="EG11" s="2"/>
    </row>
    <row r="12" spans="1:137" x14ac:dyDescent="0.25">
      <c r="A12" s="1" t="s">
        <v>45</v>
      </c>
      <c r="C12" s="3" t="s">
        <v>46</v>
      </c>
      <c r="E12" s="5">
        <v>1.8</v>
      </c>
      <c r="F12" s="3" t="s">
        <v>47</v>
      </c>
      <c r="G12" s="6">
        <f>G11*E12</f>
        <v>0.57600000000000007</v>
      </c>
      <c r="H12" s="3" t="s">
        <v>36</v>
      </c>
      <c r="J12" s="14"/>
      <c r="Q12" s="3" t="s">
        <v>6</v>
      </c>
      <c r="R12" s="8">
        <f t="shared" ref="R12:Y12" si="8">R11*1000/1.987</f>
        <v>20130.850528434825</v>
      </c>
      <c r="S12" s="8">
        <f t="shared" si="8"/>
        <v>21137.393054856566</v>
      </c>
      <c r="T12" s="8">
        <f t="shared" si="8"/>
        <v>22143.935581278307</v>
      </c>
      <c r="U12" s="8">
        <f t="shared" si="8"/>
        <v>23150.478107700048</v>
      </c>
      <c r="V12" s="8">
        <f t="shared" si="8"/>
        <v>24157.020634121789</v>
      </c>
      <c r="W12" s="8">
        <f t="shared" si="8"/>
        <v>25163.56316054353</v>
      </c>
      <c r="X12" s="8">
        <f t="shared" si="8"/>
        <v>26170.105686965271</v>
      </c>
      <c r="Y12" s="8">
        <f t="shared" si="8"/>
        <v>27176.648213387016</v>
      </c>
      <c r="AY12" s="3" t="s">
        <v>6</v>
      </c>
      <c r="AZ12" s="8">
        <f t="shared" ref="AZ12:BF12" si="9">AZ11*1000/1.987</f>
        <v>21137.393054856566</v>
      </c>
      <c r="BA12" s="8">
        <f t="shared" si="9"/>
        <v>22143.935581278307</v>
      </c>
      <c r="BB12" s="8">
        <f t="shared" si="9"/>
        <v>23150.478107700048</v>
      </c>
      <c r="BC12" s="8">
        <f t="shared" si="9"/>
        <v>24157.020634121789</v>
      </c>
      <c r="BD12" s="8">
        <f t="shared" si="9"/>
        <v>25163.56316054353</v>
      </c>
      <c r="BE12" s="8">
        <f t="shared" si="9"/>
        <v>26170.105686965271</v>
      </c>
      <c r="BF12" s="8">
        <f t="shared" si="9"/>
        <v>27176.648213387016</v>
      </c>
      <c r="CC12" s="3" t="s">
        <v>6</v>
      </c>
      <c r="CD12" s="8">
        <f t="shared" ref="CD12:CJ12" si="10">CD11*1000/1.987</f>
        <v>24157.020634121789</v>
      </c>
      <c r="CE12" s="8">
        <f t="shared" si="10"/>
        <v>25163.56316054353</v>
      </c>
      <c r="CF12" s="8">
        <f t="shared" si="10"/>
        <v>26170.105686965271</v>
      </c>
      <c r="CG12" s="8">
        <f t="shared" si="10"/>
        <v>27176.648213387016</v>
      </c>
      <c r="CH12" s="8">
        <f t="shared" si="10"/>
        <v>28183.190739808757</v>
      </c>
      <c r="CI12" s="8">
        <f t="shared" si="10"/>
        <v>29189.733266230498</v>
      </c>
      <c r="CJ12" s="8">
        <f t="shared" si="10"/>
        <v>30196.275792652239</v>
      </c>
      <c r="DG12" s="3" t="s">
        <v>6</v>
      </c>
      <c r="DH12" s="8">
        <f t="shared" ref="DH12:DT12" si="11">DH11*1000/1.987</f>
        <v>26170.105686965271</v>
      </c>
      <c r="DI12" s="8">
        <f t="shared" si="11"/>
        <v>27176.648213387016</v>
      </c>
      <c r="DJ12" s="8">
        <f t="shared" si="11"/>
        <v>28183.190739808757</v>
      </c>
      <c r="DK12" s="8">
        <f t="shared" si="11"/>
        <v>29189.733266230498</v>
      </c>
      <c r="DL12" s="8">
        <f t="shared" si="11"/>
        <v>30196.275792652239</v>
      </c>
      <c r="DM12" s="8">
        <f t="shared" si="11"/>
        <v>31202.81831907398</v>
      </c>
      <c r="DN12" s="8">
        <f t="shared" si="11"/>
        <v>32209.360845495721</v>
      </c>
      <c r="DO12" s="8">
        <f t="shared" si="11"/>
        <v>33215.903371917462</v>
      </c>
      <c r="DP12" s="8">
        <f t="shared" si="11"/>
        <v>34222.445898339203</v>
      </c>
      <c r="DQ12" s="8">
        <f t="shared" si="11"/>
        <v>35228.988424760944</v>
      </c>
      <c r="DR12" s="8">
        <f t="shared" si="11"/>
        <v>36235.530951182685</v>
      </c>
      <c r="DS12" s="8">
        <f t="shared" si="11"/>
        <v>37242.073477604426</v>
      </c>
      <c r="DT12" s="8">
        <f t="shared" si="11"/>
        <v>38248.616004026168</v>
      </c>
      <c r="EA12" s="2"/>
      <c r="EB12" s="2"/>
      <c r="EC12" s="2"/>
      <c r="ED12" s="2"/>
      <c r="EE12" s="2"/>
      <c r="EF12" s="2"/>
      <c r="EG12" s="2"/>
    </row>
    <row r="13" spans="1:137" x14ac:dyDescent="0.25">
      <c r="A13" s="1" t="s">
        <v>48</v>
      </c>
      <c r="C13" s="3" t="s">
        <v>49</v>
      </c>
      <c r="E13" s="5">
        <v>0.2</v>
      </c>
      <c r="F13" s="3" t="s">
        <v>50</v>
      </c>
      <c r="G13" s="6">
        <f>(E5-2*G8-G12-E13*(1-G9/2-G11))/(4-E13)</f>
        <v>0.1171052631578947</v>
      </c>
      <c r="H13" s="3" t="s">
        <v>51</v>
      </c>
      <c r="J13" s="7"/>
      <c r="EA13" s="2"/>
      <c r="EB13" s="2"/>
      <c r="EC13" s="2"/>
      <c r="ED13" s="2"/>
      <c r="EE13" s="2"/>
      <c r="EF13" s="2"/>
      <c r="EG13" s="2"/>
    </row>
    <row r="14" spans="1:137" x14ac:dyDescent="0.25">
      <c r="A14" s="1" t="s">
        <v>52</v>
      </c>
      <c r="I14" s="3" t="s">
        <v>44</v>
      </c>
      <c r="J14" s="7">
        <f>(E6-G8-G9)/(1-G9/2-G11-G13)</f>
        <v>9.4715852442672326E-3</v>
      </c>
      <c r="M14" s="3" t="s">
        <v>53</v>
      </c>
      <c r="N14" s="3" t="s">
        <v>54</v>
      </c>
      <c r="O14" s="3" t="s">
        <v>55</v>
      </c>
      <c r="P14" s="3" t="s">
        <v>56</v>
      </c>
      <c r="Q14" s="3" t="s">
        <v>9</v>
      </c>
      <c r="AY14" s="3" t="s">
        <v>57</v>
      </c>
      <c r="CC14" s="3" t="s">
        <v>9</v>
      </c>
      <c r="DG14" s="3" t="s">
        <v>9</v>
      </c>
      <c r="EA14" s="2"/>
      <c r="EB14" s="2"/>
      <c r="EC14" s="2"/>
      <c r="ED14" s="2"/>
      <c r="EE14" s="2"/>
      <c r="EF14" s="2"/>
      <c r="EG14" s="2"/>
    </row>
    <row r="15" spans="1:137" x14ac:dyDescent="0.25">
      <c r="A15" s="1" t="s">
        <v>58</v>
      </c>
      <c r="F15" s="3" t="s">
        <v>7</v>
      </c>
      <c r="M15" s="3" t="s">
        <v>59</v>
      </c>
      <c r="N15" s="3" t="s">
        <v>60</v>
      </c>
      <c r="O15" s="3" t="s">
        <v>61</v>
      </c>
      <c r="P15" s="3" t="s">
        <v>62</v>
      </c>
      <c r="DZ15" s="2"/>
      <c r="EA15" s="2"/>
      <c r="EB15" s="2"/>
      <c r="EC15" s="2"/>
      <c r="ED15" s="2"/>
      <c r="EE15" s="2"/>
      <c r="EF15" s="2"/>
      <c r="EG15" s="2"/>
    </row>
    <row r="16" spans="1:137" x14ac:dyDescent="0.25">
      <c r="A16" s="1" t="s">
        <v>63</v>
      </c>
      <c r="C16" s="16" t="s">
        <v>64</v>
      </c>
      <c r="D16" s="16" t="s">
        <v>65</v>
      </c>
      <c r="F16" s="3" t="s">
        <v>12</v>
      </c>
      <c r="G16" s="31">
        <v>12</v>
      </c>
      <c r="H16" s="31">
        <v>3.2</v>
      </c>
      <c r="I16" s="31">
        <v>1.2</v>
      </c>
      <c r="J16" s="18" t="s">
        <v>66</v>
      </c>
      <c r="K16" s="18" t="s">
        <v>67</v>
      </c>
      <c r="L16" s="18" t="s">
        <v>68</v>
      </c>
      <c r="M16" s="3" t="s">
        <v>13</v>
      </c>
      <c r="N16" s="3" t="s">
        <v>13</v>
      </c>
      <c r="O16" s="3" t="s">
        <v>13</v>
      </c>
      <c r="P16" s="3" t="s">
        <v>13</v>
      </c>
      <c r="Q16" s="3" t="s">
        <v>69</v>
      </c>
      <c r="AY16" s="3" t="s">
        <v>69</v>
      </c>
      <c r="CC16" s="3" t="s">
        <v>69</v>
      </c>
      <c r="DG16" s="3" t="s">
        <v>69</v>
      </c>
      <c r="DZ16" s="2"/>
      <c r="EA16" s="2"/>
      <c r="EB16" s="2"/>
      <c r="EC16" s="2"/>
      <c r="ED16" s="2"/>
      <c r="EE16" s="2"/>
      <c r="EF16" s="2"/>
      <c r="EG16" s="2"/>
    </row>
    <row r="17" spans="1:163" x14ac:dyDescent="0.25">
      <c r="A17" s="1" t="s">
        <v>64</v>
      </c>
      <c r="B17" s="1" t="s">
        <v>65</v>
      </c>
      <c r="C17" s="16" t="s">
        <v>70</v>
      </c>
      <c r="D17" s="16" t="s">
        <v>71</v>
      </c>
      <c r="E17" s="3" t="s">
        <v>17</v>
      </c>
      <c r="F17" s="3" t="s">
        <v>18</v>
      </c>
      <c r="G17" s="18" t="s">
        <v>72</v>
      </c>
      <c r="H17" s="18" t="s">
        <v>73</v>
      </c>
      <c r="I17" s="18" t="s">
        <v>74</v>
      </c>
      <c r="J17" s="18" t="s">
        <v>75</v>
      </c>
      <c r="K17" s="18" t="s">
        <v>75</v>
      </c>
      <c r="L17" s="18" t="s">
        <v>76</v>
      </c>
      <c r="M17" s="3" t="s">
        <v>19</v>
      </c>
      <c r="N17" s="3" t="s">
        <v>19</v>
      </c>
      <c r="O17" s="3" t="s">
        <v>19</v>
      </c>
      <c r="P17" s="3" t="s">
        <v>19</v>
      </c>
      <c r="Q17" s="3" t="s">
        <v>77</v>
      </c>
      <c r="Z17" s="3" t="s">
        <v>23</v>
      </c>
      <c r="AH17" s="3" t="s">
        <v>24</v>
      </c>
      <c r="AI17" s="3" t="s">
        <v>24</v>
      </c>
      <c r="AJ17" s="3" t="s">
        <v>24</v>
      </c>
      <c r="AK17" s="3" t="s">
        <v>24</v>
      </c>
      <c r="AL17" s="3" t="s">
        <v>24</v>
      </c>
      <c r="AM17" s="3" t="s">
        <v>24</v>
      </c>
      <c r="AN17" s="3" t="s">
        <v>24</v>
      </c>
      <c r="AO17" s="3" t="s">
        <v>24</v>
      </c>
      <c r="AP17" s="3" t="s">
        <v>25</v>
      </c>
      <c r="AY17" s="3" t="s">
        <v>77</v>
      </c>
      <c r="BG17" s="3" t="s">
        <v>23</v>
      </c>
      <c r="BN17" s="3" t="s">
        <v>24</v>
      </c>
      <c r="BO17" s="3" t="s">
        <v>24</v>
      </c>
      <c r="BP17" s="3" t="s">
        <v>24</v>
      </c>
      <c r="BQ17" s="3" t="s">
        <v>24</v>
      </c>
      <c r="BR17" s="3" t="s">
        <v>24</v>
      </c>
      <c r="BS17" s="3" t="s">
        <v>24</v>
      </c>
      <c r="BT17" s="3" t="s">
        <v>24</v>
      </c>
      <c r="BU17" s="3" t="s">
        <v>25</v>
      </c>
      <c r="CC17" s="3" t="s">
        <v>77</v>
      </c>
      <c r="CK17" s="3" t="s">
        <v>23</v>
      </c>
      <c r="CR17" s="3" t="s">
        <v>24</v>
      </c>
      <c r="CS17" s="3" t="s">
        <v>24</v>
      </c>
      <c r="CT17" s="3" t="s">
        <v>24</v>
      </c>
      <c r="CU17" s="3" t="s">
        <v>24</v>
      </c>
      <c r="CV17" s="3" t="s">
        <v>24</v>
      </c>
      <c r="CW17" s="3" t="s">
        <v>24</v>
      </c>
      <c r="CX17" s="3" t="s">
        <v>24</v>
      </c>
      <c r="CY17" s="3" t="s">
        <v>25</v>
      </c>
      <c r="DG17" s="3" t="s">
        <v>77</v>
      </c>
      <c r="DU17" s="3" t="s">
        <v>23</v>
      </c>
      <c r="EH17" s="3" t="s">
        <v>24</v>
      </c>
      <c r="EI17" s="3" t="s">
        <v>24</v>
      </c>
      <c r="EJ17" s="3" t="s">
        <v>24</v>
      </c>
      <c r="EK17" s="3" t="s">
        <v>24</v>
      </c>
      <c r="EL17" s="3" t="s">
        <v>24</v>
      </c>
      <c r="EM17" s="3" t="s">
        <v>24</v>
      </c>
      <c r="EN17" s="3" t="s">
        <v>24</v>
      </c>
      <c r="EO17" s="3" t="s">
        <v>24</v>
      </c>
      <c r="EP17" s="3" t="s">
        <v>24</v>
      </c>
      <c r="EQ17" s="3" t="s">
        <v>24</v>
      </c>
      <c r="ER17" s="3" t="s">
        <v>24</v>
      </c>
      <c r="ES17" s="3" t="s">
        <v>24</v>
      </c>
      <c r="ET17" s="3" t="s">
        <v>24</v>
      </c>
      <c r="EU17" s="3" t="s">
        <v>25</v>
      </c>
    </row>
    <row r="18" spans="1:163" x14ac:dyDescent="0.25">
      <c r="A18" s="19">
        <v>0</v>
      </c>
      <c r="B18" s="19">
        <v>25</v>
      </c>
      <c r="C18" s="4">
        <f>A18</f>
        <v>0</v>
      </c>
      <c r="D18" s="20">
        <f>B18</f>
        <v>25</v>
      </c>
      <c r="E18" s="8">
        <f t="shared" ref="E18:E81" si="12">D18+273.16</f>
        <v>298.16000000000003</v>
      </c>
      <c r="G18" s="7">
        <f t="shared" ref="G18:G81" si="13">($E$5-2*M18*$G$8-O18*$G$12-4*P18*$G$13)/(1-N18*$G$9/2-O18*$G$11-P18*$G$13)</f>
        <v>1.2</v>
      </c>
      <c r="H18" s="7">
        <f t="shared" ref="H18:H81" si="14">($E$6-M18*$G$8-N18*$G$9)/(1-N18*$G$9/2-O18*G$11-P18*$G$13)</f>
        <v>0.1</v>
      </c>
      <c r="I18" s="32">
        <f t="shared" ref="I18:I81" si="15">1200/(12+G18+16*H18)-1.5</f>
        <v>79.581081081081081</v>
      </c>
      <c r="J18" s="2">
        <f>G$16*EXP(-H$16*G18)-I$16*H18</f>
        <v>0.13792321614107905</v>
      </c>
      <c r="K18" s="2">
        <f t="shared" ref="K18:K81" si="16">EXP((-1.25)+4.5*($I18/100-0.65)+300*($I18/100-0.65)^5+160000000*($I18/100-0.65)^15)</f>
        <v>0.5632494573510245</v>
      </c>
      <c r="L18" s="2">
        <f t="shared" ref="L18:L82" si="17">1.57-0.4*G18+0.04/G18</f>
        <v>1.1233333333333335</v>
      </c>
      <c r="M18" s="2">
        <f t="shared" ref="M18:M81" si="18">SUM(R18:Y18)</f>
        <v>0</v>
      </c>
      <c r="N18" s="2">
        <f t="shared" ref="N18:N81" si="19">SUM(AZ18:BF18)</f>
        <v>0</v>
      </c>
      <c r="O18" s="2">
        <f t="shared" ref="O18:O81" si="20">SUM(CD18:CJ18)</f>
        <v>0</v>
      </c>
      <c r="P18" s="2">
        <f t="shared" ref="P18:P81" si="21">SUM(DH18:DT18)</f>
        <v>0</v>
      </c>
      <c r="Q18" s="6">
        <f t="shared" ref="Q18:Q81" si="22">D18</f>
        <v>25</v>
      </c>
      <c r="R18" s="2">
        <f t="shared" ref="R18:Y33" si="23">R$10*(1-EXP((-Z18)))</f>
        <v>0</v>
      </c>
      <c r="S18" s="2">
        <f t="shared" si="23"/>
        <v>0</v>
      </c>
      <c r="T18" s="2">
        <f t="shared" si="23"/>
        <v>0</v>
      </c>
      <c r="U18" s="2">
        <f t="shared" si="23"/>
        <v>0</v>
      </c>
      <c r="V18" s="2">
        <f t="shared" si="23"/>
        <v>0</v>
      </c>
      <c r="W18" s="2">
        <f t="shared" si="23"/>
        <v>0</v>
      </c>
      <c r="X18" s="2">
        <f t="shared" si="23"/>
        <v>0</v>
      </c>
      <c r="Y18" s="2">
        <f t="shared" si="23"/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">
        <f t="shared" ref="AH18:AO49" si="24">R$12/$E18</f>
        <v>67.516938987237808</v>
      </c>
      <c r="AI18" s="2">
        <f t="shared" si="24"/>
        <v>70.892785936599694</v>
      </c>
      <c r="AJ18" s="2">
        <f t="shared" si="24"/>
        <v>74.26863288596158</v>
      </c>
      <c r="AK18" s="2">
        <f t="shared" si="24"/>
        <v>77.644479835323466</v>
      </c>
      <c r="AL18" s="2">
        <f t="shared" si="24"/>
        <v>81.020326784685366</v>
      </c>
      <c r="AM18" s="2">
        <f t="shared" si="24"/>
        <v>84.396173734047252</v>
      </c>
      <c r="AN18" s="2">
        <f t="shared" si="24"/>
        <v>87.772020683409139</v>
      </c>
      <c r="AO18" s="2">
        <f t="shared" si="24"/>
        <v>91.147867632771039</v>
      </c>
      <c r="AP18" s="2">
        <f>$T$7*$E18*EXP((-AH18))*(1-(AH18^4+8.57333*AH18^3+18.05902*AH18^2+8.63476*AH18+0.26777)/(AH18^4+9.57332*AH18^3+25.63295*AH18^2+21.09965*AH18+3.958497))</f>
        <v>4.0862776339548873E-15</v>
      </c>
      <c r="AQ18" s="2">
        <f t="shared" ref="AQ18:AW33" si="25">$T$7*$E18*EXP((-AI18))*(1-(AI18^4+8.57333*AI18^3+18.05902*AI18^2+8.63476*AI18+0.26777)/(AI18^4+9.57332*AI18^3+25.63295*AI18^2+21.09965*AI18+3.958497))</f>
        <v>1.3323138919871497E-16</v>
      </c>
      <c r="AR18" s="2">
        <f t="shared" si="25"/>
        <v>4.3533115416260209E-18</v>
      </c>
      <c r="AS18" s="2">
        <f t="shared" si="25"/>
        <v>1.4252344621401631E-19</v>
      </c>
      <c r="AT18" s="2">
        <f t="shared" si="25"/>
        <v>4.6745010095100179E-21</v>
      </c>
      <c r="AU18" s="2">
        <f t="shared" si="25"/>
        <v>1.5356918868544452E-22</v>
      </c>
      <c r="AV18" s="2">
        <f t="shared" si="25"/>
        <v>5.0528630404598459E-24</v>
      </c>
      <c r="AW18" s="2">
        <f t="shared" si="25"/>
        <v>1.6648933564259233E-25</v>
      </c>
      <c r="AX18" s="2"/>
      <c r="AY18" s="6">
        <f t="shared" ref="AY18:AY81" si="26">D18</f>
        <v>25</v>
      </c>
      <c r="AZ18" s="2">
        <f t="shared" ref="AZ18:BF33" si="27">AZ$10*(1-EXP((-BG18)))</f>
        <v>0</v>
      </c>
      <c r="BA18" s="2">
        <f t="shared" si="27"/>
        <v>0</v>
      </c>
      <c r="BB18" s="2">
        <f t="shared" si="27"/>
        <v>0</v>
      </c>
      <c r="BC18" s="2">
        <f t="shared" si="27"/>
        <v>0</v>
      </c>
      <c r="BD18" s="2">
        <f t="shared" si="27"/>
        <v>0</v>
      </c>
      <c r="BE18" s="2">
        <f t="shared" si="27"/>
        <v>0</v>
      </c>
      <c r="BF18" s="2">
        <f t="shared" si="27"/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">
        <f t="shared" ref="BN18:BT33" si="28">AZ$12/$E18</f>
        <v>70.892785936599694</v>
      </c>
      <c r="BO18" s="2">
        <f t="shared" si="28"/>
        <v>74.26863288596158</v>
      </c>
      <c r="BP18" s="2">
        <f t="shared" si="28"/>
        <v>77.644479835323466</v>
      </c>
      <c r="BQ18" s="2">
        <f t="shared" si="28"/>
        <v>81.020326784685366</v>
      </c>
      <c r="BR18" s="2">
        <f t="shared" si="28"/>
        <v>84.396173734047252</v>
      </c>
      <c r="BS18" s="2">
        <f t="shared" si="28"/>
        <v>87.772020683409139</v>
      </c>
      <c r="BT18" s="2">
        <f t="shared" si="28"/>
        <v>91.147867632771039</v>
      </c>
      <c r="BU18" s="2">
        <f t="shared" ref="BU18:CA33" si="29">$BB$7*$E18*EXP((-BN18))*(1-(BN18^2+2.334733*BN18+0.250621)/(BN18^2+3.330657*BN18+1.681534))</f>
        <v>1.328598401448149E-16</v>
      </c>
      <c r="BV18" s="2">
        <f t="shared" si="29"/>
        <v>4.3409534704196249E-18</v>
      </c>
      <c r="BW18" s="2">
        <f t="shared" si="29"/>
        <v>1.4211225777281255E-19</v>
      </c>
      <c r="BX18" s="2">
        <f t="shared" si="29"/>
        <v>4.6608140638402858E-21</v>
      </c>
      <c r="BY18" s="2">
        <f t="shared" si="29"/>
        <v>1.5311340290112325E-22</v>
      </c>
      <c r="BZ18" s="2">
        <f t="shared" si="29"/>
        <v>5.0376781436494198E-24</v>
      </c>
      <c r="CA18" s="2">
        <f t="shared" si="29"/>
        <v>1.6598320297265698E-25</v>
      </c>
      <c r="CB18" s="2"/>
      <c r="CC18" s="6">
        <f t="shared" ref="CC18:CC81" si="30">D18</f>
        <v>25</v>
      </c>
      <c r="CD18" s="2">
        <f t="shared" ref="CD18:CJ33" si="31">CD$10*(1-EXP((-CK18)))</f>
        <v>0</v>
      </c>
      <c r="CE18" s="2">
        <f t="shared" si="31"/>
        <v>0</v>
      </c>
      <c r="CF18" s="2">
        <f t="shared" si="31"/>
        <v>0</v>
      </c>
      <c r="CG18" s="2">
        <f t="shared" si="31"/>
        <v>0</v>
      </c>
      <c r="CH18" s="2">
        <f t="shared" si="31"/>
        <v>0</v>
      </c>
      <c r="CI18" s="2">
        <f t="shared" si="31"/>
        <v>0</v>
      </c>
      <c r="CJ18" s="2">
        <f t="shared" si="31"/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">
        <f t="shared" ref="CR18:CX33" si="32">CD$12/$E18</f>
        <v>81.020326784685366</v>
      </c>
      <c r="CS18" s="2">
        <f t="shared" si="32"/>
        <v>84.396173734047252</v>
      </c>
      <c r="CT18" s="2">
        <f t="shared" si="32"/>
        <v>87.772020683409139</v>
      </c>
      <c r="CU18" s="2">
        <f t="shared" si="32"/>
        <v>91.147867632771039</v>
      </c>
      <c r="CV18" s="2">
        <f t="shared" si="32"/>
        <v>94.523714582132925</v>
      </c>
      <c r="CW18" s="2">
        <f t="shared" si="32"/>
        <v>97.899561531494825</v>
      </c>
      <c r="CX18" s="2">
        <f t="shared" si="32"/>
        <v>101.27540848085671</v>
      </c>
      <c r="CY18" s="2">
        <f t="shared" ref="CY18:DE33" si="33">$CF$7*$E18*EXP((-CR18))*(1-(CR18^2+2.334733*CR18+0.250621)/(CR18^2+3.330657*CR18+1.681534))</f>
        <v>4.6608140638402858E-21</v>
      </c>
      <c r="CZ18" s="2">
        <f t="shared" si="33"/>
        <v>1.5311340290112325E-22</v>
      </c>
      <c r="DA18" s="2">
        <f t="shared" si="33"/>
        <v>5.0376781436494198E-24</v>
      </c>
      <c r="DB18" s="2">
        <f t="shared" si="33"/>
        <v>1.6598320297265698E-25</v>
      </c>
      <c r="DC18" s="2">
        <f t="shared" si="33"/>
        <v>5.4760876704015852E-27</v>
      </c>
      <c r="DD18" s="2">
        <f t="shared" si="33"/>
        <v>1.8088798913631923E-28</v>
      </c>
      <c r="DE18" s="2">
        <f t="shared" si="33"/>
        <v>5.9820034142176792E-30</v>
      </c>
      <c r="DF18" s="2"/>
      <c r="DG18" s="6">
        <f t="shared" ref="DG18:DG81" si="34">D18</f>
        <v>25</v>
      </c>
      <c r="DH18" s="2">
        <f t="shared" ref="DH18:DT33" si="35">DH$10*(1-EXP((-DU18)))</f>
        <v>0</v>
      </c>
      <c r="DI18" s="2">
        <f t="shared" si="35"/>
        <v>0</v>
      </c>
      <c r="DJ18" s="2">
        <f t="shared" si="35"/>
        <v>0</v>
      </c>
      <c r="DK18" s="2">
        <f t="shared" si="35"/>
        <v>0</v>
      </c>
      <c r="DL18" s="2">
        <f t="shared" si="35"/>
        <v>0</v>
      </c>
      <c r="DM18" s="2">
        <f t="shared" si="35"/>
        <v>0</v>
      </c>
      <c r="DN18" s="2">
        <f t="shared" si="35"/>
        <v>0</v>
      </c>
      <c r="DO18" s="2">
        <f t="shared" si="35"/>
        <v>0</v>
      </c>
      <c r="DP18" s="2">
        <f t="shared" si="35"/>
        <v>0</v>
      </c>
      <c r="DQ18" s="2">
        <f t="shared" si="35"/>
        <v>0</v>
      </c>
      <c r="DR18" s="2">
        <f t="shared" si="35"/>
        <v>0</v>
      </c>
      <c r="DS18" s="2">
        <f t="shared" si="35"/>
        <v>0</v>
      </c>
      <c r="DT18" s="2">
        <f t="shared" si="35"/>
        <v>0</v>
      </c>
      <c r="DU18" s="21">
        <v>0</v>
      </c>
      <c r="DV18" s="21">
        <v>0</v>
      </c>
      <c r="DW18" s="21">
        <v>0</v>
      </c>
      <c r="DX18" s="21">
        <v>0</v>
      </c>
      <c r="DY18" s="21">
        <v>0</v>
      </c>
      <c r="DZ18" s="21">
        <v>0</v>
      </c>
      <c r="EA18" s="21">
        <v>0</v>
      </c>
      <c r="EB18" s="21">
        <v>0</v>
      </c>
      <c r="EC18" s="21">
        <v>0</v>
      </c>
      <c r="ED18" s="21">
        <v>0</v>
      </c>
      <c r="EE18" s="21">
        <v>0</v>
      </c>
      <c r="EF18" s="21">
        <v>0</v>
      </c>
      <c r="EG18" s="21">
        <v>0</v>
      </c>
      <c r="EH18" s="2">
        <f t="shared" ref="EH18:ET33" si="36">DH$12/$E18</f>
        <v>87.772020683409139</v>
      </c>
      <c r="EI18" s="2">
        <f t="shared" si="36"/>
        <v>91.147867632771039</v>
      </c>
      <c r="EJ18" s="2">
        <f t="shared" si="36"/>
        <v>94.523714582132925</v>
      </c>
      <c r="EK18" s="2">
        <f t="shared" si="36"/>
        <v>97.899561531494825</v>
      </c>
      <c r="EL18" s="2">
        <f t="shared" si="36"/>
        <v>101.27540848085671</v>
      </c>
      <c r="EM18" s="2">
        <f t="shared" si="36"/>
        <v>104.6512554302186</v>
      </c>
      <c r="EN18" s="2">
        <f t="shared" si="36"/>
        <v>108.02710237958048</v>
      </c>
      <c r="EO18" s="2">
        <f t="shared" si="36"/>
        <v>111.40294932894238</v>
      </c>
      <c r="EP18" s="2">
        <f t="shared" si="36"/>
        <v>114.77879627830427</v>
      </c>
      <c r="EQ18" s="2">
        <f t="shared" si="36"/>
        <v>118.15464322766616</v>
      </c>
      <c r="ER18" s="2">
        <f t="shared" si="36"/>
        <v>121.53049017702804</v>
      </c>
      <c r="ES18" s="2">
        <f t="shared" si="36"/>
        <v>124.90633712638994</v>
      </c>
      <c r="ET18" s="2">
        <f t="shared" si="36"/>
        <v>128.28218407575181</v>
      </c>
      <c r="EU18" s="2">
        <f t="shared" ref="EU18:FG33" si="37">$DJ$7*$E18*EXP((-EH18))*(1-(EH18^2+2.334733*EH18+0.250621)/(EH18^2+3.330657*EH18+1.681534))</f>
        <v>5.0376781436494198E-24</v>
      </c>
      <c r="EV18" s="2">
        <f t="shared" si="37"/>
        <v>1.6598320297265698E-25</v>
      </c>
      <c r="EW18" s="2">
        <f t="shared" si="37"/>
        <v>5.4760876704015852E-27</v>
      </c>
      <c r="EX18" s="2">
        <f t="shared" si="37"/>
        <v>1.8088798913631923E-28</v>
      </c>
      <c r="EY18" s="2">
        <f t="shared" si="37"/>
        <v>5.9820034142176792E-30</v>
      </c>
      <c r="EZ18" s="2">
        <f t="shared" si="37"/>
        <v>1.9803826025023688E-31</v>
      </c>
      <c r="FA18" s="2">
        <f t="shared" si="37"/>
        <v>6.5627824094343687E-33</v>
      </c>
      <c r="FB18" s="2">
        <f t="shared" si="37"/>
        <v>2.1768922947734329E-34</v>
      </c>
      <c r="FC18" s="2">
        <f t="shared" si="37"/>
        <v>7.2272290549983111E-36</v>
      </c>
      <c r="FD18" s="2">
        <f t="shared" si="37"/>
        <v>2.4014337293662935E-37</v>
      </c>
      <c r="FE18" s="2">
        <f t="shared" si="37"/>
        <v>7.9857021420513155E-39</v>
      </c>
      <c r="FF18" s="2">
        <f t="shared" si="37"/>
        <v>2.6575458321582632E-40</v>
      </c>
      <c r="FG18" s="2">
        <f t="shared" si="37"/>
        <v>8.8502691315511564E-42</v>
      </c>
    </row>
    <row r="19" spans="1:163" x14ac:dyDescent="0.25">
      <c r="A19" s="19">
        <v>1</v>
      </c>
      <c r="B19" s="19">
        <v>27</v>
      </c>
      <c r="C19" s="4">
        <f t="shared" ref="C19:D34" si="38">A19</f>
        <v>1</v>
      </c>
      <c r="D19" s="20">
        <f t="shared" si="38"/>
        <v>27</v>
      </c>
      <c r="E19" s="8">
        <f t="shared" si="12"/>
        <v>300.16000000000003</v>
      </c>
      <c r="F19" s="21">
        <f>($E19-$E18)/($C19-$C18)/31560000000000</f>
        <v>6.3371356147021542E-14</v>
      </c>
      <c r="G19" s="7">
        <f t="shared" si="13"/>
        <v>1.1999029689229477</v>
      </c>
      <c r="H19" s="7">
        <f t="shared" si="14"/>
        <v>9.9945131043259833E-2</v>
      </c>
      <c r="I19" s="32">
        <f t="shared" si="15"/>
        <v>79.58642256361523</v>
      </c>
      <c r="J19" s="2">
        <f t="shared" ref="J19:J82" si="39">G$16*EXP(-H$16*G19)-I$16*H19</f>
        <v>0.13806915633949934</v>
      </c>
      <c r="K19" s="2">
        <f t="shared" si="16"/>
        <v>0.56340542164383678</v>
      </c>
      <c r="L19" s="2">
        <f t="shared" si="17"/>
        <v>1.1233748412898084</v>
      </c>
      <c r="M19" s="2">
        <f t="shared" si="18"/>
        <v>2.0016075478026195E-3</v>
      </c>
      <c r="N19" s="2">
        <f t="shared" si="19"/>
        <v>7.2611270383421409E-5</v>
      </c>
      <c r="O19" s="2">
        <f t="shared" si="20"/>
        <v>6.5132209847718068E-10</v>
      </c>
      <c r="P19" s="2">
        <f t="shared" si="21"/>
        <v>4.1168746189867983E-12</v>
      </c>
      <c r="Q19" s="6">
        <f t="shared" si="22"/>
        <v>27</v>
      </c>
      <c r="R19" s="2">
        <f t="shared" si="23"/>
        <v>1.8631292623282726E-3</v>
      </c>
      <c r="S19" s="2">
        <f t="shared" si="23"/>
        <v>1.3133035665324755E-4</v>
      </c>
      <c r="T19" s="2">
        <f t="shared" si="23"/>
        <v>6.8219328462904016E-6</v>
      </c>
      <c r="U19" s="2">
        <f t="shared" si="23"/>
        <v>3.1481062889859857E-7</v>
      </c>
      <c r="V19" s="2">
        <f t="shared" si="23"/>
        <v>1.0895858415516103E-8</v>
      </c>
      <c r="W19" s="2">
        <f t="shared" si="23"/>
        <v>2.8284759534535907E-10</v>
      </c>
      <c r="X19" s="2">
        <f t="shared" si="23"/>
        <v>6.526934548389818E-12</v>
      </c>
      <c r="Y19" s="2">
        <f t="shared" si="23"/>
        <v>1.1296519275560968E-13</v>
      </c>
      <c r="Z19" s="21">
        <f t="shared" ref="Z19:AG34" si="40">Z18+(AP19-AP18)/$F19</f>
        <v>3.797457855803487E-2</v>
      </c>
      <c r="AA19" s="21">
        <f t="shared" si="40"/>
        <v>1.3141667054531537E-3</v>
      </c>
      <c r="AB19" s="21">
        <f t="shared" si="40"/>
        <v>4.5480586534837922E-5</v>
      </c>
      <c r="AC19" s="21">
        <f t="shared" si="40"/>
        <v>1.5740543832864698E-6</v>
      </c>
      <c r="AD19" s="21">
        <f t="shared" si="40"/>
        <v>5.4479293606766161E-8</v>
      </c>
      <c r="AE19" s="21">
        <f t="shared" si="40"/>
        <v>1.8856506671796949E-9</v>
      </c>
      <c r="AF19" s="21">
        <f t="shared" si="40"/>
        <v>6.5269310430440131E-11</v>
      </c>
      <c r="AG19" s="21">
        <f t="shared" si="40"/>
        <v>2.2593046703115643E-12</v>
      </c>
      <c r="AH19" s="2">
        <f t="shared" si="24"/>
        <v>67.067065992919851</v>
      </c>
      <c r="AI19" s="2">
        <f t="shared" si="24"/>
        <v>70.420419292565839</v>
      </c>
      <c r="AJ19" s="2">
        <f t="shared" si="24"/>
        <v>73.773772592211841</v>
      </c>
      <c r="AK19" s="2">
        <f t="shared" si="24"/>
        <v>77.12712589185783</v>
      </c>
      <c r="AL19" s="2">
        <f t="shared" si="24"/>
        <v>80.480479191503818</v>
      </c>
      <c r="AM19" s="2">
        <f t="shared" si="24"/>
        <v>83.83383249114982</v>
      </c>
      <c r="AN19" s="2">
        <f t="shared" si="24"/>
        <v>87.187185790795809</v>
      </c>
      <c r="AO19" s="2">
        <f t="shared" si="24"/>
        <v>90.540539090441811</v>
      </c>
      <c r="AP19" s="2">
        <f t="shared" ref="AP19:AW63" si="41">$T$7*$E19*EXP((-AH19))*(1-(AH19^4+8.57333*AH19^3+18.05902*AH19^2+8.63476*AH19+0.26777)/(AH19^4+9.57332*AH19^3+25.63295*AH19^2+21.09965*AH19+3.958497))</f>
        <v>6.4927781762891629E-15</v>
      </c>
      <c r="AQ19" s="2">
        <f t="shared" si="25"/>
        <v>2.1651191552654473E-16</v>
      </c>
      <c r="AR19" s="2">
        <f t="shared" si="25"/>
        <v>7.2354779887006673E-18</v>
      </c>
      <c r="AS19" s="2">
        <f t="shared" si="25"/>
        <v>2.4227340713204354E-19</v>
      </c>
      <c r="AT19" s="2">
        <f t="shared" si="25"/>
        <v>8.1269277273025501E-21</v>
      </c>
      <c r="AU19" s="2">
        <f t="shared" si="25"/>
        <v>2.7306542868415774E-22</v>
      </c>
      <c r="AV19" s="2">
        <f t="shared" si="25"/>
        <v>9.189067757217775E-24</v>
      </c>
      <c r="AW19" s="2">
        <f t="shared" si="25"/>
        <v>3.0966453654953557E-25</v>
      </c>
      <c r="AX19" s="2"/>
      <c r="AY19" s="6">
        <f t="shared" si="26"/>
        <v>27</v>
      </c>
      <c r="AZ19" s="2">
        <f t="shared" si="27"/>
        <v>6.5483423982426461E-5</v>
      </c>
      <c r="BA19" s="2">
        <f t="shared" si="27"/>
        <v>6.802688751605945E-6</v>
      </c>
      <c r="BB19" s="2">
        <f t="shared" si="27"/>
        <v>3.1390763317595831E-7</v>
      </c>
      <c r="BC19" s="2">
        <f t="shared" si="27"/>
        <v>1.0864126087639648E-8</v>
      </c>
      <c r="BD19" s="2">
        <f t="shared" si="27"/>
        <v>3.7601639579776248E-10</v>
      </c>
      <c r="BE19" s="2">
        <f t="shared" si="27"/>
        <v>9.7611085880799919E-12</v>
      </c>
      <c r="BF19" s="2">
        <f t="shared" si="27"/>
        <v>1.1262102361797589E-13</v>
      </c>
      <c r="BG19" s="21">
        <f t="shared" ref="BG19:BM34" si="42">BG18+(BU19-BU18)/$F19</f>
        <v>1.3105268449430392E-3</v>
      </c>
      <c r="BH19" s="21">
        <f t="shared" si="42"/>
        <v>4.5352286743430218E-5</v>
      </c>
      <c r="BI19" s="21">
        <f t="shared" si="42"/>
        <v>1.5695393976393735E-6</v>
      </c>
      <c r="BJ19" s="21">
        <f t="shared" si="42"/>
        <v>5.4320631965185903E-8</v>
      </c>
      <c r="BK19" s="21">
        <f t="shared" si="42"/>
        <v>1.8800819853109955E-9</v>
      </c>
      <c r="BL19" s="21">
        <f t="shared" si="42"/>
        <v>6.5074072310255194E-11</v>
      </c>
      <c r="BM19" s="21">
        <f t="shared" si="42"/>
        <v>2.2524661044501127E-12</v>
      </c>
      <c r="BN19" s="2">
        <f t="shared" si="28"/>
        <v>70.420419292565839</v>
      </c>
      <c r="BO19" s="2">
        <f t="shared" si="28"/>
        <v>73.773772592211841</v>
      </c>
      <c r="BP19" s="2">
        <f t="shared" si="28"/>
        <v>77.12712589185783</v>
      </c>
      <c r="BQ19" s="2">
        <f t="shared" si="28"/>
        <v>80.480479191503818</v>
      </c>
      <c r="BR19" s="2">
        <f t="shared" si="28"/>
        <v>83.83383249114982</v>
      </c>
      <c r="BS19" s="2">
        <f t="shared" si="28"/>
        <v>87.187185790795809</v>
      </c>
      <c r="BT19" s="2">
        <f t="shared" si="28"/>
        <v>90.540539090441811</v>
      </c>
      <c r="BU19" s="2">
        <f t="shared" si="29"/>
        <v>2.1590970357593271E-16</v>
      </c>
      <c r="BV19" s="2">
        <f t="shared" si="29"/>
        <v>7.2149893857193849E-18</v>
      </c>
      <c r="BW19" s="2">
        <f t="shared" si="29"/>
        <v>2.4157609792739896E-19</v>
      </c>
      <c r="BX19" s="2">
        <f t="shared" si="29"/>
        <v>8.1031861782373644E-21</v>
      </c>
      <c r="BY19" s="2">
        <f t="shared" si="29"/>
        <v>2.7225674797786566E-22</v>
      </c>
      <c r="BZ19" s="2">
        <f t="shared" si="29"/>
        <v>9.1615103559596348E-24</v>
      </c>
      <c r="CA19" s="2">
        <f t="shared" si="29"/>
        <v>3.0872503468685931E-25</v>
      </c>
      <c r="CB19" s="2"/>
      <c r="CC19" s="6">
        <f t="shared" si="30"/>
        <v>27</v>
      </c>
      <c r="CD19" s="2">
        <f t="shared" si="31"/>
        <v>5.4320630438198236E-10</v>
      </c>
      <c r="CE19" s="2">
        <f t="shared" si="31"/>
        <v>9.400409894944062E-11</v>
      </c>
      <c r="CF19" s="2">
        <f t="shared" si="31"/>
        <v>1.3014811450773323E-11</v>
      </c>
      <c r="CG19" s="2">
        <f t="shared" si="31"/>
        <v>1.0811618267325684E-12</v>
      </c>
      <c r="CH19" s="2">
        <f t="shared" si="31"/>
        <v>1.5587531265737198E-14</v>
      </c>
      <c r="CI19" s="2">
        <f t="shared" si="31"/>
        <v>1.332267629550188E-16</v>
      </c>
      <c r="CJ19" s="2">
        <f t="shared" si="31"/>
        <v>1.1102230246251566E-18</v>
      </c>
      <c r="CK19" s="21">
        <f t="shared" ref="CK19:CQ34" si="43">CK18+(CY19-CY18)/$F19</f>
        <v>5.4320631965185903E-8</v>
      </c>
      <c r="CL19" s="21">
        <f t="shared" si="43"/>
        <v>1.8800819853109955E-9</v>
      </c>
      <c r="CM19" s="21">
        <f t="shared" si="43"/>
        <v>6.5074072310255194E-11</v>
      </c>
      <c r="CN19" s="21">
        <f t="shared" si="43"/>
        <v>2.2524661044501127E-12</v>
      </c>
      <c r="CO19" s="21">
        <f t="shared" si="43"/>
        <v>7.7969993225434361E-14</v>
      </c>
      <c r="CP19" s="21">
        <f t="shared" si="43"/>
        <v>2.6990788107391594E-15</v>
      </c>
      <c r="CQ19" s="21">
        <f t="shared" si="43"/>
        <v>9.3437748685707806E-17</v>
      </c>
      <c r="CR19" s="2">
        <f t="shared" si="32"/>
        <v>80.480479191503818</v>
      </c>
      <c r="CS19" s="2">
        <f t="shared" si="32"/>
        <v>83.83383249114982</v>
      </c>
      <c r="CT19" s="2">
        <f t="shared" si="32"/>
        <v>87.187185790795809</v>
      </c>
      <c r="CU19" s="2">
        <f t="shared" si="32"/>
        <v>90.540539090441811</v>
      </c>
      <c r="CV19" s="2">
        <f t="shared" si="32"/>
        <v>93.8938923900878</v>
      </c>
      <c r="CW19" s="2">
        <f t="shared" si="32"/>
        <v>97.247245689733788</v>
      </c>
      <c r="CX19" s="2">
        <f t="shared" si="32"/>
        <v>100.60059898937979</v>
      </c>
      <c r="CY19" s="2">
        <f t="shared" si="33"/>
        <v>8.1031861782373644E-21</v>
      </c>
      <c r="CZ19" s="2">
        <f t="shared" si="33"/>
        <v>2.7225674797786566E-22</v>
      </c>
      <c r="DA19" s="2">
        <f t="shared" si="33"/>
        <v>9.1615103559596348E-24</v>
      </c>
      <c r="DB19" s="2">
        <f t="shared" si="33"/>
        <v>3.0872503468685931E-25</v>
      </c>
      <c r="DC19" s="2">
        <f t="shared" si="33"/>
        <v>1.0417151879871443E-26</v>
      </c>
      <c r="DD19" s="2">
        <f t="shared" si="33"/>
        <v>3.5193227372054985E-28</v>
      </c>
      <c r="DE19" s="2">
        <f t="shared" si="33"/>
        <v>1.1903280263755562E-29</v>
      </c>
      <c r="DF19" s="2"/>
      <c r="DG19" s="6">
        <f t="shared" si="34"/>
        <v>27</v>
      </c>
      <c r="DH19" s="2">
        <f t="shared" si="35"/>
        <v>3.9044434352319966E-12</v>
      </c>
      <c r="DI19" s="2">
        <f t="shared" si="35"/>
        <v>2.0271784251235657E-13</v>
      </c>
      <c r="DJ19" s="2">
        <f t="shared" si="35"/>
        <v>9.3525187594423181E-15</v>
      </c>
      <c r="DK19" s="2">
        <f t="shared" si="35"/>
        <v>3.4638958368304885E-16</v>
      </c>
      <c r="DL19" s="2">
        <f t="shared" si="35"/>
        <v>1.4432899320127036E-17</v>
      </c>
      <c r="DM19" s="2">
        <f t="shared" si="35"/>
        <v>0</v>
      </c>
      <c r="DN19" s="2">
        <f t="shared" si="35"/>
        <v>0</v>
      </c>
      <c r="DO19" s="2">
        <f t="shared" si="35"/>
        <v>0</v>
      </c>
      <c r="DP19" s="2">
        <f t="shared" si="35"/>
        <v>0</v>
      </c>
      <c r="DQ19" s="2">
        <f t="shared" si="35"/>
        <v>0</v>
      </c>
      <c r="DR19" s="2">
        <f t="shared" si="35"/>
        <v>0</v>
      </c>
      <c r="DS19" s="2">
        <f t="shared" si="35"/>
        <v>0</v>
      </c>
      <c r="DT19" s="2">
        <f t="shared" si="35"/>
        <v>0</v>
      </c>
      <c r="DU19" s="21">
        <f t="shared" ref="DU19:EG34" si="44">DU18+(EU19-EU18)/$F19</f>
        <v>6.5074072310255194E-11</v>
      </c>
      <c r="DV19" s="21">
        <f t="shared" si="44"/>
        <v>2.2524661044501127E-12</v>
      </c>
      <c r="DW19" s="21">
        <f t="shared" si="44"/>
        <v>7.7969993225434361E-14</v>
      </c>
      <c r="DX19" s="21">
        <f t="shared" si="44"/>
        <v>2.6990788107391594E-15</v>
      </c>
      <c r="DY19" s="21">
        <f t="shared" si="44"/>
        <v>9.3437748685707806E-17</v>
      </c>
      <c r="DZ19" s="21">
        <f t="shared" si="44"/>
        <v>3.2348027151456274E-18</v>
      </c>
      <c r="EA19" s="21">
        <f t="shared" si="44"/>
        <v>1.1199323100365081E-19</v>
      </c>
      <c r="EB19" s="21">
        <f t="shared" si="44"/>
        <v>3.8775214317295799E-21</v>
      </c>
      <c r="EC19" s="21">
        <f t="shared" si="44"/>
        <v>1.3425640611866976E-22</v>
      </c>
      <c r="ED19" s="21">
        <f t="shared" si="44"/>
        <v>4.6487279422826039E-24</v>
      </c>
      <c r="EE19" s="21">
        <f t="shared" si="44"/>
        <v>1.6097242074545713E-25</v>
      </c>
      <c r="EF19" s="21">
        <f t="shared" si="44"/>
        <v>5.5742569314024407E-27</v>
      </c>
      <c r="EG19" s="21">
        <f t="shared" si="44"/>
        <v>1.9303701238361349E-28</v>
      </c>
      <c r="EH19" s="2">
        <f t="shared" si="36"/>
        <v>87.187185790795809</v>
      </c>
      <c r="EI19" s="2">
        <f t="shared" si="36"/>
        <v>90.540539090441811</v>
      </c>
      <c r="EJ19" s="2">
        <f t="shared" si="36"/>
        <v>93.8938923900878</v>
      </c>
      <c r="EK19" s="2">
        <f t="shared" si="36"/>
        <v>97.247245689733788</v>
      </c>
      <c r="EL19" s="2">
        <f t="shared" si="36"/>
        <v>100.60059898937979</v>
      </c>
      <c r="EM19" s="2">
        <f t="shared" si="36"/>
        <v>103.95395228902578</v>
      </c>
      <c r="EN19" s="2">
        <f t="shared" si="36"/>
        <v>107.30730558867177</v>
      </c>
      <c r="EO19" s="2">
        <f t="shared" si="36"/>
        <v>110.66065888831776</v>
      </c>
      <c r="EP19" s="2">
        <f t="shared" si="36"/>
        <v>114.01401218796376</v>
      </c>
      <c r="EQ19" s="2">
        <f t="shared" si="36"/>
        <v>117.36736548760975</v>
      </c>
      <c r="ER19" s="2">
        <f t="shared" si="36"/>
        <v>120.72071878725573</v>
      </c>
      <c r="ES19" s="2">
        <f t="shared" si="36"/>
        <v>124.07407208690174</v>
      </c>
      <c r="ET19" s="2">
        <f t="shared" si="36"/>
        <v>127.42742538654772</v>
      </c>
      <c r="EU19" s="2">
        <f t="shared" si="37"/>
        <v>9.1615103559596348E-24</v>
      </c>
      <c r="EV19" s="2">
        <f t="shared" si="37"/>
        <v>3.0872503468685931E-25</v>
      </c>
      <c r="EW19" s="2">
        <f t="shared" si="37"/>
        <v>1.0417151879871443E-26</v>
      </c>
      <c r="EX19" s="2">
        <f t="shared" si="37"/>
        <v>3.5193227372054985E-28</v>
      </c>
      <c r="EY19" s="2">
        <f t="shared" si="37"/>
        <v>1.1903280263755562E-29</v>
      </c>
      <c r="EZ19" s="2">
        <f t="shared" si="37"/>
        <v>4.0303209517708271E-31</v>
      </c>
      <c r="FA19" s="2">
        <f t="shared" si="37"/>
        <v>1.3659945337422379E-32</v>
      </c>
      <c r="FB19" s="2">
        <f t="shared" si="37"/>
        <v>4.6341302109518739E-34</v>
      </c>
      <c r="FC19" s="2">
        <f t="shared" si="37"/>
        <v>1.5735239582163695E-35</v>
      </c>
      <c r="FD19" s="2">
        <f t="shared" si="37"/>
        <v>5.3473956699763083E-37</v>
      </c>
      <c r="FE19" s="2">
        <f t="shared" si="37"/>
        <v>1.8186742746959878E-38</v>
      </c>
      <c r="FF19" s="2">
        <f t="shared" si="37"/>
        <v>6.1900280447073381E-40</v>
      </c>
      <c r="FG19" s="2">
        <f t="shared" si="37"/>
        <v>2.1083286392870135E-41</v>
      </c>
    </row>
    <row r="20" spans="1:163" x14ac:dyDescent="0.25">
      <c r="A20" s="19">
        <v>2</v>
      </c>
      <c r="B20" s="19">
        <v>29</v>
      </c>
      <c r="C20" s="4">
        <f t="shared" si="38"/>
        <v>2</v>
      </c>
      <c r="D20" s="20">
        <f t="shared" si="38"/>
        <v>29</v>
      </c>
      <c r="E20" s="8">
        <f t="shared" si="12"/>
        <v>302.16000000000003</v>
      </c>
      <c r="F20" s="21">
        <f t="shared" ref="F20:F83" si="45">($E20-$E19)/($C20-$C19)/31560000000000</f>
        <v>6.3371356147021542E-14</v>
      </c>
      <c r="G20" s="7">
        <f t="shared" si="13"/>
        <v>1.1997580759129869</v>
      </c>
      <c r="H20" s="7">
        <f t="shared" si="14"/>
        <v>9.9862521322161002E-2</v>
      </c>
      <c r="I20" s="32">
        <f t="shared" si="15"/>
        <v>79.594459381617654</v>
      </c>
      <c r="J20" s="2">
        <f t="shared" si="39"/>
        <v>0.13828794094706992</v>
      </c>
      <c r="K20" s="2">
        <f t="shared" si="16"/>
        <v>0.5636402253904037</v>
      </c>
      <c r="L20" s="2">
        <f t="shared" si="17"/>
        <v>1.1234368244367376</v>
      </c>
      <c r="M20" s="2">
        <f t="shared" si="18"/>
        <v>4.9970037372436384E-3</v>
      </c>
      <c r="N20" s="2">
        <f t="shared" si="19"/>
        <v>1.8876289924539267E-4</v>
      </c>
      <c r="O20" s="2">
        <f t="shared" si="20"/>
        <v>1.7692511411482315E-9</v>
      </c>
      <c r="P20" s="2">
        <f t="shared" si="21"/>
        <v>1.148308892418015E-11</v>
      </c>
      <c r="Q20" s="6">
        <f t="shared" si="22"/>
        <v>29</v>
      </c>
      <c r="R20" s="2">
        <f t="shared" si="23"/>
        <v>4.6372739235438385E-3</v>
      </c>
      <c r="S20" s="2">
        <f t="shared" si="23"/>
        <v>3.4088715783988646E-4</v>
      </c>
      <c r="T20" s="2">
        <f t="shared" si="23"/>
        <v>1.7971377212394612E-5</v>
      </c>
      <c r="U20" s="2">
        <f t="shared" si="23"/>
        <v>8.4096542019018727E-7</v>
      </c>
      <c r="V20" s="2">
        <f t="shared" si="23"/>
        <v>2.9517555599767321E-8</v>
      </c>
      <c r="W20" s="2">
        <f t="shared" si="23"/>
        <v>7.771613019791346E-10</v>
      </c>
      <c r="X20" s="2">
        <f t="shared" si="23"/>
        <v>1.8191026462943684E-11</v>
      </c>
      <c r="Y20" s="2">
        <f t="shared" si="23"/>
        <v>3.194000619544113E-13</v>
      </c>
      <c r="Z20" s="21">
        <f t="shared" si="40"/>
        <v>9.7332249127198067E-2</v>
      </c>
      <c r="AA20" s="21">
        <f t="shared" si="40"/>
        <v>3.414695019125248E-3</v>
      </c>
      <c r="AB20" s="21">
        <f t="shared" si="40"/>
        <v>1.1981635910924599E-4</v>
      </c>
      <c r="AC20" s="21">
        <f t="shared" si="40"/>
        <v>4.2048359412202453E-6</v>
      </c>
      <c r="AD20" s="21">
        <f t="shared" si="40"/>
        <v>1.4758778886713138E-7</v>
      </c>
      <c r="AE20" s="21">
        <f t="shared" si="40"/>
        <v>5.1810753974577566E-9</v>
      </c>
      <c r="AF20" s="21">
        <f t="shared" si="40"/>
        <v>1.8191025627714998E-10</v>
      </c>
      <c r="AG20" s="21">
        <f t="shared" si="40"/>
        <v>6.3879558721882316E-12</v>
      </c>
      <c r="AH20" s="2">
        <f t="shared" si="24"/>
        <v>66.623148426114724</v>
      </c>
      <c r="AI20" s="2">
        <f t="shared" si="24"/>
        <v>69.954305847420457</v>
      </c>
      <c r="AJ20" s="2">
        <f t="shared" si="24"/>
        <v>73.28546326872619</v>
      </c>
      <c r="AK20" s="2">
        <f t="shared" si="24"/>
        <v>76.616620690031922</v>
      </c>
      <c r="AL20" s="2">
        <f t="shared" si="24"/>
        <v>79.947778111337655</v>
      </c>
      <c r="AM20" s="2">
        <f t="shared" si="24"/>
        <v>83.278935532643388</v>
      </c>
      <c r="AN20" s="2">
        <f t="shared" si="24"/>
        <v>86.610092953949135</v>
      </c>
      <c r="AO20" s="2">
        <f t="shared" si="24"/>
        <v>89.941250375254882</v>
      </c>
      <c r="AP20" s="2">
        <f t="shared" si="41"/>
        <v>1.0254354257985182E-14</v>
      </c>
      <c r="AQ20" s="2">
        <f t="shared" si="25"/>
        <v>3.496252433891616E-16</v>
      </c>
      <c r="AR20" s="2">
        <f t="shared" si="25"/>
        <v>1.1946236706977477E-17</v>
      </c>
      <c r="AS20" s="2">
        <f t="shared" si="25"/>
        <v>4.08989602184881E-19</v>
      </c>
      <c r="AT20" s="2">
        <f t="shared" si="25"/>
        <v>1.4027339340760423E-20</v>
      </c>
      <c r="AU20" s="2">
        <f t="shared" si="25"/>
        <v>4.8190096292231118E-22</v>
      </c>
      <c r="AV20" s="2">
        <f t="shared" si="25"/>
        <v>1.6580762677795078E-23</v>
      </c>
      <c r="AW20" s="2">
        <f t="shared" si="25"/>
        <v>5.7130276227049038E-25</v>
      </c>
      <c r="AX20" s="2"/>
      <c r="AY20" s="6">
        <f t="shared" si="26"/>
        <v>29</v>
      </c>
      <c r="AZ20" s="2">
        <f t="shared" si="27"/>
        <v>1.6997308592737182E-4</v>
      </c>
      <c r="BA20" s="2">
        <f t="shared" si="27"/>
        <v>1.7920764016360334E-5</v>
      </c>
      <c r="BB20" s="2">
        <f t="shared" si="27"/>
        <v>8.3855690182765849E-7</v>
      </c>
      <c r="BC20" s="2">
        <f t="shared" si="27"/>
        <v>2.9431717107897271E-8</v>
      </c>
      <c r="BD20" s="2">
        <f t="shared" si="27"/>
        <v>1.033159269248074E-9</v>
      </c>
      <c r="BE20" s="2">
        <f t="shared" si="27"/>
        <v>2.720502156883242E-11</v>
      </c>
      <c r="BF20" s="2">
        <f t="shared" si="27"/>
        <v>3.1843416792298743E-13</v>
      </c>
      <c r="BG20" s="21">
        <f t="shared" si="42"/>
        <v>3.4052530171254716E-3</v>
      </c>
      <c r="BH20" s="21">
        <f t="shared" si="42"/>
        <v>1.1947889742832288E-4</v>
      </c>
      <c r="BI20" s="21">
        <f t="shared" si="42"/>
        <v>4.1927932988915792E-6</v>
      </c>
      <c r="BJ20" s="21">
        <f t="shared" si="42"/>
        <v>1.4715859638073926E-7</v>
      </c>
      <c r="BK20" s="21">
        <f t="shared" si="42"/>
        <v>5.165796387164388E-9</v>
      </c>
      <c r="BL20" s="21">
        <f t="shared" si="42"/>
        <v>1.8136685838451509E-10</v>
      </c>
      <c r="BM20" s="21">
        <f t="shared" si="42"/>
        <v>6.3686461213698606E-12</v>
      </c>
      <c r="BN20" s="2">
        <f t="shared" si="28"/>
        <v>69.954305847420457</v>
      </c>
      <c r="BO20" s="2">
        <f t="shared" si="28"/>
        <v>73.28546326872619</v>
      </c>
      <c r="BP20" s="2">
        <f t="shared" si="28"/>
        <v>76.616620690031922</v>
      </c>
      <c r="BQ20" s="2">
        <f t="shared" si="28"/>
        <v>79.947778111337655</v>
      </c>
      <c r="BR20" s="2">
        <f t="shared" si="28"/>
        <v>83.278935532643388</v>
      </c>
      <c r="BS20" s="2">
        <f t="shared" si="28"/>
        <v>86.610092953949135</v>
      </c>
      <c r="BT20" s="2">
        <f t="shared" si="28"/>
        <v>89.941250375254882</v>
      </c>
      <c r="BU20" s="2">
        <f t="shared" si="29"/>
        <v>3.4865534186379283E-16</v>
      </c>
      <c r="BV20" s="2">
        <f t="shared" si="29"/>
        <v>1.1912493231403331E-17</v>
      </c>
      <c r="BW20" s="2">
        <f t="shared" si="29"/>
        <v>4.0781525516771616E-19</v>
      </c>
      <c r="BX20" s="2">
        <f t="shared" si="29"/>
        <v>1.3986453885179909E-20</v>
      </c>
      <c r="BY20" s="2">
        <f t="shared" si="29"/>
        <v>4.8047692553511487E-22</v>
      </c>
      <c r="BZ20" s="2">
        <f t="shared" si="29"/>
        <v>1.6531141919600946E-23</v>
      </c>
      <c r="CA20" s="2">
        <f t="shared" si="29"/>
        <v>5.6957294450433379E-25</v>
      </c>
      <c r="CB20" s="2"/>
      <c r="CC20" s="6">
        <f t="shared" si="30"/>
        <v>29</v>
      </c>
      <c r="CD20" s="2">
        <f t="shared" si="31"/>
        <v>1.4715858553948635E-9</v>
      </c>
      <c r="CE20" s="2">
        <f t="shared" si="31"/>
        <v>2.5828981731201851E-10</v>
      </c>
      <c r="CF20" s="2">
        <f t="shared" si="31"/>
        <v>3.6273362091776565E-11</v>
      </c>
      <c r="CG20" s="2">
        <f t="shared" si="31"/>
        <v>3.0569680120606788E-12</v>
      </c>
      <c r="CH20" s="2">
        <f t="shared" si="31"/>
        <v>4.4741987892393809E-14</v>
      </c>
      <c r="CI20" s="2">
        <f t="shared" si="31"/>
        <v>3.941291737419306E-16</v>
      </c>
      <c r="CJ20" s="2">
        <f t="shared" si="31"/>
        <v>2.2204460492503131E-18</v>
      </c>
      <c r="CK20" s="21">
        <f t="shared" si="43"/>
        <v>1.4715859638073926E-7</v>
      </c>
      <c r="CL20" s="21">
        <f t="shared" si="43"/>
        <v>5.165796387164388E-9</v>
      </c>
      <c r="CM20" s="21">
        <f t="shared" si="43"/>
        <v>1.8136685838451509E-10</v>
      </c>
      <c r="CN20" s="21">
        <f t="shared" si="43"/>
        <v>6.3686461213698606E-12</v>
      </c>
      <c r="CO20" s="21">
        <f t="shared" si="43"/>
        <v>2.2366827778252931E-13</v>
      </c>
      <c r="CP20" s="21">
        <f t="shared" si="43"/>
        <v>7.8565035067985539E-15</v>
      </c>
      <c r="CQ20" s="21">
        <f t="shared" si="43"/>
        <v>2.7600783712449754E-16</v>
      </c>
      <c r="CR20" s="2">
        <f t="shared" si="32"/>
        <v>79.947778111337655</v>
      </c>
      <c r="CS20" s="2">
        <f t="shared" si="32"/>
        <v>83.278935532643388</v>
      </c>
      <c r="CT20" s="2">
        <f t="shared" si="32"/>
        <v>86.610092953949135</v>
      </c>
      <c r="CU20" s="2">
        <f t="shared" si="32"/>
        <v>89.941250375254882</v>
      </c>
      <c r="CV20" s="2">
        <f t="shared" si="32"/>
        <v>93.272407796560614</v>
      </c>
      <c r="CW20" s="2">
        <f t="shared" si="32"/>
        <v>96.603565217866347</v>
      </c>
      <c r="CX20" s="2">
        <f t="shared" si="32"/>
        <v>99.93472263917208</v>
      </c>
      <c r="CY20" s="2">
        <f t="shared" si="33"/>
        <v>1.3986453885179909E-20</v>
      </c>
      <c r="CZ20" s="2">
        <f t="shared" si="33"/>
        <v>4.8047692553511487E-22</v>
      </c>
      <c r="DA20" s="2">
        <f t="shared" si="33"/>
        <v>1.6531141919600946E-23</v>
      </c>
      <c r="DB20" s="2">
        <f t="shared" si="33"/>
        <v>5.6957294450433379E-25</v>
      </c>
      <c r="DC20" s="2">
        <f t="shared" si="33"/>
        <v>1.9650249760549194E-26</v>
      </c>
      <c r="DD20" s="2">
        <f t="shared" si="33"/>
        <v>6.787652709359741E-28</v>
      </c>
      <c r="DE20" s="2">
        <f t="shared" si="33"/>
        <v>2.3472994360003326E-29</v>
      </c>
      <c r="DF20" s="2"/>
      <c r="DG20" s="6">
        <f t="shared" si="34"/>
        <v>29</v>
      </c>
      <c r="DH20" s="2">
        <f t="shared" si="35"/>
        <v>1.0882008627532968E-11</v>
      </c>
      <c r="DI20" s="2">
        <f t="shared" si="35"/>
        <v>5.7318150226137734E-13</v>
      </c>
      <c r="DJ20" s="2">
        <f t="shared" si="35"/>
        <v>2.6845192735436283E-14</v>
      </c>
      <c r="DK20" s="2">
        <f t="shared" si="35"/>
        <v>1.0247358517290195E-15</v>
      </c>
      <c r="DL20" s="2">
        <f t="shared" si="35"/>
        <v>2.8865798640254071E-17</v>
      </c>
      <c r="DM20" s="2">
        <f t="shared" si="35"/>
        <v>0</v>
      </c>
      <c r="DN20" s="2">
        <f t="shared" si="35"/>
        <v>0</v>
      </c>
      <c r="DO20" s="2">
        <f t="shared" si="35"/>
        <v>0</v>
      </c>
      <c r="DP20" s="2">
        <f t="shared" si="35"/>
        <v>0</v>
      </c>
      <c r="DQ20" s="2">
        <f t="shared" si="35"/>
        <v>0</v>
      </c>
      <c r="DR20" s="2">
        <f t="shared" si="35"/>
        <v>0</v>
      </c>
      <c r="DS20" s="2">
        <f t="shared" si="35"/>
        <v>0</v>
      </c>
      <c r="DT20" s="2">
        <f t="shared" si="35"/>
        <v>0</v>
      </c>
      <c r="DU20" s="21">
        <f t="shared" si="44"/>
        <v>1.8136685838451509E-10</v>
      </c>
      <c r="DV20" s="21">
        <f t="shared" si="44"/>
        <v>6.3686461213698606E-12</v>
      </c>
      <c r="DW20" s="21">
        <f t="shared" si="44"/>
        <v>2.2366827778252931E-13</v>
      </c>
      <c r="DX20" s="21">
        <f t="shared" si="44"/>
        <v>7.8565035067985539E-15</v>
      </c>
      <c r="DY20" s="21">
        <f t="shared" si="44"/>
        <v>2.7600783712449754E-16</v>
      </c>
      <c r="DZ20" s="21">
        <f t="shared" si="44"/>
        <v>9.6979571429098071E-18</v>
      </c>
      <c r="EA20" s="21">
        <f t="shared" si="44"/>
        <v>3.4080456166493405E-19</v>
      </c>
      <c r="EB20" s="21">
        <f t="shared" si="44"/>
        <v>1.1978332885454261E-20</v>
      </c>
      <c r="EC20" s="21">
        <f t="shared" si="44"/>
        <v>4.2106849106127104E-22</v>
      </c>
      <c r="ED20" s="21">
        <f t="shared" si="44"/>
        <v>1.4803828314962002E-23</v>
      </c>
      <c r="EE20" s="21">
        <f t="shared" si="44"/>
        <v>5.2054682975429063E-25</v>
      </c>
      <c r="EF20" s="21">
        <f t="shared" si="44"/>
        <v>1.8306679531200522E-26</v>
      </c>
      <c r="EG20" s="21">
        <f t="shared" si="44"/>
        <v>6.4390662359258979E-28</v>
      </c>
      <c r="EH20" s="2">
        <f t="shared" si="36"/>
        <v>86.610092953949135</v>
      </c>
      <c r="EI20" s="2">
        <f t="shared" si="36"/>
        <v>89.941250375254882</v>
      </c>
      <c r="EJ20" s="2">
        <f t="shared" si="36"/>
        <v>93.272407796560614</v>
      </c>
      <c r="EK20" s="2">
        <f t="shared" si="36"/>
        <v>96.603565217866347</v>
      </c>
      <c r="EL20" s="2">
        <f t="shared" si="36"/>
        <v>99.93472263917208</v>
      </c>
      <c r="EM20" s="2">
        <f t="shared" si="36"/>
        <v>103.26588006047781</v>
      </c>
      <c r="EN20" s="2">
        <f t="shared" si="36"/>
        <v>106.59703748178356</v>
      </c>
      <c r="EO20" s="2">
        <f t="shared" si="36"/>
        <v>109.92819490308929</v>
      </c>
      <c r="EP20" s="2">
        <f t="shared" si="36"/>
        <v>113.25935232439502</v>
      </c>
      <c r="EQ20" s="2">
        <f t="shared" si="36"/>
        <v>116.59050974570076</v>
      </c>
      <c r="ER20" s="2">
        <f t="shared" si="36"/>
        <v>119.92166716700649</v>
      </c>
      <c r="ES20" s="2">
        <f t="shared" si="36"/>
        <v>123.25282458831224</v>
      </c>
      <c r="ET20" s="2">
        <f t="shared" si="36"/>
        <v>126.58398200961797</v>
      </c>
      <c r="EU20" s="2">
        <f t="shared" si="37"/>
        <v>1.6531141919600946E-23</v>
      </c>
      <c r="EV20" s="2">
        <f t="shared" si="37"/>
        <v>5.6957294450433379E-25</v>
      </c>
      <c r="EW20" s="2">
        <f t="shared" si="37"/>
        <v>1.9650249760549194E-26</v>
      </c>
      <c r="EX20" s="2">
        <f t="shared" si="37"/>
        <v>6.787652709359741E-28</v>
      </c>
      <c r="EY20" s="2">
        <f t="shared" si="37"/>
        <v>2.3472994360003326E-29</v>
      </c>
      <c r="EZ20" s="2">
        <f t="shared" si="37"/>
        <v>8.126109562521258E-31</v>
      </c>
      <c r="FA20" s="2">
        <f t="shared" si="37"/>
        <v>2.8160029663232469E-32</v>
      </c>
      <c r="FB20" s="2">
        <f t="shared" si="37"/>
        <v>9.7677242880904546E-34</v>
      </c>
      <c r="FC20" s="2">
        <f t="shared" si="37"/>
        <v>3.3910910364331075E-35</v>
      </c>
      <c r="FD20" s="2">
        <f t="shared" si="37"/>
        <v>1.1782820494234482E-36</v>
      </c>
      <c r="FE20" s="2">
        <f t="shared" si="37"/>
        <v>4.0973460681613458E-38</v>
      </c>
      <c r="FF20" s="2">
        <f t="shared" si="37"/>
        <v>1.4258736916569241E-39</v>
      </c>
      <c r="FG20" s="2">
        <f t="shared" si="37"/>
        <v>4.965550510066331E-41</v>
      </c>
    </row>
    <row r="21" spans="1:163" x14ac:dyDescent="0.25">
      <c r="A21" s="19">
        <v>3</v>
      </c>
      <c r="B21" s="19">
        <v>31</v>
      </c>
      <c r="C21" s="4">
        <f t="shared" si="38"/>
        <v>3</v>
      </c>
      <c r="D21" s="20">
        <f t="shared" si="38"/>
        <v>31</v>
      </c>
      <c r="E21" s="8">
        <f t="shared" si="12"/>
        <v>304.16000000000003</v>
      </c>
      <c r="F21" s="21">
        <f t="shared" si="45"/>
        <v>6.3371356147021542E-14</v>
      </c>
      <c r="G21" s="7">
        <f t="shared" si="13"/>
        <v>1.1995484235385818</v>
      </c>
      <c r="H21" s="7">
        <f t="shared" si="14"/>
        <v>9.9741551974985868E-2</v>
      </c>
      <c r="I21" s="32">
        <f t="shared" si="15"/>
        <v>79.606217130045167</v>
      </c>
      <c r="J21" s="2">
        <f t="shared" si="39"/>
        <v>0.13860633376300885</v>
      </c>
      <c r="K21" s="2">
        <f t="shared" si="16"/>
        <v>0.56398404163974514</v>
      </c>
      <c r="L21" s="2">
        <f t="shared" si="17"/>
        <v>1.1235265124306733</v>
      </c>
      <c r="M21" s="2">
        <f t="shared" si="18"/>
        <v>9.3449314444798478E-3</v>
      </c>
      <c r="N21" s="2">
        <f t="shared" si="19"/>
        <v>3.73255340225237E-4</v>
      </c>
      <c r="O21" s="2">
        <f t="shared" si="20"/>
        <v>3.6746414167065921E-9</v>
      </c>
      <c r="P21" s="2">
        <f t="shared" si="21"/>
        <v>2.4562858413901267E-11</v>
      </c>
      <c r="Q21" s="6">
        <f t="shared" si="22"/>
        <v>31</v>
      </c>
      <c r="R21" s="2">
        <f t="shared" si="23"/>
        <v>8.634210401824027E-3</v>
      </c>
      <c r="S21" s="2">
        <f t="shared" si="23"/>
        <v>6.7286866673601511E-4</v>
      </c>
      <c r="T21" s="2">
        <f t="shared" si="23"/>
        <v>3.6075170646360231E-5</v>
      </c>
      <c r="U21" s="2">
        <f t="shared" si="23"/>
        <v>1.7144118766188045E-6</v>
      </c>
      <c r="V21" s="2">
        <f t="shared" si="23"/>
        <v>6.1119120631225607E-8</v>
      </c>
      <c r="W21" s="2">
        <f t="shared" si="23"/>
        <v>1.6347058706678297E-9</v>
      </c>
      <c r="X21" s="2">
        <f t="shared" si="23"/>
        <v>3.8876679653299107E-11</v>
      </c>
      <c r="Y21" s="2">
        <f t="shared" si="23"/>
        <v>6.9364514132530532E-13</v>
      </c>
      <c r="Z21" s="21">
        <f t="shared" si="40"/>
        <v>0.18956880441080531</v>
      </c>
      <c r="AA21" s="21">
        <f t="shared" si="40"/>
        <v>6.7514263423288107E-3</v>
      </c>
      <c r="AB21" s="21">
        <f t="shared" si="40"/>
        <v>2.4053006267879524E-4</v>
      </c>
      <c r="AC21" s="21">
        <f t="shared" si="40"/>
        <v>8.5720961234098556E-6</v>
      </c>
      <c r="AD21" s="21">
        <f t="shared" si="40"/>
        <v>3.0559564986486064E-7</v>
      </c>
      <c r="AE21" s="21">
        <f t="shared" si="40"/>
        <v>1.0898039148652603E-8</v>
      </c>
      <c r="AF21" s="21">
        <f t="shared" si="40"/>
        <v>3.8876680736966817E-10</v>
      </c>
      <c r="AG21" s="21">
        <f t="shared" si="40"/>
        <v>1.3872928136143531E-11</v>
      </c>
      <c r="AH21" s="2">
        <f t="shared" si="24"/>
        <v>66.18506880732123</v>
      </c>
      <c r="AI21" s="2">
        <f t="shared" si="24"/>
        <v>69.494322247687279</v>
      </c>
      <c r="AJ21" s="2">
        <f t="shared" si="24"/>
        <v>72.803575688053343</v>
      </c>
      <c r="AK21" s="2">
        <f t="shared" si="24"/>
        <v>76.112829128419406</v>
      </c>
      <c r="AL21" s="2">
        <f t="shared" si="24"/>
        <v>79.42208256878547</v>
      </c>
      <c r="AM21" s="2">
        <f t="shared" si="24"/>
        <v>82.731336009151519</v>
      </c>
      <c r="AN21" s="2">
        <f t="shared" si="24"/>
        <v>86.040589449517583</v>
      </c>
      <c r="AO21" s="2">
        <f t="shared" si="24"/>
        <v>89.349842889883661</v>
      </c>
      <c r="AP21" s="2">
        <f t="shared" si="41"/>
        <v>1.6099509852637099E-14</v>
      </c>
      <c r="AQ21" s="2">
        <f t="shared" si="25"/>
        <v>5.6107843243881706E-16</v>
      </c>
      <c r="AR21" s="2">
        <f t="shared" si="25"/>
        <v>1.9596027807709369E-17</v>
      </c>
      <c r="AS21" s="2">
        <f t="shared" si="25"/>
        <v>6.8574880257712503E-19</v>
      </c>
      <c r="AT21" s="2">
        <f t="shared" si="25"/>
        <v>2.4040511774076601E-20</v>
      </c>
      <c r="AU21" s="2">
        <f t="shared" si="25"/>
        <v>8.4419270887889204E-22</v>
      </c>
      <c r="AV21" s="2">
        <f t="shared" si="25"/>
        <v>2.9689542848423606E-23</v>
      </c>
      <c r="AW21" s="2">
        <f t="shared" si="25"/>
        <v>1.0456356053601798E-24</v>
      </c>
      <c r="AX21" s="2"/>
      <c r="AY21" s="6">
        <f t="shared" si="26"/>
        <v>31</v>
      </c>
      <c r="AZ21" s="2">
        <f t="shared" si="27"/>
        <v>3.3550889842429155E-4</v>
      </c>
      <c r="BA21" s="2">
        <f t="shared" si="27"/>
        <v>3.5973757880208843E-5</v>
      </c>
      <c r="BB21" s="2">
        <f t="shared" si="27"/>
        <v>1.7095102212039139E-6</v>
      </c>
      <c r="BC21" s="2">
        <f t="shared" si="27"/>
        <v>6.0941676482961782E-8</v>
      </c>
      <c r="BD21" s="2">
        <f t="shared" si="27"/>
        <v>2.1731904054078655E-9</v>
      </c>
      <c r="BE21" s="2">
        <f t="shared" si="27"/>
        <v>5.8141091940910879E-11</v>
      </c>
      <c r="BF21" s="2">
        <f t="shared" si="27"/>
        <v>6.9155237092388696E-13</v>
      </c>
      <c r="BG21" s="21">
        <f t="shared" si="42"/>
        <v>6.732792434169221E-3</v>
      </c>
      <c r="BH21" s="21">
        <f t="shared" si="42"/>
        <v>2.3985381516135784E-4</v>
      </c>
      <c r="BI21" s="21">
        <f t="shared" si="42"/>
        <v>8.547587636508333E-6</v>
      </c>
      <c r="BJ21" s="21">
        <f t="shared" si="42"/>
        <v>3.0470842887755355E-7</v>
      </c>
      <c r="BK21" s="21">
        <f t="shared" si="42"/>
        <v>1.0865952035446712E-8</v>
      </c>
      <c r="BL21" s="21">
        <f t="shared" si="42"/>
        <v>3.8760728531938826E-10</v>
      </c>
      <c r="BM21" s="21">
        <f t="shared" si="42"/>
        <v>1.3831055299442828E-11</v>
      </c>
      <c r="BN21" s="2">
        <f t="shared" si="28"/>
        <v>69.494322247687279</v>
      </c>
      <c r="BO21" s="2">
        <f t="shared" si="28"/>
        <v>72.803575688053343</v>
      </c>
      <c r="BP21" s="2">
        <f t="shared" si="28"/>
        <v>76.112829128419406</v>
      </c>
      <c r="BQ21" s="2">
        <f t="shared" si="28"/>
        <v>79.42208256878547</v>
      </c>
      <c r="BR21" s="2">
        <f t="shared" si="28"/>
        <v>82.731336009151519</v>
      </c>
      <c r="BS21" s="2">
        <f t="shared" si="28"/>
        <v>86.040589449517583</v>
      </c>
      <c r="BT21" s="2">
        <f t="shared" si="28"/>
        <v>89.349842889883661</v>
      </c>
      <c r="BU21" s="2">
        <f t="shared" si="29"/>
        <v>5.5952602735452475E-16</v>
      </c>
      <c r="BV21" s="2">
        <f t="shared" si="29"/>
        <v>1.9540815014231908E-17</v>
      </c>
      <c r="BW21" s="2">
        <f t="shared" si="29"/>
        <v>6.8378447808386029E-19</v>
      </c>
      <c r="BX21" s="2">
        <f t="shared" si="29"/>
        <v>2.3970600431239114E-20</v>
      </c>
      <c r="BY21" s="2">
        <f t="shared" si="29"/>
        <v>8.4170351921587052E-22</v>
      </c>
      <c r="BZ21" s="2">
        <f t="shared" si="29"/>
        <v>2.960087746680457E-23</v>
      </c>
      <c r="CA21" s="2">
        <f t="shared" si="29"/>
        <v>1.0424759342427981E-24</v>
      </c>
      <c r="CB21" s="2"/>
      <c r="CC21" s="6">
        <f t="shared" si="30"/>
        <v>31</v>
      </c>
      <c r="CD21" s="2">
        <f t="shared" si="31"/>
        <v>3.0470838241480893E-9</v>
      </c>
      <c r="CE21" s="2">
        <f t="shared" si="31"/>
        <v>5.4329760135196636E-10</v>
      </c>
      <c r="CF21" s="2">
        <f t="shared" si="31"/>
        <v>7.7521455921214518E-11</v>
      </c>
      <c r="CG21" s="2">
        <f t="shared" si="31"/>
        <v>6.6389027608693139E-12</v>
      </c>
      <c r="CH21" s="2">
        <f t="shared" si="31"/>
        <v>9.8743235810161433E-14</v>
      </c>
      <c r="CI21" s="2">
        <f t="shared" si="31"/>
        <v>8.8262730457699947E-16</v>
      </c>
      <c r="CJ21" s="2">
        <f t="shared" si="31"/>
        <v>6.661338147750939E-18</v>
      </c>
      <c r="CK21" s="21">
        <f t="shared" si="43"/>
        <v>3.0470842887755355E-7</v>
      </c>
      <c r="CL21" s="21">
        <f t="shared" si="43"/>
        <v>1.0865952035446712E-8</v>
      </c>
      <c r="CM21" s="21">
        <f t="shared" si="43"/>
        <v>3.8760728531938826E-10</v>
      </c>
      <c r="CN21" s="21">
        <f t="shared" si="43"/>
        <v>1.3831055299442828E-11</v>
      </c>
      <c r="CO21" s="21">
        <f t="shared" si="43"/>
        <v>4.9369227815385478E-13</v>
      </c>
      <c r="CP21" s="21">
        <f t="shared" si="43"/>
        <v>1.7627606928027276E-14</v>
      </c>
      <c r="CQ21" s="21">
        <f t="shared" si="43"/>
        <v>6.2960004302551035E-16</v>
      </c>
      <c r="CR21" s="2">
        <f t="shared" si="32"/>
        <v>79.42208256878547</v>
      </c>
      <c r="CS21" s="2">
        <f t="shared" si="32"/>
        <v>82.731336009151519</v>
      </c>
      <c r="CT21" s="2">
        <f t="shared" si="32"/>
        <v>86.040589449517583</v>
      </c>
      <c r="CU21" s="2">
        <f t="shared" si="32"/>
        <v>89.349842889883661</v>
      </c>
      <c r="CV21" s="2">
        <f t="shared" si="32"/>
        <v>92.659096330249724</v>
      </c>
      <c r="CW21" s="2">
        <f t="shared" si="32"/>
        <v>95.968349770615774</v>
      </c>
      <c r="CX21" s="2">
        <f t="shared" si="32"/>
        <v>99.277603210981837</v>
      </c>
      <c r="CY21" s="2">
        <f t="shared" si="33"/>
        <v>2.3970600431239114E-20</v>
      </c>
      <c r="CZ21" s="2">
        <f t="shared" si="33"/>
        <v>8.4170351921587052E-22</v>
      </c>
      <c r="DA21" s="2">
        <f t="shared" si="33"/>
        <v>2.960087746680457E-23</v>
      </c>
      <c r="DB21" s="2">
        <f t="shared" si="33"/>
        <v>1.0424759342427981E-24</v>
      </c>
      <c r="DC21" s="2">
        <f t="shared" si="33"/>
        <v>3.6762036856323938E-26</v>
      </c>
      <c r="DD21" s="2">
        <f t="shared" si="33"/>
        <v>1.29797334579204E-27</v>
      </c>
      <c r="DE21" s="2">
        <f t="shared" si="33"/>
        <v>4.5880611970967383E-29</v>
      </c>
      <c r="DF21" s="2"/>
      <c r="DG21" s="6">
        <f t="shared" si="34"/>
        <v>31</v>
      </c>
      <c r="DH21" s="2">
        <f t="shared" si="35"/>
        <v>2.3256436776364352E-11</v>
      </c>
      <c r="DI21" s="2">
        <f t="shared" si="35"/>
        <v>1.2447942676629963E-12</v>
      </c>
      <c r="DJ21" s="2">
        <f t="shared" si="35"/>
        <v>5.9245941486096852E-14</v>
      </c>
      <c r="DK21" s="2">
        <f t="shared" si="35"/>
        <v>2.2948309919001988E-15</v>
      </c>
      <c r="DL21" s="2">
        <f t="shared" si="35"/>
        <v>8.6597395920762213E-17</v>
      </c>
      <c r="DM21" s="2">
        <f t="shared" si="35"/>
        <v>0</v>
      </c>
      <c r="DN21" s="2">
        <f t="shared" si="35"/>
        <v>0</v>
      </c>
      <c r="DO21" s="2">
        <f t="shared" si="35"/>
        <v>0</v>
      </c>
      <c r="DP21" s="2">
        <f t="shared" si="35"/>
        <v>0</v>
      </c>
      <c r="DQ21" s="2">
        <f t="shared" si="35"/>
        <v>0</v>
      </c>
      <c r="DR21" s="2">
        <f t="shared" si="35"/>
        <v>0</v>
      </c>
      <c r="DS21" s="2">
        <f t="shared" si="35"/>
        <v>0</v>
      </c>
      <c r="DT21" s="2">
        <f t="shared" si="35"/>
        <v>0</v>
      </c>
      <c r="DU21" s="21">
        <f t="shared" si="44"/>
        <v>3.8760728531938826E-10</v>
      </c>
      <c r="DV21" s="21">
        <f t="shared" si="44"/>
        <v>1.3831055299442828E-11</v>
      </c>
      <c r="DW21" s="21">
        <f t="shared" si="44"/>
        <v>4.9369227815385478E-13</v>
      </c>
      <c r="DX21" s="21">
        <f t="shared" si="44"/>
        <v>1.7627606928027276E-14</v>
      </c>
      <c r="DY21" s="21">
        <f t="shared" si="44"/>
        <v>6.2960004302551035E-16</v>
      </c>
      <c r="DZ21" s="21">
        <f t="shared" si="44"/>
        <v>2.24941121251426E-17</v>
      </c>
      <c r="EA21" s="21">
        <f t="shared" si="44"/>
        <v>8.0390367079374164E-19</v>
      </c>
      <c r="EB21" s="21">
        <f t="shared" si="44"/>
        <v>2.8738794021721699E-20</v>
      </c>
      <c r="EC21" s="21">
        <f t="shared" si="44"/>
        <v>1.0276867354406237E-21</v>
      </c>
      <c r="ED21" s="21">
        <f t="shared" si="44"/>
        <v>3.6760291623322407E-23</v>
      </c>
      <c r="EE21" s="21">
        <f t="shared" si="44"/>
        <v>1.3152897178194373E-24</v>
      </c>
      <c r="EF21" s="21">
        <f t="shared" si="44"/>
        <v>4.7074581755585221E-26</v>
      </c>
      <c r="EG21" s="21">
        <f t="shared" si="44"/>
        <v>1.685281162128396E-27</v>
      </c>
      <c r="EH21" s="2">
        <f t="shared" si="36"/>
        <v>86.040589449517583</v>
      </c>
      <c r="EI21" s="2">
        <f t="shared" si="36"/>
        <v>89.349842889883661</v>
      </c>
      <c r="EJ21" s="2">
        <f t="shared" si="36"/>
        <v>92.659096330249724</v>
      </c>
      <c r="EK21" s="2">
        <f t="shared" si="36"/>
        <v>95.968349770615774</v>
      </c>
      <c r="EL21" s="2">
        <f t="shared" si="36"/>
        <v>99.277603210981837</v>
      </c>
      <c r="EM21" s="2">
        <f t="shared" si="36"/>
        <v>102.5868566513479</v>
      </c>
      <c r="EN21" s="2">
        <f t="shared" si="36"/>
        <v>105.89611009171396</v>
      </c>
      <c r="EO21" s="2">
        <f t="shared" si="36"/>
        <v>109.20536353208003</v>
      </c>
      <c r="EP21" s="2">
        <f t="shared" si="36"/>
        <v>112.51461697244608</v>
      </c>
      <c r="EQ21" s="2">
        <f t="shared" si="36"/>
        <v>115.82387041281214</v>
      </c>
      <c r="ER21" s="2">
        <f t="shared" si="36"/>
        <v>119.1331238531782</v>
      </c>
      <c r="ES21" s="2">
        <f t="shared" si="36"/>
        <v>122.44237729354427</v>
      </c>
      <c r="ET21" s="2">
        <f t="shared" si="36"/>
        <v>125.75163073391032</v>
      </c>
      <c r="EU21" s="2">
        <f t="shared" si="37"/>
        <v>2.960087746680457E-23</v>
      </c>
      <c r="EV21" s="2">
        <f t="shared" si="37"/>
        <v>1.0424759342427981E-24</v>
      </c>
      <c r="EW21" s="2">
        <f t="shared" si="37"/>
        <v>3.6762036856323938E-26</v>
      </c>
      <c r="EX21" s="2">
        <f t="shared" si="37"/>
        <v>1.29797334579204E-27</v>
      </c>
      <c r="EY21" s="2">
        <f t="shared" si="37"/>
        <v>4.5880611970967383E-29</v>
      </c>
      <c r="EZ21" s="2">
        <f t="shared" si="37"/>
        <v>1.6235206509436843E-30</v>
      </c>
      <c r="FA21" s="2">
        <f t="shared" si="37"/>
        <v>5.7507248239202532E-32</v>
      </c>
      <c r="FB21" s="2">
        <f t="shared" si="37"/>
        <v>2.0389055806637623E-33</v>
      </c>
      <c r="FC21" s="2">
        <f t="shared" si="37"/>
        <v>7.2353131174175975E-35</v>
      </c>
      <c r="FD21" s="2">
        <f t="shared" si="37"/>
        <v>2.5696929054665662E-36</v>
      </c>
      <c r="FE21" s="2">
        <f t="shared" si="37"/>
        <v>9.1337395286502348E-38</v>
      </c>
      <c r="FF21" s="2">
        <f t="shared" si="37"/>
        <v>3.2489346691211001E-39</v>
      </c>
      <c r="FG21" s="2">
        <f t="shared" si="37"/>
        <v>1.1564882186465609E-40</v>
      </c>
    </row>
    <row r="22" spans="1:163" x14ac:dyDescent="0.25">
      <c r="A22" s="19">
        <v>4</v>
      </c>
      <c r="B22" s="19">
        <v>33</v>
      </c>
      <c r="C22" s="4">
        <f t="shared" si="38"/>
        <v>4</v>
      </c>
      <c r="D22" s="20">
        <f t="shared" si="38"/>
        <v>33</v>
      </c>
      <c r="E22" s="8">
        <f t="shared" si="12"/>
        <v>306.16000000000003</v>
      </c>
      <c r="F22" s="21">
        <f t="shared" si="45"/>
        <v>6.3371356147021542E-14</v>
      </c>
      <c r="G22" s="7">
        <f t="shared" si="13"/>
        <v>1.1992582980780329</v>
      </c>
      <c r="H22" s="7">
        <f t="shared" si="14"/>
        <v>9.9571037744364044E-2</v>
      </c>
      <c r="I22" s="32">
        <f t="shared" si="15"/>
        <v>79.622766661586326</v>
      </c>
      <c r="J22" s="2">
        <f t="shared" si="39"/>
        <v>0.1390508647598967</v>
      </c>
      <c r="K22" s="2">
        <f t="shared" si="16"/>
        <v>0.56446858644304687</v>
      </c>
      <c r="L22" s="2">
        <f t="shared" si="17"/>
        <v>1.1236506296754611</v>
      </c>
      <c r="M22" s="2">
        <f t="shared" si="18"/>
        <v>1.5391530810321198E-2</v>
      </c>
      <c r="N22" s="2">
        <f t="shared" si="19"/>
        <v>6.6412383219410787E-4</v>
      </c>
      <c r="O22" s="2">
        <f t="shared" si="20"/>
        <v>6.8999039803951947E-9</v>
      </c>
      <c r="P22" s="2">
        <f t="shared" si="21"/>
        <v>4.761453564761097E-11</v>
      </c>
      <c r="Q22" s="6">
        <f t="shared" si="22"/>
        <v>33</v>
      </c>
      <c r="R22" s="2">
        <f t="shared" si="23"/>
        <v>1.4128184546447781E-2</v>
      </c>
      <c r="S22" s="2">
        <f t="shared" si="23"/>
        <v>1.1947907338625274E-3</v>
      </c>
      <c r="T22" s="2">
        <f t="shared" si="23"/>
        <v>6.5283178922354016E-5</v>
      </c>
      <c r="U22" s="2">
        <f t="shared" si="23"/>
        <v>3.1547850268598413E-6</v>
      </c>
      <c r="V22" s="2">
        <f t="shared" si="23"/>
        <v>1.1437771221256555E-7</v>
      </c>
      <c r="W22" s="2">
        <f t="shared" si="23"/>
        <v>3.1116952181609034E-9</v>
      </c>
      <c r="X22" s="2">
        <f t="shared" si="23"/>
        <v>7.5287376333221803E-11</v>
      </c>
      <c r="Y22" s="2">
        <f t="shared" si="23"/>
        <v>1.366867730112631E-12</v>
      </c>
      <c r="Z22" s="21">
        <f t="shared" si="40"/>
        <v>0.33207110313369353</v>
      </c>
      <c r="AA22" s="21">
        <f t="shared" si="40"/>
        <v>1.2019857258438588E-2</v>
      </c>
      <c r="AB22" s="21">
        <f t="shared" si="40"/>
        <v>4.3531592904755636E-4</v>
      </c>
      <c r="AC22" s="21">
        <f t="shared" si="40"/>
        <v>1.5774049543955966E-5</v>
      </c>
      <c r="AD22" s="21">
        <f t="shared" si="40"/>
        <v>5.7188872461478874E-7</v>
      </c>
      <c r="AE22" s="21">
        <f t="shared" si="40"/>
        <v>2.0744635046197254E-8</v>
      </c>
      <c r="AF22" s="21">
        <f t="shared" si="40"/>
        <v>7.5287379760633936E-10</v>
      </c>
      <c r="AG22" s="21">
        <f t="shared" si="40"/>
        <v>2.7337376264273113E-11</v>
      </c>
      <c r="AH22" s="2">
        <f t="shared" si="24"/>
        <v>65.752712726792609</v>
      </c>
      <c r="AI22" s="2">
        <f t="shared" si="24"/>
        <v>69.040348363132239</v>
      </c>
      <c r="AJ22" s="2">
        <f t="shared" si="24"/>
        <v>72.327983999471869</v>
      </c>
      <c r="AK22" s="2">
        <f t="shared" si="24"/>
        <v>75.615619635811484</v>
      </c>
      <c r="AL22" s="2">
        <f t="shared" si="24"/>
        <v>78.903255272151114</v>
      </c>
      <c r="AM22" s="2">
        <f t="shared" si="24"/>
        <v>82.190890908490744</v>
      </c>
      <c r="AN22" s="2">
        <f t="shared" si="24"/>
        <v>85.478526544830373</v>
      </c>
      <c r="AO22" s="2">
        <f t="shared" si="24"/>
        <v>88.766162181170017</v>
      </c>
      <c r="AP22" s="2">
        <f t="shared" si="41"/>
        <v>2.5130073776774501E-14</v>
      </c>
      <c r="AQ22" s="2">
        <f t="shared" si="25"/>
        <v>8.9494604435958871E-16</v>
      </c>
      <c r="AR22" s="2">
        <f t="shared" si="25"/>
        <v>3.1939872317770277E-17</v>
      </c>
      <c r="AS22" s="2">
        <f t="shared" si="25"/>
        <v>1.1421463577448126E-18</v>
      </c>
      <c r="AT22" s="2">
        <f t="shared" si="25"/>
        <v>4.0915865053539719E-20</v>
      </c>
      <c r="AU22" s="2">
        <f t="shared" si="25"/>
        <v>1.4681848443379953E-21</v>
      </c>
      <c r="AV22" s="2">
        <f t="shared" si="25"/>
        <v>5.2763496602331796E-23</v>
      </c>
      <c r="AW22" s="2">
        <f t="shared" si="25"/>
        <v>1.8988959430109771E-24</v>
      </c>
      <c r="AX22" s="2"/>
      <c r="AY22" s="6">
        <f t="shared" si="26"/>
        <v>33</v>
      </c>
      <c r="AZ22" s="2">
        <f t="shared" si="27"/>
        <v>5.9575972179743981E-4</v>
      </c>
      <c r="BA22" s="2">
        <f t="shared" si="27"/>
        <v>6.5100031369613731E-5</v>
      </c>
      <c r="BB22" s="2">
        <f t="shared" si="27"/>
        <v>3.1457820930391733E-6</v>
      </c>
      <c r="BC22" s="2">
        <f t="shared" si="27"/>
        <v>1.1404624387090224E-7</v>
      </c>
      <c r="BD22" s="2">
        <f t="shared" si="27"/>
        <v>4.1367325787078359E-9</v>
      </c>
      <c r="BE22" s="2">
        <f t="shared" si="27"/>
        <v>1.125948168034796E-10</v>
      </c>
      <c r="BF22" s="2">
        <f t="shared" si="27"/>
        <v>1.3627488026912716E-12</v>
      </c>
      <c r="BG22" s="21">
        <f t="shared" si="42"/>
        <v>1.1986749326787855E-2</v>
      </c>
      <c r="BH22" s="21">
        <f t="shared" si="42"/>
        <v>4.3409441447928747E-4</v>
      </c>
      <c r="BI22" s="21">
        <f t="shared" si="42"/>
        <v>1.5729034165836431E-5</v>
      </c>
      <c r="BJ22" s="21">
        <f t="shared" si="42"/>
        <v>5.7023138197987765E-7</v>
      </c>
      <c r="BK22" s="21">
        <f t="shared" si="42"/>
        <v>2.068366312431752E-8</v>
      </c>
      <c r="BL22" s="21">
        <f t="shared" si="42"/>
        <v>7.5063209728041933E-10</v>
      </c>
      <c r="BM22" s="21">
        <f t="shared" si="42"/>
        <v>2.725499875592032E-11</v>
      </c>
      <c r="BN22" s="2">
        <f t="shared" si="28"/>
        <v>69.040348363132239</v>
      </c>
      <c r="BO22" s="2">
        <f t="shared" si="28"/>
        <v>72.327983999471869</v>
      </c>
      <c r="BP22" s="2">
        <f t="shared" si="28"/>
        <v>75.615619635811484</v>
      </c>
      <c r="BQ22" s="2">
        <f t="shared" si="28"/>
        <v>78.903255272151114</v>
      </c>
      <c r="BR22" s="2">
        <f t="shared" si="28"/>
        <v>82.190890908490744</v>
      </c>
      <c r="BS22" s="2">
        <f t="shared" si="28"/>
        <v>85.478526544830373</v>
      </c>
      <c r="BT22" s="2">
        <f t="shared" si="28"/>
        <v>88.766162181170017</v>
      </c>
      <c r="BU22" s="2">
        <f t="shared" si="29"/>
        <v>8.9247640077775879E-16</v>
      </c>
      <c r="BV22" s="2">
        <f t="shared" si="29"/>
        <v>3.1850105211819336E-17</v>
      </c>
      <c r="BW22" s="2">
        <f t="shared" si="29"/>
        <v>1.1388824837447029E-18</v>
      </c>
      <c r="BX22" s="2">
        <f t="shared" si="29"/>
        <v>4.0797150057495391E-20</v>
      </c>
      <c r="BY22" s="2">
        <f t="shared" si="29"/>
        <v>1.4638651851772652E-21</v>
      </c>
      <c r="BZ22" s="2">
        <f t="shared" si="29"/>
        <v>5.2606252115792592E-23</v>
      </c>
      <c r="CA22" s="2">
        <f t="shared" si="29"/>
        <v>1.8931694359207125E-24</v>
      </c>
      <c r="CB22" s="2"/>
      <c r="CC22" s="6">
        <f t="shared" si="30"/>
        <v>33</v>
      </c>
      <c r="CD22" s="2">
        <f t="shared" si="31"/>
        <v>5.7023121935451116E-9</v>
      </c>
      <c r="CE22" s="2">
        <f t="shared" si="31"/>
        <v>1.034183144676959E-9</v>
      </c>
      <c r="CF22" s="2">
        <f t="shared" si="31"/>
        <v>1.5012642240463948E-10</v>
      </c>
      <c r="CG22" s="2">
        <f t="shared" si="31"/>
        <v>1.3082388505836206E-11</v>
      </c>
      <c r="CH22" s="2">
        <f t="shared" si="31"/>
        <v>1.9801937867214294E-13</v>
      </c>
      <c r="CI22" s="2">
        <f t="shared" si="31"/>
        <v>1.7985612998927535E-15</v>
      </c>
      <c r="CJ22" s="2">
        <f t="shared" si="31"/>
        <v>1.3322676295501878E-17</v>
      </c>
      <c r="CK22" s="21">
        <f t="shared" si="43"/>
        <v>5.7023138197987765E-7</v>
      </c>
      <c r="CL22" s="21">
        <f t="shared" si="43"/>
        <v>2.068366312431752E-8</v>
      </c>
      <c r="CM22" s="21">
        <f t="shared" si="43"/>
        <v>7.5063209728041933E-10</v>
      </c>
      <c r="CN22" s="21">
        <f t="shared" si="43"/>
        <v>2.725499875592032E-11</v>
      </c>
      <c r="CO22" s="21">
        <f t="shared" si="43"/>
        <v>9.9010343924191793E-13</v>
      </c>
      <c r="CP22" s="21">
        <f t="shared" si="43"/>
        <v>3.5985399796405478E-14</v>
      </c>
      <c r="CQ22" s="21">
        <f t="shared" si="43"/>
        <v>1.3085172169064819E-15</v>
      </c>
      <c r="CR22" s="2">
        <f t="shared" si="32"/>
        <v>78.903255272151114</v>
      </c>
      <c r="CS22" s="2">
        <f t="shared" si="32"/>
        <v>82.190890908490744</v>
      </c>
      <c r="CT22" s="2">
        <f t="shared" si="32"/>
        <v>85.478526544830373</v>
      </c>
      <c r="CU22" s="2">
        <f t="shared" si="32"/>
        <v>88.766162181170017</v>
      </c>
      <c r="CV22" s="2">
        <f t="shared" si="32"/>
        <v>92.053797817509647</v>
      </c>
      <c r="CW22" s="2">
        <f t="shared" si="32"/>
        <v>95.341433453849277</v>
      </c>
      <c r="CX22" s="2">
        <f t="shared" si="32"/>
        <v>98.629069090188906</v>
      </c>
      <c r="CY22" s="2">
        <f t="shared" si="33"/>
        <v>4.0797150057495391E-20</v>
      </c>
      <c r="CZ22" s="2">
        <f t="shared" si="33"/>
        <v>1.4638651851772652E-21</v>
      </c>
      <c r="DA22" s="2">
        <f t="shared" si="33"/>
        <v>5.2606252115792592E-23</v>
      </c>
      <c r="DB22" s="2">
        <f t="shared" si="33"/>
        <v>1.8931694359207125E-24</v>
      </c>
      <c r="DC22" s="2">
        <f t="shared" si="33"/>
        <v>6.8220285340992067E-26</v>
      </c>
      <c r="DD22" s="2">
        <f t="shared" si="33"/>
        <v>2.4613315757272872E-27</v>
      </c>
      <c r="DE22" s="2">
        <f t="shared" si="33"/>
        <v>8.8904513991307776E-29</v>
      </c>
      <c r="DF22" s="2"/>
      <c r="DG22" s="6">
        <f t="shared" si="34"/>
        <v>33</v>
      </c>
      <c r="DH22" s="2">
        <f t="shared" si="35"/>
        <v>4.5037926721391836E-11</v>
      </c>
      <c r="DI22" s="2">
        <f t="shared" si="35"/>
        <v>2.4529478448442886E-12</v>
      </c>
      <c r="DJ22" s="2">
        <f t="shared" si="35"/>
        <v>1.1881162720328574E-13</v>
      </c>
      <c r="DK22" s="2">
        <f t="shared" si="35"/>
        <v>4.6762593797211599E-15</v>
      </c>
      <c r="DL22" s="2">
        <f t="shared" si="35"/>
        <v>1.7319479184152443E-16</v>
      </c>
      <c r="DM22" s="2">
        <f t="shared" si="35"/>
        <v>0</v>
      </c>
      <c r="DN22" s="2">
        <f t="shared" si="35"/>
        <v>0</v>
      </c>
      <c r="DO22" s="2">
        <f t="shared" si="35"/>
        <v>0</v>
      </c>
      <c r="DP22" s="2">
        <f t="shared" si="35"/>
        <v>0</v>
      </c>
      <c r="DQ22" s="2">
        <f t="shared" si="35"/>
        <v>0</v>
      </c>
      <c r="DR22" s="2">
        <f t="shared" si="35"/>
        <v>0</v>
      </c>
      <c r="DS22" s="2">
        <f t="shared" si="35"/>
        <v>0</v>
      </c>
      <c r="DT22" s="2">
        <f t="shared" si="35"/>
        <v>0</v>
      </c>
      <c r="DU22" s="21">
        <f t="shared" si="44"/>
        <v>7.5063209728041933E-10</v>
      </c>
      <c r="DV22" s="21">
        <f t="shared" si="44"/>
        <v>2.725499875592032E-11</v>
      </c>
      <c r="DW22" s="21">
        <f t="shared" si="44"/>
        <v>9.9010343924191793E-13</v>
      </c>
      <c r="DX22" s="21">
        <f t="shared" si="44"/>
        <v>3.5985399796405478E-14</v>
      </c>
      <c r="DY22" s="21">
        <f t="shared" si="44"/>
        <v>1.3085172169064819E-15</v>
      </c>
      <c r="DZ22" s="21">
        <f t="shared" si="44"/>
        <v>4.7603170746908489E-17</v>
      </c>
      <c r="EA22" s="21">
        <f t="shared" si="44"/>
        <v>1.7325733915715321E-18</v>
      </c>
      <c r="EB22" s="21">
        <f t="shared" si="44"/>
        <v>6.3087412839056054E-20</v>
      </c>
      <c r="EC22" s="21">
        <f t="shared" si="44"/>
        <v>2.2981857517813823E-21</v>
      </c>
      <c r="ED22" s="21">
        <f t="shared" si="44"/>
        <v>8.3755802849088958E-23</v>
      </c>
      <c r="EE22" s="21">
        <f t="shared" si="44"/>
        <v>3.0537122662306098E-24</v>
      </c>
      <c r="EF22" s="21">
        <f t="shared" si="44"/>
        <v>1.1138349541892103E-25</v>
      </c>
      <c r="EG22" s="21">
        <f t="shared" si="44"/>
        <v>4.0643324119665657E-27</v>
      </c>
      <c r="EH22" s="2">
        <f t="shared" si="36"/>
        <v>85.478526544830373</v>
      </c>
      <c r="EI22" s="2">
        <f t="shared" si="36"/>
        <v>88.766162181170017</v>
      </c>
      <c r="EJ22" s="2">
        <f t="shared" si="36"/>
        <v>92.053797817509647</v>
      </c>
      <c r="EK22" s="2">
        <f t="shared" si="36"/>
        <v>95.341433453849277</v>
      </c>
      <c r="EL22" s="2">
        <f t="shared" si="36"/>
        <v>98.629069090188906</v>
      </c>
      <c r="EM22" s="2">
        <f t="shared" si="36"/>
        <v>101.91670472652854</v>
      </c>
      <c r="EN22" s="2">
        <f t="shared" si="36"/>
        <v>105.20434036286817</v>
      </c>
      <c r="EO22" s="2">
        <f t="shared" si="36"/>
        <v>108.4919759992078</v>
      </c>
      <c r="EP22" s="2">
        <f t="shared" si="36"/>
        <v>111.77961163554743</v>
      </c>
      <c r="EQ22" s="2">
        <f t="shared" si="36"/>
        <v>115.06724727188706</v>
      </c>
      <c r="ER22" s="2">
        <f t="shared" si="36"/>
        <v>118.35488290822668</v>
      </c>
      <c r="ES22" s="2">
        <f t="shared" si="36"/>
        <v>121.64251854456631</v>
      </c>
      <c r="ET22" s="2">
        <f t="shared" si="36"/>
        <v>124.93015418090594</v>
      </c>
      <c r="EU22" s="2">
        <f t="shared" si="37"/>
        <v>5.2606252115792592E-23</v>
      </c>
      <c r="EV22" s="2">
        <f t="shared" si="37"/>
        <v>1.8931694359207125E-24</v>
      </c>
      <c r="EW22" s="2">
        <f t="shared" si="37"/>
        <v>6.8220285340992067E-26</v>
      </c>
      <c r="EX22" s="2">
        <f t="shared" si="37"/>
        <v>2.4613315757272872E-27</v>
      </c>
      <c r="EY22" s="2">
        <f t="shared" si="37"/>
        <v>8.8904513991307776E-29</v>
      </c>
      <c r="EZ22" s="2">
        <f t="shared" si="37"/>
        <v>3.2147157473800523E-30</v>
      </c>
      <c r="FA22" s="2">
        <f t="shared" si="37"/>
        <v>1.1635830785756695E-31</v>
      </c>
      <c r="FB22" s="2">
        <f t="shared" si="37"/>
        <v>4.2156241368953435E-33</v>
      </c>
      <c r="FC22" s="2">
        <f t="shared" si="37"/>
        <v>1.5286637682314674E-34</v>
      </c>
      <c r="FD22" s="2">
        <f t="shared" si="37"/>
        <v>5.5478621846659669E-36</v>
      </c>
      <c r="FE22" s="2">
        <f t="shared" si="37"/>
        <v>2.0150358973587955E-37</v>
      </c>
      <c r="FF22" s="2">
        <f t="shared" si="37"/>
        <v>7.3242777403084132E-39</v>
      </c>
      <c r="FG22" s="2">
        <f t="shared" si="37"/>
        <v>2.6641252591016749E-40</v>
      </c>
    </row>
    <row r="23" spans="1:163" x14ac:dyDescent="0.25">
      <c r="A23" s="19">
        <v>5</v>
      </c>
      <c r="B23" s="19">
        <v>35</v>
      </c>
      <c r="C23" s="4">
        <f t="shared" si="38"/>
        <v>5</v>
      </c>
      <c r="D23" s="20">
        <f t="shared" si="38"/>
        <v>35</v>
      </c>
      <c r="E23" s="8">
        <f t="shared" si="12"/>
        <v>308.16000000000003</v>
      </c>
      <c r="F23" s="21">
        <f t="shared" si="45"/>
        <v>6.3371356147021542E-14</v>
      </c>
      <c r="G23" s="7">
        <f t="shared" si="13"/>
        <v>1.1988815854582888</v>
      </c>
      <c r="H23" s="7">
        <f t="shared" si="14"/>
        <v>9.9342877936127699E-2</v>
      </c>
      <c r="I23" s="32">
        <f t="shared" si="15"/>
        <v>79.644858568971358</v>
      </c>
      <c r="J23" s="2">
        <f t="shared" si="39"/>
        <v>0.13963650466443334</v>
      </c>
      <c r="K23" s="2">
        <f t="shared" si="16"/>
        <v>0.56511651633736237</v>
      </c>
      <c r="L23" s="2">
        <f t="shared" si="17"/>
        <v>1.1238117952025186</v>
      </c>
      <c r="M23" s="2">
        <f t="shared" si="18"/>
        <v>2.3307327280830341E-2</v>
      </c>
      <c r="N23" s="2">
        <f t="shared" si="19"/>
        <v>1.1190005775650214E-3</v>
      </c>
      <c r="O23" s="2">
        <f t="shared" si="20"/>
        <v>1.2322610434267744E-8</v>
      </c>
      <c r="P23" s="2">
        <f t="shared" si="21"/>
        <v>8.7943385906896762E-11</v>
      </c>
      <c r="Q23" s="6">
        <f t="shared" si="22"/>
        <v>35</v>
      </c>
      <c r="R23" s="2">
        <f t="shared" si="23"/>
        <v>2.1181038471409175E-2</v>
      </c>
      <c r="S23" s="2">
        <f t="shared" si="23"/>
        <v>2.0084555132201423E-3</v>
      </c>
      <c r="T23" s="2">
        <f t="shared" si="23"/>
        <v>1.121093492534364E-4</v>
      </c>
      <c r="U23" s="2">
        <f t="shared" si="23"/>
        <v>5.5146401435557385E-6</v>
      </c>
      <c r="V23" s="2">
        <f t="shared" si="23"/>
        <v>2.035276766676475E-7</v>
      </c>
      <c r="W23" s="2">
        <f t="shared" si="23"/>
        <v>5.6376512791445064E-9</v>
      </c>
      <c r="X23" s="2">
        <f t="shared" si="23"/>
        <v>1.3890739669619735E-10</v>
      </c>
      <c r="Y23" s="2">
        <f t="shared" si="23"/>
        <v>2.568689705384486E-12</v>
      </c>
      <c r="Z23" s="21">
        <f t="shared" si="40"/>
        <v>0.5509894485180904</v>
      </c>
      <c r="AA23" s="21">
        <f t="shared" si="40"/>
        <v>2.0288991787061547E-2</v>
      </c>
      <c r="AB23" s="21">
        <f t="shared" si="40"/>
        <v>7.476751010702746E-4</v>
      </c>
      <c r="AC23" s="21">
        <f t="shared" si="40"/>
        <v>2.7573580865431528E-5</v>
      </c>
      <c r="AD23" s="21">
        <f t="shared" si="40"/>
        <v>1.0176389011497772E-6</v>
      </c>
      <c r="AE23" s="21">
        <f t="shared" si="40"/>
        <v>3.7584342577910454E-8</v>
      </c>
      <c r="AF23" s="21">
        <f t="shared" si="40"/>
        <v>1.3890739971013903E-9</v>
      </c>
      <c r="AG23" s="21">
        <f t="shared" si="40"/>
        <v>5.1373768038597181E-11</v>
      </c>
      <c r="AH23" s="2">
        <f t="shared" si="24"/>
        <v>65.3259687449209</v>
      </c>
      <c r="AI23" s="2">
        <f t="shared" si="24"/>
        <v>68.592267182166935</v>
      </c>
      <c r="AJ23" s="2">
        <f t="shared" si="24"/>
        <v>71.858565619412985</v>
      </c>
      <c r="AK23" s="2">
        <f t="shared" si="24"/>
        <v>75.124864056659021</v>
      </c>
      <c r="AL23" s="2">
        <f t="shared" si="24"/>
        <v>78.391162493905071</v>
      </c>
      <c r="AM23" s="2">
        <f t="shared" si="24"/>
        <v>81.657460931151121</v>
      </c>
      <c r="AN23" s="2">
        <f t="shared" si="24"/>
        <v>84.923759368397157</v>
      </c>
      <c r="AO23" s="2">
        <f t="shared" si="24"/>
        <v>88.190057805643221</v>
      </c>
      <c r="AP23" s="2">
        <f t="shared" si="41"/>
        <v>3.9003226209245788E-14</v>
      </c>
      <c r="AQ23" s="2">
        <f t="shared" si="25"/>
        <v>1.4189723136005872E-15</v>
      </c>
      <c r="AR23" s="2">
        <f t="shared" si="25"/>
        <v>5.173449665381072E-17</v>
      </c>
      <c r="AS23" s="2">
        <f t="shared" si="25"/>
        <v>1.8898986594859762E-18</v>
      </c>
      <c r="AT23" s="2">
        <f t="shared" si="25"/>
        <v>6.9163658243336191E-20</v>
      </c>
      <c r="AU23" s="2">
        <f t="shared" si="25"/>
        <v>2.5353399477418736E-21</v>
      </c>
      <c r="AV23" s="2">
        <f t="shared" si="25"/>
        <v>9.3080366025338823E-23</v>
      </c>
      <c r="AW23" s="2">
        <f t="shared" si="25"/>
        <v>3.4221146866310065E-24</v>
      </c>
      <c r="AX23" s="2"/>
      <c r="AY23" s="6">
        <f t="shared" si="26"/>
        <v>35</v>
      </c>
      <c r="AZ23" s="2">
        <f t="shared" si="27"/>
        <v>1.0014954643285667E-3</v>
      </c>
      <c r="BA23" s="2">
        <f t="shared" si="27"/>
        <v>1.1179553480157866E-4</v>
      </c>
      <c r="BB23" s="2">
        <f t="shared" si="27"/>
        <v>5.4989343278188942E-6</v>
      </c>
      <c r="BC23" s="2">
        <f t="shared" si="27"/>
        <v>2.0293898801426737E-7</v>
      </c>
      <c r="BD23" s="2">
        <f t="shared" si="27"/>
        <v>7.494816256503612E-9</v>
      </c>
      <c r="BE23" s="2">
        <f t="shared" si="27"/>
        <v>2.0774182374339034E-10</v>
      </c>
      <c r="BF23" s="2">
        <f t="shared" si="27"/>
        <v>2.5609625531330951E-12</v>
      </c>
      <c r="BG23" s="21">
        <f t="shared" si="42"/>
        <v>2.0233227463429163E-2</v>
      </c>
      <c r="BH23" s="21">
        <f t="shared" si="42"/>
        <v>7.4558144212303473E-4</v>
      </c>
      <c r="BI23" s="21">
        <f t="shared" si="42"/>
        <v>2.7495049624486141E-5</v>
      </c>
      <c r="BJ23" s="21">
        <f t="shared" si="42"/>
        <v>1.0146954549161759E-6</v>
      </c>
      <c r="BK23" s="21">
        <f t="shared" si="42"/>
        <v>3.7474081948859434E-8</v>
      </c>
      <c r="BL23" s="21">
        <f t="shared" si="42"/>
        <v>1.3849454620206297E-9</v>
      </c>
      <c r="BM23" s="21">
        <f t="shared" si="42"/>
        <v>5.1219231020943109E-11</v>
      </c>
      <c r="BN23" s="2">
        <f t="shared" si="28"/>
        <v>68.592267182166935</v>
      </c>
      <c r="BO23" s="2">
        <f t="shared" si="28"/>
        <v>71.858565619412985</v>
      </c>
      <c r="BP23" s="2">
        <f t="shared" si="28"/>
        <v>75.124864056659021</v>
      </c>
      <c r="BQ23" s="2">
        <f t="shared" si="28"/>
        <v>78.391162493905071</v>
      </c>
      <c r="BR23" s="2">
        <f t="shared" si="28"/>
        <v>81.657460931151121</v>
      </c>
      <c r="BS23" s="2">
        <f t="shared" si="28"/>
        <v>84.923759368397157</v>
      </c>
      <c r="BT23" s="2">
        <f t="shared" si="28"/>
        <v>88.190057805643221</v>
      </c>
      <c r="BU23" s="2">
        <f t="shared" si="29"/>
        <v>1.4150669037334817E-15</v>
      </c>
      <c r="BV23" s="2">
        <f t="shared" si="29"/>
        <v>5.1589460575808392E-17</v>
      </c>
      <c r="BW23" s="2">
        <f t="shared" si="29"/>
        <v>1.8845108398061545E-18</v>
      </c>
      <c r="BX23" s="2">
        <f t="shared" si="29"/>
        <v>6.8963441118097303E-20</v>
      </c>
      <c r="BY23" s="2">
        <f t="shared" si="29"/>
        <v>2.5278967963649657E-21</v>
      </c>
      <c r="BZ23" s="2">
        <f t="shared" si="29"/>
        <v>9.2803550261560028E-23</v>
      </c>
      <c r="CA23" s="2">
        <f t="shared" si="29"/>
        <v>3.4118153335774165E-24</v>
      </c>
      <c r="CB23" s="2"/>
      <c r="CC23" s="6">
        <f t="shared" si="30"/>
        <v>35</v>
      </c>
      <c r="CD23" s="2">
        <f t="shared" si="31"/>
        <v>1.0146949400713367E-8</v>
      </c>
      <c r="CE23" s="2">
        <f t="shared" si="31"/>
        <v>1.873704064125903E-9</v>
      </c>
      <c r="CF23" s="2">
        <f t="shared" si="31"/>
        <v>2.7698909832452046E-10</v>
      </c>
      <c r="CG23" s="2">
        <f t="shared" si="31"/>
        <v>2.4585240510077711E-11</v>
      </c>
      <c r="CH23" s="2">
        <f t="shared" si="31"/>
        <v>3.7909675398850599E-13</v>
      </c>
      <c r="CI23" s="2">
        <f t="shared" si="31"/>
        <v>3.5083047578154948E-15</v>
      </c>
      <c r="CJ23" s="2">
        <f t="shared" si="31"/>
        <v>2.5535129566378602E-17</v>
      </c>
      <c r="CK23" s="21">
        <f t="shared" si="43"/>
        <v>1.0146954549161759E-6</v>
      </c>
      <c r="CL23" s="21">
        <f t="shared" si="43"/>
        <v>3.7474081948859434E-8</v>
      </c>
      <c r="CM23" s="21">
        <f t="shared" si="43"/>
        <v>1.3849454620206297E-9</v>
      </c>
      <c r="CN23" s="21">
        <f t="shared" si="43"/>
        <v>5.1219231020943109E-11</v>
      </c>
      <c r="CO23" s="21">
        <f t="shared" si="43"/>
        <v>1.8955032086329343E-12</v>
      </c>
      <c r="CP23" s="21">
        <f t="shared" si="43"/>
        <v>7.0193923108216124E-14</v>
      </c>
      <c r="CQ23" s="21">
        <f t="shared" si="43"/>
        <v>2.6010609933756588E-15</v>
      </c>
      <c r="CR23" s="2">
        <f t="shared" si="32"/>
        <v>78.391162493905071</v>
      </c>
      <c r="CS23" s="2">
        <f t="shared" si="32"/>
        <v>81.657460931151121</v>
      </c>
      <c r="CT23" s="2">
        <f t="shared" si="32"/>
        <v>84.923759368397157</v>
      </c>
      <c r="CU23" s="2">
        <f t="shared" si="32"/>
        <v>88.190057805643221</v>
      </c>
      <c r="CV23" s="2">
        <f t="shared" si="32"/>
        <v>91.456356242889257</v>
      </c>
      <c r="CW23" s="2">
        <f t="shared" si="32"/>
        <v>94.722654680135307</v>
      </c>
      <c r="CX23" s="2">
        <f t="shared" si="32"/>
        <v>97.988953117381342</v>
      </c>
      <c r="CY23" s="2">
        <f t="shared" si="33"/>
        <v>6.8963441118097303E-20</v>
      </c>
      <c r="CZ23" s="2">
        <f t="shared" si="33"/>
        <v>2.5278967963649657E-21</v>
      </c>
      <c r="DA23" s="2">
        <f t="shared" si="33"/>
        <v>9.2803550261560028E-23</v>
      </c>
      <c r="DB23" s="2">
        <f t="shared" si="33"/>
        <v>3.4118153335774165E-24</v>
      </c>
      <c r="DC23" s="2">
        <f t="shared" si="33"/>
        <v>1.2559669658250134E-25</v>
      </c>
      <c r="DD23" s="2">
        <f t="shared" si="33"/>
        <v>4.6291720897837289E-27</v>
      </c>
      <c r="DE23" s="2">
        <f t="shared" si="33"/>
        <v>1.7081476598555219E-28</v>
      </c>
      <c r="DF23" s="2"/>
      <c r="DG23" s="6">
        <f t="shared" si="34"/>
        <v>35</v>
      </c>
      <c r="DH23" s="2">
        <f t="shared" si="35"/>
        <v>8.3096729497356129E-11</v>
      </c>
      <c r="DI23" s="2">
        <f t="shared" si="35"/>
        <v>4.6097325956395706E-12</v>
      </c>
      <c r="DJ23" s="2">
        <f t="shared" si="35"/>
        <v>2.2745805239310355E-13</v>
      </c>
      <c r="DK23" s="2">
        <f t="shared" si="35"/>
        <v>9.1215923703202858E-15</v>
      </c>
      <c r="DL23" s="2">
        <f t="shared" si="35"/>
        <v>3.3195668436292183E-16</v>
      </c>
      <c r="DM23" s="2">
        <f t="shared" si="35"/>
        <v>1.2212453270876722E-17</v>
      </c>
      <c r="DN23" s="2">
        <f t="shared" si="35"/>
        <v>0</v>
      </c>
      <c r="DO23" s="2">
        <f t="shared" si="35"/>
        <v>0</v>
      </c>
      <c r="DP23" s="2">
        <f t="shared" si="35"/>
        <v>0</v>
      </c>
      <c r="DQ23" s="2">
        <f t="shared" si="35"/>
        <v>0</v>
      </c>
      <c r="DR23" s="2">
        <f t="shared" si="35"/>
        <v>0</v>
      </c>
      <c r="DS23" s="2">
        <f t="shared" si="35"/>
        <v>0</v>
      </c>
      <c r="DT23" s="2">
        <f t="shared" si="35"/>
        <v>0</v>
      </c>
      <c r="DU23" s="21">
        <f t="shared" si="44"/>
        <v>1.3849454620206297E-9</v>
      </c>
      <c r="DV23" s="21">
        <f t="shared" si="44"/>
        <v>5.1219231020943109E-11</v>
      </c>
      <c r="DW23" s="21">
        <f t="shared" si="44"/>
        <v>1.8955032086329343E-12</v>
      </c>
      <c r="DX23" s="21">
        <f t="shared" si="44"/>
        <v>7.0193923108216124E-14</v>
      </c>
      <c r="DY23" s="21">
        <f t="shared" si="44"/>
        <v>2.6010609933756588E-15</v>
      </c>
      <c r="DZ23" s="21">
        <f t="shared" si="44"/>
        <v>9.6442881867810821E-17</v>
      </c>
      <c r="EA23" s="21">
        <f t="shared" si="44"/>
        <v>3.5780889785602908E-18</v>
      </c>
      <c r="EB23" s="21">
        <f t="shared" si="44"/>
        <v>1.3282695208752527E-19</v>
      </c>
      <c r="EC23" s="21">
        <f t="shared" si="44"/>
        <v>4.9336497038469168E-21</v>
      </c>
      <c r="ED23" s="21">
        <f t="shared" si="44"/>
        <v>1.8335404348021565E-22</v>
      </c>
      <c r="EE23" s="21">
        <f t="shared" si="44"/>
        <v>6.8178262575813731E-24</v>
      </c>
      <c r="EF23" s="21">
        <f t="shared" si="44"/>
        <v>2.5364595660849173E-25</v>
      </c>
      <c r="EG23" s="21">
        <f t="shared" si="44"/>
        <v>9.4412608862100412E-27</v>
      </c>
      <c r="EH23" s="2">
        <f t="shared" si="36"/>
        <v>84.923759368397157</v>
      </c>
      <c r="EI23" s="2">
        <f t="shared" si="36"/>
        <v>88.190057805643221</v>
      </c>
      <c r="EJ23" s="2">
        <f t="shared" si="36"/>
        <v>91.456356242889257</v>
      </c>
      <c r="EK23" s="2">
        <f t="shared" si="36"/>
        <v>94.722654680135307</v>
      </c>
      <c r="EL23" s="2">
        <f t="shared" si="36"/>
        <v>97.988953117381342</v>
      </c>
      <c r="EM23" s="2">
        <f t="shared" si="36"/>
        <v>101.25525155462739</v>
      </c>
      <c r="EN23" s="2">
        <f t="shared" si="36"/>
        <v>104.52154999187344</v>
      </c>
      <c r="EO23" s="2">
        <f t="shared" si="36"/>
        <v>107.78784842911948</v>
      </c>
      <c r="EP23" s="2">
        <f t="shared" si="36"/>
        <v>111.05414686636553</v>
      </c>
      <c r="EQ23" s="2">
        <f t="shared" si="36"/>
        <v>114.32044530361156</v>
      </c>
      <c r="ER23" s="2">
        <f t="shared" si="36"/>
        <v>117.58674374085761</v>
      </c>
      <c r="ES23" s="2">
        <f t="shared" si="36"/>
        <v>120.85304217810366</v>
      </c>
      <c r="ET23" s="2">
        <f t="shared" si="36"/>
        <v>124.1193406153497</v>
      </c>
      <c r="EU23" s="2">
        <f t="shared" si="37"/>
        <v>9.2803550261560028E-23</v>
      </c>
      <c r="EV23" s="2">
        <f t="shared" si="37"/>
        <v>3.4118153335774165E-24</v>
      </c>
      <c r="EW23" s="2">
        <f t="shared" si="37"/>
        <v>1.2559669658250134E-25</v>
      </c>
      <c r="EX23" s="2">
        <f t="shared" si="37"/>
        <v>4.6291720897837289E-27</v>
      </c>
      <c r="EY23" s="2">
        <f t="shared" si="37"/>
        <v>1.7081476598555219E-28</v>
      </c>
      <c r="EZ23" s="2">
        <f t="shared" si="37"/>
        <v>6.3097544749404026E-30</v>
      </c>
      <c r="FA23" s="2">
        <f t="shared" si="37"/>
        <v>2.3331113339551109E-31</v>
      </c>
      <c r="FB23" s="2">
        <f t="shared" si="37"/>
        <v>8.6351133161392729E-33</v>
      </c>
      <c r="FC23" s="2">
        <f t="shared" si="37"/>
        <v>3.1987930154212864E-34</v>
      </c>
      <c r="FD23" s="2">
        <f t="shared" si="37"/>
        <v>1.1859537763317848E-35</v>
      </c>
      <c r="FE23" s="2">
        <f t="shared" si="37"/>
        <v>4.4004059805975554E-37</v>
      </c>
      <c r="FF23" s="2">
        <f t="shared" si="37"/>
        <v>1.633964283470453E-38</v>
      </c>
      <c r="FG23" s="2">
        <f t="shared" si="37"/>
        <v>6.0715577522851189E-40</v>
      </c>
    </row>
    <row r="24" spans="1:163" x14ac:dyDescent="0.25">
      <c r="A24" s="19">
        <v>6</v>
      </c>
      <c r="B24" s="19">
        <v>37</v>
      </c>
      <c r="C24" s="4">
        <f t="shared" si="38"/>
        <v>6</v>
      </c>
      <c r="D24" s="20">
        <f t="shared" si="38"/>
        <v>37</v>
      </c>
      <c r="E24" s="8">
        <f t="shared" si="12"/>
        <v>310.16000000000003</v>
      </c>
      <c r="F24" s="21">
        <f t="shared" si="45"/>
        <v>6.3371356147021542E-14</v>
      </c>
      <c r="G24" s="7">
        <f t="shared" si="13"/>
        <v>1.1984347702061315</v>
      </c>
      <c r="H24" s="7">
        <f t="shared" si="14"/>
        <v>9.9057789410051958E-2</v>
      </c>
      <c r="I24" s="32">
        <f t="shared" si="15"/>
        <v>79.672348413429219</v>
      </c>
      <c r="J24" s="2">
        <f t="shared" si="39"/>
        <v>0.14034897870046775</v>
      </c>
      <c r="K24" s="2">
        <f t="shared" si="16"/>
        <v>0.56592454564258377</v>
      </c>
      <c r="L24" s="2">
        <f t="shared" si="17"/>
        <v>1.1240029606420088</v>
      </c>
      <c r="M24" s="2">
        <f t="shared" si="18"/>
        <v>3.2834561566640406E-2</v>
      </c>
      <c r="N24" s="2">
        <f t="shared" si="19"/>
        <v>1.8238659251113951E-3</v>
      </c>
      <c r="O24" s="2">
        <f t="shared" si="20"/>
        <v>2.1379810188904003E-8</v>
      </c>
      <c r="P24" s="2">
        <f t="shared" si="21"/>
        <v>1.5799222596868389E-10</v>
      </c>
      <c r="Q24" s="6">
        <f t="shared" si="22"/>
        <v>37</v>
      </c>
      <c r="R24" s="2">
        <f t="shared" si="23"/>
        <v>2.9373363953392625E-2</v>
      </c>
      <c r="S24" s="2">
        <f t="shared" si="23"/>
        <v>3.2647667215562007E-3</v>
      </c>
      <c r="T24" s="2">
        <f t="shared" si="23"/>
        <v>1.8671262516747889E-4</v>
      </c>
      <c r="U24" s="2">
        <f t="shared" si="23"/>
        <v>9.3563189602408062E-6</v>
      </c>
      <c r="V24" s="2">
        <f t="shared" si="23"/>
        <v>3.5176590191809969E-7</v>
      </c>
      <c r="W24" s="2">
        <f t="shared" si="23"/>
        <v>9.9276928844371785E-9</v>
      </c>
      <c r="X24" s="2">
        <f t="shared" si="23"/>
        <v>2.4927091502036095E-10</v>
      </c>
      <c r="Y24" s="2">
        <f t="shared" si="23"/>
        <v>4.6981363244213984E-12</v>
      </c>
      <c r="Z24" s="21">
        <f t="shared" si="40"/>
        <v>0.88543975288146881</v>
      </c>
      <c r="AA24" s="21">
        <f t="shared" si="40"/>
        <v>3.3192493339963554E-2</v>
      </c>
      <c r="AB24" s="21">
        <f t="shared" si="40"/>
        <v>1.2455261802448354E-3</v>
      </c>
      <c r="AC24" s="21">
        <f t="shared" si="40"/>
        <v>4.6782689094088113E-5</v>
      </c>
      <c r="AD24" s="21">
        <f t="shared" si="40"/>
        <v>1.7588310563662354E-6</v>
      </c>
      <c r="AE24" s="21">
        <f t="shared" si="40"/>
        <v>6.6184621457355091E-8</v>
      </c>
      <c r="AF24" s="21">
        <f t="shared" si="40"/>
        <v>2.492709206689697E-9</v>
      </c>
      <c r="AG24" s="21">
        <f t="shared" si="40"/>
        <v>9.3962688764156538E-11</v>
      </c>
      <c r="AH24" s="2">
        <f t="shared" si="24"/>
        <v>64.90472829647544</v>
      </c>
      <c r="AI24" s="2">
        <f t="shared" si="24"/>
        <v>68.149964711299219</v>
      </c>
      <c r="AJ24" s="2">
        <f t="shared" si="24"/>
        <v>71.395201126122984</v>
      </c>
      <c r="AK24" s="2">
        <f t="shared" si="24"/>
        <v>74.640437540946763</v>
      </c>
      <c r="AL24" s="2">
        <f t="shared" si="24"/>
        <v>77.885673955770528</v>
      </c>
      <c r="AM24" s="2">
        <f t="shared" si="24"/>
        <v>81.130910370594293</v>
      </c>
      <c r="AN24" s="2">
        <f t="shared" si="24"/>
        <v>84.376146785418072</v>
      </c>
      <c r="AO24" s="2">
        <f t="shared" si="24"/>
        <v>87.621383200241851</v>
      </c>
      <c r="AP24" s="2">
        <f t="shared" si="41"/>
        <v>6.0197795560537193E-14</v>
      </c>
      <c r="AQ24" s="2">
        <f t="shared" si="25"/>
        <v>2.2366847060531859E-15</v>
      </c>
      <c r="AR24" s="2">
        <f t="shared" si="25"/>
        <v>8.3283994700360839E-17</v>
      </c>
      <c r="AS24" s="2">
        <f t="shared" si="25"/>
        <v>3.1072058983108547E-18</v>
      </c>
      <c r="AT24" s="2">
        <f t="shared" si="25"/>
        <v>1.1613401028493683E-19</v>
      </c>
      <c r="AU24" s="2">
        <f t="shared" si="25"/>
        <v>4.3477784065152982E-21</v>
      </c>
      <c r="AV24" s="2">
        <f t="shared" si="25"/>
        <v>1.6301922594855216E-22</v>
      </c>
      <c r="AW24" s="2">
        <f t="shared" si="25"/>
        <v>6.1210323498476957E-24</v>
      </c>
      <c r="AX24" s="2"/>
      <c r="AY24" s="6">
        <f t="shared" si="26"/>
        <v>37</v>
      </c>
      <c r="AZ24" s="2">
        <f t="shared" si="27"/>
        <v>1.6279806182330214E-3</v>
      </c>
      <c r="BA24" s="2">
        <f t="shared" si="27"/>
        <v>1.8619125251491118E-4</v>
      </c>
      <c r="BB24" s="2">
        <f t="shared" si="27"/>
        <v>9.3297282076632015E-6</v>
      </c>
      <c r="BC24" s="2">
        <f t="shared" si="27"/>
        <v>3.5075050770494447E-7</v>
      </c>
      <c r="BD24" s="2">
        <f t="shared" si="27"/>
        <v>1.3198166892713914E-8</v>
      </c>
      <c r="BE24" s="2">
        <f t="shared" si="27"/>
        <v>3.7279717646221397E-10</v>
      </c>
      <c r="BF24" s="2">
        <f t="shared" si="27"/>
        <v>4.6840253897784128E-12</v>
      </c>
      <c r="BG24" s="21">
        <f t="shared" si="42"/>
        <v>3.3101470823667073E-2</v>
      </c>
      <c r="BH24" s="21">
        <f t="shared" si="42"/>
        <v>1.2420460366975603E-3</v>
      </c>
      <c r="BI24" s="21">
        <f t="shared" si="42"/>
        <v>4.664972912004273E-5</v>
      </c>
      <c r="BJ24" s="21">
        <f t="shared" si="42"/>
        <v>1.7537540763030467E-6</v>
      </c>
      <c r="BK24" s="21">
        <f t="shared" si="42"/>
        <v>6.5990836684379208E-8</v>
      </c>
      <c r="BL24" s="21">
        <f t="shared" si="42"/>
        <v>2.4853145276764853E-9</v>
      </c>
      <c r="BM24" s="21">
        <f t="shared" si="42"/>
        <v>9.3680558363889242E-11</v>
      </c>
      <c r="BN24" s="2">
        <f t="shared" si="28"/>
        <v>68.149964711299219</v>
      </c>
      <c r="BO24" s="2">
        <f t="shared" si="28"/>
        <v>71.395201126122984</v>
      </c>
      <c r="BP24" s="2">
        <f t="shared" si="28"/>
        <v>74.640437540946763</v>
      </c>
      <c r="BQ24" s="2">
        <f t="shared" si="28"/>
        <v>77.885673955770528</v>
      </c>
      <c r="BR24" s="2">
        <f t="shared" si="28"/>
        <v>81.130910370594293</v>
      </c>
      <c r="BS24" s="2">
        <f t="shared" si="28"/>
        <v>84.376146785418072</v>
      </c>
      <c r="BT24" s="2">
        <f t="shared" si="28"/>
        <v>87.621383200241851</v>
      </c>
      <c r="BU24" s="2">
        <f t="shared" si="29"/>
        <v>2.2305449367016633E-15</v>
      </c>
      <c r="BV24" s="2">
        <f t="shared" si="29"/>
        <v>8.3051095212977309E-17</v>
      </c>
      <c r="BW24" s="2">
        <f t="shared" si="29"/>
        <v>3.0983688560011221E-18</v>
      </c>
      <c r="BX24" s="2">
        <f t="shared" si="29"/>
        <v>1.1579858822753145E-19</v>
      </c>
      <c r="BY24" s="2">
        <f t="shared" si="29"/>
        <v>4.3350422168668525E-21</v>
      </c>
      <c r="BZ24" s="2">
        <f t="shared" si="29"/>
        <v>1.6253543021440258E-22</v>
      </c>
      <c r="CA24" s="2">
        <f t="shared" si="29"/>
        <v>6.1026472311025204E-24</v>
      </c>
      <c r="CB24" s="2"/>
      <c r="CC24" s="6">
        <f t="shared" si="30"/>
        <v>37</v>
      </c>
      <c r="CD24" s="2">
        <f t="shared" si="31"/>
        <v>1.7537525385247223E-8</v>
      </c>
      <c r="CE24" s="2">
        <f t="shared" si="31"/>
        <v>3.2995417231784785E-9</v>
      </c>
      <c r="CF24" s="2">
        <f t="shared" si="31"/>
        <v>4.9706290194961872E-10</v>
      </c>
      <c r="CG24" s="2">
        <f t="shared" si="31"/>
        <v>4.4966643741872754E-11</v>
      </c>
      <c r="CH24" s="2">
        <f t="shared" si="31"/>
        <v>7.0681238639735972E-13</v>
      </c>
      <c r="CI24" s="2">
        <f t="shared" si="31"/>
        <v>6.672440377997191E-15</v>
      </c>
      <c r="CJ24" s="2">
        <f t="shared" si="31"/>
        <v>4.9960036108132046E-17</v>
      </c>
      <c r="CK24" s="21">
        <f t="shared" si="43"/>
        <v>1.7537540763030467E-6</v>
      </c>
      <c r="CL24" s="21">
        <f t="shared" si="43"/>
        <v>6.5990836684379208E-8</v>
      </c>
      <c r="CM24" s="21">
        <f t="shared" si="43"/>
        <v>2.4853145276764853E-9</v>
      </c>
      <c r="CN24" s="21">
        <f t="shared" si="43"/>
        <v>9.3680558363889242E-11</v>
      </c>
      <c r="CO24" s="21">
        <f t="shared" si="43"/>
        <v>3.5340753114057127E-12</v>
      </c>
      <c r="CP24" s="21">
        <f t="shared" si="43"/>
        <v>1.3342844396551799E-13</v>
      </c>
      <c r="CQ24" s="21">
        <f t="shared" si="43"/>
        <v>5.0414524228134348E-15</v>
      </c>
      <c r="CR24" s="2">
        <f t="shared" si="32"/>
        <v>77.885673955770528</v>
      </c>
      <c r="CS24" s="2">
        <f t="shared" si="32"/>
        <v>81.130910370594293</v>
      </c>
      <c r="CT24" s="2">
        <f t="shared" si="32"/>
        <v>84.376146785418072</v>
      </c>
      <c r="CU24" s="2">
        <f t="shared" si="32"/>
        <v>87.621383200241851</v>
      </c>
      <c r="CV24" s="2">
        <f t="shared" si="32"/>
        <v>90.86661961506563</v>
      </c>
      <c r="CW24" s="2">
        <f t="shared" si="32"/>
        <v>94.111856029889395</v>
      </c>
      <c r="CX24" s="2">
        <f t="shared" si="32"/>
        <v>97.357092444713174</v>
      </c>
      <c r="CY24" s="2">
        <f t="shared" si="33"/>
        <v>1.1579858822753145E-19</v>
      </c>
      <c r="CZ24" s="2">
        <f t="shared" si="33"/>
        <v>4.3350422168668525E-21</v>
      </c>
      <c r="DA24" s="2">
        <f t="shared" si="33"/>
        <v>1.6253543021440258E-22</v>
      </c>
      <c r="DB24" s="2">
        <f t="shared" si="33"/>
        <v>6.1026472311025204E-24</v>
      </c>
      <c r="DC24" s="2">
        <f t="shared" si="33"/>
        <v>2.2943523287988906E-25</v>
      </c>
      <c r="DD24" s="2">
        <f t="shared" si="33"/>
        <v>8.6364294318180683E-27</v>
      </c>
      <c r="DE24" s="2">
        <f t="shared" si="33"/>
        <v>3.254656803985925E-28</v>
      </c>
      <c r="DF24" s="2"/>
      <c r="DG24" s="6">
        <f t="shared" si="34"/>
        <v>37</v>
      </c>
      <c r="DH24" s="2">
        <f t="shared" si="35"/>
        <v>1.4911887058488559E-10</v>
      </c>
      <c r="DI24" s="2">
        <f t="shared" si="35"/>
        <v>8.4312457016011426E-12</v>
      </c>
      <c r="DJ24" s="2">
        <f t="shared" si="35"/>
        <v>4.2408743183841576E-13</v>
      </c>
      <c r="DK24" s="2">
        <f t="shared" si="35"/>
        <v>1.7348344982792698E-14</v>
      </c>
      <c r="DL24" s="2">
        <f t="shared" si="35"/>
        <v>6.4948046940571664E-16</v>
      </c>
      <c r="DM24" s="2">
        <f t="shared" si="35"/>
        <v>2.4424906541753444E-17</v>
      </c>
      <c r="DN24" s="2">
        <f t="shared" si="35"/>
        <v>0</v>
      </c>
      <c r="DO24" s="2">
        <f t="shared" si="35"/>
        <v>0</v>
      </c>
      <c r="DP24" s="2">
        <f t="shared" si="35"/>
        <v>0</v>
      </c>
      <c r="DQ24" s="2">
        <f t="shared" si="35"/>
        <v>0</v>
      </c>
      <c r="DR24" s="2">
        <f t="shared" si="35"/>
        <v>0</v>
      </c>
      <c r="DS24" s="2">
        <f t="shared" si="35"/>
        <v>0</v>
      </c>
      <c r="DT24" s="2">
        <f t="shared" si="35"/>
        <v>0</v>
      </c>
      <c r="DU24" s="21">
        <f t="shared" si="44"/>
        <v>2.4853145276764853E-9</v>
      </c>
      <c r="DV24" s="21">
        <f t="shared" si="44"/>
        <v>9.3680558363889242E-11</v>
      </c>
      <c r="DW24" s="21">
        <f t="shared" si="44"/>
        <v>3.5340753114057127E-12</v>
      </c>
      <c r="DX24" s="21">
        <f t="shared" si="44"/>
        <v>1.3342844396551799E-13</v>
      </c>
      <c r="DY24" s="21">
        <f t="shared" si="44"/>
        <v>5.0414524228134348E-15</v>
      </c>
      <c r="DZ24" s="21">
        <f t="shared" si="44"/>
        <v>1.9062777305196613E-16</v>
      </c>
      <c r="EA24" s="21">
        <f t="shared" si="44"/>
        <v>7.2132143541700646E-18</v>
      </c>
      <c r="EB24" s="21">
        <f t="shared" si="44"/>
        <v>2.7313218646029168E-19</v>
      </c>
      <c r="EC24" s="21">
        <f t="shared" si="44"/>
        <v>1.0349225072653843E-20</v>
      </c>
      <c r="ED24" s="21">
        <f t="shared" si="44"/>
        <v>3.9239506415775921E-22</v>
      </c>
      <c r="EE24" s="21">
        <f t="shared" si="44"/>
        <v>1.4887101827488285E-23</v>
      </c>
      <c r="EF24" s="21">
        <f t="shared" si="44"/>
        <v>5.651427871167954E-25</v>
      </c>
      <c r="EG24" s="21">
        <f t="shared" si="44"/>
        <v>2.1466361345873356E-26</v>
      </c>
      <c r="EH24" s="2">
        <f t="shared" si="36"/>
        <v>84.376146785418072</v>
      </c>
      <c r="EI24" s="2">
        <f t="shared" si="36"/>
        <v>87.621383200241851</v>
      </c>
      <c r="EJ24" s="2">
        <f t="shared" si="36"/>
        <v>90.86661961506563</v>
      </c>
      <c r="EK24" s="2">
        <f t="shared" si="36"/>
        <v>94.111856029889395</v>
      </c>
      <c r="EL24" s="2">
        <f t="shared" si="36"/>
        <v>97.357092444713174</v>
      </c>
      <c r="EM24" s="2">
        <f t="shared" si="36"/>
        <v>100.60232885953694</v>
      </c>
      <c r="EN24" s="2">
        <f t="shared" si="36"/>
        <v>103.84756527436072</v>
      </c>
      <c r="EO24" s="2">
        <f t="shared" si="36"/>
        <v>107.09280168918448</v>
      </c>
      <c r="EP24" s="2">
        <f t="shared" si="36"/>
        <v>110.33803810400826</v>
      </c>
      <c r="EQ24" s="2">
        <f t="shared" si="36"/>
        <v>113.58327451883203</v>
      </c>
      <c r="ER24" s="2">
        <f t="shared" si="36"/>
        <v>116.82851093365579</v>
      </c>
      <c r="ES24" s="2">
        <f t="shared" si="36"/>
        <v>120.07374734847957</v>
      </c>
      <c r="ET24" s="2">
        <f t="shared" si="36"/>
        <v>123.31898376330334</v>
      </c>
      <c r="EU24" s="2">
        <f t="shared" si="37"/>
        <v>1.6253543021440258E-22</v>
      </c>
      <c r="EV24" s="2">
        <f t="shared" si="37"/>
        <v>6.1026472311025204E-24</v>
      </c>
      <c r="EW24" s="2">
        <f t="shared" si="37"/>
        <v>2.2943523287988906E-25</v>
      </c>
      <c r="EX24" s="2">
        <f t="shared" si="37"/>
        <v>8.6364294318180683E-27</v>
      </c>
      <c r="EY24" s="2">
        <f t="shared" si="37"/>
        <v>3.254656803985925E-28</v>
      </c>
      <c r="EZ24" s="2">
        <f t="shared" si="37"/>
        <v>1.2278378757839979E-29</v>
      </c>
      <c r="FA24" s="2">
        <f t="shared" si="37"/>
        <v>4.6367395821235354E-31</v>
      </c>
      <c r="FB24" s="2">
        <f t="shared" si="37"/>
        <v>1.7526446292867182E-32</v>
      </c>
      <c r="FC24" s="2">
        <f t="shared" si="37"/>
        <v>6.6307165697982983E-34</v>
      </c>
      <c r="FD24" s="2">
        <f t="shared" si="37"/>
        <v>2.5106750734011356E-35</v>
      </c>
      <c r="FE24" s="2">
        <f t="shared" si="37"/>
        <v>9.5140153404878655E-37</v>
      </c>
      <c r="FF24" s="2">
        <f t="shared" si="37"/>
        <v>3.6079619419514643E-38</v>
      </c>
      <c r="FG24" s="2">
        <f t="shared" si="37"/>
        <v>1.3692026991615484E-39</v>
      </c>
    </row>
    <row r="25" spans="1:163" x14ac:dyDescent="0.25">
      <c r="A25" s="19">
        <v>7</v>
      </c>
      <c r="B25" s="19">
        <v>39</v>
      </c>
      <c r="C25" s="4">
        <f t="shared" si="38"/>
        <v>7</v>
      </c>
      <c r="D25" s="20">
        <f t="shared" si="38"/>
        <v>39</v>
      </c>
      <c r="E25" s="8">
        <f t="shared" si="12"/>
        <v>312.16000000000003</v>
      </c>
      <c r="F25" s="21">
        <f t="shared" si="45"/>
        <v>6.3371356147021542E-14</v>
      </c>
      <c r="G25" s="7">
        <f t="shared" si="13"/>
        <v>1.1979670465100176</v>
      </c>
      <c r="H25" s="7">
        <f t="shared" si="14"/>
        <v>9.8729374125829744E-2</v>
      </c>
      <c r="I25" s="32">
        <f t="shared" si="15"/>
        <v>79.703780912942008</v>
      </c>
      <c r="J25" s="2">
        <f t="shared" si="39"/>
        <v>0.14113134370278912</v>
      </c>
      <c r="K25" s="2">
        <f t="shared" si="16"/>
        <v>0.56685090109960756</v>
      </c>
      <c r="L25" s="2">
        <f t="shared" si="17"/>
        <v>1.1242030814909332</v>
      </c>
      <c r="M25" s="2">
        <f t="shared" si="18"/>
        <v>4.3094423450057193E-2</v>
      </c>
      <c r="N25" s="2">
        <f t="shared" si="19"/>
        <v>2.9043200120492329E-3</v>
      </c>
      <c r="O25" s="2">
        <f t="shared" si="20"/>
        <v>3.64096414617876E-8</v>
      </c>
      <c r="P25" s="2">
        <f t="shared" si="21"/>
        <v>2.7880653008516273E-10</v>
      </c>
      <c r="Q25" s="6">
        <f t="shared" si="22"/>
        <v>39</v>
      </c>
      <c r="R25" s="2">
        <f t="shared" si="23"/>
        <v>3.7591219077269811E-2</v>
      </c>
      <c r="S25" s="2">
        <f t="shared" si="23"/>
        <v>5.1821863470307601E-3</v>
      </c>
      <c r="T25" s="2">
        <f t="shared" si="23"/>
        <v>3.0483254617447717E-4</v>
      </c>
      <c r="U25" s="2">
        <f t="shared" si="23"/>
        <v>1.5571216313214899E-5</v>
      </c>
      <c r="V25" s="2">
        <f t="shared" si="23"/>
        <v>5.9665102798422969E-7</v>
      </c>
      <c r="W25" s="2">
        <f t="shared" si="23"/>
        <v>1.7164425364368795E-8</v>
      </c>
      <c r="X25" s="2">
        <f t="shared" si="23"/>
        <v>4.3937199434296305E-10</v>
      </c>
      <c r="Y25" s="2">
        <f t="shared" si="23"/>
        <v>8.443579169181703E-12</v>
      </c>
      <c r="Z25" s="21">
        <f t="shared" si="40"/>
        <v>1.3936186444993677</v>
      </c>
      <c r="AA25" s="21">
        <f t="shared" si="40"/>
        <v>5.3212886647818682E-2</v>
      </c>
      <c r="AB25" s="21">
        <f t="shared" si="40"/>
        <v>2.0342847293047489E-3</v>
      </c>
      <c r="AC25" s="21">
        <f t="shared" si="40"/>
        <v>7.7859112508085938E-5</v>
      </c>
      <c r="AD25" s="21">
        <f t="shared" si="40"/>
        <v>2.9832595898440037E-6</v>
      </c>
      <c r="AE25" s="21">
        <f t="shared" si="40"/>
        <v>1.1442950897541003E-7</v>
      </c>
      <c r="AF25" s="21">
        <f t="shared" si="40"/>
        <v>4.3937200019328791E-9</v>
      </c>
      <c r="AG25" s="21">
        <f t="shared" si="40"/>
        <v>1.6887156450007261E-10</v>
      </c>
      <c r="AH25" s="2">
        <f t="shared" si="24"/>
        <v>64.488885598522629</v>
      </c>
      <c r="AI25" s="2">
        <f t="shared" si="24"/>
        <v>67.713329878448761</v>
      </c>
      <c r="AJ25" s="2">
        <f t="shared" si="24"/>
        <v>70.937774158374893</v>
      </c>
      <c r="AK25" s="2">
        <f t="shared" si="24"/>
        <v>74.162218438301025</v>
      </c>
      <c r="AL25" s="2">
        <f t="shared" si="24"/>
        <v>77.386662718227143</v>
      </c>
      <c r="AM25" s="2">
        <f t="shared" si="24"/>
        <v>80.611106998153275</v>
      </c>
      <c r="AN25" s="2">
        <f t="shared" si="24"/>
        <v>83.835551278079407</v>
      </c>
      <c r="AO25" s="2">
        <f t="shared" si="24"/>
        <v>87.059995558005554</v>
      </c>
      <c r="AP25" s="2">
        <f t="shared" si="41"/>
        <v>9.2401781087653722E-14</v>
      </c>
      <c r="AQ25" s="2">
        <f t="shared" si="25"/>
        <v>3.50540418056872E-15</v>
      </c>
      <c r="AR25" s="2">
        <f t="shared" si="25"/>
        <v>1.3326869362684457E-16</v>
      </c>
      <c r="AS25" s="2">
        <f t="shared" si="25"/>
        <v>5.0765609942549504E-18</v>
      </c>
      <c r="AT25" s="2">
        <f t="shared" si="25"/>
        <v>1.9372770695653178E-19</v>
      </c>
      <c r="AU25" s="2">
        <f t="shared" si="25"/>
        <v>7.405122355694952E-21</v>
      </c>
      <c r="AV25" s="2">
        <f t="shared" si="25"/>
        <v>2.834888580932405E-22</v>
      </c>
      <c r="AW25" s="2">
        <f t="shared" si="25"/>
        <v>1.0868109392681414E-23</v>
      </c>
      <c r="AX25" s="2"/>
      <c r="AY25" s="6">
        <f t="shared" si="26"/>
        <v>39</v>
      </c>
      <c r="AZ25" s="2">
        <f t="shared" si="27"/>
        <v>2.5841909325960478E-3</v>
      </c>
      <c r="BA25" s="2">
        <f t="shared" si="27"/>
        <v>3.0398360254285103E-4</v>
      </c>
      <c r="BB25" s="2">
        <f t="shared" si="27"/>
        <v>1.5527059980313673E-5</v>
      </c>
      <c r="BC25" s="2">
        <f t="shared" si="27"/>
        <v>5.9493237734020712E-7</v>
      </c>
      <c r="BD25" s="2">
        <f t="shared" si="27"/>
        <v>2.281902768963562E-8</v>
      </c>
      <c r="BE25" s="2">
        <f t="shared" si="27"/>
        <v>6.5710671903751455E-10</v>
      </c>
      <c r="BF25" s="2">
        <f t="shared" si="27"/>
        <v>8.4182716353353729E-12</v>
      </c>
      <c r="BG25" s="21">
        <f t="shared" si="42"/>
        <v>5.3067307705315078E-2</v>
      </c>
      <c r="BH25" s="21">
        <f t="shared" si="42"/>
        <v>2.0286135961691031E-3</v>
      </c>
      <c r="BI25" s="21">
        <f t="shared" si="42"/>
        <v>7.763831367742116E-5</v>
      </c>
      <c r="BJ25" s="21">
        <f t="shared" si="42"/>
        <v>2.9746663110114463E-6</v>
      </c>
      <c r="BK25" s="21">
        <f t="shared" si="42"/>
        <v>1.1409514491890788E-7</v>
      </c>
      <c r="BL25" s="21">
        <f t="shared" si="42"/>
        <v>4.3807114381557004E-9</v>
      </c>
      <c r="BM25" s="21">
        <f t="shared" si="42"/>
        <v>1.6836547356546348E-10</v>
      </c>
      <c r="BN25" s="2">
        <f t="shared" si="28"/>
        <v>67.713329878448761</v>
      </c>
      <c r="BO25" s="2">
        <f t="shared" si="28"/>
        <v>70.937774158374893</v>
      </c>
      <c r="BP25" s="2">
        <f t="shared" si="28"/>
        <v>74.162218438301025</v>
      </c>
      <c r="BQ25" s="2">
        <f t="shared" si="28"/>
        <v>77.386662718227143</v>
      </c>
      <c r="BR25" s="2">
        <f t="shared" si="28"/>
        <v>80.611106998153275</v>
      </c>
      <c r="BS25" s="2">
        <f t="shared" si="28"/>
        <v>83.835551278079407</v>
      </c>
      <c r="BT25" s="2">
        <f t="shared" si="28"/>
        <v>87.059995558005554</v>
      </c>
      <c r="BU25" s="2">
        <f t="shared" si="29"/>
        <v>3.495807096501917E-15</v>
      </c>
      <c r="BV25" s="2">
        <f t="shared" si="29"/>
        <v>1.32896948157942E-16</v>
      </c>
      <c r="BW25" s="2">
        <f t="shared" si="29"/>
        <v>5.0621574844788419E-18</v>
      </c>
      <c r="BX25" s="2">
        <f t="shared" si="29"/>
        <v>1.9316945227749339E-19</v>
      </c>
      <c r="BY25" s="2">
        <f t="shared" si="29"/>
        <v>7.3834774662032704E-21</v>
      </c>
      <c r="BZ25" s="2">
        <f t="shared" si="29"/>
        <v>2.8264930286834522E-22</v>
      </c>
      <c r="CA25" s="2">
        <f t="shared" si="29"/>
        <v>1.0835531591151584E-23</v>
      </c>
      <c r="CB25" s="2"/>
      <c r="CC25" s="6">
        <f t="shared" si="30"/>
        <v>39</v>
      </c>
      <c r="CD25" s="2">
        <f t="shared" si="31"/>
        <v>2.9746618867010354E-8</v>
      </c>
      <c r="CE25" s="2">
        <f t="shared" si="31"/>
        <v>5.704756922408905E-9</v>
      </c>
      <c r="CF25" s="2">
        <f t="shared" si="31"/>
        <v>8.761422920500195E-10</v>
      </c>
      <c r="CG25" s="2">
        <f t="shared" si="31"/>
        <v>8.0815407699219575E-11</v>
      </c>
      <c r="CH25" s="2">
        <f t="shared" si="31"/>
        <v>1.2954082251326327E-12</v>
      </c>
      <c r="CI25" s="2">
        <f t="shared" si="31"/>
        <v>1.2467804566540509E-14</v>
      </c>
      <c r="CJ25" s="2">
        <f t="shared" si="31"/>
        <v>9.6589403142388619E-17</v>
      </c>
      <c r="CK25" s="21">
        <f t="shared" si="43"/>
        <v>2.9746663110114463E-6</v>
      </c>
      <c r="CL25" s="21">
        <f t="shared" si="43"/>
        <v>1.1409514491890788E-7</v>
      </c>
      <c r="CM25" s="21">
        <f t="shared" si="43"/>
        <v>4.3807114381557004E-9</v>
      </c>
      <c r="CN25" s="21">
        <f t="shared" si="43"/>
        <v>1.6836547356546348E-10</v>
      </c>
      <c r="CO25" s="21">
        <f t="shared" si="43"/>
        <v>6.4770194711254447E-12</v>
      </c>
      <c r="CP25" s="21">
        <f t="shared" si="43"/>
        <v>2.4939892154940862E-13</v>
      </c>
      <c r="CQ25" s="21">
        <f t="shared" si="43"/>
        <v>9.6115877784258352E-15</v>
      </c>
      <c r="CR25" s="2">
        <f t="shared" si="32"/>
        <v>77.386662718227143</v>
      </c>
      <c r="CS25" s="2">
        <f t="shared" si="32"/>
        <v>80.611106998153275</v>
      </c>
      <c r="CT25" s="2">
        <f t="shared" si="32"/>
        <v>83.835551278079407</v>
      </c>
      <c r="CU25" s="2">
        <f t="shared" si="32"/>
        <v>87.059995558005554</v>
      </c>
      <c r="CV25" s="2">
        <f t="shared" si="32"/>
        <v>90.284439837931686</v>
      </c>
      <c r="CW25" s="2">
        <f t="shared" si="32"/>
        <v>93.508884117857818</v>
      </c>
      <c r="CX25" s="2">
        <f t="shared" si="32"/>
        <v>96.73332839778395</v>
      </c>
      <c r="CY25" s="2">
        <f t="shared" si="33"/>
        <v>1.9316945227749339E-19</v>
      </c>
      <c r="CZ25" s="2">
        <f t="shared" si="33"/>
        <v>7.3834774662032704E-21</v>
      </c>
      <c r="DA25" s="2">
        <f t="shared" si="33"/>
        <v>2.8264930286834522E-22</v>
      </c>
      <c r="DB25" s="2">
        <f t="shared" si="33"/>
        <v>1.0835531591151584E-23</v>
      </c>
      <c r="DC25" s="2">
        <f t="shared" si="33"/>
        <v>4.1593359534628525E-25</v>
      </c>
      <c r="DD25" s="2">
        <f t="shared" si="33"/>
        <v>1.5985635869326978E-26</v>
      </c>
      <c r="DE25" s="2">
        <f t="shared" si="33"/>
        <v>6.1508135565920086E-28</v>
      </c>
      <c r="DF25" s="2"/>
      <c r="DG25" s="6">
        <f t="shared" si="34"/>
        <v>39</v>
      </c>
      <c r="DH25" s="2">
        <f t="shared" si="35"/>
        <v>2.6284268761500584E-10</v>
      </c>
      <c r="DI25" s="2">
        <f t="shared" si="35"/>
        <v>1.515288894360367E-11</v>
      </c>
      <c r="DJ25" s="2">
        <f t="shared" si="35"/>
        <v>7.7724493507957961E-13</v>
      </c>
      <c r="DK25" s="2">
        <f t="shared" si="35"/>
        <v>3.2416291873005323E-14</v>
      </c>
      <c r="DL25" s="2">
        <f t="shared" si="35"/>
        <v>1.2556622408510521E-15</v>
      </c>
      <c r="DM25" s="2">
        <f t="shared" si="35"/>
        <v>3.6637359812630168E-17</v>
      </c>
      <c r="DN25" s="2">
        <f t="shared" si="35"/>
        <v>0</v>
      </c>
      <c r="DO25" s="2">
        <f t="shared" si="35"/>
        <v>0</v>
      </c>
      <c r="DP25" s="2">
        <f t="shared" si="35"/>
        <v>0</v>
      </c>
      <c r="DQ25" s="2">
        <f t="shared" si="35"/>
        <v>0</v>
      </c>
      <c r="DR25" s="2">
        <f t="shared" si="35"/>
        <v>0</v>
      </c>
      <c r="DS25" s="2">
        <f t="shared" si="35"/>
        <v>0</v>
      </c>
      <c r="DT25" s="2">
        <f t="shared" si="35"/>
        <v>0</v>
      </c>
      <c r="DU25" s="21">
        <f t="shared" si="44"/>
        <v>4.3807114381557004E-9</v>
      </c>
      <c r="DV25" s="21">
        <f t="shared" si="44"/>
        <v>1.6836547356546348E-10</v>
      </c>
      <c r="DW25" s="21">
        <f t="shared" si="44"/>
        <v>6.4770194711254447E-12</v>
      </c>
      <c r="DX25" s="21">
        <f t="shared" si="44"/>
        <v>2.4939892154940862E-13</v>
      </c>
      <c r="DY25" s="21">
        <f t="shared" si="44"/>
        <v>9.6115877784258352E-15</v>
      </c>
      <c r="DZ25" s="21">
        <f t="shared" si="44"/>
        <v>3.7073319259020287E-16</v>
      </c>
      <c r="EA25" s="21">
        <f t="shared" si="44"/>
        <v>1.4311288244960045E-17</v>
      </c>
      <c r="EB25" s="21">
        <f t="shared" si="44"/>
        <v>5.5288224661232983E-19</v>
      </c>
      <c r="EC25" s="21">
        <f t="shared" si="44"/>
        <v>2.1375167641264037E-20</v>
      </c>
      <c r="ED25" s="21">
        <f t="shared" si="44"/>
        <v>8.2698239350082566E-22</v>
      </c>
      <c r="EE25" s="21">
        <f t="shared" si="44"/>
        <v>3.2016974168453304E-23</v>
      </c>
      <c r="EF25" s="21">
        <f t="shared" si="44"/>
        <v>1.2403652230854954E-24</v>
      </c>
      <c r="EG25" s="21">
        <f t="shared" si="44"/>
        <v>4.8083123031101399E-26</v>
      </c>
      <c r="EH25" s="2">
        <f t="shared" si="36"/>
        <v>83.835551278079407</v>
      </c>
      <c r="EI25" s="2">
        <f t="shared" si="36"/>
        <v>87.059995558005554</v>
      </c>
      <c r="EJ25" s="2">
        <f t="shared" si="36"/>
        <v>90.284439837931686</v>
      </c>
      <c r="EK25" s="2">
        <f t="shared" si="36"/>
        <v>93.508884117857818</v>
      </c>
      <c r="EL25" s="2">
        <f t="shared" si="36"/>
        <v>96.73332839778395</v>
      </c>
      <c r="EM25" s="2">
        <f t="shared" si="36"/>
        <v>99.957772677710082</v>
      </c>
      <c r="EN25" s="2">
        <f t="shared" si="36"/>
        <v>103.18221695763621</v>
      </c>
      <c r="EO25" s="2">
        <f t="shared" si="36"/>
        <v>106.40666123756233</v>
      </c>
      <c r="EP25" s="2">
        <f t="shared" si="36"/>
        <v>109.63110551748846</v>
      </c>
      <c r="EQ25" s="2">
        <f t="shared" si="36"/>
        <v>112.8555497974146</v>
      </c>
      <c r="ER25" s="2">
        <f t="shared" si="36"/>
        <v>116.07999407734073</v>
      </c>
      <c r="ES25" s="2">
        <f t="shared" si="36"/>
        <v>119.30443835726686</v>
      </c>
      <c r="ET25" s="2">
        <f t="shared" si="36"/>
        <v>122.52888263719299</v>
      </c>
      <c r="EU25" s="2">
        <f t="shared" si="37"/>
        <v>2.8264930286834522E-22</v>
      </c>
      <c r="EV25" s="2">
        <f t="shared" si="37"/>
        <v>1.0835531591151584E-23</v>
      </c>
      <c r="EW25" s="2">
        <f t="shared" si="37"/>
        <v>4.1593359534628525E-25</v>
      </c>
      <c r="EX25" s="2">
        <f t="shared" si="37"/>
        <v>1.5985635869326978E-26</v>
      </c>
      <c r="EY25" s="2">
        <f t="shared" si="37"/>
        <v>6.1508135565920086E-28</v>
      </c>
      <c r="EZ25" s="2">
        <f t="shared" si="37"/>
        <v>2.3691903443406311E-29</v>
      </c>
      <c r="FA25" s="2">
        <f t="shared" si="37"/>
        <v>9.1348852670348021E-31</v>
      </c>
      <c r="FB25" s="2">
        <f t="shared" si="37"/>
        <v>3.525458698691269E-32</v>
      </c>
      <c r="FC25" s="2">
        <f t="shared" si="37"/>
        <v>1.3618005903518319E-33</v>
      </c>
      <c r="FD25" s="2">
        <f t="shared" si="37"/>
        <v>5.2647139158793766E-35</v>
      </c>
      <c r="FE25" s="2">
        <f t="shared" si="37"/>
        <v>2.0369447749210945E-36</v>
      </c>
      <c r="FF25" s="2">
        <f t="shared" si="37"/>
        <v>7.886938088774658E-38</v>
      </c>
      <c r="FG25" s="2">
        <f t="shared" si="37"/>
        <v>3.0559429833965318E-39</v>
      </c>
    </row>
    <row r="26" spans="1:163" x14ac:dyDescent="0.25">
      <c r="A26" s="19">
        <v>8</v>
      </c>
      <c r="B26" s="19">
        <v>41</v>
      </c>
      <c r="C26" s="4">
        <f t="shared" si="38"/>
        <v>8</v>
      </c>
      <c r="D26" s="20">
        <f t="shared" si="38"/>
        <v>41</v>
      </c>
      <c r="E26" s="8">
        <f t="shared" si="12"/>
        <v>314.16000000000003</v>
      </c>
      <c r="F26" s="21">
        <f t="shared" si="45"/>
        <v>6.3371356147021542E-14</v>
      </c>
      <c r="G26" s="7">
        <f t="shared" si="13"/>
        <v>1.1975488722126222</v>
      </c>
      <c r="H26" s="7">
        <f t="shared" si="14"/>
        <v>9.8377269338473822E-2</v>
      </c>
      <c r="I26" s="32">
        <f t="shared" si="15"/>
        <v>79.737049730618665</v>
      </c>
      <c r="J26" s="2">
        <f t="shared" si="39"/>
        <v>0.14190149656004333</v>
      </c>
      <c r="K26" s="2">
        <f t="shared" si="16"/>
        <v>0.56783422371683423</v>
      </c>
      <c r="L26" s="2">
        <f t="shared" si="17"/>
        <v>1.1243820106906326</v>
      </c>
      <c r="M26" s="2">
        <f t="shared" si="18"/>
        <v>5.2826800916136778E-2</v>
      </c>
      <c r="N26" s="2">
        <f t="shared" si="19"/>
        <v>4.5384181735363682E-3</v>
      </c>
      <c r="O26" s="2">
        <f t="shared" si="20"/>
        <v>6.1192452898151116E-8</v>
      </c>
      <c r="P26" s="2">
        <f t="shared" si="21"/>
        <v>4.8573809863228243E-10</v>
      </c>
      <c r="Q26" s="6">
        <f t="shared" si="22"/>
        <v>41</v>
      </c>
      <c r="R26" s="2">
        <f t="shared" si="23"/>
        <v>4.4243286428914584E-2</v>
      </c>
      <c r="S26" s="2">
        <f t="shared" si="23"/>
        <v>8.0662338303967851E-3</v>
      </c>
      <c r="T26" s="2">
        <f t="shared" si="23"/>
        <v>4.9068827313764605E-4</v>
      </c>
      <c r="U26" s="2">
        <f t="shared" si="23"/>
        <v>2.5563703299025245E-5</v>
      </c>
      <c r="V26" s="2">
        <f t="shared" si="23"/>
        <v>9.986102051939838E-7</v>
      </c>
      <c r="W26" s="2">
        <f t="shared" si="23"/>
        <v>2.9290643077661827E-8</v>
      </c>
      <c r="X26" s="2">
        <f t="shared" si="23"/>
        <v>7.6455639597128319E-10</v>
      </c>
      <c r="Y26" s="2">
        <f t="shared" si="23"/>
        <v>1.4984069540702194E-11</v>
      </c>
      <c r="Z26" s="21">
        <f t="shared" si="40"/>
        <v>2.1616562541274194</v>
      </c>
      <c r="AA26" s="21">
        <f t="shared" si="40"/>
        <v>8.4101801154313399E-2</v>
      </c>
      <c r="AB26" s="21">
        <f t="shared" si="40"/>
        <v>3.2766174067840907E-3</v>
      </c>
      <c r="AC26" s="21">
        <f t="shared" si="40"/>
        <v>1.2782668597781469E-4</v>
      </c>
      <c r="AD26" s="21">
        <f t="shared" si="40"/>
        <v>4.9930634912492728E-6</v>
      </c>
      <c r="AE26" s="21">
        <f t="shared" si="40"/>
        <v>1.9527097288112561E-7</v>
      </c>
      <c r="AF26" s="21">
        <f t="shared" si="40"/>
        <v>7.6455639553646437E-9</v>
      </c>
      <c r="AG26" s="21">
        <f t="shared" si="40"/>
        <v>2.9968135537180469E-10</v>
      </c>
      <c r="AH26" s="2">
        <f t="shared" si="24"/>
        <v>64.078337561862824</v>
      </c>
      <c r="AI26" s="2">
        <f t="shared" si="24"/>
        <v>67.282254439955963</v>
      </c>
      <c r="AJ26" s="2">
        <f t="shared" si="24"/>
        <v>70.486171318049102</v>
      </c>
      <c r="AK26" s="2">
        <f t="shared" si="24"/>
        <v>73.690088196142241</v>
      </c>
      <c r="AL26" s="2">
        <f t="shared" si="24"/>
        <v>76.89400507423538</v>
      </c>
      <c r="AM26" s="2">
        <f t="shared" si="24"/>
        <v>80.09792195232852</v>
      </c>
      <c r="AN26" s="2">
        <f t="shared" si="24"/>
        <v>83.301838830421659</v>
      </c>
      <c r="AO26" s="2">
        <f t="shared" si="24"/>
        <v>86.505755708514812</v>
      </c>
      <c r="AP26" s="2">
        <f t="shared" si="41"/>
        <v>1.4107336598170008E-13</v>
      </c>
      <c r="AQ26" s="2">
        <f t="shared" si="25"/>
        <v>5.4628765827546967E-15</v>
      </c>
      <c r="AR26" s="2">
        <f t="shared" si="25"/>
        <v>2.1199700018447078E-16</v>
      </c>
      <c r="AS26" s="2">
        <f t="shared" si="25"/>
        <v>8.243073888407597E-18</v>
      </c>
      <c r="AT26" s="2">
        <f t="shared" si="25"/>
        <v>3.2109170577815844E-19</v>
      </c>
      <c r="AU26" s="2">
        <f t="shared" si="25"/>
        <v>1.2528155556310642E-20</v>
      </c>
      <c r="AV26" s="2">
        <f t="shared" si="25"/>
        <v>4.8956261940070336E-22</v>
      </c>
      <c r="AW26" s="2">
        <f t="shared" si="25"/>
        <v>1.9157703237531354E-23</v>
      </c>
      <c r="AX26" s="2"/>
      <c r="AY26" s="6">
        <f t="shared" si="26"/>
        <v>41</v>
      </c>
      <c r="AZ26" s="2">
        <f t="shared" si="27"/>
        <v>4.0225651949781175E-3</v>
      </c>
      <c r="BA26" s="2">
        <f t="shared" si="27"/>
        <v>4.8932576502256351E-4</v>
      </c>
      <c r="BB26" s="2">
        <f t="shared" si="27"/>
        <v>2.5491374921537969E-5</v>
      </c>
      <c r="BC26" s="2">
        <f t="shared" si="27"/>
        <v>9.9573991791945819E-7</v>
      </c>
      <c r="BD26" s="2">
        <f t="shared" si="27"/>
        <v>3.8940311042345857E-8</v>
      </c>
      <c r="BE26" s="2">
        <f t="shared" si="27"/>
        <v>1.1434459379344731E-9</v>
      </c>
      <c r="BF26" s="2">
        <f t="shared" si="27"/>
        <v>1.4939249837198078E-11</v>
      </c>
      <c r="BG26" s="21">
        <f t="shared" si="42"/>
        <v>8.3872277013860463E-2</v>
      </c>
      <c r="BH26" s="21">
        <f t="shared" si="42"/>
        <v>3.2675042492757954E-3</v>
      </c>
      <c r="BI26" s="21">
        <f t="shared" si="42"/>
        <v>1.2746499792536911E-4</v>
      </c>
      <c r="BJ26" s="21">
        <f t="shared" si="42"/>
        <v>4.9787119833667782E-6</v>
      </c>
      <c r="BK26" s="21">
        <f t="shared" si="42"/>
        <v>1.9470157420471495E-7</v>
      </c>
      <c r="BL26" s="21">
        <f t="shared" si="42"/>
        <v>7.62297292798728E-9</v>
      </c>
      <c r="BM26" s="21">
        <f t="shared" si="42"/>
        <v>2.987849769339624E-10</v>
      </c>
      <c r="BN26" s="2">
        <f t="shared" si="28"/>
        <v>67.282254439955963</v>
      </c>
      <c r="BO26" s="2">
        <f t="shared" si="28"/>
        <v>70.486171318049102</v>
      </c>
      <c r="BP26" s="2">
        <f t="shared" si="28"/>
        <v>73.690088196142241</v>
      </c>
      <c r="BQ26" s="2">
        <f t="shared" si="28"/>
        <v>76.89400507423538</v>
      </c>
      <c r="BR26" s="2">
        <f t="shared" si="28"/>
        <v>80.09792195232852</v>
      </c>
      <c r="BS26" s="2">
        <f t="shared" si="28"/>
        <v>83.301838830421659</v>
      </c>
      <c r="BT26" s="2">
        <f t="shared" si="28"/>
        <v>86.505755708514812</v>
      </c>
      <c r="BU26" s="2">
        <f t="shared" si="29"/>
        <v>5.4479597776518146E-15</v>
      </c>
      <c r="BV26" s="2">
        <f t="shared" si="29"/>
        <v>2.1140712896318231E-16</v>
      </c>
      <c r="BW26" s="2">
        <f t="shared" si="29"/>
        <v>8.2197420375807394E-18</v>
      </c>
      <c r="BX26" s="2">
        <f t="shared" si="29"/>
        <v>3.2016854431522038E-19</v>
      </c>
      <c r="BY26" s="2">
        <f t="shared" si="29"/>
        <v>1.2491616204213857E-20</v>
      </c>
      <c r="BZ26" s="2">
        <f t="shared" si="29"/>
        <v>4.8811581046223491E-22</v>
      </c>
      <c r="CA26" s="2">
        <f t="shared" si="29"/>
        <v>1.9100392387634404E-23</v>
      </c>
      <c r="CB26" s="2"/>
      <c r="CC26" s="6">
        <f t="shared" si="30"/>
        <v>41</v>
      </c>
      <c r="CD26" s="2">
        <f t="shared" si="31"/>
        <v>4.9786995895972906E-8</v>
      </c>
      <c r="CE26" s="2">
        <f t="shared" si="31"/>
        <v>9.7350777605864642E-9</v>
      </c>
      <c r="CF26" s="2">
        <f t="shared" si="31"/>
        <v>1.5245945839126308E-9</v>
      </c>
      <c r="CG26" s="2">
        <f t="shared" si="31"/>
        <v>1.4341679843710153E-10</v>
      </c>
      <c r="CH26" s="2">
        <f t="shared" si="31"/>
        <v>2.3446578012453759E-12</v>
      </c>
      <c r="CI26" s="2">
        <f t="shared" si="31"/>
        <v>2.3020474415602623E-14</v>
      </c>
      <c r="CJ26" s="2">
        <f t="shared" si="31"/>
        <v>1.8096635301390053E-16</v>
      </c>
      <c r="CK26" s="21">
        <f t="shared" si="43"/>
        <v>4.9787119833667782E-6</v>
      </c>
      <c r="CL26" s="21">
        <f t="shared" si="43"/>
        <v>1.9470157420471495E-7</v>
      </c>
      <c r="CM26" s="21">
        <f t="shared" si="43"/>
        <v>7.62297292798728E-9</v>
      </c>
      <c r="CN26" s="21">
        <f t="shared" si="43"/>
        <v>2.987849769339624E-10</v>
      </c>
      <c r="CO26" s="21">
        <f t="shared" si="43"/>
        <v>1.1723318883963471E-11</v>
      </c>
      <c r="CP26" s="21">
        <f t="shared" si="43"/>
        <v>4.6044608480829207E-13</v>
      </c>
      <c r="CQ26" s="21">
        <f t="shared" si="43"/>
        <v>1.8101863240155016E-14</v>
      </c>
      <c r="CR26" s="2">
        <f t="shared" si="32"/>
        <v>76.89400507423538</v>
      </c>
      <c r="CS26" s="2">
        <f t="shared" si="32"/>
        <v>80.09792195232852</v>
      </c>
      <c r="CT26" s="2">
        <f t="shared" si="32"/>
        <v>83.301838830421659</v>
      </c>
      <c r="CU26" s="2">
        <f t="shared" si="32"/>
        <v>86.505755708514812</v>
      </c>
      <c r="CV26" s="2">
        <f t="shared" si="32"/>
        <v>89.709672586607951</v>
      </c>
      <c r="CW26" s="2">
        <f t="shared" si="32"/>
        <v>92.91358946470109</v>
      </c>
      <c r="CX26" s="2">
        <f t="shared" si="32"/>
        <v>96.117506342794229</v>
      </c>
      <c r="CY26" s="2">
        <f t="shared" si="33"/>
        <v>3.2016854431522038E-19</v>
      </c>
      <c r="CZ26" s="2">
        <f t="shared" si="33"/>
        <v>1.2491616204213857E-20</v>
      </c>
      <c r="DA26" s="2">
        <f t="shared" si="33"/>
        <v>4.8811581046223491E-22</v>
      </c>
      <c r="DB26" s="2">
        <f t="shared" si="33"/>
        <v>1.9100392387634404E-23</v>
      </c>
      <c r="DC26" s="2">
        <f t="shared" si="33"/>
        <v>7.483987038911538E-25</v>
      </c>
      <c r="DD26" s="2">
        <f t="shared" si="33"/>
        <v>2.9359980816024279E-26</v>
      </c>
      <c r="DE26" s="2">
        <f t="shared" si="33"/>
        <v>1.1531216257307586E-27</v>
      </c>
      <c r="DF26" s="2"/>
      <c r="DG26" s="6">
        <f t="shared" si="34"/>
        <v>41</v>
      </c>
      <c r="DH26" s="2">
        <f t="shared" si="35"/>
        <v>4.5737837517378917E-10</v>
      </c>
      <c r="DI26" s="2">
        <f t="shared" si="35"/>
        <v>2.6890649706956538E-11</v>
      </c>
      <c r="DJ26" s="2">
        <f t="shared" si="35"/>
        <v>1.4067946807472252E-12</v>
      </c>
      <c r="DK26" s="2">
        <f t="shared" si="35"/>
        <v>5.9853233480566816E-14</v>
      </c>
      <c r="DL26" s="2">
        <f t="shared" si="35"/>
        <v>2.3525625891807069E-15</v>
      </c>
      <c r="DM26" s="2">
        <f t="shared" si="35"/>
        <v>7.3274719625260335E-17</v>
      </c>
      <c r="DN26" s="2">
        <f t="shared" si="35"/>
        <v>0</v>
      </c>
      <c r="DO26" s="2">
        <f t="shared" si="35"/>
        <v>0</v>
      </c>
      <c r="DP26" s="2">
        <f t="shared" si="35"/>
        <v>0</v>
      </c>
      <c r="DQ26" s="2">
        <f t="shared" si="35"/>
        <v>0</v>
      </c>
      <c r="DR26" s="2">
        <f t="shared" si="35"/>
        <v>0</v>
      </c>
      <c r="DS26" s="2">
        <f t="shared" si="35"/>
        <v>0</v>
      </c>
      <c r="DT26" s="2">
        <f t="shared" si="35"/>
        <v>0</v>
      </c>
      <c r="DU26" s="21">
        <f t="shared" si="44"/>
        <v>7.62297292798728E-9</v>
      </c>
      <c r="DV26" s="21">
        <f t="shared" si="44"/>
        <v>2.987849769339624E-10</v>
      </c>
      <c r="DW26" s="21">
        <f t="shared" si="44"/>
        <v>1.1723318883963471E-11</v>
      </c>
      <c r="DX26" s="21">
        <f t="shared" si="44"/>
        <v>4.6044608480829207E-13</v>
      </c>
      <c r="DY26" s="21">
        <f t="shared" si="44"/>
        <v>1.8101863240155016E-14</v>
      </c>
      <c r="DZ26" s="21">
        <f t="shared" si="44"/>
        <v>7.1230322947627245E-16</v>
      </c>
      <c r="EA26" s="21">
        <f t="shared" si="44"/>
        <v>2.8053397348429794E-17</v>
      </c>
      <c r="EB26" s="21">
        <f t="shared" si="44"/>
        <v>1.1057771417185138E-18</v>
      </c>
      <c r="EC26" s="21">
        <f t="shared" si="44"/>
        <v>4.3620928185665323E-20</v>
      </c>
      <c r="ED26" s="21">
        <f t="shared" si="44"/>
        <v>1.7220737408381178E-21</v>
      </c>
      <c r="EE26" s="21">
        <f t="shared" si="44"/>
        <v>6.8033583005843802E-23</v>
      </c>
      <c r="EF26" s="21">
        <f t="shared" si="44"/>
        <v>2.6896494950662829E-24</v>
      </c>
      <c r="EG26" s="21">
        <f t="shared" si="44"/>
        <v>1.0640340057005022E-25</v>
      </c>
      <c r="EH26" s="2">
        <f t="shared" si="36"/>
        <v>83.301838830421659</v>
      </c>
      <c r="EI26" s="2">
        <f t="shared" si="36"/>
        <v>86.505755708514812</v>
      </c>
      <c r="EJ26" s="2">
        <f t="shared" si="36"/>
        <v>89.709672586607951</v>
      </c>
      <c r="EK26" s="2">
        <f t="shared" si="36"/>
        <v>92.91358946470109</v>
      </c>
      <c r="EL26" s="2">
        <f t="shared" si="36"/>
        <v>96.117506342794229</v>
      </c>
      <c r="EM26" s="2">
        <f t="shared" si="36"/>
        <v>99.321423220887368</v>
      </c>
      <c r="EN26" s="2">
        <f t="shared" si="36"/>
        <v>102.52534009898052</v>
      </c>
      <c r="EO26" s="2">
        <f t="shared" si="36"/>
        <v>105.72925697707366</v>
      </c>
      <c r="EP26" s="2">
        <f t="shared" si="36"/>
        <v>108.9331738551668</v>
      </c>
      <c r="EQ26" s="2">
        <f t="shared" si="36"/>
        <v>112.13709073325994</v>
      </c>
      <c r="ER26" s="2">
        <f t="shared" si="36"/>
        <v>115.34100761135308</v>
      </c>
      <c r="ES26" s="2">
        <f t="shared" si="36"/>
        <v>118.54492448944622</v>
      </c>
      <c r="ET26" s="2">
        <f t="shared" si="36"/>
        <v>121.74884136753936</v>
      </c>
      <c r="EU26" s="2">
        <f t="shared" si="37"/>
        <v>4.8811581046223491E-22</v>
      </c>
      <c r="EV26" s="2">
        <f t="shared" si="37"/>
        <v>1.9100392387634404E-23</v>
      </c>
      <c r="EW26" s="2">
        <f t="shared" si="37"/>
        <v>7.483987038911538E-25</v>
      </c>
      <c r="EX26" s="2">
        <f t="shared" si="37"/>
        <v>2.9359980816024279E-26</v>
      </c>
      <c r="EY26" s="2">
        <f t="shared" si="37"/>
        <v>1.1531216257307586E-27</v>
      </c>
      <c r="EZ26" s="2">
        <f t="shared" si="37"/>
        <v>4.5337659900064712E-29</v>
      </c>
      <c r="FA26" s="2">
        <f t="shared" si="37"/>
        <v>1.7843446169106885E-30</v>
      </c>
      <c r="FB26" s="2">
        <f t="shared" si="37"/>
        <v>7.0292286296556788E-32</v>
      </c>
      <c r="FC26" s="2">
        <f t="shared" si="37"/>
        <v>2.7715446045724459E-33</v>
      </c>
      <c r="FD26" s="2">
        <f t="shared" si="37"/>
        <v>1.0937029171502267E-34</v>
      </c>
      <c r="FE26" s="2">
        <f t="shared" si="37"/>
        <v>4.3193661207633306E-36</v>
      </c>
      <c r="FF26" s="2">
        <f t="shared" si="37"/>
        <v>1.7071249064571788E-37</v>
      </c>
      <c r="FG26" s="2">
        <f t="shared" si="37"/>
        <v>6.7517780619103992E-39</v>
      </c>
    </row>
    <row r="27" spans="1:163" x14ac:dyDescent="0.25">
      <c r="A27" s="19">
        <v>9</v>
      </c>
      <c r="B27" s="19">
        <v>43</v>
      </c>
      <c r="C27" s="4">
        <f t="shared" si="38"/>
        <v>9</v>
      </c>
      <c r="D27" s="20">
        <f t="shared" si="38"/>
        <v>43</v>
      </c>
      <c r="E27" s="8">
        <f t="shared" si="12"/>
        <v>316.16000000000003</v>
      </c>
      <c r="F27" s="21">
        <f t="shared" si="45"/>
        <v>6.3371356147021542E-14</v>
      </c>
      <c r="G27" s="7">
        <f t="shared" si="13"/>
        <v>1.1972253287401207</v>
      </c>
      <c r="H27" s="7">
        <f t="shared" si="14"/>
        <v>9.8002872551078382E-2</v>
      </c>
      <c r="I27" s="32">
        <f t="shared" si="15"/>
        <v>79.771788134952232</v>
      </c>
      <c r="J27" s="2">
        <f t="shared" si="39"/>
        <v>0.14262005285005158</v>
      </c>
      <c r="K27" s="2">
        <f t="shared" si="16"/>
        <v>0.5688641287233771</v>
      </c>
      <c r="L27" s="2">
        <f t="shared" si="17"/>
        <v>1.124520454664949</v>
      </c>
      <c r="M27" s="2">
        <f t="shared" si="18"/>
        <v>6.1332194409368566E-2</v>
      </c>
      <c r="N27" s="2">
        <f t="shared" si="19"/>
        <v>6.9675002469107685E-3</v>
      </c>
      <c r="O27" s="2">
        <f t="shared" si="20"/>
        <v>1.0180272820514702E-7</v>
      </c>
      <c r="P27" s="2">
        <f t="shared" si="21"/>
        <v>8.3777119352923538E-10</v>
      </c>
      <c r="Q27" s="6">
        <f t="shared" si="22"/>
        <v>43</v>
      </c>
      <c r="R27" s="2">
        <f t="shared" si="23"/>
        <v>4.8185779740522315E-2</v>
      </c>
      <c r="S27" s="2">
        <f t="shared" si="23"/>
        <v>1.2321901871538699E-2</v>
      </c>
      <c r="T27" s="2">
        <f t="shared" si="23"/>
        <v>7.812746823464056E-4</v>
      </c>
      <c r="U27" s="2">
        <f t="shared" si="23"/>
        <v>4.1533034817975438E-5</v>
      </c>
      <c r="V27" s="2">
        <f t="shared" si="23"/>
        <v>1.654259446026707E-6</v>
      </c>
      <c r="W27" s="2">
        <f t="shared" si="23"/>
        <v>4.9477333730063577E-8</v>
      </c>
      <c r="X27" s="2">
        <f t="shared" si="23"/>
        <v>1.3170384560723392E-9</v>
      </c>
      <c r="Y27" s="2">
        <f t="shared" si="23"/>
        <v>2.6324953328327184E-11</v>
      </c>
      <c r="Z27" s="21">
        <f t="shared" si="40"/>
        <v>3.3163672391229637</v>
      </c>
      <c r="AA27" s="21">
        <f t="shared" si="40"/>
        <v>0.13149805407677317</v>
      </c>
      <c r="AB27" s="21">
        <f t="shared" si="40"/>
        <v>5.2221093916543816E-3</v>
      </c>
      <c r="AC27" s="21">
        <f t="shared" si="40"/>
        <v>2.0768673948782617E-4</v>
      </c>
      <c r="AD27" s="21">
        <f t="shared" si="40"/>
        <v>8.2713314374600451E-6</v>
      </c>
      <c r="AE27" s="21">
        <f t="shared" si="40"/>
        <v>3.298489459508525E-7</v>
      </c>
      <c r="AF27" s="21">
        <f t="shared" si="40"/>
        <v>1.3170384660592947E-8</v>
      </c>
      <c r="AG27" s="21">
        <f t="shared" si="40"/>
        <v>5.2649911096545508E-10</v>
      </c>
      <c r="AH27" s="2">
        <f t="shared" si="24"/>
        <v>63.67298370582877</v>
      </c>
      <c r="AI27" s="2">
        <f t="shared" si="24"/>
        <v>66.856632891120199</v>
      </c>
      <c r="AJ27" s="2">
        <f t="shared" si="24"/>
        <v>70.040282076411643</v>
      </c>
      <c r="AK27" s="2">
        <f t="shared" si="24"/>
        <v>73.223931261703086</v>
      </c>
      <c r="AL27" s="2">
        <f t="shared" si="24"/>
        <v>76.407580446994515</v>
      </c>
      <c r="AM27" s="2">
        <f t="shared" si="24"/>
        <v>79.591229632285959</v>
      </c>
      <c r="AN27" s="2">
        <f t="shared" si="24"/>
        <v>82.774878817577388</v>
      </c>
      <c r="AO27" s="2">
        <f t="shared" si="24"/>
        <v>85.958528002868846</v>
      </c>
      <c r="AP27" s="2">
        <f t="shared" si="41"/>
        <v>2.1424896705873077E-13</v>
      </c>
      <c r="AQ27" s="2">
        <f t="shared" si="25"/>
        <v>8.4664414067382062E-15</v>
      </c>
      <c r="AR27" s="2">
        <f t="shared" si="25"/>
        <v>3.3528546563886181E-16</v>
      </c>
      <c r="AS27" s="2">
        <f t="shared" si="25"/>
        <v>1.3303913781310733E-17</v>
      </c>
      <c r="AT27" s="2">
        <f t="shared" si="25"/>
        <v>5.2883999134284615E-19</v>
      </c>
      <c r="AU27" s="2">
        <f t="shared" si="25"/>
        <v>2.1056544217256577E-20</v>
      </c>
      <c r="AV27" s="2">
        <f t="shared" si="25"/>
        <v>8.3967799996016487E-22</v>
      </c>
      <c r="AW27" s="2">
        <f t="shared" si="25"/>
        <v>3.3531452007724662E-23</v>
      </c>
      <c r="AX27" s="2"/>
      <c r="AY27" s="6">
        <f t="shared" si="26"/>
        <v>43</v>
      </c>
      <c r="AZ27" s="2">
        <f t="shared" si="27"/>
        <v>6.145254594328054E-3</v>
      </c>
      <c r="BA27" s="2">
        <f t="shared" si="27"/>
        <v>7.791125665644272E-4</v>
      </c>
      <c r="BB27" s="2">
        <f t="shared" si="27"/>
        <v>4.1415797131882931E-5</v>
      </c>
      <c r="BC27" s="2">
        <f t="shared" si="27"/>
        <v>1.6495150871875808E-6</v>
      </c>
      <c r="BD27" s="2">
        <f t="shared" si="27"/>
        <v>6.5777820634771444E-8</v>
      </c>
      <c r="BE27" s="2">
        <f t="shared" si="27"/>
        <v>1.9697322106715376E-9</v>
      </c>
      <c r="BF27" s="2">
        <f t="shared" si="27"/>
        <v>2.6246371742644216E-11</v>
      </c>
      <c r="BG27" s="21">
        <f t="shared" si="42"/>
        <v>0.13114007340770076</v>
      </c>
      <c r="BH27" s="21">
        <f t="shared" si="42"/>
        <v>5.2076199224979029E-3</v>
      </c>
      <c r="BI27" s="21">
        <f t="shared" si="42"/>
        <v>2.0710042947294136E-4</v>
      </c>
      <c r="BJ27" s="21">
        <f t="shared" si="42"/>
        <v>8.2476094474220101E-6</v>
      </c>
      <c r="BK27" s="21">
        <f t="shared" si="42"/>
        <v>3.2888915728852228E-7</v>
      </c>
      <c r="BL27" s="21">
        <f t="shared" si="42"/>
        <v>1.3131548111169671E-8</v>
      </c>
      <c r="BM27" s="21">
        <f t="shared" si="42"/>
        <v>5.2492738533383552E-10</v>
      </c>
      <c r="BN27" s="2">
        <f t="shared" si="28"/>
        <v>66.856632891120199</v>
      </c>
      <c r="BO27" s="2">
        <f t="shared" si="28"/>
        <v>70.040282076411643</v>
      </c>
      <c r="BP27" s="2">
        <f t="shared" si="28"/>
        <v>73.223931261703086</v>
      </c>
      <c r="BQ27" s="2">
        <f t="shared" si="28"/>
        <v>76.407580446994515</v>
      </c>
      <c r="BR27" s="2">
        <f t="shared" si="28"/>
        <v>79.591229632285959</v>
      </c>
      <c r="BS27" s="2">
        <f t="shared" si="28"/>
        <v>82.774878817577388</v>
      </c>
      <c r="BT27" s="2">
        <f t="shared" si="28"/>
        <v>85.958528002868846</v>
      </c>
      <c r="BU27" s="2">
        <f t="shared" si="29"/>
        <v>8.4433841372107689E-15</v>
      </c>
      <c r="BV27" s="2">
        <f t="shared" si="29"/>
        <v>3.3435489025735897E-16</v>
      </c>
      <c r="BW27" s="2">
        <f t="shared" si="29"/>
        <v>1.3266347332103694E-17</v>
      </c>
      <c r="BX27" s="2">
        <f t="shared" si="29"/>
        <v>5.2732300971795998E-19</v>
      </c>
      <c r="BY27" s="2">
        <f t="shared" si="29"/>
        <v>2.0995265322325857E-20</v>
      </c>
      <c r="BZ27" s="2">
        <f t="shared" si="29"/>
        <v>8.3720169025833063E-22</v>
      </c>
      <c r="CA27" s="2">
        <f t="shared" si="29"/>
        <v>3.3431343490287957E-23</v>
      </c>
      <c r="CB27" s="2"/>
      <c r="CC27" s="6">
        <f t="shared" si="30"/>
        <v>43</v>
      </c>
      <c r="CD27" s="2">
        <f t="shared" si="31"/>
        <v>8.2475754359379044E-8</v>
      </c>
      <c r="CE27" s="2">
        <f t="shared" si="31"/>
        <v>1.6444455158692861E-8</v>
      </c>
      <c r="CF27" s="2">
        <f t="shared" si="31"/>
        <v>2.6263096142287168E-9</v>
      </c>
      <c r="CG27" s="2">
        <f t="shared" si="31"/>
        <v>2.5196516872938446E-10</v>
      </c>
      <c r="CH27" s="2">
        <f t="shared" si="31"/>
        <v>4.2014836054704572E-12</v>
      </c>
      <c r="CI27" s="2">
        <f t="shared" si="31"/>
        <v>4.208300374841656E-14</v>
      </c>
      <c r="CJ27" s="2">
        <f t="shared" si="31"/>
        <v>3.3750779948604759E-16</v>
      </c>
      <c r="CK27" s="21">
        <f t="shared" si="43"/>
        <v>8.2476094474220101E-6</v>
      </c>
      <c r="CL27" s="21">
        <f t="shared" si="43"/>
        <v>3.2888915728852228E-7</v>
      </c>
      <c r="CM27" s="21">
        <f t="shared" si="43"/>
        <v>1.3131548111169671E-8</v>
      </c>
      <c r="CN27" s="21">
        <f t="shared" si="43"/>
        <v>5.2492738533383552E-10</v>
      </c>
      <c r="CO27" s="21">
        <f t="shared" si="43"/>
        <v>2.1007431586591193E-11</v>
      </c>
      <c r="CP27" s="21">
        <f t="shared" si="43"/>
        <v>8.4161225056283872E-13</v>
      </c>
      <c r="CQ27" s="21">
        <f t="shared" si="43"/>
        <v>3.3751480923376804E-14</v>
      </c>
      <c r="CR27" s="2">
        <f t="shared" si="32"/>
        <v>76.407580446994515</v>
      </c>
      <c r="CS27" s="2">
        <f t="shared" si="32"/>
        <v>79.591229632285959</v>
      </c>
      <c r="CT27" s="2">
        <f t="shared" si="32"/>
        <v>82.774878817577388</v>
      </c>
      <c r="CU27" s="2">
        <f t="shared" si="32"/>
        <v>85.958528002868846</v>
      </c>
      <c r="CV27" s="2">
        <f t="shared" si="32"/>
        <v>89.142177188160275</v>
      </c>
      <c r="CW27" s="2">
        <f t="shared" si="32"/>
        <v>92.325826373451719</v>
      </c>
      <c r="CX27" s="2">
        <f t="shared" si="32"/>
        <v>95.509475558743162</v>
      </c>
      <c r="CY27" s="2">
        <f t="shared" si="33"/>
        <v>5.2732300971795998E-19</v>
      </c>
      <c r="CZ27" s="2">
        <f t="shared" si="33"/>
        <v>2.0995265322325857E-20</v>
      </c>
      <c r="DA27" s="2">
        <f t="shared" si="33"/>
        <v>8.3720169025833063E-22</v>
      </c>
      <c r="DB27" s="2">
        <f t="shared" si="33"/>
        <v>3.3431343490287957E-23</v>
      </c>
      <c r="DC27" s="2">
        <f t="shared" si="33"/>
        <v>1.3367455164784619E-24</v>
      </c>
      <c r="DD27" s="2">
        <f t="shared" si="33"/>
        <v>5.3514997657250302E-26</v>
      </c>
      <c r="DE27" s="2">
        <f t="shared" si="33"/>
        <v>2.1448591214989328E-27</v>
      </c>
      <c r="DF27" s="2"/>
      <c r="DG27" s="6">
        <f t="shared" si="34"/>
        <v>43</v>
      </c>
      <c r="DH27" s="2">
        <f t="shared" si="35"/>
        <v>7.8789288426861506E-10</v>
      </c>
      <c r="DI27" s="2">
        <f t="shared" si="35"/>
        <v>4.7243469136759582E-11</v>
      </c>
      <c r="DJ27" s="2">
        <f t="shared" si="35"/>
        <v>2.5208901632822744E-12</v>
      </c>
      <c r="DK27" s="2">
        <f t="shared" si="35"/>
        <v>1.0941580974588306E-13</v>
      </c>
      <c r="DL27" s="2">
        <f t="shared" si="35"/>
        <v>4.387601393318619E-15</v>
      </c>
      <c r="DM27" s="2">
        <f t="shared" si="35"/>
        <v>1.4654943925052067E-16</v>
      </c>
      <c r="DN27" s="2">
        <f t="shared" si="35"/>
        <v>0</v>
      </c>
      <c r="DO27" s="2">
        <f t="shared" si="35"/>
        <v>0</v>
      </c>
      <c r="DP27" s="2">
        <f t="shared" si="35"/>
        <v>0</v>
      </c>
      <c r="DQ27" s="2">
        <f t="shared" si="35"/>
        <v>0</v>
      </c>
      <c r="DR27" s="2">
        <f t="shared" si="35"/>
        <v>0</v>
      </c>
      <c r="DS27" s="2">
        <f t="shared" si="35"/>
        <v>0</v>
      </c>
      <c r="DT27" s="2">
        <f t="shared" si="35"/>
        <v>0</v>
      </c>
      <c r="DU27" s="21">
        <f t="shared" si="44"/>
        <v>1.3131548111169671E-8</v>
      </c>
      <c r="DV27" s="21">
        <f t="shared" si="44"/>
        <v>5.2492738533383552E-10</v>
      </c>
      <c r="DW27" s="21">
        <f t="shared" si="44"/>
        <v>2.1007431586591193E-11</v>
      </c>
      <c r="DX27" s="21">
        <f t="shared" si="44"/>
        <v>8.4161225056283872E-13</v>
      </c>
      <c r="DY27" s="21">
        <f t="shared" si="44"/>
        <v>3.3751480923376804E-14</v>
      </c>
      <c r="DZ27" s="21">
        <f t="shared" si="44"/>
        <v>1.3548555248982942E-15</v>
      </c>
      <c r="EA27" s="21">
        <f t="shared" si="44"/>
        <v>5.4436660027393639E-17</v>
      </c>
      <c r="EB27" s="21">
        <f t="shared" si="44"/>
        <v>2.1891145045365835E-18</v>
      </c>
      <c r="EC27" s="21">
        <f t="shared" si="44"/>
        <v>8.8105976710516221E-20</v>
      </c>
      <c r="ED27" s="21">
        <f t="shared" si="44"/>
        <v>3.5488252548445105E-21</v>
      </c>
      <c r="EE27" s="21">
        <f t="shared" si="44"/>
        <v>1.4305061562913624E-22</v>
      </c>
      <c r="EF27" s="21">
        <f t="shared" si="44"/>
        <v>5.7703907578661296E-24</v>
      </c>
      <c r="EG27" s="21">
        <f t="shared" si="44"/>
        <v>2.3292522711418502E-25</v>
      </c>
      <c r="EH27" s="2">
        <f t="shared" si="36"/>
        <v>82.774878817577388</v>
      </c>
      <c r="EI27" s="2">
        <f t="shared" si="36"/>
        <v>85.958528002868846</v>
      </c>
      <c r="EJ27" s="2">
        <f t="shared" si="36"/>
        <v>89.142177188160275</v>
      </c>
      <c r="EK27" s="2">
        <f t="shared" si="36"/>
        <v>92.325826373451719</v>
      </c>
      <c r="EL27" s="2">
        <f t="shared" si="36"/>
        <v>95.509475558743162</v>
      </c>
      <c r="EM27" s="2">
        <f t="shared" si="36"/>
        <v>98.693124744034591</v>
      </c>
      <c r="EN27" s="2">
        <f t="shared" si="36"/>
        <v>101.87677392932603</v>
      </c>
      <c r="EO27" s="2">
        <f t="shared" si="36"/>
        <v>105.06042311461746</v>
      </c>
      <c r="EP27" s="2">
        <f t="shared" si="36"/>
        <v>108.24407229990891</v>
      </c>
      <c r="EQ27" s="2">
        <f t="shared" si="36"/>
        <v>111.42772148520035</v>
      </c>
      <c r="ER27" s="2">
        <f t="shared" si="36"/>
        <v>114.61137067049178</v>
      </c>
      <c r="ES27" s="2">
        <f t="shared" si="36"/>
        <v>117.79501985578322</v>
      </c>
      <c r="ET27" s="2">
        <f t="shared" si="36"/>
        <v>120.97866904107465</v>
      </c>
      <c r="EU27" s="2">
        <f t="shared" si="37"/>
        <v>8.3720169025833063E-22</v>
      </c>
      <c r="EV27" s="2">
        <f t="shared" si="37"/>
        <v>3.3431343490287957E-23</v>
      </c>
      <c r="EW27" s="2">
        <f t="shared" si="37"/>
        <v>1.3367455164784619E-24</v>
      </c>
      <c r="EX27" s="2">
        <f t="shared" si="37"/>
        <v>5.3514997657250302E-26</v>
      </c>
      <c r="EY27" s="2">
        <f t="shared" si="37"/>
        <v>2.1448591214989328E-27</v>
      </c>
      <c r="EZ27" s="2">
        <f t="shared" si="37"/>
        <v>8.6057070256339854E-29</v>
      </c>
      <c r="FA27" s="2">
        <f t="shared" si="37"/>
        <v>3.4562877524597283E-30</v>
      </c>
      <c r="FB27" s="2">
        <f t="shared" si="37"/>
        <v>1.3894484414307577E-31</v>
      </c>
      <c r="FC27" s="2">
        <f t="shared" si="37"/>
        <v>5.5906224578583074E-33</v>
      </c>
      <c r="FD27" s="2">
        <f t="shared" si="37"/>
        <v>2.2513401250123262E-34</v>
      </c>
      <c r="FE27" s="2">
        <f t="shared" si="37"/>
        <v>9.0732972122267289E-36</v>
      </c>
      <c r="FF27" s="2">
        <f t="shared" si="37"/>
        <v>3.6594324240743186E-37</v>
      </c>
      <c r="FG27" s="2">
        <f t="shared" si="37"/>
        <v>1.4769637792210451E-38</v>
      </c>
    </row>
    <row r="28" spans="1:163" x14ac:dyDescent="0.25">
      <c r="A28" s="19">
        <v>10</v>
      </c>
      <c r="B28" s="19">
        <v>45</v>
      </c>
      <c r="C28" s="4">
        <f t="shared" si="38"/>
        <v>10</v>
      </c>
      <c r="D28" s="20">
        <f t="shared" si="38"/>
        <v>45</v>
      </c>
      <c r="E28" s="8">
        <f t="shared" si="12"/>
        <v>318.16000000000003</v>
      </c>
      <c r="F28" s="21">
        <f t="shared" si="45"/>
        <v>6.3371356147021542E-14</v>
      </c>
      <c r="G28" s="7">
        <f t="shared" si="13"/>
        <v>1.1969687024651428</v>
      </c>
      <c r="H28" s="7">
        <f t="shared" si="14"/>
        <v>9.7565614923821389E-2</v>
      </c>
      <c r="I28" s="32">
        <f t="shared" si="15"/>
        <v>79.811728715219687</v>
      </c>
      <c r="J28" s="2">
        <f t="shared" si="39"/>
        <v>0.14335854637086412</v>
      </c>
      <c r="K28" s="2">
        <f t="shared" si="16"/>
        <v>0.57005226408395016</v>
      </c>
      <c r="L28" s="2">
        <f t="shared" si="17"/>
        <v>1.1246302682981311</v>
      </c>
      <c r="M28" s="2">
        <f t="shared" si="18"/>
        <v>6.9419857821641451E-2</v>
      </c>
      <c r="N28" s="2">
        <f t="shared" si="19"/>
        <v>1.0496234205649296E-2</v>
      </c>
      <c r="O28" s="2">
        <f t="shared" si="20"/>
        <v>1.679422966394117E-7</v>
      </c>
      <c r="P28" s="2">
        <f t="shared" si="21"/>
        <v>1.4326715824797276E-9</v>
      </c>
      <c r="Q28" s="6">
        <f t="shared" si="22"/>
        <v>45</v>
      </c>
      <c r="R28" s="2">
        <f t="shared" si="23"/>
        <v>4.9677451621947498E-2</v>
      </c>
      <c r="S28" s="2">
        <f t="shared" si="23"/>
        <v>1.8440057509844E-2</v>
      </c>
      <c r="T28" s="2">
        <f t="shared" si="23"/>
        <v>1.2326435762987974E-3</v>
      </c>
      <c r="U28" s="2">
        <f t="shared" si="23"/>
        <v>6.6902815665370604E-5</v>
      </c>
      <c r="V28" s="2">
        <f t="shared" si="23"/>
        <v>2.7171353212285256E-6</v>
      </c>
      <c r="W28" s="2">
        <f t="shared" si="23"/>
        <v>8.286726470019268E-8</v>
      </c>
      <c r="X28" s="2">
        <f t="shared" si="23"/>
        <v>2.2494462736943888E-9</v>
      </c>
      <c r="Y28" s="2">
        <f t="shared" si="23"/>
        <v>4.5853582042454381E-11</v>
      </c>
      <c r="Z28" s="21">
        <f t="shared" si="40"/>
        <v>5.0435251499596099</v>
      </c>
      <c r="AA28" s="21">
        <f t="shared" si="40"/>
        <v>0.20383194540523411</v>
      </c>
      <c r="AB28" s="21">
        <f t="shared" si="40"/>
        <v>8.2515746373049079E-3</v>
      </c>
      <c r="AC28" s="21">
        <f t="shared" si="40"/>
        <v>3.3457004064157633E-4</v>
      </c>
      <c r="AD28" s="21">
        <f t="shared" si="40"/>
        <v>1.3585768892311429E-5</v>
      </c>
      <c r="AE28" s="21">
        <f t="shared" si="40"/>
        <v>5.5244858398249273E-7</v>
      </c>
      <c r="AF28" s="21">
        <f t="shared" si="40"/>
        <v>2.2494463040191625E-8</v>
      </c>
      <c r="AG28" s="21">
        <f t="shared" si="40"/>
        <v>9.1707161926507773E-10</v>
      </c>
      <c r="AH28" s="2">
        <f t="shared" si="24"/>
        <v>63.272726076297531</v>
      </c>
      <c r="AI28" s="2">
        <f t="shared" si="24"/>
        <v>66.436362380112413</v>
      </c>
      <c r="AJ28" s="2">
        <f t="shared" si="24"/>
        <v>69.599998683927282</v>
      </c>
      <c r="AK28" s="2">
        <f t="shared" si="24"/>
        <v>72.763634987742165</v>
      </c>
      <c r="AL28" s="2">
        <f t="shared" si="24"/>
        <v>75.927271291557034</v>
      </c>
      <c r="AM28" s="2">
        <f t="shared" si="24"/>
        <v>79.090907595371917</v>
      </c>
      <c r="AN28" s="2">
        <f t="shared" si="24"/>
        <v>82.254543899186785</v>
      </c>
      <c r="AO28" s="2">
        <f t="shared" si="24"/>
        <v>85.418180203001683</v>
      </c>
      <c r="AP28" s="2">
        <f t="shared" si="41"/>
        <v>3.2370130614850556E-13</v>
      </c>
      <c r="AQ28" s="2">
        <f t="shared" si="25"/>
        <v>1.3050338195614057E-14</v>
      </c>
      <c r="AR28" s="2">
        <f t="shared" si="25"/>
        <v>5.2726678665600548E-16</v>
      </c>
      <c r="AS28" s="2">
        <f t="shared" si="25"/>
        <v>2.1344680647834821E-17</v>
      </c>
      <c r="AT28" s="2">
        <f t="shared" si="25"/>
        <v>8.6562310001530393E-19</v>
      </c>
      <c r="AU28" s="2">
        <f t="shared" si="25"/>
        <v>3.5162985157157734E-20</v>
      </c>
      <c r="AV28" s="2">
        <f t="shared" si="25"/>
        <v>1.4305574916964563E-21</v>
      </c>
      <c r="AW28" s="2">
        <f t="shared" si="25"/>
        <v>5.828256153241558E-23</v>
      </c>
      <c r="AX28" s="2"/>
      <c r="AY28" s="6">
        <f t="shared" si="26"/>
        <v>45</v>
      </c>
      <c r="AZ28" s="2">
        <f t="shared" si="27"/>
        <v>9.1974511177255643E-3</v>
      </c>
      <c r="BA28" s="2">
        <f t="shared" si="27"/>
        <v>1.2292457339990403E-3</v>
      </c>
      <c r="BB28" s="2">
        <f t="shared" si="27"/>
        <v>6.6714415069180075E-5</v>
      </c>
      <c r="BC28" s="2">
        <f t="shared" si="27"/>
        <v>2.7093600258876194E-6</v>
      </c>
      <c r="BD28" s="2">
        <f t="shared" si="27"/>
        <v>1.1016887246917406E-7</v>
      </c>
      <c r="BE28" s="2">
        <f t="shared" si="27"/>
        <v>3.3642401864319992E-9</v>
      </c>
      <c r="BF28" s="2">
        <f t="shared" si="27"/>
        <v>4.5716969099274256E-11</v>
      </c>
      <c r="BG28" s="21">
        <f t="shared" si="42"/>
        <v>0.20327845336459632</v>
      </c>
      <c r="BH28" s="21">
        <f t="shared" si="42"/>
        <v>8.2287349258338607E-3</v>
      </c>
      <c r="BI28" s="21">
        <f t="shared" si="42"/>
        <v>3.3362772288599539E-4</v>
      </c>
      <c r="BJ28" s="21">
        <f t="shared" si="42"/>
        <v>1.3546891888198367E-5</v>
      </c>
      <c r="BK28" s="21">
        <f t="shared" si="42"/>
        <v>5.5084451400921486E-7</v>
      </c>
      <c r="BL28" s="21">
        <f t="shared" si="42"/>
        <v>2.2428268208191037E-8</v>
      </c>
      <c r="BM28" s="21">
        <f t="shared" si="42"/>
        <v>9.1433936233964036E-10</v>
      </c>
      <c r="BN28" s="2">
        <f t="shared" si="28"/>
        <v>66.436362380112413</v>
      </c>
      <c r="BO28" s="2">
        <f t="shared" si="28"/>
        <v>69.599998683927282</v>
      </c>
      <c r="BP28" s="2">
        <f t="shared" si="28"/>
        <v>72.763634987742165</v>
      </c>
      <c r="BQ28" s="2">
        <f t="shared" si="28"/>
        <v>75.927271291557034</v>
      </c>
      <c r="BR28" s="2">
        <f t="shared" si="28"/>
        <v>79.090907595371917</v>
      </c>
      <c r="BS28" s="2">
        <f t="shared" si="28"/>
        <v>82.254543899186785</v>
      </c>
      <c r="BT28" s="2">
        <f t="shared" si="28"/>
        <v>85.418180203001683</v>
      </c>
      <c r="BU28" s="2">
        <f t="shared" si="29"/>
        <v>1.3014891105328357E-14</v>
      </c>
      <c r="BV28" s="2">
        <f t="shared" si="29"/>
        <v>5.2580704509487216E-16</v>
      </c>
      <c r="BW28" s="2">
        <f t="shared" si="29"/>
        <v>2.1284553505301036E-17</v>
      </c>
      <c r="BX28" s="2">
        <f t="shared" si="29"/>
        <v>8.6314572459605608E-19</v>
      </c>
      <c r="BY28" s="2">
        <f t="shared" si="29"/>
        <v>3.5060877281812074E-20</v>
      </c>
      <c r="BZ28" s="2">
        <f t="shared" si="29"/>
        <v>1.4263474505258443E-21</v>
      </c>
      <c r="CA28" s="2">
        <f t="shared" si="29"/>
        <v>5.8108908573038578E-23</v>
      </c>
      <c r="CB28" s="2"/>
      <c r="CC28" s="6">
        <f t="shared" si="30"/>
        <v>45</v>
      </c>
      <c r="CD28" s="2">
        <f t="shared" si="31"/>
        <v>1.3546800129438096E-7</v>
      </c>
      <c r="CE28" s="2">
        <f t="shared" si="31"/>
        <v>2.7542218117293515E-8</v>
      </c>
      <c r="CF28" s="2">
        <f t="shared" si="31"/>
        <v>4.4856535819093326E-9</v>
      </c>
      <c r="CG28" s="2">
        <f t="shared" si="31"/>
        <v>4.3888290335303279E-10</v>
      </c>
      <c r="CH28" s="2">
        <f t="shared" si="31"/>
        <v>7.4638739633314805E-12</v>
      </c>
      <c r="CI28" s="2">
        <f t="shared" si="31"/>
        <v>7.6244566216132625E-14</v>
      </c>
      <c r="CJ28" s="2">
        <f t="shared" si="31"/>
        <v>6.2394533983933799E-16</v>
      </c>
      <c r="CK28" s="21">
        <f t="shared" si="43"/>
        <v>1.3546891888198367E-5</v>
      </c>
      <c r="CL28" s="21">
        <f t="shared" si="43"/>
        <v>5.5084451400921486E-7</v>
      </c>
      <c r="CM28" s="21">
        <f t="shared" si="43"/>
        <v>2.2428268208191037E-8</v>
      </c>
      <c r="CN28" s="21">
        <f t="shared" si="43"/>
        <v>9.1433936233964036E-10</v>
      </c>
      <c r="CO28" s="21">
        <f t="shared" si="43"/>
        <v>3.7319316807959145E-11</v>
      </c>
      <c r="CP28" s="21">
        <f t="shared" si="43"/>
        <v>1.5249166266606713E-12</v>
      </c>
      <c r="CQ28" s="21">
        <f t="shared" si="43"/>
        <v>6.2376075308959924E-14</v>
      </c>
      <c r="CR28" s="2">
        <f t="shared" si="32"/>
        <v>75.927271291557034</v>
      </c>
      <c r="CS28" s="2">
        <f t="shared" si="32"/>
        <v>79.090907595371917</v>
      </c>
      <c r="CT28" s="2">
        <f t="shared" si="32"/>
        <v>82.254543899186785</v>
      </c>
      <c r="CU28" s="2">
        <f t="shared" si="32"/>
        <v>85.418180203001683</v>
      </c>
      <c r="CV28" s="2">
        <f t="shared" si="32"/>
        <v>88.581816506816551</v>
      </c>
      <c r="CW28" s="2">
        <f t="shared" si="32"/>
        <v>91.745452810631434</v>
      </c>
      <c r="CX28" s="2">
        <f t="shared" si="32"/>
        <v>94.909089114446303</v>
      </c>
      <c r="CY28" s="2">
        <f t="shared" si="33"/>
        <v>8.6314572459605608E-19</v>
      </c>
      <c r="CZ28" s="2">
        <f t="shared" si="33"/>
        <v>3.5060877281812074E-20</v>
      </c>
      <c r="DA28" s="2">
        <f t="shared" si="33"/>
        <v>1.4263474505258443E-21</v>
      </c>
      <c r="DB28" s="2">
        <f t="shared" si="33"/>
        <v>5.8108908573038578E-23</v>
      </c>
      <c r="DC28" s="2">
        <f t="shared" si="33"/>
        <v>2.3704518042711076E-24</v>
      </c>
      <c r="DD28" s="2">
        <f t="shared" si="33"/>
        <v>9.6816922631764398E-26</v>
      </c>
      <c r="DE28" s="2">
        <f t="shared" si="33"/>
        <v>3.9588384868717539E-27</v>
      </c>
      <c r="DF28" s="2"/>
      <c r="DG28" s="6">
        <f t="shared" si="34"/>
        <v>45</v>
      </c>
      <c r="DH28" s="2">
        <f t="shared" si="35"/>
        <v>1.3456960745727997E-9</v>
      </c>
      <c r="DI28" s="2">
        <f t="shared" si="35"/>
        <v>8.2290544378693648E-11</v>
      </c>
      <c r="DJ28" s="2">
        <f t="shared" si="35"/>
        <v>4.4783243779988875E-12</v>
      </c>
      <c r="DK28" s="2">
        <f t="shared" si="35"/>
        <v>1.9823587216194482E-13</v>
      </c>
      <c r="DL28" s="2">
        <f t="shared" si="35"/>
        <v>8.1112894179113939E-15</v>
      </c>
      <c r="DM28" s="2">
        <f t="shared" si="35"/>
        <v>2.8088642523016458E-16</v>
      </c>
      <c r="DN28" s="2">
        <f t="shared" si="35"/>
        <v>1.1102230246251566E-17</v>
      </c>
      <c r="DO28" s="2">
        <f t="shared" si="35"/>
        <v>0</v>
      </c>
      <c r="DP28" s="2">
        <f t="shared" si="35"/>
        <v>0</v>
      </c>
      <c r="DQ28" s="2">
        <f t="shared" si="35"/>
        <v>0</v>
      </c>
      <c r="DR28" s="2">
        <f t="shared" si="35"/>
        <v>0</v>
      </c>
      <c r="DS28" s="2">
        <f t="shared" si="35"/>
        <v>0</v>
      </c>
      <c r="DT28" s="2">
        <f t="shared" si="35"/>
        <v>0</v>
      </c>
      <c r="DU28" s="21">
        <f t="shared" si="44"/>
        <v>2.2428268208191037E-8</v>
      </c>
      <c r="DV28" s="21">
        <f t="shared" si="44"/>
        <v>9.1433936233964036E-10</v>
      </c>
      <c r="DW28" s="21">
        <f t="shared" si="44"/>
        <v>3.7319316807959145E-11</v>
      </c>
      <c r="DX28" s="21">
        <f t="shared" si="44"/>
        <v>1.5249166266606713E-12</v>
      </c>
      <c r="DY28" s="21">
        <f t="shared" si="44"/>
        <v>6.2376075308959924E-14</v>
      </c>
      <c r="DZ28" s="21">
        <f t="shared" si="44"/>
        <v>2.5540220165185194E-15</v>
      </c>
      <c r="EA28" s="21">
        <f t="shared" si="44"/>
        <v>1.04674915350942E-16</v>
      </c>
      <c r="EB28" s="21">
        <f t="shared" si="44"/>
        <v>4.2938835990743995E-18</v>
      </c>
      <c r="EC28" s="21">
        <f t="shared" si="44"/>
        <v>1.7628984424107889E-19</v>
      </c>
      <c r="ED28" s="21">
        <f t="shared" si="44"/>
        <v>7.2436048343058315E-21</v>
      </c>
      <c r="EE28" s="21">
        <f t="shared" si="44"/>
        <v>2.9786188604113057E-22</v>
      </c>
      <c r="EF28" s="21">
        <f t="shared" si="44"/>
        <v>1.2257201148651702E-23</v>
      </c>
      <c r="EG28" s="21">
        <f t="shared" si="44"/>
        <v>5.0474082033012562E-25</v>
      </c>
      <c r="EH28" s="2">
        <f t="shared" si="36"/>
        <v>82.254543899186785</v>
      </c>
      <c r="EI28" s="2">
        <f t="shared" si="36"/>
        <v>85.418180203001683</v>
      </c>
      <c r="EJ28" s="2">
        <f t="shared" si="36"/>
        <v>88.581816506816551</v>
      </c>
      <c r="EK28" s="2">
        <f t="shared" si="36"/>
        <v>91.745452810631434</v>
      </c>
      <c r="EL28" s="2">
        <f t="shared" si="36"/>
        <v>94.909089114446303</v>
      </c>
      <c r="EM28" s="2">
        <f t="shared" si="36"/>
        <v>98.072725418261186</v>
      </c>
      <c r="EN28" s="2">
        <f t="shared" si="36"/>
        <v>101.23636172207605</v>
      </c>
      <c r="EO28" s="2">
        <f t="shared" si="36"/>
        <v>104.39999802589094</v>
      </c>
      <c r="EP28" s="2">
        <f t="shared" si="36"/>
        <v>107.56363432970581</v>
      </c>
      <c r="EQ28" s="2">
        <f t="shared" si="36"/>
        <v>110.72727063352069</v>
      </c>
      <c r="ER28" s="2">
        <f t="shared" si="36"/>
        <v>113.89090693733556</v>
      </c>
      <c r="ES28" s="2">
        <f t="shared" si="36"/>
        <v>117.05454324115044</v>
      </c>
      <c r="ET28" s="2">
        <f t="shared" si="36"/>
        <v>120.21817954496531</v>
      </c>
      <c r="EU28" s="2">
        <f t="shared" si="37"/>
        <v>1.4263474505258443E-21</v>
      </c>
      <c r="EV28" s="2">
        <f t="shared" si="37"/>
        <v>5.8108908573038578E-23</v>
      </c>
      <c r="EW28" s="2">
        <f t="shared" si="37"/>
        <v>2.3704518042711076E-24</v>
      </c>
      <c r="EX28" s="2">
        <f t="shared" si="37"/>
        <v>9.6816922631764398E-26</v>
      </c>
      <c r="EY28" s="2">
        <f t="shared" si="37"/>
        <v>3.9588384868717539E-27</v>
      </c>
      <c r="EZ28" s="2">
        <f t="shared" si="37"/>
        <v>1.6204987707637946E-28</v>
      </c>
      <c r="FA28" s="2">
        <f t="shared" si="37"/>
        <v>6.6399541227733124E-30</v>
      </c>
      <c r="FB28" s="2">
        <f t="shared" si="37"/>
        <v>2.7232691604027577E-31</v>
      </c>
      <c r="FC28" s="2">
        <f t="shared" si="37"/>
        <v>1.1178953733559363E-32</v>
      </c>
      <c r="FD28" s="2">
        <f t="shared" si="37"/>
        <v>4.5927720511601851E-34</v>
      </c>
      <c r="FE28" s="2">
        <f t="shared" si="37"/>
        <v>1.8883897365078082E-35</v>
      </c>
      <c r="FF28" s="2">
        <f t="shared" si="37"/>
        <v>7.7702121394010437E-37</v>
      </c>
      <c r="FG28" s="2">
        <f t="shared" si="37"/>
        <v>3.1994960556211754E-38</v>
      </c>
    </row>
    <row r="29" spans="1:163" x14ac:dyDescent="0.25">
      <c r="A29" s="19">
        <v>11</v>
      </c>
      <c r="B29" s="19">
        <v>47</v>
      </c>
      <c r="C29" s="4">
        <f t="shared" si="38"/>
        <v>11</v>
      </c>
      <c r="D29" s="20">
        <f t="shared" si="38"/>
        <v>47</v>
      </c>
      <c r="E29" s="8">
        <f t="shared" si="12"/>
        <v>320.16000000000003</v>
      </c>
      <c r="F29" s="21">
        <f t="shared" si="45"/>
        <v>6.3371356147021542E-14</v>
      </c>
      <c r="G29" s="7">
        <f t="shared" si="13"/>
        <v>1.1967007976400748</v>
      </c>
      <c r="H29" s="7">
        <f t="shared" si="14"/>
        <v>9.6996531005971665E-2</v>
      </c>
      <c r="I29" s="32">
        <f t="shared" si="15"/>
        <v>79.863404984028691</v>
      </c>
      <c r="J29" s="2">
        <f t="shared" si="39"/>
        <v>0.14426481450081774</v>
      </c>
      <c r="K29" s="2">
        <f t="shared" si="16"/>
        <v>0.57159590642442559</v>
      </c>
      <c r="L29" s="2">
        <f t="shared" si="17"/>
        <v>1.124744911443424</v>
      </c>
      <c r="M29" s="2">
        <f t="shared" si="18"/>
        <v>7.8937691276900659E-2</v>
      </c>
      <c r="N29" s="2">
        <f t="shared" si="19"/>
        <v>1.5464805918648229E-2</v>
      </c>
      <c r="O29" s="2">
        <f t="shared" si="20"/>
        <v>2.7501446468014561E-7</v>
      </c>
      <c r="P29" s="2">
        <f t="shared" si="21"/>
        <v>2.4314370516975714E-9</v>
      </c>
      <c r="Q29" s="6">
        <f t="shared" si="22"/>
        <v>47</v>
      </c>
      <c r="R29" s="2">
        <f t="shared" si="23"/>
        <v>4.9975323447675225E-2</v>
      </c>
      <c r="S29" s="2">
        <f t="shared" si="23"/>
        <v>2.6921903183407814E-2</v>
      </c>
      <c r="T29" s="2">
        <f t="shared" si="23"/>
        <v>1.9289219968362857E-3</v>
      </c>
      <c r="U29" s="2">
        <f t="shared" si="23"/>
        <v>1.069712377239851E-4</v>
      </c>
      <c r="V29" s="2">
        <f t="shared" si="23"/>
        <v>4.4297701063289454E-6</v>
      </c>
      <c r="W29" s="2">
        <f t="shared" si="23"/>
        <v>1.3774913363295837E-7</v>
      </c>
      <c r="X29" s="2">
        <f t="shared" si="23"/>
        <v>3.8127642709717691E-9</v>
      </c>
      <c r="Y29" s="2">
        <f t="shared" si="23"/>
        <v>7.925313738610385E-11</v>
      </c>
      <c r="Z29" s="21">
        <f t="shared" si="40"/>
        <v>7.6139247902376797</v>
      </c>
      <c r="AA29" s="21">
        <f t="shared" si="40"/>
        <v>0.31364149728329421</v>
      </c>
      <c r="AB29" s="21">
        <f t="shared" si="40"/>
        <v>1.2942878840384052E-2</v>
      </c>
      <c r="AC29" s="21">
        <f t="shared" si="40"/>
        <v>5.3499927521399252E-4</v>
      </c>
      <c r="AD29" s="21">
        <f t="shared" si="40"/>
        <v>2.214909582101274E-5</v>
      </c>
      <c r="AE29" s="21">
        <f t="shared" si="40"/>
        <v>9.183279792523756E-7</v>
      </c>
      <c r="AF29" s="21">
        <f t="shared" si="40"/>
        <v>3.812764338483877E-8</v>
      </c>
      <c r="AG29" s="21">
        <f t="shared" si="40"/>
        <v>1.5850627045287733E-9</v>
      </c>
      <c r="AH29" s="2">
        <f t="shared" si="24"/>
        <v>62.877469166775434</v>
      </c>
      <c r="AI29" s="2">
        <f t="shared" si="24"/>
        <v>66.021342625114201</v>
      </c>
      <c r="AJ29" s="2">
        <f t="shared" si="24"/>
        <v>69.165216083452975</v>
      </c>
      <c r="AK29" s="2">
        <f t="shared" si="24"/>
        <v>72.309089541791749</v>
      </c>
      <c r="AL29" s="2">
        <f t="shared" si="24"/>
        <v>75.452963000130524</v>
      </c>
      <c r="AM29" s="2">
        <f t="shared" si="24"/>
        <v>78.596836458469298</v>
      </c>
      <c r="AN29" s="2">
        <f t="shared" si="24"/>
        <v>81.740709916808058</v>
      </c>
      <c r="AO29" s="2">
        <f t="shared" si="24"/>
        <v>84.884583375146846</v>
      </c>
      <c r="AP29" s="2">
        <f t="shared" si="41"/>
        <v>4.8659101719274317E-13</v>
      </c>
      <c r="AQ29" s="2">
        <f t="shared" si="25"/>
        <v>2.0009118416023443E-14</v>
      </c>
      <c r="AR29" s="2">
        <f t="shared" si="25"/>
        <v>8.2456109610335296E-16</v>
      </c>
      <c r="AS29" s="2">
        <f t="shared" si="25"/>
        <v>3.4046153054198331E-17</v>
      </c>
      <c r="AT29" s="2">
        <f t="shared" si="25"/>
        <v>1.4082927406174147E-18</v>
      </c>
      <c r="AU29" s="2">
        <f t="shared" si="25"/>
        <v>5.834925862166235E-20</v>
      </c>
      <c r="AV29" s="2">
        <f t="shared" si="25"/>
        <v>2.4212533310277074E-21</v>
      </c>
      <c r="AW29" s="2">
        <f t="shared" si="25"/>
        <v>1.0061406249969665E-22</v>
      </c>
      <c r="AX29" s="2"/>
      <c r="AY29" s="6">
        <f t="shared" si="26"/>
        <v>47</v>
      </c>
      <c r="AZ29" s="2">
        <f t="shared" si="27"/>
        <v>1.3429898880984182E-2</v>
      </c>
      <c r="BA29" s="2">
        <f t="shared" si="27"/>
        <v>1.9236302617491152E-3</v>
      </c>
      <c r="BB29" s="2">
        <f t="shared" si="27"/>
        <v>1.0667073869135013E-4</v>
      </c>
      <c r="BC29" s="2">
        <f t="shared" si="27"/>
        <v>4.4171224786948576E-6</v>
      </c>
      <c r="BD29" s="2">
        <f t="shared" si="27"/>
        <v>1.8313337597497538E-7</v>
      </c>
      <c r="BE29" s="2">
        <f t="shared" si="27"/>
        <v>5.7023514243859097E-9</v>
      </c>
      <c r="BF29" s="2">
        <f t="shared" si="27"/>
        <v>7.9017486998012032E-11</v>
      </c>
      <c r="BG29" s="21">
        <f t="shared" si="42"/>
        <v>0.31279200818957925</v>
      </c>
      <c r="BH29" s="21">
        <f t="shared" si="42"/>
        <v>1.2907141675481281E-2</v>
      </c>
      <c r="BI29" s="21">
        <f t="shared" si="42"/>
        <v>5.3349597713188228E-4</v>
      </c>
      <c r="BJ29" s="21">
        <f t="shared" si="42"/>
        <v>2.2085856284248161E-5</v>
      </c>
      <c r="BK29" s="21">
        <f t="shared" si="42"/>
        <v>9.1566729907286616E-7</v>
      </c>
      <c r="BL29" s="21">
        <f t="shared" si="42"/>
        <v>3.8015676845274127E-8</v>
      </c>
      <c r="BM29" s="21">
        <f t="shared" si="42"/>
        <v>1.5803496939661349E-9</v>
      </c>
      <c r="BN29" s="2">
        <f t="shared" si="28"/>
        <v>66.021342625114201</v>
      </c>
      <c r="BO29" s="2">
        <f t="shared" si="28"/>
        <v>69.165216083452975</v>
      </c>
      <c r="BP29" s="2">
        <f t="shared" si="28"/>
        <v>72.309089541791749</v>
      </c>
      <c r="BQ29" s="2">
        <f t="shared" si="28"/>
        <v>75.452963000130524</v>
      </c>
      <c r="BR29" s="2">
        <f t="shared" si="28"/>
        <v>78.596836458469298</v>
      </c>
      <c r="BS29" s="2">
        <f t="shared" si="28"/>
        <v>81.740709916808058</v>
      </c>
      <c r="BT29" s="2">
        <f t="shared" si="28"/>
        <v>84.884583375146846</v>
      </c>
      <c r="BU29" s="2">
        <f t="shared" si="29"/>
        <v>1.995491359106872E-14</v>
      </c>
      <c r="BV29" s="2">
        <f t="shared" si="29"/>
        <v>8.2228402542740828E-16</v>
      </c>
      <c r="BW29" s="2">
        <f t="shared" si="29"/>
        <v>3.3950475827600585E-17</v>
      </c>
      <c r="BX29" s="2">
        <f t="shared" si="29"/>
        <v>1.4042714784648642E-18</v>
      </c>
      <c r="BY29" s="2">
        <f t="shared" si="29"/>
        <v>5.8180191924629011E-20</v>
      </c>
      <c r="BZ29" s="2">
        <f t="shared" si="29"/>
        <v>2.4141426746755963E-21</v>
      </c>
      <c r="CA29" s="2">
        <f t="shared" si="29"/>
        <v>1.0031488649613709E-22</v>
      </c>
      <c r="CB29" s="2"/>
      <c r="CC29" s="6">
        <f t="shared" si="30"/>
        <v>47</v>
      </c>
      <c r="CD29" s="2">
        <f t="shared" si="31"/>
        <v>2.2085612393474286E-7</v>
      </c>
      <c r="CE29" s="2">
        <f t="shared" si="31"/>
        <v>4.5783343993743845E-8</v>
      </c>
      <c r="CF29" s="2">
        <f t="shared" si="31"/>
        <v>7.6031352325145463E-9</v>
      </c>
      <c r="CG29" s="2">
        <f t="shared" si="31"/>
        <v>7.5856787518091551E-10</v>
      </c>
      <c r="CH29" s="2">
        <f t="shared" si="31"/>
        <v>1.3155454503532838E-11</v>
      </c>
      <c r="CI29" s="2">
        <f t="shared" si="31"/>
        <v>1.3704593015972933E-13</v>
      </c>
      <c r="CJ29" s="2">
        <f t="shared" si="31"/>
        <v>1.1435297153639113E-15</v>
      </c>
      <c r="CK29" s="21">
        <f t="shared" si="43"/>
        <v>2.2085856284248161E-5</v>
      </c>
      <c r="CL29" s="21">
        <f t="shared" si="43"/>
        <v>9.1566729907286616E-7</v>
      </c>
      <c r="CM29" s="21">
        <f t="shared" si="43"/>
        <v>3.8015676845274127E-8</v>
      </c>
      <c r="CN29" s="21">
        <f t="shared" si="43"/>
        <v>1.5803496939661349E-9</v>
      </c>
      <c r="CO29" s="21">
        <f t="shared" si="43"/>
        <v>6.5777224681297416E-11</v>
      </c>
      <c r="CP29" s="21">
        <f t="shared" si="43"/>
        <v>2.7409341133276864E-12</v>
      </c>
      <c r="CQ29" s="21">
        <f t="shared" si="43"/>
        <v>1.1433874086391969E-13</v>
      </c>
      <c r="CR29" s="2">
        <f t="shared" si="32"/>
        <v>75.452963000130524</v>
      </c>
      <c r="CS29" s="2">
        <f t="shared" si="32"/>
        <v>78.596836458469298</v>
      </c>
      <c r="CT29" s="2">
        <f t="shared" si="32"/>
        <v>81.740709916808058</v>
      </c>
      <c r="CU29" s="2">
        <f t="shared" si="32"/>
        <v>84.884583375146846</v>
      </c>
      <c r="CV29" s="2">
        <f t="shared" si="32"/>
        <v>88.02845683348562</v>
      </c>
      <c r="CW29" s="2">
        <f t="shared" si="32"/>
        <v>91.17233029182438</v>
      </c>
      <c r="CX29" s="2">
        <f t="shared" si="32"/>
        <v>94.316203750163154</v>
      </c>
      <c r="CY29" s="2">
        <f t="shared" si="33"/>
        <v>1.4042714784648642E-18</v>
      </c>
      <c r="CZ29" s="2">
        <f t="shared" si="33"/>
        <v>5.8180191924629011E-20</v>
      </c>
      <c r="DA29" s="2">
        <f t="shared" si="33"/>
        <v>2.4141426746755963E-21</v>
      </c>
      <c r="DB29" s="2">
        <f t="shared" si="33"/>
        <v>1.0031488649613709E-22</v>
      </c>
      <c r="DC29" s="2">
        <f t="shared" si="33"/>
        <v>4.1738680193115551E-24</v>
      </c>
      <c r="DD29" s="2">
        <f t="shared" si="33"/>
        <v>1.7387759986034584E-25</v>
      </c>
      <c r="DE29" s="2">
        <f t="shared" si="33"/>
        <v>7.2517830721036785E-27</v>
      </c>
      <c r="DF29" s="2"/>
      <c r="DG29" s="6">
        <f t="shared" si="34"/>
        <v>47</v>
      </c>
      <c r="DH29" s="2">
        <f t="shared" si="35"/>
        <v>2.2809405697543638E-9</v>
      </c>
      <c r="DI29" s="2">
        <f t="shared" si="35"/>
        <v>1.4223147659642166E-10</v>
      </c>
      <c r="DJ29" s="2">
        <f t="shared" si="35"/>
        <v>7.8932727021197023E-12</v>
      </c>
      <c r="DK29" s="2">
        <f t="shared" si="35"/>
        <v>3.5631941841529625E-13</v>
      </c>
      <c r="DL29" s="2">
        <f t="shared" si="35"/>
        <v>1.4865886299730847E-14</v>
      </c>
      <c r="DM29" s="2">
        <f t="shared" si="35"/>
        <v>5.2513549064769909E-16</v>
      </c>
      <c r="DN29" s="2">
        <f t="shared" si="35"/>
        <v>2.2204460492503132E-17</v>
      </c>
      <c r="DO29" s="2">
        <f t="shared" si="35"/>
        <v>0</v>
      </c>
      <c r="DP29" s="2">
        <f t="shared" si="35"/>
        <v>0</v>
      </c>
      <c r="DQ29" s="2">
        <f t="shared" si="35"/>
        <v>0</v>
      </c>
      <c r="DR29" s="2">
        <f t="shared" si="35"/>
        <v>0</v>
      </c>
      <c r="DS29" s="2">
        <f t="shared" si="35"/>
        <v>0</v>
      </c>
      <c r="DT29" s="2">
        <f t="shared" si="35"/>
        <v>0</v>
      </c>
      <c r="DU29" s="21">
        <f t="shared" si="44"/>
        <v>3.8015676845274127E-8</v>
      </c>
      <c r="DV29" s="21">
        <f t="shared" si="44"/>
        <v>1.5803496939661349E-9</v>
      </c>
      <c r="DW29" s="21">
        <f t="shared" si="44"/>
        <v>6.5777224681297416E-11</v>
      </c>
      <c r="DX29" s="21">
        <f t="shared" si="44"/>
        <v>2.7409341133276864E-12</v>
      </c>
      <c r="DY29" s="21">
        <f t="shared" si="44"/>
        <v>1.1433874086391969E-13</v>
      </c>
      <c r="DZ29" s="21">
        <f t="shared" si="44"/>
        <v>4.7745573200292333E-15</v>
      </c>
      <c r="EA29" s="21">
        <f t="shared" si="44"/>
        <v>1.9956886463829726E-16</v>
      </c>
      <c r="EB29" s="21">
        <f t="shared" si="44"/>
        <v>8.3492851532671986E-18</v>
      </c>
      <c r="EC29" s="21">
        <f t="shared" si="44"/>
        <v>3.4960783189310583E-19</v>
      </c>
      <c r="ED29" s="21">
        <f t="shared" si="44"/>
        <v>1.4651038660276612E-20</v>
      </c>
      <c r="EE29" s="21">
        <f t="shared" si="44"/>
        <v>6.1445847395225718E-22</v>
      </c>
      <c r="EF29" s="21">
        <f t="shared" si="44"/>
        <v>2.5789105814782252E-23</v>
      </c>
      <c r="EG29" s="21">
        <f t="shared" si="44"/>
        <v>1.0831375448402801E-24</v>
      </c>
      <c r="EH29" s="2">
        <f t="shared" si="36"/>
        <v>81.740709916808058</v>
      </c>
      <c r="EI29" s="2">
        <f t="shared" si="36"/>
        <v>84.884583375146846</v>
      </c>
      <c r="EJ29" s="2">
        <f t="shared" si="36"/>
        <v>88.02845683348562</v>
      </c>
      <c r="EK29" s="2">
        <f t="shared" si="36"/>
        <v>91.17233029182438</v>
      </c>
      <c r="EL29" s="2">
        <f t="shared" si="36"/>
        <v>94.316203750163154</v>
      </c>
      <c r="EM29" s="2">
        <f t="shared" si="36"/>
        <v>97.460077208501929</v>
      </c>
      <c r="EN29" s="2">
        <f t="shared" si="36"/>
        <v>100.6039506668407</v>
      </c>
      <c r="EO29" s="2">
        <f t="shared" si="36"/>
        <v>103.74782412517948</v>
      </c>
      <c r="EP29" s="2">
        <f t="shared" si="36"/>
        <v>106.89169758351824</v>
      </c>
      <c r="EQ29" s="2">
        <f t="shared" si="36"/>
        <v>110.03557104185701</v>
      </c>
      <c r="ER29" s="2">
        <f t="shared" si="36"/>
        <v>113.17944450019579</v>
      </c>
      <c r="ES29" s="2">
        <f t="shared" si="36"/>
        <v>116.32331795853456</v>
      </c>
      <c r="ET29" s="2">
        <f t="shared" si="36"/>
        <v>119.46719141687333</v>
      </c>
      <c r="EU29" s="2">
        <f t="shared" si="37"/>
        <v>2.4141426746755963E-21</v>
      </c>
      <c r="EV29" s="2">
        <f t="shared" si="37"/>
        <v>1.0031488649613709E-22</v>
      </c>
      <c r="EW29" s="2">
        <f t="shared" si="37"/>
        <v>4.1738680193115551E-24</v>
      </c>
      <c r="EX29" s="2">
        <f t="shared" si="37"/>
        <v>1.7387759986034584E-25</v>
      </c>
      <c r="EY29" s="2">
        <f t="shared" si="37"/>
        <v>7.2517830721036785E-27</v>
      </c>
      <c r="EZ29" s="2">
        <f t="shared" si="37"/>
        <v>3.027682106321915E-28</v>
      </c>
      <c r="FA29" s="2">
        <f t="shared" si="37"/>
        <v>1.2653512379259703E-29</v>
      </c>
      <c r="FB29" s="2">
        <f t="shared" si="37"/>
        <v>5.2932321225021233E-31</v>
      </c>
      <c r="FC29" s="2">
        <f t="shared" si="37"/>
        <v>2.2162349655741046E-32</v>
      </c>
      <c r="FD29" s="2">
        <f t="shared" si="37"/>
        <v>9.2869633223710712E-34</v>
      </c>
      <c r="FE29" s="2">
        <f t="shared" si="37"/>
        <v>3.89470524925259E-35</v>
      </c>
      <c r="FF29" s="2">
        <f t="shared" si="37"/>
        <v>1.6345563638850061E-36</v>
      </c>
      <c r="FG29" s="2">
        <f t="shared" si="37"/>
        <v>6.864874537941545E-38</v>
      </c>
    </row>
    <row r="30" spans="1:163" x14ac:dyDescent="0.25">
      <c r="A30" s="19">
        <v>12</v>
      </c>
      <c r="B30" s="19">
        <v>49</v>
      </c>
      <c r="C30" s="4">
        <f t="shared" si="38"/>
        <v>12</v>
      </c>
      <c r="D30" s="20">
        <f t="shared" si="38"/>
        <v>49</v>
      </c>
      <c r="E30" s="8">
        <f t="shared" si="12"/>
        <v>322.16000000000003</v>
      </c>
      <c r="F30" s="21">
        <f t="shared" si="45"/>
        <v>6.3371356147021542E-14</v>
      </c>
      <c r="G30" s="7">
        <f t="shared" si="13"/>
        <v>1.1963651035732519</v>
      </c>
      <c r="H30" s="7">
        <f t="shared" si="14"/>
        <v>9.624138475665156E-2</v>
      </c>
      <c r="I30" s="32">
        <f t="shared" si="15"/>
        <v>79.931968905865304</v>
      </c>
      <c r="J30" s="2">
        <f t="shared" si="39"/>
        <v>0.14545114759819494</v>
      </c>
      <c r="K30" s="2">
        <f t="shared" si="16"/>
        <v>0.57365526280781232</v>
      </c>
      <c r="L30" s="2">
        <f t="shared" si="17"/>
        <v>1.1248885680227216</v>
      </c>
      <c r="M30" s="2">
        <f t="shared" si="18"/>
        <v>9.1261066639643812E-2</v>
      </c>
      <c r="N30" s="2">
        <f t="shared" si="19"/>
        <v>2.2168212598098348E-2</v>
      </c>
      <c r="O30" s="2">
        <f t="shared" si="20"/>
        <v>4.4733219369597064E-7</v>
      </c>
      <c r="P30" s="2">
        <f t="shared" si="21"/>
        <v>4.0975111303964682E-9</v>
      </c>
      <c r="Q30" s="6">
        <f t="shared" si="22"/>
        <v>49</v>
      </c>
      <c r="R30" s="2">
        <f t="shared" si="23"/>
        <v>4.9999451514964863E-2</v>
      </c>
      <c r="S30" s="2">
        <f t="shared" si="23"/>
        <v>3.8089391198655953E-2</v>
      </c>
      <c r="T30" s="2">
        <f t="shared" si="23"/>
        <v>2.9949275962987852E-3</v>
      </c>
      <c r="U30" s="2">
        <f t="shared" si="23"/>
        <v>1.6988934882375962E-4</v>
      </c>
      <c r="V30" s="2">
        <f t="shared" si="23"/>
        <v>7.1730274442627367E-6</v>
      </c>
      <c r="W30" s="2">
        <f t="shared" si="23"/>
        <v>2.2740036903501348E-7</v>
      </c>
      <c r="X30" s="2">
        <f t="shared" si="23"/>
        <v>6.4170914249039869E-9</v>
      </c>
      <c r="Y30" s="2">
        <f t="shared" si="23"/>
        <v>1.3599573134293054E-10</v>
      </c>
      <c r="Z30" s="21">
        <f t="shared" si="40"/>
        <v>11.420373567292511</v>
      </c>
      <c r="AA30" s="21">
        <f t="shared" si="40"/>
        <v>0.47947863485412889</v>
      </c>
      <c r="AB30" s="21">
        <f t="shared" si="40"/>
        <v>2.0168201765215544E-2</v>
      </c>
      <c r="AC30" s="21">
        <f t="shared" si="40"/>
        <v>8.4980772844344148E-4</v>
      </c>
      <c r="AD30" s="21">
        <f t="shared" si="40"/>
        <v>3.5865780390747381E-5</v>
      </c>
      <c r="AE30" s="21">
        <f t="shared" si="40"/>
        <v>1.5160036093289864E-6</v>
      </c>
      <c r="AF30" s="21">
        <f t="shared" si="40"/>
        <v>6.417091627866329E-8</v>
      </c>
      <c r="AG30" s="21">
        <f t="shared" si="40"/>
        <v>2.7199145785778446E-9</v>
      </c>
      <c r="AH30" s="2">
        <f t="shared" si="24"/>
        <v>62.487119842422473</v>
      </c>
      <c r="AI30" s="2">
        <f t="shared" si="24"/>
        <v>65.611475834543597</v>
      </c>
      <c r="AJ30" s="2">
        <f t="shared" si="24"/>
        <v>68.735831826664722</v>
      </c>
      <c r="AK30" s="2">
        <f t="shared" si="24"/>
        <v>71.860187818785846</v>
      </c>
      <c r="AL30" s="2">
        <f t="shared" si="24"/>
        <v>74.984543810906956</v>
      </c>
      <c r="AM30" s="2">
        <f t="shared" si="24"/>
        <v>78.108899803028081</v>
      </c>
      <c r="AN30" s="2">
        <f t="shared" si="24"/>
        <v>81.233255795149205</v>
      </c>
      <c r="AO30" s="2">
        <f t="shared" si="24"/>
        <v>84.357611787270343</v>
      </c>
      <c r="AP30" s="2">
        <f t="shared" si="41"/>
        <v>7.2781083829887955E-13</v>
      </c>
      <c r="AQ30" s="2">
        <f t="shared" si="25"/>
        <v>3.0518442723427413E-14</v>
      </c>
      <c r="AR30" s="2">
        <f t="shared" si="25"/>
        <v>1.2824396084500888E-15</v>
      </c>
      <c r="AS30" s="2">
        <f t="shared" si="25"/>
        <v>5.3995991661894714E-17</v>
      </c>
      <c r="AT30" s="2">
        <f t="shared" si="25"/>
        <v>2.2775376436424236E-18</v>
      </c>
      <c r="AU30" s="2">
        <f t="shared" si="25"/>
        <v>9.622477383564275E-20</v>
      </c>
      <c r="AV30" s="2">
        <f t="shared" si="25"/>
        <v>4.0716508528163332E-21</v>
      </c>
      <c r="AW30" s="2">
        <f t="shared" si="25"/>
        <v>1.7253116478417519E-22</v>
      </c>
      <c r="AX30" s="2"/>
      <c r="AY30" s="6">
        <f t="shared" si="26"/>
        <v>49</v>
      </c>
      <c r="AZ30" s="2">
        <f t="shared" si="27"/>
        <v>1.9004573388880043E-2</v>
      </c>
      <c r="BA30" s="2">
        <f t="shared" si="27"/>
        <v>2.9867612549259238E-3</v>
      </c>
      <c r="BB30" s="2">
        <f t="shared" si="27"/>
        <v>1.6941330351758488E-4</v>
      </c>
      <c r="BC30" s="2">
        <f t="shared" si="27"/>
        <v>7.1525938235117443E-6</v>
      </c>
      <c r="BD30" s="2">
        <f t="shared" si="27"/>
        <v>3.0232393004592241E-7</v>
      </c>
      <c r="BE30" s="2">
        <f t="shared" si="27"/>
        <v>9.5974290681422051E-9</v>
      </c>
      <c r="BF30" s="2">
        <f t="shared" si="27"/>
        <v>1.355921708245944E-10</v>
      </c>
      <c r="BG30" s="21">
        <f t="shared" si="42"/>
        <v>0.47818334049997469</v>
      </c>
      <c r="BH30" s="21">
        <f t="shared" si="42"/>
        <v>2.0112651882331998E-2</v>
      </c>
      <c r="BI30" s="21">
        <f t="shared" si="42"/>
        <v>8.474254811555843E-4</v>
      </c>
      <c r="BJ30" s="21">
        <f t="shared" si="42"/>
        <v>3.5763608627802863E-5</v>
      </c>
      <c r="BK30" s="21">
        <f t="shared" si="42"/>
        <v>1.5116207927764083E-6</v>
      </c>
      <c r="BL30" s="21">
        <f t="shared" si="42"/>
        <v>6.3982862534653748E-8</v>
      </c>
      <c r="BM30" s="21">
        <f t="shared" si="42"/>
        <v>2.7118433950506958E-9</v>
      </c>
      <c r="BN30" s="2">
        <f t="shared" si="28"/>
        <v>65.611475834543597</v>
      </c>
      <c r="BO30" s="2">
        <f t="shared" si="28"/>
        <v>68.735831826664722</v>
      </c>
      <c r="BP30" s="2">
        <f t="shared" si="28"/>
        <v>71.860187818785846</v>
      </c>
      <c r="BQ30" s="2">
        <f t="shared" si="28"/>
        <v>74.984543810906956</v>
      </c>
      <c r="BR30" s="2">
        <f t="shared" si="28"/>
        <v>78.108899803028081</v>
      </c>
      <c r="BS30" s="2">
        <f t="shared" si="28"/>
        <v>81.233255795149205</v>
      </c>
      <c r="BT30" s="2">
        <f t="shared" si="28"/>
        <v>84.357611787270343</v>
      </c>
      <c r="BU30" s="2">
        <f t="shared" si="29"/>
        <v>3.0435986614541178E-14</v>
      </c>
      <c r="BV30" s="2">
        <f t="shared" si="29"/>
        <v>1.2789069789667439E-15</v>
      </c>
      <c r="BW30" s="2">
        <f t="shared" si="29"/>
        <v>5.3844614232144437E-17</v>
      </c>
      <c r="BX30" s="2">
        <f t="shared" si="29"/>
        <v>2.2710491935190278E-18</v>
      </c>
      <c r="BY30" s="2">
        <f t="shared" si="29"/>
        <v>9.5946573021177933E-20</v>
      </c>
      <c r="BZ30" s="2">
        <f t="shared" si="29"/>
        <v>4.0597184471331132E-21</v>
      </c>
      <c r="CA30" s="2">
        <f t="shared" si="29"/>
        <v>1.7201917680567834E-22</v>
      </c>
      <c r="CB30" s="2"/>
      <c r="CC30" s="6">
        <f t="shared" si="30"/>
        <v>49</v>
      </c>
      <c r="CD30" s="2">
        <f t="shared" si="31"/>
        <v>3.5762969117558717E-7</v>
      </c>
      <c r="CE30" s="2">
        <f t="shared" si="31"/>
        <v>7.5580982511480602E-8</v>
      </c>
      <c r="CF30" s="2">
        <f t="shared" si="31"/>
        <v>1.2796572090856274E-8</v>
      </c>
      <c r="CG30" s="2">
        <f t="shared" si="31"/>
        <v>1.3016848399161062E-9</v>
      </c>
      <c r="CH30" s="2">
        <f t="shared" si="31"/>
        <v>2.3016522021634958E-11</v>
      </c>
      <c r="CI30" s="2">
        <f t="shared" si="31"/>
        <v>2.4447666113758262E-13</v>
      </c>
      <c r="CJ30" s="2">
        <f t="shared" si="31"/>
        <v>2.0794477251229182E-15</v>
      </c>
      <c r="CK30" s="21">
        <f t="shared" si="43"/>
        <v>3.5763608627802863E-5</v>
      </c>
      <c r="CL30" s="21">
        <f t="shared" si="43"/>
        <v>1.5116207927764083E-6</v>
      </c>
      <c r="CM30" s="21">
        <f t="shared" si="43"/>
        <v>6.3982862534653748E-8</v>
      </c>
      <c r="CN30" s="21">
        <f t="shared" si="43"/>
        <v>2.7118433950506958E-9</v>
      </c>
      <c r="CO30" s="21">
        <f t="shared" si="43"/>
        <v>1.1508257175969541E-10</v>
      </c>
      <c r="CP30" s="21">
        <f t="shared" si="43"/>
        <v>4.8895085981131019E-12</v>
      </c>
      <c r="CQ30" s="21">
        <f t="shared" si="43"/>
        <v>2.0797007758691595E-13</v>
      </c>
      <c r="CR30" s="2">
        <f t="shared" si="32"/>
        <v>74.984543810906956</v>
      </c>
      <c r="CS30" s="2">
        <f t="shared" si="32"/>
        <v>78.108899803028081</v>
      </c>
      <c r="CT30" s="2">
        <f t="shared" si="32"/>
        <v>81.233255795149205</v>
      </c>
      <c r="CU30" s="2">
        <f t="shared" si="32"/>
        <v>84.357611787270343</v>
      </c>
      <c r="CV30" s="2">
        <f t="shared" si="32"/>
        <v>87.481967779391468</v>
      </c>
      <c r="CW30" s="2">
        <f t="shared" si="32"/>
        <v>90.606323771512592</v>
      </c>
      <c r="CX30" s="2">
        <f t="shared" si="32"/>
        <v>93.730679763633717</v>
      </c>
      <c r="CY30" s="2">
        <f t="shared" si="33"/>
        <v>2.2710491935190278E-18</v>
      </c>
      <c r="CZ30" s="2">
        <f t="shared" si="33"/>
        <v>9.5946573021177933E-20</v>
      </c>
      <c r="DA30" s="2">
        <f t="shared" si="33"/>
        <v>4.0597184471331132E-21</v>
      </c>
      <c r="DB30" s="2">
        <f t="shared" si="33"/>
        <v>1.7201917680567834E-22</v>
      </c>
      <c r="DC30" s="2">
        <f t="shared" si="33"/>
        <v>7.2984147289692221E-24</v>
      </c>
      <c r="DD30" s="2">
        <f t="shared" si="33"/>
        <v>3.1003567874408575E-25</v>
      </c>
      <c r="DE30" s="2">
        <f t="shared" si="33"/>
        <v>1.3185327858098372E-26</v>
      </c>
      <c r="DF30" s="2"/>
      <c r="DG30" s="6">
        <f t="shared" si="34"/>
        <v>49</v>
      </c>
      <c r="DH30" s="2">
        <f t="shared" si="35"/>
        <v>3.8389716272568814E-9</v>
      </c>
      <c r="DI30" s="2">
        <f t="shared" si="35"/>
        <v>2.440659074842699E-10</v>
      </c>
      <c r="DJ30" s="2">
        <f t="shared" si="35"/>
        <v>1.3809913212980973E-11</v>
      </c>
      <c r="DK30" s="2">
        <f t="shared" si="35"/>
        <v>6.3563931895771474E-13</v>
      </c>
      <c r="DL30" s="2">
        <f t="shared" si="35"/>
        <v>2.7032820426597938E-14</v>
      </c>
      <c r="DM30" s="2">
        <f t="shared" si="35"/>
        <v>9.7699626167013783E-16</v>
      </c>
      <c r="DN30" s="2">
        <f t="shared" si="35"/>
        <v>3.3306690738754701E-17</v>
      </c>
      <c r="DO30" s="2">
        <f t="shared" si="35"/>
        <v>0</v>
      </c>
      <c r="DP30" s="2">
        <f t="shared" si="35"/>
        <v>0</v>
      </c>
      <c r="DQ30" s="2">
        <f t="shared" si="35"/>
        <v>0</v>
      </c>
      <c r="DR30" s="2">
        <f t="shared" si="35"/>
        <v>0</v>
      </c>
      <c r="DS30" s="2">
        <f t="shared" si="35"/>
        <v>0</v>
      </c>
      <c r="DT30" s="2">
        <f t="shared" si="35"/>
        <v>0</v>
      </c>
      <c r="DU30" s="21">
        <f t="shared" si="44"/>
        <v>6.3982862534653748E-8</v>
      </c>
      <c r="DV30" s="21">
        <f t="shared" si="44"/>
        <v>2.7118433950506958E-9</v>
      </c>
      <c r="DW30" s="21">
        <f t="shared" si="44"/>
        <v>1.1508257175969541E-10</v>
      </c>
      <c r="DX30" s="21">
        <f t="shared" si="44"/>
        <v>4.8895085981131019E-12</v>
      </c>
      <c r="DY30" s="21">
        <f t="shared" si="44"/>
        <v>2.0797007758691595E-13</v>
      </c>
      <c r="DZ30" s="21">
        <f t="shared" si="44"/>
        <v>8.8549913424897922E-15</v>
      </c>
      <c r="EA30" s="21">
        <f t="shared" si="44"/>
        <v>3.7739915673252209E-16</v>
      </c>
      <c r="EB30" s="21">
        <f t="shared" si="44"/>
        <v>1.6099599083599802E-17</v>
      </c>
      <c r="EC30" s="21">
        <f t="shared" si="44"/>
        <v>6.8739795587778517E-19</v>
      </c>
      <c r="ED30" s="21">
        <f t="shared" si="44"/>
        <v>2.9373778527889647E-20</v>
      </c>
      <c r="EE30" s="21">
        <f t="shared" si="44"/>
        <v>1.2561765999941444E-21</v>
      </c>
      <c r="EF30" s="21">
        <f t="shared" si="44"/>
        <v>5.3760485933197081E-23</v>
      </c>
      <c r="EG30" s="21">
        <f t="shared" si="44"/>
        <v>2.3024004223488256E-24</v>
      </c>
      <c r="EH30" s="2">
        <f t="shared" si="36"/>
        <v>81.233255795149205</v>
      </c>
      <c r="EI30" s="2">
        <f t="shared" si="36"/>
        <v>84.357611787270343</v>
      </c>
      <c r="EJ30" s="2">
        <f t="shared" si="36"/>
        <v>87.481967779391468</v>
      </c>
      <c r="EK30" s="2">
        <f t="shared" si="36"/>
        <v>90.606323771512592</v>
      </c>
      <c r="EL30" s="2">
        <f t="shared" si="36"/>
        <v>93.730679763633717</v>
      </c>
      <c r="EM30" s="2">
        <f t="shared" si="36"/>
        <v>96.855035755754841</v>
      </c>
      <c r="EN30" s="2">
        <f t="shared" si="36"/>
        <v>99.979391747875951</v>
      </c>
      <c r="EO30" s="2">
        <f t="shared" si="36"/>
        <v>103.10374773999708</v>
      </c>
      <c r="EP30" s="2">
        <f t="shared" si="36"/>
        <v>106.2281037321182</v>
      </c>
      <c r="EQ30" s="2">
        <f t="shared" si="36"/>
        <v>109.35245972423932</v>
      </c>
      <c r="ER30" s="2">
        <f t="shared" si="36"/>
        <v>112.47681571636045</v>
      </c>
      <c r="ES30" s="2">
        <f t="shared" si="36"/>
        <v>115.60117170848157</v>
      </c>
      <c r="ET30" s="2">
        <f t="shared" si="36"/>
        <v>118.7255277006027</v>
      </c>
      <c r="EU30" s="2">
        <f t="shared" si="37"/>
        <v>4.0597184471331132E-21</v>
      </c>
      <c r="EV30" s="2">
        <f t="shared" si="37"/>
        <v>1.7201917680567834E-22</v>
      </c>
      <c r="EW30" s="2">
        <f t="shared" si="37"/>
        <v>7.2984147289692221E-24</v>
      </c>
      <c r="EX30" s="2">
        <f t="shared" si="37"/>
        <v>3.1003567874408575E-25</v>
      </c>
      <c r="EY30" s="2">
        <f t="shared" si="37"/>
        <v>1.3185327858098372E-26</v>
      </c>
      <c r="EZ30" s="2">
        <f t="shared" si="37"/>
        <v>5.6135084830396331E-28</v>
      </c>
      <c r="FA30" s="2">
        <f t="shared" si="37"/>
        <v>2.3922859153291695E-29</v>
      </c>
      <c r="FB30" s="2">
        <f t="shared" si="37"/>
        <v>1.0204711165805421E-30</v>
      </c>
      <c r="FC30" s="2">
        <f t="shared" si="37"/>
        <v>4.3568567905720723E-32</v>
      </c>
      <c r="FD30" s="2">
        <f t="shared" si="37"/>
        <v>1.8616963238475656E-33</v>
      </c>
      <c r="FE30" s="2">
        <f t="shared" si="37"/>
        <v>7.9613600403925601E-35</v>
      </c>
      <c r="FF30" s="2">
        <f t="shared" si="37"/>
        <v>3.4071406552927897E-36</v>
      </c>
      <c r="FG30" s="2">
        <f t="shared" si="37"/>
        <v>1.4591508742685179E-37</v>
      </c>
    </row>
    <row r="31" spans="1:163" x14ac:dyDescent="0.25">
      <c r="A31" s="19">
        <v>13</v>
      </c>
      <c r="B31" s="19">
        <v>51</v>
      </c>
      <c r="C31" s="4">
        <f t="shared" si="38"/>
        <v>13</v>
      </c>
      <c r="D31" s="20">
        <f t="shared" si="38"/>
        <v>51</v>
      </c>
      <c r="E31" s="8">
        <f t="shared" si="12"/>
        <v>324.16000000000003</v>
      </c>
      <c r="F31" s="21">
        <f t="shared" si="45"/>
        <v>6.3371356147021542E-14</v>
      </c>
      <c r="G31" s="7">
        <f t="shared" si="13"/>
        <v>1.1959532362332963</v>
      </c>
      <c r="H31" s="7">
        <f t="shared" si="14"/>
        <v>9.5287153457928458E-2</v>
      </c>
      <c r="I31" s="32">
        <f t="shared" si="15"/>
        <v>80.018706038906785</v>
      </c>
      <c r="J31" s="2">
        <f t="shared" si="39"/>
        <v>0.14694036548155026</v>
      </c>
      <c r="K31" s="2">
        <f t="shared" si="16"/>
        <v>0.57627909863054083</v>
      </c>
      <c r="L31" s="2">
        <f t="shared" si="17"/>
        <v>1.1250648293082957</v>
      </c>
      <c r="M31" s="2">
        <f t="shared" si="18"/>
        <v>0.10663746467458531</v>
      </c>
      <c r="N31" s="2">
        <f t="shared" si="19"/>
        <v>3.0704771553365352E-2</v>
      </c>
      <c r="O31" s="2">
        <f t="shared" si="20"/>
        <v>7.2305218600798868E-7</v>
      </c>
      <c r="P31" s="2">
        <f t="shared" si="21"/>
        <v>6.8592866409034054E-9</v>
      </c>
      <c r="Q31" s="6">
        <f t="shared" si="22"/>
        <v>51</v>
      </c>
      <c r="R31" s="2">
        <f t="shared" si="23"/>
        <v>4.9999997991103787E-2</v>
      </c>
      <c r="S31" s="2">
        <f t="shared" si="23"/>
        <v>5.1744292085299431E-2</v>
      </c>
      <c r="T31" s="2">
        <f t="shared" si="23"/>
        <v>4.6131260961394414E-3</v>
      </c>
      <c r="U31" s="2">
        <f t="shared" si="23"/>
        <v>2.6812302882310844E-4</v>
      </c>
      <c r="V31" s="2">
        <f t="shared" si="23"/>
        <v>1.1541550945071144E-5</v>
      </c>
      <c r="W31" s="2">
        <f t="shared" si="23"/>
        <v>3.7296217555993216E-7</v>
      </c>
      <c r="X31" s="2">
        <f t="shared" si="23"/>
        <v>1.0728332844323064E-8</v>
      </c>
      <c r="Y31" s="2">
        <f t="shared" si="23"/>
        <v>2.3176606189778682E-10</v>
      </c>
      <c r="Z31" s="21">
        <f t="shared" si="40"/>
        <v>17.029948139623876</v>
      </c>
      <c r="AA31" s="21">
        <f t="shared" si="40"/>
        <v>0.72865606644957093</v>
      </c>
      <c r="AB31" s="21">
        <f t="shared" si="40"/>
        <v>3.1237008836309178E-2</v>
      </c>
      <c r="AC31" s="21">
        <f t="shared" si="40"/>
        <v>1.3415145725460017E-3</v>
      </c>
      <c r="AD31" s="21">
        <f t="shared" si="40"/>
        <v>5.7709419881923243E-5</v>
      </c>
      <c r="AE31" s="21">
        <f t="shared" si="40"/>
        <v>2.4864175948576807E-6</v>
      </c>
      <c r="AF31" s="21">
        <f t="shared" si="40"/>
        <v>1.0728333422909733E-7</v>
      </c>
      <c r="AG31" s="21">
        <f t="shared" si="40"/>
        <v>4.6353212213731621E-9</v>
      </c>
      <c r="AH31" s="2">
        <f t="shared" si="24"/>
        <v>62.101587266889261</v>
      </c>
      <c r="AI31" s="2">
        <f t="shared" si="24"/>
        <v>65.206666630233727</v>
      </c>
      <c r="AJ31" s="2">
        <f t="shared" si="24"/>
        <v>68.311745993578185</v>
      </c>
      <c r="AK31" s="2">
        <f t="shared" si="24"/>
        <v>71.416825356922644</v>
      </c>
      <c r="AL31" s="2">
        <f t="shared" si="24"/>
        <v>74.521904720267116</v>
      </c>
      <c r="AM31" s="2">
        <f t="shared" si="24"/>
        <v>77.626984083611575</v>
      </c>
      <c r="AN31" s="2">
        <f t="shared" si="24"/>
        <v>80.732063446956033</v>
      </c>
      <c r="AO31" s="2">
        <f t="shared" si="24"/>
        <v>83.837142810300506</v>
      </c>
      <c r="AP31" s="2">
        <f t="shared" si="41"/>
        <v>1.0832971863553664E-12</v>
      </c>
      <c r="AQ31" s="2">
        <f t="shared" si="25"/>
        <v>4.6309154484862268E-14</v>
      </c>
      <c r="AR31" s="2">
        <f t="shared" si="25"/>
        <v>1.9838849234750338E-15</v>
      </c>
      <c r="AS31" s="2">
        <f t="shared" si="25"/>
        <v>8.5156121199446066E-17</v>
      </c>
      <c r="AT31" s="2">
        <f t="shared" si="25"/>
        <v>3.6617987013848739E-18</v>
      </c>
      <c r="AU31" s="2">
        <f t="shared" si="25"/>
        <v>1.5772122412263224E-19</v>
      </c>
      <c r="AV31" s="2">
        <f t="shared" si="25"/>
        <v>6.8037432451125331E-21</v>
      </c>
      <c r="AW31" s="2">
        <f t="shared" si="25"/>
        <v>2.939130813111281E-22</v>
      </c>
      <c r="AX31" s="2"/>
      <c r="AY31" s="6">
        <f t="shared" si="26"/>
        <v>51</v>
      </c>
      <c r="AZ31" s="2">
        <f t="shared" si="27"/>
        <v>2.5824729029837248E-2</v>
      </c>
      <c r="BA31" s="2">
        <f t="shared" si="27"/>
        <v>4.6006479617350937E-3</v>
      </c>
      <c r="BB31" s="2">
        <f t="shared" si="27"/>
        <v>2.6737368913281044E-4</v>
      </c>
      <c r="BC31" s="2">
        <f t="shared" si="27"/>
        <v>1.1508747774557904E-5</v>
      </c>
      <c r="BD31" s="2">
        <f t="shared" si="27"/>
        <v>4.9584836752103462E-7</v>
      </c>
      <c r="BE31" s="2">
        <f t="shared" si="27"/>
        <v>1.6045438427925161E-8</v>
      </c>
      <c r="BF31" s="2">
        <f t="shared" si="27"/>
        <v>2.3107968871727281E-10</v>
      </c>
      <c r="BG31" s="21">
        <f t="shared" si="42"/>
        <v>0.72669275545821299</v>
      </c>
      <c r="BH31" s="21">
        <f t="shared" si="42"/>
        <v>3.1151185414848341E-2</v>
      </c>
      <c r="BI31" s="21">
        <f t="shared" si="42"/>
        <v>1.3377628515086903E-3</v>
      </c>
      <c r="BJ31" s="21">
        <f t="shared" si="42"/>
        <v>5.7545394577196958E-5</v>
      </c>
      <c r="BK31" s="21">
        <f t="shared" si="42"/>
        <v>2.4792449109596904E-6</v>
      </c>
      <c r="BL31" s="21">
        <f t="shared" si="42"/>
        <v>1.0696959527843447E-7</v>
      </c>
      <c r="BM31" s="21">
        <f t="shared" si="42"/>
        <v>4.6215937899865365E-9</v>
      </c>
      <c r="BN31" s="2">
        <f t="shared" si="28"/>
        <v>65.206666630233727</v>
      </c>
      <c r="BO31" s="2">
        <f t="shared" si="28"/>
        <v>68.311745993578185</v>
      </c>
      <c r="BP31" s="2">
        <f t="shared" si="28"/>
        <v>71.416825356922644</v>
      </c>
      <c r="BQ31" s="2">
        <f t="shared" si="28"/>
        <v>74.521904720267116</v>
      </c>
      <c r="BR31" s="2">
        <f t="shared" si="28"/>
        <v>77.626984083611575</v>
      </c>
      <c r="BS31" s="2">
        <f t="shared" si="28"/>
        <v>80.732063446956033</v>
      </c>
      <c r="BT31" s="2">
        <f t="shared" si="28"/>
        <v>83.837142810300506</v>
      </c>
      <c r="BU31" s="2">
        <f t="shared" si="29"/>
        <v>4.6184365255747659E-14</v>
      </c>
      <c r="BV31" s="2">
        <f t="shared" si="29"/>
        <v>1.9784338187966769E-15</v>
      </c>
      <c r="BW31" s="2">
        <f t="shared" si="29"/>
        <v>8.4917958360985119E-17</v>
      </c>
      <c r="BX31" s="2">
        <f t="shared" si="29"/>
        <v>3.6513905084362708E-18</v>
      </c>
      <c r="BY31" s="2">
        <f t="shared" si="29"/>
        <v>1.5726622563101838E-19</v>
      </c>
      <c r="BZ31" s="2">
        <f t="shared" si="29"/>
        <v>6.7838459974360739E-21</v>
      </c>
      <c r="CA31" s="2">
        <f t="shared" si="29"/>
        <v>2.9304264923507257E-22</v>
      </c>
      <c r="CB31" s="2"/>
      <c r="CC31" s="6">
        <f t="shared" si="30"/>
        <v>51</v>
      </c>
      <c r="CD31" s="2">
        <f t="shared" si="31"/>
        <v>5.7543738872789525E-7</v>
      </c>
      <c r="CE31" s="2">
        <f t="shared" si="31"/>
        <v>1.2396209188025866E-7</v>
      </c>
      <c r="CF31" s="2">
        <f t="shared" si="31"/>
        <v>2.1393917903900218E-8</v>
      </c>
      <c r="CG31" s="2">
        <f t="shared" si="31"/>
        <v>2.2183650116858189E-9</v>
      </c>
      <c r="CH31" s="2">
        <f t="shared" si="31"/>
        <v>3.9985770250439151E-11</v>
      </c>
      <c r="CI31" s="2">
        <f t="shared" si="31"/>
        <v>4.3295922402819542E-13</v>
      </c>
      <c r="CJ31" s="2">
        <f t="shared" si="31"/>
        <v>3.7547742692822795E-15</v>
      </c>
      <c r="CK31" s="21">
        <f t="shared" si="43"/>
        <v>5.7545394577196958E-5</v>
      </c>
      <c r="CL31" s="21">
        <f t="shared" si="43"/>
        <v>2.4792449109596904E-6</v>
      </c>
      <c r="CM31" s="21">
        <f t="shared" si="43"/>
        <v>1.0696959527843447E-7</v>
      </c>
      <c r="CN31" s="21">
        <f t="shared" si="43"/>
        <v>4.6215937899865365E-9</v>
      </c>
      <c r="CO31" s="21">
        <f t="shared" si="43"/>
        <v>1.9992890485558872E-10</v>
      </c>
      <c r="CP31" s="21">
        <f t="shared" si="43"/>
        <v>8.659182097360929E-12</v>
      </c>
      <c r="CQ31" s="21">
        <f t="shared" si="43"/>
        <v>3.7545992522497137E-13</v>
      </c>
      <c r="CR31" s="2">
        <f t="shared" si="32"/>
        <v>74.521904720267116</v>
      </c>
      <c r="CS31" s="2">
        <f t="shared" si="32"/>
        <v>77.626984083611575</v>
      </c>
      <c r="CT31" s="2">
        <f t="shared" si="32"/>
        <v>80.732063446956033</v>
      </c>
      <c r="CU31" s="2">
        <f t="shared" si="32"/>
        <v>83.837142810300506</v>
      </c>
      <c r="CV31" s="2">
        <f t="shared" si="32"/>
        <v>86.942222173644979</v>
      </c>
      <c r="CW31" s="2">
        <f t="shared" si="32"/>
        <v>90.047301536989437</v>
      </c>
      <c r="CX31" s="2">
        <f t="shared" si="32"/>
        <v>93.152380900333895</v>
      </c>
      <c r="CY31" s="2">
        <f t="shared" si="33"/>
        <v>3.6513905084362708E-18</v>
      </c>
      <c r="CZ31" s="2">
        <f t="shared" si="33"/>
        <v>1.5726622563101838E-19</v>
      </c>
      <c r="DA31" s="2">
        <f t="shared" si="33"/>
        <v>6.7838459974360739E-21</v>
      </c>
      <c r="DB31" s="2">
        <f t="shared" si="33"/>
        <v>2.9304264923507257E-22</v>
      </c>
      <c r="DC31" s="2">
        <f t="shared" si="33"/>
        <v>1.2675241921357897E-23</v>
      </c>
      <c r="DD31" s="2">
        <f t="shared" si="33"/>
        <v>5.4892500062290872E-25</v>
      </c>
      <c r="DE31" s="2">
        <f t="shared" si="33"/>
        <v>2.3799386643779957E-26</v>
      </c>
      <c r="DF31" s="2"/>
      <c r="DG31" s="6">
        <f t="shared" si="34"/>
        <v>51</v>
      </c>
      <c r="DH31" s="2">
        <f t="shared" si="35"/>
        <v>6.4181753711700645E-9</v>
      </c>
      <c r="DI31" s="2">
        <f t="shared" si="35"/>
        <v>4.1594343969109104E-10</v>
      </c>
      <c r="DJ31" s="2">
        <f t="shared" si="35"/>
        <v>2.3991462150263488E-11</v>
      </c>
      <c r="DK31" s="2">
        <f t="shared" si="35"/>
        <v>1.1256939824733081E-12</v>
      </c>
      <c r="DL31" s="2">
        <f t="shared" si="35"/>
        <v>4.8812065500669635E-14</v>
      </c>
      <c r="DM31" s="2">
        <f t="shared" si="35"/>
        <v>1.7952306308188783E-15</v>
      </c>
      <c r="DN31" s="2">
        <f t="shared" si="35"/>
        <v>6.6613381477509402E-17</v>
      </c>
      <c r="DO31" s="2">
        <f t="shared" si="35"/>
        <v>0</v>
      </c>
      <c r="DP31" s="2">
        <f t="shared" si="35"/>
        <v>0</v>
      </c>
      <c r="DQ31" s="2">
        <f t="shared" si="35"/>
        <v>0</v>
      </c>
      <c r="DR31" s="2">
        <f t="shared" si="35"/>
        <v>0</v>
      </c>
      <c r="DS31" s="2">
        <f t="shared" si="35"/>
        <v>0</v>
      </c>
      <c r="DT31" s="2">
        <f t="shared" si="35"/>
        <v>0</v>
      </c>
      <c r="DU31" s="21">
        <f t="shared" si="44"/>
        <v>1.0696959527843447E-7</v>
      </c>
      <c r="DV31" s="21">
        <f t="shared" si="44"/>
        <v>4.6215937899865365E-9</v>
      </c>
      <c r="DW31" s="21">
        <f t="shared" si="44"/>
        <v>1.9992890485558872E-10</v>
      </c>
      <c r="DX31" s="21">
        <f t="shared" si="44"/>
        <v>8.659182097360929E-12</v>
      </c>
      <c r="DY31" s="21">
        <f t="shared" si="44"/>
        <v>3.7545992522497137E-13</v>
      </c>
      <c r="DZ31" s="21">
        <f t="shared" si="44"/>
        <v>1.6296949810632322E-14</v>
      </c>
      <c r="EA31" s="21">
        <f t="shared" si="44"/>
        <v>7.0807305793848136E-16</v>
      </c>
      <c r="EB31" s="21">
        <f t="shared" si="44"/>
        <v>3.0793139252830331E-17</v>
      </c>
      <c r="EC31" s="21">
        <f t="shared" si="44"/>
        <v>1.3403281459068786E-18</v>
      </c>
      <c r="ED31" s="21">
        <f t="shared" si="44"/>
        <v>5.8388658034820851E-20</v>
      </c>
      <c r="EE31" s="21">
        <f t="shared" si="44"/>
        <v>2.5455789271509352E-21</v>
      </c>
      <c r="EF31" s="21">
        <f t="shared" si="44"/>
        <v>1.1106247919238616E-22</v>
      </c>
      <c r="EG31" s="21">
        <f t="shared" si="44"/>
        <v>4.8490228382099437E-24</v>
      </c>
      <c r="EH31" s="2">
        <f t="shared" si="36"/>
        <v>80.732063446956033</v>
      </c>
      <c r="EI31" s="2">
        <f t="shared" si="36"/>
        <v>83.837142810300506</v>
      </c>
      <c r="EJ31" s="2">
        <f t="shared" si="36"/>
        <v>86.942222173644979</v>
      </c>
      <c r="EK31" s="2">
        <f t="shared" si="36"/>
        <v>90.047301536989437</v>
      </c>
      <c r="EL31" s="2">
        <f t="shared" si="36"/>
        <v>93.152380900333895</v>
      </c>
      <c r="EM31" s="2">
        <f t="shared" si="36"/>
        <v>96.257460263678368</v>
      </c>
      <c r="EN31" s="2">
        <f t="shared" si="36"/>
        <v>99.362539627022826</v>
      </c>
      <c r="EO31" s="2">
        <f t="shared" si="36"/>
        <v>102.46761899036728</v>
      </c>
      <c r="EP31" s="2">
        <f t="shared" si="36"/>
        <v>105.57269835371174</v>
      </c>
      <c r="EQ31" s="2">
        <f t="shared" si="36"/>
        <v>108.67777771705622</v>
      </c>
      <c r="ER31" s="2">
        <f t="shared" si="36"/>
        <v>111.78285708040067</v>
      </c>
      <c r="ES31" s="2">
        <f t="shared" si="36"/>
        <v>114.88793644374513</v>
      </c>
      <c r="ET31" s="2">
        <f t="shared" si="36"/>
        <v>117.99301580708961</v>
      </c>
      <c r="EU31" s="2">
        <f t="shared" si="37"/>
        <v>6.7838459974360739E-21</v>
      </c>
      <c r="EV31" s="2">
        <f t="shared" si="37"/>
        <v>2.9304264923507257E-22</v>
      </c>
      <c r="EW31" s="2">
        <f t="shared" si="37"/>
        <v>1.2675241921357897E-23</v>
      </c>
      <c r="EX31" s="2">
        <f t="shared" si="37"/>
        <v>5.4892500062290872E-25</v>
      </c>
      <c r="EY31" s="2">
        <f t="shared" si="37"/>
        <v>2.3799386643779957E-26</v>
      </c>
      <c r="EZ31" s="2">
        <f t="shared" si="37"/>
        <v>1.0329578488199664E-27</v>
      </c>
      <c r="FA31" s="2">
        <f t="shared" si="37"/>
        <v>4.4878112715139553E-29</v>
      </c>
      <c r="FB31" s="2">
        <f t="shared" si="37"/>
        <v>1.9516206837054171E-30</v>
      </c>
      <c r="FC31" s="2">
        <f t="shared" si="37"/>
        <v>8.4945639517196857E-32</v>
      </c>
      <c r="FD31" s="2">
        <f t="shared" si="37"/>
        <v>3.7004085866442201E-33</v>
      </c>
      <c r="FE31" s="2">
        <f t="shared" si="37"/>
        <v>1.6132477449497697E-34</v>
      </c>
      <c r="FF31" s="2">
        <f t="shared" si="37"/>
        <v>7.0384456780550884E-36</v>
      </c>
      <c r="FG31" s="2">
        <f t="shared" si="37"/>
        <v>3.0729800351437512E-37</v>
      </c>
    </row>
    <row r="32" spans="1:163" x14ac:dyDescent="0.25">
      <c r="A32" s="19">
        <v>14</v>
      </c>
      <c r="B32" s="19">
        <v>53</v>
      </c>
      <c r="C32" s="4">
        <f t="shared" si="38"/>
        <v>14</v>
      </c>
      <c r="D32" s="20">
        <f t="shared" si="38"/>
        <v>53</v>
      </c>
      <c r="E32" s="8">
        <f t="shared" si="12"/>
        <v>326.16000000000003</v>
      </c>
      <c r="F32" s="21">
        <f t="shared" si="45"/>
        <v>6.3371356147021542E-14</v>
      </c>
      <c r="G32" s="7">
        <f t="shared" si="13"/>
        <v>1.195494739964752</v>
      </c>
      <c r="H32" s="7">
        <f t="shared" si="14"/>
        <v>9.417314097484504E-2</v>
      </c>
      <c r="I32" s="32">
        <f t="shared" si="15"/>
        <v>80.120076931153633</v>
      </c>
      <c r="J32" s="2">
        <f t="shared" si="39"/>
        <v>0.14866081598334435</v>
      </c>
      <c r="K32" s="2">
        <f t="shared" si="16"/>
        <v>0.57937243276535833</v>
      </c>
      <c r="L32" s="2">
        <f t="shared" si="17"/>
        <v>1.1252610550766353</v>
      </c>
      <c r="M32" s="2">
        <f t="shared" si="18"/>
        <v>0.12423703113581992</v>
      </c>
      <c r="N32" s="2">
        <f t="shared" si="19"/>
        <v>4.0791719032244877E-2</v>
      </c>
      <c r="O32" s="2">
        <f t="shared" si="20"/>
        <v>1.16172089612121E-6</v>
      </c>
      <c r="P32" s="2">
        <f t="shared" si="21"/>
        <v>1.1409127189665471E-8</v>
      </c>
      <c r="Q32" s="6">
        <f t="shared" si="22"/>
        <v>53</v>
      </c>
      <c r="R32" s="2">
        <f t="shared" si="23"/>
        <v>4.9999999999463231E-2</v>
      </c>
      <c r="S32" s="2">
        <f t="shared" si="23"/>
        <v>6.6752361181373676E-2</v>
      </c>
      <c r="T32" s="2">
        <f t="shared" si="23"/>
        <v>7.0449633503747383E-3</v>
      </c>
      <c r="U32" s="2">
        <f t="shared" si="23"/>
        <v>4.2062199921348857E-4</v>
      </c>
      <c r="V32" s="2">
        <f t="shared" si="23"/>
        <v>1.8458493002504463E-5</v>
      </c>
      <c r="W32" s="2">
        <f t="shared" si="23"/>
        <v>6.0789887971757211E-7</v>
      </c>
      <c r="X32" s="2">
        <f t="shared" si="23"/>
        <v>1.7821141695684164E-8</v>
      </c>
      <c r="Y32" s="2">
        <f t="shared" si="23"/>
        <v>3.9237087468002589E-10</v>
      </c>
      <c r="Z32" s="21">
        <f t="shared" si="40"/>
        <v>25.257475690579078</v>
      </c>
      <c r="AA32" s="21">
        <f t="shared" si="40"/>
        <v>1.1011864343814133</v>
      </c>
      <c r="AB32" s="21">
        <f t="shared" si="40"/>
        <v>4.8105142303117951E-2</v>
      </c>
      <c r="AC32" s="21">
        <f t="shared" si="40"/>
        <v>2.1053246375297764E-3</v>
      </c>
      <c r="AD32" s="21">
        <f t="shared" si="40"/>
        <v>9.2296724224183701E-5</v>
      </c>
      <c r="AE32" s="21">
        <f t="shared" si="40"/>
        <v>4.0526674101633218E-6</v>
      </c>
      <c r="AF32" s="21">
        <f t="shared" si="40"/>
        <v>1.7821143278176574E-7</v>
      </c>
      <c r="AG32" s="21">
        <f t="shared" si="40"/>
        <v>7.8474175203660765E-9</v>
      </c>
      <c r="AH32" s="2">
        <f t="shared" si="24"/>
        <v>61.720782831845789</v>
      </c>
      <c r="AI32" s="2">
        <f t="shared" si="24"/>
        <v>64.806821973438076</v>
      </c>
      <c r="AJ32" s="2">
        <f t="shared" si="24"/>
        <v>67.892861115030371</v>
      </c>
      <c r="AK32" s="2">
        <f t="shared" si="24"/>
        <v>70.978900256622651</v>
      </c>
      <c r="AL32" s="2">
        <f t="shared" si="24"/>
        <v>74.064939398214946</v>
      </c>
      <c r="AM32" s="2">
        <f t="shared" si="24"/>
        <v>77.150978539807241</v>
      </c>
      <c r="AN32" s="2">
        <f t="shared" si="24"/>
        <v>80.237017681399522</v>
      </c>
      <c r="AO32" s="2">
        <f t="shared" si="24"/>
        <v>83.32305682299183</v>
      </c>
      <c r="AP32" s="2">
        <f t="shared" si="41"/>
        <v>1.6046867649963805E-12</v>
      </c>
      <c r="AQ32" s="2">
        <f t="shared" si="25"/>
        <v>6.9916909106652014E-14</v>
      </c>
      <c r="AR32" s="2">
        <f t="shared" si="25"/>
        <v>3.0528414169356657E-15</v>
      </c>
      <c r="AS32" s="2">
        <f t="shared" si="25"/>
        <v>1.3355980085621252E-16</v>
      </c>
      <c r="AT32" s="2">
        <f t="shared" si="25"/>
        <v>5.853643083023686E-18</v>
      </c>
      <c r="AU32" s="2">
        <f t="shared" si="25"/>
        <v>2.5697659898357271E-19</v>
      </c>
      <c r="AV32" s="2">
        <f t="shared" si="25"/>
        <v>1.1298553039324727E-20</v>
      </c>
      <c r="AW32" s="2">
        <f t="shared" si="25"/>
        <v>4.9746797985313788E-22</v>
      </c>
      <c r="AX32" s="2"/>
      <c r="AY32" s="6">
        <f t="shared" si="26"/>
        <v>53</v>
      </c>
      <c r="AZ32" s="2">
        <f t="shared" si="27"/>
        <v>3.3326912861331916E-2</v>
      </c>
      <c r="BA32" s="2">
        <f t="shared" si="27"/>
        <v>7.0261150704546797E-3</v>
      </c>
      <c r="BB32" s="2">
        <f t="shared" si="27"/>
        <v>4.1944970583824849E-4</v>
      </c>
      <c r="BC32" s="2">
        <f t="shared" si="27"/>
        <v>1.8406150942817947E-5</v>
      </c>
      <c r="BD32" s="2">
        <f t="shared" si="27"/>
        <v>8.08198764001844E-7</v>
      </c>
      <c r="BE32" s="2">
        <f t="shared" si="27"/>
        <v>2.6653701995504875E-8</v>
      </c>
      <c r="BF32" s="2">
        <f t="shared" si="27"/>
        <v>3.9121121342411415E-10</v>
      </c>
      <c r="BG32" s="21">
        <f t="shared" si="42"/>
        <v>1.0982271345294032</v>
      </c>
      <c r="BH32" s="21">
        <f t="shared" si="42"/>
        <v>4.7973303384247837E-2</v>
      </c>
      <c r="BI32" s="21">
        <f t="shared" si="42"/>
        <v>2.0994508346144254E-3</v>
      </c>
      <c r="BJ32" s="21">
        <f t="shared" si="42"/>
        <v>9.2034989803865315E-5</v>
      </c>
      <c r="BK32" s="21">
        <f t="shared" si="42"/>
        <v>4.0410019848180775E-6</v>
      </c>
      <c r="BL32" s="21">
        <f t="shared" si="42"/>
        <v>1.7769136247011262E-7</v>
      </c>
      <c r="BM32" s="21">
        <f t="shared" si="42"/>
        <v>7.8242242516881125E-9</v>
      </c>
      <c r="BN32" s="2">
        <f t="shared" si="28"/>
        <v>64.806821973438076</v>
      </c>
      <c r="BO32" s="2">
        <f t="shared" si="28"/>
        <v>67.892861115030371</v>
      </c>
      <c r="BP32" s="2">
        <f t="shared" si="28"/>
        <v>70.978900256622651</v>
      </c>
      <c r="BQ32" s="2">
        <f t="shared" si="28"/>
        <v>74.064939398214946</v>
      </c>
      <c r="BR32" s="2">
        <f t="shared" si="28"/>
        <v>77.150978539807241</v>
      </c>
      <c r="BS32" s="2">
        <f t="shared" si="28"/>
        <v>80.237017681399522</v>
      </c>
      <c r="BT32" s="2">
        <f t="shared" si="28"/>
        <v>83.32305682299183</v>
      </c>
      <c r="BU32" s="2">
        <f t="shared" si="29"/>
        <v>6.9729002712730564E-14</v>
      </c>
      <c r="BV32" s="2">
        <f t="shared" si="29"/>
        <v>3.0444742477827029E-15</v>
      </c>
      <c r="BW32" s="2">
        <f t="shared" si="29"/>
        <v>1.3318715881128517E-16</v>
      </c>
      <c r="BX32" s="2">
        <f t="shared" si="29"/>
        <v>5.8370429309120854E-18</v>
      </c>
      <c r="BY32" s="2">
        <f t="shared" si="29"/>
        <v>2.5623688937362842E-19</v>
      </c>
      <c r="BZ32" s="2">
        <f t="shared" si="29"/>
        <v>1.1265580293486654E-20</v>
      </c>
      <c r="CA32" s="2">
        <f t="shared" si="29"/>
        <v>4.9599768483086317E-22</v>
      </c>
      <c r="CB32" s="2"/>
      <c r="CC32" s="6">
        <f t="shared" si="30"/>
        <v>53</v>
      </c>
      <c r="CD32" s="2">
        <f t="shared" si="31"/>
        <v>9.2030754714089722E-7</v>
      </c>
      <c r="CE32" s="2">
        <f t="shared" si="31"/>
        <v>2.02049691000461E-7</v>
      </c>
      <c r="CF32" s="2">
        <f t="shared" si="31"/>
        <v>3.5538269327339833E-8</v>
      </c>
      <c r="CG32" s="2">
        <f t="shared" si="31"/>
        <v>3.755627648871496E-9</v>
      </c>
      <c r="CH32" s="2">
        <f t="shared" si="31"/>
        <v>6.8992900281728003E-11</v>
      </c>
      <c r="CI32" s="2">
        <f t="shared" si="31"/>
        <v>7.6137429694256302E-13</v>
      </c>
      <c r="CJ32" s="2">
        <f t="shared" si="31"/>
        <v>6.7290617522530737E-15</v>
      </c>
      <c r="CK32" s="21">
        <f t="shared" si="43"/>
        <v>9.2034989803865315E-5</v>
      </c>
      <c r="CL32" s="21">
        <f t="shared" si="43"/>
        <v>4.0410019848180775E-6</v>
      </c>
      <c r="CM32" s="21">
        <f t="shared" si="43"/>
        <v>1.7769136247011262E-7</v>
      </c>
      <c r="CN32" s="21">
        <f t="shared" si="43"/>
        <v>7.8242242516881125E-9</v>
      </c>
      <c r="CO32" s="21">
        <f t="shared" si="43"/>
        <v>3.4496447915395793E-10</v>
      </c>
      <c r="CP32" s="21">
        <f t="shared" si="43"/>
        <v>1.5227529625617497E-11</v>
      </c>
      <c r="CQ32" s="21">
        <f t="shared" si="43"/>
        <v>6.7293561835500031E-13</v>
      </c>
      <c r="CR32" s="2">
        <f t="shared" si="32"/>
        <v>74.064939398214946</v>
      </c>
      <c r="CS32" s="2">
        <f t="shared" si="32"/>
        <v>77.150978539807241</v>
      </c>
      <c r="CT32" s="2">
        <f t="shared" si="32"/>
        <v>80.237017681399522</v>
      </c>
      <c r="CU32" s="2">
        <f t="shared" si="32"/>
        <v>83.32305682299183</v>
      </c>
      <c r="CV32" s="2">
        <f t="shared" si="32"/>
        <v>86.409095964584111</v>
      </c>
      <c r="CW32" s="2">
        <f t="shared" si="32"/>
        <v>89.495135106176406</v>
      </c>
      <c r="CX32" s="2">
        <f t="shared" si="32"/>
        <v>92.581174247768686</v>
      </c>
      <c r="CY32" s="2">
        <f t="shared" si="33"/>
        <v>5.8370429309120854E-18</v>
      </c>
      <c r="CZ32" s="2">
        <f t="shared" si="33"/>
        <v>2.5623688937362842E-19</v>
      </c>
      <c r="DA32" s="2">
        <f t="shared" si="33"/>
        <v>1.1265580293486654E-20</v>
      </c>
      <c r="DB32" s="2">
        <f t="shared" si="33"/>
        <v>4.9599768483086317E-22</v>
      </c>
      <c r="DC32" s="2">
        <f t="shared" si="33"/>
        <v>2.1866342954207656E-23</v>
      </c>
      <c r="DD32" s="2">
        <f t="shared" si="33"/>
        <v>9.6517009113346433E-25</v>
      </c>
      <c r="DE32" s="2">
        <f t="shared" si="33"/>
        <v>4.2650824738205111E-26</v>
      </c>
      <c r="DF32" s="2"/>
      <c r="DG32" s="6">
        <f t="shared" si="34"/>
        <v>53</v>
      </c>
      <c r="DH32" s="2">
        <f t="shared" si="35"/>
        <v>1.0661480798201949E-8</v>
      </c>
      <c r="DI32" s="2">
        <f t="shared" si="35"/>
        <v>7.0418018416340539E-10</v>
      </c>
      <c r="DJ32" s="2">
        <f t="shared" si="35"/>
        <v>4.1395740169036798E-11</v>
      </c>
      <c r="DK32" s="2">
        <f t="shared" si="35"/>
        <v>1.9795731720506637E-12</v>
      </c>
      <c r="DL32" s="2">
        <f t="shared" si="35"/>
        <v>8.7477802779289966E-14</v>
      </c>
      <c r="DM32" s="2">
        <f t="shared" si="35"/>
        <v>3.2729374765949615E-15</v>
      </c>
      <c r="DN32" s="2">
        <f t="shared" si="35"/>
        <v>1.332267629550188E-16</v>
      </c>
      <c r="DO32" s="2">
        <f t="shared" si="35"/>
        <v>9.9920072216264085E-18</v>
      </c>
      <c r="DP32" s="2">
        <f t="shared" si="35"/>
        <v>0</v>
      </c>
      <c r="DQ32" s="2">
        <f t="shared" si="35"/>
        <v>0</v>
      </c>
      <c r="DR32" s="2">
        <f t="shared" si="35"/>
        <v>0</v>
      </c>
      <c r="DS32" s="2">
        <f t="shared" si="35"/>
        <v>0</v>
      </c>
      <c r="DT32" s="2">
        <f t="shared" si="35"/>
        <v>0</v>
      </c>
      <c r="DU32" s="21">
        <f t="shared" si="44"/>
        <v>1.7769136247011262E-7</v>
      </c>
      <c r="DV32" s="21">
        <f t="shared" si="44"/>
        <v>7.8242242516881125E-9</v>
      </c>
      <c r="DW32" s="21">
        <f t="shared" si="44"/>
        <v>3.4496447915395793E-10</v>
      </c>
      <c r="DX32" s="21">
        <f t="shared" si="44"/>
        <v>1.5227529625617497E-11</v>
      </c>
      <c r="DY32" s="21">
        <f t="shared" si="44"/>
        <v>6.7293561835500031E-13</v>
      </c>
      <c r="DZ32" s="21">
        <f t="shared" si="44"/>
        <v>2.9769832771180463E-14</v>
      </c>
      <c r="EA32" s="21">
        <f t="shared" si="44"/>
        <v>1.3182885067848493E-15</v>
      </c>
      <c r="EB32" s="21">
        <f t="shared" si="44"/>
        <v>5.8431952772874297E-17</v>
      </c>
      <c r="EC32" s="21">
        <f t="shared" si="44"/>
        <v>2.5922264776421128E-18</v>
      </c>
      <c r="ED32" s="21">
        <f t="shared" si="44"/>
        <v>1.1509506501758696E-19</v>
      </c>
      <c r="EE32" s="21">
        <f t="shared" si="44"/>
        <v>5.1142503044158213E-21</v>
      </c>
      <c r="EF32" s="21">
        <f t="shared" si="44"/>
        <v>2.2742101653330916E-22</v>
      </c>
      <c r="EG32" s="21">
        <f t="shared" si="44"/>
        <v>1.0120122162614554E-23</v>
      </c>
      <c r="EH32" s="2">
        <f t="shared" si="36"/>
        <v>80.237017681399522</v>
      </c>
      <c r="EI32" s="2">
        <f t="shared" si="36"/>
        <v>83.32305682299183</v>
      </c>
      <c r="EJ32" s="2">
        <f t="shared" si="36"/>
        <v>86.409095964584111</v>
      </c>
      <c r="EK32" s="2">
        <f t="shared" si="36"/>
        <v>89.495135106176406</v>
      </c>
      <c r="EL32" s="2">
        <f t="shared" si="36"/>
        <v>92.581174247768686</v>
      </c>
      <c r="EM32" s="2">
        <f t="shared" si="36"/>
        <v>95.667213389360981</v>
      </c>
      <c r="EN32" s="2">
        <f t="shared" si="36"/>
        <v>98.753252530953276</v>
      </c>
      <c r="EO32" s="2">
        <f t="shared" si="36"/>
        <v>101.83929167254556</v>
      </c>
      <c r="EP32" s="2">
        <f t="shared" si="36"/>
        <v>104.92533081413785</v>
      </c>
      <c r="EQ32" s="2">
        <f t="shared" si="36"/>
        <v>108.01136995573013</v>
      </c>
      <c r="ER32" s="2">
        <f t="shared" si="36"/>
        <v>111.09740909732243</v>
      </c>
      <c r="ES32" s="2">
        <f t="shared" si="36"/>
        <v>114.18344823891472</v>
      </c>
      <c r="ET32" s="2">
        <f t="shared" si="36"/>
        <v>117.269487380507</v>
      </c>
      <c r="EU32" s="2">
        <f t="shared" si="37"/>
        <v>1.1265580293486654E-20</v>
      </c>
      <c r="EV32" s="2">
        <f t="shared" si="37"/>
        <v>4.9599768483086317E-22</v>
      </c>
      <c r="EW32" s="2">
        <f t="shared" si="37"/>
        <v>2.1866342954207656E-23</v>
      </c>
      <c r="EX32" s="2">
        <f t="shared" si="37"/>
        <v>9.6517009113346433E-25</v>
      </c>
      <c r="EY32" s="2">
        <f t="shared" si="37"/>
        <v>4.2650824738205111E-26</v>
      </c>
      <c r="EZ32" s="2">
        <f t="shared" si="37"/>
        <v>1.8867527132400006E-27</v>
      </c>
      <c r="FA32" s="2">
        <f t="shared" si="37"/>
        <v>8.3548293250397342E-29</v>
      </c>
      <c r="FB32" s="2">
        <f t="shared" si="37"/>
        <v>3.7031297787652376E-30</v>
      </c>
      <c r="FC32" s="2">
        <f t="shared" si="37"/>
        <v>1.6428013455745251E-31</v>
      </c>
      <c r="FD32" s="2">
        <f t="shared" si="37"/>
        <v>7.293970499367041E-33</v>
      </c>
      <c r="FE32" s="2">
        <f t="shared" si="37"/>
        <v>3.2410496316829038E-34</v>
      </c>
      <c r="FF32" s="2">
        <f t="shared" si="37"/>
        <v>1.4412243988633225E-35</v>
      </c>
      <c r="FG32" s="2">
        <f t="shared" si="37"/>
        <v>6.4133471608754426E-37</v>
      </c>
    </row>
    <row r="33" spans="1:163" x14ac:dyDescent="0.25">
      <c r="A33" s="19">
        <v>15</v>
      </c>
      <c r="B33" s="19">
        <v>55</v>
      </c>
      <c r="C33" s="4">
        <f t="shared" si="38"/>
        <v>15</v>
      </c>
      <c r="D33" s="20">
        <f t="shared" si="38"/>
        <v>55</v>
      </c>
      <c r="E33" s="8">
        <f t="shared" si="12"/>
        <v>328.16</v>
      </c>
      <c r="F33" s="21">
        <f t="shared" si="45"/>
        <v>6.3371356147021542E-14</v>
      </c>
      <c r="G33" s="7">
        <f t="shared" si="13"/>
        <v>1.1950508631001986</v>
      </c>
      <c r="H33" s="7">
        <f t="shared" si="14"/>
        <v>9.2992133431658991E-2</v>
      </c>
      <c r="I33" s="32">
        <f t="shared" si="15"/>
        <v>80.227584943933451</v>
      </c>
      <c r="J33" s="2">
        <f t="shared" si="39"/>
        <v>0.15044996474494071</v>
      </c>
      <c r="K33" s="2">
        <f t="shared" si="16"/>
        <v>0.58268523627797852</v>
      </c>
      <c r="L33" s="2">
        <f t="shared" si="17"/>
        <v>1.1254510334560808</v>
      </c>
      <c r="M33" s="2">
        <f t="shared" si="18"/>
        <v>0.14223942920537974</v>
      </c>
      <c r="N33" s="2">
        <f t="shared" si="19"/>
        <v>5.1718061675652197E-2</v>
      </c>
      <c r="O33" s="2">
        <f t="shared" si="20"/>
        <v>1.8557513208827814E-6</v>
      </c>
      <c r="P33" s="2">
        <f t="shared" si="21"/>
        <v>1.8859310149110796E-8</v>
      </c>
      <c r="Q33" s="6">
        <f t="shared" si="22"/>
        <v>55</v>
      </c>
      <c r="R33" s="2">
        <f t="shared" si="23"/>
        <v>4.9999999999999996E-2</v>
      </c>
      <c r="S33" s="2">
        <f t="shared" si="23"/>
        <v>8.089851944762369E-2</v>
      </c>
      <c r="T33" s="2">
        <f t="shared" si="23"/>
        <v>1.0654534464585823E-2</v>
      </c>
      <c r="U33" s="2">
        <f t="shared" si="23"/>
        <v>6.5601134400243848E-4</v>
      </c>
      <c r="V33" s="2">
        <f t="shared" si="23"/>
        <v>2.9348994753686244E-5</v>
      </c>
      <c r="W33" s="2">
        <f t="shared" si="23"/>
        <v>9.8487501399291402E-7</v>
      </c>
      <c r="X33" s="2">
        <f t="shared" si="23"/>
        <v>2.9419394143026523E-8</v>
      </c>
      <c r="Y33" s="2">
        <f t="shared" si="23"/>
        <v>6.6000597209736619E-10</v>
      </c>
      <c r="Z33" s="21">
        <f t="shared" si="40"/>
        <v>37.268393210121033</v>
      </c>
      <c r="AA33" s="21">
        <f t="shared" si="40"/>
        <v>1.6554043381084833</v>
      </c>
      <c r="AB33" s="21">
        <f t="shared" si="40"/>
        <v>7.3679080809586059E-2</v>
      </c>
      <c r="AC33" s="21">
        <f t="shared" si="40"/>
        <v>3.2854478981969044E-3</v>
      </c>
      <c r="AD33" s="21">
        <f t="shared" si="40"/>
        <v>1.4675574186549952E-4</v>
      </c>
      <c r="AE33" s="21">
        <f t="shared" si="40"/>
        <v>6.5658549818147036E-6</v>
      </c>
      <c r="AF33" s="21">
        <f t="shared" si="40"/>
        <v>2.9419398473726453E-7</v>
      </c>
      <c r="AG33" s="21">
        <f t="shared" si="40"/>
        <v>1.3200119477344983E-8</v>
      </c>
      <c r="AH33" s="2">
        <f t="shared" si="24"/>
        <v>61.344620089087101</v>
      </c>
      <c r="AI33" s="2">
        <f t="shared" si="24"/>
        <v>64.411851093541458</v>
      </c>
      <c r="AJ33" s="2">
        <f t="shared" si="24"/>
        <v>67.479082097995814</v>
      </c>
      <c r="AK33" s="2">
        <f t="shared" si="24"/>
        <v>70.546313102450171</v>
      </c>
      <c r="AL33" s="2">
        <f t="shared" si="24"/>
        <v>73.613544106904513</v>
      </c>
      <c r="AM33" s="2">
        <f t="shared" si="24"/>
        <v>76.680775111358869</v>
      </c>
      <c r="AN33" s="2">
        <f t="shared" si="24"/>
        <v>79.748006115813226</v>
      </c>
      <c r="AO33" s="2">
        <f t="shared" si="24"/>
        <v>82.815237120267597</v>
      </c>
      <c r="AP33" s="2">
        <f t="shared" si="41"/>
        <v>2.365834896779774E-12</v>
      </c>
      <c r="AQ33" s="2">
        <f t="shared" si="25"/>
        <v>1.0503844926679587E-13</v>
      </c>
      <c r="AR33" s="2">
        <f t="shared" si="25"/>
        <v>4.6734965821110846E-15</v>
      </c>
      <c r="AS33" s="2">
        <f t="shared" si="25"/>
        <v>2.0834581230533342E-16</v>
      </c>
      <c r="AT33" s="2">
        <f t="shared" si="25"/>
        <v>9.3047848853884402E-18</v>
      </c>
      <c r="AU33" s="2">
        <f t="shared" si="25"/>
        <v>4.1624070365096062E-19</v>
      </c>
      <c r="AV33" s="2">
        <f t="shared" si="25"/>
        <v>1.8648524646137072E-20</v>
      </c>
      <c r="AW33" s="2">
        <f t="shared" si="25"/>
        <v>8.3667596191770736E-22</v>
      </c>
      <c r="AX33" s="2"/>
      <c r="AY33" s="6">
        <f t="shared" si="26"/>
        <v>55</v>
      </c>
      <c r="AZ33" s="2">
        <f t="shared" si="27"/>
        <v>4.0406788927459913E-2</v>
      </c>
      <c r="BA33" s="2">
        <f t="shared" si="27"/>
        <v>1.0626464285412517E-2</v>
      </c>
      <c r="BB33" s="2">
        <f t="shared" si="27"/>
        <v>6.5418844606204287E-4</v>
      </c>
      <c r="BC33" s="2">
        <f t="shared" si="27"/>
        <v>2.9265963015134845E-5</v>
      </c>
      <c r="BD33" s="2">
        <f t="shared" si="27"/>
        <v>1.3093950631093421E-6</v>
      </c>
      <c r="BE33" s="2">
        <f t="shared" si="27"/>
        <v>4.4000580246006389E-8</v>
      </c>
      <c r="BF33" s="2">
        <f t="shared" si="27"/>
        <v>6.580592293303767E-10</v>
      </c>
      <c r="BG33" s="21">
        <f t="shared" si="42"/>
        <v>1.6509673370677829</v>
      </c>
      <c r="BH33" s="21">
        <f t="shared" si="42"/>
        <v>7.3477658020739134E-2</v>
      </c>
      <c r="BI33" s="21">
        <f t="shared" si="42"/>
        <v>3.2763034558789027E-3</v>
      </c>
      <c r="BJ33" s="21">
        <f t="shared" si="42"/>
        <v>1.4634052232757319E-4</v>
      </c>
      <c r="BK33" s="21">
        <f t="shared" si="42"/>
        <v>6.5469967470495585E-6</v>
      </c>
      <c r="BL33" s="21">
        <f t="shared" si="42"/>
        <v>2.9333724463128996E-7</v>
      </c>
      <c r="BM33" s="21">
        <f t="shared" si="42"/>
        <v>1.3161184711029255E-8</v>
      </c>
      <c r="BN33" s="2">
        <f t="shared" si="28"/>
        <v>64.411851093541458</v>
      </c>
      <c r="BO33" s="2">
        <f t="shared" si="28"/>
        <v>67.479082097995814</v>
      </c>
      <c r="BP33" s="2">
        <f t="shared" si="28"/>
        <v>70.546313102450171</v>
      </c>
      <c r="BQ33" s="2">
        <f t="shared" si="28"/>
        <v>73.613544106904513</v>
      </c>
      <c r="BR33" s="2">
        <f t="shared" si="28"/>
        <v>76.680775111358869</v>
      </c>
      <c r="BS33" s="2">
        <f t="shared" si="28"/>
        <v>79.748006115813226</v>
      </c>
      <c r="BT33" s="2">
        <f t="shared" si="28"/>
        <v>82.815237120267597</v>
      </c>
      <c r="BU33" s="2">
        <f t="shared" si="29"/>
        <v>1.0475689894456704E-13</v>
      </c>
      <c r="BV33" s="2">
        <f t="shared" si="29"/>
        <v>4.6607197887517331E-15</v>
      </c>
      <c r="BW33" s="2">
        <f t="shared" si="29"/>
        <v>2.0776590540599221E-16</v>
      </c>
      <c r="BX33" s="2">
        <f t="shared" si="29"/>
        <v>9.2784581732256388E-18</v>
      </c>
      <c r="BY33" s="2">
        <f t="shared" si="29"/>
        <v>4.1504517595357018E-19</v>
      </c>
      <c r="BZ33" s="2">
        <f t="shared" si="29"/>
        <v>1.8594216678859109E-20</v>
      </c>
      <c r="CA33" s="2">
        <f t="shared" si="29"/>
        <v>8.342081068423424E-22</v>
      </c>
      <c r="CB33" s="2"/>
      <c r="CC33" s="6">
        <f t="shared" si="30"/>
        <v>55</v>
      </c>
      <c r="CD33" s="2">
        <f t="shared" si="31"/>
        <v>1.4632981507567423E-6</v>
      </c>
      <c r="CE33" s="2">
        <f t="shared" si="31"/>
        <v>3.2734876577733553E-7</v>
      </c>
      <c r="CF33" s="2">
        <f t="shared" si="31"/>
        <v>5.8667440328008526E-8</v>
      </c>
      <c r="CG33" s="2">
        <f t="shared" si="31"/>
        <v>6.3173686015716155E-9</v>
      </c>
      <c r="CH33" s="2">
        <f t="shared" si="31"/>
        <v>1.1825369572449064E-10</v>
      </c>
      <c r="CI33" s="2">
        <f t="shared" si="31"/>
        <v>1.3297474232842889E-12</v>
      </c>
      <c r="CJ33" s="2">
        <f t="shared" si="31"/>
        <v>1.1975975766631564E-14</v>
      </c>
      <c r="CK33" s="21">
        <f t="shared" si="43"/>
        <v>1.4634052232757319E-4</v>
      </c>
      <c r="CL33" s="21">
        <f t="shared" si="43"/>
        <v>6.5469967470495585E-6</v>
      </c>
      <c r="CM33" s="21">
        <f t="shared" si="43"/>
        <v>2.9333724463128996E-7</v>
      </c>
      <c r="CN33" s="21">
        <f t="shared" si="43"/>
        <v>1.3161184711029255E-8</v>
      </c>
      <c r="CO33" s="21">
        <f t="shared" si="43"/>
        <v>5.9126848466856676E-10</v>
      </c>
      <c r="CP33" s="21">
        <f t="shared" si="43"/>
        <v>2.6594966052833201E-11</v>
      </c>
      <c r="CQ33" s="21">
        <f t="shared" si="43"/>
        <v>1.1975824648843635E-12</v>
      </c>
      <c r="CR33" s="2">
        <f t="shared" si="32"/>
        <v>73.613544106904513</v>
      </c>
      <c r="CS33" s="2">
        <f t="shared" si="32"/>
        <v>76.680775111358869</v>
      </c>
      <c r="CT33" s="2">
        <f t="shared" si="32"/>
        <v>79.748006115813226</v>
      </c>
      <c r="CU33" s="2">
        <f t="shared" si="32"/>
        <v>82.815237120267597</v>
      </c>
      <c r="CV33" s="2">
        <f t="shared" si="32"/>
        <v>85.882468124721953</v>
      </c>
      <c r="CW33" s="2">
        <f t="shared" si="32"/>
        <v>88.949699129176309</v>
      </c>
      <c r="CX33" s="2">
        <f t="shared" si="32"/>
        <v>92.016930133630652</v>
      </c>
      <c r="CY33" s="2">
        <f t="shared" si="33"/>
        <v>9.2784581732256388E-18</v>
      </c>
      <c r="CZ33" s="2">
        <f t="shared" si="33"/>
        <v>4.1504517595357018E-19</v>
      </c>
      <c r="DA33" s="2">
        <f t="shared" si="33"/>
        <v>1.8594216678859109E-20</v>
      </c>
      <c r="DB33" s="2">
        <f t="shared" si="33"/>
        <v>8.342081068423424E-22</v>
      </c>
      <c r="DC33" s="2">
        <f t="shared" si="33"/>
        <v>3.7474961808111891E-23</v>
      </c>
      <c r="DD33" s="2">
        <f t="shared" si="33"/>
        <v>1.685539953441177E-24</v>
      </c>
      <c r="DE33" s="2">
        <f t="shared" si="33"/>
        <v>7.5898406901029145E-26</v>
      </c>
      <c r="DF33" s="2"/>
      <c r="DG33" s="6">
        <f t="shared" si="34"/>
        <v>55</v>
      </c>
      <c r="DH33" s="2">
        <f t="shared" si="35"/>
        <v>1.7600232098402557E-8</v>
      </c>
      <c r="DI33" s="2">
        <f t="shared" si="35"/>
        <v>1.184506612794678E-9</v>
      </c>
      <c r="DJ33" s="2">
        <f t="shared" si="35"/>
        <v>7.0952217434694377E-11</v>
      </c>
      <c r="DK33" s="2">
        <f t="shared" si="35"/>
        <v>3.4573433005391507E-12</v>
      </c>
      <c r="DL33" s="2">
        <f t="shared" si="35"/>
        <v>1.5568768496621032E-13</v>
      </c>
      <c r="DM33" s="2">
        <f t="shared" si="35"/>
        <v>5.935252289646087E-15</v>
      </c>
      <c r="DN33" s="2">
        <f t="shared" si="35"/>
        <v>2.4424906541753446E-16</v>
      </c>
      <c r="DO33" s="2">
        <f t="shared" si="35"/>
        <v>9.9920072216264085E-18</v>
      </c>
      <c r="DP33" s="2">
        <f t="shared" si="35"/>
        <v>0</v>
      </c>
      <c r="DQ33" s="2">
        <f t="shared" si="35"/>
        <v>0</v>
      </c>
      <c r="DR33" s="2">
        <f t="shared" si="35"/>
        <v>0</v>
      </c>
      <c r="DS33" s="2">
        <f t="shared" si="35"/>
        <v>0</v>
      </c>
      <c r="DT33" s="2">
        <f t="shared" si="35"/>
        <v>0</v>
      </c>
      <c r="DU33" s="21">
        <f t="shared" si="44"/>
        <v>2.9333724463128996E-7</v>
      </c>
      <c r="DV33" s="21">
        <f t="shared" si="44"/>
        <v>1.3161184711029255E-8</v>
      </c>
      <c r="DW33" s="21">
        <f t="shared" si="44"/>
        <v>5.9126848466856676E-10</v>
      </c>
      <c r="DX33" s="21">
        <f t="shared" si="44"/>
        <v>2.6594966052833201E-11</v>
      </c>
      <c r="DY33" s="21">
        <f t="shared" si="44"/>
        <v>1.1975824648843635E-12</v>
      </c>
      <c r="DZ33" s="21">
        <f t="shared" si="44"/>
        <v>5.398486130300828E-14</v>
      </c>
      <c r="EA33" s="21">
        <f t="shared" si="44"/>
        <v>2.4359652367774883E-15</v>
      </c>
      <c r="EB33" s="21">
        <f t="shared" si="44"/>
        <v>1.1002137515840099E-16</v>
      </c>
      <c r="EC33" s="21">
        <f t="shared" si="44"/>
        <v>4.9735493686062078E-18</v>
      </c>
      <c r="ED33" s="21">
        <f t="shared" si="44"/>
        <v>2.2501817590319555E-19</v>
      </c>
      <c r="EE33" s="21">
        <f t="shared" si="44"/>
        <v>1.018851103818649E-20</v>
      </c>
      <c r="EF33" s="21">
        <f t="shared" si="44"/>
        <v>4.6166558937521708E-22</v>
      </c>
      <c r="EG33" s="21">
        <f t="shared" si="44"/>
        <v>2.0933944625009643E-23</v>
      </c>
      <c r="EH33" s="2">
        <f t="shared" si="36"/>
        <v>79.748006115813226</v>
      </c>
      <c r="EI33" s="2">
        <f t="shared" si="36"/>
        <v>82.815237120267597</v>
      </c>
      <c r="EJ33" s="2">
        <f t="shared" si="36"/>
        <v>85.882468124721953</v>
      </c>
      <c r="EK33" s="2">
        <f t="shared" si="36"/>
        <v>88.949699129176309</v>
      </c>
      <c r="EL33" s="2">
        <f t="shared" si="36"/>
        <v>92.016930133630652</v>
      </c>
      <c r="EM33" s="2">
        <f t="shared" si="36"/>
        <v>95.084161138085008</v>
      </c>
      <c r="EN33" s="2">
        <f t="shared" si="36"/>
        <v>98.151392142539365</v>
      </c>
      <c r="EO33" s="2">
        <f t="shared" si="36"/>
        <v>101.21862314699372</v>
      </c>
      <c r="EP33" s="2">
        <f t="shared" si="36"/>
        <v>104.28585415144808</v>
      </c>
      <c r="EQ33" s="2">
        <f t="shared" si="36"/>
        <v>107.35308515590243</v>
      </c>
      <c r="ER33" s="2">
        <f t="shared" si="36"/>
        <v>110.42031616035679</v>
      </c>
      <c r="ES33" s="2">
        <f t="shared" si="36"/>
        <v>113.48754716481113</v>
      </c>
      <c r="ET33" s="2">
        <f t="shared" si="36"/>
        <v>116.55477816926549</v>
      </c>
      <c r="EU33" s="2">
        <f t="shared" si="37"/>
        <v>1.8594216678859109E-20</v>
      </c>
      <c r="EV33" s="2">
        <f t="shared" si="37"/>
        <v>8.342081068423424E-22</v>
      </c>
      <c r="EW33" s="2">
        <f t="shared" si="37"/>
        <v>3.7474961808111891E-23</v>
      </c>
      <c r="EX33" s="2">
        <f t="shared" si="37"/>
        <v>1.685539953441177E-24</v>
      </c>
      <c r="EY33" s="2">
        <f t="shared" si="37"/>
        <v>7.5898406901029145E-26</v>
      </c>
      <c r="EZ33" s="2">
        <f t="shared" si="37"/>
        <v>3.4212919104407492E-27</v>
      </c>
      <c r="FA33" s="2">
        <f t="shared" si="37"/>
        <v>1.5437698336399929E-28</v>
      </c>
      <c r="FB33" s="2">
        <f t="shared" si="37"/>
        <v>6.9724214381775747E-30</v>
      </c>
      <c r="FC33" s="2">
        <f t="shared" si="37"/>
        <v>3.151877955817931E-31</v>
      </c>
      <c r="FD33" s="2">
        <f t="shared" si="37"/>
        <v>1.4259947108087484E-32</v>
      </c>
      <c r="FE33" s="2">
        <f t="shared" si="37"/>
        <v>6.4566774731091828E-34</v>
      </c>
      <c r="FF33" s="2">
        <f t="shared" si="37"/>
        <v>2.9256640239704702E-35</v>
      </c>
      <c r="FG33" s="2">
        <f t="shared" si="37"/>
        <v>1.3266213106626449E-36</v>
      </c>
    </row>
    <row r="34" spans="1:163" x14ac:dyDescent="0.25">
      <c r="A34" s="19">
        <v>16</v>
      </c>
      <c r="B34" s="19">
        <v>57</v>
      </c>
      <c r="C34" s="4">
        <f t="shared" si="38"/>
        <v>16</v>
      </c>
      <c r="D34" s="20">
        <f t="shared" si="38"/>
        <v>57</v>
      </c>
      <c r="E34" s="8">
        <f t="shared" si="12"/>
        <v>330.16</v>
      </c>
      <c r="F34" s="21">
        <f t="shared" si="45"/>
        <v>6.3371356147021542E-14</v>
      </c>
      <c r="G34" s="7">
        <f t="shared" si="13"/>
        <v>1.1946926671444582</v>
      </c>
      <c r="H34" s="7">
        <f t="shared" si="14"/>
        <v>9.1846855770826338E-2</v>
      </c>
      <c r="I34" s="32">
        <f t="shared" si="15"/>
        <v>80.331708081694742</v>
      </c>
      <c r="J34" s="2">
        <f t="shared" si="39"/>
        <v>0.15212482808291511</v>
      </c>
      <c r="K34" s="2">
        <f t="shared" si="16"/>
        <v>0.58592597983415151</v>
      </c>
      <c r="L34" s="2">
        <f t="shared" si="17"/>
        <v>1.1256043473167989</v>
      </c>
      <c r="M34" s="2">
        <f t="shared" si="18"/>
        <v>0.15858475037364742</v>
      </c>
      <c r="N34" s="2">
        <f t="shared" si="19"/>
        <v>6.2717524295081525E-2</v>
      </c>
      <c r="O34" s="2">
        <f t="shared" si="20"/>
        <v>2.94778243611682E-6</v>
      </c>
      <c r="P34" s="2">
        <f t="shared" si="21"/>
        <v>3.0986179349046235E-8</v>
      </c>
      <c r="Q34" s="6">
        <f t="shared" si="22"/>
        <v>57</v>
      </c>
      <c r="R34" s="2">
        <f t="shared" ref="R34:Y54" si="46">R$10*(1-EXP((-Z34)))</f>
        <v>0.05</v>
      </c>
      <c r="S34" s="2">
        <f t="shared" si="46"/>
        <v>9.1591715282855354E-2</v>
      </c>
      <c r="T34" s="2">
        <f t="shared" si="46"/>
        <v>1.5927756755073297E-2</v>
      </c>
      <c r="U34" s="2">
        <f t="shared" si="46"/>
        <v>1.0172416217100412E-3</v>
      </c>
      <c r="V34" s="2">
        <f t="shared" si="46"/>
        <v>4.6401037330645606E-5</v>
      </c>
      <c r="W34" s="2">
        <f t="shared" si="46"/>
        <v>1.5863013522410262E-6</v>
      </c>
      <c r="X34" s="2">
        <f t="shared" si="46"/>
        <v>4.8272084474110245E-8</v>
      </c>
      <c r="Y34" s="2">
        <f t="shared" si="46"/>
        <v>1.1032413704814558E-9</v>
      </c>
      <c r="Z34" s="21">
        <f t="shared" si="40"/>
        <v>54.72209130589664</v>
      </c>
      <c r="AA34" s="21">
        <f t="shared" si="40"/>
        <v>2.4759526903387359</v>
      </c>
      <c r="AB34" s="21">
        <f t="shared" si="40"/>
        <v>0.11225651072952235</v>
      </c>
      <c r="AC34" s="21">
        <f t="shared" si="40"/>
        <v>5.0991868922456284E-3</v>
      </c>
      <c r="AD34" s="21">
        <f t="shared" si="40"/>
        <v>2.3203210401992144E-4</v>
      </c>
      <c r="AE34" s="21">
        <f t="shared" si="40"/>
        <v>1.0575398267618943E-5</v>
      </c>
      <c r="AF34" s="21">
        <f t="shared" si="40"/>
        <v>4.8272096124607055E-7</v>
      </c>
      <c r="AG34" s="21">
        <f t="shared" si="40"/>
        <v>2.2064827647182234E-8</v>
      </c>
      <c r="AH34" s="2">
        <f t="shared" si="24"/>
        <v>60.973014685106683</v>
      </c>
      <c r="AI34" s="2">
        <f t="shared" si="24"/>
        <v>64.021665419362023</v>
      </c>
      <c r="AJ34" s="2">
        <f t="shared" si="24"/>
        <v>67.070316153617355</v>
      </c>
      <c r="AK34" s="2">
        <f t="shared" si="24"/>
        <v>70.118966887872688</v>
      </c>
      <c r="AL34" s="2">
        <f t="shared" si="24"/>
        <v>73.16761762212802</v>
      </c>
      <c r="AM34" s="2">
        <f t="shared" si="24"/>
        <v>76.216268356383353</v>
      </c>
      <c r="AN34" s="2">
        <f t="shared" si="24"/>
        <v>79.264919090638685</v>
      </c>
      <c r="AO34" s="2">
        <f t="shared" si="24"/>
        <v>82.313569824894032</v>
      </c>
      <c r="AP34" s="2">
        <f t="shared" si="41"/>
        <v>3.4718994148897614E-12</v>
      </c>
      <c r="AQ34" s="2">
        <f t="shared" si="41"/>
        <v>1.5703771113183087E-13</v>
      </c>
      <c r="AR34" s="2">
        <f t="shared" si="41"/>
        <v>7.1182006328041318E-15</v>
      </c>
      <c r="AS34" s="2">
        <f t="shared" si="41"/>
        <v>3.2328491205493572E-16</v>
      </c>
      <c r="AT34" s="2">
        <f t="shared" si="41"/>
        <v>1.4708863602398702E-17</v>
      </c>
      <c r="AU34" s="2">
        <f t="shared" si="41"/>
        <v>6.7033089920256E-19</v>
      </c>
      <c r="AV34" s="2">
        <f t="shared" si="41"/>
        <v>3.0595734817797781E-20</v>
      </c>
      <c r="AW34" s="2">
        <f t="shared" si="41"/>
        <v>1.3984445404878752E-21</v>
      </c>
      <c r="AX34" s="2"/>
      <c r="AY34" s="6">
        <f t="shared" si="26"/>
        <v>57</v>
      </c>
      <c r="AZ34" s="2">
        <f t="shared" ref="AZ34:BF54" si="47">AZ$10*(1-EXP((-BG34)))</f>
        <v>4.576793880531814E-2</v>
      </c>
      <c r="BA34" s="2">
        <f t="shared" si="47"/>
        <v>1.5886708854355634E-2</v>
      </c>
      <c r="BB34" s="2">
        <f t="shared" si="47"/>
        <v>1.0144242618239652E-3</v>
      </c>
      <c r="BC34" s="2">
        <f t="shared" si="47"/>
        <v>4.6270068922660279E-5</v>
      </c>
      <c r="BD34" s="2">
        <f t="shared" si="47"/>
        <v>2.1090069621365617E-6</v>
      </c>
      <c r="BE34" s="2">
        <f t="shared" si="47"/>
        <v>7.2197705164311896E-8</v>
      </c>
      <c r="BF34" s="2">
        <f t="shared" si="47"/>
        <v>1.0999938349076644E-9</v>
      </c>
      <c r="BG34" s="21">
        <f t="shared" si="42"/>
        <v>2.4693338509857043</v>
      </c>
      <c r="BH34" s="21">
        <f t="shared" si="42"/>
        <v>0.11195039503143683</v>
      </c>
      <c r="BI34" s="21">
        <f t="shared" si="42"/>
        <v>5.0850281783752262E-3</v>
      </c>
      <c r="BJ34" s="21">
        <f t="shared" si="42"/>
        <v>2.3137711023254044E-4</v>
      </c>
      <c r="BK34" s="21">
        <f t="shared" si="42"/>
        <v>1.0545090409980783E-5</v>
      </c>
      <c r="BL34" s="21">
        <f t="shared" si="42"/>
        <v>4.8131815029754905E-7</v>
      </c>
      <c r="BM34" s="21">
        <f t="shared" si="42"/>
        <v>2.1999876947601667E-8</v>
      </c>
      <c r="BN34" s="2">
        <f t="shared" ref="BN34:BT67" si="48">AZ$12/$E34</f>
        <v>64.021665419362023</v>
      </c>
      <c r="BO34" s="2">
        <f t="shared" si="48"/>
        <v>67.070316153617355</v>
      </c>
      <c r="BP34" s="2">
        <f t="shared" si="48"/>
        <v>70.118966887872688</v>
      </c>
      <c r="BQ34" s="2">
        <f t="shared" si="48"/>
        <v>73.16761762212802</v>
      </c>
      <c r="BR34" s="2">
        <f t="shared" si="48"/>
        <v>76.216268356383353</v>
      </c>
      <c r="BS34" s="2">
        <f t="shared" si="48"/>
        <v>79.264919090638685</v>
      </c>
      <c r="BT34" s="2">
        <f t="shared" si="48"/>
        <v>82.313569824894032</v>
      </c>
      <c r="BU34" s="2">
        <f t="shared" ref="BU34:CA70" si="49">$BB$7*$E34*EXP((-BN34))*(1-(BN34^2+2.334733*BN34+0.250621)/(BN34^2+3.330657*BN34+1.681534))</f>
        <v>1.566178947568561E-13</v>
      </c>
      <c r="BV34" s="2">
        <f t="shared" si="49"/>
        <v>7.0987893078073545E-15</v>
      </c>
      <c r="BW34" s="2">
        <f t="shared" si="49"/>
        <v>3.2238724396722942E-16</v>
      </c>
      <c r="BX34" s="2">
        <f t="shared" si="49"/>
        <v>1.4667342070878823E-17</v>
      </c>
      <c r="BY34" s="2">
        <f t="shared" si="49"/>
        <v>6.6840979337633472E-19</v>
      </c>
      <c r="BZ34" s="2">
        <f t="shared" si="49"/>
        <v>3.050682160067527E-20</v>
      </c>
      <c r="CA34" s="2">
        <f t="shared" si="49"/>
        <v>1.3943280204400871E-21</v>
      </c>
      <c r="CB34" s="2"/>
      <c r="CC34" s="6">
        <f t="shared" si="30"/>
        <v>57</v>
      </c>
      <c r="CD34" s="2">
        <f t="shared" ref="CD34:CJ54" si="50">CD$10*(1-EXP((-CK34)))</f>
        <v>2.3135034461330142E-6</v>
      </c>
      <c r="CE34" s="2">
        <f t="shared" si="50"/>
        <v>5.2725174053414043E-7</v>
      </c>
      <c r="CF34" s="2">
        <f t="shared" si="50"/>
        <v>9.6263606885749203E-8</v>
      </c>
      <c r="CG34" s="2">
        <f t="shared" si="50"/>
        <v>1.0559940815113577E-8</v>
      </c>
      <c r="CH34" s="2">
        <f t="shared" si="50"/>
        <v>2.0137371770090342E-10</v>
      </c>
      <c r="CI34" s="2">
        <f t="shared" si="50"/>
        <v>2.3068658094871354E-12</v>
      </c>
      <c r="CJ34" s="2">
        <f t="shared" si="50"/>
        <v>2.1165291741453986E-14</v>
      </c>
      <c r="CK34" s="21">
        <f t="shared" si="43"/>
        <v>2.3137711023254044E-4</v>
      </c>
      <c r="CL34" s="21">
        <f t="shared" si="43"/>
        <v>1.0545090409980783E-5</v>
      </c>
      <c r="CM34" s="21">
        <f t="shared" si="43"/>
        <v>4.8131815029754905E-7</v>
      </c>
      <c r="CN34" s="21">
        <f t="shared" si="43"/>
        <v>2.1999876947601667E-8</v>
      </c>
      <c r="CO34" s="21">
        <f t="shared" si="43"/>
        <v>1.0068686077737597E-9</v>
      </c>
      <c r="CP34" s="21">
        <f t="shared" si="43"/>
        <v>4.6137307497622077E-11</v>
      </c>
      <c r="CQ34" s="21">
        <f t="shared" si="43"/>
        <v>2.1165299722477476E-12</v>
      </c>
      <c r="CR34" s="2">
        <f t="shared" ref="CR34:CX67" si="51">CD$12/$E34</f>
        <v>73.16761762212802</v>
      </c>
      <c r="CS34" s="2">
        <f t="shared" si="51"/>
        <v>76.216268356383353</v>
      </c>
      <c r="CT34" s="2">
        <f t="shared" si="51"/>
        <v>79.264919090638685</v>
      </c>
      <c r="CU34" s="2">
        <f t="shared" si="51"/>
        <v>82.313569824894032</v>
      </c>
      <c r="CV34" s="2">
        <f t="shared" si="51"/>
        <v>85.362220559149364</v>
      </c>
      <c r="CW34" s="2">
        <f t="shared" si="51"/>
        <v>88.410871293404696</v>
      </c>
      <c r="CX34" s="2">
        <f t="shared" si="51"/>
        <v>91.459522027660029</v>
      </c>
      <c r="CY34" s="2">
        <f t="shared" ref="CY34:DE70" si="52">$CF$7*$E34*EXP((-CR34))*(1-(CR34^2+2.334733*CR34+0.250621)/(CR34^2+3.330657*CR34+1.681534))</f>
        <v>1.4667342070878823E-17</v>
      </c>
      <c r="CZ34" s="2">
        <f t="shared" si="52"/>
        <v>6.6840979337633472E-19</v>
      </c>
      <c r="DA34" s="2">
        <f t="shared" si="52"/>
        <v>3.050682160067527E-20</v>
      </c>
      <c r="DB34" s="2">
        <f t="shared" si="52"/>
        <v>1.3943280204400871E-21</v>
      </c>
      <c r="DC34" s="2">
        <f t="shared" si="52"/>
        <v>6.3812105224157063E-23</v>
      </c>
      <c r="DD34" s="2">
        <f t="shared" si="52"/>
        <v>2.9239646330855924E-24</v>
      </c>
      <c r="DE34" s="2">
        <f t="shared" si="52"/>
        <v>1.3413335667057185E-25</v>
      </c>
      <c r="DF34" s="2"/>
      <c r="DG34" s="6">
        <f t="shared" si="34"/>
        <v>57</v>
      </c>
      <c r="DH34" s="2">
        <f t="shared" ref="DH34:DT53" si="53">DH$10*(1-EXP((-DU34)))</f>
        <v>2.8879082065724757E-8</v>
      </c>
      <c r="DI34" s="2">
        <f t="shared" si="53"/>
        <v>1.9799889028337958E-9</v>
      </c>
      <c r="DJ34" s="2">
        <f t="shared" si="53"/>
        <v>1.2082423062054203E-10</v>
      </c>
      <c r="DK34" s="2">
        <f t="shared" si="53"/>
        <v>5.9978511046665521E-12</v>
      </c>
      <c r="DL34" s="2">
        <f t="shared" si="53"/>
        <v>2.7514879263890181E-13</v>
      </c>
      <c r="DM34" s="2">
        <f t="shared" si="53"/>
        <v>1.0685896612017132E-14</v>
      </c>
      <c r="DN34" s="2">
        <f t="shared" si="53"/>
        <v>4.4408920985006262E-16</v>
      </c>
      <c r="DO34" s="2">
        <f t="shared" si="53"/>
        <v>1.9984014443252817E-17</v>
      </c>
      <c r="DP34" s="2">
        <f t="shared" si="53"/>
        <v>0</v>
      </c>
      <c r="DQ34" s="2">
        <f t="shared" si="53"/>
        <v>0</v>
      </c>
      <c r="DR34" s="2">
        <f t="shared" si="53"/>
        <v>0</v>
      </c>
      <c r="DS34" s="2">
        <f t="shared" si="53"/>
        <v>0</v>
      </c>
      <c r="DT34" s="2">
        <f t="shared" si="53"/>
        <v>0</v>
      </c>
      <c r="DU34" s="21">
        <f t="shared" si="44"/>
        <v>4.8131815029754905E-7</v>
      </c>
      <c r="DV34" s="21">
        <f t="shared" si="44"/>
        <v>2.1999876947601667E-8</v>
      </c>
      <c r="DW34" s="21">
        <f t="shared" si="44"/>
        <v>1.0068686077737597E-9</v>
      </c>
      <c r="DX34" s="21">
        <f t="shared" si="44"/>
        <v>4.6137307497622077E-11</v>
      </c>
      <c r="DY34" s="21">
        <f t="shared" si="44"/>
        <v>2.1165299722477476E-12</v>
      </c>
      <c r="DZ34" s="21">
        <f t="shared" si="44"/>
        <v>9.7198207942566079E-14</v>
      </c>
      <c r="EA34" s="21">
        <f t="shared" si="44"/>
        <v>4.4681262228462687E-15</v>
      </c>
      <c r="EB34" s="21">
        <f t="shared" si="44"/>
        <v>2.0558910187025216E-16</v>
      </c>
      <c r="EC34" s="21">
        <f t="shared" si="44"/>
        <v>9.4680068127044936E-18</v>
      </c>
      <c r="ED34" s="21">
        <f t="shared" si="44"/>
        <v>4.3639438217716282E-19</v>
      </c>
      <c r="EE34" s="21">
        <f t="shared" si="44"/>
        <v>2.0129913985416486E-20</v>
      </c>
      <c r="EF34" s="21">
        <f t="shared" si="44"/>
        <v>9.2924131128286065E-22</v>
      </c>
      <c r="EG34" s="21">
        <f t="shared" si="44"/>
        <v>4.2926154759292854E-23</v>
      </c>
      <c r="EH34" s="2">
        <f t="shared" ref="EH34:ET52" si="54">DH$12/$E34</f>
        <v>79.264919090638685</v>
      </c>
      <c r="EI34" s="2">
        <f t="shared" si="54"/>
        <v>82.313569824894032</v>
      </c>
      <c r="EJ34" s="2">
        <f t="shared" si="54"/>
        <v>85.362220559149364</v>
      </c>
      <c r="EK34" s="2">
        <f t="shared" si="54"/>
        <v>88.410871293404696</v>
      </c>
      <c r="EL34" s="2">
        <f t="shared" si="54"/>
        <v>91.459522027660029</v>
      </c>
      <c r="EM34" s="2">
        <f t="shared" si="54"/>
        <v>94.508172761915361</v>
      </c>
      <c r="EN34" s="2">
        <f t="shared" si="54"/>
        <v>97.556823496170708</v>
      </c>
      <c r="EO34" s="2">
        <f t="shared" si="54"/>
        <v>100.60547423042604</v>
      </c>
      <c r="EP34" s="2">
        <f t="shared" si="54"/>
        <v>103.65412496468137</v>
      </c>
      <c r="EQ34" s="2">
        <f t="shared" si="54"/>
        <v>106.7027756989367</v>
      </c>
      <c r="ER34" s="2">
        <f t="shared" si="54"/>
        <v>109.75142643319204</v>
      </c>
      <c r="ES34" s="2">
        <f t="shared" si="54"/>
        <v>112.80007716744737</v>
      </c>
      <c r="ET34" s="2">
        <f t="shared" si="54"/>
        <v>115.8487279017027</v>
      </c>
      <c r="EU34" s="2">
        <f t="shared" ref="EU34:FG53" si="55">$DJ$7*$E34*EXP((-EH34))*(1-(EH34^2+2.334733*EH34+0.250621)/(EH34^2+3.330657*EH34+1.681534))</f>
        <v>3.050682160067527E-20</v>
      </c>
      <c r="EV34" s="2">
        <f t="shared" si="55"/>
        <v>1.3943280204400871E-21</v>
      </c>
      <c r="EW34" s="2">
        <f t="shared" si="55"/>
        <v>6.3812105224157063E-23</v>
      </c>
      <c r="EX34" s="2">
        <f t="shared" si="55"/>
        <v>2.9239646330855924E-24</v>
      </c>
      <c r="EY34" s="2">
        <f t="shared" si="55"/>
        <v>1.3413335667057185E-25</v>
      </c>
      <c r="EZ34" s="2">
        <f t="shared" si="55"/>
        <v>6.1597802906408626E-27</v>
      </c>
      <c r="FA34" s="2">
        <f t="shared" si="55"/>
        <v>2.8315778096024645E-28</v>
      </c>
      <c r="FB34" s="2">
        <f t="shared" si="55"/>
        <v>1.302867788379552E-29</v>
      </c>
      <c r="FC34" s="2">
        <f t="shared" si="55"/>
        <v>6.0000765895937777E-31</v>
      </c>
      <c r="FD34" s="2">
        <f t="shared" si="55"/>
        <v>2.7655143956881351E-32</v>
      </c>
      <c r="FE34" s="2">
        <f t="shared" si="55"/>
        <v>1.2756679340808799E-33</v>
      </c>
      <c r="FF34" s="2">
        <f t="shared" si="55"/>
        <v>5.8887547838414687E-35</v>
      </c>
      <c r="FG34" s="2">
        <f t="shared" si="55"/>
        <v>2.7202974915424428E-36</v>
      </c>
    </row>
    <row r="35" spans="1:163" x14ac:dyDescent="0.25">
      <c r="A35" s="19">
        <v>17</v>
      </c>
      <c r="B35" s="19">
        <v>59</v>
      </c>
      <c r="C35" s="4">
        <f t="shared" ref="C35:D98" si="56">A35</f>
        <v>17</v>
      </c>
      <c r="D35" s="20">
        <f t="shared" si="56"/>
        <v>59</v>
      </c>
      <c r="E35" s="8">
        <f t="shared" si="12"/>
        <v>332.16</v>
      </c>
      <c r="F35" s="21">
        <f t="shared" si="45"/>
        <v>6.3371356147021542E-14</v>
      </c>
      <c r="G35" s="7">
        <f t="shared" si="13"/>
        <v>1.1944534830816034</v>
      </c>
      <c r="H35" s="7">
        <f t="shared" si="14"/>
        <v>9.0754421838179666E-2</v>
      </c>
      <c r="I35" s="32">
        <f t="shared" si="15"/>
        <v>80.430701165117966</v>
      </c>
      <c r="J35" s="2">
        <f t="shared" si="39"/>
        <v>0.15363661862210984</v>
      </c>
      <c r="K35" s="2">
        <f t="shared" si="16"/>
        <v>0.58903708247367603</v>
      </c>
      <c r="L35" s="2">
        <f t="shared" si="17"/>
        <v>1.1257067254480484</v>
      </c>
      <c r="M35" s="2">
        <f t="shared" si="18"/>
        <v>0.17260500631048353</v>
      </c>
      <c r="N35" s="2">
        <f t="shared" si="19"/>
        <v>7.37851467644252E-2</v>
      </c>
      <c r="O35" s="2">
        <f t="shared" si="20"/>
        <v>4.65679291208776E-6</v>
      </c>
      <c r="P35" s="2">
        <f t="shared" si="21"/>
        <v>5.0610214196167282E-8</v>
      </c>
      <c r="Q35" s="6">
        <f t="shared" si="22"/>
        <v>59</v>
      </c>
      <c r="R35" s="2">
        <f t="shared" si="46"/>
        <v>0.05</v>
      </c>
      <c r="S35" s="2">
        <f t="shared" si="46"/>
        <v>9.7490472504651482E-2</v>
      </c>
      <c r="T35" s="2">
        <f t="shared" si="46"/>
        <v>2.3470676424529085E-2</v>
      </c>
      <c r="U35" s="2">
        <f t="shared" si="46"/>
        <v>1.5682809234600415E-3</v>
      </c>
      <c r="V35" s="2">
        <f t="shared" si="46"/>
        <v>7.2955469511315482E-5</v>
      </c>
      <c r="W35" s="2">
        <f t="shared" si="46"/>
        <v>2.5404179682220194E-6</v>
      </c>
      <c r="X35" s="2">
        <f t="shared" si="46"/>
        <v>7.8737527786643116E-8</v>
      </c>
      <c r="Y35" s="2">
        <f t="shared" si="46"/>
        <v>1.8328356554686566E-9</v>
      </c>
      <c r="Z35" s="21">
        <f t="shared" ref="Z35:AG50" si="57">Z34+(AP35-AP34)/$F35</f>
        <v>79.970807026785309</v>
      </c>
      <c r="AA35" s="21">
        <f t="shared" si="57"/>
        <v>3.6850756994305707</v>
      </c>
      <c r="AB35" s="21">
        <f t="shared" si="57"/>
        <v>0.17016120587103503</v>
      </c>
      <c r="AC35" s="21">
        <f t="shared" si="57"/>
        <v>7.872310098089072E-3</v>
      </c>
      <c r="AD35" s="21">
        <f t="shared" si="57"/>
        <v>3.6484389499703634E-4</v>
      </c>
      <c r="AE35" s="21">
        <f t="shared" si="57"/>
        <v>1.6936263205888029E-5</v>
      </c>
      <c r="AF35" s="21">
        <f t="shared" si="57"/>
        <v>7.8737558781996615E-7</v>
      </c>
      <c r="AG35" s="21">
        <f t="shared" si="57"/>
        <v>3.6656713833080342E-8</v>
      </c>
      <c r="AH35" s="2">
        <f t="shared" si="24"/>
        <v>60.605884298033551</v>
      </c>
      <c r="AI35" s="2">
        <f t="shared" si="24"/>
        <v>63.636178512935224</v>
      </c>
      <c r="AJ35" s="2">
        <f t="shared" si="24"/>
        <v>66.666472727836904</v>
      </c>
      <c r="AK35" s="2">
        <f t="shared" si="24"/>
        <v>69.696766942738577</v>
      </c>
      <c r="AL35" s="2">
        <f t="shared" si="24"/>
        <v>72.72706115764025</v>
      </c>
      <c r="AM35" s="2">
        <f t="shared" si="24"/>
        <v>75.757355372541937</v>
      </c>
      <c r="AN35" s="2">
        <f t="shared" si="24"/>
        <v>78.78764958744361</v>
      </c>
      <c r="AO35" s="2">
        <f t="shared" si="24"/>
        <v>81.817943802345297</v>
      </c>
      <c r="AP35" s="2">
        <f t="shared" si="41"/>
        <v>5.071944771093099E-12</v>
      </c>
      <c r="AQ35" s="2">
        <f t="shared" si="41"/>
        <v>2.336614759665479E-13</v>
      </c>
      <c r="AR35" s="2">
        <f t="shared" si="41"/>
        <v>1.078769969120164E-14</v>
      </c>
      <c r="AS35" s="2">
        <f t="shared" si="41"/>
        <v>4.9902149037201073E-16</v>
      </c>
      <c r="AT35" s="2">
        <f t="shared" si="41"/>
        <v>2.312532690893323E-17</v>
      </c>
      <c r="AU35" s="2">
        <f t="shared" si="41"/>
        <v>1.0734275366087124E-18</v>
      </c>
      <c r="AV35" s="2">
        <f t="shared" si="41"/>
        <v>4.9902111660249967E-20</v>
      </c>
      <c r="AW35" s="2">
        <f t="shared" si="41"/>
        <v>2.3231521568312278E-21</v>
      </c>
      <c r="AX35" s="2"/>
      <c r="AY35" s="6">
        <f t="shared" si="26"/>
        <v>59</v>
      </c>
      <c r="AZ35" s="2">
        <f t="shared" si="47"/>
        <v>4.8732847298282658E-2</v>
      </c>
      <c r="BA35" s="2">
        <f t="shared" si="47"/>
        <v>2.3412098504068602E-2</v>
      </c>
      <c r="BB35" s="2">
        <f t="shared" si="47"/>
        <v>1.5639537977603759E-3</v>
      </c>
      <c r="BC35" s="2">
        <f t="shared" si="47"/>
        <v>7.275003515856415E-5</v>
      </c>
      <c r="BD35" s="2">
        <f t="shared" si="47"/>
        <v>3.3775379135958517E-6</v>
      </c>
      <c r="BE35" s="2">
        <f t="shared" si="47"/>
        <v>1.1776379003625158E-7</v>
      </c>
      <c r="BF35" s="2">
        <f t="shared" si="47"/>
        <v>1.8274513513549807E-9</v>
      </c>
      <c r="BG35" s="21">
        <f t="shared" ref="BG35:BM50" si="58">BG34+(BU35-BU34)/$F35</f>
        <v>3.6752505890803788</v>
      </c>
      <c r="BH35" s="21">
        <f t="shared" si="58"/>
        <v>0.16969835375585623</v>
      </c>
      <c r="BI35" s="21">
        <f t="shared" si="58"/>
        <v>7.8505037127970419E-3</v>
      </c>
      <c r="BJ35" s="21">
        <f t="shared" si="58"/>
        <v>3.638163489355451E-4</v>
      </c>
      <c r="BK35" s="21">
        <f t="shared" si="58"/>
        <v>1.6887832166601198E-5</v>
      </c>
      <c r="BL35" s="21">
        <f t="shared" si="58"/>
        <v>7.8509224175982225E-7</v>
      </c>
      <c r="BM35" s="21">
        <f t="shared" si="58"/>
        <v>3.6549027725722639E-8</v>
      </c>
      <c r="BN35" s="2">
        <f t="shared" si="48"/>
        <v>63.636178512935224</v>
      </c>
      <c r="BO35" s="2">
        <f t="shared" si="48"/>
        <v>66.666472727836904</v>
      </c>
      <c r="BP35" s="2">
        <f t="shared" si="48"/>
        <v>69.696766942738577</v>
      </c>
      <c r="BQ35" s="2">
        <f t="shared" si="48"/>
        <v>72.72706115764025</v>
      </c>
      <c r="BR35" s="2">
        <f t="shared" si="48"/>
        <v>75.757355372541937</v>
      </c>
      <c r="BS35" s="2">
        <f t="shared" si="48"/>
        <v>78.78764958744361</v>
      </c>
      <c r="BT35" s="2">
        <f t="shared" si="48"/>
        <v>81.817943802345297</v>
      </c>
      <c r="BU35" s="2">
        <f t="shared" si="49"/>
        <v>2.3303847385030822E-13</v>
      </c>
      <c r="BV35" s="2">
        <f t="shared" si="49"/>
        <v>1.0758355766896037E-14</v>
      </c>
      <c r="BW35" s="2">
        <f t="shared" si="49"/>
        <v>4.97639178974949E-16</v>
      </c>
      <c r="BX35" s="2">
        <f t="shared" si="49"/>
        <v>2.306019623456733E-17</v>
      </c>
      <c r="BY35" s="2">
        <f t="shared" si="49"/>
        <v>1.070357940183712E-18</v>
      </c>
      <c r="BZ35" s="2">
        <f t="shared" si="49"/>
        <v>4.9757397738968876E-20</v>
      </c>
      <c r="CA35" s="2">
        <f t="shared" si="49"/>
        <v>2.3163274360371069E-21</v>
      </c>
      <c r="CB35" s="2"/>
      <c r="CC35" s="6">
        <f t="shared" si="30"/>
        <v>59</v>
      </c>
      <c r="CD35" s="2">
        <f t="shared" si="50"/>
        <v>3.6375017579282077E-6</v>
      </c>
      <c r="CE35" s="2">
        <f t="shared" si="50"/>
        <v>8.4438447839896293E-7</v>
      </c>
      <c r="CF35" s="2">
        <f t="shared" si="50"/>
        <v>1.5701838671500214E-7</v>
      </c>
      <c r="CG35" s="2">
        <f t="shared" si="50"/>
        <v>1.7543532973007814E-8</v>
      </c>
      <c r="CH35" s="2">
        <f t="shared" si="50"/>
        <v>3.4074318921994976E-10</v>
      </c>
      <c r="CI35" s="2">
        <f t="shared" si="50"/>
        <v>3.9757308556431786E-12</v>
      </c>
      <c r="CJ35" s="2">
        <f t="shared" si="50"/>
        <v>3.7152503296056237E-14</v>
      </c>
      <c r="CK35" s="21">
        <f t="shared" ref="CK35:CQ50" si="59">CK34+(CY35-CY34)/$F35</f>
        <v>3.638163489355451E-4</v>
      </c>
      <c r="CL35" s="21">
        <f t="shared" si="59"/>
        <v>1.6887832166601198E-5</v>
      </c>
      <c r="CM35" s="21">
        <f t="shared" si="59"/>
        <v>7.8509224175982225E-7</v>
      </c>
      <c r="CN35" s="21">
        <f t="shared" si="59"/>
        <v>3.6549027725722639E-8</v>
      </c>
      <c r="CO35" s="21">
        <f t="shared" si="59"/>
        <v>1.7037159567252517E-9</v>
      </c>
      <c r="CP35" s="21">
        <f t="shared" si="59"/>
        <v>7.9514564775610945E-11</v>
      </c>
      <c r="CQ35" s="21">
        <f t="shared" si="59"/>
        <v>3.7152651501826347E-12</v>
      </c>
      <c r="CR35" s="2">
        <f t="shared" si="51"/>
        <v>72.72706115764025</v>
      </c>
      <c r="CS35" s="2">
        <f t="shared" si="51"/>
        <v>75.757355372541937</v>
      </c>
      <c r="CT35" s="2">
        <f t="shared" si="51"/>
        <v>78.78764958744361</v>
      </c>
      <c r="CU35" s="2">
        <f t="shared" si="51"/>
        <v>81.817943802345297</v>
      </c>
      <c r="CV35" s="2">
        <f t="shared" si="51"/>
        <v>84.84823801724697</v>
      </c>
      <c r="CW35" s="2">
        <f t="shared" si="51"/>
        <v>87.878532232148657</v>
      </c>
      <c r="CX35" s="2">
        <f t="shared" si="51"/>
        <v>90.90882644705033</v>
      </c>
      <c r="CY35" s="2">
        <f t="shared" si="52"/>
        <v>2.306019623456733E-17</v>
      </c>
      <c r="CZ35" s="2">
        <f t="shared" si="52"/>
        <v>1.070357940183712E-18</v>
      </c>
      <c r="DA35" s="2">
        <f t="shared" si="52"/>
        <v>4.9757397738968876E-20</v>
      </c>
      <c r="DB35" s="2">
        <f t="shared" si="52"/>
        <v>2.3163274360371069E-21</v>
      </c>
      <c r="DC35" s="2">
        <f t="shared" si="52"/>
        <v>1.0797226675466986E-22</v>
      </c>
      <c r="DD35" s="2">
        <f t="shared" si="52"/>
        <v>5.0391266912597916E-24</v>
      </c>
      <c r="DE35" s="2">
        <f t="shared" si="52"/>
        <v>2.3544737301625544E-25</v>
      </c>
      <c r="DF35" s="2"/>
      <c r="DG35" s="6">
        <f t="shared" si="34"/>
        <v>59</v>
      </c>
      <c r="DH35" s="2">
        <f t="shared" si="53"/>
        <v>4.7105516014500638E-8</v>
      </c>
      <c r="DI35" s="2">
        <f t="shared" si="53"/>
        <v>3.2894124324389648E-9</v>
      </c>
      <c r="DJ35" s="2">
        <f t="shared" si="53"/>
        <v>2.0444591353196982E-10</v>
      </c>
      <c r="DK35" s="2">
        <f t="shared" si="53"/>
        <v>1.0336900224672263E-11</v>
      </c>
      <c r="DL35" s="2">
        <f t="shared" si="53"/>
        <v>4.8298254284873107E-13</v>
      </c>
      <c r="DM35" s="2">
        <f t="shared" si="53"/>
        <v>1.911248936892207E-14</v>
      </c>
      <c r="DN35" s="2">
        <f t="shared" si="53"/>
        <v>8.1046280797636435E-16</v>
      </c>
      <c r="DO35" s="2">
        <f t="shared" si="53"/>
        <v>2.9976021664879229E-17</v>
      </c>
      <c r="DP35" s="2">
        <f t="shared" si="53"/>
        <v>0</v>
      </c>
      <c r="DQ35" s="2">
        <f t="shared" si="53"/>
        <v>0</v>
      </c>
      <c r="DR35" s="2">
        <f t="shared" si="53"/>
        <v>0</v>
      </c>
      <c r="DS35" s="2">
        <f t="shared" si="53"/>
        <v>0</v>
      </c>
      <c r="DT35" s="2">
        <f t="shared" si="53"/>
        <v>0</v>
      </c>
      <c r="DU35" s="21">
        <f t="shared" ref="DU35:EG50" si="60">DU34+(EU35-EU34)/$F35</f>
        <v>7.8509224175982225E-7</v>
      </c>
      <c r="DV35" s="21">
        <f t="shared" si="60"/>
        <v>3.6549027725722639E-8</v>
      </c>
      <c r="DW35" s="21">
        <f t="shared" si="60"/>
        <v>1.7037159567252517E-9</v>
      </c>
      <c r="DX35" s="21">
        <f t="shared" si="60"/>
        <v>7.9514564775610945E-11</v>
      </c>
      <c r="DY35" s="21">
        <f t="shared" si="60"/>
        <v>3.7152651501826347E-12</v>
      </c>
      <c r="DZ35" s="21">
        <f t="shared" si="60"/>
        <v>1.7377818280727156E-13</v>
      </c>
      <c r="EA35" s="21">
        <f t="shared" si="60"/>
        <v>8.1364413130900998E-15</v>
      </c>
      <c r="EB35" s="21">
        <f t="shared" si="60"/>
        <v>3.8131294688507079E-16</v>
      </c>
      <c r="EC35" s="21">
        <f t="shared" si="60"/>
        <v>1.7885976323222362E-17</v>
      </c>
      <c r="ED35" s="21">
        <f t="shared" si="60"/>
        <v>8.3966494720707588E-19</v>
      </c>
      <c r="EE35" s="21">
        <f t="shared" si="60"/>
        <v>3.9449515589951439E-20</v>
      </c>
      <c r="EF35" s="21">
        <f t="shared" si="60"/>
        <v>1.8548176063519925E-21</v>
      </c>
      <c r="EG35" s="21">
        <f t="shared" si="60"/>
        <v>8.7270540624585673E-23</v>
      </c>
      <c r="EH35" s="2">
        <f t="shared" si="54"/>
        <v>78.78764958744361</v>
      </c>
      <c r="EI35" s="2">
        <f t="shared" si="54"/>
        <v>81.817943802345297</v>
      </c>
      <c r="EJ35" s="2">
        <f t="shared" si="54"/>
        <v>84.84823801724697</v>
      </c>
      <c r="EK35" s="2">
        <f t="shared" si="54"/>
        <v>87.878532232148657</v>
      </c>
      <c r="EL35" s="2">
        <f t="shared" si="54"/>
        <v>90.90882644705033</v>
      </c>
      <c r="EM35" s="2">
        <f t="shared" si="54"/>
        <v>93.939120661952003</v>
      </c>
      <c r="EN35" s="2">
        <f t="shared" si="54"/>
        <v>96.969414876853676</v>
      </c>
      <c r="EO35" s="2">
        <f t="shared" si="54"/>
        <v>99.999709091755363</v>
      </c>
      <c r="EP35" s="2">
        <f t="shared" si="54"/>
        <v>103.03000330665704</v>
      </c>
      <c r="EQ35" s="2">
        <f t="shared" si="54"/>
        <v>106.06029752155871</v>
      </c>
      <c r="ER35" s="2">
        <f t="shared" si="54"/>
        <v>109.09059173646038</v>
      </c>
      <c r="ES35" s="2">
        <f t="shared" si="54"/>
        <v>112.12088595136207</v>
      </c>
      <c r="ET35" s="2">
        <f t="shared" si="54"/>
        <v>115.15118016626374</v>
      </c>
      <c r="EU35" s="2">
        <f t="shared" si="55"/>
        <v>4.9757397738968876E-20</v>
      </c>
      <c r="EV35" s="2">
        <f t="shared" si="55"/>
        <v>2.3163274360371069E-21</v>
      </c>
      <c r="EW35" s="2">
        <f t="shared" si="55"/>
        <v>1.0797226675466986E-22</v>
      </c>
      <c r="EX35" s="2">
        <f t="shared" si="55"/>
        <v>5.0391266912597916E-24</v>
      </c>
      <c r="EY35" s="2">
        <f t="shared" si="55"/>
        <v>2.3544737301625544E-25</v>
      </c>
      <c r="EZ35" s="2">
        <f t="shared" si="55"/>
        <v>1.1012757151522071E-26</v>
      </c>
      <c r="FA35" s="2">
        <f t="shared" si="55"/>
        <v>5.1562388300358168E-28</v>
      </c>
      <c r="FB35" s="2">
        <f t="shared" si="55"/>
        <v>2.4164536249753607E-29</v>
      </c>
      <c r="FC35" s="2">
        <f t="shared" si="55"/>
        <v>1.1334658028451742E-30</v>
      </c>
      <c r="FD35" s="2">
        <f t="shared" si="55"/>
        <v>5.3210946557002584E-32</v>
      </c>
      <c r="FE35" s="2">
        <f t="shared" si="55"/>
        <v>2.4999772879804333E-33</v>
      </c>
      <c r="FF35" s="2">
        <f t="shared" si="55"/>
        <v>1.1754257287448133E-34</v>
      </c>
      <c r="FG35" s="2">
        <f t="shared" si="55"/>
        <v>5.5304613613328622E-36</v>
      </c>
    </row>
    <row r="36" spans="1:163" x14ac:dyDescent="0.25">
      <c r="A36" s="19">
        <v>18</v>
      </c>
      <c r="B36" s="19">
        <v>61</v>
      </c>
      <c r="C36" s="4">
        <f t="shared" si="56"/>
        <v>18</v>
      </c>
      <c r="D36" s="20">
        <f t="shared" si="56"/>
        <v>61</v>
      </c>
      <c r="E36" s="8">
        <f t="shared" si="12"/>
        <v>334.16</v>
      </c>
      <c r="F36" s="21">
        <f t="shared" si="45"/>
        <v>6.3371356147021542E-14</v>
      </c>
      <c r="G36" s="7">
        <f t="shared" si="13"/>
        <v>1.1942981415923626</v>
      </c>
      <c r="H36" s="7">
        <f t="shared" si="14"/>
        <v>8.9586975088956675E-2</v>
      </c>
      <c r="I36" s="32">
        <f t="shared" si="15"/>
        <v>80.536194442322511</v>
      </c>
      <c r="J36" s="2">
        <f t="shared" si="39"/>
        <v>0.15516809485525845</v>
      </c>
      <c r="K36" s="2">
        <f t="shared" si="16"/>
        <v>0.59238535032020989</v>
      </c>
      <c r="L36" s="2">
        <f t="shared" si="17"/>
        <v>1.1257732178189457</v>
      </c>
      <c r="M36" s="2">
        <f t="shared" si="18"/>
        <v>0.18605043869691792</v>
      </c>
      <c r="N36" s="2">
        <f t="shared" si="19"/>
        <v>8.6173954427999272E-2</v>
      </c>
      <c r="O36" s="2">
        <f t="shared" si="20"/>
        <v>7.3171676023076068E-6</v>
      </c>
      <c r="P36" s="2">
        <f t="shared" si="21"/>
        <v>8.2184352635517038E-8</v>
      </c>
      <c r="Q36" s="6">
        <f t="shared" si="22"/>
        <v>61</v>
      </c>
      <c r="R36" s="2">
        <f t="shared" si="46"/>
        <v>0.05</v>
      </c>
      <c r="S36" s="2">
        <f t="shared" si="46"/>
        <v>9.9574012586254382E-2</v>
      </c>
      <c r="T36" s="2">
        <f t="shared" si="46"/>
        <v>3.3954575337260068E-2</v>
      </c>
      <c r="U36" s="2">
        <f t="shared" si="46"/>
        <v>2.4035885089756849E-3</v>
      </c>
      <c r="V36" s="2">
        <f t="shared" si="46"/>
        <v>1.1408586336911775E-4</v>
      </c>
      <c r="W36" s="2">
        <f t="shared" si="46"/>
        <v>4.0456882308081973E-6</v>
      </c>
      <c r="X36" s="2">
        <f t="shared" si="46"/>
        <v>1.2768619216396716E-7</v>
      </c>
      <c r="Y36" s="2">
        <f t="shared" si="46"/>
        <v>3.026635680969392E-9</v>
      </c>
      <c r="Z36" s="21">
        <f t="shared" si="57"/>
        <v>116.33441275024768</v>
      </c>
      <c r="AA36" s="21">
        <f t="shared" si="57"/>
        <v>5.4585156643354082</v>
      </c>
      <c r="AB36" s="21">
        <f t="shared" si="57"/>
        <v>0.25665358772182506</v>
      </c>
      <c r="AC36" s="21">
        <f t="shared" si="57"/>
        <v>1.2090741869697254E-2</v>
      </c>
      <c r="AD36" s="21">
        <f t="shared" si="57"/>
        <v>5.7059207354542981E-4</v>
      </c>
      <c r="AE36" s="21">
        <f t="shared" si="57"/>
        <v>2.6971618602876236E-5</v>
      </c>
      <c r="AF36" s="21">
        <f t="shared" si="57"/>
        <v>1.2768627368379357E-6</v>
      </c>
      <c r="AG36" s="21">
        <f t="shared" si="57"/>
        <v>6.0532715462978669E-8</v>
      </c>
      <c r="AH36" s="2">
        <f t="shared" si="24"/>
        <v>60.243148576833924</v>
      </c>
      <c r="AI36" s="2">
        <f t="shared" si="24"/>
        <v>63.255306005675614</v>
      </c>
      <c r="AJ36" s="2">
        <f t="shared" si="24"/>
        <v>66.26746343451731</v>
      </c>
      <c r="AK36" s="2">
        <f t="shared" si="24"/>
        <v>69.279620863359014</v>
      </c>
      <c r="AL36" s="2">
        <f t="shared" si="24"/>
        <v>72.291778292200704</v>
      </c>
      <c r="AM36" s="2">
        <f t="shared" si="24"/>
        <v>75.303935721042393</v>
      </c>
      <c r="AN36" s="2">
        <f t="shared" si="24"/>
        <v>78.316093149884097</v>
      </c>
      <c r="AO36" s="2">
        <f t="shared" si="24"/>
        <v>81.3282505787258</v>
      </c>
      <c r="AP36" s="2">
        <f t="shared" si="41"/>
        <v>7.3763557801845034E-12</v>
      </c>
      <c r="AQ36" s="2">
        <f t="shared" si="41"/>
        <v>3.4604677158789374E-13</v>
      </c>
      <c r="AR36" s="2">
        <f t="shared" si="41"/>
        <v>1.6268839225472237E-14</v>
      </c>
      <c r="AS36" s="2">
        <f t="shared" si="41"/>
        <v>7.6634923255250388E-16</v>
      </c>
      <c r="AT36" s="2">
        <f t="shared" si="41"/>
        <v>3.6163868008324451E-17</v>
      </c>
      <c r="AU36" s="2">
        <f t="shared" si="41"/>
        <v>1.7093816175331868E-18</v>
      </c>
      <c r="AV36" s="2">
        <f t="shared" si="41"/>
        <v>8.0921576110057931E-20</v>
      </c>
      <c r="AW36" s="2">
        <f t="shared" si="41"/>
        <v>3.8362067594863817E-21</v>
      </c>
      <c r="AX36" s="2"/>
      <c r="AY36" s="6">
        <f t="shared" si="26"/>
        <v>61</v>
      </c>
      <c r="AZ36" s="2">
        <f t="shared" si="47"/>
        <v>4.9783892157204086E-2</v>
      </c>
      <c r="BA36" s="2">
        <f t="shared" si="47"/>
        <v>3.3873737568987254E-2</v>
      </c>
      <c r="BB36" s="2">
        <f t="shared" si="47"/>
        <v>2.3969864702259483E-3</v>
      </c>
      <c r="BC36" s="2">
        <f t="shared" si="47"/>
        <v>1.1376537922078712E-4</v>
      </c>
      <c r="BD36" s="2">
        <f t="shared" si="47"/>
        <v>5.3788595671511181E-6</v>
      </c>
      <c r="BE36" s="2">
        <f t="shared" si="47"/>
        <v>1.9097503173859386E-7</v>
      </c>
      <c r="BF36" s="2">
        <f t="shared" si="47"/>
        <v>3.0177623122629175E-9</v>
      </c>
      <c r="BG36" s="21">
        <f t="shared" si="58"/>
        <v>5.4440007291177155</v>
      </c>
      <c r="BH36" s="21">
        <f t="shared" si="58"/>
        <v>0.25595722571014845</v>
      </c>
      <c r="BI36" s="21">
        <f t="shared" si="58"/>
        <v>1.205733069380804E-2</v>
      </c>
      <c r="BJ36" s="21">
        <f t="shared" si="58"/>
        <v>5.6898873949960389E-4</v>
      </c>
      <c r="BK36" s="21">
        <f t="shared" si="58"/>
        <v>2.6894659493914208E-5</v>
      </c>
      <c r="BL36" s="21">
        <f t="shared" si="58"/>
        <v>1.2731676887718713E-6</v>
      </c>
      <c r="BM36" s="21">
        <f t="shared" si="58"/>
        <v>6.0355248074107773E-8</v>
      </c>
      <c r="BN36" s="2">
        <f t="shared" si="48"/>
        <v>63.255306005675614</v>
      </c>
      <c r="BO36" s="2">
        <f t="shared" si="48"/>
        <v>66.26746343451731</v>
      </c>
      <c r="BP36" s="2">
        <f t="shared" si="48"/>
        <v>69.279620863359014</v>
      </c>
      <c r="BQ36" s="2">
        <f t="shared" si="48"/>
        <v>72.291778292200704</v>
      </c>
      <c r="BR36" s="2">
        <f t="shared" si="48"/>
        <v>75.303935721042393</v>
      </c>
      <c r="BS36" s="2">
        <f t="shared" si="48"/>
        <v>78.316093149884097</v>
      </c>
      <c r="BT36" s="2">
        <f t="shared" si="48"/>
        <v>81.3282505787258</v>
      </c>
      <c r="BU36" s="2">
        <f t="shared" si="49"/>
        <v>3.4512656890970852E-13</v>
      </c>
      <c r="BV36" s="2">
        <f t="shared" si="49"/>
        <v>1.6224697462351818E-14</v>
      </c>
      <c r="BW36" s="2">
        <f t="shared" si="49"/>
        <v>7.6423150983749635E-16</v>
      </c>
      <c r="BX36" s="2">
        <f t="shared" si="49"/>
        <v>3.60622488685381E-17</v>
      </c>
      <c r="BY36" s="2">
        <f t="shared" si="49"/>
        <v>1.7045041586446125E-18</v>
      </c>
      <c r="BZ36" s="2">
        <f t="shared" si="49"/>
        <v>8.0687400718186176E-20</v>
      </c>
      <c r="CA36" s="2">
        <f t="shared" si="49"/>
        <v>3.8249599042490925E-21</v>
      </c>
      <c r="CB36" s="2"/>
      <c r="CC36" s="6">
        <f t="shared" si="30"/>
        <v>61</v>
      </c>
      <c r="CD36" s="2">
        <f t="shared" si="50"/>
        <v>5.6882689610393555E-6</v>
      </c>
      <c r="CE36" s="2">
        <f t="shared" si="50"/>
        <v>1.3447148917877795E-6</v>
      </c>
      <c r="CF36" s="2">
        <f t="shared" si="50"/>
        <v>2.546333756514585E-7</v>
      </c>
      <c r="CG36" s="2">
        <f t="shared" si="50"/>
        <v>2.8970518197724003E-8</v>
      </c>
      <c r="CH36" s="2">
        <f t="shared" si="50"/>
        <v>5.7298303879349537E-10</v>
      </c>
      <c r="CI36" s="2">
        <f t="shared" si="50"/>
        <v>6.8078098713897365E-12</v>
      </c>
      <c r="CJ36" s="2">
        <f t="shared" si="50"/>
        <v>6.4782623709902508E-14</v>
      </c>
      <c r="CK36" s="21">
        <f t="shared" si="59"/>
        <v>5.6898873949960389E-4</v>
      </c>
      <c r="CL36" s="21">
        <f t="shared" si="59"/>
        <v>2.6894659493914208E-5</v>
      </c>
      <c r="CM36" s="21">
        <f t="shared" si="59"/>
        <v>1.2731676887718713E-6</v>
      </c>
      <c r="CN36" s="21">
        <f t="shared" si="59"/>
        <v>6.0355248074107773E-8</v>
      </c>
      <c r="CO36" s="21">
        <f t="shared" si="59"/>
        <v>2.8649152204641516E-9</v>
      </c>
      <c r="CP36" s="21">
        <f t="shared" si="59"/>
        <v>1.361561973274397E-10</v>
      </c>
      <c r="CQ36" s="21">
        <f t="shared" si="59"/>
        <v>6.4782428823206285E-12</v>
      </c>
      <c r="CR36" s="2">
        <f t="shared" si="51"/>
        <v>72.291778292200704</v>
      </c>
      <c r="CS36" s="2">
        <f t="shared" si="51"/>
        <v>75.303935721042393</v>
      </c>
      <c r="CT36" s="2">
        <f t="shared" si="51"/>
        <v>78.316093149884097</v>
      </c>
      <c r="CU36" s="2">
        <f t="shared" si="51"/>
        <v>81.3282505787258</v>
      </c>
      <c r="CV36" s="2">
        <f t="shared" si="51"/>
        <v>84.340408007567504</v>
      </c>
      <c r="CW36" s="2">
        <f t="shared" si="51"/>
        <v>87.352565436409193</v>
      </c>
      <c r="CX36" s="2">
        <f t="shared" si="51"/>
        <v>90.364722865250883</v>
      </c>
      <c r="CY36" s="2">
        <f t="shared" si="52"/>
        <v>3.60622488685381E-17</v>
      </c>
      <c r="CZ36" s="2">
        <f t="shared" si="52"/>
        <v>1.7045041586446125E-18</v>
      </c>
      <c r="DA36" s="2">
        <f t="shared" si="52"/>
        <v>8.0687400718186176E-20</v>
      </c>
      <c r="DB36" s="2">
        <f t="shared" si="52"/>
        <v>3.8249599042490925E-21</v>
      </c>
      <c r="DC36" s="2">
        <f t="shared" si="52"/>
        <v>1.8155903885472688E-22</v>
      </c>
      <c r="DD36" s="2">
        <f t="shared" si="52"/>
        <v>8.6285837604504602E-24</v>
      </c>
      <c r="DE36" s="2">
        <f t="shared" si="52"/>
        <v>4.1054101890586214E-25</v>
      </c>
      <c r="DF36" s="2"/>
      <c r="DG36" s="6">
        <f t="shared" si="34"/>
        <v>61</v>
      </c>
      <c r="DH36" s="2">
        <f t="shared" si="53"/>
        <v>7.6390012695437543E-8</v>
      </c>
      <c r="DI36" s="2">
        <f t="shared" si="53"/>
        <v>5.4319721620732508E-9</v>
      </c>
      <c r="DJ36" s="2">
        <f t="shared" si="53"/>
        <v>3.4378982327609719E-10</v>
      </c>
      <c r="DK36" s="2">
        <f t="shared" si="53"/>
        <v>1.7700305665613313E-11</v>
      </c>
      <c r="DL36" s="2">
        <f t="shared" si="53"/>
        <v>8.4217410822873263E-13</v>
      </c>
      <c r="DM36" s="2">
        <f t="shared" si="53"/>
        <v>3.393840763976641E-14</v>
      </c>
      <c r="DN36" s="2">
        <f t="shared" si="53"/>
        <v>1.4765966227514583E-15</v>
      </c>
      <c r="DO36" s="2">
        <f t="shared" si="53"/>
        <v>5.9952043329758457E-17</v>
      </c>
      <c r="DP36" s="2">
        <f t="shared" si="53"/>
        <v>0</v>
      </c>
      <c r="DQ36" s="2">
        <f t="shared" si="53"/>
        <v>0</v>
      </c>
      <c r="DR36" s="2">
        <f t="shared" si="53"/>
        <v>0</v>
      </c>
      <c r="DS36" s="2">
        <f t="shared" si="53"/>
        <v>0</v>
      </c>
      <c r="DT36" s="2">
        <f t="shared" si="53"/>
        <v>0</v>
      </c>
      <c r="DU36" s="21">
        <f t="shared" si="60"/>
        <v>1.2731676887718713E-6</v>
      </c>
      <c r="DV36" s="21">
        <f t="shared" si="60"/>
        <v>6.0355248074107773E-8</v>
      </c>
      <c r="DW36" s="21">
        <f t="shared" si="60"/>
        <v>2.8649152204641516E-9</v>
      </c>
      <c r="DX36" s="21">
        <f t="shared" si="60"/>
        <v>1.361561973274397E-10</v>
      </c>
      <c r="DY36" s="21">
        <f t="shared" si="60"/>
        <v>6.4782428823206285E-12</v>
      </c>
      <c r="DZ36" s="21">
        <f t="shared" si="60"/>
        <v>3.0856006989503939E-13</v>
      </c>
      <c r="EA36" s="21">
        <f t="shared" si="60"/>
        <v>1.4711477194401596E-14</v>
      </c>
      <c r="EB36" s="21">
        <f t="shared" si="60"/>
        <v>7.020706511956724E-16</v>
      </c>
      <c r="EC36" s="21">
        <f t="shared" si="60"/>
        <v>3.3534319960240903E-17</v>
      </c>
      <c r="ED36" s="21">
        <f t="shared" si="60"/>
        <v>1.6030996555899251E-18</v>
      </c>
      <c r="EE36" s="21">
        <f t="shared" si="60"/>
        <v>7.6696199888307913E-20</v>
      </c>
      <c r="EF36" s="21">
        <f t="shared" si="60"/>
        <v>3.6720709385468031E-21</v>
      </c>
      <c r="EG36" s="21">
        <f t="shared" si="60"/>
        <v>1.7593619410301044E-22</v>
      </c>
      <c r="EH36" s="2">
        <f t="shared" si="54"/>
        <v>78.316093149884097</v>
      </c>
      <c r="EI36" s="2">
        <f t="shared" si="54"/>
        <v>81.3282505787258</v>
      </c>
      <c r="EJ36" s="2">
        <f t="shared" si="54"/>
        <v>84.340408007567504</v>
      </c>
      <c r="EK36" s="2">
        <f t="shared" si="54"/>
        <v>87.352565436409193</v>
      </c>
      <c r="EL36" s="2">
        <f t="shared" si="54"/>
        <v>90.364722865250883</v>
      </c>
      <c r="EM36" s="2">
        <f t="shared" si="54"/>
        <v>93.376880294092587</v>
      </c>
      <c r="EN36" s="2">
        <f t="shared" si="54"/>
        <v>96.389037722934276</v>
      </c>
      <c r="EO36" s="2">
        <f t="shared" si="54"/>
        <v>99.40119515177598</v>
      </c>
      <c r="EP36" s="2">
        <f t="shared" si="54"/>
        <v>102.41335258061767</v>
      </c>
      <c r="EQ36" s="2">
        <f t="shared" si="54"/>
        <v>105.42551000945937</v>
      </c>
      <c r="ER36" s="2">
        <f t="shared" si="54"/>
        <v>108.43766743830106</v>
      </c>
      <c r="ES36" s="2">
        <f t="shared" si="54"/>
        <v>111.44982486714275</v>
      </c>
      <c r="ET36" s="2">
        <f t="shared" si="54"/>
        <v>114.46198229598446</v>
      </c>
      <c r="EU36" s="2">
        <f t="shared" si="55"/>
        <v>8.0687400718186176E-20</v>
      </c>
      <c r="EV36" s="2">
        <f t="shared" si="55"/>
        <v>3.8249599042490925E-21</v>
      </c>
      <c r="EW36" s="2">
        <f t="shared" si="55"/>
        <v>1.8155903885472688E-22</v>
      </c>
      <c r="EX36" s="2">
        <f t="shared" si="55"/>
        <v>8.6285837604504602E-24</v>
      </c>
      <c r="EY36" s="2">
        <f t="shared" si="55"/>
        <v>4.1054101890586214E-25</v>
      </c>
      <c r="EZ36" s="2">
        <f t="shared" si="55"/>
        <v>1.955406812032865E-26</v>
      </c>
      <c r="FA36" s="2">
        <f t="shared" si="55"/>
        <v>9.3229282351761812E-28</v>
      </c>
      <c r="FB36" s="2">
        <f t="shared" si="55"/>
        <v>4.4491386966521767E-29</v>
      </c>
      <c r="FC36" s="2">
        <f t="shared" si="55"/>
        <v>2.1251225605776546E-30</v>
      </c>
      <c r="FD36" s="2">
        <f t="shared" si="55"/>
        <v>1.0159083935692964E-31</v>
      </c>
      <c r="FE36" s="2">
        <f t="shared" si="55"/>
        <v>4.8603501839472561E-33</v>
      </c>
      <c r="FF36" s="2">
        <f t="shared" si="55"/>
        <v>2.3270438099836029E-34</v>
      </c>
      <c r="FG36" s="2">
        <f t="shared" si="55"/>
        <v>1.1149324065922517E-35</v>
      </c>
    </row>
    <row r="37" spans="1:163" x14ac:dyDescent="0.25">
      <c r="A37" s="19">
        <v>19</v>
      </c>
      <c r="B37" s="19">
        <v>63</v>
      </c>
      <c r="C37" s="4">
        <f t="shared" si="56"/>
        <v>19</v>
      </c>
      <c r="D37" s="20">
        <f t="shared" si="56"/>
        <v>63</v>
      </c>
      <c r="E37" s="8">
        <f t="shared" si="12"/>
        <v>336.16</v>
      </c>
      <c r="F37" s="21">
        <f t="shared" si="45"/>
        <v>6.3371356147021542E-14</v>
      </c>
      <c r="G37" s="7">
        <f t="shared" si="13"/>
        <v>1.1941586373644351</v>
      </c>
      <c r="H37" s="7">
        <f t="shared" si="14"/>
        <v>8.8152868958668737E-2</v>
      </c>
      <c r="I37" s="32">
        <f t="shared" si="15"/>
        <v>80.665867391725101</v>
      </c>
      <c r="J37" s="2">
        <f t="shared" si="39"/>
        <v>0.15700630893099676</v>
      </c>
      <c r="K37" s="2">
        <f t="shared" si="16"/>
        <v>0.59654859178018638</v>
      </c>
      <c r="L37" s="2">
        <f t="shared" si="17"/>
        <v>1.125832932174351</v>
      </c>
      <c r="M37" s="2">
        <f t="shared" si="18"/>
        <v>0.20176925280933575</v>
      </c>
      <c r="N37" s="2">
        <f t="shared" si="19"/>
        <v>0.1016701686874717</v>
      </c>
      <c r="O37" s="2">
        <f t="shared" si="20"/>
        <v>1.1436813636490627E-5</v>
      </c>
      <c r="P37" s="2">
        <f t="shared" si="21"/>
        <v>1.3269965173257068E-7</v>
      </c>
      <c r="Q37" s="6">
        <f t="shared" si="22"/>
        <v>63</v>
      </c>
      <c r="R37" s="2">
        <f t="shared" si="46"/>
        <v>0.05</v>
      </c>
      <c r="S37" s="2">
        <f t="shared" si="46"/>
        <v>9.996801925800991E-2</v>
      </c>
      <c r="T37" s="2">
        <f t="shared" si="46"/>
        <v>4.7955939986810754E-2</v>
      </c>
      <c r="U37" s="2">
        <f t="shared" si="46"/>
        <v>3.6612195822730564E-3</v>
      </c>
      <c r="V37" s="2">
        <f t="shared" si="46"/>
        <v>1.7745552484813576E-4</v>
      </c>
      <c r="W37" s="2">
        <f t="shared" si="46"/>
        <v>6.4076006127844478E-6</v>
      </c>
      <c r="X37" s="2">
        <f t="shared" si="46"/>
        <v>2.0588822537970231E-7</v>
      </c>
      <c r="Y37" s="2">
        <f t="shared" si="46"/>
        <v>4.9685557224066208E-9</v>
      </c>
      <c r="Z37" s="21">
        <f t="shared" si="57"/>
        <v>168.47846982703084</v>
      </c>
      <c r="AA37" s="21">
        <f t="shared" si="57"/>
        <v>8.0477915561418225</v>
      </c>
      <c r="AB37" s="21">
        <f t="shared" si="57"/>
        <v>0.38523061316662216</v>
      </c>
      <c r="AC37" s="21">
        <f t="shared" si="57"/>
        <v>1.8475727886293675E-2</v>
      </c>
      <c r="AD37" s="21">
        <f t="shared" si="57"/>
        <v>8.8767148802687036E-4</v>
      </c>
      <c r="AE37" s="21">
        <f t="shared" si="57"/>
        <v>4.2718249829957049E-5</v>
      </c>
      <c r="AF37" s="21">
        <f t="shared" si="57"/>
        <v>2.058884373255515E-6</v>
      </c>
      <c r="AG37" s="21">
        <f t="shared" si="57"/>
        <v>9.9371119419770131E-8</v>
      </c>
      <c r="AH37" s="2">
        <f t="shared" si="24"/>
        <v>59.884729082683315</v>
      </c>
      <c r="AI37" s="2">
        <f t="shared" si="24"/>
        <v>62.878965536817482</v>
      </c>
      <c r="AJ37" s="2">
        <f t="shared" si="24"/>
        <v>65.873201990951642</v>
      </c>
      <c r="AK37" s="2">
        <f t="shared" si="24"/>
        <v>68.86743844508581</v>
      </c>
      <c r="AL37" s="2">
        <f t="shared" si="24"/>
        <v>71.861674899219977</v>
      </c>
      <c r="AM37" s="2">
        <f t="shared" si="24"/>
        <v>74.855911353354145</v>
      </c>
      <c r="AN37" s="2">
        <f t="shared" si="24"/>
        <v>77.850147807488312</v>
      </c>
      <c r="AO37" s="2">
        <f t="shared" si="24"/>
        <v>80.84438426162248</v>
      </c>
      <c r="AP37" s="2">
        <f t="shared" si="41"/>
        <v>1.0680795392147949E-11</v>
      </c>
      <c r="AQ37" s="2">
        <f t="shared" si="41"/>
        <v>5.1013269629045484E-13</v>
      </c>
      <c r="AR37" s="2">
        <f t="shared" si="41"/>
        <v>2.4416939697259125E-14</v>
      </c>
      <c r="AS37" s="2">
        <f t="shared" si="41"/>
        <v>1.1709744554039881E-15</v>
      </c>
      <c r="AT37" s="2">
        <f t="shared" si="41"/>
        <v>5.6257620510316879E-17</v>
      </c>
      <c r="AU37" s="2">
        <f t="shared" si="41"/>
        <v>2.7072669931403357E-18</v>
      </c>
      <c r="AV37" s="2">
        <f t="shared" si="41"/>
        <v>1.3047934774615294E-19</v>
      </c>
      <c r="AW37" s="2">
        <f t="shared" si="41"/>
        <v>6.2974490888141046E-21</v>
      </c>
      <c r="AX37" s="2"/>
      <c r="AY37" s="6">
        <f t="shared" si="26"/>
        <v>63</v>
      </c>
      <c r="AZ37" s="2">
        <f t="shared" si="47"/>
        <v>4.9983664670700312E-2</v>
      </c>
      <c r="BA37" s="2">
        <f t="shared" si="47"/>
        <v>4.7849494465760672E-2</v>
      </c>
      <c r="BB37" s="2">
        <f t="shared" si="47"/>
        <v>3.6512192649964526E-3</v>
      </c>
      <c r="BC37" s="2">
        <f t="shared" si="47"/>
        <v>1.769582473939213E-4</v>
      </c>
      <c r="BD37" s="2">
        <f t="shared" si="47"/>
        <v>8.5191440970300295E-6</v>
      </c>
      <c r="BE37" s="2">
        <f t="shared" si="47"/>
        <v>3.0794050477900293E-7</v>
      </c>
      <c r="BF37" s="2">
        <f t="shared" si="47"/>
        <v>4.9540185398377902E-9</v>
      </c>
      <c r="BG37" s="21">
        <f t="shared" si="58"/>
        <v>8.0264480804120986</v>
      </c>
      <c r="BH37" s="21">
        <f t="shared" si="58"/>
        <v>0.3841880239046912</v>
      </c>
      <c r="BI37" s="21">
        <f t="shared" si="58"/>
        <v>1.8424795194413077E-2</v>
      </c>
      <c r="BJ37" s="21">
        <f t="shared" si="58"/>
        <v>8.8518289577735765E-4</v>
      </c>
      <c r="BK37" s="21">
        <f t="shared" si="58"/>
        <v>4.2596627708665513E-5</v>
      </c>
      <c r="BL37" s="21">
        <f t="shared" si="58"/>
        <v>2.0529388057716702E-6</v>
      </c>
      <c r="BM37" s="21">
        <f t="shared" si="58"/>
        <v>9.9080375717245512E-8</v>
      </c>
      <c r="BN37" s="2">
        <f t="shared" si="48"/>
        <v>62.878965536817482</v>
      </c>
      <c r="BO37" s="2">
        <f t="shared" si="48"/>
        <v>65.873201990951642</v>
      </c>
      <c r="BP37" s="2">
        <f t="shared" si="48"/>
        <v>68.86743844508581</v>
      </c>
      <c r="BQ37" s="2">
        <f t="shared" si="48"/>
        <v>71.861674899219977</v>
      </c>
      <c r="BR37" s="2">
        <f t="shared" si="48"/>
        <v>74.855911353354145</v>
      </c>
      <c r="BS37" s="2">
        <f t="shared" si="48"/>
        <v>77.850147807488312</v>
      </c>
      <c r="BT37" s="2">
        <f t="shared" si="48"/>
        <v>80.84438426162248</v>
      </c>
      <c r="BU37" s="2">
        <f t="shared" si="49"/>
        <v>5.0877975973951729E-13</v>
      </c>
      <c r="BV37" s="2">
        <f t="shared" si="49"/>
        <v>2.4350857043755034E-14</v>
      </c>
      <c r="BW37" s="2">
        <f t="shared" si="49"/>
        <v>1.1677463704588549E-15</v>
      </c>
      <c r="BX37" s="2">
        <f t="shared" si="49"/>
        <v>5.6099901357622624E-17</v>
      </c>
      <c r="BY37" s="2">
        <f t="shared" si="49"/>
        <v>2.6995591785908296E-18</v>
      </c>
      <c r="BZ37" s="2">
        <f t="shared" si="49"/>
        <v>1.3010255388674123E-19</v>
      </c>
      <c r="CA37" s="2">
        <f t="shared" si="49"/>
        <v>6.2790237599612432E-21</v>
      </c>
      <c r="CB37" s="2"/>
      <c r="CC37" s="6">
        <f t="shared" si="30"/>
        <v>63</v>
      </c>
      <c r="CD37" s="2">
        <f t="shared" si="50"/>
        <v>8.8479123696960645E-6</v>
      </c>
      <c r="CE37" s="2">
        <f t="shared" si="50"/>
        <v>2.1297860242575074E-6</v>
      </c>
      <c r="CF37" s="2">
        <f t="shared" si="50"/>
        <v>4.1058733970533726E-7</v>
      </c>
      <c r="CG37" s="2">
        <f t="shared" si="50"/>
        <v>4.7558577982442781E-8</v>
      </c>
      <c r="CH37" s="2">
        <f t="shared" si="50"/>
        <v>9.576289539126038E-10</v>
      </c>
      <c r="CI37" s="2">
        <f t="shared" si="50"/>
        <v>1.1583672909765143E-11</v>
      </c>
      <c r="CJ37" s="2">
        <f t="shared" si="50"/>
        <v>1.1222245355213545E-13</v>
      </c>
      <c r="CK37" s="21">
        <f t="shared" si="59"/>
        <v>8.8518289577735765E-4</v>
      </c>
      <c r="CL37" s="21">
        <f t="shared" si="59"/>
        <v>4.2596627708665513E-5</v>
      </c>
      <c r="CM37" s="21">
        <f t="shared" si="59"/>
        <v>2.0529388057716702E-6</v>
      </c>
      <c r="CN37" s="21">
        <f t="shared" si="59"/>
        <v>9.9080375717245512E-8</v>
      </c>
      <c r="CO37" s="21">
        <f t="shared" si="59"/>
        <v>4.7881447319072028E-9</v>
      </c>
      <c r="CP37" s="21">
        <f t="shared" si="59"/>
        <v>2.3167344684086903E-10</v>
      </c>
      <c r="CQ37" s="21">
        <f t="shared" si="59"/>
        <v>1.1222244662526852E-11</v>
      </c>
      <c r="CR37" s="2">
        <f t="shared" si="51"/>
        <v>71.861674899219977</v>
      </c>
      <c r="CS37" s="2">
        <f t="shared" si="51"/>
        <v>74.855911353354145</v>
      </c>
      <c r="CT37" s="2">
        <f t="shared" si="51"/>
        <v>77.850147807488312</v>
      </c>
      <c r="CU37" s="2">
        <f t="shared" si="51"/>
        <v>80.84438426162248</v>
      </c>
      <c r="CV37" s="2">
        <f t="shared" si="51"/>
        <v>83.838620715756647</v>
      </c>
      <c r="CW37" s="2">
        <f t="shared" si="51"/>
        <v>86.832857169890815</v>
      </c>
      <c r="CX37" s="2">
        <f t="shared" si="51"/>
        <v>89.827093624024982</v>
      </c>
      <c r="CY37" s="2">
        <f t="shared" si="52"/>
        <v>5.6099901357622624E-17</v>
      </c>
      <c r="CZ37" s="2">
        <f t="shared" si="52"/>
        <v>2.6995591785908296E-18</v>
      </c>
      <c r="DA37" s="2">
        <f t="shared" si="52"/>
        <v>1.3010255388674123E-19</v>
      </c>
      <c r="DB37" s="2">
        <f t="shared" si="52"/>
        <v>6.2790237599612432E-21</v>
      </c>
      <c r="DC37" s="2">
        <f t="shared" si="52"/>
        <v>3.0343670117684671E-22</v>
      </c>
      <c r="DD37" s="2">
        <f t="shared" si="52"/>
        <v>1.4681641397549909E-23</v>
      </c>
      <c r="DE37" s="2">
        <f t="shared" si="52"/>
        <v>7.1117484528141498E-25</v>
      </c>
      <c r="DF37" s="2"/>
      <c r="DG37" s="6">
        <f t="shared" si="34"/>
        <v>63</v>
      </c>
      <c r="DH37" s="2">
        <f t="shared" si="53"/>
        <v>1.2317620191160116E-7</v>
      </c>
      <c r="DI37" s="2">
        <f t="shared" si="53"/>
        <v>8.9172333717080222E-9</v>
      </c>
      <c r="DJ37" s="2">
        <f t="shared" si="53"/>
        <v>5.7457737234756222E-10</v>
      </c>
      <c r="DK37" s="2">
        <f t="shared" si="53"/>
        <v>3.011754956538937E-11</v>
      </c>
      <c r="DL37" s="2">
        <f t="shared" si="53"/>
        <v>1.4588918961777609E-12</v>
      </c>
      <c r="DM37" s="2">
        <f t="shared" si="53"/>
        <v>5.9865445933837694E-14</v>
      </c>
      <c r="DN37" s="2">
        <f t="shared" si="53"/>
        <v>2.6423307986078726E-15</v>
      </c>
      <c r="DO37" s="2">
        <f t="shared" si="53"/>
        <v>1.1990408665951691E-16</v>
      </c>
      <c r="DP37" s="2">
        <f t="shared" si="53"/>
        <v>7.7715611723760965E-18</v>
      </c>
      <c r="DQ37" s="2">
        <f t="shared" si="53"/>
        <v>0</v>
      </c>
      <c r="DR37" s="2">
        <f t="shared" si="53"/>
        <v>0</v>
      </c>
      <c r="DS37" s="2">
        <f t="shared" si="53"/>
        <v>0</v>
      </c>
      <c r="DT37" s="2">
        <f t="shared" si="53"/>
        <v>0</v>
      </c>
      <c r="DU37" s="21">
        <f t="shared" si="60"/>
        <v>2.0529388057716702E-6</v>
      </c>
      <c r="DV37" s="21">
        <f t="shared" si="60"/>
        <v>9.9080375717245512E-8</v>
      </c>
      <c r="DW37" s="21">
        <f t="shared" si="60"/>
        <v>4.7881447319072028E-9</v>
      </c>
      <c r="DX37" s="21">
        <f t="shared" si="60"/>
        <v>2.3167344684086903E-10</v>
      </c>
      <c r="DY37" s="21">
        <f t="shared" si="60"/>
        <v>1.1222244662526852E-11</v>
      </c>
      <c r="DZ37" s="21">
        <f t="shared" si="60"/>
        <v>5.4418440050283203E-13</v>
      </c>
      <c r="EA37" s="21">
        <f t="shared" si="60"/>
        <v>2.6414757341406744E-14</v>
      </c>
      <c r="EB37" s="21">
        <f t="shared" si="60"/>
        <v>1.2833798210304649E-15</v>
      </c>
      <c r="EC37" s="21">
        <f t="shared" si="60"/>
        <v>6.2409106759400816E-17</v>
      </c>
      <c r="ED37" s="21">
        <f t="shared" si="60"/>
        <v>3.0374075144225297E-18</v>
      </c>
      <c r="EE37" s="21">
        <f t="shared" si="60"/>
        <v>1.4794505547421383E-19</v>
      </c>
      <c r="EF37" s="21">
        <f t="shared" si="60"/>
        <v>7.211435344945283E-21</v>
      </c>
      <c r="EG37" s="21">
        <f t="shared" si="60"/>
        <v>3.517627573991958E-22</v>
      </c>
      <c r="EH37" s="2">
        <f t="shared" si="54"/>
        <v>77.850147807488312</v>
      </c>
      <c r="EI37" s="2">
        <f t="shared" si="54"/>
        <v>80.84438426162248</v>
      </c>
      <c r="EJ37" s="2">
        <f t="shared" si="54"/>
        <v>83.838620715756647</v>
      </c>
      <c r="EK37" s="2">
        <f t="shared" si="54"/>
        <v>86.832857169890815</v>
      </c>
      <c r="EL37" s="2">
        <f t="shared" si="54"/>
        <v>89.827093624024982</v>
      </c>
      <c r="EM37" s="2">
        <f t="shared" si="54"/>
        <v>92.82133007815915</v>
      </c>
      <c r="EN37" s="2">
        <f t="shared" si="54"/>
        <v>95.815566532293303</v>
      </c>
      <c r="EO37" s="2">
        <f t="shared" si="54"/>
        <v>98.809802986427471</v>
      </c>
      <c r="EP37" s="2">
        <f t="shared" si="54"/>
        <v>101.80403944056164</v>
      </c>
      <c r="EQ37" s="2">
        <f t="shared" si="54"/>
        <v>104.79827589469581</v>
      </c>
      <c r="ER37" s="2">
        <f t="shared" si="54"/>
        <v>107.79251234882997</v>
      </c>
      <c r="ES37" s="2">
        <f t="shared" si="54"/>
        <v>110.78674880296414</v>
      </c>
      <c r="ET37" s="2">
        <f t="shared" si="54"/>
        <v>113.78098525709829</v>
      </c>
      <c r="EU37" s="2">
        <f t="shared" si="55"/>
        <v>1.3010255388674123E-19</v>
      </c>
      <c r="EV37" s="2">
        <f t="shared" si="55"/>
        <v>6.2790237599612432E-21</v>
      </c>
      <c r="EW37" s="2">
        <f t="shared" si="55"/>
        <v>3.0343670117684671E-22</v>
      </c>
      <c r="EX37" s="2">
        <f t="shared" si="55"/>
        <v>1.4681641397549909E-23</v>
      </c>
      <c r="EY37" s="2">
        <f t="shared" si="55"/>
        <v>7.1117484528141498E-25</v>
      </c>
      <c r="EZ37" s="2">
        <f t="shared" si="55"/>
        <v>3.4485901492178628E-26</v>
      </c>
      <c r="FA37" s="2">
        <f t="shared" si="55"/>
        <v>1.6739455578018478E-27</v>
      </c>
      <c r="FB37" s="2">
        <f t="shared" si="55"/>
        <v>8.1329737399651841E-29</v>
      </c>
      <c r="FC37" s="2">
        <f t="shared" si="55"/>
        <v>3.9549569584965341E-30</v>
      </c>
      <c r="FD37" s="2">
        <f t="shared" si="55"/>
        <v>1.9248487350348253E-31</v>
      </c>
      <c r="FE37" s="2">
        <f t="shared" si="55"/>
        <v>9.375486786349406E-33</v>
      </c>
      <c r="FF37" s="2">
        <f t="shared" si="55"/>
        <v>4.5699870333032985E-34</v>
      </c>
      <c r="FG37" s="2">
        <f t="shared" si="55"/>
        <v>2.2291691828671905E-35</v>
      </c>
    </row>
    <row r="38" spans="1:163" x14ac:dyDescent="0.25">
      <c r="A38" s="19">
        <v>20</v>
      </c>
      <c r="B38" s="19">
        <v>65</v>
      </c>
      <c r="C38" s="4">
        <f t="shared" si="56"/>
        <v>20</v>
      </c>
      <c r="D38" s="20">
        <f t="shared" si="56"/>
        <v>65</v>
      </c>
      <c r="E38" s="8">
        <f t="shared" si="12"/>
        <v>338.16</v>
      </c>
      <c r="F38" s="21">
        <f t="shared" si="45"/>
        <v>6.3371356147021542E-14</v>
      </c>
      <c r="G38" s="7">
        <f t="shared" si="13"/>
        <v>1.1939932957859358</v>
      </c>
      <c r="H38" s="7">
        <f t="shared" si="14"/>
        <v>8.6338523850360477E-2</v>
      </c>
      <c r="I38" s="32">
        <f t="shared" si="15"/>
        <v>80.830447415234659</v>
      </c>
      <c r="J38" s="2">
        <f t="shared" si="39"/>
        <v>0.15932260008160548</v>
      </c>
      <c r="K38" s="2">
        <f t="shared" si="16"/>
        <v>0.60191010074226925</v>
      </c>
      <c r="L38" s="2">
        <f t="shared" si="17"/>
        <v>1.1259037073121307</v>
      </c>
      <c r="M38" s="2">
        <f t="shared" si="18"/>
        <v>0.22145878804152833</v>
      </c>
      <c r="N38" s="2">
        <f t="shared" si="19"/>
        <v>0.12131567859850848</v>
      </c>
      <c r="O38" s="2">
        <f t="shared" si="20"/>
        <v>1.7783111674894988E-5</v>
      </c>
      <c r="P38" s="2">
        <f t="shared" si="21"/>
        <v>2.1307189951302877E-7</v>
      </c>
      <c r="Q38" s="6">
        <f t="shared" si="22"/>
        <v>65</v>
      </c>
      <c r="R38" s="2">
        <f t="shared" si="46"/>
        <v>0.05</v>
      </c>
      <c r="S38" s="2">
        <f t="shared" si="46"/>
        <v>9.9999257966195979E-2</v>
      </c>
      <c r="T38" s="2">
        <f t="shared" si="46"/>
        <v>6.5634184133398984E-2</v>
      </c>
      <c r="U38" s="2">
        <f t="shared" si="46"/>
        <v>5.5403375313195285E-3</v>
      </c>
      <c r="V38" s="2">
        <f t="shared" si="46"/>
        <v>2.7457627027744903E-4</v>
      </c>
      <c r="W38" s="2">
        <f t="shared" si="46"/>
        <v>1.0093896778334832E-5</v>
      </c>
      <c r="X38" s="2">
        <f t="shared" si="46"/>
        <v>3.3013430535966396E-7</v>
      </c>
      <c r="Y38" s="2">
        <f t="shared" si="46"/>
        <v>8.109252708221604E-9</v>
      </c>
      <c r="Z38" s="21">
        <f t="shared" si="57"/>
        <v>242.93221145566753</v>
      </c>
      <c r="AA38" s="21">
        <f t="shared" si="57"/>
        <v>11.811285943839071</v>
      </c>
      <c r="AB38" s="21">
        <f t="shared" si="57"/>
        <v>0.57547299981647537</v>
      </c>
      <c r="AC38" s="21">
        <f t="shared" si="57"/>
        <v>2.8092615904530716E-2</v>
      </c>
      <c r="AD38" s="21">
        <f t="shared" si="57"/>
        <v>1.3738246164159361E-3</v>
      </c>
      <c r="AE38" s="21">
        <f t="shared" si="57"/>
        <v>6.7294909440570401E-5</v>
      </c>
      <c r="AF38" s="21">
        <f t="shared" si="57"/>
        <v>3.3013485030080336E-6</v>
      </c>
      <c r="AG38" s="21">
        <f t="shared" si="57"/>
        <v>1.6218506737143893E-7</v>
      </c>
      <c r="AH38" s="2">
        <f t="shared" si="24"/>
        <v>59.530549232419041</v>
      </c>
      <c r="AI38" s="2">
        <f t="shared" si="24"/>
        <v>62.507076694039995</v>
      </c>
      <c r="AJ38" s="2">
        <f t="shared" si="24"/>
        <v>65.483604155660942</v>
      </c>
      <c r="AK38" s="2">
        <f t="shared" si="24"/>
        <v>68.460131617281903</v>
      </c>
      <c r="AL38" s="2">
        <f t="shared" si="24"/>
        <v>71.436659078902849</v>
      </c>
      <c r="AM38" s="2">
        <f t="shared" si="24"/>
        <v>74.413186540523796</v>
      </c>
      <c r="AN38" s="2">
        <f t="shared" si="24"/>
        <v>77.389714002144757</v>
      </c>
      <c r="AO38" s="2">
        <f t="shared" si="24"/>
        <v>80.366241463765718</v>
      </c>
      <c r="AP38" s="2">
        <f t="shared" si="41"/>
        <v>1.5399029969374609E-11</v>
      </c>
      <c r="AQ38" s="2">
        <f t="shared" si="41"/>
        <v>7.4863043949053397E-13</v>
      </c>
      <c r="AR38" s="2">
        <f t="shared" si="41"/>
        <v>3.647285773590635E-14</v>
      </c>
      <c r="AS38" s="2">
        <f t="shared" si="41"/>
        <v>1.7804096910337116E-15</v>
      </c>
      <c r="AT38" s="2">
        <f t="shared" si="41"/>
        <v>8.7065803551449054E-17</v>
      </c>
      <c r="AU38" s="2">
        <f t="shared" si="41"/>
        <v>4.2647232422286338E-18</v>
      </c>
      <c r="AV38" s="2">
        <f t="shared" si="41"/>
        <v>2.0921598461259898E-19</v>
      </c>
      <c r="AW38" s="2">
        <f t="shared" si="41"/>
        <v>1.0278054155459782E-20</v>
      </c>
      <c r="AX38" s="2"/>
      <c r="AY38" s="6">
        <f t="shared" si="26"/>
        <v>65</v>
      </c>
      <c r="AZ38" s="2">
        <f t="shared" si="47"/>
        <v>4.9999617209004192E-2</v>
      </c>
      <c r="BA38" s="2">
        <f t="shared" si="47"/>
        <v>6.5503017030496671E-2</v>
      </c>
      <c r="BB38" s="2">
        <f t="shared" si="47"/>
        <v>5.5253134158343544E-3</v>
      </c>
      <c r="BC38" s="2">
        <f t="shared" si="47"/>
        <v>2.7380878616709573E-4</v>
      </c>
      <c r="BD38" s="2">
        <f t="shared" si="47"/>
        <v>1.3420296985366953E-5</v>
      </c>
      <c r="BE38" s="2">
        <f t="shared" si="47"/>
        <v>4.9377444648057705E-7</v>
      </c>
      <c r="BF38" s="2">
        <f t="shared" si="47"/>
        <v>8.0855743211927233E-9</v>
      </c>
      <c r="BG38" s="21">
        <f t="shared" si="58"/>
        <v>11.780044426003734</v>
      </c>
      <c r="BH38" s="21">
        <f t="shared" si="58"/>
        <v>0.5739194648734679</v>
      </c>
      <c r="BI38" s="21">
        <f t="shared" si="58"/>
        <v>2.8015358056108594E-2</v>
      </c>
      <c r="BJ38" s="21">
        <f t="shared" si="58"/>
        <v>1.3699819276814229E-3</v>
      </c>
      <c r="BK38" s="21">
        <f t="shared" si="58"/>
        <v>6.7103736332220631E-5</v>
      </c>
      <c r="BL38" s="21">
        <f t="shared" si="58"/>
        <v>3.2918350613279885E-6</v>
      </c>
      <c r="BM38" s="21">
        <f t="shared" si="58"/>
        <v>1.6171149946812739E-7</v>
      </c>
      <c r="BN38" s="2">
        <f t="shared" si="48"/>
        <v>62.507076694039995</v>
      </c>
      <c r="BO38" s="2">
        <f t="shared" si="48"/>
        <v>65.483604155660942</v>
      </c>
      <c r="BP38" s="2">
        <f t="shared" si="48"/>
        <v>68.460131617281903</v>
      </c>
      <c r="BQ38" s="2">
        <f t="shared" si="48"/>
        <v>71.436659078902849</v>
      </c>
      <c r="BR38" s="2">
        <f t="shared" si="48"/>
        <v>74.413186540523796</v>
      </c>
      <c r="BS38" s="2">
        <f t="shared" si="48"/>
        <v>77.389714002144757</v>
      </c>
      <c r="BT38" s="2">
        <f t="shared" si="48"/>
        <v>80.366241463765718</v>
      </c>
      <c r="BU38" s="2">
        <f t="shared" si="49"/>
        <v>7.4665025058816338E-13</v>
      </c>
      <c r="BV38" s="2">
        <f t="shared" si="49"/>
        <v>3.6374395761674977E-14</v>
      </c>
      <c r="BW38" s="2">
        <f t="shared" si="49"/>
        <v>1.7755133452177597E-15</v>
      </c>
      <c r="BX38" s="2">
        <f t="shared" si="49"/>
        <v>8.6822273468146404E-17</v>
      </c>
      <c r="BY38" s="2">
        <f t="shared" si="49"/>
        <v>4.2526078873078839E-18</v>
      </c>
      <c r="BZ38" s="2">
        <f t="shared" si="49"/>
        <v>2.0861308972681208E-19</v>
      </c>
      <c r="CA38" s="2">
        <f t="shared" si="49"/>
        <v>1.0248043009066558E-20</v>
      </c>
      <c r="CB38" s="2"/>
      <c r="CC38" s="6">
        <f t="shared" si="30"/>
        <v>65</v>
      </c>
      <c r="CD38" s="2">
        <f t="shared" si="50"/>
        <v>1.3690439308354786E-5</v>
      </c>
      <c r="CE38" s="2">
        <f t="shared" si="50"/>
        <v>3.3550742463417382E-6</v>
      </c>
      <c r="CF38" s="2">
        <f t="shared" si="50"/>
        <v>6.583659286407695E-7</v>
      </c>
      <c r="CG38" s="2">
        <f t="shared" si="50"/>
        <v>7.7621513483450141E-8</v>
      </c>
      <c r="CH38" s="2">
        <f t="shared" si="50"/>
        <v>1.590897236170008E-9</v>
      </c>
      <c r="CI38" s="2">
        <f t="shared" si="50"/>
        <v>1.9587681476807009E-11</v>
      </c>
      <c r="CJ38" s="2">
        <f t="shared" si="50"/>
        <v>1.9315660182428473E-13</v>
      </c>
      <c r="CK38" s="21">
        <f t="shared" si="59"/>
        <v>1.3699819276814229E-3</v>
      </c>
      <c r="CL38" s="21">
        <f t="shared" si="59"/>
        <v>6.7103736332220631E-5</v>
      </c>
      <c r="CM38" s="21">
        <f t="shared" si="59"/>
        <v>3.2918350613279885E-6</v>
      </c>
      <c r="CN38" s="21">
        <f t="shared" si="59"/>
        <v>1.6171149946812739E-7</v>
      </c>
      <c r="CO38" s="21">
        <f t="shared" si="59"/>
        <v>7.9544861952300803E-9</v>
      </c>
      <c r="CP38" s="21">
        <f t="shared" si="59"/>
        <v>3.9175359083919229E-10</v>
      </c>
      <c r="CQ38" s="21">
        <f t="shared" si="59"/>
        <v>1.9315612206792579E-11</v>
      </c>
      <c r="CR38" s="2">
        <f t="shared" si="51"/>
        <v>71.436659078902849</v>
      </c>
      <c r="CS38" s="2">
        <f t="shared" si="51"/>
        <v>74.413186540523796</v>
      </c>
      <c r="CT38" s="2">
        <f t="shared" si="51"/>
        <v>77.389714002144757</v>
      </c>
      <c r="CU38" s="2">
        <f t="shared" si="51"/>
        <v>80.366241463765718</v>
      </c>
      <c r="CV38" s="2">
        <f t="shared" si="51"/>
        <v>83.342768925386665</v>
      </c>
      <c r="CW38" s="2">
        <f t="shared" si="51"/>
        <v>86.319296387007611</v>
      </c>
      <c r="CX38" s="2">
        <f t="shared" si="51"/>
        <v>89.295823848628572</v>
      </c>
      <c r="CY38" s="2">
        <f t="shared" si="52"/>
        <v>8.6822273468146404E-17</v>
      </c>
      <c r="CZ38" s="2">
        <f t="shared" si="52"/>
        <v>4.2526078873078839E-18</v>
      </c>
      <c r="DA38" s="2">
        <f t="shared" si="52"/>
        <v>2.0861308972681208E-19</v>
      </c>
      <c r="DB38" s="2">
        <f t="shared" si="52"/>
        <v>1.0248043009066558E-20</v>
      </c>
      <c r="DC38" s="2">
        <f t="shared" si="52"/>
        <v>5.0409205373216214E-22</v>
      </c>
      <c r="DD38" s="2">
        <f t="shared" si="52"/>
        <v>2.4826137214934148E-23</v>
      </c>
      <c r="DE38" s="2">
        <f t="shared" si="52"/>
        <v>1.2240625223578236E-24</v>
      </c>
      <c r="DF38" s="2"/>
      <c r="DG38" s="6">
        <f t="shared" si="34"/>
        <v>65</v>
      </c>
      <c r="DH38" s="2">
        <f t="shared" si="53"/>
        <v>1.9750977859223084E-7</v>
      </c>
      <c r="DI38" s="2">
        <f t="shared" si="53"/>
        <v>1.4554033778146901E-8</v>
      </c>
      <c r="DJ38" s="2">
        <f t="shared" si="53"/>
        <v>9.545383417020047E-10</v>
      </c>
      <c r="DK38" s="2">
        <f t="shared" si="53"/>
        <v>5.0927971839698218E-11</v>
      </c>
      <c r="DL38" s="2">
        <f t="shared" si="53"/>
        <v>2.5110358237157017E-12</v>
      </c>
      <c r="DM38" s="2">
        <f t="shared" si="53"/>
        <v>1.0486833623701842E-13</v>
      </c>
      <c r="DN38" s="2">
        <f t="shared" si="53"/>
        <v>4.7073456244106644E-15</v>
      </c>
      <c r="DO38" s="2">
        <f t="shared" si="53"/>
        <v>2.0983215165415458E-16</v>
      </c>
      <c r="DP38" s="2">
        <f t="shared" si="53"/>
        <v>7.7715611723760965E-18</v>
      </c>
      <c r="DQ38" s="2">
        <f t="shared" si="53"/>
        <v>0</v>
      </c>
      <c r="DR38" s="2">
        <f t="shared" si="53"/>
        <v>0</v>
      </c>
      <c r="DS38" s="2">
        <f t="shared" si="53"/>
        <v>0</v>
      </c>
      <c r="DT38" s="2">
        <f t="shared" si="53"/>
        <v>0</v>
      </c>
      <c r="DU38" s="21">
        <f t="shared" si="60"/>
        <v>3.2918350613279885E-6</v>
      </c>
      <c r="DV38" s="21">
        <f t="shared" si="60"/>
        <v>1.6171149946812739E-7</v>
      </c>
      <c r="DW38" s="21">
        <f t="shared" si="60"/>
        <v>7.9544861952300803E-9</v>
      </c>
      <c r="DX38" s="21">
        <f t="shared" si="60"/>
        <v>3.9175359083919229E-10</v>
      </c>
      <c r="DY38" s="21">
        <f t="shared" si="60"/>
        <v>1.9315612206792579E-11</v>
      </c>
      <c r="DZ38" s="21">
        <f t="shared" si="60"/>
        <v>9.5338197763271763E-13</v>
      </c>
      <c r="EA38" s="21">
        <f t="shared" si="60"/>
        <v>4.7104198427730705E-14</v>
      </c>
      <c r="EB38" s="21">
        <f t="shared" si="60"/>
        <v>2.3294873008407893E-15</v>
      </c>
      <c r="EC38" s="21">
        <f t="shared" si="60"/>
        <v>1.1530423016160969E-16</v>
      </c>
      <c r="ED38" s="21">
        <f t="shared" si="60"/>
        <v>5.7120557981915129E-18</v>
      </c>
      <c r="EE38" s="21">
        <f t="shared" si="60"/>
        <v>2.831925999690009E-19</v>
      </c>
      <c r="EF38" s="21">
        <f t="shared" si="60"/>
        <v>1.4050610220590617E-20</v>
      </c>
      <c r="EG38" s="21">
        <f t="shared" si="60"/>
        <v>6.9761419971807699E-22</v>
      </c>
      <c r="EH38" s="2">
        <f t="shared" si="54"/>
        <v>77.389714002144757</v>
      </c>
      <c r="EI38" s="2">
        <f t="shared" si="54"/>
        <v>80.366241463765718</v>
      </c>
      <c r="EJ38" s="2">
        <f t="shared" si="54"/>
        <v>83.342768925386665</v>
      </c>
      <c r="EK38" s="2">
        <f t="shared" si="54"/>
        <v>86.319296387007611</v>
      </c>
      <c r="EL38" s="2">
        <f t="shared" si="54"/>
        <v>89.295823848628572</v>
      </c>
      <c r="EM38" s="2">
        <f t="shared" si="54"/>
        <v>92.272351310249519</v>
      </c>
      <c r="EN38" s="2">
        <f t="shared" si="54"/>
        <v>95.248878771870466</v>
      </c>
      <c r="EO38" s="2">
        <f t="shared" si="54"/>
        <v>98.225406233491427</v>
      </c>
      <c r="EP38" s="2">
        <f t="shared" si="54"/>
        <v>101.20193369511237</v>
      </c>
      <c r="EQ38" s="2">
        <f t="shared" si="54"/>
        <v>104.17846115673332</v>
      </c>
      <c r="ER38" s="2">
        <f t="shared" si="54"/>
        <v>107.15498861835428</v>
      </c>
      <c r="ES38" s="2">
        <f t="shared" si="54"/>
        <v>110.13151607997523</v>
      </c>
      <c r="ET38" s="2">
        <f t="shared" si="54"/>
        <v>113.10804354159617</v>
      </c>
      <c r="EU38" s="2">
        <f t="shared" si="55"/>
        <v>2.0861308972681208E-19</v>
      </c>
      <c r="EV38" s="2">
        <f t="shared" si="55"/>
        <v>1.0248043009066558E-20</v>
      </c>
      <c r="EW38" s="2">
        <f t="shared" si="55"/>
        <v>5.0409205373216214E-22</v>
      </c>
      <c r="EX38" s="2">
        <f t="shared" si="55"/>
        <v>2.4826137214934148E-23</v>
      </c>
      <c r="EY38" s="2">
        <f t="shared" si="55"/>
        <v>1.2240625223578236E-24</v>
      </c>
      <c r="EZ38" s="2">
        <f t="shared" si="55"/>
        <v>6.0417306886974922E-26</v>
      </c>
      <c r="FA38" s="2">
        <f t="shared" si="55"/>
        <v>2.9850634973661041E-27</v>
      </c>
      <c r="FB38" s="2">
        <f t="shared" si="55"/>
        <v>1.4762298707077505E-28</v>
      </c>
      <c r="FC38" s="2">
        <f t="shared" si="55"/>
        <v>7.306992662058566E-30</v>
      </c>
      <c r="FD38" s="2">
        <f t="shared" si="55"/>
        <v>3.6198096246222671E-31</v>
      </c>
      <c r="FE38" s="2">
        <f t="shared" si="55"/>
        <v>1.79463070965387E-32</v>
      </c>
      <c r="FF38" s="2">
        <f t="shared" si="55"/>
        <v>8.9040649012661208E-34</v>
      </c>
      <c r="FG38" s="2">
        <f t="shared" si="55"/>
        <v>4.42087667538228E-35</v>
      </c>
    </row>
    <row r="39" spans="1:163" x14ac:dyDescent="0.25">
      <c r="A39" s="19">
        <v>21</v>
      </c>
      <c r="B39" s="19">
        <v>67</v>
      </c>
      <c r="C39" s="4">
        <f t="shared" si="56"/>
        <v>21</v>
      </c>
      <c r="D39" s="20">
        <f t="shared" si="56"/>
        <v>67</v>
      </c>
      <c r="E39" s="8">
        <f t="shared" si="12"/>
        <v>340.16</v>
      </c>
      <c r="F39" s="21">
        <f t="shared" si="45"/>
        <v>6.3371356147021542E-14</v>
      </c>
      <c r="G39" s="7">
        <f t="shared" si="13"/>
        <v>1.1937960704092871</v>
      </c>
      <c r="H39" s="7">
        <f t="shared" si="14"/>
        <v>8.4162849851433033E-2</v>
      </c>
      <c r="I39" s="32">
        <f t="shared" si="15"/>
        <v>81.028669248405876</v>
      </c>
      <c r="J39" s="2">
        <f t="shared" si="39"/>
        <v>0.16209940121472191</v>
      </c>
      <c r="K39" s="2">
        <f t="shared" si="16"/>
        <v>0.60848666963219578</v>
      </c>
      <c r="L39" s="2">
        <f t="shared" si="17"/>
        <v>1.1259881321203096</v>
      </c>
      <c r="M39" s="2">
        <f t="shared" si="18"/>
        <v>0.24501186735676431</v>
      </c>
      <c r="N39" s="2">
        <f t="shared" si="19"/>
        <v>0.14484675350142343</v>
      </c>
      <c r="O39" s="2">
        <f t="shared" si="20"/>
        <v>2.7509247032269092E-5</v>
      </c>
      <c r="P39" s="2">
        <f t="shared" si="21"/>
        <v>3.4025328671027916E-7</v>
      </c>
      <c r="Q39" s="6">
        <f t="shared" si="22"/>
        <v>67</v>
      </c>
      <c r="R39" s="2">
        <f t="shared" si="46"/>
        <v>0.05</v>
      </c>
      <c r="S39" s="2">
        <f t="shared" si="46"/>
        <v>9.9999996799706198E-2</v>
      </c>
      <c r="T39" s="2">
        <f t="shared" si="46"/>
        <v>8.6249515595301404E-2</v>
      </c>
      <c r="U39" s="2">
        <f t="shared" si="46"/>
        <v>8.3233535145113228E-3</v>
      </c>
      <c r="V39" s="2">
        <f t="shared" si="46"/>
        <v>4.2264480717575382E-4</v>
      </c>
      <c r="W39" s="2">
        <f t="shared" si="46"/>
        <v>1.5817019932840014E-5</v>
      </c>
      <c r="X39" s="2">
        <f t="shared" si="46"/>
        <v>5.2646008694701154E-7</v>
      </c>
      <c r="Y39" s="2">
        <f t="shared" si="46"/>
        <v>1.3160049838756295E-8</v>
      </c>
      <c r="Z39" s="21">
        <f t="shared" si="57"/>
        <v>348.79537724151726</v>
      </c>
      <c r="AA39" s="21">
        <f t="shared" si="57"/>
        <v>17.257438124632188</v>
      </c>
      <c r="AB39" s="21">
        <f t="shared" si="57"/>
        <v>0.85565851158151274</v>
      </c>
      <c r="AC39" s="21">
        <f t="shared" si="57"/>
        <v>4.2507547154378503E-2</v>
      </c>
      <c r="AD39" s="21">
        <f t="shared" si="57"/>
        <v>2.1154600444717739E-3</v>
      </c>
      <c r="AE39" s="21">
        <f t="shared" si="57"/>
        <v>1.0545235945691412E-4</v>
      </c>
      <c r="AF39" s="21">
        <f t="shared" si="57"/>
        <v>5.2646147274845436E-6</v>
      </c>
      <c r="AG39" s="21">
        <f t="shared" si="57"/>
        <v>2.632010313766277E-7</v>
      </c>
      <c r="AH39" s="2">
        <f t="shared" si="24"/>
        <v>59.180534243987601</v>
      </c>
      <c r="AI39" s="2">
        <f t="shared" si="24"/>
        <v>62.139560956186983</v>
      </c>
      <c r="AJ39" s="2">
        <f t="shared" si="24"/>
        <v>65.098587668386358</v>
      </c>
      <c r="AK39" s="2">
        <f t="shared" si="24"/>
        <v>68.057614380585747</v>
      </c>
      <c r="AL39" s="2">
        <f t="shared" si="24"/>
        <v>71.016641092785122</v>
      </c>
      <c r="AM39" s="2">
        <f t="shared" si="24"/>
        <v>73.975667804984496</v>
      </c>
      <c r="AN39" s="2">
        <f t="shared" si="24"/>
        <v>76.934694517183885</v>
      </c>
      <c r="AO39" s="2">
        <f t="shared" si="24"/>
        <v>79.893721229383274</v>
      </c>
      <c r="AP39" s="2">
        <f t="shared" si="41"/>
        <v>2.2107722351240878E-11</v>
      </c>
      <c r="AQ39" s="2">
        <f t="shared" si="41"/>
        <v>1.0937604889704527E-12</v>
      </c>
      <c r="AR39" s="2">
        <f t="shared" si="41"/>
        <v>5.4228593589204022E-14</v>
      </c>
      <c r="AS39" s="2">
        <f t="shared" si="41"/>
        <v>2.693903433102646E-15</v>
      </c>
      <c r="AT39" s="2">
        <f t="shared" si="41"/>
        <v>1.3406424639402434E-16</v>
      </c>
      <c r="AU39" s="2">
        <f t="shared" si="41"/>
        <v>6.6828125968765246E-18</v>
      </c>
      <c r="AV39" s="2">
        <f t="shared" si="41"/>
        <v>3.3363082773531826E-19</v>
      </c>
      <c r="AW39" s="2">
        <f t="shared" si="41"/>
        <v>1.6679572786967309E-20</v>
      </c>
      <c r="AX39" s="2"/>
      <c r="AY39" s="6">
        <f t="shared" si="26"/>
        <v>67</v>
      </c>
      <c r="AZ39" s="2">
        <f t="shared" si="47"/>
        <v>4.9999998325321621E-2</v>
      </c>
      <c r="BA39" s="2">
        <f t="shared" si="47"/>
        <v>8.6102459471437021E-2</v>
      </c>
      <c r="BB39" s="2">
        <f t="shared" si="47"/>
        <v>8.3009989839623929E-3</v>
      </c>
      <c r="BC39" s="2">
        <f t="shared" si="47"/>
        <v>4.2146659623822915E-4</v>
      </c>
      <c r="BD39" s="2">
        <f t="shared" si="47"/>
        <v>2.1029583471232628E-5</v>
      </c>
      <c r="BE39" s="2">
        <f t="shared" si="47"/>
        <v>7.8741929170345055E-7</v>
      </c>
      <c r="BF39" s="2">
        <f t="shared" si="47"/>
        <v>1.3121701220031312E-8</v>
      </c>
      <c r="BG39" s="21">
        <f t="shared" si="58"/>
        <v>17.211912427630995</v>
      </c>
      <c r="BH39" s="21">
        <f t="shared" si="58"/>
        <v>0.85335442283436291</v>
      </c>
      <c r="BI39" s="21">
        <f t="shared" si="58"/>
        <v>4.2390927693961834E-2</v>
      </c>
      <c r="BJ39" s="21">
        <f t="shared" si="58"/>
        <v>2.109556531728111E-3</v>
      </c>
      <c r="BK39" s="21">
        <f t="shared" si="58"/>
        <v>1.0515344578594375E-4</v>
      </c>
      <c r="BL39" s="21">
        <f t="shared" si="58"/>
        <v>5.249475723162358E-6</v>
      </c>
      <c r="BM39" s="21">
        <f t="shared" si="58"/>
        <v>2.6243405886273779E-7</v>
      </c>
      <c r="BN39" s="2">
        <f t="shared" si="48"/>
        <v>62.139560956186983</v>
      </c>
      <c r="BO39" s="2">
        <f t="shared" si="48"/>
        <v>65.098587668386358</v>
      </c>
      <c r="BP39" s="2">
        <f t="shared" si="48"/>
        <v>68.057614380585747</v>
      </c>
      <c r="BQ39" s="2">
        <f t="shared" si="48"/>
        <v>71.016641092785122</v>
      </c>
      <c r="BR39" s="2">
        <f t="shared" si="48"/>
        <v>73.975667804984496</v>
      </c>
      <c r="BS39" s="2">
        <f t="shared" si="48"/>
        <v>76.934694517183885</v>
      </c>
      <c r="BT39" s="2">
        <f t="shared" si="48"/>
        <v>79.893721229383274</v>
      </c>
      <c r="BU39" s="2">
        <f t="shared" si="49"/>
        <v>1.0908750922628947E-12</v>
      </c>
      <c r="BV39" s="2">
        <f t="shared" si="49"/>
        <v>5.4082568002542846E-14</v>
      </c>
      <c r="BW39" s="2">
        <f t="shared" si="49"/>
        <v>2.6865126885544667E-15</v>
      </c>
      <c r="BX39" s="2">
        <f t="shared" si="49"/>
        <v>1.3369011909848151E-16</v>
      </c>
      <c r="BY39" s="2">
        <f t="shared" si="49"/>
        <v>6.6638695763904642E-18</v>
      </c>
      <c r="BZ39" s="2">
        <f t="shared" si="49"/>
        <v>3.3267143331580886E-19</v>
      </c>
      <c r="CA39" s="2">
        <f t="shared" si="49"/>
        <v>1.6630968192501944E-20</v>
      </c>
      <c r="CB39" s="2"/>
      <c r="CC39" s="6">
        <f t="shared" si="30"/>
        <v>67</v>
      </c>
      <c r="CD39" s="2">
        <f t="shared" si="50"/>
        <v>2.1073329811911458E-5</v>
      </c>
      <c r="CE39" s="2">
        <f t="shared" si="50"/>
        <v>5.2573958678081569E-6</v>
      </c>
      <c r="CF39" s="2">
        <f t="shared" si="50"/>
        <v>1.0498923889379342E-6</v>
      </c>
      <c r="CG39" s="2">
        <f t="shared" si="50"/>
        <v>1.2596833171230059E-7</v>
      </c>
      <c r="CH39" s="2">
        <f t="shared" si="50"/>
        <v>2.6273810904697825E-9</v>
      </c>
      <c r="CI39" s="2">
        <f t="shared" si="50"/>
        <v>3.2920444148487604E-11</v>
      </c>
      <c r="CJ39" s="2">
        <f t="shared" si="50"/>
        <v>3.3036462454560931E-13</v>
      </c>
      <c r="CK39" s="21">
        <f t="shared" si="59"/>
        <v>2.109556531728111E-3</v>
      </c>
      <c r="CL39" s="21">
        <f t="shared" si="59"/>
        <v>1.0515344578594375E-4</v>
      </c>
      <c r="CM39" s="21">
        <f t="shared" si="59"/>
        <v>5.249475723162358E-6</v>
      </c>
      <c r="CN39" s="21">
        <f t="shared" si="59"/>
        <v>2.6243405886273779E-7</v>
      </c>
      <c r="CO39" s="21">
        <f t="shared" si="59"/>
        <v>1.3136905559069151E-8</v>
      </c>
      <c r="CP39" s="21">
        <f t="shared" si="59"/>
        <v>6.5840892329345275E-10</v>
      </c>
      <c r="CQ39" s="21">
        <f t="shared" si="59"/>
        <v>3.3036424290739277E-11</v>
      </c>
      <c r="CR39" s="2">
        <f t="shared" si="51"/>
        <v>71.016641092785122</v>
      </c>
      <c r="CS39" s="2">
        <f t="shared" si="51"/>
        <v>73.975667804984496</v>
      </c>
      <c r="CT39" s="2">
        <f t="shared" si="51"/>
        <v>76.934694517183885</v>
      </c>
      <c r="CU39" s="2">
        <f t="shared" si="51"/>
        <v>79.893721229383274</v>
      </c>
      <c r="CV39" s="2">
        <f t="shared" si="51"/>
        <v>82.852747941582649</v>
      </c>
      <c r="CW39" s="2">
        <f t="shared" si="51"/>
        <v>85.811774653782038</v>
      </c>
      <c r="CX39" s="2">
        <f t="shared" si="51"/>
        <v>88.770801365981413</v>
      </c>
      <c r="CY39" s="2">
        <f t="shared" si="52"/>
        <v>1.3369011909848151E-16</v>
      </c>
      <c r="CZ39" s="2">
        <f t="shared" si="52"/>
        <v>6.6638695763904642E-18</v>
      </c>
      <c r="DA39" s="2">
        <f t="shared" si="52"/>
        <v>3.3267143331580886E-19</v>
      </c>
      <c r="DB39" s="2">
        <f t="shared" si="52"/>
        <v>1.6630968192501944E-20</v>
      </c>
      <c r="DC39" s="2">
        <f t="shared" si="52"/>
        <v>8.3250899694122873E-22</v>
      </c>
      <c r="DD39" s="2">
        <f t="shared" si="52"/>
        <v>4.1724447256395518E-23</v>
      </c>
      <c r="DE39" s="2">
        <f t="shared" si="52"/>
        <v>2.0935689915559665E-24</v>
      </c>
      <c r="DF39" s="2"/>
      <c r="DG39" s="6">
        <f t="shared" si="34"/>
        <v>67</v>
      </c>
      <c r="DH39" s="2">
        <f t="shared" si="53"/>
        <v>3.1496771668138024E-7</v>
      </c>
      <c r="DI39" s="2">
        <f t="shared" si="53"/>
        <v>2.3619062196056361E-8</v>
      </c>
      <c r="DJ39" s="2">
        <f t="shared" si="53"/>
        <v>1.5764286542818695E-9</v>
      </c>
      <c r="DK39" s="2">
        <f t="shared" si="53"/>
        <v>8.5593154786067768E-11</v>
      </c>
      <c r="DL39" s="2">
        <f t="shared" si="53"/>
        <v>4.2947401190929215E-12</v>
      </c>
      <c r="DM39" s="2">
        <f t="shared" si="53"/>
        <v>1.8253953903979437E-13</v>
      </c>
      <c r="DN39" s="2">
        <f t="shared" si="53"/>
        <v>8.3488771451811775E-15</v>
      </c>
      <c r="DO39" s="2">
        <f t="shared" si="53"/>
        <v>3.7969627442180353E-16</v>
      </c>
      <c r="DP39" s="2">
        <f t="shared" si="53"/>
        <v>1.5543122344752193E-17</v>
      </c>
      <c r="DQ39" s="2">
        <f t="shared" si="53"/>
        <v>0</v>
      </c>
      <c r="DR39" s="2">
        <f t="shared" si="53"/>
        <v>0</v>
      </c>
      <c r="DS39" s="2">
        <f t="shared" si="53"/>
        <v>0</v>
      </c>
      <c r="DT39" s="2">
        <f t="shared" si="53"/>
        <v>0</v>
      </c>
      <c r="DU39" s="21">
        <f t="shared" si="60"/>
        <v>5.249475723162358E-6</v>
      </c>
      <c r="DV39" s="21">
        <f t="shared" si="60"/>
        <v>2.6243405886273779E-7</v>
      </c>
      <c r="DW39" s="21">
        <f t="shared" si="60"/>
        <v>1.3136905559069151E-8</v>
      </c>
      <c r="DX39" s="21">
        <f t="shared" si="60"/>
        <v>6.5840892329345275E-10</v>
      </c>
      <c r="DY39" s="21">
        <f t="shared" si="60"/>
        <v>3.3036424290739277E-11</v>
      </c>
      <c r="DZ39" s="21">
        <f t="shared" si="60"/>
        <v>1.6594086335654648E-12</v>
      </c>
      <c r="EA39" s="21">
        <f t="shared" si="60"/>
        <v>8.3434921393606448E-14</v>
      </c>
      <c r="EB39" s="21">
        <f t="shared" si="60"/>
        <v>4.1990437037721583E-15</v>
      </c>
      <c r="EC39" s="21">
        <f t="shared" si="60"/>
        <v>2.115129926594345E-16</v>
      </c>
      <c r="ED39" s="21">
        <f t="shared" si="60"/>
        <v>1.0663160950691087E-17</v>
      </c>
      <c r="EE39" s="21">
        <f t="shared" si="60"/>
        <v>5.3799357260595503E-19</v>
      </c>
      <c r="EF39" s="21">
        <f t="shared" si="60"/>
        <v>2.7163891335693536E-20</v>
      </c>
      <c r="EG39" s="21">
        <f t="shared" si="60"/>
        <v>1.3725041671525628E-21</v>
      </c>
      <c r="EH39" s="2">
        <f t="shared" si="54"/>
        <v>76.934694517183885</v>
      </c>
      <c r="EI39" s="2">
        <f t="shared" si="54"/>
        <v>79.893721229383274</v>
      </c>
      <c r="EJ39" s="2">
        <f t="shared" si="54"/>
        <v>82.852747941582649</v>
      </c>
      <c r="EK39" s="2">
        <f t="shared" si="54"/>
        <v>85.811774653782038</v>
      </c>
      <c r="EL39" s="2">
        <f t="shared" si="54"/>
        <v>88.770801365981413</v>
      </c>
      <c r="EM39" s="2">
        <f t="shared" si="54"/>
        <v>91.729828078180788</v>
      </c>
      <c r="EN39" s="2">
        <f t="shared" si="54"/>
        <v>94.688854790380176</v>
      </c>
      <c r="EO39" s="2">
        <f t="shared" si="54"/>
        <v>97.647881502579551</v>
      </c>
      <c r="EP39" s="2">
        <f t="shared" si="54"/>
        <v>100.60690821477893</v>
      </c>
      <c r="EQ39" s="2">
        <f t="shared" si="54"/>
        <v>103.56593492697831</v>
      </c>
      <c r="ER39" s="2">
        <f t="shared" si="54"/>
        <v>106.52496163917769</v>
      </c>
      <c r="ES39" s="2">
        <f t="shared" si="54"/>
        <v>109.48398835137706</v>
      </c>
      <c r="ET39" s="2">
        <f t="shared" si="54"/>
        <v>112.44301506357645</v>
      </c>
      <c r="EU39" s="2">
        <f t="shared" si="55"/>
        <v>3.3267143331580886E-19</v>
      </c>
      <c r="EV39" s="2">
        <f t="shared" si="55"/>
        <v>1.6630968192501944E-20</v>
      </c>
      <c r="EW39" s="2">
        <f t="shared" si="55"/>
        <v>8.3250899694122873E-22</v>
      </c>
      <c r="EX39" s="2">
        <f t="shared" si="55"/>
        <v>4.1724447256395518E-23</v>
      </c>
      <c r="EY39" s="2">
        <f t="shared" si="55"/>
        <v>2.0935689915559665E-24</v>
      </c>
      <c r="EZ39" s="2">
        <f t="shared" si="55"/>
        <v>1.0515917354937968E-25</v>
      </c>
      <c r="FA39" s="2">
        <f t="shared" si="55"/>
        <v>5.2873906815153905E-27</v>
      </c>
      <c r="FB39" s="2">
        <f t="shared" si="55"/>
        <v>2.6609931171788336E-28</v>
      </c>
      <c r="FC39" s="2">
        <f t="shared" si="55"/>
        <v>1.3403872414772432E-29</v>
      </c>
      <c r="FD39" s="2">
        <f t="shared" si="55"/>
        <v>6.7573921040263064E-31</v>
      </c>
      <c r="FE39" s="2">
        <f t="shared" si="55"/>
        <v>3.4093390280122606E-32</v>
      </c>
      <c r="FF39" s="2">
        <f t="shared" si="55"/>
        <v>1.7214128979278108E-33</v>
      </c>
      <c r="FG39" s="2">
        <f t="shared" si="55"/>
        <v>8.6977459240165372E-35</v>
      </c>
    </row>
    <row r="40" spans="1:163" x14ac:dyDescent="0.25">
      <c r="A40" s="19">
        <v>22</v>
      </c>
      <c r="B40" s="19">
        <v>69</v>
      </c>
      <c r="C40" s="4">
        <f t="shared" si="56"/>
        <v>22</v>
      </c>
      <c r="D40" s="20">
        <f t="shared" si="56"/>
        <v>69</v>
      </c>
      <c r="E40" s="8">
        <f t="shared" si="12"/>
        <v>342.16</v>
      </c>
      <c r="F40" s="21">
        <f t="shared" si="45"/>
        <v>6.3371356147021542E-14</v>
      </c>
      <c r="G40" s="7">
        <f t="shared" si="13"/>
        <v>1.1935797239627208</v>
      </c>
      <c r="H40" s="7">
        <f t="shared" si="14"/>
        <v>8.1775472320074774E-2</v>
      </c>
      <c r="I40" s="32">
        <f t="shared" si="15"/>
        <v>81.247279854896462</v>
      </c>
      <c r="J40" s="2">
        <f t="shared" si="39"/>
        <v>0.16514646013127737</v>
      </c>
      <c r="K40" s="2">
        <f t="shared" si="16"/>
        <v>0.61589685304151376</v>
      </c>
      <c r="L40" s="2">
        <f t="shared" si="17"/>
        <v>1.1260807440471241</v>
      </c>
      <c r="M40" s="2">
        <f t="shared" si="18"/>
        <v>0.27079912995189276</v>
      </c>
      <c r="N40" s="2">
        <f t="shared" si="19"/>
        <v>0.17062895349051324</v>
      </c>
      <c r="O40" s="2">
        <f t="shared" si="20"/>
        <v>4.2338628999742943E-5</v>
      </c>
      <c r="P40" s="2">
        <f t="shared" si="21"/>
        <v>5.4043145189752733E-7</v>
      </c>
      <c r="Q40" s="6">
        <f t="shared" si="22"/>
        <v>69</v>
      </c>
      <c r="R40" s="2">
        <f t="shared" si="46"/>
        <v>0.05</v>
      </c>
      <c r="S40" s="2">
        <f t="shared" si="46"/>
        <v>9.9999999998749034E-2</v>
      </c>
      <c r="T40" s="2">
        <f t="shared" si="46"/>
        <v>0.10772514195551464</v>
      </c>
      <c r="U40" s="2">
        <f t="shared" si="46"/>
        <v>1.2401273957392701E-2</v>
      </c>
      <c r="V40" s="2">
        <f t="shared" si="46"/>
        <v>6.4720121676513647E-4</v>
      </c>
      <c r="W40" s="2">
        <f t="shared" si="46"/>
        <v>2.465656313022091E-5</v>
      </c>
      <c r="X40" s="2">
        <f t="shared" si="46"/>
        <v>8.3502280493474858E-7</v>
      </c>
      <c r="Y40" s="2">
        <f t="shared" si="46"/>
        <v>2.1237536057538977E-8</v>
      </c>
      <c r="Z40" s="21">
        <f t="shared" si="57"/>
        <v>498.6989235351225</v>
      </c>
      <c r="AA40" s="21">
        <f t="shared" si="57"/>
        <v>25.104507044821911</v>
      </c>
      <c r="AB40" s="21">
        <f t="shared" si="57"/>
        <v>1.2664427572241601</v>
      </c>
      <c r="AC40" s="21">
        <f t="shared" si="57"/>
        <v>6.4012120816628382E-2</v>
      </c>
      <c r="AD40" s="21">
        <f t="shared" si="57"/>
        <v>3.2412532745315311E-3</v>
      </c>
      <c r="AE40" s="21">
        <f t="shared" si="57"/>
        <v>1.6439059892892045E-4</v>
      </c>
      <c r="AF40" s="21">
        <f t="shared" si="57"/>
        <v>8.3502629127226322E-6</v>
      </c>
      <c r="AG40" s="21">
        <f t="shared" si="57"/>
        <v>4.2475081132425016E-7</v>
      </c>
      <c r="AH40" s="2">
        <f t="shared" si="24"/>
        <v>58.834611083805306</v>
      </c>
      <c r="AI40" s="2">
        <f t="shared" si="24"/>
        <v>61.776341637995571</v>
      </c>
      <c r="AJ40" s="2">
        <f t="shared" si="24"/>
        <v>64.718072192185829</v>
      </c>
      <c r="AK40" s="2">
        <f t="shared" si="24"/>
        <v>67.659802746376101</v>
      </c>
      <c r="AL40" s="2">
        <f t="shared" si="24"/>
        <v>70.601533300566359</v>
      </c>
      <c r="AM40" s="2">
        <f t="shared" si="24"/>
        <v>73.543263854756631</v>
      </c>
      <c r="AN40" s="2">
        <f t="shared" si="24"/>
        <v>76.484994408946889</v>
      </c>
      <c r="AO40" s="2">
        <f t="shared" si="24"/>
        <v>79.426724963137175</v>
      </c>
      <c r="AP40" s="2">
        <f t="shared" si="41"/>
        <v>3.1607313371114467E-11</v>
      </c>
      <c r="AQ40" s="2">
        <f t="shared" si="41"/>
        <v>1.5910398882220194E-12</v>
      </c>
      <c r="AR40" s="2">
        <f t="shared" si="41"/>
        <v>8.0260548319409811E-14</v>
      </c>
      <c r="AS40" s="2">
        <f t="shared" si="41"/>
        <v>4.0566774294429427E-15</v>
      </c>
      <c r="AT40" s="2">
        <f t="shared" si="41"/>
        <v>2.0540729012404696E-16</v>
      </c>
      <c r="AU40" s="2">
        <f t="shared" si="41"/>
        <v>1.0417808761135481E-17</v>
      </c>
      <c r="AV40" s="2">
        <f t="shared" si="41"/>
        <v>5.2917253782645191E-19</v>
      </c>
      <c r="AW40" s="2">
        <f t="shared" si="41"/>
        <v>2.6917201427501052E-20</v>
      </c>
      <c r="AX40" s="2"/>
      <c r="AY40" s="6">
        <f t="shared" si="26"/>
        <v>69</v>
      </c>
      <c r="AZ40" s="2">
        <f t="shared" si="47"/>
        <v>4.9999999999331801E-2</v>
      </c>
      <c r="BA40" s="2">
        <f t="shared" si="47"/>
        <v>0.1075810939992827</v>
      </c>
      <c r="BB40" s="2">
        <f t="shared" si="47"/>
        <v>1.2368404771086207E-2</v>
      </c>
      <c r="BC40" s="2">
        <f t="shared" si="47"/>
        <v>6.4540216323583088E-4</v>
      </c>
      <c r="BD40" s="2">
        <f t="shared" si="47"/>
        <v>3.2782441796430642E-5</v>
      </c>
      <c r="BE40" s="2">
        <f t="shared" si="47"/>
        <v>1.2489400055493148E-6</v>
      </c>
      <c r="BF40" s="2">
        <f t="shared" si="47"/>
        <v>2.1175774722603792E-8</v>
      </c>
      <c r="BG40" s="21">
        <f t="shared" si="58"/>
        <v>25.038456520910902</v>
      </c>
      <c r="BH40" s="21">
        <f t="shared" si="58"/>
        <v>1.2630411349971993</v>
      </c>
      <c r="BI40" s="21">
        <f t="shared" si="58"/>
        <v>6.3836926092069937E-2</v>
      </c>
      <c r="BJ40" s="21">
        <f t="shared" si="58"/>
        <v>3.2322288443625844E-3</v>
      </c>
      <c r="BK40" s="21">
        <f t="shared" si="58"/>
        <v>1.639256440564561E-4</v>
      </c>
      <c r="BL40" s="21">
        <f t="shared" si="58"/>
        <v>8.32630136726459E-6</v>
      </c>
      <c r="BM40" s="21">
        <f t="shared" si="58"/>
        <v>4.2351558417308577E-7</v>
      </c>
      <c r="BN40" s="2">
        <f t="shared" si="48"/>
        <v>61.776341637995571</v>
      </c>
      <c r="BO40" s="2">
        <f t="shared" si="48"/>
        <v>64.718072192185829</v>
      </c>
      <c r="BP40" s="2">
        <f t="shared" si="48"/>
        <v>67.659802746376101</v>
      </c>
      <c r="BQ40" s="2">
        <f t="shared" si="48"/>
        <v>70.601533300566359</v>
      </c>
      <c r="BR40" s="2">
        <f t="shared" si="48"/>
        <v>73.543263854756631</v>
      </c>
      <c r="BS40" s="2">
        <f t="shared" si="48"/>
        <v>76.484994408946889</v>
      </c>
      <c r="BT40" s="2">
        <f t="shared" si="48"/>
        <v>79.426724963137175</v>
      </c>
      <c r="BU40" s="2">
        <f t="shared" si="49"/>
        <v>1.5868538053985034E-12</v>
      </c>
      <c r="BV40" s="2">
        <f t="shared" si="49"/>
        <v>8.0044970547716256E-14</v>
      </c>
      <c r="BW40" s="2">
        <f t="shared" si="49"/>
        <v>4.0455746909694287E-15</v>
      </c>
      <c r="BX40" s="2">
        <f t="shared" si="49"/>
        <v>2.0483538605884102E-16</v>
      </c>
      <c r="BY40" s="2">
        <f t="shared" si="49"/>
        <v>1.0388343484534467E-17</v>
      </c>
      <c r="BZ40" s="2">
        <f t="shared" si="49"/>
        <v>5.276540470105004E-19</v>
      </c>
      <c r="CA40" s="2">
        <f t="shared" si="49"/>
        <v>2.683892290164947E-20</v>
      </c>
      <c r="CB40" s="2"/>
      <c r="CC40" s="6">
        <f t="shared" si="30"/>
        <v>69</v>
      </c>
      <c r="CD40" s="2">
        <f t="shared" si="50"/>
        <v>3.2270108161791543E-5</v>
      </c>
      <c r="CE40" s="2">
        <f t="shared" si="50"/>
        <v>8.1956104491076605E-6</v>
      </c>
      <c r="CF40" s="2">
        <f t="shared" si="50"/>
        <v>1.66525334073242E-6</v>
      </c>
      <c r="CG40" s="2">
        <f t="shared" si="50"/>
        <v>2.0328743733699638E-7</v>
      </c>
      <c r="CH40" s="2">
        <f t="shared" si="50"/>
        <v>4.3140519601081452E-9</v>
      </c>
      <c r="CI40" s="2">
        <f t="shared" si="50"/>
        <v>5.499727340207983E-11</v>
      </c>
      <c r="CJ40" s="2">
        <f t="shared" si="50"/>
        <v>5.6154081384818254E-13</v>
      </c>
      <c r="CK40" s="21">
        <f t="shared" si="59"/>
        <v>3.2322288443625844E-3</v>
      </c>
      <c r="CL40" s="21">
        <f t="shared" si="59"/>
        <v>1.639256440564561E-4</v>
      </c>
      <c r="CM40" s="21">
        <f t="shared" si="59"/>
        <v>8.32630136726459E-6</v>
      </c>
      <c r="CN40" s="21">
        <f t="shared" si="59"/>
        <v>4.2351558417308577E-7</v>
      </c>
      <c r="CO40" s="21">
        <f t="shared" si="59"/>
        <v>2.1570260068024231E-8</v>
      </c>
      <c r="CP40" s="21">
        <f t="shared" si="59"/>
        <v>1.0999454648375885E-9</v>
      </c>
      <c r="CQ40" s="21">
        <f t="shared" si="59"/>
        <v>5.6154118910680237E-11</v>
      </c>
      <c r="CR40" s="2">
        <f t="shared" si="51"/>
        <v>70.601533300566359</v>
      </c>
      <c r="CS40" s="2">
        <f t="shared" si="51"/>
        <v>73.543263854756631</v>
      </c>
      <c r="CT40" s="2">
        <f t="shared" si="51"/>
        <v>76.484994408946889</v>
      </c>
      <c r="CU40" s="2">
        <f t="shared" si="51"/>
        <v>79.426724963137175</v>
      </c>
      <c r="CV40" s="2">
        <f t="shared" si="51"/>
        <v>82.368455517327433</v>
      </c>
      <c r="CW40" s="2">
        <f t="shared" si="51"/>
        <v>85.310186071517705</v>
      </c>
      <c r="CX40" s="2">
        <f t="shared" si="51"/>
        <v>88.251916625707963</v>
      </c>
      <c r="CY40" s="2">
        <f t="shared" si="52"/>
        <v>2.0483538605884102E-16</v>
      </c>
      <c r="CZ40" s="2">
        <f t="shared" si="52"/>
        <v>1.0388343484534467E-17</v>
      </c>
      <c r="DA40" s="2">
        <f t="shared" si="52"/>
        <v>5.276540470105004E-19</v>
      </c>
      <c r="DB40" s="2">
        <f t="shared" si="52"/>
        <v>2.683892290164947E-20</v>
      </c>
      <c r="DC40" s="2">
        <f t="shared" si="52"/>
        <v>1.366942109042311E-21</v>
      </c>
      <c r="DD40" s="2">
        <f t="shared" si="52"/>
        <v>6.9705216682513125E-23</v>
      </c>
      <c r="DE40" s="2">
        <f t="shared" si="52"/>
        <v>3.5585686506143291E-24</v>
      </c>
      <c r="DF40" s="2"/>
      <c r="DG40" s="6">
        <f t="shared" si="34"/>
        <v>69</v>
      </c>
      <c r="DH40" s="2">
        <f t="shared" si="53"/>
        <v>4.9957600221972599E-7</v>
      </c>
      <c r="DI40" s="2">
        <f t="shared" si="53"/>
        <v>3.8116394500686822E-8</v>
      </c>
      <c r="DJ40" s="2">
        <f t="shared" si="53"/>
        <v>2.588431176064887E-9</v>
      </c>
      <c r="DK40" s="2">
        <f t="shared" si="53"/>
        <v>1.4299291084540756E-10</v>
      </c>
      <c r="DL40" s="2">
        <f t="shared" si="53"/>
        <v>7.3000305800263734E-12</v>
      </c>
      <c r="DM40" s="2">
        <f t="shared" si="53"/>
        <v>3.1567970459889237E-13</v>
      </c>
      <c r="DN40" s="2">
        <f t="shared" si="53"/>
        <v>1.4677148385544571E-14</v>
      </c>
      <c r="DO40" s="2">
        <f t="shared" si="53"/>
        <v>6.7945649107059581E-16</v>
      </c>
      <c r="DP40" s="2">
        <f t="shared" si="53"/>
        <v>2.331468351712829E-17</v>
      </c>
      <c r="DQ40" s="2">
        <f t="shared" si="53"/>
        <v>0</v>
      </c>
      <c r="DR40" s="2">
        <f t="shared" si="53"/>
        <v>0</v>
      </c>
      <c r="DS40" s="2">
        <f t="shared" si="53"/>
        <v>0</v>
      </c>
      <c r="DT40" s="2">
        <f t="shared" si="53"/>
        <v>0</v>
      </c>
      <c r="DU40" s="21">
        <f t="shared" si="60"/>
        <v>8.32630136726459E-6</v>
      </c>
      <c r="DV40" s="21">
        <f t="shared" si="60"/>
        <v>4.2351558417308577E-7</v>
      </c>
      <c r="DW40" s="21">
        <f t="shared" si="60"/>
        <v>2.1570260068024231E-8</v>
      </c>
      <c r="DX40" s="21">
        <f t="shared" si="60"/>
        <v>1.0999454648375885E-9</v>
      </c>
      <c r="DY40" s="21">
        <f t="shared" si="60"/>
        <v>5.6154118910680237E-11</v>
      </c>
      <c r="DZ40" s="21">
        <f t="shared" si="60"/>
        <v>2.8698224828756018E-12</v>
      </c>
      <c r="EA40" s="21">
        <f t="shared" si="60"/>
        <v>1.468123564793689E-13</v>
      </c>
      <c r="EB40" s="21">
        <f t="shared" si="60"/>
        <v>7.517581564622317E-15</v>
      </c>
      <c r="EC40" s="21">
        <f t="shared" si="60"/>
        <v>3.8528114076862723E-16</v>
      </c>
      <c r="ED40" s="21">
        <f t="shared" si="60"/>
        <v>1.976239398418115E-17</v>
      </c>
      <c r="EE40" s="21">
        <f t="shared" si="60"/>
        <v>1.0144800351481876E-18</v>
      </c>
      <c r="EF40" s="21">
        <f t="shared" si="60"/>
        <v>5.2116011799534959E-20</v>
      </c>
      <c r="EG40" s="21">
        <f t="shared" si="60"/>
        <v>2.6792027383736966E-21</v>
      </c>
      <c r="EH40" s="2">
        <f t="shared" si="54"/>
        <v>76.484994408946889</v>
      </c>
      <c r="EI40" s="2">
        <f t="shared" si="54"/>
        <v>79.426724963137175</v>
      </c>
      <c r="EJ40" s="2">
        <f t="shared" si="54"/>
        <v>82.368455517327433</v>
      </c>
      <c r="EK40" s="2">
        <f t="shared" si="54"/>
        <v>85.310186071517705</v>
      </c>
      <c r="EL40" s="2">
        <f t="shared" si="54"/>
        <v>88.251916625707963</v>
      </c>
      <c r="EM40" s="2">
        <f t="shared" si="54"/>
        <v>91.193647179898235</v>
      </c>
      <c r="EN40" s="2">
        <f t="shared" si="54"/>
        <v>94.135377734088493</v>
      </c>
      <c r="EO40" s="2">
        <f t="shared" si="54"/>
        <v>97.077108288278751</v>
      </c>
      <c r="EP40" s="2">
        <f t="shared" si="54"/>
        <v>100.01883884246902</v>
      </c>
      <c r="EQ40" s="2">
        <f t="shared" si="54"/>
        <v>102.96056939665928</v>
      </c>
      <c r="ER40" s="2">
        <f t="shared" si="54"/>
        <v>105.90229995084955</v>
      </c>
      <c r="ES40" s="2">
        <f t="shared" si="54"/>
        <v>108.84403050503981</v>
      </c>
      <c r="ET40" s="2">
        <f t="shared" si="54"/>
        <v>111.78576105923008</v>
      </c>
      <c r="EU40" s="2">
        <f t="shared" si="55"/>
        <v>5.276540470105004E-19</v>
      </c>
      <c r="EV40" s="2">
        <f t="shared" si="55"/>
        <v>2.683892290164947E-20</v>
      </c>
      <c r="EW40" s="2">
        <f t="shared" si="55"/>
        <v>1.366942109042311E-21</v>
      </c>
      <c r="EX40" s="2">
        <f t="shared" si="55"/>
        <v>6.9705216682513125E-23</v>
      </c>
      <c r="EY40" s="2">
        <f t="shared" si="55"/>
        <v>3.5585686506143291E-24</v>
      </c>
      <c r="EZ40" s="2">
        <f t="shared" si="55"/>
        <v>1.8186474067929962E-25</v>
      </c>
      <c r="FA40" s="2">
        <f t="shared" si="55"/>
        <v>9.3037046920199811E-27</v>
      </c>
      <c r="FB40" s="2">
        <f t="shared" si="55"/>
        <v>4.7639955638519373E-28</v>
      </c>
      <c r="FC40" s="2">
        <f t="shared" si="55"/>
        <v>2.4415795615608473E-29</v>
      </c>
      <c r="FD40" s="2">
        <f t="shared" si="55"/>
        <v>1.2523699476326728E-30</v>
      </c>
      <c r="FE40" s="2">
        <f t="shared" si="55"/>
        <v>6.428898359712087E-32</v>
      </c>
      <c r="FF40" s="2">
        <f t="shared" si="55"/>
        <v>3.3026626104652898E-33</v>
      </c>
      <c r="FG40" s="2">
        <f t="shared" si="55"/>
        <v>1.6978471977382405E-34</v>
      </c>
    </row>
    <row r="41" spans="1:163" x14ac:dyDescent="0.25">
      <c r="A41" s="19">
        <v>23</v>
      </c>
      <c r="B41" s="19">
        <v>71</v>
      </c>
      <c r="C41" s="4">
        <f t="shared" si="56"/>
        <v>23</v>
      </c>
      <c r="D41" s="20">
        <f t="shared" si="56"/>
        <v>71</v>
      </c>
      <c r="E41" s="8">
        <f t="shared" si="12"/>
        <v>344.16</v>
      </c>
      <c r="F41" s="21">
        <f t="shared" si="45"/>
        <v>6.3371356147021542E-14</v>
      </c>
      <c r="G41" s="7">
        <f t="shared" si="13"/>
        <v>1.1933662983738715</v>
      </c>
      <c r="H41" s="7">
        <f t="shared" si="14"/>
        <v>7.9426519065685791E-2</v>
      </c>
      <c r="I41" s="32">
        <f t="shared" si="15"/>
        <v>81.463508494962937</v>
      </c>
      <c r="J41" s="2">
        <f t="shared" si="39"/>
        <v>0.16814507362598924</v>
      </c>
      <c r="K41" s="2">
        <f t="shared" si="16"/>
        <v>0.62339589366595716</v>
      </c>
      <c r="L41" s="2">
        <f t="shared" si="17"/>
        <v>1.1261721077932705</v>
      </c>
      <c r="M41" s="2">
        <f t="shared" si="18"/>
        <v>0.2961118509624327</v>
      </c>
      <c r="N41" s="2">
        <f t="shared" si="19"/>
        <v>0.19595843986998607</v>
      </c>
      <c r="O41" s="2">
        <f t="shared" si="20"/>
        <v>6.4832020140832543E-5</v>
      </c>
      <c r="P41" s="2">
        <f t="shared" si="21"/>
        <v>8.5385091466383403E-7</v>
      </c>
      <c r="Q41" s="6">
        <f t="shared" si="22"/>
        <v>71</v>
      </c>
      <c r="R41" s="2">
        <f t="shared" si="46"/>
        <v>0.05</v>
      </c>
      <c r="S41" s="2">
        <f t="shared" si="46"/>
        <v>9.9999999999999992E-2</v>
      </c>
      <c r="T41" s="2">
        <f t="shared" si="46"/>
        <v>0.12678928368030387</v>
      </c>
      <c r="U41" s="2">
        <f t="shared" si="46"/>
        <v>1.8297033003292617E-2</v>
      </c>
      <c r="V41" s="2">
        <f t="shared" si="46"/>
        <v>9.859425698193426E-4</v>
      </c>
      <c r="W41" s="2">
        <f t="shared" si="46"/>
        <v>3.8240185461035912E-5</v>
      </c>
      <c r="X41" s="2">
        <f t="shared" si="46"/>
        <v>1.3174385633973886E-6</v>
      </c>
      <c r="Y41" s="2">
        <f t="shared" si="46"/>
        <v>3.4084992428518039E-8</v>
      </c>
      <c r="Z41" s="21">
        <f t="shared" si="57"/>
        <v>710.10570392020441</v>
      </c>
      <c r="AA41" s="21">
        <f t="shared" si="57"/>
        <v>36.362920987416359</v>
      </c>
      <c r="AB41" s="21">
        <f t="shared" si="57"/>
        <v>1.8660212117399992</v>
      </c>
      <c r="AC41" s="21">
        <f t="shared" si="57"/>
        <v>9.5944062183426493E-2</v>
      </c>
      <c r="AD41" s="21">
        <f t="shared" si="57"/>
        <v>4.9419039657899247E-3</v>
      </c>
      <c r="AE41" s="21">
        <f t="shared" si="57"/>
        <v>2.5496707108154141E-4</v>
      </c>
      <c r="AF41" s="21">
        <f t="shared" si="57"/>
        <v>1.3174472417007941E-5</v>
      </c>
      <c r="AG41" s="21">
        <f t="shared" si="57"/>
        <v>6.8170008097405427E-7</v>
      </c>
      <c r="AH41" s="2">
        <f t="shared" si="24"/>
        <v>58.492708415954276</v>
      </c>
      <c r="AI41" s="2">
        <f t="shared" si="24"/>
        <v>61.417343836751989</v>
      </c>
      <c r="AJ41" s="2">
        <f t="shared" si="24"/>
        <v>64.341979257549696</v>
      </c>
      <c r="AK41" s="2">
        <f t="shared" si="24"/>
        <v>67.266614678347409</v>
      </c>
      <c r="AL41" s="2">
        <f t="shared" si="24"/>
        <v>70.191250099145122</v>
      </c>
      <c r="AM41" s="2">
        <f t="shared" si="24"/>
        <v>73.115885519942836</v>
      </c>
      <c r="AN41" s="2">
        <f t="shared" si="24"/>
        <v>76.040520940740549</v>
      </c>
      <c r="AO41" s="2">
        <f t="shared" si="24"/>
        <v>78.965156361538277</v>
      </c>
      <c r="AP41" s="2">
        <f t="shared" si="41"/>
        <v>4.5004447742792662E-11</v>
      </c>
      <c r="AQ41" s="2">
        <f t="shared" si="41"/>
        <v>2.304500847828765E-12</v>
      </c>
      <c r="AR41" s="2">
        <f t="shared" si="41"/>
        <v>1.1825664809861381E-13</v>
      </c>
      <c r="AS41" s="2">
        <f t="shared" si="41"/>
        <v>6.0802478582641153E-15</v>
      </c>
      <c r="AT41" s="2">
        <f t="shared" si="41"/>
        <v>3.1317983076146103E-16</v>
      </c>
      <c r="AU41" s="2">
        <f t="shared" si="41"/>
        <v>1.6157762636460003E-17</v>
      </c>
      <c r="AV41" s="2">
        <f t="shared" si="41"/>
        <v>8.3488923645036238E-19</v>
      </c>
      <c r="AW41" s="2">
        <f t="shared" si="41"/>
        <v>4.3200425106195857E-20</v>
      </c>
      <c r="AX41" s="2"/>
      <c r="AY41" s="6">
        <f t="shared" si="26"/>
        <v>71</v>
      </c>
      <c r="AZ41" s="2">
        <f t="shared" si="47"/>
        <v>4.9999999999999989E-2</v>
      </c>
      <c r="BA41" s="2">
        <f t="shared" si="47"/>
        <v>0.12667295342421012</v>
      </c>
      <c r="BB41" s="2">
        <f t="shared" si="47"/>
        <v>1.8249428398959221E-2</v>
      </c>
      <c r="BC41" s="2">
        <f t="shared" si="47"/>
        <v>9.8321052127896551E-4</v>
      </c>
      <c r="BD41" s="2">
        <f t="shared" si="47"/>
        <v>5.0843040326586933E-5</v>
      </c>
      <c r="BE41" s="2">
        <f t="shared" si="47"/>
        <v>1.9704991413904692E-6</v>
      </c>
      <c r="BF41" s="2">
        <f t="shared" si="47"/>
        <v>3.3986069802871557E-8</v>
      </c>
      <c r="BG41" s="21">
        <f t="shared" si="58"/>
        <v>36.267503787341809</v>
      </c>
      <c r="BH41" s="21">
        <f t="shared" si="58"/>
        <v>1.8610218094846029</v>
      </c>
      <c r="BI41" s="21">
        <f t="shared" si="58"/>
        <v>9.5682105154259664E-2</v>
      </c>
      <c r="BJ41" s="21">
        <f t="shared" si="58"/>
        <v>4.9281761426242382E-3</v>
      </c>
      <c r="BK41" s="21">
        <f t="shared" si="58"/>
        <v>2.5424751979463667E-4</v>
      </c>
      <c r="BL41" s="21">
        <f t="shared" si="58"/>
        <v>1.3136747229324697E-5</v>
      </c>
      <c r="BM41" s="21">
        <f t="shared" si="58"/>
        <v>6.7972162701771159E-7</v>
      </c>
      <c r="BN41" s="2">
        <f t="shared" si="48"/>
        <v>61.417343836751989</v>
      </c>
      <c r="BO41" s="2">
        <f t="shared" si="48"/>
        <v>64.341979257549696</v>
      </c>
      <c r="BP41" s="2">
        <f t="shared" si="48"/>
        <v>67.266614678347409</v>
      </c>
      <c r="BQ41" s="2">
        <f t="shared" si="48"/>
        <v>70.191250099145122</v>
      </c>
      <c r="BR41" s="2">
        <f t="shared" si="48"/>
        <v>73.115885519942836</v>
      </c>
      <c r="BS41" s="2">
        <f t="shared" si="48"/>
        <v>76.040520940740549</v>
      </c>
      <c r="BT41" s="2">
        <f t="shared" si="48"/>
        <v>78.965156361538277</v>
      </c>
      <c r="BU41" s="2">
        <f t="shared" si="49"/>
        <v>2.2984537589112352E-12</v>
      </c>
      <c r="BV41" s="2">
        <f t="shared" si="49"/>
        <v>1.1793981683969367E-13</v>
      </c>
      <c r="BW41" s="2">
        <f t="shared" si="49"/>
        <v>6.0636468748851273E-15</v>
      </c>
      <c r="BX41" s="2">
        <f t="shared" si="49"/>
        <v>3.1230986630355923E-16</v>
      </c>
      <c r="BY41" s="2">
        <f t="shared" si="49"/>
        <v>1.6112163239805732E-17</v>
      </c>
      <c r="BZ41" s="2">
        <f t="shared" si="49"/>
        <v>8.324985249610775E-19</v>
      </c>
      <c r="CA41" s="2">
        <f t="shared" si="49"/>
        <v>4.3075047289775313E-20</v>
      </c>
      <c r="CB41" s="2"/>
      <c r="CC41" s="6">
        <f t="shared" si="30"/>
        <v>71</v>
      </c>
      <c r="CD41" s="2">
        <f t="shared" si="50"/>
        <v>4.9160526063948273E-5</v>
      </c>
      <c r="CE41" s="2">
        <f t="shared" si="50"/>
        <v>1.2710760081646733E-5</v>
      </c>
      <c r="CF41" s="2">
        <f t="shared" si="50"/>
        <v>2.6273321885206259E-6</v>
      </c>
      <c r="CG41" s="2">
        <f t="shared" si="50"/>
        <v>3.2626627010756693E-7</v>
      </c>
      <c r="CH41" s="2">
        <f t="shared" si="50"/>
        <v>7.0432492282890283E-9</v>
      </c>
      <c r="CI41" s="2">
        <f t="shared" si="50"/>
        <v>9.1338697716381045E-11</v>
      </c>
      <c r="CJ41" s="2">
        <f t="shared" si="50"/>
        <v>9.4868335409614697E-13</v>
      </c>
      <c r="CK41" s="21">
        <f t="shared" si="59"/>
        <v>4.9281761426242382E-3</v>
      </c>
      <c r="CL41" s="21">
        <f t="shared" si="59"/>
        <v>2.5424751979463667E-4</v>
      </c>
      <c r="CM41" s="21">
        <f t="shared" si="59"/>
        <v>1.3136747229324697E-5</v>
      </c>
      <c r="CN41" s="21">
        <f t="shared" si="59"/>
        <v>6.7972162701771159E-7</v>
      </c>
      <c r="CO41" s="21">
        <f t="shared" si="59"/>
        <v>3.5216246714752217E-8</v>
      </c>
      <c r="CP41" s="21">
        <f t="shared" si="59"/>
        <v>1.8267739601150316E-9</v>
      </c>
      <c r="CQ41" s="21">
        <f t="shared" si="59"/>
        <v>9.4868318491132727E-11</v>
      </c>
      <c r="CR41" s="2">
        <f t="shared" si="51"/>
        <v>70.191250099145122</v>
      </c>
      <c r="CS41" s="2">
        <f t="shared" si="51"/>
        <v>73.115885519942836</v>
      </c>
      <c r="CT41" s="2">
        <f t="shared" si="51"/>
        <v>76.040520940740549</v>
      </c>
      <c r="CU41" s="2">
        <f t="shared" si="51"/>
        <v>78.965156361538277</v>
      </c>
      <c r="CV41" s="2">
        <f t="shared" si="51"/>
        <v>81.88979178233599</v>
      </c>
      <c r="CW41" s="2">
        <f t="shared" si="51"/>
        <v>84.814427203133704</v>
      </c>
      <c r="CX41" s="2">
        <f t="shared" si="51"/>
        <v>87.739062623931417</v>
      </c>
      <c r="CY41" s="2">
        <f t="shared" si="52"/>
        <v>3.1230986630355923E-16</v>
      </c>
      <c r="CZ41" s="2">
        <f t="shared" si="52"/>
        <v>1.6112163239805732E-17</v>
      </c>
      <c r="DA41" s="2">
        <f t="shared" si="52"/>
        <v>8.324985249610775E-19</v>
      </c>
      <c r="DB41" s="2">
        <f t="shared" si="52"/>
        <v>4.3075047289775313E-20</v>
      </c>
      <c r="DC41" s="2">
        <f t="shared" si="52"/>
        <v>2.2317067888096104E-21</v>
      </c>
      <c r="DD41" s="2">
        <f t="shared" si="52"/>
        <v>1.1576532411454373E-22</v>
      </c>
      <c r="DE41" s="2">
        <f t="shared" si="52"/>
        <v>6.0119399801740563E-24</v>
      </c>
      <c r="DF41" s="2"/>
      <c r="DG41" s="6">
        <f t="shared" si="34"/>
        <v>71</v>
      </c>
      <c r="DH41" s="2">
        <f t="shared" si="53"/>
        <v>7.8819965655618772E-7</v>
      </c>
      <c r="DI41" s="2">
        <f t="shared" si="53"/>
        <v>6.1174925645168793E-8</v>
      </c>
      <c r="DJ41" s="2">
        <f t="shared" si="53"/>
        <v>4.2259495369734163E-9</v>
      </c>
      <c r="DK41" s="2">
        <f t="shared" si="53"/>
        <v>2.3748061406259069E-10</v>
      </c>
      <c r="DL41" s="2">
        <f t="shared" si="53"/>
        <v>1.2332883603249912E-11</v>
      </c>
      <c r="DM41" s="2">
        <f t="shared" si="53"/>
        <v>5.4251381165215659E-13</v>
      </c>
      <c r="DN41" s="2">
        <f t="shared" si="53"/>
        <v>2.5668356329333621E-14</v>
      </c>
      <c r="DO41" s="2">
        <f t="shared" si="53"/>
        <v>1.1990408665951689E-15</v>
      </c>
      <c r="DP41" s="2">
        <f t="shared" si="53"/>
        <v>4.6629367034256579E-17</v>
      </c>
      <c r="DQ41" s="2">
        <f t="shared" si="53"/>
        <v>0</v>
      </c>
      <c r="DR41" s="2">
        <f t="shared" si="53"/>
        <v>0</v>
      </c>
      <c r="DS41" s="2">
        <f t="shared" si="53"/>
        <v>0</v>
      </c>
      <c r="DT41" s="2">
        <f t="shared" si="53"/>
        <v>0</v>
      </c>
      <c r="DU41" s="21">
        <f t="shared" si="60"/>
        <v>1.3136747229324697E-5</v>
      </c>
      <c r="DV41" s="21">
        <f t="shared" si="60"/>
        <v>6.7972162701771159E-7</v>
      </c>
      <c r="DW41" s="21">
        <f t="shared" si="60"/>
        <v>3.5216246714752217E-8</v>
      </c>
      <c r="DX41" s="21">
        <f t="shared" si="60"/>
        <v>1.8267739601150316E-9</v>
      </c>
      <c r="DY41" s="21">
        <f t="shared" si="60"/>
        <v>9.4868318491132727E-11</v>
      </c>
      <c r="DZ41" s="21">
        <f t="shared" si="60"/>
        <v>4.9319706863090982E-12</v>
      </c>
      <c r="EA41" s="21">
        <f t="shared" si="60"/>
        <v>2.5665744340038293E-13</v>
      </c>
      <c r="EB41" s="21">
        <f t="shared" si="60"/>
        <v>1.3368883413415911E-14</v>
      </c>
      <c r="EC41" s="21">
        <f t="shared" si="60"/>
        <v>6.9698013917879048E-16</v>
      </c>
      <c r="ED41" s="21">
        <f t="shared" si="60"/>
        <v>3.6367027349013507E-17</v>
      </c>
      <c r="EE41" s="21">
        <f t="shared" si="60"/>
        <v>1.8990538919238649E-18</v>
      </c>
      <c r="EF41" s="21">
        <f t="shared" si="60"/>
        <v>9.9240840403282732E-20</v>
      </c>
      <c r="EG41" s="21">
        <f t="shared" si="60"/>
        <v>5.189795631840397E-21</v>
      </c>
      <c r="EH41" s="2">
        <f t="shared" si="54"/>
        <v>76.040520940740549</v>
      </c>
      <c r="EI41" s="2">
        <f t="shared" si="54"/>
        <v>78.965156361538277</v>
      </c>
      <c r="EJ41" s="2">
        <f t="shared" si="54"/>
        <v>81.88979178233599</v>
      </c>
      <c r="EK41" s="2">
        <f t="shared" si="54"/>
        <v>84.814427203133704</v>
      </c>
      <c r="EL41" s="2">
        <f t="shared" si="54"/>
        <v>87.739062623931417</v>
      </c>
      <c r="EM41" s="2">
        <f t="shared" si="54"/>
        <v>90.663698044729131</v>
      </c>
      <c r="EN41" s="2">
        <f t="shared" si="54"/>
        <v>93.588333465526844</v>
      </c>
      <c r="EO41" s="2">
        <f t="shared" si="54"/>
        <v>96.512968886324558</v>
      </c>
      <c r="EP41" s="2">
        <f t="shared" si="54"/>
        <v>99.437604307122271</v>
      </c>
      <c r="EQ41" s="2">
        <f t="shared" si="54"/>
        <v>102.36223972791998</v>
      </c>
      <c r="ER41" s="2">
        <f t="shared" si="54"/>
        <v>105.2868751487177</v>
      </c>
      <c r="ES41" s="2">
        <f t="shared" si="54"/>
        <v>108.21151056951541</v>
      </c>
      <c r="ET41" s="2">
        <f t="shared" si="54"/>
        <v>111.13614599031312</v>
      </c>
      <c r="EU41" s="2">
        <f t="shared" si="55"/>
        <v>8.324985249610775E-19</v>
      </c>
      <c r="EV41" s="2">
        <f t="shared" si="55"/>
        <v>4.3075047289775313E-20</v>
      </c>
      <c r="EW41" s="2">
        <f t="shared" si="55"/>
        <v>2.2317067888096104E-21</v>
      </c>
      <c r="EX41" s="2">
        <f t="shared" si="55"/>
        <v>1.1576532411454373E-22</v>
      </c>
      <c r="EY41" s="2">
        <f t="shared" si="55"/>
        <v>6.0119399801740563E-24</v>
      </c>
      <c r="EZ41" s="2">
        <f t="shared" si="55"/>
        <v>3.1254586890702435E-25</v>
      </c>
      <c r="FA41" s="2">
        <f t="shared" si="55"/>
        <v>1.62647368162921E-26</v>
      </c>
      <c r="FB41" s="2">
        <f t="shared" si="55"/>
        <v>8.4720448976881825E-28</v>
      </c>
      <c r="FC41" s="2">
        <f t="shared" si="55"/>
        <v>4.416858385452883E-29</v>
      </c>
      <c r="FD41" s="2">
        <f t="shared" si="55"/>
        <v>2.3046280822861807E-30</v>
      </c>
      <c r="FE41" s="2">
        <f t="shared" si="55"/>
        <v>1.2034562851319674E-31</v>
      </c>
      <c r="FF41" s="2">
        <f t="shared" si="55"/>
        <v>6.2890269072807372E-33</v>
      </c>
      <c r="FG41" s="2">
        <f t="shared" si="55"/>
        <v>3.2888439616588363E-34</v>
      </c>
    </row>
    <row r="42" spans="1:163" x14ac:dyDescent="0.25">
      <c r="A42" s="19">
        <v>24</v>
      </c>
      <c r="B42" s="19">
        <v>73</v>
      </c>
      <c r="C42" s="4">
        <f t="shared" si="56"/>
        <v>24</v>
      </c>
      <c r="D42" s="20">
        <f t="shared" si="56"/>
        <v>73</v>
      </c>
      <c r="E42" s="8">
        <f t="shared" si="12"/>
        <v>346.16</v>
      </c>
      <c r="F42" s="21">
        <f t="shared" si="45"/>
        <v>6.3371356147021542E-14</v>
      </c>
      <c r="G42" s="7">
        <f t="shared" si="13"/>
        <v>1.1931749197351276</v>
      </c>
      <c r="H42" s="7">
        <f t="shared" si="14"/>
        <v>7.7343036827950004E-2</v>
      </c>
      <c r="I42" s="32">
        <f t="shared" si="15"/>
        <v>81.656259533947505</v>
      </c>
      <c r="J42" s="2">
        <f t="shared" si="39"/>
        <v>0.17080664579695948</v>
      </c>
      <c r="K42" s="2">
        <f t="shared" si="16"/>
        <v>0.63022948849683558</v>
      </c>
      <c r="L42" s="2">
        <f t="shared" si="17"/>
        <v>1.1262540354506385</v>
      </c>
      <c r="M42" s="2">
        <f t="shared" si="18"/>
        <v>0.31851784657569898</v>
      </c>
      <c r="N42" s="2">
        <f t="shared" si="19"/>
        <v>0.21839530253460568</v>
      </c>
      <c r="O42" s="2">
        <f t="shared" si="20"/>
        <v>9.8770893214858988E-5</v>
      </c>
      <c r="P42" s="2">
        <f t="shared" si="21"/>
        <v>1.3420429502508659E-6</v>
      </c>
      <c r="Q42" s="6">
        <f t="shared" si="22"/>
        <v>73</v>
      </c>
      <c r="R42" s="2">
        <f t="shared" si="46"/>
        <v>0.05</v>
      </c>
      <c r="S42" s="2">
        <f t="shared" si="46"/>
        <v>0.1</v>
      </c>
      <c r="T42" s="2">
        <f t="shared" si="46"/>
        <v>0.14028862934208483</v>
      </c>
      <c r="U42" s="2">
        <f t="shared" si="46"/>
        <v>2.6673953947584563E-2</v>
      </c>
      <c r="V42" s="2">
        <f t="shared" si="46"/>
        <v>1.4941315837282199E-3</v>
      </c>
      <c r="W42" s="2">
        <f t="shared" si="46"/>
        <v>5.9009526627606944E-5</v>
      </c>
      <c r="X42" s="2">
        <f t="shared" si="46"/>
        <v>2.0677659913204138E-6</v>
      </c>
      <c r="Y42" s="2">
        <f t="shared" si="46"/>
        <v>5.4409682376244108E-8</v>
      </c>
      <c r="Z42" s="21">
        <f t="shared" si="57"/>
        <v>1007.0646836478334</v>
      </c>
      <c r="AA42" s="21">
        <f t="shared" si="57"/>
        <v>52.44829283586192</v>
      </c>
      <c r="AB42" s="21">
        <f t="shared" si="57"/>
        <v>2.7373378623405378</v>
      </c>
      <c r="AC42" s="21">
        <f t="shared" si="57"/>
        <v>0.14314288652975873</v>
      </c>
      <c r="AD42" s="21">
        <f t="shared" si="57"/>
        <v>7.4987030478590238E-3</v>
      </c>
      <c r="AE42" s="21">
        <f t="shared" si="57"/>
        <v>3.9347424502272189E-4</v>
      </c>
      <c r="AF42" s="21">
        <f t="shared" si="57"/>
        <v>2.0677873698926042E-5</v>
      </c>
      <c r="AG42" s="21">
        <f t="shared" si="57"/>
        <v>1.0881942396015984E-6</v>
      </c>
      <c r="AH42" s="2">
        <f t="shared" si="24"/>
        <v>58.154756553139656</v>
      </c>
      <c r="AI42" s="2">
        <f t="shared" si="24"/>
        <v>61.062494380796636</v>
      </c>
      <c r="AJ42" s="2">
        <f t="shared" si="24"/>
        <v>63.970232208453623</v>
      </c>
      <c r="AK42" s="2">
        <f t="shared" si="24"/>
        <v>66.877970036110597</v>
      </c>
      <c r="AL42" s="2">
        <f t="shared" si="24"/>
        <v>69.785707863767584</v>
      </c>
      <c r="AM42" s="2">
        <f t="shared" si="24"/>
        <v>72.693445691424571</v>
      </c>
      <c r="AN42" s="2">
        <f t="shared" si="24"/>
        <v>75.601183519081545</v>
      </c>
      <c r="AO42" s="2">
        <f t="shared" si="24"/>
        <v>78.508921346738546</v>
      </c>
      <c r="AP42" s="2">
        <f t="shared" si="41"/>
        <v>6.3823141008168386E-11</v>
      </c>
      <c r="AQ42" s="2">
        <f t="shared" si="41"/>
        <v>3.3238526759938831E-12</v>
      </c>
      <c r="AR42" s="2">
        <f t="shared" si="41"/>
        <v>1.7347316588065048E-13</v>
      </c>
      <c r="AS42" s="2">
        <f t="shared" si="41"/>
        <v>9.0713013656362473E-15</v>
      </c>
      <c r="AT42" s="2">
        <f t="shared" si="41"/>
        <v>4.7520765598763967E-16</v>
      </c>
      <c r="AU42" s="2">
        <f t="shared" si="41"/>
        <v>2.4935150085204012E-17</v>
      </c>
      <c r="AV42" s="2">
        <f t="shared" si="41"/>
        <v>1.3103899514008123E-18</v>
      </c>
      <c r="AW42" s="2">
        <f t="shared" si="41"/>
        <v>6.896051120426583E-20</v>
      </c>
      <c r="AX42" s="2"/>
      <c r="AY42" s="6">
        <f t="shared" si="26"/>
        <v>73</v>
      </c>
      <c r="AZ42" s="2">
        <f t="shared" si="47"/>
        <v>0.05</v>
      </c>
      <c r="BA42" s="2">
        <f t="shared" si="47"/>
        <v>0.1402173276007064</v>
      </c>
      <c r="BB42" s="2">
        <f t="shared" si="47"/>
        <v>2.6606363905237962E-2</v>
      </c>
      <c r="BC42" s="2">
        <f t="shared" si="47"/>
        <v>1.4900061332067339E-3</v>
      </c>
      <c r="BD42" s="2">
        <f t="shared" si="47"/>
        <v>7.8457857143443555E-5</v>
      </c>
      <c r="BE42" s="2">
        <f t="shared" si="47"/>
        <v>3.0927862185448074E-6</v>
      </c>
      <c r="BF42" s="2">
        <f t="shared" si="47"/>
        <v>5.4252092562823156E-8</v>
      </c>
      <c r="BG42" s="21">
        <f t="shared" si="58"/>
        <v>52.311033556824341</v>
      </c>
      <c r="BH42" s="21">
        <f t="shared" si="58"/>
        <v>2.7300225959143996</v>
      </c>
      <c r="BI42" s="21">
        <f t="shared" si="58"/>
        <v>0.14275300359733212</v>
      </c>
      <c r="BJ42" s="21">
        <f t="shared" si="58"/>
        <v>7.4779207521697786E-3</v>
      </c>
      <c r="BK42" s="21">
        <f t="shared" si="58"/>
        <v>3.923662512882374E-4</v>
      </c>
      <c r="BL42" s="21">
        <f t="shared" si="58"/>
        <v>2.0618787356088227E-5</v>
      </c>
      <c r="BM42" s="21">
        <f t="shared" si="58"/>
        <v>1.0850424398765072E-6</v>
      </c>
      <c r="BN42" s="2">
        <f t="shared" si="48"/>
        <v>61.062494380796636</v>
      </c>
      <c r="BO42" s="2">
        <f t="shared" si="48"/>
        <v>63.970232208453623</v>
      </c>
      <c r="BP42" s="2">
        <f t="shared" si="48"/>
        <v>66.877970036110597</v>
      </c>
      <c r="BQ42" s="2">
        <f t="shared" si="48"/>
        <v>69.785707863767584</v>
      </c>
      <c r="BR42" s="2">
        <f t="shared" si="48"/>
        <v>72.693445691424571</v>
      </c>
      <c r="BS42" s="2">
        <f t="shared" si="48"/>
        <v>75.601183519081545</v>
      </c>
      <c r="BT42" s="2">
        <f t="shared" si="48"/>
        <v>78.508921346738546</v>
      </c>
      <c r="BU42" s="2">
        <f t="shared" si="49"/>
        <v>3.3151539977884554E-12</v>
      </c>
      <c r="BV42" s="2">
        <f t="shared" si="49"/>
        <v>1.7300957516857813E-13</v>
      </c>
      <c r="BW42" s="2">
        <f t="shared" si="49"/>
        <v>9.0465935442813543E-15</v>
      </c>
      <c r="BX42" s="2">
        <f t="shared" si="49"/>
        <v>4.7389064003901803E-16</v>
      </c>
      <c r="BY42" s="2">
        <f t="shared" si="49"/>
        <v>2.4864934563861545E-17</v>
      </c>
      <c r="BZ42" s="2">
        <f t="shared" si="49"/>
        <v>1.3066455545405154E-18</v>
      </c>
      <c r="CA42" s="2">
        <f t="shared" si="49"/>
        <v>6.8760776875250316E-20</v>
      </c>
      <c r="CB42" s="2"/>
      <c r="CC42" s="6">
        <f t="shared" si="30"/>
        <v>73</v>
      </c>
      <c r="CD42" s="2">
        <f t="shared" si="50"/>
        <v>7.4500306660336686E-5</v>
      </c>
      <c r="CE42" s="2">
        <f t="shared" si="50"/>
        <v>1.9614464285860889E-5</v>
      </c>
      <c r="CF42" s="2">
        <f t="shared" si="50"/>
        <v>4.1237149580597432E-6</v>
      </c>
      <c r="CG42" s="2">
        <f t="shared" si="50"/>
        <v>5.2082008860310226E-7</v>
      </c>
      <c r="CH42" s="2">
        <f t="shared" si="50"/>
        <v>1.1434811586497063E-8</v>
      </c>
      <c r="CI42" s="2">
        <f t="shared" si="50"/>
        <v>1.5081725868171248E-10</v>
      </c>
      <c r="CJ42" s="2">
        <f t="shared" si="50"/>
        <v>1.5931533869917303E-12</v>
      </c>
      <c r="CK42" s="21">
        <f t="shared" si="59"/>
        <v>7.4779207521697786E-3</v>
      </c>
      <c r="CL42" s="21">
        <f t="shared" si="59"/>
        <v>3.923662512882374E-4</v>
      </c>
      <c r="CM42" s="21">
        <f t="shared" si="59"/>
        <v>2.0618787356088227E-5</v>
      </c>
      <c r="CN42" s="21">
        <f t="shared" si="59"/>
        <v>1.0850424398765072E-6</v>
      </c>
      <c r="CO42" s="21">
        <f t="shared" si="59"/>
        <v>5.7174059535247884E-8</v>
      </c>
      <c r="CP42" s="21">
        <f t="shared" si="59"/>
        <v>3.0163451804887701E-9</v>
      </c>
      <c r="CQ42" s="21">
        <f t="shared" si="59"/>
        <v>1.5931535035790313E-10</v>
      </c>
      <c r="CR42" s="2">
        <f t="shared" si="51"/>
        <v>69.785707863767584</v>
      </c>
      <c r="CS42" s="2">
        <f t="shared" si="51"/>
        <v>72.693445691424571</v>
      </c>
      <c r="CT42" s="2">
        <f t="shared" si="51"/>
        <v>75.601183519081545</v>
      </c>
      <c r="CU42" s="2">
        <f t="shared" si="51"/>
        <v>78.508921346738546</v>
      </c>
      <c r="CV42" s="2">
        <f t="shared" si="51"/>
        <v>81.416659174395519</v>
      </c>
      <c r="CW42" s="2">
        <f t="shared" si="51"/>
        <v>84.324397002052507</v>
      </c>
      <c r="CX42" s="2">
        <f t="shared" si="51"/>
        <v>87.232134829709494</v>
      </c>
      <c r="CY42" s="2">
        <f t="shared" si="52"/>
        <v>4.7389064003901803E-16</v>
      </c>
      <c r="CZ42" s="2">
        <f t="shared" si="52"/>
        <v>2.4864934563861545E-17</v>
      </c>
      <c r="DA42" s="2">
        <f t="shared" si="52"/>
        <v>1.3066455545405154E-18</v>
      </c>
      <c r="DB42" s="2">
        <f t="shared" si="52"/>
        <v>6.8760776875250316E-20</v>
      </c>
      <c r="DC42" s="2">
        <f t="shared" si="52"/>
        <v>3.6232031652668768E-21</v>
      </c>
      <c r="DD42" s="2">
        <f t="shared" si="52"/>
        <v>1.9115006558309498E-22</v>
      </c>
      <c r="DE42" s="2">
        <f t="shared" si="52"/>
        <v>1.009603578922161E-23</v>
      </c>
      <c r="DF42" s="2"/>
      <c r="DG42" s="6">
        <f t="shared" si="34"/>
        <v>73</v>
      </c>
      <c r="DH42" s="2">
        <f t="shared" si="53"/>
        <v>1.237114487417923E-6</v>
      </c>
      <c r="DI42" s="2">
        <f t="shared" si="53"/>
        <v>9.7653766613081673E-8</v>
      </c>
      <c r="DJ42" s="2">
        <f t="shared" si="53"/>
        <v>6.860886951898237E-9</v>
      </c>
      <c r="DK42" s="2">
        <f t="shared" si="53"/>
        <v>3.9212487257245247E-10</v>
      </c>
      <c r="DL42" s="2">
        <f t="shared" si="53"/>
        <v>2.0710994030892495E-11</v>
      </c>
      <c r="DM42" s="2">
        <f t="shared" si="53"/>
        <v>9.265954670212296E-13</v>
      </c>
      <c r="DN42" s="2">
        <f t="shared" si="53"/>
        <v>4.4586556668946289E-14</v>
      </c>
      <c r="DO42" s="2">
        <f t="shared" si="53"/>
        <v>2.1282975382064249E-15</v>
      </c>
      <c r="DP42" s="2">
        <f t="shared" si="53"/>
        <v>8.5487172896137056E-17</v>
      </c>
      <c r="DQ42" s="2">
        <f t="shared" si="53"/>
        <v>5.551115123125783E-18</v>
      </c>
      <c r="DR42" s="2">
        <f t="shared" si="53"/>
        <v>0</v>
      </c>
      <c r="DS42" s="2">
        <f t="shared" si="53"/>
        <v>0</v>
      </c>
      <c r="DT42" s="2">
        <f t="shared" si="53"/>
        <v>0</v>
      </c>
      <c r="DU42" s="21">
        <f t="shared" si="60"/>
        <v>2.0618787356088227E-5</v>
      </c>
      <c r="DV42" s="21">
        <f t="shared" si="60"/>
        <v>1.0850424398765072E-6</v>
      </c>
      <c r="DW42" s="21">
        <f t="shared" si="60"/>
        <v>5.7174059535247884E-8</v>
      </c>
      <c r="DX42" s="21">
        <f t="shared" si="60"/>
        <v>3.0163451804887701E-9</v>
      </c>
      <c r="DY42" s="21">
        <f t="shared" si="60"/>
        <v>1.5931535035790313E-10</v>
      </c>
      <c r="DZ42" s="21">
        <f t="shared" si="60"/>
        <v>8.4235861585260275E-12</v>
      </c>
      <c r="EA42" s="21">
        <f t="shared" si="60"/>
        <v>4.458311781174749E-13</v>
      </c>
      <c r="EB42" s="21">
        <f t="shared" si="60"/>
        <v>2.3618464989313241E-14</v>
      </c>
      <c r="EC42" s="21">
        <f t="shared" si="60"/>
        <v>1.2523243394032474E-15</v>
      </c>
      <c r="ED42" s="21">
        <f t="shared" si="60"/>
        <v>6.6457505723124613E-17</v>
      </c>
      <c r="EE42" s="21">
        <f t="shared" si="60"/>
        <v>3.5295007067883278E-18</v>
      </c>
      <c r="EF42" s="21">
        <f t="shared" si="60"/>
        <v>1.8758845422556368E-19</v>
      </c>
      <c r="EG42" s="21">
        <f t="shared" si="60"/>
        <v>9.9771283060260385E-21</v>
      </c>
      <c r="EH42" s="2">
        <f t="shared" si="54"/>
        <v>75.601183519081545</v>
      </c>
      <c r="EI42" s="2">
        <f t="shared" si="54"/>
        <v>78.508921346738546</v>
      </c>
      <c r="EJ42" s="2">
        <f t="shared" si="54"/>
        <v>81.416659174395519</v>
      </c>
      <c r="EK42" s="2">
        <f t="shared" si="54"/>
        <v>84.324397002052507</v>
      </c>
      <c r="EL42" s="2">
        <f t="shared" si="54"/>
        <v>87.232134829709494</v>
      </c>
      <c r="EM42" s="2">
        <f t="shared" si="54"/>
        <v>90.139872657366467</v>
      </c>
      <c r="EN42" s="2">
        <f t="shared" si="54"/>
        <v>93.047610485023455</v>
      </c>
      <c r="EO42" s="2">
        <f t="shared" si="54"/>
        <v>95.955348312680442</v>
      </c>
      <c r="EP42" s="2">
        <f t="shared" si="54"/>
        <v>98.863086140337415</v>
      </c>
      <c r="EQ42" s="2">
        <f t="shared" si="54"/>
        <v>101.7708239679944</v>
      </c>
      <c r="ER42" s="2">
        <f t="shared" si="54"/>
        <v>104.67856179565138</v>
      </c>
      <c r="ES42" s="2">
        <f t="shared" si="54"/>
        <v>107.58629962330836</v>
      </c>
      <c r="ET42" s="2">
        <f t="shared" si="54"/>
        <v>110.49403745096535</v>
      </c>
      <c r="EU42" s="2">
        <f t="shared" si="55"/>
        <v>1.3066455545405154E-18</v>
      </c>
      <c r="EV42" s="2">
        <f t="shared" si="55"/>
        <v>6.8760776875250316E-20</v>
      </c>
      <c r="EW42" s="2">
        <f t="shared" si="55"/>
        <v>3.6232031652668768E-21</v>
      </c>
      <c r="EX42" s="2">
        <f t="shared" si="55"/>
        <v>1.9115006558309498E-22</v>
      </c>
      <c r="EY42" s="2">
        <f t="shared" si="55"/>
        <v>1.009603578922161E-23</v>
      </c>
      <c r="EZ42" s="2">
        <f t="shared" si="55"/>
        <v>5.3381427652533415E-25</v>
      </c>
      <c r="FA42" s="2">
        <f t="shared" si="55"/>
        <v>2.8252932932711107E-26</v>
      </c>
      <c r="FB42" s="2">
        <f t="shared" si="55"/>
        <v>1.4967343741729583E-27</v>
      </c>
      <c r="FC42" s="2">
        <f t="shared" si="55"/>
        <v>7.9361498951135732E-29</v>
      </c>
      <c r="FD42" s="2">
        <f t="shared" si="55"/>
        <v>4.2115025039662248E-30</v>
      </c>
      <c r="FE42" s="2">
        <f t="shared" si="55"/>
        <v>2.2366925429674953E-31</v>
      </c>
      <c r="FF42" s="2">
        <f t="shared" si="55"/>
        <v>1.1887735007552026E-32</v>
      </c>
      <c r="FG42" s="2">
        <f t="shared" si="55"/>
        <v>6.3226416005597489E-34</v>
      </c>
    </row>
    <row r="43" spans="1:163" x14ac:dyDescent="0.25">
      <c r="A43" s="19">
        <v>25</v>
      </c>
      <c r="B43" s="19">
        <v>75</v>
      </c>
      <c r="C43" s="4">
        <f t="shared" si="56"/>
        <v>25</v>
      </c>
      <c r="D43" s="20">
        <f t="shared" si="56"/>
        <v>75</v>
      </c>
      <c r="E43" s="8">
        <f t="shared" si="12"/>
        <v>348.16</v>
      </c>
      <c r="F43" s="21">
        <f t="shared" si="45"/>
        <v>6.3371356147021542E-14</v>
      </c>
      <c r="G43" s="7">
        <f t="shared" si="13"/>
        <v>1.1930047355464406</v>
      </c>
      <c r="H43" s="7">
        <f t="shared" si="14"/>
        <v>7.5538989052835875E-2</v>
      </c>
      <c r="I43" s="32">
        <f t="shared" si="15"/>
        <v>81.823909859771618</v>
      </c>
      <c r="J43" s="2">
        <f t="shared" si="39"/>
        <v>0.17311510595321228</v>
      </c>
      <c r="K43" s="2">
        <f t="shared" si="16"/>
        <v>0.63629216948675338</v>
      </c>
      <c r="L43" s="2">
        <f t="shared" si="17"/>
        <v>1.1263268913831661</v>
      </c>
      <c r="M43" s="2">
        <f t="shared" si="18"/>
        <v>0.33789676292717713</v>
      </c>
      <c r="N43" s="2">
        <f t="shared" si="19"/>
        <v>0.23779911060532691</v>
      </c>
      <c r="O43" s="2">
        <f t="shared" si="20"/>
        <v>1.4970123488464493E-4</v>
      </c>
      <c r="P43" s="2">
        <f t="shared" si="21"/>
        <v>2.0986130513223063E-6</v>
      </c>
      <c r="Q43" s="6">
        <f t="shared" si="22"/>
        <v>75</v>
      </c>
      <c r="R43" s="2">
        <f t="shared" si="46"/>
        <v>0.05</v>
      </c>
      <c r="S43" s="2">
        <f t="shared" si="46"/>
        <v>0.1</v>
      </c>
      <c r="T43" s="2">
        <f t="shared" si="46"/>
        <v>0.14724745684852308</v>
      </c>
      <c r="U43" s="2">
        <f t="shared" si="46"/>
        <v>3.8303228390404613E-2</v>
      </c>
      <c r="V43" s="2">
        <f t="shared" si="46"/>
        <v>2.2521534395148371E-3</v>
      </c>
      <c r="W43" s="2">
        <f t="shared" si="46"/>
        <v>9.0608988419549344E-5</v>
      </c>
      <c r="X43" s="2">
        <f t="shared" si="46"/>
        <v>3.2288663344703927E-6</v>
      </c>
      <c r="Y43" s="2">
        <f t="shared" si="46"/>
        <v>8.6393980530674605E-8</v>
      </c>
      <c r="Z43" s="21">
        <f t="shared" si="57"/>
        <v>1422.5679328806275</v>
      </c>
      <c r="AA43" s="21">
        <f t="shared" si="57"/>
        <v>75.335905852934189</v>
      </c>
      <c r="AB43" s="21">
        <f t="shared" si="57"/>
        <v>3.9981100274102839</v>
      </c>
      <c r="AC43" s="21">
        <f t="shared" si="57"/>
        <v>0.21259456547290961</v>
      </c>
      <c r="AD43" s="21">
        <f t="shared" si="57"/>
        <v>1.1324649666342142E-2</v>
      </c>
      <c r="AE43" s="21">
        <f t="shared" si="57"/>
        <v>6.0424244049697121E-4</v>
      </c>
      <c r="AF43" s="21">
        <f t="shared" si="57"/>
        <v>3.2289184634844213E-5</v>
      </c>
      <c r="AG43" s="21">
        <f t="shared" si="57"/>
        <v>1.727881103369185E-6</v>
      </c>
      <c r="AH43" s="2">
        <f t="shared" si="24"/>
        <v>57.820687409337154</v>
      </c>
      <c r="AI43" s="2">
        <f t="shared" si="24"/>
        <v>60.711721779804009</v>
      </c>
      <c r="AJ43" s="2">
        <f t="shared" si="24"/>
        <v>63.602756150270871</v>
      </c>
      <c r="AK43" s="2">
        <f t="shared" si="24"/>
        <v>66.493790520737718</v>
      </c>
      <c r="AL43" s="2">
        <f t="shared" si="24"/>
        <v>69.384824891204588</v>
      </c>
      <c r="AM43" s="2">
        <f t="shared" si="24"/>
        <v>72.275859261671442</v>
      </c>
      <c r="AN43" s="2">
        <f t="shared" si="24"/>
        <v>75.166893632138297</v>
      </c>
      <c r="AO43" s="2">
        <f t="shared" si="24"/>
        <v>78.057928002605166</v>
      </c>
      <c r="AP43" s="2">
        <f t="shared" si="41"/>
        <v>9.0154145395544433E-11</v>
      </c>
      <c r="AQ43" s="2">
        <f t="shared" si="41"/>
        <v>4.7742717518539765E-12</v>
      </c>
      <c r="AR43" s="2">
        <f t="shared" si="41"/>
        <v>2.533700077735368E-13</v>
      </c>
      <c r="AS43" s="2">
        <f t="shared" si="41"/>
        <v>1.3472548446951258E-14</v>
      </c>
      <c r="AT43" s="2">
        <f t="shared" si="41"/>
        <v>7.176630817470261E-16</v>
      </c>
      <c r="AU43" s="2">
        <f t="shared" si="41"/>
        <v>3.8291816465067723E-17</v>
      </c>
      <c r="AV43" s="2">
        <f t="shared" si="41"/>
        <v>2.0462144720546889E-18</v>
      </c>
      <c r="AW43" s="2">
        <f t="shared" si="41"/>
        <v>1.0949833527065281E-19</v>
      </c>
      <c r="AX43" s="2"/>
      <c r="AY43" s="6">
        <f t="shared" si="26"/>
        <v>75</v>
      </c>
      <c r="AZ43" s="2">
        <f t="shared" si="47"/>
        <v>0.05</v>
      </c>
      <c r="BA43" s="2">
        <f t="shared" si="47"/>
        <v>0.1472179646977744</v>
      </c>
      <c r="BB43" s="2">
        <f t="shared" si="47"/>
        <v>3.8209796469742763E-2</v>
      </c>
      <c r="BC43" s="2">
        <f t="shared" si="47"/>
        <v>2.2459611658476319E-3</v>
      </c>
      <c r="BD43" s="2">
        <f t="shared" si="47"/>
        <v>1.2047263834376044E-4</v>
      </c>
      <c r="BE43" s="2">
        <f t="shared" si="47"/>
        <v>4.8294893584932551E-6</v>
      </c>
      <c r="BF43" s="2">
        <f t="shared" si="47"/>
        <v>8.614425985875585E-8</v>
      </c>
      <c r="BG43" s="21">
        <f t="shared" si="58"/>
        <v>75.139273950372342</v>
      </c>
      <c r="BH43" s="21">
        <f t="shared" si="58"/>
        <v>3.9874525111623642</v>
      </c>
      <c r="BI43" s="21">
        <f t="shared" si="58"/>
        <v>0.21201691054124178</v>
      </c>
      <c r="BJ43" s="21">
        <f t="shared" si="58"/>
        <v>1.1293336168751446E-2</v>
      </c>
      <c r="BK43" s="21">
        <f t="shared" si="58"/>
        <v>6.0254468531322977E-4</v>
      </c>
      <c r="BL43" s="21">
        <f t="shared" si="58"/>
        <v>3.2197114044770166E-5</v>
      </c>
      <c r="BM43" s="21">
        <f t="shared" si="58"/>
        <v>1.722886681338102E-6</v>
      </c>
      <c r="BN43" s="2">
        <f t="shared" si="48"/>
        <v>60.711721779804009</v>
      </c>
      <c r="BO43" s="2">
        <f t="shared" si="48"/>
        <v>63.602756150270871</v>
      </c>
      <c r="BP43" s="2">
        <f t="shared" si="48"/>
        <v>66.493790520737718</v>
      </c>
      <c r="BQ43" s="2">
        <f t="shared" si="48"/>
        <v>69.384824891204588</v>
      </c>
      <c r="BR43" s="2">
        <f t="shared" si="48"/>
        <v>72.275859261671442</v>
      </c>
      <c r="BS43" s="2">
        <f t="shared" si="48"/>
        <v>75.166893632138297</v>
      </c>
      <c r="BT43" s="2">
        <f t="shared" si="48"/>
        <v>78.057928002605166</v>
      </c>
      <c r="BU43" s="2">
        <f t="shared" si="49"/>
        <v>4.7618105499778089E-12</v>
      </c>
      <c r="BV43" s="2">
        <f t="shared" si="49"/>
        <v>2.52694614157676E-13</v>
      </c>
      <c r="BW43" s="2">
        <f t="shared" si="49"/>
        <v>1.3435941259358012E-14</v>
      </c>
      <c r="BX43" s="2">
        <f t="shared" si="49"/>
        <v>7.1567868925205146E-16</v>
      </c>
      <c r="BY43" s="2">
        <f t="shared" si="49"/>
        <v>3.8184226960882605E-17</v>
      </c>
      <c r="BZ43" s="2">
        <f t="shared" si="49"/>
        <v>2.0403798187155432E-18</v>
      </c>
      <c r="CA43" s="2">
        <f t="shared" si="49"/>
        <v>1.0918183146723983E-19</v>
      </c>
      <c r="CB43" s="2"/>
      <c r="CC43" s="6">
        <f t="shared" si="30"/>
        <v>75</v>
      </c>
      <c r="CD43" s="2">
        <f t="shared" si="50"/>
        <v>1.122980582923816E-4</v>
      </c>
      <c r="CE43" s="2">
        <f t="shared" si="50"/>
        <v>3.011815958594011E-5</v>
      </c>
      <c r="CF43" s="2">
        <f t="shared" si="50"/>
        <v>6.439319144657674E-6</v>
      </c>
      <c r="CG43" s="2">
        <f t="shared" si="50"/>
        <v>8.2698489464405604E-7</v>
      </c>
      <c r="CH43" s="2">
        <f t="shared" si="50"/>
        <v>1.8462694484355779E-8</v>
      </c>
      <c r="CI43" s="2">
        <f t="shared" si="50"/>
        <v>2.4761281913754374E-10</v>
      </c>
      <c r="CJ43" s="2">
        <f t="shared" si="50"/>
        <v>2.6597180013965272E-12</v>
      </c>
      <c r="CK43" s="21">
        <f t="shared" si="59"/>
        <v>1.1293336168751446E-2</v>
      </c>
      <c r="CL43" s="21">
        <f t="shared" si="59"/>
        <v>6.0254468531322977E-4</v>
      </c>
      <c r="CM43" s="21">
        <f t="shared" si="59"/>
        <v>3.2197114044770166E-5</v>
      </c>
      <c r="CN43" s="21">
        <f t="shared" si="59"/>
        <v>1.722886681338102E-6</v>
      </c>
      <c r="CO43" s="21">
        <f t="shared" si="59"/>
        <v>9.2313476638791929E-8</v>
      </c>
      <c r="CP43" s="21">
        <f t="shared" si="59"/>
        <v>4.9522563975542305E-9</v>
      </c>
      <c r="CQ43" s="21">
        <f t="shared" si="59"/>
        <v>2.6597181749230654E-10</v>
      </c>
      <c r="CR43" s="2">
        <f t="shared" si="51"/>
        <v>69.384824891204588</v>
      </c>
      <c r="CS43" s="2">
        <f t="shared" si="51"/>
        <v>72.275859261671442</v>
      </c>
      <c r="CT43" s="2">
        <f t="shared" si="51"/>
        <v>75.166893632138297</v>
      </c>
      <c r="CU43" s="2">
        <f t="shared" si="51"/>
        <v>78.057928002605166</v>
      </c>
      <c r="CV43" s="2">
        <f t="shared" si="51"/>
        <v>80.948962373072021</v>
      </c>
      <c r="CW43" s="2">
        <f t="shared" si="51"/>
        <v>83.839996743538876</v>
      </c>
      <c r="CX43" s="2">
        <f t="shared" si="51"/>
        <v>86.731031114005731</v>
      </c>
      <c r="CY43" s="2">
        <f t="shared" si="52"/>
        <v>7.1567868925205146E-16</v>
      </c>
      <c r="CZ43" s="2">
        <f t="shared" si="52"/>
        <v>3.8184226960882605E-17</v>
      </c>
      <c r="DA43" s="2">
        <f t="shared" si="52"/>
        <v>2.0403798187155432E-18</v>
      </c>
      <c r="DB43" s="2">
        <f t="shared" si="52"/>
        <v>1.0918183146723983E-19</v>
      </c>
      <c r="DC43" s="2">
        <f t="shared" si="52"/>
        <v>5.8500356813343065E-21</v>
      </c>
      <c r="DD43" s="2">
        <f t="shared" si="52"/>
        <v>3.1383138478876418E-22</v>
      </c>
      <c r="DE43" s="2">
        <f t="shared" si="52"/>
        <v>1.6855000753378988E-23</v>
      </c>
      <c r="DF43" s="2"/>
      <c r="DG43" s="6">
        <f t="shared" si="34"/>
        <v>75</v>
      </c>
      <c r="DH43" s="2">
        <f t="shared" si="53"/>
        <v>1.9317957433973019E-6</v>
      </c>
      <c r="DI43" s="2">
        <f t="shared" si="53"/>
        <v>1.5505966774576052E-7</v>
      </c>
      <c r="DJ43" s="2">
        <f t="shared" si="53"/>
        <v>1.1077616690613467E-8</v>
      </c>
      <c r="DK43" s="2">
        <f t="shared" si="53"/>
        <v>6.437933297576137E-10</v>
      </c>
      <c r="DL43" s="2">
        <f t="shared" si="53"/>
        <v>3.4576334018154852E-11</v>
      </c>
      <c r="DM43" s="2">
        <f t="shared" si="53"/>
        <v>1.5729761937421927E-12</v>
      </c>
      <c r="DN43" s="2">
        <f t="shared" si="53"/>
        <v>7.6960660067015856E-14</v>
      </c>
      <c r="DO43" s="2">
        <f t="shared" si="53"/>
        <v>3.7270186936666505E-15</v>
      </c>
      <c r="DP43" s="2">
        <f t="shared" si="53"/>
        <v>1.5543122344752193E-16</v>
      </c>
      <c r="DQ43" s="2">
        <f t="shared" si="53"/>
        <v>5.551115123125783E-18</v>
      </c>
      <c r="DR43" s="2">
        <f t="shared" si="53"/>
        <v>0</v>
      </c>
      <c r="DS43" s="2">
        <f t="shared" si="53"/>
        <v>0</v>
      </c>
      <c r="DT43" s="2">
        <f t="shared" si="53"/>
        <v>0</v>
      </c>
      <c r="DU43" s="21">
        <f t="shared" si="60"/>
        <v>3.2197114044770166E-5</v>
      </c>
      <c r="DV43" s="21">
        <f t="shared" si="60"/>
        <v>1.722886681338102E-6</v>
      </c>
      <c r="DW43" s="21">
        <f t="shared" si="60"/>
        <v>9.2313476638791929E-8</v>
      </c>
      <c r="DX43" s="21">
        <f t="shared" si="60"/>
        <v>4.9522563975542305E-9</v>
      </c>
      <c r="DY43" s="21">
        <f t="shared" si="60"/>
        <v>2.6597181749230654E-10</v>
      </c>
      <c r="DZ43" s="21">
        <f t="shared" si="60"/>
        <v>1.4299829091131011E-11</v>
      </c>
      <c r="EA43" s="21">
        <f t="shared" si="60"/>
        <v>7.6959103747896884E-13</v>
      </c>
      <c r="EB43" s="21">
        <f t="shared" si="60"/>
        <v>4.1456906425786875E-14</v>
      </c>
      <c r="EC43" s="21">
        <f t="shared" si="60"/>
        <v>2.2352063599430704E-15</v>
      </c>
      <c r="ED43" s="21">
        <f t="shared" si="60"/>
        <v>1.2061472981285068E-16</v>
      </c>
      <c r="EE43" s="21">
        <f t="shared" si="60"/>
        <v>6.5136590820037114E-18</v>
      </c>
      <c r="EF43" s="21">
        <f t="shared" si="60"/>
        <v>3.5202477778222921E-19</v>
      </c>
      <c r="EG43" s="21">
        <f t="shared" si="60"/>
        <v>1.903829290665328E-20</v>
      </c>
      <c r="EH43" s="2">
        <f t="shared" si="54"/>
        <v>75.166893632138297</v>
      </c>
      <c r="EI43" s="2">
        <f t="shared" si="54"/>
        <v>78.057928002605166</v>
      </c>
      <c r="EJ43" s="2">
        <f t="shared" si="54"/>
        <v>80.948962373072021</v>
      </c>
      <c r="EK43" s="2">
        <f t="shared" si="54"/>
        <v>83.839996743538876</v>
      </c>
      <c r="EL43" s="2">
        <f t="shared" si="54"/>
        <v>86.731031114005731</v>
      </c>
      <c r="EM43" s="2">
        <f t="shared" si="54"/>
        <v>89.622065484472586</v>
      </c>
      <c r="EN43" s="2">
        <f t="shared" si="54"/>
        <v>92.513099854939455</v>
      </c>
      <c r="EO43" s="2">
        <f t="shared" si="54"/>
        <v>95.40413422540631</v>
      </c>
      <c r="EP43" s="2">
        <f t="shared" si="54"/>
        <v>98.295168595873164</v>
      </c>
      <c r="EQ43" s="2">
        <f t="shared" si="54"/>
        <v>101.18620296634002</v>
      </c>
      <c r="ER43" s="2">
        <f t="shared" si="54"/>
        <v>104.07723733680687</v>
      </c>
      <c r="ES43" s="2">
        <f t="shared" si="54"/>
        <v>106.96827170727373</v>
      </c>
      <c r="ET43" s="2">
        <f t="shared" si="54"/>
        <v>109.8593060777406</v>
      </c>
      <c r="EU43" s="2">
        <f t="shared" si="55"/>
        <v>2.0403798187155432E-18</v>
      </c>
      <c r="EV43" s="2">
        <f t="shared" si="55"/>
        <v>1.0918183146723983E-19</v>
      </c>
      <c r="EW43" s="2">
        <f t="shared" si="55"/>
        <v>5.8500356813343065E-21</v>
      </c>
      <c r="EX43" s="2">
        <f t="shared" si="55"/>
        <v>3.1383138478876418E-22</v>
      </c>
      <c r="EY43" s="2">
        <f t="shared" si="55"/>
        <v>1.6855000753378988E-23</v>
      </c>
      <c r="EZ43" s="2">
        <f t="shared" si="55"/>
        <v>9.0619976021386283E-25</v>
      </c>
      <c r="FA43" s="2">
        <f t="shared" si="55"/>
        <v>4.8770034286417947E-26</v>
      </c>
      <c r="FB43" s="2">
        <f t="shared" si="55"/>
        <v>2.6271805995515152E-27</v>
      </c>
      <c r="FC43" s="2">
        <f t="shared" si="55"/>
        <v>1.4164806552526901E-28</v>
      </c>
      <c r="FD43" s="2">
        <f t="shared" si="55"/>
        <v>7.6435192396903102E-30</v>
      </c>
      <c r="FE43" s="2">
        <f t="shared" si="55"/>
        <v>4.1277941749164073E-31</v>
      </c>
      <c r="FF43" s="2">
        <f t="shared" si="55"/>
        <v>2.2308287831168344E-32</v>
      </c>
      <c r="FG43" s="2">
        <f t="shared" si="55"/>
        <v>1.2064824490691081E-33</v>
      </c>
    </row>
    <row r="44" spans="1:163" x14ac:dyDescent="0.25">
      <c r="A44" s="19">
        <v>26</v>
      </c>
      <c r="B44" s="19">
        <v>77</v>
      </c>
      <c r="C44" s="4">
        <f t="shared" si="56"/>
        <v>26</v>
      </c>
      <c r="D44" s="20">
        <f t="shared" si="56"/>
        <v>77</v>
      </c>
      <c r="E44" s="8">
        <f t="shared" si="12"/>
        <v>350.16</v>
      </c>
      <c r="F44" s="21">
        <f t="shared" si="45"/>
        <v>6.3371356147021542E-14</v>
      </c>
      <c r="G44" s="7">
        <f t="shared" si="13"/>
        <v>1.1928305746670602</v>
      </c>
      <c r="H44" s="7">
        <f t="shared" si="14"/>
        <v>7.3758411266915361E-2</v>
      </c>
      <c r="I44" s="32">
        <f t="shared" si="15"/>
        <v>81.990079260906754</v>
      </c>
      <c r="J44" s="2">
        <f t="shared" si="39"/>
        <v>0.1753988386763633</v>
      </c>
      <c r="K44" s="2">
        <f t="shared" si="16"/>
        <v>0.6424149324705335</v>
      </c>
      <c r="L44" s="2">
        <f t="shared" si="17"/>
        <v>1.1264014511516767</v>
      </c>
      <c r="M44" s="2">
        <f t="shared" si="18"/>
        <v>0.35701777590687372</v>
      </c>
      <c r="N44" s="2">
        <f t="shared" si="19"/>
        <v>0.25692518988600643</v>
      </c>
      <c r="O44" s="2">
        <f t="shared" si="20"/>
        <v>2.2569329482931004E-4</v>
      </c>
      <c r="P44" s="2">
        <f t="shared" si="21"/>
        <v>3.2652576439851087E-6</v>
      </c>
      <c r="Q44" s="6">
        <f t="shared" si="22"/>
        <v>77</v>
      </c>
      <c r="R44" s="2">
        <f t="shared" si="46"/>
        <v>0.05</v>
      </c>
      <c r="S44" s="2">
        <f t="shared" si="46"/>
        <v>0.1</v>
      </c>
      <c r="T44" s="2">
        <f t="shared" si="46"/>
        <v>0.14955249933089249</v>
      </c>
      <c r="U44" s="2">
        <f t="shared" si="46"/>
        <v>5.39458149622567E-2</v>
      </c>
      <c r="V44" s="2">
        <f t="shared" si="46"/>
        <v>3.375857452711717E-3</v>
      </c>
      <c r="W44" s="2">
        <f t="shared" si="46"/>
        <v>1.3845104313124911E-4</v>
      </c>
      <c r="X44" s="2">
        <f t="shared" si="46"/>
        <v>5.0166518743899328E-6</v>
      </c>
      <c r="Y44" s="2">
        <f t="shared" si="46"/>
        <v>1.3646600711680891E-7</v>
      </c>
      <c r="Z44" s="21">
        <f t="shared" si="57"/>
        <v>2001.7058246610363</v>
      </c>
      <c r="AA44" s="21">
        <f t="shared" si="57"/>
        <v>107.77106570280807</v>
      </c>
      <c r="AB44" s="21">
        <f t="shared" si="57"/>
        <v>5.8147125401523105</v>
      </c>
      <c r="AC44" s="21">
        <f t="shared" si="57"/>
        <v>0.31433968329604856</v>
      </c>
      <c r="AD44" s="21">
        <f t="shared" si="57"/>
        <v>1.7023366032055509E-2</v>
      </c>
      <c r="AE44" s="21">
        <f t="shared" si="57"/>
        <v>9.2343318742478162E-4</v>
      </c>
      <c r="AF44" s="21">
        <f t="shared" si="57"/>
        <v>5.016777712579733E-5</v>
      </c>
      <c r="AG44" s="21">
        <f t="shared" si="57"/>
        <v>2.7293238668825078E-6</v>
      </c>
      <c r="AH44" s="2">
        <f t="shared" si="24"/>
        <v>57.490434454063355</v>
      </c>
      <c r="AI44" s="2">
        <f t="shared" si="24"/>
        <v>60.364956176766519</v>
      </c>
      <c r="AJ44" s="2">
        <f t="shared" si="24"/>
        <v>63.239477899469684</v>
      </c>
      <c r="AK44" s="2">
        <f t="shared" si="24"/>
        <v>66.113999622172855</v>
      </c>
      <c r="AL44" s="2">
        <f t="shared" si="24"/>
        <v>68.98852134487602</v>
      </c>
      <c r="AM44" s="2">
        <f t="shared" si="24"/>
        <v>71.863043067579184</v>
      </c>
      <c r="AN44" s="2">
        <f t="shared" si="24"/>
        <v>74.737564790282349</v>
      </c>
      <c r="AO44" s="2">
        <f t="shared" si="24"/>
        <v>77.612086512985528</v>
      </c>
      <c r="AP44" s="2">
        <f t="shared" si="41"/>
        <v>1.2685489899379594E-10</v>
      </c>
      <c r="AQ44" s="2">
        <f t="shared" si="41"/>
        <v>6.8297318183859083E-12</v>
      </c>
      <c r="AR44" s="2">
        <f t="shared" si="41"/>
        <v>3.6849057258608604E-13</v>
      </c>
      <c r="AS44" s="2">
        <f t="shared" si="41"/>
        <v>1.9920274544742067E-14</v>
      </c>
      <c r="AT44" s="2">
        <f t="shared" si="41"/>
        <v>1.0787984661395082E-15</v>
      </c>
      <c r="AU44" s="2">
        <f t="shared" si="41"/>
        <v>5.8519366967463819E-17</v>
      </c>
      <c r="AV44" s="2">
        <f t="shared" si="41"/>
        <v>3.1792051242063439E-18</v>
      </c>
      <c r="AW44" s="2">
        <f t="shared" si="41"/>
        <v>1.7296112129811304E-19</v>
      </c>
      <c r="AX44" s="2"/>
      <c r="AY44" s="6">
        <f t="shared" si="26"/>
        <v>77</v>
      </c>
      <c r="AZ44" s="2">
        <f t="shared" si="47"/>
        <v>0.05</v>
      </c>
      <c r="BA44" s="2">
        <f t="shared" si="47"/>
        <v>0.14954552691011735</v>
      </c>
      <c r="BB44" s="2">
        <f t="shared" si="47"/>
        <v>5.3821315968490248E-2</v>
      </c>
      <c r="BC44" s="2">
        <f t="shared" si="47"/>
        <v>3.3666232760349636E-3</v>
      </c>
      <c r="BD44" s="2">
        <f t="shared" si="47"/>
        <v>1.8408409236816416E-4</v>
      </c>
      <c r="BE44" s="2">
        <f t="shared" si="47"/>
        <v>7.50356664203089E-6</v>
      </c>
      <c r="BF44" s="2">
        <f t="shared" si="47"/>
        <v>1.3607235365142857E-7</v>
      </c>
      <c r="BG44" s="21">
        <f t="shared" si="58"/>
        <v>107.49052560382312</v>
      </c>
      <c r="BH44" s="21">
        <f t="shared" si="58"/>
        <v>5.7992518693927568</v>
      </c>
      <c r="BI44" s="21">
        <f t="shared" si="58"/>
        <v>0.313487629920293</v>
      </c>
      <c r="BJ44" s="21">
        <f t="shared" si="58"/>
        <v>1.6976403539409109E-2</v>
      </c>
      <c r="BK44" s="21">
        <f t="shared" si="58"/>
        <v>9.2084430885238863E-4</v>
      </c>
      <c r="BL44" s="21">
        <f t="shared" si="58"/>
        <v>5.002502884444705E-5</v>
      </c>
      <c r="BM44" s="21">
        <f t="shared" si="58"/>
        <v>2.721450776210017E-6</v>
      </c>
      <c r="BN44" s="2">
        <f t="shared" si="48"/>
        <v>60.364956176766519</v>
      </c>
      <c r="BO44" s="2">
        <f t="shared" si="48"/>
        <v>63.239477899469684</v>
      </c>
      <c r="BP44" s="2">
        <f t="shared" si="48"/>
        <v>66.113999622172855</v>
      </c>
      <c r="BQ44" s="2">
        <f t="shared" si="48"/>
        <v>68.98852134487602</v>
      </c>
      <c r="BR44" s="2">
        <f t="shared" si="48"/>
        <v>71.863043067579184</v>
      </c>
      <c r="BS44" s="2">
        <f t="shared" si="48"/>
        <v>74.737564790282349</v>
      </c>
      <c r="BT44" s="2">
        <f t="shared" si="48"/>
        <v>77.612086512985528</v>
      </c>
      <c r="BU44" s="2">
        <f t="shared" si="49"/>
        <v>6.8119532403105575E-12</v>
      </c>
      <c r="BV44" s="2">
        <f t="shared" si="49"/>
        <v>3.6751079655503925E-13</v>
      </c>
      <c r="BW44" s="2">
        <f t="shared" si="49"/>
        <v>1.9866278355622348E-14</v>
      </c>
      <c r="BX44" s="2">
        <f t="shared" si="49"/>
        <v>1.0758223756055156E-15</v>
      </c>
      <c r="BY44" s="2">
        <f t="shared" si="49"/>
        <v>5.8355305765645525E-17</v>
      </c>
      <c r="BZ44" s="2">
        <f t="shared" si="49"/>
        <v>3.1701589568446233E-18</v>
      </c>
      <c r="CA44" s="2">
        <f t="shared" si="49"/>
        <v>1.7246219235899618E-19</v>
      </c>
      <c r="CB44" s="2"/>
      <c r="CC44" s="6">
        <f t="shared" si="30"/>
        <v>77</v>
      </c>
      <c r="CD44" s="2">
        <f t="shared" si="50"/>
        <v>1.6833116380174818E-4</v>
      </c>
      <c r="CE44" s="2">
        <f t="shared" si="50"/>
        <v>4.6021023092041041E-5</v>
      </c>
      <c r="CF44" s="2">
        <f t="shared" si="50"/>
        <v>1.0004755522707853E-5</v>
      </c>
      <c r="CG44" s="2">
        <f t="shared" si="50"/>
        <v>1.306294595053714E-6</v>
      </c>
      <c r="CH44" s="2">
        <f t="shared" si="50"/>
        <v>2.9649140698140286E-8</v>
      </c>
      <c r="CI44" s="2">
        <f t="shared" si="50"/>
        <v>4.0426238467894394E-10</v>
      </c>
      <c r="CJ44" s="2">
        <f t="shared" si="50"/>
        <v>4.4146764022201526E-12</v>
      </c>
      <c r="CK44" s="21">
        <f t="shared" si="59"/>
        <v>1.6976403539409109E-2</v>
      </c>
      <c r="CL44" s="21">
        <f t="shared" si="59"/>
        <v>9.2084430885238863E-4</v>
      </c>
      <c r="CM44" s="21">
        <f t="shared" si="59"/>
        <v>5.002502884444705E-5</v>
      </c>
      <c r="CN44" s="21">
        <f t="shared" si="59"/>
        <v>2.721450776210017E-6</v>
      </c>
      <c r="CO44" s="21">
        <f t="shared" si="59"/>
        <v>1.4824571448337755E-7</v>
      </c>
      <c r="CP44" s="21">
        <f t="shared" si="59"/>
        <v>8.0852477309145226E-9</v>
      </c>
      <c r="CQ44" s="21">
        <f t="shared" si="59"/>
        <v>4.4146766516371736E-10</v>
      </c>
      <c r="CR44" s="2">
        <f t="shared" si="51"/>
        <v>68.98852134487602</v>
      </c>
      <c r="CS44" s="2">
        <f t="shared" si="51"/>
        <v>71.863043067579184</v>
      </c>
      <c r="CT44" s="2">
        <f t="shared" si="51"/>
        <v>74.737564790282349</v>
      </c>
      <c r="CU44" s="2">
        <f t="shared" si="51"/>
        <v>77.612086512985528</v>
      </c>
      <c r="CV44" s="2">
        <f t="shared" si="51"/>
        <v>80.486608235688706</v>
      </c>
      <c r="CW44" s="2">
        <f t="shared" si="51"/>
        <v>83.361129958391871</v>
      </c>
      <c r="CX44" s="2">
        <f t="shared" si="51"/>
        <v>86.235651681095035</v>
      </c>
      <c r="CY44" s="2">
        <f t="shared" si="52"/>
        <v>1.0758223756055156E-15</v>
      </c>
      <c r="CZ44" s="2">
        <f t="shared" si="52"/>
        <v>5.8355305765645525E-17</v>
      </c>
      <c r="DA44" s="2">
        <f t="shared" si="52"/>
        <v>3.1701589568446233E-18</v>
      </c>
      <c r="DB44" s="2">
        <f t="shared" si="52"/>
        <v>1.7246219235899618E-19</v>
      </c>
      <c r="DC44" s="2">
        <f t="shared" si="52"/>
        <v>9.3945374458834584E-21</v>
      </c>
      <c r="DD44" s="2">
        <f t="shared" si="52"/>
        <v>5.1237329438067118E-22</v>
      </c>
      <c r="DE44" s="2">
        <f t="shared" si="52"/>
        <v>2.7976410618487405E-23</v>
      </c>
      <c r="DF44" s="2"/>
      <c r="DG44" s="6">
        <f t="shared" si="34"/>
        <v>77</v>
      </c>
      <c r="DH44" s="2">
        <f t="shared" si="53"/>
        <v>3.0014266568123557E-6</v>
      </c>
      <c r="DI44" s="2">
        <f t="shared" si="53"/>
        <v>2.4493023657257137E-7</v>
      </c>
      <c r="DJ44" s="2">
        <f t="shared" si="53"/>
        <v>1.778948441888417E-8</v>
      </c>
      <c r="DK44" s="2">
        <f t="shared" si="53"/>
        <v>1.0510822001652543E-9</v>
      </c>
      <c r="DL44" s="2">
        <f t="shared" si="53"/>
        <v>5.739079322886198E-11</v>
      </c>
      <c r="DM44" s="2">
        <f t="shared" si="53"/>
        <v>2.6543645059717846E-12</v>
      </c>
      <c r="DN44" s="2">
        <f t="shared" si="53"/>
        <v>1.3202772208842362E-13</v>
      </c>
      <c r="DO44" s="2">
        <f t="shared" si="53"/>
        <v>6.5047967012787918E-15</v>
      </c>
      <c r="DP44" s="2">
        <f t="shared" si="53"/>
        <v>2.797762022055395E-16</v>
      </c>
      <c r="DQ44" s="2">
        <f t="shared" si="53"/>
        <v>1.1102230246251566E-17</v>
      </c>
      <c r="DR44" s="2">
        <f t="shared" si="53"/>
        <v>0</v>
      </c>
      <c r="DS44" s="2">
        <f t="shared" si="53"/>
        <v>0</v>
      </c>
      <c r="DT44" s="2">
        <f t="shared" si="53"/>
        <v>0</v>
      </c>
      <c r="DU44" s="21">
        <f t="shared" si="60"/>
        <v>5.002502884444705E-5</v>
      </c>
      <c r="DV44" s="21">
        <f t="shared" si="60"/>
        <v>2.721450776210017E-6</v>
      </c>
      <c r="DW44" s="21">
        <f t="shared" si="60"/>
        <v>1.4824571448337755E-7</v>
      </c>
      <c r="DX44" s="21">
        <f t="shared" si="60"/>
        <v>8.0852477309145226E-9</v>
      </c>
      <c r="DY44" s="21">
        <f t="shared" si="60"/>
        <v>4.4146766516371736E-10</v>
      </c>
      <c r="DZ44" s="21">
        <f t="shared" si="60"/>
        <v>2.4130543198852638E-11</v>
      </c>
      <c r="EA44" s="21">
        <f t="shared" si="60"/>
        <v>1.3202893936423426E-12</v>
      </c>
      <c r="EB44" s="21">
        <f t="shared" si="60"/>
        <v>7.230674650516291E-14</v>
      </c>
      <c r="EC44" s="21">
        <f t="shared" si="60"/>
        <v>3.9634398380708671E-15</v>
      </c>
      <c r="ED44" s="21">
        <f t="shared" si="60"/>
        <v>2.1743409080212158E-16</v>
      </c>
      <c r="EE44" s="21">
        <f t="shared" si="60"/>
        <v>1.1937816165601653E-17</v>
      </c>
      <c r="EF44" s="21">
        <f t="shared" si="60"/>
        <v>6.5591204452986211E-19</v>
      </c>
      <c r="EG44" s="21">
        <f t="shared" si="60"/>
        <v>3.6063911507216993E-20</v>
      </c>
      <c r="EH44" s="2">
        <f t="shared" si="54"/>
        <v>74.737564790282349</v>
      </c>
      <c r="EI44" s="2">
        <f t="shared" si="54"/>
        <v>77.612086512985528</v>
      </c>
      <c r="EJ44" s="2">
        <f t="shared" si="54"/>
        <v>80.486608235688706</v>
      </c>
      <c r="EK44" s="2">
        <f t="shared" si="54"/>
        <v>83.361129958391871</v>
      </c>
      <c r="EL44" s="2">
        <f t="shared" si="54"/>
        <v>86.235651681095035</v>
      </c>
      <c r="EM44" s="2">
        <f t="shared" si="54"/>
        <v>89.1101734037982</v>
      </c>
      <c r="EN44" s="2">
        <f t="shared" si="54"/>
        <v>91.984695126501364</v>
      </c>
      <c r="EO44" s="2">
        <f t="shared" si="54"/>
        <v>94.859216849204529</v>
      </c>
      <c r="EP44" s="2">
        <f t="shared" si="54"/>
        <v>97.733738571907708</v>
      </c>
      <c r="EQ44" s="2">
        <f t="shared" si="54"/>
        <v>100.60826029461087</v>
      </c>
      <c r="ER44" s="2">
        <f t="shared" si="54"/>
        <v>103.48278201731404</v>
      </c>
      <c r="ES44" s="2">
        <f t="shared" si="54"/>
        <v>106.3573037400172</v>
      </c>
      <c r="ET44" s="2">
        <f t="shared" si="54"/>
        <v>109.23182546272037</v>
      </c>
      <c r="EU44" s="2">
        <f t="shared" si="55"/>
        <v>3.1701589568446233E-18</v>
      </c>
      <c r="EV44" s="2">
        <f t="shared" si="55"/>
        <v>1.7246219235899618E-19</v>
      </c>
      <c r="EW44" s="2">
        <f t="shared" si="55"/>
        <v>9.3945374458834584E-21</v>
      </c>
      <c r="EX44" s="2">
        <f t="shared" si="55"/>
        <v>5.1237329438067118E-22</v>
      </c>
      <c r="EY44" s="2">
        <f t="shared" si="55"/>
        <v>2.7976410618487405E-23</v>
      </c>
      <c r="EZ44" s="2">
        <f t="shared" si="55"/>
        <v>1.5291854451138391E-24</v>
      </c>
      <c r="FA44" s="2">
        <f t="shared" si="55"/>
        <v>8.366853594442643E-26</v>
      </c>
      <c r="FB44" s="2">
        <f t="shared" si="55"/>
        <v>4.5821768023003135E-27</v>
      </c>
      <c r="FC44" s="2">
        <f t="shared" si="55"/>
        <v>2.5116856477291137E-28</v>
      </c>
      <c r="FD44" s="2">
        <f t="shared" si="55"/>
        <v>1.3779093446868439E-29</v>
      </c>
      <c r="FE44" s="2">
        <f t="shared" si="55"/>
        <v>7.565156078337156E-31</v>
      </c>
      <c r="FF44" s="2">
        <f t="shared" si="55"/>
        <v>4.1566036040777529E-32</v>
      </c>
      <c r="FG44" s="2">
        <f t="shared" si="55"/>
        <v>2.2854189890287859E-33</v>
      </c>
    </row>
    <row r="45" spans="1:163" x14ac:dyDescent="0.25">
      <c r="A45" s="19">
        <v>27</v>
      </c>
      <c r="B45" s="19">
        <v>79</v>
      </c>
      <c r="C45" s="4">
        <f t="shared" si="56"/>
        <v>27</v>
      </c>
      <c r="D45" s="20">
        <f t="shared" si="56"/>
        <v>79</v>
      </c>
      <c r="E45" s="8">
        <f t="shared" si="12"/>
        <v>352.16</v>
      </c>
      <c r="F45" s="21">
        <f t="shared" si="45"/>
        <v>6.3371356147021542E-14</v>
      </c>
      <c r="G45" s="7">
        <f t="shared" si="13"/>
        <v>1.1926218747799961</v>
      </c>
      <c r="H45" s="7">
        <f t="shared" si="14"/>
        <v>7.1681190152741797E-2</v>
      </c>
      <c r="I45" s="32">
        <f t="shared" si="15"/>
        <v>82.184804180495618</v>
      </c>
      <c r="J45" s="2">
        <f t="shared" si="39"/>
        <v>0.1780678117253609</v>
      </c>
      <c r="K45" s="2">
        <f t="shared" si="16"/>
        <v>0.6497397818556222</v>
      </c>
      <c r="L45" s="2">
        <f t="shared" si="17"/>
        <v>1.1264907992492803</v>
      </c>
      <c r="M45" s="2">
        <f t="shared" si="18"/>
        <v>0.37930544496297974</v>
      </c>
      <c r="N45" s="2">
        <f t="shared" si="19"/>
        <v>0.27920661610175723</v>
      </c>
      <c r="O45" s="2">
        <f t="shared" si="20"/>
        <v>3.3838106984517615E-4</v>
      </c>
      <c r="P45" s="2">
        <f t="shared" si="21"/>
        <v>5.0554298945060253E-6</v>
      </c>
      <c r="Q45" s="6">
        <f t="shared" si="22"/>
        <v>79</v>
      </c>
      <c r="R45" s="2">
        <f t="shared" si="46"/>
        <v>0.05</v>
      </c>
      <c r="S45" s="2">
        <f t="shared" si="46"/>
        <v>0.1</v>
      </c>
      <c r="T45" s="2">
        <f t="shared" si="46"/>
        <v>0.14996698174059747</v>
      </c>
      <c r="U45" s="2">
        <f t="shared" si="46"/>
        <v>7.4089671580631608E-2</v>
      </c>
      <c r="V45" s="2">
        <f t="shared" si="46"/>
        <v>5.0302878809840969E-3</v>
      </c>
      <c r="W45" s="2">
        <f t="shared" si="46"/>
        <v>2.1053345339764882E-4</v>
      </c>
      <c r="X45" s="2">
        <f t="shared" si="46"/>
        <v>7.7558516402231877E-6</v>
      </c>
      <c r="Y45" s="2">
        <f t="shared" si="46"/>
        <v>2.1445572866984897E-7</v>
      </c>
      <c r="Z45" s="21">
        <f t="shared" si="57"/>
        <v>2805.87542366347</v>
      </c>
      <c r="AA45" s="21">
        <f t="shared" si="57"/>
        <v>153.55442653239172</v>
      </c>
      <c r="AB45" s="21">
        <f t="shared" si="57"/>
        <v>8.4213298494065096</v>
      </c>
      <c r="AC45" s="21">
        <f t="shared" si="57"/>
        <v>0.46274739217178684</v>
      </c>
      <c r="AD45" s="21">
        <f t="shared" si="57"/>
        <v>2.5473142514658504E-2</v>
      </c>
      <c r="AE45" s="21">
        <f t="shared" si="57"/>
        <v>1.4045422638326672E-3</v>
      </c>
      <c r="AF45" s="21">
        <f t="shared" si="57"/>
        <v>7.7561524219441359E-5</v>
      </c>
      <c r="AG45" s="21">
        <f t="shared" si="57"/>
        <v>4.2891237716439891E-6</v>
      </c>
      <c r="AH45" s="2">
        <f t="shared" si="24"/>
        <v>57.163932668204289</v>
      </c>
      <c r="AI45" s="2">
        <f t="shared" si="24"/>
        <v>60.022129301614505</v>
      </c>
      <c r="AJ45" s="2">
        <f t="shared" si="24"/>
        <v>62.880325935024722</v>
      </c>
      <c r="AK45" s="2">
        <f t="shared" si="24"/>
        <v>65.738522568434931</v>
      </c>
      <c r="AL45" s="2">
        <f t="shared" si="24"/>
        <v>68.596719201845147</v>
      </c>
      <c r="AM45" s="2">
        <f t="shared" si="24"/>
        <v>71.454915835255363</v>
      </c>
      <c r="AN45" s="2">
        <f t="shared" si="24"/>
        <v>74.31311246866558</v>
      </c>
      <c r="AO45" s="2">
        <f t="shared" si="24"/>
        <v>77.171309102075796</v>
      </c>
      <c r="AP45" s="2">
        <f t="shared" si="41"/>
        <v>1.7781621705478665E-10</v>
      </c>
      <c r="AQ45" s="2">
        <f t="shared" si="41"/>
        <v>9.7310854831250483E-12</v>
      </c>
      <c r="AR45" s="2">
        <f t="shared" si="41"/>
        <v>5.3367544642982487E-13</v>
      </c>
      <c r="AS45" s="2">
        <f t="shared" si="41"/>
        <v>2.932507231886997E-14</v>
      </c>
      <c r="AT45" s="2">
        <f t="shared" si="41"/>
        <v>1.6142722609812695E-15</v>
      </c>
      <c r="AU45" s="2">
        <f t="shared" si="41"/>
        <v>8.9007901594072542E-17</v>
      </c>
      <c r="AV45" s="2">
        <f t="shared" si="41"/>
        <v>4.915184027479096E-18</v>
      </c>
      <c r="AW45" s="2">
        <f t="shared" si="41"/>
        <v>2.7180775658084315E-19</v>
      </c>
      <c r="AX45" s="2"/>
      <c r="AY45" s="6">
        <f t="shared" si="26"/>
        <v>79</v>
      </c>
      <c r="AZ45" s="2">
        <f t="shared" si="47"/>
        <v>0.05</v>
      </c>
      <c r="BA45" s="2">
        <f t="shared" si="47"/>
        <v>0.14996623599275649</v>
      </c>
      <c r="BB45" s="2">
        <f t="shared" si="47"/>
        <v>7.3932021087236205E-2</v>
      </c>
      <c r="BC45" s="2">
        <f t="shared" si="47"/>
        <v>5.0166178667079286E-3</v>
      </c>
      <c r="BD45" s="2">
        <f t="shared" si="47"/>
        <v>2.7992657099895624E-4</v>
      </c>
      <c r="BE45" s="2">
        <f t="shared" si="47"/>
        <v>1.1600745698658876E-5</v>
      </c>
      <c r="BF45" s="2">
        <f t="shared" si="47"/>
        <v>2.1383835897004213E-7</v>
      </c>
      <c r="BG45" s="21">
        <f t="shared" si="58"/>
        <v>153.15577345148589</v>
      </c>
      <c r="BH45" s="21">
        <f t="shared" si="58"/>
        <v>8.398995212423479</v>
      </c>
      <c r="BI45" s="21">
        <f t="shared" si="58"/>
        <v>0.46149608990188318</v>
      </c>
      <c r="BJ45" s="21">
        <f t="shared" si="58"/>
        <v>2.5403031444977294E-2</v>
      </c>
      <c r="BK45" s="21">
        <f t="shared" si="58"/>
        <v>1.4006132559668642E-3</v>
      </c>
      <c r="BL45" s="21">
        <f t="shared" si="58"/>
        <v>7.7341295418604269E-5</v>
      </c>
      <c r="BM45" s="21">
        <f t="shared" si="58"/>
        <v>4.2767763248433835E-6</v>
      </c>
      <c r="BN45" s="2">
        <f t="shared" si="48"/>
        <v>60.022129301614505</v>
      </c>
      <c r="BO45" s="2">
        <f t="shared" si="48"/>
        <v>62.880325935024722</v>
      </c>
      <c r="BP45" s="2">
        <f t="shared" si="48"/>
        <v>65.738522568434931</v>
      </c>
      <c r="BQ45" s="2">
        <f t="shared" si="48"/>
        <v>68.596719201845147</v>
      </c>
      <c r="BR45" s="2">
        <f t="shared" si="48"/>
        <v>71.454915835255363</v>
      </c>
      <c r="BS45" s="2">
        <f t="shared" si="48"/>
        <v>74.31311246866558</v>
      </c>
      <c r="BT45" s="2">
        <f t="shared" si="48"/>
        <v>77.171309102075796</v>
      </c>
      <c r="BU45" s="2">
        <f t="shared" si="49"/>
        <v>9.7058219252068039E-12</v>
      </c>
      <c r="BV45" s="2">
        <f t="shared" si="49"/>
        <v>5.322600578370876E-13</v>
      </c>
      <c r="BW45" s="2">
        <f t="shared" si="49"/>
        <v>2.9245775185887883E-14</v>
      </c>
      <c r="BX45" s="2">
        <f t="shared" si="49"/>
        <v>1.6098292137277073E-15</v>
      </c>
      <c r="BY45" s="2">
        <f t="shared" si="49"/>
        <v>8.8758914581518495E-17</v>
      </c>
      <c r="BZ45" s="2">
        <f t="shared" si="49"/>
        <v>4.9012278145225209E-18</v>
      </c>
      <c r="CA45" s="2">
        <f t="shared" si="49"/>
        <v>2.7102528162600294E-19</v>
      </c>
      <c r="CB45" s="2"/>
      <c r="CC45" s="6">
        <f t="shared" si="30"/>
        <v>79</v>
      </c>
      <c r="CD45" s="2">
        <f t="shared" si="50"/>
        <v>2.5083089333539644E-4</v>
      </c>
      <c r="CE45" s="2">
        <f t="shared" si="50"/>
        <v>6.9981642749739059E-5</v>
      </c>
      <c r="CF45" s="2">
        <f t="shared" si="50"/>
        <v>1.546766093154517E-5</v>
      </c>
      <c r="CG45" s="2">
        <f t="shared" si="50"/>
        <v>2.0528482461124042E-6</v>
      </c>
      <c r="CH45" s="2">
        <f t="shared" si="50"/>
        <v>4.7360904842363995E-8</v>
      </c>
      <c r="CI45" s="2">
        <f t="shared" si="50"/>
        <v>6.5639152446728133E-10</v>
      </c>
      <c r="CJ45" s="2">
        <f t="shared" si="50"/>
        <v>7.2860162347865305E-12</v>
      </c>
      <c r="CK45" s="21">
        <f t="shared" si="59"/>
        <v>2.5403031444977294E-2</v>
      </c>
      <c r="CL45" s="21">
        <f t="shared" si="59"/>
        <v>1.4006132559668642E-3</v>
      </c>
      <c r="CM45" s="21">
        <f t="shared" si="59"/>
        <v>7.7341295418604269E-5</v>
      </c>
      <c r="CN45" s="21">
        <f t="shared" si="59"/>
        <v>4.2767763248433835E-6</v>
      </c>
      <c r="CO45" s="21">
        <f t="shared" si="59"/>
        <v>2.3680455225217552E-7</v>
      </c>
      <c r="CP45" s="21">
        <f t="shared" si="59"/>
        <v>1.3127830599826088E-8</v>
      </c>
      <c r="CQ45" s="21">
        <f t="shared" si="59"/>
        <v>7.2860166398786131E-10</v>
      </c>
      <c r="CR45" s="2">
        <f t="shared" si="51"/>
        <v>68.596719201845147</v>
      </c>
      <c r="CS45" s="2">
        <f t="shared" si="51"/>
        <v>71.454915835255363</v>
      </c>
      <c r="CT45" s="2">
        <f t="shared" si="51"/>
        <v>74.31311246866558</v>
      </c>
      <c r="CU45" s="2">
        <f t="shared" si="51"/>
        <v>77.171309102075796</v>
      </c>
      <c r="CV45" s="2">
        <f t="shared" si="51"/>
        <v>80.029505735486012</v>
      </c>
      <c r="CW45" s="2">
        <f t="shared" si="51"/>
        <v>82.887702368896228</v>
      </c>
      <c r="CX45" s="2">
        <f t="shared" si="51"/>
        <v>85.745899002306444</v>
      </c>
      <c r="CY45" s="2">
        <f t="shared" si="52"/>
        <v>1.6098292137277073E-15</v>
      </c>
      <c r="CZ45" s="2">
        <f t="shared" si="52"/>
        <v>8.8758914581518495E-17</v>
      </c>
      <c r="DA45" s="2">
        <f t="shared" si="52"/>
        <v>4.9012278145225209E-18</v>
      </c>
      <c r="DB45" s="2">
        <f t="shared" si="52"/>
        <v>2.7102528162600294E-19</v>
      </c>
      <c r="DC45" s="2">
        <f t="shared" si="52"/>
        <v>1.5006631094096258E-20</v>
      </c>
      <c r="DD45" s="2">
        <f t="shared" si="52"/>
        <v>8.3192860926733559E-22</v>
      </c>
      <c r="DE45" s="2">
        <f t="shared" si="52"/>
        <v>4.6172481519890695E-23</v>
      </c>
      <c r="DF45" s="2"/>
      <c r="DG45" s="6">
        <f t="shared" si="34"/>
        <v>79</v>
      </c>
      <c r="DH45" s="2">
        <f t="shared" si="53"/>
        <v>4.6402982794635503E-6</v>
      </c>
      <c r="DI45" s="2">
        <f t="shared" si="53"/>
        <v>3.8490904614607576E-7</v>
      </c>
      <c r="DJ45" s="2">
        <f t="shared" si="53"/>
        <v>2.8416542905418394E-8</v>
      </c>
      <c r="DK45" s="2">
        <f t="shared" si="53"/>
        <v>1.7066179636149315E-9</v>
      </c>
      <c r="DL45" s="2">
        <f t="shared" si="53"/>
        <v>9.4718211052224893E-11</v>
      </c>
      <c r="DM45" s="2">
        <f t="shared" si="53"/>
        <v>4.4528924991737999E-12</v>
      </c>
      <c r="DN45" s="2">
        <f t="shared" si="53"/>
        <v>2.2513102493348926E-13</v>
      </c>
      <c r="DO45" s="2">
        <f t="shared" si="53"/>
        <v>1.1280976153216216E-14</v>
      </c>
      <c r="DP45" s="2">
        <f t="shared" si="53"/>
        <v>4.8960835385969405E-16</v>
      </c>
      <c r="DQ45" s="2">
        <f t="shared" si="53"/>
        <v>2.2204460492503132E-17</v>
      </c>
      <c r="DR45" s="2">
        <f t="shared" si="53"/>
        <v>0</v>
      </c>
      <c r="DS45" s="2">
        <f t="shared" si="53"/>
        <v>0</v>
      </c>
      <c r="DT45" s="2">
        <f t="shared" si="53"/>
        <v>0</v>
      </c>
      <c r="DU45" s="21">
        <f t="shared" si="60"/>
        <v>7.7341295418604269E-5</v>
      </c>
      <c r="DV45" s="21">
        <f t="shared" si="60"/>
        <v>4.2767763248433835E-6</v>
      </c>
      <c r="DW45" s="21">
        <f t="shared" si="60"/>
        <v>2.3680455225217552E-7</v>
      </c>
      <c r="DX45" s="21">
        <f t="shared" si="60"/>
        <v>1.3127830599826088E-8</v>
      </c>
      <c r="DY45" s="21">
        <f t="shared" si="60"/>
        <v>7.2860166398786131E-10</v>
      </c>
      <c r="DZ45" s="21">
        <f t="shared" si="60"/>
        <v>4.0480874211182363E-11</v>
      </c>
      <c r="EA45" s="21">
        <f t="shared" si="60"/>
        <v>2.2513517282501012E-12</v>
      </c>
      <c r="EB45" s="21">
        <f t="shared" si="60"/>
        <v>1.2532692380611816E-13</v>
      </c>
      <c r="EC45" s="21">
        <f t="shared" si="60"/>
        <v>6.9827917875881214E-15</v>
      </c>
      <c r="ED45" s="21">
        <f t="shared" si="60"/>
        <v>3.8938179870685651E-16</v>
      </c>
      <c r="EE45" s="21">
        <f t="shared" si="60"/>
        <v>2.173021463483505E-17</v>
      </c>
      <c r="EF45" s="21">
        <f t="shared" si="60"/>
        <v>1.2136006217690333E-18</v>
      </c>
      <c r="EG45" s="21">
        <f t="shared" si="60"/>
        <v>6.7825656966348781E-20</v>
      </c>
      <c r="EH45" s="2">
        <f t="shared" si="54"/>
        <v>74.31311246866558</v>
      </c>
      <c r="EI45" s="2">
        <f t="shared" si="54"/>
        <v>77.171309102075796</v>
      </c>
      <c r="EJ45" s="2">
        <f t="shared" si="54"/>
        <v>80.029505735486012</v>
      </c>
      <c r="EK45" s="2">
        <f t="shared" si="54"/>
        <v>82.887702368896228</v>
      </c>
      <c r="EL45" s="2">
        <f t="shared" si="54"/>
        <v>85.745899002306444</v>
      </c>
      <c r="EM45" s="2">
        <f t="shared" si="54"/>
        <v>88.604095635716661</v>
      </c>
      <c r="EN45" s="2">
        <f t="shared" si="54"/>
        <v>91.462292269126877</v>
      </c>
      <c r="EO45" s="2">
        <f t="shared" si="54"/>
        <v>94.320488902537079</v>
      </c>
      <c r="EP45" s="2">
        <f t="shared" si="54"/>
        <v>97.178685535947295</v>
      </c>
      <c r="EQ45" s="2">
        <f t="shared" si="54"/>
        <v>100.03688216935751</v>
      </c>
      <c r="ER45" s="2">
        <f t="shared" si="54"/>
        <v>102.89507880276773</v>
      </c>
      <c r="ES45" s="2">
        <f t="shared" si="54"/>
        <v>105.75327543617794</v>
      </c>
      <c r="ET45" s="2">
        <f t="shared" si="54"/>
        <v>108.61147206958816</v>
      </c>
      <c r="EU45" s="2">
        <f t="shared" si="55"/>
        <v>4.9012278145225209E-18</v>
      </c>
      <c r="EV45" s="2">
        <f t="shared" si="55"/>
        <v>2.7102528162600294E-19</v>
      </c>
      <c r="EW45" s="2">
        <f t="shared" si="55"/>
        <v>1.5006631094096258E-20</v>
      </c>
      <c r="EX45" s="2">
        <f t="shared" si="55"/>
        <v>8.3192860926733559E-22</v>
      </c>
      <c r="EY45" s="2">
        <f t="shared" si="55"/>
        <v>4.6172481519890695E-23</v>
      </c>
      <c r="EZ45" s="2">
        <f t="shared" si="55"/>
        <v>2.5653280948178775E-24</v>
      </c>
      <c r="FA45" s="2">
        <f t="shared" si="55"/>
        <v>1.4267121874593204E-25</v>
      </c>
      <c r="FB45" s="2">
        <f t="shared" si="55"/>
        <v>7.9421373410173766E-27</v>
      </c>
      <c r="FC45" s="2">
        <f t="shared" si="55"/>
        <v>4.425089924989731E-28</v>
      </c>
      <c r="FD45" s="2">
        <f t="shared" si="55"/>
        <v>2.4675652883163427E-29</v>
      </c>
      <c r="FE45" s="2">
        <f t="shared" si="55"/>
        <v>1.3770731787610537E-30</v>
      </c>
      <c r="FF45" s="2">
        <f t="shared" si="55"/>
        <v>7.6907517488126778E-32</v>
      </c>
      <c r="FG45" s="2">
        <f t="shared" si="55"/>
        <v>4.2982038723704712E-33</v>
      </c>
    </row>
    <row r="46" spans="1:163" x14ac:dyDescent="0.25">
      <c r="A46" s="19">
        <v>28</v>
      </c>
      <c r="B46" s="19">
        <v>81</v>
      </c>
      <c r="C46" s="4">
        <f t="shared" si="56"/>
        <v>28</v>
      </c>
      <c r="D46" s="20">
        <f t="shared" si="56"/>
        <v>81</v>
      </c>
      <c r="E46" s="8">
        <f t="shared" si="12"/>
        <v>354.16</v>
      </c>
      <c r="F46" s="21">
        <f t="shared" si="45"/>
        <v>6.3371356147021542E-14</v>
      </c>
      <c r="G46" s="7">
        <f t="shared" si="13"/>
        <v>1.1923632955042653</v>
      </c>
      <c r="H46" s="7">
        <f t="shared" si="14"/>
        <v>6.9162374115417175E-2</v>
      </c>
      <c r="I46" s="32">
        <f t="shared" si="15"/>
        <v>82.422179827500472</v>
      </c>
      <c r="J46" s="2">
        <f t="shared" si="39"/>
        <v>0.18130899970619285</v>
      </c>
      <c r="K46" s="2">
        <f t="shared" si="16"/>
        <v>0.65889831116975961</v>
      </c>
      <c r="L46" s="2">
        <f t="shared" si="17"/>
        <v>1.1266015044410382</v>
      </c>
      <c r="M46" s="2">
        <f t="shared" si="18"/>
        <v>0.40628086894497334</v>
      </c>
      <c r="N46" s="2">
        <f t="shared" si="19"/>
        <v>0.30618583138145933</v>
      </c>
      <c r="O46" s="2">
        <f t="shared" si="20"/>
        <v>5.043423092661515E-4</v>
      </c>
      <c r="P46" s="2">
        <f t="shared" si="21"/>
        <v>7.7891401789165222E-6</v>
      </c>
      <c r="Q46" s="6">
        <f t="shared" si="22"/>
        <v>81</v>
      </c>
      <c r="R46" s="2">
        <f t="shared" si="46"/>
        <v>0.05</v>
      </c>
      <c r="S46" s="2">
        <f t="shared" si="46"/>
        <v>0.1</v>
      </c>
      <c r="T46" s="2">
        <f t="shared" si="46"/>
        <v>0.14999920378016626</v>
      </c>
      <c r="U46" s="2">
        <f t="shared" si="46"/>
        <v>9.8503709519812965E-2</v>
      </c>
      <c r="V46" s="2">
        <f t="shared" si="46"/>
        <v>7.4470746366127162E-3</v>
      </c>
      <c r="W46" s="2">
        <f t="shared" si="46"/>
        <v>3.1861317643547824E-4</v>
      </c>
      <c r="X46" s="2">
        <f t="shared" si="46"/>
        <v>1.1932511113510458E-5</v>
      </c>
      <c r="Y46" s="2">
        <f t="shared" si="46"/>
        <v>3.3532083231202493E-7</v>
      </c>
      <c r="Z46" s="21">
        <f t="shared" si="57"/>
        <v>3918.3736010779226</v>
      </c>
      <c r="AA46" s="21">
        <f t="shared" si="57"/>
        <v>217.92755985502441</v>
      </c>
      <c r="AB46" s="21">
        <f t="shared" si="57"/>
        <v>12.146270531323133</v>
      </c>
      <c r="AC46" s="21">
        <f t="shared" si="57"/>
        <v>0.6782951157272834</v>
      </c>
      <c r="AD46" s="21">
        <f t="shared" si="57"/>
        <v>3.7946313655774423E-2</v>
      </c>
      <c r="AE46" s="21">
        <f t="shared" si="57"/>
        <v>2.1263469170335241E-3</v>
      </c>
      <c r="AF46" s="21">
        <f t="shared" si="57"/>
        <v>1.1933223094261186E-4</v>
      </c>
      <c r="AG46" s="21">
        <f t="shared" si="57"/>
        <v>6.7064391344073989E-6</v>
      </c>
      <c r="AH46" s="2">
        <f t="shared" si="24"/>
        <v>56.841118501340702</v>
      </c>
      <c r="AI46" s="2">
        <f t="shared" si="24"/>
        <v>59.683174426407739</v>
      </c>
      <c r="AJ46" s="2">
        <f t="shared" si="24"/>
        <v>62.525230351474775</v>
      </c>
      <c r="AK46" s="2">
        <f t="shared" si="24"/>
        <v>65.367286276541805</v>
      </c>
      <c r="AL46" s="2">
        <f t="shared" si="24"/>
        <v>68.209342201608848</v>
      </c>
      <c r="AM46" s="2">
        <f t="shared" si="24"/>
        <v>71.051398126675878</v>
      </c>
      <c r="AN46" s="2">
        <f t="shared" si="24"/>
        <v>73.893454051742907</v>
      </c>
      <c r="AO46" s="2">
        <f t="shared" si="24"/>
        <v>76.735509976809951</v>
      </c>
      <c r="AP46" s="2">
        <f t="shared" si="41"/>
        <v>2.4831673526863027E-10</v>
      </c>
      <c r="AQ46" s="2">
        <f t="shared" si="41"/>
        <v>1.3810498241213305E-11</v>
      </c>
      <c r="AR46" s="2">
        <f t="shared" si="41"/>
        <v>7.6972998901009241E-13</v>
      </c>
      <c r="AS46" s="2">
        <f t="shared" si="41"/>
        <v>4.2984623874985089E-14</v>
      </c>
      <c r="AT46" s="2">
        <f t="shared" si="41"/>
        <v>2.4047140316476776E-15</v>
      </c>
      <c r="AU46" s="2">
        <f t="shared" si="41"/>
        <v>1.3474964134064141E-16</v>
      </c>
      <c r="AV46" s="2">
        <f t="shared" si="41"/>
        <v>7.5622503597459211E-18</v>
      </c>
      <c r="AW46" s="2">
        <f t="shared" si="41"/>
        <v>4.249963093541898E-19</v>
      </c>
      <c r="AX46" s="2"/>
      <c r="AY46" s="6">
        <f t="shared" si="26"/>
        <v>81</v>
      </c>
      <c r="AZ46" s="2">
        <f t="shared" si="47"/>
        <v>0.05</v>
      </c>
      <c r="BA46" s="2">
        <f t="shared" si="47"/>
        <v>0.14999917778050453</v>
      </c>
      <c r="BB46" s="2">
        <f t="shared" si="47"/>
        <v>9.8317828707855548E-2</v>
      </c>
      <c r="BC46" s="2">
        <f t="shared" si="47"/>
        <v>7.4270094019688983E-3</v>
      </c>
      <c r="BD46" s="2">
        <f t="shared" si="47"/>
        <v>4.2363307847042013E-4</v>
      </c>
      <c r="BE46" s="2">
        <f t="shared" si="47"/>
        <v>1.7848055181141075E-5</v>
      </c>
      <c r="BF46" s="2">
        <f t="shared" si="47"/>
        <v>3.3435747881505051E-7</v>
      </c>
      <c r="BG46" s="21">
        <f t="shared" si="58"/>
        <v>217.36329346093723</v>
      </c>
      <c r="BH46" s="21">
        <f t="shared" si="58"/>
        <v>12.114138466544746</v>
      </c>
      <c r="BI46" s="21">
        <f t="shared" si="58"/>
        <v>0.67646538572346959</v>
      </c>
      <c r="BJ46" s="21">
        <f t="shared" si="58"/>
        <v>3.7842112749886858E-2</v>
      </c>
      <c r="BK46" s="21">
        <f t="shared" si="58"/>
        <v>2.1204118775121571E-3</v>
      </c>
      <c r="BL46" s="21">
        <f t="shared" si="58"/>
        <v>1.189941140597135E-4</v>
      </c>
      <c r="BM46" s="21">
        <f t="shared" si="58"/>
        <v>6.6871719353506569E-6</v>
      </c>
      <c r="BN46" s="2">
        <f t="shared" si="48"/>
        <v>59.683174426407739</v>
      </c>
      <c r="BO46" s="2">
        <f t="shared" si="48"/>
        <v>62.525230351474775</v>
      </c>
      <c r="BP46" s="2">
        <f t="shared" si="48"/>
        <v>65.367286276541805</v>
      </c>
      <c r="BQ46" s="2">
        <f t="shared" si="48"/>
        <v>68.209342201608848</v>
      </c>
      <c r="BR46" s="2">
        <f t="shared" si="48"/>
        <v>71.051398126675878</v>
      </c>
      <c r="BS46" s="2">
        <f t="shared" si="48"/>
        <v>73.893454051742907</v>
      </c>
      <c r="BT46" s="2">
        <f t="shared" si="48"/>
        <v>76.735509976809951</v>
      </c>
      <c r="BU46" s="2">
        <f t="shared" si="49"/>
        <v>1.3774739543042757E-11</v>
      </c>
      <c r="BV46" s="2">
        <f t="shared" si="49"/>
        <v>7.6769372413121101E-13</v>
      </c>
      <c r="BW46" s="2">
        <f t="shared" si="49"/>
        <v>4.2868670992072065E-14</v>
      </c>
      <c r="BX46" s="2">
        <f t="shared" si="49"/>
        <v>2.3981106652428888E-15</v>
      </c>
      <c r="BY46" s="2">
        <f t="shared" si="49"/>
        <v>1.3437352938160043E-16</v>
      </c>
      <c r="BZ46" s="2">
        <f t="shared" si="49"/>
        <v>7.5408234191555523E-18</v>
      </c>
      <c r="CA46" s="2">
        <f t="shared" si="49"/>
        <v>4.2377532031467677E-19</v>
      </c>
      <c r="CB46" s="2"/>
      <c r="CC46" s="6">
        <f t="shared" si="30"/>
        <v>81</v>
      </c>
      <c r="CD46" s="2">
        <f t="shared" si="50"/>
        <v>3.7135047009844493E-4</v>
      </c>
      <c r="CE46" s="2">
        <f t="shared" si="50"/>
        <v>1.0590826961760503E-4</v>
      </c>
      <c r="CF46" s="2">
        <f t="shared" si="50"/>
        <v>2.3797406908188103E-5</v>
      </c>
      <c r="CG46" s="2">
        <f t="shared" si="50"/>
        <v>3.2098317966244847E-6</v>
      </c>
      <c r="CH46" s="2">
        <f t="shared" si="50"/>
        <v>7.525887160131362E-8</v>
      </c>
      <c r="CI46" s="2">
        <f t="shared" si="50"/>
        <v>1.0600158917295488E-9</v>
      </c>
      <c r="CJ46" s="2">
        <f t="shared" si="50"/>
        <v>1.1957795864603327E-11</v>
      </c>
      <c r="CK46" s="21">
        <f t="shared" si="59"/>
        <v>3.7842112749886858E-2</v>
      </c>
      <c r="CL46" s="21">
        <f t="shared" si="59"/>
        <v>2.1204118775121571E-3</v>
      </c>
      <c r="CM46" s="21">
        <f t="shared" si="59"/>
        <v>1.189941140597135E-4</v>
      </c>
      <c r="CN46" s="21">
        <f t="shared" si="59"/>
        <v>6.6871719353506569E-6</v>
      </c>
      <c r="CO46" s="21">
        <f t="shared" si="59"/>
        <v>3.7629442880683458E-7</v>
      </c>
      <c r="CP46" s="21">
        <f t="shared" si="59"/>
        <v>2.120031801928653E-8</v>
      </c>
      <c r="CQ46" s="21">
        <f t="shared" si="59"/>
        <v>1.1957795688488927E-9</v>
      </c>
      <c r="CR46" s="2">
        <f t="shared" si="51"/>
        <v>68.209342201608848</v>
      </c>
      <c r="CS46" s="2">
        <f t="shared" si="51"/>
        <v>71.051398126675878</v>
      </c>
      <c r="CT46" s="2">
        <f t="shared" si="51"/>
        <v>73.893454051742907</v>
      </c>
      <c r="CU46" s="2">
        <f t="shared" si="51"/>
        <v>76.735509976809951</v>
      </c>
      <c r="CV46" s="2">
        <f t="shared" si="51"/>
        <v>79.577565901876994</v>
      </c>
      <c r="CW46" s="2">
        <f t="shared" si="51"/>
        <v>82.419621826944024</v>
      </c>
      <c r="CX46" s="2">
        <f t="shared" si="51"/>
        <v>85.261677752011053</v>
      </c>
      <c r="CY46" s="2">
        <f t="shared" si="52"/>
        <v>2.3981106652428888E-15</v>
      </c>
      <c r="CZ46" s="2">
        <f t="shared" si="52"/>
        <v>1.3437352938160043E-16</v>
      </c>
      <c r="DA46" s="2">
        <f t="shared" si="52"/>
        <v>7.5408234191555523E-18</v>
      </c>
      <c r="DB46" s="2">
        <f t="shared" si="52"/>
        <v>4.2377532031467677E-19</v>
      </c>
      <c r="DC46" s="2">
        <f t="shared" si="52"/>
        <v>2.3846293740145629E-20</v>
      </c>
      <c r="DD46" s="2">
        <f t="shared" si="52"/>
        <v>1.3434930845183141E-21</v>
      </c>
      <c r="DE46" s="2">
        <f t="shared" si="52"/>
        <v>7.5778178912858459E-23</v>
      </c>
      <c r="DF46" s="2"/>
      <c r="DG46" s="6">
        <f t="shared" si="34"/>
        <v>81</v>
      </c>
      <c r="DH46" s="2">
        <f t="shared" si="53"/>
        <v>7.1392220724564303E-6</v>
      </c>
      <c r="DI46" s="2">
        <f t="shared" si="53"/>
        <v>6.018434618670909E-7</v>
      </c>
      <c r="DJ46" s="2">
        <f t="shared" si="53"/>
        <v>4.5155322960788168E-8</v>
      </c>
      <c r="DK46" s="2">
        <f t="shared" si="53"/>
        <v>2.7560413184968271E-9</v>
      </c>
      <c r="DL46" s="2">
        <f t="shared" si="53"/>
        <v>1.5545134623984325E-10</v>
      </c>
      <c r="DM46" s="2">
        <f t="shared" si="53"/>
        <v>7.4270278815902203E-12</v>
      </c>
      <c r="DN46" s="2">
        <f t="shared" si="53"/>
        <v>3.8161696025440508E-13</v>
      </c>
      <c r="DO46" s="2">
        <f t="shared" si="53"/>
        <v>1.9434454046063363E-14</v>
      </c>
      <c r="DP46" s="2">
        <f t="shared" si="53"/>
        <v>8.5487172896137065E-16</v>
      </c>
      <c r="DQ46" s="2">
        <f t="shared" si="53"/>
        <v>3.3306690738754701E-17</v>
      </c>
      <c r="DR46" s="2">
        <f t="shared" si="53"/>
        <v>0</v>
      </c>
      <c r="DS46" s="2">
        <f t="shared" si="53"/>
        <v>0</v>
      </c>
      <c r="DT46" s="2">
        <f t="shared" si="53"/>
        <v>0</v>
      </c>
      <c r="DU46" s="21">
        <f t="shared" si="60"/>
        <v>1.189941140597135E-4</v>
      </c>
      <c r="DV46" s="21">
        <f t="shared" si="60"/>
        <v>6.6871719353506569E-6</v>
      </c>
      <c r="DW46" s="21">
        <f t="shared" si="60"/>
        <v>3.7629442880683458E-7</v>
      </c>
      <c r="DX46" s="21">
        <f t="shared" si="60"/>
        <v>2.120031801928653E-8</v>
      </c>
      <c r="DY46" s="21">
        <f t="shared" si="60"/>
        <v>1.1957795688488927E-9</v>
      </c>
      <c r="DZ46" s="21">
        <f t="shared" si="60"/>
        <v>6.751842566443278E-11</v>
      </c>
      <c r="EA46" s="21">
        <f t="shared" si="60"/>
        <v>3.8161649009690265E-12</v>
      </c>
      <c r="EB46" s="21">
        <f t="shared" si="60"/>
        <v>2.1589343306651668E-13</v>
      </c>
      <c r="EC46" s="21">
        <f t="shared" si="60"/>
        <v>1.2224619015856071E-14</v>
      </c>
      <c r="ED46" s="21">
        <f t="shared" si="60"/>
        <v>6.9277626568208826E-16</v>
      </c>
      <c r="EE46" s="21">
        <f t="shared" si="60"/>
        <v>3.9290939453454445E-17</v>
      </c>
      <c r="EF46" s="21">
        <f t="shared" si="60"/>
        <v>2.2300529078797971E-18</v>
      </c>
      <c r="EG46" s="21">
        <f t="shared" si="60"/>
        <v>1.2666140636844097E-19</v>
      </c>
      <c r="EH46" s="2">
        <f t="shared" si="54"/>
        <v>73.893454051742907</v>
      </c>
      <c r="EI46" s="2">
        <f t="shared" si="54"/>
        <v>76.735509976809951</v>
      </c>
      <c r="EJ46" s="2">
        <f t="shared" si="54"/>
        <v>79.577565901876994</v>
      </c>
      <c r="EK46" s="2">
        <f t="shared" si="54"/>
        <v>82.419621826944024</v>
      </c>
      <c r="EL46" s="2">
        <f t="shared" si="54"/>
        <v>85.261677752011053</v>
      </c>
      <c r="EM46" s="2">
        <f t="shared" si="54"/>
        <v>88.103733677078097</v>
      </c>
      <c r="EN46" s="2">
        <f t="shared" si="54"/>
        <v>90.945789602145126</v>
      </c>
      <c r="EO46" s="2">
        <f t="shared" si="54"/>
        <v>93.78784552721217</v>
      </c>
      <c r="EP46" s="2">
        <f t="shared" si="54"/>
        <v>96.629901452279199</v>
      </c>
      <c r="EQ46" s="2">
        <f t="shared" si="54"/>
        <v>99.471957377346229</v>
      </c>
      <c r="ER46" s="2">
        <f t="shared" si="54"/>
        <v>102.31401330241327</v>
      </c>
      <c r="ES46" s="2">
        <f t="shared" si="54"/>
        <v>105.1560692274803</v>
      </c>
      <c r="ET46" s="2">
        <f t="shared" si="54"/>
        <v>107.99812515254733</v>
      </c>
      <c r="EU46" s="2">
        <f t="shared" si="55"/>
        <v>7.5408234191555523E-18</v>
      </c>
      <c r="EV46" s="2">
        <f t="shared" si="55"/>
        <v>4.2377532031467677E-19</v>
      </c>
      <c r="EW46" s="2">
        <f t="shared" si="55"/>
        <v>2.3846293740145629E-20</v>
      </c>
      <c r="EX46" s="2">
        <f t="shared" si="55"/>
        <v>1.3434930845183141E-21</v>
      </c>
      <c r="EY46" s="2">
        <f t="shared" si="55"/>
        <v>7.5778178912858459E-23</v>
      </c>
      <c r="EZ46" s="2">
        <f t="shared" si="55"/>
        <v>4.2787343973052299E-24</v>
      </c>
      <c r="FA46" s="2">
        <f t="shared" si="55"/>
        <v>2.4183555161785379E-25</v>
      </c>
      <c r="FB46" s="2">
        <f t="shared" si="55"/>
        <v>1.3681459854350616E-26</v>
      </c>
      <c r="FC46" s="2">
        <f t="shared" si="55"/>
        <v>7.7469069264269611E-28</v>
      </c>
      <c r="FD46" s="2">
        <f t="shared" si="55"/>
        <v>4.3902171702886602E-29</v>
      </c>
      <c r="FE46" s="2">
        <f t="shared" si="55"/>
        <v>2.4899201254416236E-30</v>
      </c>
      <c r="FF46" s="2">
        <f t="shared" si="55"/>
        <v>1.4132147731770622E-31</v>
      </c>
      <c r="FG46" s="2">
        <f t="shared" si="55"/>
        <v>8.0267051019073651E-33</v>
      </c>
    </row>
    <row r="47" spans="1:163" x14ac:dyDescent="0.25">
      <c r="A47" s="19">
        <v>29</v>
      </c>
      <c r="B47" s="19">
        <v>83</v>
      </c>
      <c r="C47" s="4">
        <f t="shared" si="56"/>
        <v>29</v>
      </c>
      <c r="D47" s="20">
        <f t="shared" si="56"/>
        <v>83</v>
      </c>
      <c r="E47" s="8">
        <f t="shared" si="12"/>
        <v>356.16</v>
      </c>
      <c r="F47" s="21">
        <f t="shared" si="45"/>
        <v>6.3371356147021542E-14</v>
      </c>
      <c r="G47" s="7">
        <f t="shared" si="13"/>
        <v>1.1920574997738513</v>
      </c>
      <c r="H47" s="7">
        <f t="shared" si="14"/>
        <v>6.6274532923399354E-2</v>
      </c>
      <c r="I47" s="32">
        <f t="shared" si="15"/>
        <v>82.696050346764451</v>
      </c>
      <c r="J47" s="2">
        <f t="shared" si="39"/>
        <v>0.18503316928339525</v>
      </c>
      <c r="K47" s="2">
        <f t="shared" si="16"/>
        <v>0.66979621951613966</v>
      </c>
      <c r="L47" s="2">
        <f t="shared" si="17"/>
        <v>1.1267324284213818</v>
      </c>
      <c r="M47" s="2">
        <f t="shared" si="18"/>
        <v>0.43713140635204434</v>
      </c>
      <c r="N47" s="2">
        <f t="shared" si="19"/>
        <v>0.33707124340148858</v>
      </c>
      <c r="O47" s="2">
        <f t="shared" si="20"/>
        <v>7.4684843601267165E-4</v>
      </c>
      <c r="P47" s="2">
        <f t="shared" si="21"/>
        <v>1.1943886744443243E-5</v>
      </c>
      <c r="Q47" s="6">
        <f t="shared" si="22"/>
        <v>83</v>
      </c>
      <c r="R47" s="2">
        <f t="shared" si="46"/>
        <v>0.05</v>
      </c>
      <c r="S47" s="2">
        <f t="shared" si="46"/>
        <v>0.1</v>
      </c>
      <c r="T47" s="2">
        <f t="shared" si="46"/>
        <v>0.14999999603239247</v>
      </c>
      <c r="U47" s="2">
        <f t="shared" si="46"/>
        <v>0.12568798161987868</v>
      </c>
      <c r="V47" s="2">
        <f t="shared" si="46"/>
        <v>1.0944755772500226E-2</v>
      </c>
      <c r="W47" s="2">
        <f t="shared" si="46"/>
        <v>4.7988052956160487E-4</v>
      </c>
      <c r="X47" s="2">
        <f t="shared" si="46"/>
        <v>1.8270686948573813E-5</v>
      </c>
      <c r="Y47" s="2">
        <f t="shared" si="46"/>
        <v>5.2171076274087906E-7</v>
      </c>
      <c r="Z47" s="21">
        <f t="shared" si="57"/>
        <v>5451.8044608336058</v>
      </c>
      <c r="AA47" s="21">
        <f t="shared" si="57"/>
        <v>308.09206129521908</v>
      </c>
      <c r="AB47" s="21">
        <f t="shared" si="57"/>
        <v>17.447982578436584</v>
      </c>
      <c r="AC47" s="21">
        <f t="shared" si="57"/>
        <v>0.99004467312565669</v>
      </c>
      <c r="AD47" s="21">
        <f t="shared" si="57"/>
        <v>5.6278096698987166E-2</v>
      </c>
      <c r="AE47" s="21">
        <f t="shared" si="57"/>
        <v>3.2043319227935442E-3</v>
      </c>
      <c r="AF47" s="21">
        <f t="shared" si="57"/>
        <v>1.8272356241917854E-4</v>
      </c>
      <c r="AG47" s="21">
        <f t="shared" si="57"/>
        <v>1.0434269691649122E-5</v>
      </c>
      <c r="AH47" s="2">
        <f t="shared" si="24"/>
        <v>56.52192983051107</v>
      </c>
      <c r="AI47" s="2">
        <f t="shared" si="24"/>
        <v>59.348026322036624</v>
      </c>
      <c r="AJ47" s="2">
        <f t="shared" si="24"/>
        <v>62.174122813562178</v>
      </c>
      <c r="AK47" s="2">
        <f t="shared" si="24"/>
        <v>65.000219305087725</v>
      </c>
      <c r="AL47" s="2">
        <f t="shared" si="24"/>
        <v>67.826315796613287</v>
      </c>
      <c r="AM47" s="2">
        <f t="shared" si="24"/>
        <v>70.652412288138834</v>
      </c>
      <c r="AN47" s="2">
        <f t="shared" si="24"/>
        <v>73.478508779664395</v>
      </c>
      <c r="AO47" s="2">
        <f t="shared" si="24"/>
        <v>76.304605271189956</v>
      </c>
      <c r="AP47" s="2">
        <f t="shared" si="41"/>
        <v>3.4549232840904114E-10</v>
      </c>
      <c r="AQ47" s="2">
        <f t="shared" si="41"/>
        <v>1.9524344973798519E-11</v>
      </c>
      <c r="AR47" s="2">
        <f t="shared" si="41"/>
        <v>1.1057066713366736E-12</v>
      </c>
      <c r="AS47" s="2">
        <f t="shared" si="41"/>
        <v>6.2740616105553738E-14</v>
      </c>
      <c r="AT47" s="2">
        <f t="shared" si="41"/>
        <v>3.5664239836890427E-15</v>
      </c>
      <c r="AU47" s="2">
        <f t="shared" si="41"/>
        <v>2.0306301306180871E-16</v>
      </c>
      <c r="AV47" s="2">
        <f t="shared" si="41"/>
        <v>1.1579445003381326E-17</v>
      </c>
      <c r="AW47" s="2">
        <f t="shared" si="41"/>
        <v>6.6123398725290483E-19</v>
      </c>
      <c r="AX47" s="2"/>
      <c r="AY47" s="6">
        <f t="shared" si="26"/>
        <v>83</v>
      </c>
      <c r="AZ47" s="2">
        <f t="shared" si="47"/>
        <v>0.05</v>
      </c>
      <c r="BA47" s="2">
        <f t="shared" si="47"/>
        <v>0.14999999584545246</v>
      </c>
      <c r="BB47" s="2">
        <f t="shared" si="47"/>
        <v>0.12548973293972843</v>
      </c>
      <c r="BC47" s="2">
        <f t="shared" si="47"/>
        <v>1.0915604278317859E-2</v>
      </c>
      <c r="BD47" s="2">
        <f t="shared" si="47"/>
        <v>6.3806157383634605E-4</v>
      </c>
      <c r="BE47" s="2">
        <f t="shared" si="47"/>
        <v>2.7328549184651995E-5</v>
      </c>
      <c r="BF47" s="2">
        <f t="shared" si="47"/>
        <v>5.2021496885767962E-7</v>
      </c>
      <c r="BG47" s="21">
        <f t="shared" si="58"/>
        <v>307.29646816791706</v>
      </c>
      <c r="BH47" s="21">
        <f t="shared" si="58"/>
        <v>17.401942325576723</v>
      </c>
      <c r="BI47" s="21">
        <f t="shared" si="58"/>
        <v>0.98738043776829554</v>
      </c>
      <c r="BJ47" s="21">
        <f t="shared" si="58"/>
        <v>5.6123912946952903E-2</v>
      </c>
      <c r="BK47" s="21">
        <f t="shared" si="58"/>
        <v>3.1954077510158658E-3</v>
      </c>
      <c r="BL47" s="21">
        <f t="shared" si="58"/>
        <v>1.8220692657158017E-4</v>
      </c>
      <c r="BM47" s="21">
        <f t="shared" si="58"/>
        <v>1.0404353502253651E-5</v>
      </c>
      <c r="BN47" s="2">
        <f t="shared" si="48"/>
        <v>59.348026322036624</v>
      </c>
      <c r="BO47" s="2">
        <f t="shared" si="48"/>
        <v>62.174122813562178</v>
      </c>
      <c r="BP47" s="2">
        <f t="shared" si="48"/>
        <v>65.000219305087725</v>
      </c>
      <c r="BQ47" s="2">
        <f t="shared" si="48"/>
        <v>67.826315796613287</v>
      </c>
      <c r="BR47" s="2">
        <f t="shared" si="48"/>
        <v>70.652412288138834</v>
      </c>
      <c r="BS47" s="2">
        <f t="shared" si="48"/>
        <v>73.478508779664395</v>
      </c>
      <c r="BT47" s="2">
        <f t="shared" si="48"/>
        <v>76.304605271189956</v>
      </c>
      <c r="BU47" s="2">
        <f t="shared" si="49"/>
        <v>1.9473926786831088E-11</v>
      </c>
      <c r="BV47" s="2">
        <f t="shared" si="49"/>
        <v>1.1027890257175213E-12</v>
      </c>
      <c r="BW47" s="2">
        <f t="shared" si="49"/>
        <v>6.2571779486674464E-14</v>
      </c>
      <c r="BX47" s="2">
        <f t="shared" si="49"/>
        <v>3.5566531365398495E-15</v>
      </c>
      <c r="BY47" s="2">
        <f t="shared" si="49"/>
        <v>2.0249747573798246E-16</v>
      </c>
      <c r="BZ47" s="2">
        <f t="shared" si="49"/>
        <v>1.1546705073899954E-17</v>
      </c>
      <c r="CA47" s="2">
        <f t="shared" si="49"/>
        <v>6.5933815725402997E-19</v>
      </c>
      <c r="CB47" s="2"/>
      <c r="CC47" s="6">
        <f t="shared" si="30"/>
        <v>83</v>
      </c>
      <c r="CD47" s="2">
        <f t="shared" si="50"/>
        <v>5.4578021391589297E-4</v>
      </c>
      <c r="CE47" s="2">
        <f t="shared" si="50"/>
        <v>1.5951539345908651E-4</v>
      </c>
      <c r="CF47" s="2">
        <f t="shared" si="50"/>
        <v>3.6438065579535996E-5</v>
      </c>
      <c r="CG47" s="2">
        <f t="shared" si="50"/>
        <v>4.9940637010337243E-6</v>
      </c>
      <c r="CH47" s="2">
        <f t="shared" si="50"/>
        <v>1.1897708922514739E-7</v>
      </c>
      <c r="CI47" s="2">
        <f t="shared" si="50"/>
        <v>1.702750468401959E-9</v>
      </c>
      <c r="CJ47" s="2">
        <f t="shared" si="50"/>
        <v>1.9517428784254775E-11</v>
      </c>
      <c r="CK47" s="21">
        <f t="shared" si="59"/>
        <v>5.6123912946952903E-2</v>
      </c>
      <c r="CL47" s="21">
        <f t="shared" si="59"/>
        <v>3.1954077510158658E-3</v>
      </c>
      <c r="CM47" s="21">
        <f t="shared" si="59"/>
        <v>1.8220692657158017E-4</v>
      </c>
      <c r="CN47" s="21">
        <f t="shared" si="59"/>
        <v>1.0404353502253651E-5</v>
      </c>
      <c r="CO47" s="21">
        <f t="shared" si="59"/>
        <v>5.9488562305482522E-7</v>
      </c>
      <c r="CP47" s="21">
        <f t="shared" si="59"/>
        <v>3.4055009938617156E-8</v>
      </c>
      <c r="CQ47" s="21">
        <f t="shared" si="59"/>
        <v>1.9517428660011412E-9</v>
      </c>
      <c r="CR47" s="2">
        <f t="shared" si="51"/>
        <v>67.826315796613287</v>
      </c>
      <c r="CS47" s="2">
        <f t="shared" si="51"/>
        <v>70.652412288138834</v>
      </c>
      <c r="CT47" s="2">
        <f t="shared" si="51"/>
        <v>73.478508779664395</v>
      </c>
      <c r="CU47" s="2">
        <f t="shared" si="51"/>
        <v>76.304605271189956</v>
      </c>
      <c r="CV47" s="2">
        <f t="shared" si="51"/>
        <v>79.130701762715503</v>
      </c>
      <c r="CW47" s="2">
        <f t="shared" si="51"/>
        <v>81.956798254241065</v>
      </c>
      <c r="CX47" s="2">
        <f t="shared" si="51"/>
        <v>84.782894745766612</v>
      </c>
      <c r="CY47" s="2">
        <f t="shared" si="52"/>
        <v>3.5566531365398495E-15</v>
      </c>
      <c r="CZ47" s="2">
        <f t="shared" si="52"/>
        <v>2.0249747573798246E-16</v>
      </c>
      <c r="DA47" s="2">
        <f t="shared" si="52"/>
        <v>1.1546705073899954E-17</v>
      </c>
      <c r="DB47" s="2">
        <f t="shared" si="52"/>
        <v>6.5933815725402997E-19</v>
      </c>
      <c r="DC47" s="2">
        <f t="shared" si="52"/>
        <v>3.7698714161437812E-20</v>
      </c>
      <c r="DD47" s="2">
        <f t="shared" si="52"/>
        <v>2.1581123442984549E-21</v>
      </c>
      <c r="DE47" s="2">
        <f t="shared" si="52"/>
        <v>1.2368459825077029E-22</v>
      </c>
      <c r="DF47" s="2"/>
      <c r="DG47" s="6">
        <f t="shared" si="34"/>
        <v>83</v>
      </c>
      <c r="DH47" s="2">
        <f t="shared" si="53"/>
        <v>1.0931419673860799E-5</v>
      </c>
      <c r="DI47" s="2">
        <f t="shared" si="53"/>
        <v>9.363869439438232E-7</v>
      </c>
      <c r="DJ47" s="2">
        <f t="shared" si="53"/>
        <v>7.1386253535088427E-8</v>
      </c>
      <c r="DK47" s="2">
        <f t="shared" si="53"/>
        <v>4.4271512178450932E-9</v>
      </c>
      <c r="DL47" s="2">
        <f t="shared" si="53"/>
        <v>2.5372657419531209E-10</v>
      </c>
      <c r="DM47" s="2">
        <f t="shared" si="53"/>
        <v>1.2317407094286636E-11</v>
      </c>
      <c r="DN47" s="2">
        <f t="shared" si="53"/>
        <v>6.4307448255362944E-13</v>
      </c>
      <c r="DO47" s="2">
        <f t="shared" si="53"/>
        <v>3.327338404801594E-14</v>
      </c>
      <c r="DP47" s="2">
        <f t="shared" si="53"/>
        <v>1.4921397450962105E-15</v>
      </c>
      <c r="DQ47" s="2">
        <f t="shared" si="53"/>
        <v>6.1062266354383615E-17</v>
      </c>
      <c r="DR47" s="2">
        <f t="shared" si="53"/>
        <v>3.3306690738754695E-18</v>
      </c>
      <c r="DS47" s="2">
        <f t="shared" si="53"/>
        <v>0</v>
      </c>
      <c r="DT47" s="2">
        <f t="shared" si="53"/>
        <v>0</v>
      </c>
      <c r="DU47" s="21">
        <f t="shared" si="60"/>
        <v>1.8220692657158017E-4</v>
      </c>
      <c r="DV47" s="21">
        <f t="shared" si="60"/>
        <v>1.0404353502253651E-5</v>
      </c>
      <c r="DW47" s="21">
        <f t="shared" si="60"/>
        <v>5.9488562305482522E-7</v>
      </c>
      <c r="DX47" s="21">
        <f t="shared" si="60"/>
        <v>3.4055009938617156E-8</v>
      </c>
      <c r="DY47" s="21">
        <f t="shared" si="60"/>
        <v>1.9517428660011412E-9</v>
      </c>
      <c r="DZ47" s="21">
        <f t="shared" si="60"/>
        <v>1.1197640219334265E-10</v>
      </c>
      <c r="EA47" s="21">
        <f t="shared" si="60"/>
        <v>6.4307846763997371E-12</v>
      </c>
      <c r="EB47" s="21">
        <f t="shared" si="60"/>
        <v>3.6966540711616186E-13</v>
      </c>
      <c r="EC47" s="21">
        <f t="shared" si="60"/>
        <v>2.1268515307943908E-14</v>
      </c>
      <c r="ED47" s="21">
        <f t="shared" si="60"/>
        <v>1.2246929782554207E-15</v>
      </c>
      <c r="EE47" s="21">
        <f t="shared" si="60"/>
        <v>7.0576311482494445E-17</v>
      </c>
      <c r="EF47" s="21">
        <f t="shared" si="60"/>
        <v>4.0701832584664892E-18</v>
      </c>
      <c r="EG47" s="21">
        <f t="shared" si="60"/>
        <v>2.3489582409223432E-19</v>
      </c>
      <c r="EH47" s="2">
        <f t="shared" si="54"/>
        <v>73.478508779664395</v>
      </c>
      <c r="EI47" s="2">
        <f t="shared" si="54"/>
        <v>76.304605271189956</v>
      </c>
      <c r="EJ47" s="2">
        <f t="shared" si="54"/>
        <v>79.130701762715503</v>
      </c>
      <c r="EK47" s="2">
        <f t="shared" si="54"/>
        <v>81.956798254241065</v>
      </c>
      <c r="EL47" s="2">
        <f t="shared" si="54"/>
        <v>84.782894745766612</v>
      </c>
      <c r="EM47" s="2">
        <f t="shared" si="54"/>
        <v>87.608991237292173</v>
      </c>
      <c r="EN47" s="2">
        <f t="shared" si="54"/>
        <v>90.43508772881772</v>
      </c>
      <c r="EO47" s="2">
        <f t="shared" si="54"/>
        <v>93.261184220343267</v>
      </c>
      <c r="EP47" s="2">
        <f t="shared" si="54"/>
        <v>96.087280711868829</v>
      </c>
      <c r="EQ47" s="2">
        <f t="shared" si="54"/>
        <v>98.913377203394376</v>
      </c>
      <c r="ER47" s="2">
        <f t="shared" si="54"/>
        <v>101.73947369491994</v>
      </c>
      <c r="ES47" s="2">
        <f t="shared" si="54"/>
        <v>104.56557018644548</v>
      </c>
      <c r="ET47" s="2">
        <f t="shared" si="54"/>
        <v>107.39166667797103</v>
      </c>
      <c r="EU47" s="2">
        <f t="shared" si="55"/>
        <v>1.1546705073899954E-17</v>
      </c>
      <c r="EV47" s="2">
        <f t="shared" si="55"/>
        <v>6.5933815725402997E-19</v>
      </c>
      <c r="EW47" s="2">
        <f t="shared" si="55"/>
        <v>3.7698714161437812E-20</v>
      </c>
      <c r="EX47" s="2">
        <f t="shared" si="55"/>
        <v>2.1581123442984549E-21</v>
      </c>
      <c r="EY47" s="2">
        <f t="shared" si="55"/>
        <v>1.2368459825077029E-22</v>
      </c>
      <c r="EZ47" s="2">
        <f t="shared" si="55"/>
        <v>7.0960966614947016E-24</v>
      </c>
      <c r="FA47" s="2">
        <f t="shared" si="55"/>
        <v>4.0752755259571881E-25</v>
      </c>
      <c r="FB47" s="2">
        <f t="shared" si="55"/>
        <v>2.3426198387281236E-26</v>
      </c>
      <c r="FC47" s="2">
        <f t="shared" si="55"/>
        <v>1.3478146655253219E-27</v>
      </c>
      <c r="FD47" s="2">
        <f t="shared" si="55"/>
        <v>7.7610455135924146E-29</v>
      </c>
      <c r="FE47" s="2">
        <f t="shared" si="55"/>
        <v>4.4725165784859834E-30</v>
      </c>
      <c r="FF47" s="2">
        <f t="shared" si="55"/>
        <v>2.5793303312167907E-31</v>
      </c>
      <c r="FG47" s="2">
        <f t="shared" si="55"/>
        <v>1.4885666934847374E-32</v>
      </c>
    </row>
    <row r="48" spans="1:163" x14ac:dyDescent="0.25">
      <c r="A48" s="19">
        <v>30</v>
      </c>
      <c r="B48" s="19">
        <v>85</v>
      </c>
      <c r="C48" s="4">
        <f t="shared" si="56"/>
        <v>30</v>
      </c>
      <c r="D48" s="20">
        <f t="shared" si="56"/>
        <v>85</v>
      </c>
      <c r="E48" s="8">
        <f t="shared" si="12"/>
        <v>358.16</v>
      </c>
      <c r="F48" s="21">
        <f t="shared" si="45"/>
        <v>6.3371356147021542E-14</v>
      </c>
      <c r="G48" s="7">
        <f t="shared" si="13"/>
        <v>1.1917202086295779</v>
      </c>
      <c r="H48" s="7">
        <f t="shared" si="14"/>
        <v>6.3257784557817595E-2</v>
      </c>
      <c r="I48" s="32">
        <f t="shared" si="15"/>
        <v>82.984167501465706</v>
      </c>
      <c r="J48" s="2">
        <f t="shared" si="39"/>
        <v>0.18893897227972445</v>
      </c>
      <c r="K48" s="2">
        <f t="shared" si="16"/>
        <v>0.68167042795416144</v>
      </c>
      <c r="L48" s="2">
        <f t="shared" si="17"/>
        <v>1.1268768420318092</v>
      </c>
      <c r="M48" s="2">
        <f t="shared" si="18"/>
        <v>0.46926749182469046</v>
      </c>
      <c r="N48" s="2">
        <f t="shared" si="19"/>
        <v>0.36929301272749548</v>
      </c>
      <c r="O48" s="2">
        <f t="shared" si="20"/>
        <v>1.0979223861791222E-3</v>
      </c>
      <c r="P48" s="2">
        <f t="shared" si="21"/>
        <v>1.8228839191923863E-5</v>
      </c>
      <c r="Q48" s="6">
        <f t="shared" si="22"/>
        <v>85</v>
      </c>
      <c r="R48" s="2">
        <f t="shared" si="46"/>
        <v>0.05</v>
      </c>
      <c r="S48" s="2">
        <f t="shared" si="46"/>
        <v>0.1</v>
      </c>
      <c r="T48" s="2">
        <f t="shared" si="46"/>
        <v>0.14999999999784078</v>
      </c>
      <c r="U48" s="2">
        <f t="shared" si="46"/>
        <v>0.15257052904390411</v>
      </c>
      <c r="V48" s="2">
        <f t="shared" si="46"/>
        <v>1.5948984526232036E-2</v>
      </c>
      <c r="W48" s="2">
        <f t="shared" si="46"/>
        <v>7.1932654736772683E-4</v>
      </c>
      <c r="X48" s="2">
        <f t="shared" si="46"/>
        <v>2.7843951438688564E-5</v>
      </c>
      <c r="Y48" s="2">
        <f t="shared" si="46"/>
        <v>8.0775790713971682E-7</v>
      </c>
      <c r="Z48" s="21">
        <f t="shared" si="57"/>
        <v>7557.8558321362507</v>
      </c>
      <c r="AA48" s="21">
        <f t="shared" si="57"/>
        <v>433.9059098662085</v>
      </c>
      <c r="AB48" s="21">
        <f t="shared" si="57"/>
        <v>24.964157796033593</v>
      </c>
      <c r="AC48" s="21">
        <f t="shared" si="57"/>
        <v>1.4390735809249318</v>
      </c>
      <c r="AD48" s="21">
        <f t="shared" si="57"/>
        <v>8.3104389358341538E-2</v>
      </c>
      <c r="AE48" s="21">
        <f t="shared" si="57"/>
        <v>4.8070456687574967E-3</v>
      </c>
      <c r="AF48" s="21">
        <f t="shared" si="57"/>
        <v>2.7847828586564905E-4</v>
      </c>
      <c r="AG48" s="21">
        <f t="shared" si="57"/>
        <v>1.6155288638809919E-5</v>
      </c>
      <c r="AH48" s="2">
        <f t="shared" si="24"/>
        <v>56.206305920356328</v>
      </c>
      <c r="AI48" s="2">
        <f t="shared" si="24"/>
        <v>59.016621216374148</v>
      </c>
      <c r="AJ48" s="2">
        <f t="shared" si="24"/>
        <v>61.82693651239196</v>
      </c>
      <c r="AK48" s="2">
        <f t="shared" si="24"/>
        <v>64.637251808409772</v>
      </c>
      <c r="AL48" s="2">
        <f t="shared" si="24"/>
        <v>67.447567104427591</v>
      </c>
      <c r="AM48" s="2">
        <f t="shared" si="24"/>
        <v>70.257882400445411</v>
      </c>
      <c r="AN48" s="2">
        <f t="shared" si="24"/>
        <v>73.06819769646323</v>
      </c>
      <c r="AO48" s="2">
        <f t="shared" si="24"/>
        <v>75.878512992481049</v>
      </c>
      <c r="AP48" s="2">
        <f t="shared" si="41"/>
        <v>4.7895565992378417E-10</v>
      </c>
      <c r="AQ48" s="2">
        <f t="shared" si="41"/>
        <v>2.7497339179818128E-11</v>
      </c>
      <c r="AR48" s="2">
        <f t="shared" si="41"/>
        <v>1.5820168879144308E-12</v>
      </c>
      <c r="AS48" s="2">
        <f t="shared" si="41"/>
        <v>9.1196186942009703E-14</v>
      </c>
      <c r="AT48" s="2">
        <f t="shared" si="41"/>
        <v>5.2664425299092179E-15</v>
      </c>
      <c r="AU48" s="2">
        <f t="shared" si="41"/>
        <v>3.0462915665901736E-16</v>
      </c>
      <c r="AV48" s="2">
        <f t="shared" si="41"/>
        <v>1.7647551685667162E-17</v>
      </c>
      <c r="AW48" s="2">
        <f t="shared" si="41"/>
        <v>1.02378271647729E-18</v>
      </c>
      <c r="AX48" s="2"/>
      <c r="AY48" s="6">
        <f t="shared" si="26"/>
        <v>85</v>
      </c>
      <c r="AZ48" s="2">
        <f t="shared" si="47"/>
        <v>0.05</v>
      </c>
      <c r="BA48" s="2">
        <f t="shared" si="47"/>
        <v>0.14999999999769414</v>
      </c>
      <c r="BB48" s="2">
        <f t="shared" si="47"/>
        <v>0.15238694407419467</v>
      </c>
      <c r="BC48" s="2">
        <f t="shared" si="47"/>
        <v>1.5907171895337635E-2</v>
      </c>
      <c r="BD48" s="2">
        <f t="shared" si="47"/>
        <v>9.5644321000603054E-4</v>
      </c>
      <c r="BE48" s="2">
        <f t="shared" si="47"/>
        <v>4.1648103564551064E-5</v>
      </c>
      <c r="BF48" s="2">
        <f t="shared" si="47"/>
        <v>8.0544669844306868E-7</v>
      </c>
      <c r="BG48" s="21">
        <f t="shared" si="58"/>
        <v>432.7884194376328</v>
      </c>
      <c r="BH48" s="21">
        <f t="shared" si="58"/>
        <v>24.898451719615561</v>
      </c>
      <c r="BI48" s="21">
        <f t="shared" si="58"/>
        <v>1.4352103587641101</v>
      </c>
      <c r="BJ48" s="21">
        <f t="shared" si="58"/>
        <v>8.2877235587860032E-2</v>
      </c>
      <c r="BK48" s="21">
        <f t="shared" si="58"/>
        <v>4.7936874322355473E-3</v>
      </c>
      <c r="BL48" s="21">
        <f t="shared" si="58"/>
        <v>2.7769257677853114E-4</v>
      </c>
      <c r="BM48" s="21">
        <f t="shared" si="58"/>
        <v>1.6109063719165338E-5</v>
      </c>
      <c r="BN48" s="2">
        <f t="shared" si="48"/>
        <v>59.016621216374148</v>
      </c>
      <c r="BO48" s="2">
        <f t="shared" si="48"/>
        <v>61.82693651239196</v>
      </c>
      <c r="BP48" s="2">
        <f t="shared" si="48"/>
        <v>64.637251808409772</v>
      </c>
      <c r="BQ48" s="2">
        <f t="shared" si="48"/>
        <v>67.447567104427591</v>
      </c>
      <c r="BR48" s="2">
        <f t="shared" si="48"/>
        <v>70.257882400445411</v>
      </c>
      <c r="BS48" s="2">
        <f t="shared" si="48"/>
        <v>73.06819769646323</v>
      </c>
      <c r="BT48" s="2">
        <f t="shared" si="48"/>
        <v>75.878512992481049</v>
      </c>
      <c r="BU48" s="2">
        <f t="shared" si="49"/>
        <v>2.7426521924328918E-11</v>
      </c>
      <c r="BV48" s="2">
        <f t="shared" si="49"/>
        <v>1.5778529923866491E-12</v>
      </c>
      <c r="BW48" s="2">
        <f t="shared" si="49"/>
        <v>9.0951368903392755E-14</v>
      </c>
      <c r="BX48" s="2">
        <f t="shared" si="49"/>
        <v>5.25204747373295E-15</v>
      </c>
      <c r="BY48" s="2">
        <f t="shared" si="49"/>
        <v>3.0378262663910298E-16</v>
      </c>
      <c r="BZ48" s="2">
        <f t="shared" si="49"/>
        <v>1.7597760220094564E-17</v>
      </c>
      <c r="CA48" s="2">
        <f t="shared" si="49"/>
        <v>1.0208533801254931E-18</v>
      </c>
      <c r="CB48" s="2"/>
      <c r="CC48" s="6">
        <f t="shared" si="30"/>
        <v>85</v>
      </c>
      <c r="CD48" s="2">
        <f t="shared" si="50"/>
        <v>7.9535859476688182E-4</v>
      </c>
      <c r="CE48" s="2">
        <f t="shared" si="50"/>
        <v>2.3911080250150764E-4</v>
      </c>
      <c r="CF48" s="2">
        <f t="shared" si="50"/>
        <v>5.5530804752734753E-5</v>
      </c>
      <c r="CG48" s="2">
        <f t="shared" si="50"/>
        <v>7.7322883050534587E-6</v>
      </c>
      <c r="CH48" s="2">
        <f t="shared" si="50"/>
        <v>1.8714323826163338E-7</v>
      </c>
      <c r="CI48" s="2">
        <f t="shared" si="50"/>
        <v>2.7209303588016101E-9</v>
      </c>
      <c r="CJ48" s="2">
        <f t="shared" si="50"/>
        <v>3.1684324053316006E-11</v>
      </c>
      <c r="CK48" s="21">
        <f t="shared" si="59"/>
        <v>8.2877235587860032E-2</v>
      </c>
      <c r="CL48" s="21">
        <f t="shared" si="59"/>
        <v>4.7936874322355473E-3</v>
      </c>
      <c r="CM48" s="21">
        <f t="shared" si="59"/>
        <v>2.7769257677853114E-4</v>
      </c>
      <c r="CN48" s="21">
        <f t="shared" si="59"/>
        <v>1.6109063719165338E-5</v>
      </c>
      <c r="CO48" s="21">
        <f t="shared" si="59"/>
        <v>9.357166290732519E-7</v>
      </c>
      <c r="CP48" s="21">
        <f t="shared" si="59"/>
        <v>5.4418608601557783E-8</v>
      </c>
      <c r="CQ48" s="21">
        <f t="shared" si="59"/>
        <v>3.1684324572812395E-9</v>
      </c>
      <c r="CR48" s="2">
        <f t="shared" si="51"/>
        <v>67.447567104427591</v>
      </c>
      <c r="CS48" s="2">
        <f t="shared" si="51"/>
        <v>70.257882400445411</v>
      </c>
      <c r="CT48" s="2">
        <f t="shared" si="51"/>
        <v>73.06819769646323</v>
      </c>
      <c r="CU48" s="2">
        <f t="shared" si="51"/>
        <v>75.878512992481049</v>
      </c>
      <c r="CV48" s="2">
        <f t="shared" si="51"/>
        <v>78.688828288498868</v>
      </c>
      <c r="CW48" s="2">
        <f t="shared" si="51"/>
        <v>81.499143584516688</v>
      </c>
      <c r="CX48" s="2">
        <f t="shared" si="51"/>
        <v>84.309458880534507</v>
      </c>
      <c r="CY48" s="2">
        <f t="shared" si="52"/>
        <v>5.25204747373295E-15</v>
      </c>
      <c r="CZ48" s="2">
        <f t="shared" si="52"/>
        <v>3.0378262663910298E-16</v>
      </c>
      <c r="DA48" s="2">
        <f t="shared" si="52"/>
        <v>1.7597760220094564E-17</v>
      </c>
      <c r="DB48" s="2">
        <f t="shared" si="52"/>
        <v>1.0208533801254931E-18</v>
      </c>
      <c r="DC48" s="2">
        <f t="shared" si="52"/>
        <v>5.9297637229779175E-20</v>
      </c>
      <c r="DD48" s="2">
        <f t="shared" si="52"/>
        <v>3.4485812076026768E-21</v>
      </c>
      <c r="DE48" s="2">
        <f t="shared" si="52"/>
        <v>2.0078786766015549E-22</v>
      </c>
      <c r="DF48" s="2"/>
      <c r="DG48" s="6">
        <f t="shared" si="34"/>
        <v>85</v>
      </c>
      <c r="DH48" s="2">
        <f t="shared" si="53"/>
        <v>1.6659241425820424E-5</v>
      </c>
      <c r="DI48" s="2">
        <f t="shared" si="53"/>
        <v>1.4498040571975235E-6</v>
      </c>
      <c r="DJ48" s="2">
        <f t="shared" si="53"/>
        <v>1.1228594295698001E-7</v>
      </c>
      <c r="DK48" s="2">
        <f t="shared" si="53"/>
        <v>7.0744189328841861E-9</v>
      </c>
      <c r="DL48" s="2">
        <f t="shared" si="53"/>
        <v>4.1189621269310808E-10</v>
      </c>
      <c r="DM48" s="2">
        <f t="shared" si="53"/>
        <v>2.0314048221337088E-11</v>
      </c>
      <c r="DN48" s="2">
        <f t="shared" si="53"/>
        <v>1.077449240938222E-12</v>
      </c>
      <c r="DO48" s="2">
        <f t="shared" si="53"/>
        <v>5.6624704924956856E-14</v>
      </c>
      <c r="DP48" s="2">
        <f t="shared" si="53"/>
        <v>2.5723867480564879E-15</v>
      </c>
      <c r="DQ48" s="2">
        <f t="shared" si="53"/>
        <v>1.0547118733938988E-16</v>
      </c>
      <c r="DR48" s="2">
        <f t="shared" si="53"/>
        <v>3.3306690738754695E-18</v>
      </c>
      <c r="DS48" s="2">
        <f t="shared" si="53"/>
        <v>0</v>
      </c>
      <c r="DT48" s="2">
        <f t="shared" si="53"/>
        <v>0</v>
      </c>
      <c r="DU48" s="21">
        <f t="shared" si="60"/>
        <v>2.7769257677853114E-4</v>
      </c>
      <c r="DV48" s="21">
        <f t="shared" si="60"/>
        <v>1.6109063719165338E-5</v>
      </c>
      <c r="DW48" s="21">
        <f t="shared" si="60"/>
        <v>9.357166290732519E-7</v>
      </c>
      <c r="DX48" s="21">
        <f t="shared" si="60"/>
        <v>5.4418608601557783E-8</v>
      </c>
      <c r="DY48" s="21">
        <f t="shared" si="60"/>
        <v>3.1684324572812395E-9</v>
      </c>
      <c r="DZ48" s="21">
        <f t="shared" si="60"/>
        <v>1.8467311994587906E-10</v>
      </c>
      <c r="EA48" s="21">
        <f t="shared" si="60"/>
        <v>1.0774481287013999E-11</v>
      </c>
      <c r="EB48" s="21">
        <f t="shared" si="60"/>
        <v>6.2921106449939905E-13</v>
      </c>
      <c r="EC48" s="21">
        <f t="shared" si="60"/>
        <v>3.6777293651043595E-14</v>
      </c>
      <c r="ED48" s="21">
        <f t="shared" si="60"/>
        <v>2.1514180080525416E-15</v>
      </c>
      <c r="EE48" s="21">
        <f t="shared" si="60"/>
        <v>1.259538472676319E-16</v>
      </c>
      <c r="EF48" s="21">
        <f t="shared" si="60"/>
        <v>7.3794040228749669E-18</v>
      </c>
      <c r="EG48" s="21">
        <f t="shared" si="60"/>
        <v>4.326506957743868E-19</v>
      </c>
      <c r="EH48" s="2">
        <f t="shared" si="54"/>
        <v>73.06819769646323</v>
      </c>
      <c r="EI48" s="2">
        <f t="shared" si="54"/>
        <v>75.878512992481049</v>
      </c>
      <c r="EJ48" s="2">
        <f t="shared" si="54"/>
        <v>78.688828288498868</v>
      </c>
      <c r="EK48" s="2">
        <f t="shared" si="54"/>
        <v>81.499143584516688</v>
      </c>
      <c r="EL48" s="2">
        <f t="shared" si="54"/>
        <v>84.309458880534507</v>
      </c>
      <c r="EM48" s="2">
        <f t="shared" si="54"/>
        <v>87.119774176552312</v>
      </c>
      <c r="EN48" s="2">
        <f t="shared" si="54"/>
        <v>89.930089472570131</v>
      </c>
      <c r="EO48" s="2">
        <f t="shared" si="54"/>
        <v>92.74040476858795</v>
      </c>
      <c r="EP48" s="2">
        <f t="shared" si="54"/>
        <v>95.55072006460577</v>
      </c>
      <c r="EQ48" s="2">
        <f t="shared" si="54"/>
        <v>98.361035360623575</v>
      </c>
      <c r="ER48" s="2">
        <f t="shared" si="54"/>
        <v>101.17135065664139</v>
      </c>
      <c r="ES48" s="2">
        <f t="shared" si="54"/>
        <v>103.98166595265921</v>
      </c>
      <c r="ET48" s="2">
        <f t="shared" si="54"/>
        <v>106.79198124867703</v>
      </c>
      <c r="EU48" s="2">
        <f t="shared" si="55"/>
        <v>1.7597760220094564E-17</v>
      </c>
      <c r="EV48" s="2">
        <f t="shared" si="55"/>
        <v>1.0208533801254931E-18</v>
      </c>
      <c r="EW48" s="2">
        <f t="shared" si="55"/>
        <v>5.9297637229779175E-20</v>
      </c>
      <c r="EX48" s="2">
        <f t="shared" si="55"/>
        <v>3.4485812076026768E-21</v>
      </c>
      <c r="EY48" s="2">
        <f t="shared" si="55"/>
        <v>2.0078786766015549E-22</v>
      </c>
      <c r="EZ48" s="2">
        <f t="shared" si="55"/>
        <v>1.170298625291019E-23</v>
      </c>
      <c r="FA48" s="2">
        <f t="shared" si="55"/>
        <v>6.8279349750156551E-25</v>
      </c>
      <c r="FB48" s="2">
        <f t="shared" si="55"/>
        <v>3.9873958677727193E-26</v>
      </c>
      <c r="FC48" s="2">
        <f t="shared" si="55"/>
        <v>2.3306269813111067E-27</v>
      </c>
      <c r="FD48" s="2">
        <f t="shared" si="55"/>
        <v>1.3633827704955664E-28</v>
      </c>
      <c r="FE48" s="2">
        <f t="shared" si="55"/>
        <v>7.9818661212703595E-30</v>
      </c>
      <c r="FF48" s="2">
        <f t="shared" si="55"/>
        <v>4.676428407521276E-31</v>
      </c>
      <c r="FG48" s="2">
        <f t="shared" si="55"/>
        <v>2.7417661338025605E-32</v>
      </c>
    </row>
    <row r="49" spans="1:163" x14ac:dyDescent="0.25">
      <c r="A49" s="19">
        <v>31</v>
      </c>
      <c r="B49" s="19">
        <v>87</v>
      </c>
      <c r="C49" s="4">
        <f t="shared" si="56"/>
        <v>31</v>
      </c>
      <c r="D49" s="20">
        <f t="shared" si="56"/>
        <v>87</v>
      </c>
      <c r="E49" s="8">
        <f t="shared" si="12"/>
        <v>360.16</v>
      </c>
      <c r="F49" s="21">
        <f t="shared" si="45"/>
        <v>6.3371356147021542E-14</v>
      </c>
      <c r="G49" s="7">
        <f t="shared" si="13"/>
        <v>1.1913722664879918</v>
      </c>
      <c r="H49" s="7">
        <f t="shared" si="14"/>
        <v>6.0438180083819258E-2</v>
      </c>
      <c r="I49" s="32">
        <f t="shared" si="15"/>
        <v>83.255440467366896</v>
      </c>
      <c r="J49" s="2">
        <f t="shared" si="39"/>
        <v>0.19261754792105978</v>
      </c>
      <c r="K49" s="2">
        <f t="shared" si="16"/>
        <v>0.69326251462063959</v>
      </c>
      <c r="L49" s="2">
        <f t="shared" si="17"/>
        <v>1.1270258215776479</v>
      </c>
      <c r="M49" s="2">
        <f t="shared" si="18"/>
        <v>0.49921550385098773</v>
      </c>
      <c r="N49" s="2">
        <f t="shared" si="19"/>
        <v>0.39939184634631486</v>
      </c>
      <c r="O49" s="2">
        <f t="shared" si="20"/>
        <v>1.6004399177645822E-3</v>
      </c>
      <c r="P49" s="2">
        <f t="shared" si="21"/>
        <v>2.7692374967800413E-5</v>
      </c>
      <c r="Q49" s="6">
        <f t="shared" si="22"/>
        <v>87</v>
      </c>
      <c r="R49" s="2">
        <f t="shared" si="46"/>
        <v>0.05</v>
      </c>
      <c r="S49" s="2">
        <f t="shared" si="46"/>
        <v>0.1</v>
      </c>
      <c r="T49" s="2">
        <f t="shared" si="46"/>
        <v>0.14999999999999994</v>
      </c>
      <c r="U49" s="2">
        <f t="shared" si="46"/>
        <v>0.17509406729476953</v>
      </c>
      <c r="V49" s="2">
        <f t="shared" si="46"/>
        <v>2.3004899779448862E-2</v>
      </c>
      <c r="W49" s="2">
        <f t="shared" si="46"/>
        <v>1.073055395865946E-3</v>
      </c>
      <c r="X49" s="2">
        <f t="shared" si="46"/>
        <v>4.2236723835098468E-5</v>
      </c>
      <c r="Y49" s="2">
        <f t="shared" si="46"/>
        <v>1.2446570684276905E-6</v>
      </c>
      <c r="Z49" s="21">
        <f t="shared" si="57"/>
        <v>10440.15884973187</v>
      </c>
      <c r="AA49" s="21">
        <f t="shared" si="57"/>
        <v>608.81427412048663</v>
      </c>
      <c r="AB49" s="21">
        <f t="shared" si="57"/>
        <v>35.578431560031589</v>
      </c>
      <c r="AC49" s="21">
        <f t="shared" si="57"/>
        <v>2.0832113302028441</v>
      </c>
      <c r="AD49" s="21">
        <f t="shared" si="57"/>
        <v>0.12219531672713904</v>
      </c>
      <c r="AE49" s="21">
        <f t="shared" si="57"/>
        <v>7.1794130596766793E-3</v>
      </c>
      <c r="AF49" s="21">
        <f t="shared" si="57"/>
        <v>4.2245646051695224E-4</v>
      </c>
      <c r="AG49" s="21">
        <f t="shared" si="57"/>
        <v>2.4893451207925231E-5</v>
      </c>
      <c r="AH49" s="2">
        <f t="shared" si="24"/>
        <v>55.89418738459247</v>
      </c>
      <c r="AI49" s="2">
        <f t="shared" si="24"/>
        <v>58.688896753822092</v>
      </c>
      <c r="AJ49" s="2">
        <f t="shared" si="24"/>
        <v>61.483606123051715</v>
      </c>
      <c r="AK49" s="2">
        <f t="shared" si="24"/>
        <v>64.278315492281337</v>
      </c>
      <c r="AL49" s="2">
        <f t="shared" si="24"/>
        <v>67.073024861510959</v>
      </c>
      <c r="AM49" s="2">
        <f t="shared" si="24"/>
        <v>69.867734230740581</v>
      </c>
      <c r="AN49" s="2">
        <f t="shared" si="24"/>
        <v>72.662443599970203</v>
      </c>
      <c r="AO49" s="2">
        <f t="shared" ref="AO49:AO112" si="61">Y$12/$E49</f>
        <v>75.457152969199839</v>
      </c>
      <c r="AP49" s="2">
        <f t="shared" si="41"/>
        <v>6.6161111097547108E-10</v>
      </c>
      <c r="AQ49" s="2">
        <f t="shared" si="41"/>
        <v>3.8581519424068961E-11</v>
      </c>
      <c r="AR49" s="2">
        <f t="shared" si="41"/>
        <v>2.2546578108547349E-12</v>
      </c>
      <c r="AS49" s="2">
        <f t="shared" si="41"/>
        <v>1.3201606965924116E-13</v>
      </c>
      <c r="AT49" s="2">
        <f t="shared" si="41"/>
        <v>7.7436876103146362E-15</v>
      </c>
      <c r="AU49" s="2">
        <f t="shared" si="41"/>
        <v>4.5496929550053718E-16</v>
      </c>
      <c r="AV49" s="2">
        <f t="shared" si="41"/>
        <v>2.6771643868892966E-17</v>
      </c>
      <c r="AW49" s="2">
        <f t="shared" si="41"/>
        <v>1.577531928715269E-18</v>
      </c>
      <c r="AX49" s="2"/>
      <c r="AY49" s="6">
        <f t="shared" si="26"/>
        <v>87</v>
      </c>
      <c r="AZ49" s="2">
        <f t="shared" si="47"/>
        <v>0.05</v>
      </c>
      <c r="BA49" s="2">
        <f t="shared" si="47"/>
        <v>0.14999999999999994</v>
      </c>
      <c r="BB49" s="2">
        <f t="shared" si="47"/>
        <v>0.17495473136276318</v>
      </c>
      <c r="BC49" s="2">
        <f t="shared" si="47"/>
        <v>2.2945909506392016E-2</v>
      </c>
      <c r="BD49" s="2">
        <f t="shared" si="47"/>
        <v>1.4267876249741684E-3</v>
      </c>
      <c r="BE49" s="2">
        <f t="shared" si="47"/>
        <v>6.3176749159471471E-5</v>
      </c>
      <c r="BF49" s="2">
        <f t="shared" si="47"/>
        <v>1.2411030260950363E-6</v>
      </c>
      <c r="BG49" s="21">
        <f t="shared" si="58"/>
        <v>607.25051428074858</v>
      </c>
      <c r="BH49" s="21">
        <f t="shared" si="58"/>
        <v>35.485026396022008</v>
      </c>
      <c r="BI49" s="21">
        <f t="shared" si="58"/>
        <v>2.0776324336136365</v>
      </c>
      <c r="BJ49" s="21">
        <f t="shared" si="58"/>
        <v>0.12186208465007228</v>
      </c>
      <c r="BK49" s="21">
        <f t="shared" si="58"/>
        <v>7.1595063353777615E-3</v>
      </c>
      <c r="BL49" s="21">
        <f t="shared" si="58"/>
        <v>4.2126704823403256E-4</v>
      </c>
      <c r="BM49" s="21">
        <f t="shared" si="58"/>
        <v>2.4822368594372642E-5</v>
      </c>
      <c r="BN49" s="2">
        <f t="shared" si="48"/>
        <v>58.688896753822092</v>
      </c>
      <c r="BO49" s="2">
        <f t="shared" si="48"/>
        <v>61.483606123051715</v>
      </c>
      <c r="BP49" s="2">
        <f t="shared" si="48"/>
        <v>64.278315492281337</v>
      </c>
      <c r="BQ49" s="2">
        <f t="shared" si="48"/>
        <v>67.073024861510959</v>
      </c>
      <c r="BR49" s="2">
        <f t="shared" si="48"/>
        <v>69.867734230740581</v>
      </c>
      <c r="BS49" s="2">
        <f t="shared" si="48"/>
        <v>72.662443599970203</v>
      </c>
      <c r="BT49" s="2">
        <f t="shared" si="48"/>
        <v>75.457152969199839</v>
      </c>
      <c r="BU49" s="2">
        <f t="shared" si="49"/>
        <v>3.8482421470787462E-11</v>
      </c>
      <c r="BV49" s="2">
        <f t="shared" si="49"/>
        <v>2.2487385865822415E-12</v>
      </c>
      <c r="BW49" s="2">
        <f t="shared" si="49"/>
        <v>1.3166252700539063E-13</v>
      </c>
      <c r="BX49" s="2">
        <f t="shared" si="49"/>
        <v>7.7225702279922815E-15</v>
      </c>
      <c r="BY49" s="2">
        <f t="shared" si="49"/>
        <v>4.5370777892948413E-16</v>
      </c>
      <c r="BZ49" s="2">
        <f t="shared" si="49"/>
        <v>2.6696269184321523E-17</v>
      </c>
      <c r="CA49" s="2">
        <f t="shared" si="49"/>
        <v>1.5730273265898341E-18</v>
      </c>
      <c r="CB49" s="2"/>
      <c r="CC49" s="6">
        <f t="shared" si="30"/>
        <v>87</v>
      </c>
      <c r="CD49" s="2">
        <f t="shared" si="50"/>
        <v>1.1472954753196007E-3</v>
      </c>
      <c r="CE49" s="2">
        <f t="shared" si="50"/>
        <v>3.5669690624354211E-4</v>
      </c>
      <c r="CF49" s="2">
        <f t="shared" si="50"/>
        <v>8.4235665545961966E-5</v>
      </c>
      <c r="CG49" s="2">
        <f t="shared" si="50"/>
        <v>1.1914589050512347E-5</v>
      </c>
      <c r="CH49" s="2">
        <f t="shared" si="50"/>
        <v>2.9290481236010639E-7</v>
      </c>
      <c r="CI49" s="2">
        <f t="shared" si="50"/>
        <v>4.3256296433646925E-9</v>
      </c>
      <c r="CJ49" s="2">
        <f t="shared" si="50"/>
        <v>5.1162961645090376E-11</v>
      </c>
      <c r="CK49" s="21">
        <f t="shared" si="59"/>
        <v>0.12186208465007228</v>
      </c>
      <c r="CL49" s="21">
        <f t="shared" si="59"/>
        <v>7.1595063353777615E-3</v>
      </c>
      <c r="CM49" s="21">
        <f t="shared" si="59"/>
        <v>4.2126704823403256E-4</v>
      </c>
      <c r="CN49" s="21">
        <f t="shared" si="59"/>
        <v>2.4822368594372642E-5</v>
      </c>
      <c r="CO49" s="21">
        <f t="shared" si="59"/>
        <v>1.4645251342158003E-6</v>
      </c>
      <c r="CP49" s="21">
        <f t="shared" si="59"/>
        <v>8.6512596592024433E-8</v>
      </c>
      <c r="CQ49" s="21">
        <f t="shared" si="59"/>
        <v>5.116296223874341E-9</v>
      </c>
      <c r="CR49" s="2">
        <f t="shared" si="51"/>
        <v>67.073024861510959</v>
      </c>
      <c r="CS49" s="2">
        <f t="shared" si="51"/>
        <v>69.867734230740581</v>
      </c>
      <c r="CT49" s="2">
        <f t="shared" si="51"/>
        <v>72.662443599970203</v>
      </c>
      <c r="CU49" s="2">
        <f t="shared" si="51"/>
        <v>75.457152969199839</v>
      </c>
      <c r="CV49" s="2">
        <f t="shared" si="51"/>
        <v>78.251862338429461</v>
      </c>
      <c r="CW49" s="2">
        <f t="shared" si="51"/>
        <v>81.046571707659083</v>
      </c>
      <c r="CX49" s="2">
        <f t="shared" si="51"/>
        <v>83.841281076888706</v>
      </c>
      <c r="CY49" s="2">
        <f t="shared" si="52"/>
        <v>7.7225702279922815E-15</v>
      </c>
      <c r="CZ49" s="2">
        <f t="shared" si="52"/>
        <v>4.5370777892948413E-16</v>
      </c>
      <c r="DA49" s="2">
        <f t="shared" si="52"/>
        <v>2.6696269184321523E-17</v>
      </c>
      <c r="DB49" s="2">
        <f t="shared" si="52"/>
        <v>1.5730273265898341E-18</v>
      </c>
      <c r="DC49" s="2">
        <f t="shared" si="52"/>
        <v>9.2808949342741677E-20</v>
      </c>
      <c r="DD49" s="2">
        <f t="shared" si="52"/>
        <v>5.4824207507247708E-21</v>
      </c>
      <c r="DE49" s="2">
        <f t="shared" si="52"/>
        <v>3.2422663613880575E-22</v>
      </c>
      <c r="DF49" s="2"/>
      <c r="DG49" s="6">
        <f t="shared" si="34"/>
        <v>87</v>
      </c>
      <c r="DH49" s="2">
        <f t="shared" si="53"/>
        <v>2.5270699663788586E-5</v>
      </c>
      <c r="DI49" s="2">
        <f t="shared" si="53"/>
        <v>2.2339854469710649E-6</v>
      </c>
      <c r="DJ49" s="2">
        <f t="shared" si="53"/>
        <v>1.757428874160638E-7</v>
      </c>
      <c r="DK49" s="2">
        <f t="shared" si="53"/>
        <v>1.12466370727482E-8</v>
      </c>
      <c r="DL49" s="2">
        <f t="shared" si="53"/>
        <v>6.6511850138617491E-10</v>
      </c>
      <c r="DM49" s="2">
        <f t="shared" si="53"/>
        <v>3.3318601211362878E-11</v>
      </c>
      <c r="DN49" s="2">
        <f t="shared" si="53"/>
        <v>1.7950085862139531E-12</v>
      </c>
      <c r="DO49" s="2">
        <f t="shared" si="53"/>
        <v>9.5823349255397264E-14</v>
      </c>
      <c r="DP49" s="2">
        <f t="shared" si="53"/>
        <v>4.4220183070819991E-15</v>
      </c>
      <c r="DQ49" s="2">
        <f t="shared" si="53"/>
        <v>1.8873791418627663E-16</v>
      </c>
      <c r="DR49" s="2">
        <f t="shared" si="53"/>
        <v>6.661338147750939E-18</v>
      </c>
      <c r="DS49" s="2">
        <f t="shared" si="53"/>
        <v>0</v>
      </c>
      <c r="DT49" s="2">
        <f t="shared" si="53"/>
        <v>0</v>
      </c>
      <c r="DU49" s="21">
        <f t="shared" si="60"/>
        <v>4.2126704823403256E-4</v>
      </c>
      <c r="DV49" s="21">
        <f t="shared" si="60"/>
        <v>2.4822368594372642E-5</v>
      </c>
      <c r="DW49" s="21">
        <f t="shared" si="60"/>
        <v>1.4645251342158003E-6</v>
      </c>
      <c r="DX49" s="21">
        <f t="shared" si="60"/>
        <v>8.6512596592024433E-8</v>
      </c>
      <c r="DY49" s="21">
        <f t="shared" si="60"/>
        <v>5.116296223874341E-9</v>
      </c>
      <c r="DZ49" s="21">
        <f t="shared" si="60"/>
        <v>3.0289640624286174E-10</v>
      </c>
      <c r="EA49" s="21">
        <f t="shared" si="60"/>
        <v>1.7950060365274747E-11</v>
      </c>
      <c r="EB49" s="21">
        <f t="shared" si="60"/>
        <v>1.0647432884432842E-12</v>
      </c>
      <c r="EC49" s="21">
        <f t="shared" si="60"/>
        <v>6.3213125381201118E-14</v>
      </c>
      <c r="ED49" s="21">
        <f t="shared" si="60"/>
        <v>3.7560481859667438E-15</v>
      </c>
      <c r="EE49" s="21">
        <f t="shared" si="60"/>
        <v>2.2335546518220392E-16</v>
      </c>
      <c r="EF49" s="21">
        <f t="shared" si="60"/>
        <v>1.3291841707276533E-17</v>
      </c>
      <c r="EG49" s="21">
        <f t="shared" si="60"/>
        <v>7.915529016207021E-19</v>
      </c>
      <c r="EH49" s="2">
        <f t="shared" si="54"/>
        <v>72.662443599970203</v>
      </c>
      <c r="EI49" s="2">
        <f t="shared" si="54"/>
        <v>75.457152969199839</v>
      </c>
      <c r="EJ49" s="2">
        <f t="shared" si="54"/>
        <v>78.251862338429461</v>
      </c>
      <c r="EK49" s="2">
        <f t="shared" si="54"/>
        <v>81.046571707659083</v>
      </c>
      <c r="EL49" s="2">
        <f t="shared" si="54"/>
        <v>83.841281076888706</v>
      </c>
      <c r="EM49" s="2">
        <f t="shared" si="54"/>
        <v>86.635990446118328</v>
      </c>
      <c r="EN49" s="2">
        <f t="shared" si="54"/>
        <v>89.43069981534795</v>
      </c>
      <c r="EO49" s="2">
        <f t="shared" si="54"/>
        <v>92.225409184577572</v>
      </c>
      <c r="EP49" s="2">
        <f t="shared" si="54"/>
        <v>95.020118553807194</v>
      </c>
      <c r="EQ49" s="2">
        <f t="shared" si="54"/>
        <v>97.814827923036816</v>
      </c>
      <c r="ER49" s="2">
        <f t="shared" si="54"/>
        <v>100.60953729226644</v>
      </c>
      <c r="ES49" s="2">
        <f t="shared" si="54"/>
        <v>103.40424666149607</v>
      </c>
      <c r="ET49" s="2">
        <f t="shared" si="54"/>
        <v>106.1989560307257</v>
      </c>
      <c r="EU49" s="2">
        <f t="shared" si="55"/>
        <v>2.6696269184321523E-17</v>
      </c>
      <c r="EV49" s="2">
        <f t="shared" si="55"/>
        <v>1.5730273265898341E-18</v>
      </c>
      <c r="EW49" s="2">
        <f t="shared" si="55"/>
        <v>9.2808949342741677E-20</v>
      </c>
      <c r="EX49" s="2">
        <f t="shared" si="55"/>
        <v>5.4824207507247708E-21</v>
      </c>
      <c r="EY49" s="2">
        <f t="shared" si="55"/>
        <v>3.2422663613880575E-22</v>
      </c>
      <c r="EZ49" s="2">
        <f t="shared" si="55"/>
        <v>1.9194956233707572E-23</v>
      </c>
      <c r="FA49" s="2">
        <f t="shared" si="55"/>
        <v>1.137519674831144E-24</v>
      </c>
      <c r="FB49" s="2">
        <f t="shared" si="55"/>
        <v>6.747422635477948E-26</v>
      </c>
      <c r="FC49" s="2">
        <f t="shared" si="55"/>
        <v>4.005901488925652E-27</v>
      </c>
      <c r="FD49" s="2">
        <f t="shared" si="55"/>
        <v>2.380258675384161E-28</v>
      </c>
      <c r="FE49" s="2">
        <f t="shared" si="55"/>
        <v>1.4154338739430815E-29</v>
      </c>
      <c r="FF49" s="2">
        <f t="shared" si="55"/>
        <v>8.4232203494741065E-31</v>
      </c>
      <c r="FG49" s="2">
        <f t="shared" si="55"/>
        <v>5.0161780846664086E-32</v>
      </c>
    </row>
    <row r="50" spans="1:163" x14ac:dyDescent="0.25">
      <c r="A50" s="19">
        <v>32</v>
      </c>
      <c r="B50" s="19">
        <v>89</v>
      </c>
      <c r="C50" s="4">
        <f t="shared" si="56"/>
        <v>32</v>
      </c>
      <c r="D50" s="20">
        <f t="shared" si="56"/>
        <v>89</v>
      </c>
      <c r="E50" s="8">
        <f t="shared" si="12"/>
        <v>362.16</v>
      </c>
      <c r="F50" s="21">
        <f t="shared" si="45"/>
        <v>6.3371356147021542E-14</v>
      </c>
      <c r="G50" s="7">
        <f t="shared" si="13"/>
        <v>1.191023231901106</v>
      </c>
      <c r="H50" s="7">
        <f t="shared" si="14"/>
        <v>5.805111948830563E-2</v>
      </c>
      <c r="I50" s="32">
        <f t="shared" si="15"/>
        <v>83.486791833293907</v>
      </c>
      <c r="J50" s="2">
        <f t="shared" si="39"/>
        <v>0.19577832753352764</v>
      </c>
      <c r="K50" s="2">
        <f t="shared" si="16"/>
        <v>0.70348737993522381</v>
      </c>
      <c r="L50" s="2">
        <f t="shared" si="17"/>
        <v>1.1271752746338914</v>
      </c>
      <c r="M50" s="2">
        <f t="shared" si="18"/>
        <v>0.52450207209847</v>
      </c>
      <c r="N50" s="2">
        <f t="shared" si="19"/>
        <v>0.42489742777012501</v>
      </c>
      <c r="O50" s="2">
        <f t="shared" si="20"/>
        <v>2.3096320494857972E-3</v>
      </c>
      <c r="P50" s="2">
        <f t="shared" si="21"/>
        <v>4.1877206893522475E-5</v>
      </c>
      <c r="Q50" s="6">
        <f t="shared" si="22"/>
        <v>89</v>
      </c>
      <c r="R50" s="2">
        <f t="shared" si="46"/>
        <v>0.05</v>
      </c>
      <c r="S50" s="2">
        <f t="shared" si="46"/>
        <v>0.1</v>
      </c>
      <c r="T50" s="2">
        <f t="shared" si="46"/>
        <v>0.15</v>
      </c>
      <c r="U50" s="2">
        <f t="shared" si="46"/>
        <v>0.19007788946850634</v>
      </c>
      <c r="V50" s="2">
        <f t="shared" si="46"/>
        <v>3.2765641270172834E-2</v>
      </c>
      <c r="W50" s="2">
        <f t="shared" si="46"/>
        <v>1.5928559769086414E-3</v>
      </c>
      <c r="X50" s="2">
        <f t="shared" si="46"/>
        <v>6.3776543908500291E-5</v>
      </c>
      <c r="Y50" s="2">
        <f t="shared" si="46"/>
        <v>1.9088389736188207E-6</v>
      </c>
      <c r="Z50" s="21">
        <f t="shared" si="57"/>
        <v>14371.146641046025</v>
      </c>
      <c r="AA50" s="21">
        <f t="shared" si="57"/>
        <v>851.08933854225484</v>
      </c>
      <c r="AB50" s="21">
        <f t="shared" si="57"/>
        <v>50.510649281306826</v>
      </c>
      <c r="AC50" s="21">
        <f t="shared" si="57"/>
        <v>3.0035517126895379</v>
      </c>
      <c r="AD50" s="21">
        <f t="shared" si="57"/>
        <v>0.17892119221298181</v>
      </c>
      <c r="AE50" s="21">
        <f t="shared" si="57"/>
        <v>1.0675824204356303E-2</v>
      </c>
      <c r="AF50" s="21">
        <f t="shared" si="57"/>
        <v>6.3796889797328323E-4</v>
      </c>
      <c r="AG50" s="21">
        <f t="shared" si="57"/>
        <v>3.8177508224208198E-5</v>
      </c>
      <c r="AH50" s="2">
        <f t="shared" ref="AH50:AN84" si="62">R$12/$E50</f>
        <v>55.58551614875973</v>
      </c>
      <c r="AI50" s="2">
        <f t="shared" si="62"/>
        <v>58.364791956197713</v>
      </c>
      <c r="AJ50" s="2">
        <f t="shared" si="62"/>
        <v>61.144067763635704</v>
      </c>
      <c r="AK50" s="2">
        <f t="shared" si="62"/>
        <v>63.923343571073687</v>
      </c>
      <c r="AL50" s="2">
        <f t="shared" si="62"/>
        <v>66.70261937851167</v>
      </c>
      <c r="AM50" s="2">
        <f t="shared" si="62"/>
        <v>69.481895185949654</v>
      </c>
      <c r="AN50" s="2">
        <f t="shared" si="62"/>
        <v>72.261170993387651</v>
      </c>
      <c r="AO50" s="2">
        <f t="shared" si="61"/>
        <v>75.040446800825634</v>
      </c>
      <c r="AP50" s="2">
        <f t="shared" si="41"/>
        <v>9.1072313830843401E-10</v>
      </c>
      <c r="AQ50" s="2">
        <f t="shared" si="41"/>
        <v>5.3934818817083423E-11</v>
      </c>
      <c r="AR50" s="2">
        <f t="shared" si="41"/>
        <v>3.2009326981345342E-12</v>
      </c>
      <c r="AS50" s="2">
        <f t="shared" si="41"/>
        <v>1.9033928781429147E-13</v>
      </c>
      <c r="AT50" s="2">
        <f t="shared" si="41"/>
        <v>1.1338483268479577E-14</v>
      </c>
      <c r="AU50" s="2">
        <f t="shared" si="41"/>
        <v>6.7654161138644488E-16</v>
      </c>
      <c r="AV50" s="2">
        <f t="shared" si="41"/>
        <v>4.0428959297050824E-17</v>
      </c>
      <c r="AW50" s="2">
        <f t="shared" si="41"/>
        <v>2.4193606369714771E-18</v>
      </c>
      <c r="AX50" s="2"/>
      <c r="AY50" s="6">
        <f t="shared" si="26"/>
        <v>89</v>
      </c>
      <c r="AZ50" s="2">
        <f t="shared" si="47"/>
        <v>0.05</v>
      </c>
      <c r="BA50" s="2">
        <f t="shared" si="47"/>
        <v>0.15</v>
      </c>
      <c r="BB50" s="2">
        <f t="shared" si="47"/>
        <v>0.1899979529093723</v>
      </c>
      <c r="BC50" s="2">
        <f t="shared" si="47"/>
        <v>3.2684211920468199E-2</v>
      </c>
      <c r="BD50" s="2">
        <f t="shared" si="47"/>
        <v>2.1179634103541734E-3</v>
      </c>
      <c r="BE50" s="2">
        <f t="shared" si="47"/>
        <v>9.5396130416092184E-5</v>
      </c>
      <c r="BF50" s="2">
        <f t="shared" si="47"/>
        <v>1.9033995141803928E-6</v>
      </c>
      <c r="BG50" s="21">
        <f t="shared" si="58"/>
        <v>848.9091371381021</v>
      </c>
      <c r="BH50" s="21">
        <f t="shared" si="58"/>
        <v>50.378379129183713</v>
      </c>
      <c r="BI50" s="21">
        <f t="shared" si="58"/>
        <v>2.9955275854412609</v>
      </c>
      <c r="BJ50" s="21">
        <f t="shared" si="58"/>
        <v>0.17843439313613621</v>
      </c>
      <c r="BK50" s="21">
        <f t="shared" si="58"/>
        <v>1.0646288197597099E-2</v>
      </c>
      <c r="BL50" s="21">
        <f t="shared" si="58"/>
        <v>6.3617652015090316E-4</v>
      </c>
      <c r="BM50" s="21">
        <f t="shared" si="58"/>
        <v>3.8068714887921757E-5</v>
      </c>
      <c r="BN50" s="2">
        <f t="shared" si="48"/>
        <v>58.364791956197713</v>
      </c>
      <c r="BO50" s="2">
        <f t="shared" si="48"/>
        <v>61.144067763635704</v>
      </c>
      <c r="BP50" s="2">
        <f t="shared" si="48"/>
        <v>63.923343571073687</v>
      </c>
      <c r="BQ50" s="2">
        <f t="shared" si="48"/>
        <v>66.70261937851167</v>
      </c>
      <c r="BR50" s="2">
        <f t="shared" si="48"/>
        <v>69.481895185949654</v>
      </c>
      <c r="BS50" s="2">
        <f t="shared" si="48"/>
        <v>72.261170993387651</v>
      </c>
      <c r="BT50" s="2">
        <f t="shared" si="48"/>
        <v>75.040446800825634</v>
      </c>
      <c r="BU50" s="2">
        <f t="shared" si="49"/>
        <v>5.379665612587957E-11</v>
      </c>
      <c r="BV50" s="2">
        <f t="shared" si="49"/>
        <v>3.1925505468586488E-12</v>
      </c>
      <c r="BW50" s="2">
        <f t="shared" si="49"/>
        <v>1.8983078757748344E-13</v>
      </c>
      <c r="BX50" s="2">
        <f t="shared" si="49"/>
        <v>1.1307634137121807E-14</v>
      </c>
      <c r="BY50" s="2">
        <f t="shared" si="49"/>
        <v>6.7466987412716071E-16</v>
      </c>
      <c r="BZ50" s="2">
        <f t="shared" si="49"/>
        <v>4.0315373868533853E-17</v>
      </c>
      <c r="CA50" s="2">
        <f t="shared" si="49"/>
        <v>2.4124662552051138E-18</v>
      </c>
      <c r="CB50" s="2"/>
      <c r="CC50" s="6">
        <f t="shared" si="30"/>
        <v>89</v>
      </c>
      <c r="CD50" s="2">
        <f t="shared" si="50"/>
        <v>1.63421059602341E-3</v>
      </c>
      <c r="CE50" s="2">
        <f t="shared" si="50"/>
        <v>5.2949085258854336E-4</v>
      </c>
      <c r="CF50" s="2">
        <f t="shared" si="50"/>
        <v>1.2719484055478958E-4</v>
      </c>
      <c r="CG50" s="2">
        <f t="shared" si="50"/>
        <v>1.8272635336131768E-5</v>
      </c>
      <c r="CH50" s="2">
        <f t="shared" si="50"/>
        <v>4.5620078921171374E-7</v>
      </c>
      <c r="CI50" s="2">
        <f t="shared" si="50"/>
        <v>6.8420083598752514E-9</v>
      </c>
      <c r="CJ50" s="2">
        <f t="shared" si="50"/>
        <v>8.2185350747110415E-11</v>
      </c>
      <c r="CK50" s="21">
        <f t="shared" si="59"/>
        <v>0.17843439313613621</v>
      </c>
      <c r="CL50" s="21">
        <f t="shared" si="59"/>
        <v>1.0646288197597099E-2</v>
      </c>
      <c r="CM50" s="21">
        <f t="shared" si="59"/>
        <v>6.3617652015090316E-4</v>
      </c>
      <c r="CN50" s="21">
        <f t="shared" si="59"/>
        <v>3.8068714887921757E-5</v>
      </c>
      <c r="CO50" s="21">
        <f t="shared" si="59"/>
        <v>2.2810065475467106E-6</v>
      </c>
      <c r="CP50" s="21">
        <f t="shared" si="59"/>
        <v>1.3684017651924965E-7</v>
      </c>
      <c r="CQ50" s="21">
        <f t="shared" si="59"/>
        <v>8.2185351594871302E-9</v>
      </c>
      <c r="CR50" s="2">
        <f t="shared" si="51"/>
        <v>66.70261937851167</v>
      </c>
      <c r="CS50" s="2">
        <f t="shared" si="51"/>
        <v>69.481895185949654</v>
      </c>
      <c r="CT50" s="2">
        <f t="shared" si="51"/>
        <v>72.261170993387651</v>
      </c>
      <c r="CU50" s="2">
        <f t="shared" si="51"/>
        <v>75.040446800825634</v>
      </c>
      <c r="CV50" s="2">
        <f t="shared" si="51"/>
        <v>77.819722608263632</v>
      </c>
      <c r="CW50" s="2">
        <f t="shared" si="51"/>
        <v>80.598998415701615</v>
      </c>
      <c r="CX50" s="2">
        <f t="shared" si="51"/>
        <v>83.378274223139599</v>
      </c>
      <c r="CY50" s="2">
        <f t="shared" si="52"/>
        <v>1.1307634137121807E-14</v>
      </c>
      <c r="CZ50" s="2">
        <f t="shared" si="52"/>
        <v>6.7466987412716071E-16</v>
      </c>
      <c r="DA50" s="2">
        <f t="shared" si="52"/>
        <v>4.0315373868533853E-17</v>
      </c>
      <c r="DB50" s="2">
        <f t="shared" si="52"/>
        <v>2.4124662552051138E-18</v>
      </c>
      <c r="DC50" s="2">
        <f t="shared" si="52"/>
        <v>1.4455048377435829E-19</v>
      </c>
      <c r="DD50" s="2">
        <f t="shared" si="52"/>
        <v>8.6717477423106527E-21</v>
      </c>
      <c r="DE50" s="2">
        <f t="shared" si="52"/>
        <v>5.2081972458068082E-22</v>
      </c>
      <c r="DF50" s="2"/>
      <c r="DG50" s="6">
        <f t="shared" si="34"/>
        <v>89</v>
      </c>
      <c r="DH50" s="2">
        <f t="shared" si="53"/>
        <v>3.8158452166436871E-5</v>
      </c>
      <c r="DI50" s="2">
        <f t="shared" si="53"/>
        <v>3.4261191255247068E-6</v>
      </c>
      <c r="DJ50" s="2">
        <f t="shared" si="53"/>
        <v>2.737204735270282E-7</v>
      </c>
      <c r="DK50" s="2">
        <f t="shared" si="53"/>
        <v>1.7789221735675655E-8</v>
      </c>
      <c r="DL50" s="2">
        <f t="shared" si="53"/>
        <v>1.0684095597124356E-9</v>
      </c>
      <c r="DM50" s="2">
        <f t="shared" si="53"/>
        <v>5.4353794798345236E-11</v>
      </c>
      <c r="DN50" s="2">
        <f t="shared" si="53"/>
        <v>2.9738100870702056E-12</v>
      </c>
      <c r="DO50" s="2">
        <f t="shared" si="53"/>
        <v>1.6123102852816373E-13</v>
      </c>
      <c r="DP50" s="2">
        <f t="shared" si="53"/>
        <v>7.5617290207219411E-15</v>
      </c>
      <c r="DQ50" s="2">
        <f t="shared" si="53"/>
        <v>3.275157922644212E-16</v>
      </c>
      <c r="DR50" s="2">
        <f t="shared" si="53"/>
        <v>1.3322676295501878E-17</v>
      </c>
      <c r="DS50" s="2">
        <f t="shared" si="53"/>
        <v>0</v>
      </c>
      <c r="DT50" s="2">
        <f t="shared" si="53"/>
        <v>0</v>
      </c>
      <c r="DU50" s="21">
        <f t="shared" si="60"/>
        <v>6.3617652015090316E-4</v>
      </c>
      <c r="DV50" s="21">
        <f t="shared" si="60"/>
        <v>3.8068714887921757E-5</v>
      </c>
      <c r="DW50" s="21">
        <f t="shared" si="60"/>
        <v>2.2810065475467106E-6</v>
      </c>
      <c r="DX50" s="21">
        <f t="shared" si="60"/>
        <v>1.3684017651924965E-7</v>
      </c>
      <c r="DY50" s="21">
        <f t="shared" si="60"/>
        <v>8.2185351594871302E-9</v>
      </c>
      <c r="DZ50" s="21">
        <f t="shared" si="60"/>
        <v>4.9412543087370295E-10</v>
      </c>
      <c r="EA50" s="21">
        <f t="shared" si="60"/>
        <v>2.9738102197157745E-11</v>
      </c>
      <c r="EB50" s="21">
        <f t="shared" si="60"/>
        <v>1.7914158317025872E-12</v>
      </c>
      <c r="EC50" s="21">
        <f t="shared" si="60"/>
        <v>1.0800971947177181E-13</v>
      </c>
      <c r="ED50" s="21">
        <f t="shared" si="60"/>
        <v>6.517645458684362E-15</v>
      </c>
      <c r="EE50" s="21">
        <f t="shared" si="60"/>
        <v>3.9360453487138476E-16</v>
      </c>
      <c r="EF50" s="21">
        <f t="shared" si="60"/>
        <v>2.3787704734079187E-17</v>
      </c>
      <c r="EG50" s="21">
        <f t="shared" si="60"/>
        <v>1.4386366934799758E-18</v>
      </c>
      <c r="EH50" s="2">
        <f t="shared" si="54"/>
        <v>72.261170993387651</v>
      </c>
      <c r="EI50" s="2">
        <f t="shared" si="54"/>
        <v>75.040446800825634</v>
      </c>
      <c r="EJ50" s="2">
        <f t="shared" si="54"/>
        <v>77.819722608263632</v>
      </c>
      <c r="EK50" s="2">
        <f t="shared" si="54"/>
        <v>80.598998415701615</v>
      </c>
      <c r="EL50" s="2">
        <f t="shared" si="54"/>
        <v>83.378274223139599</v>
      </c>
      <c r="EM50" s="2">
        <f t="shared" si="54"/>
        <v>86.157550030577582</v>
      </c>
      <c r="EN50" s="2">
        <f t="shared" si="54"/>
        <v>88.936825838015565</v>
      </c>
      <c r="EO50" s="2">
        <f t="shared" si="54"/>
        <v>91.716101645453563</v>
      </c>
      <c r="EP50" s="2">
        <f t="shared" si="54"/>
        <v>94.495377452891546</v>
      </c>
      <c r="EQ50" s="2">
        <f t="shared" si="54"/>
        <v>97.274653260329529</v>
      </c>
      <c r="ER50" s="2">
        <f t="shared" si="54"/>
        <v>100.05392906776751</v>
      </c>
      <c r="ES50" s="2">
        <f t="shared" si="54"/>
        <v>102.8332048752055</v>
      </c>
      <c r="ET50" s="2">
        <f t="shared" si="54"/>
        <v>105.61248068264348</v>
      </c>
      <c r="EU50" s="2">
        <f t="shared" si="55"/>
        <v>4.0315373868533853E-17</v>
      </c>
      <c r="EV50" s="2">
        <f t="shared" si="55"/>
        <v>2.4124662552051138E-18</v>
      </c>
      <c r="EW50" s="2">
        <f t="shared" si="55"/>
        <v>1.4455048377435829E-19</v>
      </c>
      <c r="EX50" s="2">
        <f t="shared" si="55"/>
        <v>8.6717477423106527E-21</v>
      </c>
      <c r="EY50" s="2">
        <f t="shared" si="55"/>
        <v>5.2081972458068082E-22</v>
      </c>
      <c r="EZ50" s="2">
        <f t="shared" si="55"/>
        <v>3.1313398859236163E-23</v>
      </c>
      <c r="FA50" s="2">
        <f t="shared" si="55"/>
        <v>1.8845438720353895E-24</v>
      </c>
      <c r="FB50" s="2">
        <f t="shared" si="55"/>
        <v>1.135244508959267E-25</v>
      </c>
      <c r="FC50" s="2">
        <f t="shared" si="55"/>
        <v>6.8447224072127673E-27</v>
      </c>
      <c r="FD50" s="2">
        <f t="shared" si="55"/>
        <v>4.1303203184244766E-28</v>
      </c>
      <c r="FE50" s="2">
        <f t="shared" si="55"/>
        <v>2.4943253168402985E-29</v>
      </c>
      <c r="FF50" s="2">
        <f t="shared" si="55"/>
        <v>1.5074591088892772E-30</v>
      </c>
      <c r="FG50" s="2">
        <f t="shared" si="55"/>
        <v>9.1168358277543275E-32</v>
      </c>
    </row>
    <row r="51" spans="1:163" x14ac:dyDescent="0.25">
      <c r="A51" s="19">
        <v>33</v>
      </c>
      <c r="B51" s="19">
        <v>91</v>
      </c>
      <c r="C51" s="4">
        <f t="shared" si="56"/>
        <v>33</v>
      </c>
      <c r="D51" s="20">
        <f t="shared" si="56"/>
        <v>91</v>
      </c>
      <c r="E51" s="8">
        <f t="shared" si="12"/>
        <v>364.16</v>
      </c>
      <c r="F51" s="21">
        <f t="shared" si="45"/>
        <v>6.3371356147021542E-14</v>
      </c>
      <c r="G51" s="7">
        <f t="shared" si="13"/>
        <v>1.1906542563642075</v>
      </c>
      <c r="H51" s="7">
        <f t="shared" si="14"/>
        <v>5.6045592926896835E-2</v>
      </c>
      <c r="I51" s="32">
        <f t="shared" si="15"/>
        <v>83.682601814173282</v>
      </c>
      <c r="J51" s="2">
        <f t="shared" si="39"/>
        <v>0.19849855488957796</v>
      </c>
      <c r="K51" s="2">
        <f t="shared" si="16"/>
        <v>0.71240120825224706</v>
      </c>
      <c r="L51" s="2">
        <f t="shared" si="17"/>
        <v>1.1273332724743068</v>
      </c>
      <c r="M51" s="2">
        <f t="shared" si="18"/>
        <v>0.5457020575738033</v>
      </c>
      <c r="N51" s="2">
        <f t="shared" si="19"/>
        <v>0.4463850095282067</v>
      </c>
      <c r="O51" s="2">
        <f t="shared" si="20"/>
        <v>3.2927615977165585E-3</v>
      </c>
      <c r="P51" s="2">
        <f t="shared" si="21"/>
        <v>6.3043039851331544E-5</v>
      </c>
      <c r="Q51" s="6">
        <f t="shared" si="22"/>
        <v>91</v>
      </c>
      <c r="R51" s="2">
        <f t="shared" si="46"/>
        <v>0.05</v>
      </c>
      <c r="S51" s="2">
        <f t="shared" si="46"/>
        <v>0.1</v>
      </c>
      <c r="T51" s="2">
        <f t="shared" si="46"/>
        <v>0.15</v>
      </c>
      <c r="U51" s="2">
        <f t="shared" si="46"/>
        <v>0.19732233769221197</v>
      </c>
      <c r="V51" s="2">
        <f t="shared" si="46"/>
        <v>4.5928544697080145E-2</v>
      </c>
      <c r="W51" s="2">
        <f t="shared" si="46"/>
        <v>2.3523945236483376E-3</v>
      </c>
      <c r="X51" s="2">
        <f t="shared" si="46"/>
        <v>9.5866771385400007E-5</v>
      </c>
      <c r="Y51" s="2">
        <f t="shared" si="46"/>
        <v>2.9138894773794725E-6</v>
      </c>
      <c r="Z51" s="21">
        <f t="shared" ref="Z51:AG66" si="63">Z50+(AP51-AP50)/$F51</f>
        <v>19714.08352156965</v>
      </c>
      <c r="AA51" s="21">
        <f t="shared" si="63"/>
        <v>1185.4760549701423</v>
      </c>
      <c r="AB51" s="21">
        <f t="shared" si="63"/>
        <v>71.438584224215106</v>
      </c>
      <c r="AC51" s="21">
        <f t="shared" si="63"/>
        <v>4.3133732258903468</v>
      </c>
      <c r="AD51" s="21">
        <f t="shared" si="63"/>
        <v>0.2609008762735151</v>
      </c>
      <c r="AE51" s="21">
        <f t="shared" si="63"/>
        <v>1.5806903604022829E-2</v>
      </c>
      <c r="AF51" s="21">
        <f t="shared" si="63"/>
        <v>9.5912752964401045E-4</v>
      </c>
      <c r="AG51" s="21">
        <f t="shared" si="63"/>
        <v>5.8279487763908462E-5</v>
      </c>
      <c r="AH51" s="2">
        <f t="shared" si="62"/>
        <v>55.280235414199318</v>
      </c>
      <c r="AI51" s="2">
        <f t="shared" si="62"/>
        <v>58.044247184909281</v>
      </c>
      <c r="AJ51" s="2">
        <f t="shared" si="62"/>
        <v>60.808258955619252</v>
      </c>
      <c r="AK51" s="2">
        <f t="shared" si="62"/>
        <v>63.572270726329215</v>
      </c>
      <c r="AL51" s="2">
        <f t="shared" si="62"/>
        <v>66.336282497039178</v>
      </c>
      <c r="AM51" s="2">
        <f t="shared" si="62"/>
        <v>69.100294267749149</v>
      </c>
      <c r="AN51" s="2">
        <f t="shared" si="62"/>
        <v>71.864306038459105</v>
      </c>
      <c r="AO51" s="2">
        <f t="shared" si="61"/>
        <v>74.62831780916909</v>
      </c>
      <c r="AP51" s="2">
        <f t="shared" si="41"/>
        <v>1.2493122942351529E-9</v>
      </c>
      <c r="AQ51" s="2">
        <f t="shared" si="41"/>
        <v>7.512535851466817E-11</v>
      </c>
      <c r="AR51" s="2">
        <f t="shared" si="41"/>
        <v>4.5271643168232719E-12</v>
      </c>
      <c r="AS51" s="2">
        <f t="shared" si="41"/>
        <v>2.733444534163706E-13</v>
      </c>
      <c r="AT51" s="2">
        <f t="shared" si="41"/>
        <v>1.6533647023899936E-14</v>
      </c>
      <c r="AU51" s="2">
        <f t="shared" si="41"/>
        <v>1.0017050714413579E-15</v>
      </c>
      <c r="AV51" s="2">
        <f t="shared" si="41"/>
        <v>6.0781217324346587E-17</v>
      </c>
      <c r="AW51" s="2">
        <f t="shared" si="41"/>
        <v>3.6932503416419624E-18</v>
      </c>
      <c r="AX51" s="2"/>
      <c r="AY51" s="6">
        <f t="shared" si="26"/>
        <v>91</v>
      </c>
      <c r="AZ51" s="2">
        <f t="shared" si="47"/>
        <v>0.05</v>
      </c>
      <c r="BA51" s="2">
        <f t="shared" si="47"/>
        <v>0.15</v>
      </c>
      <c r="BB51" s="2">
        <f t="shared" si="47"/>
        <v>0.19729137909589087</v>
      </c>
      <c r="BC51" s="2">
        <f t="shared" si="47"/>
        <v>4.5819391948907232E-2</v>
      </c>
      <c r="BD51" s="2">
        <f t="shared" si="47"/>
        <v>3.1279356823636253E-3</v>
      </c>
      <c r="BE51" s="2">
        <f t="shared" si="47"/>
        <v>1.4339719806917282E-4</v>
      </c>
      <c r="BF51" s="2">
        <f t="shared" si="47"/>
        <v>2.9056029758223191E-6</v>
      </c>
      <c r="BG51" s="21">
        <f t="shared" ref="BG51:BM66" si="64">BG50+(BU51-BU50)/$F51</f>
        <v>1182.4474004162862</v>
      </c>
      <c r="BH51" s="21">
        <f t="shared" si="64"/>
        <v>71.251986692590009</v>
      </c>
      <c r="BI51" s="21">
        <f t="shared" si="64"/>
        <v>4.3018777526582772</v>
      </c>
      <c r="BJ51" s="21">
        <f t="shared" si="64"/>
        <v>0.26019267175058403</v>
      </c>
      <c r="BK51" s="21">
        <f t="shared" si="64"/>
        <v>1.5763268481797106E-2</v>
      </c>
      <c r="BL51" s="21">
        <f t="shared" si="64"/>
        <v>9.5643856203651715E-4</v>
      </c>
      <c r="BM51" s="21">
        <f t="shared" si="64"/>
        <v>5.8113748087626653E-5</v>
      </c>
      <c r="BN51" s="2">
        <f t="shared" si="48"/>
        <v>58.044247184909281</v>
      </c>
      <c r="BO51" s="2">
        <f t="shared" si="48"/>
        <v>60.808258955619252</v>
      </c>
      <c r="BP51" s="2">
        <f t="shared" si="48"/>
        <v>63.572270726329215</v>
      </c>
      <c r="BQ51" s="2">
        <f t="shared" si="48"/>
        <v>66.336282497039178</v>
      </c>
      <c r="BR51" s="2">
        <f t="shared" si="48"/>
        <v>69.100294267749149</v>
      </c>
      <c r="BS51" s="2">
        <f t="shared" si="48"/>
        <v>71.864306038459105</v>
      </c>
      <c r="BT51" s="2">
        <f t="shared" si="48"/>
        <v>74.62831780916909</v>
      </c>
      <c r="BU51" s="2">
        <f t="shared" si="49"/>
        <v>7.4933428196740419E-11</v>
      </c>
      <c r="BV51" s="2">
        <f t="shared" si="49"/>
        <v>4.5153393658324313E-12</v>
      </c>
      <c r="BW51" s="2">
        <f t="shared" si="49"/>
        <v>2.7261596927691415E-13</v>
      </c>
      <c r="BX51" s="2">
        <f t="shared" si="49"/>
        <v>1.6488767129165395E-14</v>
      </c>
      <c r="BY51" s="2">
        <f t="shared" si="49"/>
        <v>9.9893985411448691E-16</v>
      </c>
      <c r="BZ51" s="2">
        <f t="shared" si="49"/>
        <v>6.0610813785239429E-17</v>
      </c>
      <c r="CA51" s="2">
        <f t="shared" si="49"/>
        <v>3.6827471930824832E-18</v>
      </c>
      <c r="CB51" s="2"/>
      <c r="CC51" s="6">
        <f t="shared" si="30"/>
        <v>91</v>
      </c>
      <c r="CD51" s="2">
        <f t="shared" si="50"/>
        <v>2.2909695974453613E-3</v>
      </c>
      <c r="CE51" s="2">
        <f t="shared" si="50"/>
        <v>7.8198392059090633E-4</v>
      </c>
      <c r="CF51" s="2">
        <f t="shared" si="50"/>
        <v>1.9119626409223046E-4</v>
      </c>
      <c r="CG51" s="2">
        <f t="shared" si="50"/>
        <v>2.789378856789426E-5</v>
      </c>
      <c r="CH51" s="2">
        <f t="shared" si="50"/>
        <v>7.0712715314336096E-7</v>
      </c>
      <c r="CI51" s="2">
        <f t="shared" si="50"/>
        <v>1.0768526736981698E-8</v>
      </c>
      <c r="CJ51" s="2">
        <f t="shared" si="50"/>
        <v>1.3134028531425203E-10</v>
      </c>
      <c r="CK51" s="21">
        <f t="shared" ref="CK51:CQ66" si="65">CK50+(CY51-CY50)/$F51</f>
        <v>0.26019267175058403</v>
      </c>
      <c r="CL51" s="21">
        <f t="shared" si="65"/>
        <v>1.5763268481797106E-2</v>
      </c>
      <c r="CM51" s="21">
        <f t="shared" si="65"/>
        <v>9.5643856203651715E-4</v>
      </c>
      <c r="CN51" s="21">
        <f t="shared" si="65"/>
        <v>5.8113748087626653E-5</v>
      </c>
      <c r="CO51" s="21">
        <f t="shared" si="65"/>
        <v>3.5356420160830224E-6</v>
      </c>
      <c r="CP51" s="21">
        <f t="shared" si="65"/>
        <v>2.1537055788430633E-7</v>
      </c>
      <c r="CQ51" s="21">
        <f t="shared" si="65"/>
        <v>1.3134028626728576E-8</v>
      </c>
      <c r="CR51" s="2">
        <f t="shared" si="51"/>
        <v>66.336282497039178</v>
      </c>
      <c r="CS51" s="2">
        <f t="shared" si="51"/>
        <v>69.100294267749149</v>
      </c>
      <c r="CT51" s="2">
        <f t="shared" si="51"/>
        <v>71.864306038459105</v>
      </c>
      <c r="CU51" s="2">
        <f t="shared" si="51"/>
        <v>74.62831780916909</v>
      </c>
      <c r="CV51" s="2">
        <f t="shared" si="51"/>
        <v>77.392329579879046</v>
      </c>
      <c r="CW51" s="2">
        <f t="shared" si="51"/>
        <v>80.156341350589017</v>
      </c>
      <c r="CX51" s="2">
        <f t="shared" si="51"/>
        <v>82.920353121298987</v>
      </c>
      <c r="CY51" s="2">
        <f t="shared" si="52"/>
        <v>1.6488767129165395E-14</v>
      </c>
      <c r="CZ51" s="2">
        <f t="shared" si="52"/>
        <v>9.9893985411448691E-16</v>
      </c>
      <c r="DA51" s="2">
        <f t="shared" si="52"/>
        <v>6.0610813785239429E-17</v>
      </c>
      <c r="DB51" s="2">
        <f t="shared" si="52"/>
        <v>3.6827471930824832E-18</v>
      </c>
      <c r="DC51" s="2">
        <f t="shared" si="52"/>
        <v>2.2405843488565814E-19</v>
      </c>
      <c r="DD51" s="2">
        <f t="shared" si="52"/>
        <v>1.3648324508157084E-20</v>
      </c>
      <c r="DE51" s="2">
        <f t="shared" si="52"/>
        <v>8.3232121173159622E-22</v>
      </c>
      <c r="DF51" s="2"/>
      <c r="DG51" s="6">
        <f t="shared" si="34"/>
        <v>91</v>
      </c>
      <c r="DH51" s="2">
        <f t="shared" si="53"/>
        <v>5.7358879227669134E-5</v>
      </c>
      <c r="DI51" s="2">
        <f t="shared" si="53"/>
        <v>5.2300853564801736E-6</v>
      </c>
      <c r="DJ51" s="2">
        <f t="shared" si="53"/>
        <v>4.2427629188601656E-7</v>
      </c>
      <c r="DK51" s="2">
        <f t="shared" si="53"/>
        <v>2.7998169516152415E-8</v>
      </c>
      <c r="DL51" s="2">
        <f t="shared" si="53"/>
        <v>1.7074237090852762E-9</v>
      </c>
      <c r="DM51" s="2">
        <f t="shared" si="53"/>
        <v>8.8199106906827757E-11</v>
      </c>
      <c r="DN51" s="2">
        <f t="shared" si="53"/>
        <v>4.8998027857294346E-12</v>
      </c>
      <c r="DO51" s="2">
        <f t="shared" si="53"/>
        <v>2.6973423494780488E-13</v>
      </c>
      <c r="DP51" s="2">
        <f t="shared" si="53"/>
        <v>1.2846390617937687E-14</v>
      </c>
      <c r="DQ51" s="2">
        <f t="shared" si="53"/>
        <v>5.6066262743570413E-16</v>
      </c>
      <c r="DR51" s="2">
        <f t="shared" si="53"/>
        <v>1.9984014443252817E-17</v>
      </c>
      <c r="DS51" s="2">
        <f t="shared" si="53"/>
        <v>0</v>
      </c>
      <c r="DT51" s="2">
        <f t="shared" si="53"/>
        <v>0</v>
      </c>
      <c r="DU51" s="21">
        <f t="shared" ref="DU51:EG66" si="66">DU50+(EU51-EU50)/$F51</f>
        <v>9.5643856203651715E-4</v>
      </c>
      <c r="DV51" s="21">
        <f t="shared" si="66"/>
        <v>5.8113748087626653E-5</v>
      </c>
      <c r="DW51" s="21">
        <f t="shared" si="66"/>
        <v>3.5356420160830224E-6</v>
      </c>
      <c r="DX51" s="21">
        <f t="shared" si="66"/>
        <v>2.1537055788430633E-7</v>
      </c>
      <c r="DY51" s="21">
        <f t="shared" si="66"/>
        <v>1.3134028626728576E-8</v>
      </c>
      <c r="DZ51" s="21">
        <f t="shared" si="66"/>
        <v>8.0181000775412759E-10</v>
      </c>
      <c r="EA51" s="21">
        <f t="shared" si="66"/>
        <v>4.8997976242547864E-11</v>
      </c>
      <c r="EB51" s="21">
        <f t="shared" si="66"/>
        <v>2.997035157876541E-12</v>
      </c>
      <c r="EC51" s="21">
        <f t="shared" si="66"/>
        <v>1.8347999586353448E-13</v>
      </c>
      <c r="ED51" s="21">
        <f t="shared" si="66"/>
        <v>1.1242088352935111E-14</v>
      </c>
      <c r="EE51" s="21">
        <f t="shared" si="66"/>
        <v>6.8936092675083049E-16</v>
      </c>
      <c r="EF51" s="21">
        <f t="shared" si="66"/>
        <v>4.2302823363550134E-17</v>
      </c>
      <c r="EG51" s="21">
        <f t="shared" si="66"/>
        <v>2.5977546628953727E-18</v>
      </c>
      <c r="EH51" s="2">
        <f t="shared" si="54"/>
        <v>71.864306038459105</v>
      </c>
      <c r="EI51" s="2">
        <f t="shared" si="54"/>
        <v>74.62831780916909</v>
      </c>
      <c r="EJ51" s="2">
        <f t="shared" si="54"/>
        <v>77.392329579879046</v>
      </c>
      <c r="EK51" s="2">
        <f t="shared" si="54"/>
        <v>80.156341350589017</v>
      </c>
      <c r="EL51" s="2">
        <f t="shared" si="54"/>
        <v>82.920353121298987</v>
      </c>
      <c r="EM51" s="2">
        <f t="shared" si="54"/>
        <v>85.684364892008944</v>
      </c>
      <c r="EN51" s="2">
        <f t="shared" si="54"/>
        <v>88.448376662718914</v>
      </c>
      <c r="EO51" s="2">
        <f t="shared" si="54"/>
        <v>91.21238843342887</v>
      </c>
      <c r="EP51" s="2">
        <f t="shared" si="54"/>
        <v>93.976400204138841</v>
      </c>
      <c r="EQ51" s="2">
        <f t="shared" si="54"/>
        <v>96.740411974848811</v>
      </c>
      <c r="ER51" s="2">
        <f t="shared" si="54"/>
        <v>99.504423745558768</v>
      </c>
      <c r="ES51" s="2">
        <f t="shared" si="54"/>
        <v>102.26843551626874</v>
      </c>
      <c r="ET51" s="2">
        <f t="shared" si="54"/>
        <v>105.03244728697871</v>
      </c>
      <c r="EU51" s="2">
        <f t="shared" si="55"/>
        <v>6.0610813785239429E-17</v>
      </c>
      <c r="EV51" s="2">
        <f t="shared" si="55"/>
        <v>3.6827471930824832E-18</v>
      </c>
      <c r="EW51" s="2">
        <f t="shared" si="55"/>
        <v>2.2405843488565814E-19</v>
      </c>
      <c r="EX51" s="2">
        <f t="shared" si="55"/>
        <v>1.3648324508157084E-20</v>
      </c>
      <c r="EY51" s="2">
        <f t="shared" si="55"/>
        <v>8.3232121173159622E-22</v>
      </c>
      <c r="EZ51" s="2">
        <f t="shared" si="55"/>
        <v>5.0811787761671183E-23</v>
      </c>
      <c r="FA51" s="2">
        <f t="shared" si="55"/>
        <v>3.1050682095125832E-24</v>
      </c>
      <c r="FB51" s="2">
        <f t="shared" si="55"/>
        <v>1.8992618259262846E-25</v>
      </c>
      <c r="FC51" s="2">
        <f t="shared" si="55"/>
        <v>1.1627376170949311E-26</v>
      </c>
      <c r="FD51" s="2">
        <f t="shared" si="55"/>
        <v>7.1242638509027711E-28</v>
      </c>
      <c r="FE51" s="2">
        <f t="shared" si="55"/>
        <v>4.368573681095341E-29</v>
      </c>
      <c r="FF51" s="2">
        <f t="shared" si="55"/>
        <v>2.680787285661834E-30</v>
      </c>
      <c r="FG51" s="2">
        <f t="shared" si="55"/>
        <v>1.6462323593377882E-31</v>
      </c>
    </row>
    <row r="52" spans="1:163" x14ac:dyDescent="0.25">
      <c r="A52" s="19">
        <v>34</v>
      </c>
      <c r="B52" s="19">
        <v>93</v>
      </c>
      <c r="C52" s="4">
        <f t="shared" si="56"/>
        <v>34</v>
      </c>
      <c r="D52" s="20">
        <f t="shared" si="56"/>
        <v>93</v>
      </c>
      <c r="E52" s="8">
        <f t="shared" si="12"/>
        <v>366.16</v>
      </c>
      <c r="F52" s="21">
        <f t="shared" si="45"/>
        <v>6.3371356147021542E-14</v>
      </c>
      <c r="G52" s="7">
        <f t="shared" si="13"/>
        <v>1.1902210102363169</v>
      </c>
      <c r="H52" s="7">
        <f t="shared" si="14"/>
        <v>5.4096151089193793E-2</v>
      </c>
      <c r="I52" s="32">
        <f t="shared" si="15"/>
        <v>83.874255740195466</v>
      </c>
      <c r="J52" s="2">
        <f t="shared" si="39"/>
        <v>0.20120657764681715</v>
      </c>
      <c r="K52" s="2">
        <f t="shared" si="16"/>
        <v>0.72137038706572965</v>
      </c>
      <c r="L52" s="2">
        <f t="shared" si="17"/>
        <v>1.1275187996566975</v>
      </c>
      <c r="M52" s="2">
        <f t="shared" si="18"/>
        <v>0.56626239533736877</v>
      </c>
      <c r="N52" s="2">
        <f t="shared" si="19"/>
        <v>0.46732527365236187</v>
      </c>
      <c r="O52" s="2">
        <f t="shared" si="20"/>
        <v>4.6251051091445883E-3</v>
      </c>
      <c r="P52" s="2">
        <f t="shared" si="21"/>
        <v>9.4484460326519346E-5</v>
      </c>
      <c r="Q52" s="6">
        <f t="shared" si="22"/>
        <v>93</v>
      </c>
      <c r="R52" s="2">
        <f t="shared" si="46"/>
        <v>0.05</v>
      </c>
      <c r="S52" s="2">
        <f t="shared" si="46"/>
        <v>0.1</v>
      </c>
      <c r="T52" s="2">
        <f t="shared" si="46"/>
        <v>0.15</v>
      </c>
      <c r="U52" s="2">
        <f t="shared" si="46"/>
        <v>0.1995818834521029</v>
      </c>
      <c r="V52" s="2">
        <f t="shared" si="46"/>
        <v>6.3077242295980801E-2</v>
      </c>
      <c r="W52" s="2">
        <f t="shared" si="46"/>
        <v>3.4553811969397163E-3</v>
      </c>
      <c r="X52" s="2">
        <f t="shared" si="46"/>
        <v>1.4346053938929515E-4</v>
      </c>
      <c r="Y52" s="2">
        <f t="shared" si="46"/>
        <v>4.4278529560626284E-6</v>
      </c>
      <c r="Z52" s="21">
        <f t="shared" si="63"/>
        <v>26951.757970046405</v>
      </c>
      <c r="AA52" s="21">
        <f t="shared" si="63"/>
        <v>1645.3693245552552</v>
      </c>
      <c r="AB52" s="21">
        <f t="shared" si="63"/>
        <v>100.66148131066467</v>
      </c>
      <c r="AC52" s="21">
        <f t="shared" si="63"/>
        <v>6.1703124291488649</v>
      </c>
      <c r="AD52" s="21">
        <f t="shared" si="63"/>
        <v>0.37890041210130082</v>
      </c>
      <c r="AE52" s="21">
        <f t="shared" si="63"/>
        <v>2.330534680109931E-2</v>
      </c>
      <c r="AF52" s="21">
        <f t="shared" si="63"/>
        <v>1.435635425454742E-3</v>
      </c>
      <c r="AG52" s="21">
        <f t="shared" si="63"/>
        <v>8.8560980529143291E-5</v>
      </c>
      <c r="AH52" s="2">
        <f t="shared" si="62"/>
        <v>54.978289623210685</v>
      </c>
      <c r="AI52" s="2">
        <f t="shared" si="62"/>
        <v>57.727204104371218</v>
      </c>
      <c r="AJ52" s="2">
        <f t="shared" si="62"/>
        <v>60.476118585531751</v>
      </c>
      <c r="AK52" s="2">
        <f t="shared" si="62"/>
        <v>63.225033066692284</v>
      </c>
      <c r="AL52" s="2">
        <f t="shared" si="62"/>
        <v>65.973947547852816</v>
      </c>
      <c r="AM52" s="2">
        <f t="shared" si="62"/>
        <v>68.722862029013356</v>
      </c>
      <c r="AN52" s="2">
        <f t="shared" si="62"/>
        <v>71.471776510173882</v>
      </c>
      <c r="AO52" s="2">
        <f t="shared" si="61"/>
        <v>74.220690991334422</v>
      </c>
      <c r="AP52" s="2">
        <f t="shared" si="41"/>
        <v>1.7079735393857709E-9</v>
      </c>
      <c r="AQ52" s="2">
        <f t="shared" si="41"/>
        <v>1.0426941869116454E-10</v>
      </c>
      <c r="AR52" s="2">
        <f t="shared" si="41"/>
        <v>6.379058935736425E-12</v>
      </c>
      <c r="AS52" s="2">
        <f t="shared" si="41"/>
        <v>3.9102120900943259E-13</v>
      </c>
      <c r="AT52" s="2">
        <f t="shared" si="41"/>
        <v>2.4011437634025773E-14</v>
      </c>
      <c r="AU52" s="2">
        <f t="shared" si="41"/>
        <v>1.4768915858315025E-15</v>
      </c>
      <c r="AV52" s="2">
        <f t="shared" si="41"/>
        <v>9.0978168896636286E-17</v>
      </c>
      <c r="AW52" s="2">
        <f t="shared" si="41"/>
        <v>5.6122296043311144E-18</v>
      </c>
      <c r="AX52" s="2"/>
      <c r="AY52" s="6">
        <f t="shared" si="26"/>
        <v>93</v>
      </c>
      <c r="AZ52" s="2">
        <f t="shared" si="47"/>
        <v>0.05</v>
      </c>
      <c r="BA52" s="2">
        <f t="shared" si="47"/>
        <v>0.15</v>
      </c>
      <c r="BB52" s="2">
        <f t="shared" si="47"/>
        <v>0.19957496788298215</v>
      </c>
      <c r="BC52" s="2">
        <f t="shared" si="47"/>
        <v>6.2936669468393824E-2</v>
      </c>
      <c r="BD52" s="2">
        <f t="shared" si="47"/>
        <v>4.5946317952365373E-3</v>
      </c>
      <c r="BE52" s="2">
        <f t="shared" si="47"/>
        <v>2.1458921889066506E-4</v>
      </c>
      <c r="BF52" s="2">
        <f t="shared" si="47"/>
        <v>4.4152868586277982E-6</v>
      </c>
      <c r="BG52" s="21">
        <f t="shared" si="64"/>
        <v>1641.1769980868569</v>
      </c>
      <c r="BH52" s="21">
        <f t="shared" si="64"/>
        <v>100.39922263389565</v>
      </c>
      <c r="BI52" s="21">
        <f t="shared" si="64"/>
        <v>6.1539079100071996</v>
      </c>
      <c r="BJ52" s="21">
        <f t="shared" si="64"/>
        <v>0.37787428087816582</v>
      </c>
      <c r="BK52" s="21">
        <f t="shared" si="64"/>
        <v>2.3241154416198066E-2</v>
      </c>
      <c r="BL52" s="21">
        <f t="shared" si="64"/>
        <v>1.4316190703355172E-3</v>
      </c>
      <c r="BM52" s="21">
        <f t="shared" si="64"/>
        <v>8.830963635369276E-5</v>
      </c>
      <c r="BN52" s="2">
        <f t="shared" si="48"/>
        <v>57.727204104371218</v>
      </c>
      <c r="BO52" s="2">
        <f t="shared" si="48"/>
        <v>60.476118585531751</v>
      </c>
      <c r="BP52" s="2">
        <f t="shared" si="48"/>
        <v>63.225033066692284</v>
      </c>
      <c r="BQ52" s="2">
        <f t="shared" si="48"/>
        <v>65.973947547852816</v>
      </c>
      <c r="BR52" s="2">
        <f t="shared" si="48"/>
        <v>68.722862029013356</v>
      </c>
      <c r="BS52" s="2">
        <f t="shared" si="48"/>
        <v>71.471776510173882</v>
      </c>
      <c r="BT52" s="2">
        <f t="shared" si="48"/>
        <v>74.220690991334422</v>
      </c>
      <c r="BU52" s="2">
        <f t="shared" si="49"/>
        <v>1.0400374490590205E-10</v>
      </c>
      <c r="BV52" s="2">
        <f t="shared" si="49"/>
        <v>6.3624392353701772E-12</v>
      </c>
      <c r="BW52" s="2">
        <f t="shared" si="49"/>
        <v>3.8998163197329705E-13</v>
      </c>
      <c r="BX52" s="2">
        <f t="shared" si="49"/>
        <v>2.3946410293143963E-14</v>
      </c>
      <c r="BY52" s="2">
        <f t="shared" si="49"/>
        <v>1.4728236268902132E-15</v>
      </c>
      <c r="BZ52" s="2">
        <f t="shared" si="49"/>
        <v>9.0723647010778093E-17</v>
      </c>
      <c r="CA52" s="2">
        <f t="shared" si="49"/>
        <v>5.5963015825670273E-18</v>
      </c>
      <c r="CB52" s="2"/>
      <c r="CC52" s="6">
        <f t="shared" si="30"/>
        <v>93</v>
      </c>
      <c r="CD52" s="2">
        <f t="shared" si="50"/>
        <v>3.1468334734196914E-3</v>
      </c>
      <c r="CE52" s="2">
        <f t="shared" si="50"/>
        <v>1.1486579488091343E-3</v>
      </c>
      <c r="CF52" s="2">
        <f t="shared" si="50"/>
        <v>2.8611895852088677E-4</v>
      </c>
      <c r="CG52" s="2">
        <f t="shared" si="50"/>
        <v>4.2386753842826863E-5</v>
      </c>
      <c r="CH52" s="2">
        <f t="shared" si="50"/>
        <v>1.0909000830672256E-6</v>
      </c>
      <c r="CI52" s="2">
        <f t="shared" si="50"/>
        <v>1.6865634222540393E-8</v>
      </c>
      <c r="CJ52" s="2">
        <f t="shared" si="50"/>
        <v>2.0883475837507604E-10</v>
      </c>
      <c r="CK52" s="21">
        <f t="shared" si="65"/>
        <v>0.37787428087816582</v>
      </c>
      <c r="CL52" s="21">
        <f t="shared" si="65"/>
        <v>2.3241154416198066E-2</v>
      </c>
      <c r="CM52" s="21">
        <f t="shared" si="65"/>
        <v>1.4316190703355172E-3</v>
      </c>
      <c r="CN52" s="21">
        <f t="shared" si="65"/>
        <v>8.830963635369276E-5</v>
      </c>
      <c r="CO52" s="21">
        <f t="shared" si="65"/>
        <v>5.4545152912200572E-6</v>
      </c>
      <c r="CP52" s="21">
        <f t="shared" si="65"/>
        <v>3.3731274131627409E-7</v>
      </c>
      <c r="CQ52" s="21">
        <f t="shared" si="65"/>
        <v>2.0883476016819866E-8</v>
      </c>
      <c r="CR52" s="2">
        <f t="shared" si="51"/>
        <v>65.973947547852816</v>
      </c>
      <c r="CS52" s="2">
        <f t="shared" si="51"/>
        <v>68.722862029013356</v>
      </c>
      <c r="CT52" s="2">
        <f t="shared" si="51"/>
        <v>71.471776510173882</v>
      </c>
      <c r="CU52" s="2">
        <f t="shared" si="51"/>
        <v>74.220690991334422</v>
      </c>
      <c r="CV52" s="2">
        <f t="shared" si="51"/>
        <v>76.969605472494962</v>
      </c>
      <c r="CW52" s="2">
        <f t="shared" si="51"/>
        <v>79.718519953655502</v>
      </c>
      <c r="CX52" s="2">
        <f t="shared" si="51"/>
        <v>82.467434434816028</v>
      </c>
      <c r="CY52" s="2">
        <f t="shared" si="52"/>
        <v>2.3946410293143963E-14</v>
      </c>
      <c r="CZ52" s="2">
        <f t="shared" si="52"/>
        <v>1.4728236268902132E-15</v>
      </c>
      <c r="DA52" s="2">
        <f t="shared" si="52"/>
        <v>9.0723647010778093E-17</v>
      </c>
      <c r="DB52" s="2">
        <f t="shared" si="52"/>
        <v>5.5963015825670273E-18</v>
      </c>
      <c r="DC52" s="2">
        <f t="shared" si="52"/>
        <v>3.4566003660536881E-19</v>
      </c>
      <c r="DD52" s="2">
        <f t="shared" si="52"/>
        <v>2.1375966043769742E-20</v>
      </c>
      <c r="DE52" s="2">
        <f t="shared" si="52"/>
        <v>1.3234142022316779E-21</v>
      </c>
      <c r="DF52" s="2"/>
      <c r="DG52" s="6">
        <f t="shared" si="34"/>
        <v>93</v>
      </c>
      <c r="DH52" s="2">
        <f t="shared" si="53"/>
        <v>8.5835687556266025E-5</v>
      </c>
      <c r="DI52" s="2">
        <f t="shared" si="53"/>
        <v>7.9475163455300368E-6</v>
      </c>
      <c r="DJ52" s="2">
        <f t="shared" si="53"/>
        <v>6.545400498403353E-7</v>
      </c>
      <c r="DK52" s="2">
        <f t="shared" si="53"/>
        <v>4.3850648978605024E-8</v>
      </c>
      <c r="DL52" s="2">
        <f t="shared" si="53"/>
        <v>2.7148518588759885E-9</v>
      </c>
      <c r="DM52" s="2">
        <f t="shared" si="53"/>
        <v>1.4237289014396026E-10</v>
      </c>
      <c r="DN52" s="2">
        <f t="shared" si="53"/>
        <v>8.0296991278316916E-12</v>
      </c>
      <c r="DO52" s="2">
        <f t="shared" si="53"/>
        <v>4.4876102833768527E-13</v>
      </c>
      <c r="DP52" s="2">
        <f t="shared" si="53"/>
        <v>2.1690427232101684E-14</v>
      </c>
      <c r="DQ52" s="2">
        <f t="shared" si="53"/>
        <v>9.6589403142388631E-16</v>
      </c>
      <c r="DR52" s="2">
        <f t="shared" si="53"/>
        <v>3.6637359812630161E-17</v>
      </c>
      <c r="DS52" s="2">
        <f t="shared" si="53"/>
        <v>2.2204460492503131E-18</v>
      </c>
      <c r="DT52" s="2">
        <f t="shared" si="53"/>
        <v>0</v>
      </c>
      <c r="DU52" s="21">
        <f t="shared" si="66"/>
        <v>1.4316190703355172E-3</v>
      </c>
      <c r="DV52" s="21">
        <f t="shared" si="66"/>
        <v>8.830963635369276E-5</v>
      </c>
      <c r="DW52" s="21">
        <f t="shared" si="66"/>
        <v>5.4545152912200572E-6</v>
      </c>
      <c r="DX52" s="21">
        <f t="shared" si="66"/>
        <v>3.3731274131627409E-7</v>
      </c>
      <c r="DY52" s="21">
        <f t="shared" si="66"/>
        <v>2.0883476016819866E-8</v>
      </c>
      <c r="DZ52" s="21">
        <f t="shared" si="66"/>
        <v>1.2942989821702663E-9</v>
      </c>
      <c r="EA52" s="21">
        <f t="shared" si="66"/>
        <v>8.0297031241585098E-11</v>
      </c>
      <c r="EB52" s="21">
        <f t="shared" si="66"/>
        <v>4.9862184605300448E-12</v>
      </c>
      <c r="EC52" s="21">
        <f t="shared" si="66"/>
        <v>3.0990331540574667E-13</v>
      </c>
      <c r="ED52" s="21">
        <f t="shared" si="66"/>
        <v>1.9277133514244363E-14</v>
      </c>
      <c r="EE52" s="21">
        <f t="shared" si="66"/>
        <v>1.2000518637978982E-15</v>
      </c>
      <c r="EF52" s="21">
        <f t="shared" si="66"/>
        <v>7.4761934871749733E-17</v>
      </c>
      <c r="EG52" s="21">
        <f t="shared" si="66"/>
        <v>4.6608709588845464E-18</v>
      </c>
      <c r="EH52" s="2">
        <f t="shared" si="54"/>
        <v>71.471776510173882</v>
      </c>
      <c r="EI52" s="2">
        <f t="shared" si="54"/>
        <v>74.220690991334422</v>
      </c>
      <c r="EJ52" s="2">
        <f t="shared" si="54"/>
        <v>76.969605472494962</v>
      </c>
      <c r="EK52" s="2">
        <f t="shared" si="54"/>
        <v>79.718519953655502</v>
      </c>
      <c r="EL52" s="2">
        <f t="shared" si="54"/>
        <v>82.467434434816028</v>
      </c>
      <c r="EM52" s="2">
        <f t="shared" si="54"/>
        <v>85.216348915976567</v>
      </c>
      <c r="EN52" s="2">
        <f t="shared" si="54"/>
        <v>87.965263397137093</v>
      </c>
      <c r="EO52" s="2">
        <f t="shared" si="54"/>
        <v>90.714177878297633</v>
      </c>
      <c r="EP52" s="2">
        <f t="shared" si="54"/>
        <v>93.463092359458159</v>
      </c>
      <c r="EQ52" s="2">
        <f t="shared" si="54"/>
        <v>96.212006840618699</v>
      </c>
      <c r="ER52" s="2">
        <f t="shared" si="54"/>
        <v>98.960921321779225</v>
      </c>
      <c r="ES52" s="2">
        <f t="shared" si="54"/>
        <v>101.70983580293976</v>
      </c>
      <c r="ET52" s="2">
        <f t="shared" si="54"/>
        <v>104.4587502841003</v>
      </c>
      <c r="EU52" s="2">
        <f t="shared" si="55"/>
        <v>9.0723647010778093E-17</v>
      </c>
      <c r="EV52" s="2">
        <f t="shared" si="55"/>
        <v>5.5963015825670273E-18</v>
      </c>
      <c r="EW52" s="2">
        <f t="shared" si="55"/>
        <v>3.4566003660536881E-19</v>
      </c>
      <c r="EX52" s="2">
        <f t="shared" si="55"/>
        <v>2.1375966043769742E-20</v>
      </c>
      <c r="EY52" s="2">
        <f t="shared" si="55"/>
        <v>1.3234142022316779E-21</v>
      </c>
      <c r="EZ52" s="2">
        <f t="shared" si="55"/>
        <v>8.2021481957877695E-23</v>
      </c>
      <c r="FA52" s="2">
        <f t="shared" si="55"/>
        <v>5.0885317709217868E-24</v>
      </c>
      <c r="FB52" s="2">
        <f t="shared" si="55"/>
        <v>3.1598342610679223E-25</v>
      </c>
      <c r="FC52" s="2">
        <f t="shared" si="55"/>
        <v>1.9638993378947547E-26</v>
      </c>
      <c r="FD52" s="2">
        <f t="shared" si="55"/>
        <v>1.221618093665008E-27</v>
      </c>
      <c r="FE52" s="2">
        <f t="shared" si="55"/>
        <v>7.6048914063619285E-29</v>
      </c>
      <c r="FF52" s="2">
        <f t="shared" si="55"/>
        <v>4.7377652012638363E-30</v>
      </c>
      <c r="FG52" s="2">
        <f t="shared" si="55"/>
        <v>2.9536571349963262E-31</v>
      </c>
    </row>
    <row r="53" spans="1:163" x14ac:dyDescent="0.25">
      <c r="A53" s="19">
        <v>35</v>
      </c>
      <c r="B53" s="19">
        <v>95</v>
      </c>
      <c r="C53" s="4">
        <f t="shared" si="56"/>
        <v>35</v>
      </c>
      <c r="D53" s="20">
        <f t="shared" si="56"/>
        <v>95</v>
      </c>
      <c r="E53" s="8">
        <f t="shared" si="12"/>
        <v>368.16</v>
      </c>
      <c r="F53" s="21">
        <f t="shared" si="45"/>
        <v>6.3371356147021542E-14</v>
      </c>
      <c r="G53" s="7">
        <f t="shared" si="13"/>
        <v>1.1896801979418856</v>
      </c>
      <c r="H53" s="7">
        <f t="shared" si="14"/>
        <v>5.1872520936154742E-2</v>
      </c>
      <c r="I53" s="32">
        <f t="shared" si="15"/>
        <v>84.094206012786685</v>
      </c>
      <c r="J53" s="2">
        <f t="shared" si="39"/>
        <v>0.20433588306174322</v>
      </c>
      <c r="K53" s="2">
        <f t="shared" si="16"/>
        <v>0.7319801990967415</v>
      </c>
      <c r="L53" s="2">
        <f t="shared" si="17"/>
        <v>1.1277504019481723</v>
      </c>
      <c r="M53" s="2">
        <f t="shared" si="18"/>
        <v>0.58962353617367957</v>
      </c>
      <c r="N53" s="2">
        <f t="shared" si="19"/>
        <v>0.4912212348789522</v>
      </c>
      <c r="O53" s="2">
        <f t="shared" si="20"/>
        <v>6.3803318196731075E-3</v>
      </c>
      <c r="P53" s="2">
        <f t="shared" si="21"/>
        <v>1.4098218673250562E-4</v>
      </c>
      <c r="Q53" s="6">
        <f t="shared" si="22"/>
        <v>95</v>
      </c>
      <c r="R53" s="2">
        <f t="shared" si="46"/>
        <v>0.05</v>
      </c>
      <c r="S53" s="2">
        <f t="shared" si="46"/>
        <v>0.1</v>
      </c>
      <c r="T53" s="2">
        <f t="shared" si="46"/>
        <v>0.15</v>
      </c>
      <c r="U53" s="2">
        <f t="shared" si="46"/>
        <v>0.19996963905508996</v>
      </c>
      <c r="V53" s="2">
        <f t="shared" si="46"/>
        <v>8.4387556306376357E-2</v>
      </c>
      <c r="W53" s="2">
        <f t="shared" si="46"/>
        <v>5.0459106546123624E-3</v>
      </c>
      <c r="X53" s="2">
        <f t="shared" si="46"/>
        <v>2.1373191743264688E-4</v>
      </c>
      <c r="Y53" s="2">
        <f t="shared" si="46"/>
        <v>6.6982401682180726E-6</v>
      </c>
      <c r="Z53" s="21">
        <f t="shared" si="63"/>
        <v>36723.73708196776</v>
      </c>
      <c r="AA53" s="21">
        <f t="shared" si="63"/>
        <v>2275.6846274518748</v>
      </c>
      <c r="AB53" s="21">
        <f t="shared" si="63"/>
        <v>141.31903099319513</v>
      </c>
      <c r="AC53" s="21">
        <f t="shared" si="63"/>
        <v>8.7929155699676986</v>
      </c>
      <c r="AD53" s="21">
        <f t="shared" si="63"/>
        <v>0.54807377169449412</v>
      </c>
      <c r="AE53" s="21">
        <f t="shared" si="63"/>
        <v>3.421822701624775E-2</v>
      </c>
      <c r="AF53" s="21">
        <f t="shared" si="63"/>
        <v>2.1396065006984775E-3</v>
      </c>
      <c r="AG53" s="21">
        <f t="shared" si="63"/>
        <v>1.3397377745010192E-4</v>
      </c>
      <c r="AH53" s="2">
        <f t="shared" si="62"/>
        <v>54.679624425344478</v>
      </c>
      <c r="AI53" s="2">
        <f t="shared" si="62"/>
        <v>57.4136056466117</v>
      </c>
      <c r="AJ53" s="2">
        <f t="shared" si="62"/>
        <v>60.147586867878928</v>
      </c>
      <c r="AK53" s="2">
        <f t="shared" si="62"/>
        <v>62.88156808914615</v>
      </c>
      <c r="AL53" s="2">
        <f t="shared" si="62"/>
        <v>65.615549310413371</v>
      </c>
      <c r="AM53" s="2">
        <f t="shared" si="62"/>
        <v>68.3495305316806</v>
      </c>
      <c r="AN53" s="2">
        <f t="shared" si="62"/>
        <v>71.083511752947814</v>
      </c>
      <c r="AO53" s="2">
        <f t="shared" si="61"/>
        <v>73.817492974215057</v>
      </c>
      <c r="AP53" s="2">
        <f t="shared" si="41"/>
        <v>2.3272371079485942E-9</v>
      </c>
      <c r="AQ53" s="2">
        <f t="shared" si="41"/>
        <v>1.4421335423594399E-10</v>
      </c>
      <c r="AR53" s="2">
        <f t="shared" si="41"/>
        <v>8.9555829967332846E-12</v>
      </c>
      <c r="AS53" s="2">
        <f t="shared" si="41"/>
        <v>5.5721912667856022E-13</v>
      </c>
      <c r="AT53" s="2">
        <f t="shared" si="41"/>
        <v>3.4732182855394171E-14</v>
      </c>
      <c r="AU53" s="2">
        <f t="shared" si="41"/>
        <v>2.1684556045354593E-15</v>
      </c>
      <c r="AV53" s="2">
        <f t="shared" si="41"/>
        <v>1.3558977062310875E-16</v>
      </c>
      <c r="AW53" s="2">
        <f t="shared" si="41"/>
        <v>8.4901001316415464E-18</v>
      </c>
      <c r="AX53" s="2"/>
      <c r="AY53" s="6">
        <f t="shared" si="26"/>
        <v>95</v>
      </c>
      <c r="AZ53" s="2">
        <f t="shared" si="47"/>
        <v>0.05</v>
      </c>
      <c r="BA53" s="2">
        <f t="shared" si="47"/>
        <v>0.15</v>
      </c>
      <c r="BB53" s="2">
        <f t="shared" si="47"/>
        <v>0.19996892270672753</v>
      </c>
      <c r="BC53" s="2">
        <f t="shared" si="47"/>
        <v>8.4216224827471695E-2</v>
      </c>
      <c r="BD53" s="2">
        <f t="shared" si="47"/>
        <v>6.7097042521319988E-3</v>
      </c>
      <c r="BE53" s="2">
        <f t="shared" si="47"/>
        <v>3.197038227163329E-4</v>
      </c>
      <c r="BF53" s="2">
        <f t="shared" si="47"/>
        <v>6.6792699045581386E-6</v>
      </c>
      <c r="BG53" s="21">
        <f t="shared" si="64"/>
        <v>2269.9018327755603</v>
      </c>
      <c r="BH53" s="21">
        <f t="shared" si="64"/>
        <v>140.95178249250543</v>
      </c>
      <c r="BI53" s="21">
        <f t="shared" si="64"/>
        <v>8.7695952128687757</v>
      </c>
      <c r="BJ53" s="21">
        <f t="shared" si="64"/>
        <v>0.54659292199821286</v>
      </c>
      <c r="BK53" s="21">
        <f t="shared" si="64"/>
        <v>3.4124184657247265E-2</v>
      </c>
      <c r="BL53" s="21">
        <f t="shared" si="64"/>
        <v>2.1336333958501758E-3</v>
      </c>
      <c r="BM53" s="21">
        <f t="shared" si="64"/>
        <v>1.3359432141517687E-4</v>
      </c>
      <c r="BN53" s="2">
        <f t="shared" si="48"/>
        <v>57.4136056466117</v>
      </c>
      <c r="BO53" s="2">
        <f t="shared" si="48"/>
        <v>60.147586867878928</v>
      </c>
      <c r="BP53" s="2">
        <f t="shared" si="48"/>
        <v>62.88156808914615</v>
      </c>
      <c r="BQ53" s="2">
        <f t="shared" si="48"/>
        <v>65.615549310413371</v>
      </c>
      <c r="BR53" s="2">
        <f t="shared" si="48"/>
        <v>68.3495305316806</v>
      </c>
      <c r="BS53" s="2">
        <f t="shared" si="48"/>
        <v>71.083511752947814</v>
      </c>
      <c r="BT53" s="2">
        <f t="shared" si="48"/>
        <v>73.817492974215057</v>
      </c>
      <c r="BU53" s="2">
        <f t="shared" si="49"/>
        <v>1.4384689032343713E-10</v>
      </c>
      <c r="BV53" s="2">
        <f t="shared" si="49"/>
        <v>8.9323099488435473E-12</v>
      </c>
      <c r="BW53" s="2">
        <f t="shared" si="49"/>
        <v>5.5574128361218019E-13</v>
      </c>
      <c r="BX53" s="2">
        <f t="shared" si="49"/>
        <v>3.463833938820398E-14</v>
      </c>
      <c r="BY53" s="2">
        <f t="shared" si="49"/>
        <v>2.1624960122545478E-15</v>
      </c>
      <c r="BZ53" s="2">
        <f t="shared" si="49"/>
        <v>1.3521124685327862E-16</v>
      </c>
      <c r="CA53" s="2">
        <f t="shared" si="49"/>
        <v>8.4660534876040434E-18</v>
      </c>
      <c r="CB53" s="2"/>
      <c r="CC53" s="6">
        <f t="shared" si="30"/>
        <v>95</v>
      </c>
      <c r="CD53" s="2">
        <f t="shared" si="50"/>
        <v>4.2108112413735844E-3</v>
      </c>
      <c r="CE53" s="2">
        <f t="shared" si="50"/>
        <v>1.6774260630329997E-3</v>
      </c>
      <c r="CF53" s="2">
        <f t="shared" si="50"/>
        <v>4.2627176362177723E-4</v>
      </c>
      <c r="CG53" s="2">
        <f t="shared" si="50"/>
        <v>6.4120991083758128E-5</v>
      </c>
      <c r="CH53" s="2">
        <f t="shared" si="50"/>
        <v>1.6751421744176653E-6</v>
      </c>
      <c r="CI53" s="2">
        <f t="shared" si="50"/>
        <v>2.6287983106998428E-8</v>
      </c>
      <c r="CJ53" s="2">
        <f t="shared" si="50"/>
        <v>3.3040346236745675E-10</v>
      </c>
      <c r="CK53" s="21">
        <f t="shared" si="65"/>
        <v>0.54659292199821286</v>
      </c>
      <c r="CL53" s="21">
        <f t="shared" si="65"/>
        <v>3.4124184657247265E-2</v>
      </c>
      <c r="CM53" s="21">
        <f t="shared" si="65"/>
        <v>2.1336333958501758E-3</v>
      </c>
      <c r="CN53" s="21">
        <f t="shared" si="65"/>
        <v>1.3359432141517687E-4</v>
      </c>
      <c r="CO53" s="21">
        <f t="shared" si="65"/>
        <v>8.3757459485357343E-6</v>
      </c>
      <c r="CP53" s="21">
        <f t="shared" si="65"/>
        <v>5.2575980031818875E-7</v>
      </c>
      <c r="CQ53" s="21">
        <f t="shared" si="65"/>
        <v>3.3040346813861424E-8</v>
      </c>
      <c r="CR53" s="2">
        <f t="shared" si="51"/>
        <v>65.615549310413371</v>
      </c>
      <c r="CS53" s="2">
        <f t="shared" si="51"/>
        <v>68.3495305316806</v>
      </c>
      <c r="CT53" s="2">
        <f t="shared" si="51"/>
        <v>71.083511752947814</v>
      </c>
      <c r="CU53" s="2">
        <f t="shared" si="51"/>
        <v>73.817492974215057</v>
      </c>
      <c r="CV53" s="2">
        <f t="shared" si="51"/>
        <v>76.551474195482271</v>
      </c>
      <c r="CW53" s="2">
        <f t="shared" si="51"/>
        <v>79.2854554167495</v>
      </c>
      <c r="CX53" s="2">
        <f t="shared" si="51"/>
        <v>82.019436638016728</v>
      </c>
      <c r="CY53" s="2">
        <f t="shared" si="52"/>
        <v>3.463833938820398E-14</v>
      </c>
      <c r="CZ53" s="2">
        <f t="shared" si="52"/>
        <v>2.1624960122545478E-15</v>
      </c>
      <c r="DA53" s="2">
        <f t="shared" si="52"/>
        <v>1.3521124685327862E-16</v>
      </c>
      <c r="DB53" s="2">
        <f t="shared" si="52"/>
        <v>8.4660534876040434E-18</v>
      </c>
      <c r="DC53" s="2">
        <f t="shared" si="52"/>
        <v>5.3078238497771845E-19</v>
      </c>
      <c r="DD53" s="2">
        <f t="shared" si="52"/>
        <v>3.3318111734638858E-20</v>
      </c>
      <c r="DE53" s="2">
        <f t="shared" si="52"/>
        <v>2.093811591144324E-21</v>
      </c>
      <c r="DF53" s="2"/>
      <c r="DG53" s="6">
        <f t="shared" si="34"/>
        <v>95</v>
      </c>
      <c r="DH53" s="2">
        <f t="shared" si="53"/>
        <v>1.2788152908653315E-4</v>
      </c>
      <c r="DI53" s="2">
        <f t="shared" si="53"/>
        <v>1.2022685828204648E-5</v>
      </c>
      <c r="DJ53" s="2">
        <f t="shared" si="53"/>
        <v>1.0050853046505992E-6</v>
      </c>
      <c r="DK53" s="2">
        <f t="shared" si="53"/>
        <v>6.8348756078195912E-8</v>
      </c>
      <c r="DL53" s="2">
        <f t="shared" si="53"/>
        <v>4.2952450107769384E-9</v>
      </c>
      <c r="DM53" s="2">
        <f t="shared" si="53"/>
        <v>2.2864208748529792E-10</v>
      </c>
      <c r="DN53" s="2">
        <f t="shared" si="53"/>
        <v>1.3089263006804686E-11</v>
      </c>
      <c r="DO53" s="2">
        <f t="shared" si="53"/>
        <v>7.4253603266072333E-13</v>
      </c>
      <c r="DP53" s="2">
        <f t="shared" ref="DP53:DT73" si="67">DP$10*(1-EXP((-EC53)))</f>
        <v>3.643307877609914E-14</v>
      </c>
      <c r="DQ53" s="2">
        <f t="shared" si="67"/>
        <v>1.6431300764452318E-15</v>
      </c>
      <c r="DR53" s="2">
        <f t="shared" si="67"/>
        <v>6.3282712403633917E-17</v>
      </c>
      <c r="DS53" s="2">
        <f t="shared" si="67"/>
        <v>2.2204460492503131E-18</v>
      </c>
      <c r="DT53" s="2">
        <f t="shared" si="67"/>
        <v>0</v>
      </c>
      <c r="DU53" s="21">
        <f t="shared" si="66"/>
        <v>2.1336333958501758E-3</v>
      </c>
      <c r="DV53" s="21">
        <f t="shared" si="66"/>
        <v>1.3359432141517687E-4</v>
      </c>
      <c r="DW53" s="21">
        <f t="shared" si="66"/>
        <v>8.3757459485357343E-6</v>
      </c>
      <c r="DX53" s="21">
        <f t="shared" si="66"/>
        <v>5.2575980031818875E-7</v>
      </c>
      <c r="DY53" s="21">
        <f t="shared" si="66"/>
        <v>3.3040346813861424E-8</v>
      </c>
      <c r="DZ53" s="21">
        <f t="shared" si="66"/>
        <v>2.0785644213098146E-9</v>
      </c>
      <c r="EA53" s="21">
        <f t="shared" si="66"/>
        <v>1.3089267388080056E-10</v>
      </c>
      <c r="EB53" s="21">
        <f t="shared" si="66"/>
        <v>8.2503815614712272E-12</v>
      </c>
      <c r="EC53" s="21">
        <f t="shared" si="66"/>
        <v>5.2049403030388112E-13</v>
      </c>
      <c r="ED53" s="21">
        <f t="shared" si="66"/>
        <v>3.2863870345554646E-14</v>
      </c>
      <c r="EE53" s="21">
        <f t="shared" si="66"/>
        <v>2.0766481630712042E-15</v>
      </c>
      <c r="EF53" s="21">
        <f t="shared" si="66"/>
        <v>1.3131974423903522E-16</v>
      </c>
      <c r="EG53" s="21">
        <f t="shared" si="66"/>
        <v>8.3100398193416809E-18</v>
      </c>
      <c r="EH53" s="2">
        <f t="shared" ref="EH53:ET72" si="68">DH$12/$E53</f>
        <v>71.083511752947814</v>
      </c>
      <c r="EI53" s="2">
        <f t="shared" si="68"/>
        <v>73.817492974215057</v>
      </c>
      <c r="EJ53" s="2">
        <f t="shared" si="68"/>
        <v>76.551474195482271</v>
      </c>
      <c r="EK53" s="2">
        <f t="shared" si="68"/>
        <v>79.2854554167495</v>
      </c>
      <c r="EL53" s="2">
        <f t="shared" si="68"/>
        <v>82.019436638016728</v>
      </c>
      <c r="EM53" s="2">
        <f t="shared" si="68"/>
        <v>84.753417859283942</v>
      </c>
      <c r="EN53" s="2">
        <f t="shared" si="68"/>
        <v>87.487399080551171</v>
      </c>
      <c r="EO53" s="2">
        <f t="shared" si="68"/>
        <v>90.2213803018184</v>
      </c>
      <c r="EP53" s="2">
        <f t="shared" si="68"/>
        <v>92.955361523085614</v>
      </c>
      <c r="EQ53" s="2">
        <f t="shared" si="68"/>
        <v>95.689342744352842</v>
      </c>
      <c r="ER53" s="2">
        <f t="shared" si="68"/>
        <v>98.423323965620071</v>
      </c>
      <c r="ES53" s="2">
        <f t="shared" si="68"/>
        <v>101.15730518688729</v>
      </c>
      <c r="ET53" s="2">
        <f t="shared" si="68"/>
        <v>103.89128640815451</v>
      </c>
      <c r="EU53" s="2">
        <f t="shared" si="55"/>
        <v>1.3521124685327862E-16</v>
      </c>
      <c r="EV53" s="2">
        <f t="shared" si="55"/>
        <v>8.4660534876040434E-18</v>
      </c>
      <c r="EW53" s="2">
        <f t="shared" si="55"/>
        <v>5.3078238497771845E-19</v>
      </c>
      <c r="EX53" s="2">
        <f t="shared" si="55"/>
        <v>3.3318111734638858E-20</v>
      </c>
      <c r="EY53" s="2">
        <f t="shared" si="55"/>
        <v>2.093811591144324E-21</v>
      </c>
      <c r="EZ53" s="2">
        <f t="shared" si="55"/>
        <v>1.3172144641539025E-22</v>
      </c>
      <c r="FA53" s="2">
        <f t="shared" si="55"/>
        <v>8.2948462600989395E-24</v>
      </c>
      <c r="FB53" s="2">
        <f t="shared" si="55"/>
        <v>5.2283786849850207E-25</v>
      </c>
      <c r="FC53" s="2">
        <f t="shared" ref="FC53:FG103" si="69">$DJ$7*$E53*EXP((-EP53))*(1-(EP53^2+2.334733*EP53+0.250621)/(EP53^2+3.330657*EP53+1.681534))</f>
        <v>3.2984412574013098E-26</v>
      </c>
      <c r="FD53" s="2">
        <f t="shared" si="69"/>
        <v>2.0826280322778267E-27</v>
      </c>
      <c r="FE53" s="2">
        <f t="shared" si="69"/>
        <v>1.3160001034202904E-28</v>
      </c>
      <c r="FF53" s="2">
        <f t="shared" si="69"/>
        <v>8.321910281573435E-30</v>
      </c>
      <c r="FG53" s="2">
        <f t="shared" si="69"/>
        <v>5.266184929962824E-31</v>
      </c>
    </row>
    <row r="54" spans="1:163" x14ac:dyDescent="0.25">
      <c r="A54" s="19">
        <v>36</v>
      </c>
      <c r="B54" s="19">
        <v>97</v>
      </c>
      <c r="C54" s="4">
        <f t="shared" si="56"/>
        <v>36</v>
      </c>
      <c r="D54" s="20">
        <f t="shared" si="56"/>
        <v>97</v>
      </c>
      <c r="E54" s="8">
        <f t="shared" si="12"/>
        <v>370.16</v>
      </c>
      <c r="F54" s="21">
        <f t="shared" si="45"/>
        <v>6.3371356147021542E-14</v>
      </c>
      <c r="G54" s="7">
        <f t="shared" si="13"/>
        <v>1.1890119771751233</v>
      </c>
      <c r="H54" s="7">
        <f t="shared" si="14"/>
        <v>4.926531177884657E-2</v>
      </c>
      <c r="I54" s="32">
        <f t="shared" si="15"/>
        <v>84.353755350582816</v>
      </c>
      <c r="J54" s="2">
        <f t="shared" si="39"/>
        <v>0.2080351798939272</v>
      </c>
      <c r="K54" s="2">
        <f t="shared" si="16"/>
        <v>0.74496568431345389</v>
      </c>
      <c r="L54" s="2">
        <f t="shared" si="17"/>
        <v>1.1280365859771653</v>
      </c>
      <c r="M54" s="2">
        <f t="shared" si="18"/>
        <v>0.6168480952786155</v>
      </c>
      <c r="N54" s="2">
        <f t="shared" si="19"/>
        <v>0.51922587256868202</v>
      </c>
      <c r="O54" s="2">
        <f t="shared" si="20"/>
        <v>8.6155371171516195E-3</v>
      </c>
      <c r="P54" s="2">
        <f t="shared" si="21"/>
        <v>2.0943951345370193E-4</v>
      </c>
      <c r="Q54" s="6">
        <f t="shared" si="22"/>
        <v>97</v>
      </c>
      <c r="R54" s="2">
        <f t="shared" si="46"/>
        <v>0.05</v>
      </c>
      <c r="S54" s="2">
        <f t="shared" si="46"/>
        <v>0.1</v>
      </c>
      <c r="T54" s="2">
        <f t="shared" si="46"/>
        <v>0.15</v>
      </c>
      <c r="U54" s="2">
        <f t="shared" si="46"/>
        <v>0.19999924193745403</v>
      </c>
      <c r="V54" s="2">
        <f t="shared" si="46"/>
        <v>0.10920103614095825</v>
      </c>
      <c r="W54" s="2">
        <f t="shared" si="46"/>
        <v>7.3207092513487776E-3</v>
      </c>
      <c r="X54" s="2">
        <f t="shared" si="46"/>
        <v>3.1701993819507337E-4</v>
      </c>
      <c r="Y54" s="2">
        <f t="shared" si="46"/>
        <v>1.0088010659370373E-5</v>
      </c>
      <c r="Z54" s="21">
        <f t="shared" si="63"/>
        <v>49874.586830766042</v>
      </c>
      <c r="AA54" s="21">
        <f t="shared" si="63"/>
        <v>3136.6305802610455</v>
      </c>
      <c r="AB54" s="21">
        <f t="shared" si="63"/>
        <v>197.68355179626249</v>
      </c>
      <c r="AC54" s="21">
        <f t="shared" si="63"/>
        <v>12.483062027788389</v>
      </c>
      <c r="AD54" s="21">
        <f t="shared" si="63"/>
        <v>0.78966949224993133</v>
      </c>
      <c r="AE54" s="21">
        <f t="shared" si="63"/>
        <v>5.0035904541306561E-2</v>
      </c>
      <c r="AF54" s="21">
        <f t="shared" si="63"/>
        <v>3.1752351096683952E-3</v>
      </c>
      <c r="AG54" s="21">
        <f t="shared" si="63"/>
        <v>2.0178056951731602E-4</v>
      </c>
      <c r="AH54" s="2">
        <f t="shared" si="62"/>
        <v>54.384186644788265</v>
      </c>
      <c r="AI54" s="2">
        <f t="shared" si="62"/>
        <v>57.103395977027674</v>
      </c>
      <c r="AJ54" s="2">
        <f t="shared" si="62"/>
        <v>59.82260530926709</v>
      </c>
      <c r="AK54" s="2">
        <f t="shared" si="62"/>
        <v>62.541814641506498</v>
      </c>
      <c r="AL54" s="2">
        <f t="shared" si="62"/>
        <v>65.261023973745907</v>
      </c>
      <c r="AM54" s="2">
        <f t="shared" si="62"/>
        <v>67.980233305985323</v>
      </c>
      <c r="AN54" s="2">
        <f t="shared" si="62"/>
        <v>70.699442638224738</v>
      </c>
      <c r="AO54" s="2">
        <f t="shared" si="61"/>
        <v>73.418651970464168</v>
      </c>
      <c r="AP54" s="2">
        <f t="shared" si="41"/>
        <v>3.1606242910156592E-9</v>
      </c>
      <c r="AQ54" s="2">
        <f t="shared" si="41"/>
        <v>1.9877266683475074E-10</v>
      </c>
      <c r="AR54" s="2">
        <f t="shared" si="41"/>
        <v>1.2527479118600671E-11</v>
      </c>
      <c r="AS54" s="2">
        <f t="shared" si="41"/>
        <v>7.910687120917852E-13</v>
      </c>
      <c r="AT54" s="2">
        <f t="shared" si="41"/>
        <v>5.0042431306309077E-14</v>
      </c>
      <c r="AU54" s="2">
        <f t="shared" si="41"/>
        <v>3.1708432803946993E-15</v>
      </c>
      <c r="AV54" s="2">
        <f t="shared" si="41"/>
        <v>2.0121896003818591E-16</v>
      </c>
      <c r="AW54" s="2">
        <f t="shared" si="41"/>
        <v>1.2787108500920006E-17</v>
      </c>
      <c r="AX54" s="2"/>
      <c r="AY54" s="6">
        <f t="shared" si="26"/>
        <v>97</v>
      </c>
      <c r="AZ54" s="2">
        <f t="shared" si="47"/>
        <v>0.05</v>
      </c>
      <c r="BA54" s="2">
        <f t="shared" si="47"/>
        <v>0.15</v>
      </c>
      <c r="BB54" s="2">
        <f t="shared" si="47"/>
        <v>0.19999921648291316</v>
      </c>
      <c r="BC54" s="2">
        <f t="shared" si="47"/>
        <v>0.10900754809495135</v>
      </c>
      <c r="BD54" s="2">
        <f t="shared" si="47"/>
        <v>9.7348412014492073E-3</v>
      </c>
      <c r="BE54" s="2">
        <f t="shared" si="47"/>
        <v>4.7420729009659544E-4</v>
      </c>
      <c r="BF54" s="2">
        <f t="shared" si="47"/>
        <v>1.0059499271636297E-5</v>
      </c>
      <c r="BG54" s="21">
        <f t="shared" si="64"/>
        <v>3128.6814004706557</v>
      </c>
      <c r="BH54" s="21">
        <f t="shared" si="64"/>
        <v>197.17113649980496</v>
      </c>
      <c r="BI54" s="21">
        <f t="shared" si="64"/>
        <v>12.450035054596631</v>
      </c>
      <c r="BJ54" s="21">
        <f t="shared" si="64"/>
        <v>0.78754080956977091</v>
      </c>
      <c r="BK54" s="21">
        <f t="shared" si="64"/>
        <v>4.9898694670004129E-2</v>
      </c>
      <c r="BL54" s="21">
        <f t="shared" si="64"/>
        <v>3.1663896588493478E-3</v>
      </c>
      <c r="BM54" s="21">
        <f t="shared" si="64"/>
        <v>2.0121022685283324E-4</v>
      </c>
      <c r="BN54" s="2">
        <f t="shared" si="48"/>
        <v>57.103395977027674</v>
      </c>
      <c r="BO54" s="2">
        <f t="shared" si="48"/>
        <v>59.82260530926709</v>
      </c>
      <c r="BP54" s="2">
        <f t="shared" si="48"/>
        <v>62.541814641506498</v>
      </c>
      <c r="BQ54" s="2">
        <f t="shared" si="48"/>
        <v>65.261023973745907</v>
      </c>
      <c r="BR54" s="2">
        <f t="shared" si="48"/>
        <v>67.980233305985323</v>
      </c>
      <c r="BS54" s="2">
        <f t="shared" si="48"/>
        <v>70.699442638224738</v>
      </c>
      <c r="BT54" s="2">
        <f t="shared" si="48"/>
        <v>73.418651970464168</v>
      </c>
      <c r="BU54" s="2">
        <f t="shared" si="49"/>
        <v>1.9826891615962823E-10</v>
      </c>
      <c r="BV54" s="2">
        <f t="shared" si="49"/>
        <v>1.2495006653995609E-11</v>
      </c>
      <c r="BW54" s="2">
        <f t="shared" si="49"/>
        <v>7.8897574760000372E-13</v>
      </c>
      <c r="BX54" s="2">
        <f t="shared" si="49"/>
        <v>4.9907533784373689E-14</v>
      </c>
      <c r="BY54" s="2">
        <f t="shared" si="49"/>
        <v>3.1621481043177204E-15</v>
      </c>
      <c r="BZ54" s="2">
        <f t="shared" si="49"/>
        <v>2.006584118088662E-16</v>
      </c>
      <c r="CA54" s="2">
        <f t="shared" si="49"/>
        <v>1.2750965112297095E-17</v>
      </c>
      <c r="CB54" s="2"/>
      <c r="CC54" s="6">
        <f t="shared" si="30"/>
        <v>97</v>
      </c>
      <c r="CD54" s="2">
        <f t="shared" si="50"/>
        <v>5.4503774047475672E-3</v>
      </c>
      <c r="CE54" s="2">
        <f t="shared" si="50"/>
        <v>2.4337103003623018E-3</v>
      </c>
      <c r="CF54" s="2">
        <f t="shared" si="50"/>
        <v>6.3227638679546065E-4</v>
      </c>
      <c r="CG54" s="2">
        <f t="shared" si="50"/>
        <v>9.6571193007708442E-5</v>
      </c>
      <c r="CH54" s="2">
        <f t="shared" si="50"/>
        <v>2.5605314334375961E-6</v>
      </c>
      <c r="CI54" s="2">
        <f t="shared" si="50"/>
        <v>4.0780619575686572E-8</v>
      </c>
      <c r="CJ54" s="2">
        <f t="shared" si="50"/>
        <v>5.2018556573329989E-10</v>
      </c>
      <c r="CK54" s="21">
        <f t="shared" si="65"/>
        <v>0.78754080956977091</v>
      </c>
      <c r="CL54" s="21">
        <f t="shared" si="65"/>
        <v>4.9898694670004129E-2</v>
      </c>
      <c r="CM54" s="21">
        <f t="shared" si="65"/>
        <v>3.1663896588493478E-3</v>
      </c>
      <c r="CN54" s="21">
        <f t="shared" si="65"/>
        <v>2.0121022685283324E-4</v>
      </c>
      <c r="CO54" s="21">
        <f t="shared" si="65"/>
        <v>1.2802739121906996E-5</v>
      </c>
      <c r="CP54" s="21">
        <f t="shared" si="65"/>
        <v>8.1561272413235299E-7</v>
      </c>
      <c r="CQ54" s="21">
        <f t="shared" si="65"/>
        <v>5.2018557971227385E-8</v>
      </c>
      <c r="CR54" s="2">
        <f t="shared" si="51"/>
        <v>65.261023973745907</v>
      </c>
      <c r="CS54" s="2">
        <f t="shared" si="51"/>
        <v>67.980233305985323</v>
      </c>
      <c r="CT54" s="2">
        <f t="shared" si="51"/>
        <v>70.699442638224738</v>
      </c>
      <c r="CU54" s="2">
        <f t="shared" si="51"/>
        <v>73.418651970464168</v>
      </c>
      <c r="CV54" s="2">
        <f t="shared" si="51"/>
        <v>76.13786130270357</v>
      </c>
      <c r="CW54" s="2">
        <f t="shared" si="51"/>
        <v>78.857070634942986</v>
      </c>
      <c r="CX54" s="2">
        <f t="shared" si="51"/>
        <v>81.576279967182401</v>
      </c>
      <c r="CY54" s="2">
        <f t="shared" si="52"/>
        <v>4.9907533784373689E-14</v>
      </c>
      <c r="CZ54" s="2">
        <f t="shared" si="52"/>
        <v>3.1621481043177204E-15</v>
      </c>
      <c r="DA54" s="2">
        <f t="shared" si="52"/>
        <v>2.006584118088662E-16</v>
      </c>
      <c r="DB54" s="2">
        <f t="shared" si="52"/>
        <v>1.2750965112297095E-17</v>
      </c>
      <c r="DC54" s="2">
        <f t="shared" si="52"/>
        <v>8.1132694602786171E-19</v>
      </c>
      <c r="DD54" s="2">
        <f t="shared" si="52"/>
        <v>5.1686484599921766E-20</v>
      </c>
      <c r="DE54" s="2">
        <f t="shared" si="52"/>
        <v>3.2964865694311403E-21</v>
      </c>
      <c r="DF54" s="2"/>
      <c r="DG54" s="6">
        <f t="shared" si="34"/>
        <v>97</v>
      </c>
      <c r="DH54" s="2">
        <f t="shared" ref="DH54:DT74" si="70">DH$10*(1-EXP((-DU54)))</f>
        <v>1.8968291603863816E-4</v>
      </c>
      <c r="DI54" s="2">
        <f t="shared" si="70"/>
        <v>1.8107098688945333E-5</v>
      </c>
      <c r="DJ54" s="2">
        <f t="shared" si="70"/>
        <v>1.5363188600625576E-6</v>
      </c>
      <c r="DK54" s="2">
        <f t="shared" si="70"/>
        <v>1.0602961089678509E-7</v>
      </c>
      <c r="DL54" s="2">
        <f t="shared" si="70"/>
        <v>6.7624123545328988E-9</v>
      </c>
      <c r="DM54" s="2">
        <f t="shared" si="70"/>
        <v>3.6533128966453889E-10</v>
      </c>
      <c r="DN54" s="2">
        <f t="shared" si="70"/>
        <v>2.1225743385144824E-11</v>
      </c>
      <c r="DO54" s="2">
        <f t="shared" si="70"/>
        <v>1.2220224832049098E-12</v>
      </c>
      <c r="DP54" s="2">
        <f t="shared" si="67"/>
        <v>6.0851323979704833E-14</v>
      </c>
      <c r="DQ54" s="2">
        <f t="shared" si="67"/>
        <v>2.7866597918091431E-15</v>
      </c>
      <c r="DR54" s="2">
        <f t="shared" si="67"/>
        <v>1.0658141036401502E-16</v>
      </c>
      <c r="DS54" s="2">
        <f t="shared" si="67"/>
        <v>4.4408920985006263E-18</v>
      </c>
      <c r="DT54" s="2">
        <f t="shared" si="67"/>
        <v>0</v>
      </c>
      <c r="DU54" s="21">
        <f t="shared" si="66"/>
        <v>3.1663896588493478E-3</v>
      </c>
      <c r="DV54" s="21">
        <f t="shared" si="66"/>
        <v>2.0121022685283324E-4</v>
      </c>
      <c r="DW54" s="21">
        <f t="shared" si="66"/>
        <v>1.2802739121906996E-5</v>
      </c>
      <c r="DX54" s="21">
        <f t="shared" si="66"/>
        <v>8.1561272413235299E-7</v>
      </c>
      <c r="DY54" s="21">
        <f t="shared" si="66"/>
        <v>5.2018557971227385E-8</v>
      </c>
      <c r="DZ54" s="21">
        <f t="shared" si="66"/>
        <v>3.3211935652081855E-9</v>
      </c>
      <c r="EA54" s="21">
        <f t="shared" si="66"/>
        <v>2.1225744219621376E-10</v>
      </c>
      <c r="EB54" s="21">
        <f t="shared" si="66"/>
        <v>1.3578081750542029E-11</v>
      </c>
      <c r="EC54" s="21">
        <f t="shared" si="66"/>
        <v>8.6935439374414677E-13</v>
      </c>
      <c r="ED54" s="21">
        <f t="shared" si="66"/>
        <v>5.5707856608298247E-14</v>
      </c>
      <c r="EE54" s="21">
        <f t="shared" si="66"/>
        <v>3.57254109469727E-15</v>
      </c>
      <c r="EF54" s="21">
        <f t="shared" si="66"/>
        <v>2.2927718736980222E-16</v>
      </c>
      <c r="EG54" s="21">
        <f t="shared" si="66"/>
        <v>1.4724832701347336E-17</v>
      </c>
      <c r="EH54" s="2">
        <f t="shared" si="68"/>
        <v>70.699442638224738</v>
      </c>
      <c r="EI54" s="2">
        <f t="shared" si="68"/>
        <v>73.418651970464168</v>
      </c>
      <c r="EJ54" s="2">
        <f t="shared" si="68"/>
        <v>76.13786130270357</v>
      </c>
      <c r="EK54" s="2">
        <f t="shared" si="68"/>
        <v>78.857070634942986</v>
      </c>
      <c r="EL54" s="2">
        <f t="shared" si="68"/>
        <v>81.576279967182401</v>
      </c>
      <c r="EM54" s="2">
        <f t="shared" si="68"/>
        <v>84.295489299421817</v>
      </c>
      <c r="EN54" s="2">
        <f t="shared" si="68"/>
        <v>87.014698631661219</v>
      </c>
      <c r="EO54" s="2">
        <f t="shared" si="68"/>
        <v>89.733907963900634</v>
      </c>
      <c r="EP54" s="2">
        <f t="shared" si="68"/>
        <v>92.45311729614005</v>
      </c>
      <c r="EQ54" s="2">
        <f t="shared" si="68"/>
        <v>95.172326628379466</v>
      </c>
      <c r="ER54" s="2">
        <f t="shared" si="68"/>
        <v>97.891535960618882</v>
      </c>
      <c r="ES54" s="2">
        <f t="shared" si="68"/>
        <v>100.61074529285828</v>
      </c>
      <c r="ET54" s="2">
        <f t="shared" si="68"/>
        <v>103.3299546250977</v>
      </c>
      <c r="EU54" s="2">
        <f t="shared" ref="EU54:FB85" si="71">$DJ$7*$E54*EXP((-EH54))*(1-(EH54^2+2.334733*EH54+0.250621)/(EH54^2+3.330657*EH54+1.681534))</f>
        <v>2.006584118088662E-16</v>
      </c>
      <c r="EV54" s="2">
        <f t="shared" si="71"/>
        <v>1.2750965112297095E-17</v>
      </c>
      <c r="EW54" s="2">
        <f t="shared" si="71"/>
        <v>8.1132694602786171E-19</v>
      </c>
      <c r="EX54" s="2">
        <f t="shared" si="71"/>
        <v>5.1686484599921766E-20</v>
      </c>
      <c r="EY54" s="2">
        <f t="shared" si="71"/>
        <v>3.2964865694311403E-21</v>
      </c>
      <c r="EZ54" s="2">
        <f t="shared" si="71"/>
        <v>2.104685404520424E-22</v>
      </c>
      <c r="FA54" s="2">
        <f t="shared" si="71"/>
        <v>1.3451041970834883E-23</v>
      </c>
      <c r="FB54" s="2">
        <f t="shared" si="71"/>
        <v>8.6046145462466185E-25</v>
      </c>
      <c r="FC54" s="2">
        <f t="shared" si="69"/>
        <v>5.5092166911165549E-26</v>
      </c>
      <c r="FD54" s="2">
        <f t="shared" si="69"/>
        <v>3.5302824215518188E-27</v>
      </c>
      <c r="FE54" s="2">
        <f t="shared" si="69"/>
        <v>2.263967740699166E-28</v>
      </c>
      <c r="FF54" s="2">
        <f t="shared" si="69"/>
        <v>1.4529606297464881E-29</v>
      </c>
      <c r="FG54" s="2">
        <f t="shared" si="69"/>
        <v>9.3313261733124145E-31</v>
      </c>
    </row>
    <row r="55" spans="1:163" x14ac:dyDescent="0.25">
      <c r="A55" s="19">
        <v>37</v>
      </c>
      <c r="B55" s="19">
        <v>99</v>
      </c>
      <c r="C55" s="4">
        <f t="shared" si="56"/>
        <v>37</v>
      </c>
      <c r="D55" s="20">
        <f t="shared" si="56"/>
        <v>99</v>
      </c>
      <c r="E55" s="8">
        <f t="shared" si="12"/>
        <v>372.16</v>
      </c>
      <c r="F55" s="21">
        <f t="shared" si="45"/>
        <v>6.3371356147021542E-14</v>
      </c>
      <c r="G55" s="7">
        <f t="shared" si="13"/>
        <v>1.1882221291930595</v>
      </c>
      <c r="H55" s="7">
        <f t="shared" si="14"/>
        <v>4.6387194894542808E-2</v>
      </c>
      <c r="I55" s="32">
        <f t="shared" si="15"/>
        <v>84.642430530202617</v>
      </c>
      <c r="J55" s="2">
        <f t="shared" si="39"/>
        <v>0.21216500843206923</v>
      </c>
      <c r="K55" s="2">
        <f t="shared" si="16"/>
        <v>0.76005005696301509</v>
      </c>
      <c r="L55" s="2">
        <f t="shared" si="17"/>
        <v>1.1283748876331732</v>
      </c>
      <c r="M55" s="2">
        <f t="shared" si="18"/>
        <v>0.64663587512111909</v>
      </c>
      <c r="N55" s="2">
        <f t="shared" si="19"/>
        <v>0.55014829287703226</v>
      </c>
      <c r="O55" s="2">
        <f t="shared" si="20"/>
        <v>1.1357880254010234E-2</v>
      </c>
      <c r="P55" s="2">
        <f t="shared" si="21"/>
        <v>3.0977324926530816E-4</v>
      </c>
      <c r="Q55" s="6">
        <f t="shared" si="22"/>
        <v>99</v>
      </c>
      <c r="R55" s="2">
        <f t="shared" ref="R55:Y75" si="72">R$10*(1-EXP((-Z55)))</f>
        <v>0.05</v>
      </c>
      <c r="S55" s="2">
        <f t="shared" si="72"/>
        <v>0.1</v>
      </c>
      <c r="T55" s="2">
        <f t="shared" si="72"/>
        <v>0.15</v>
      </c>
      <c r="U55" s="2">
        <f t="shared" si="72"/>
        <v>0.19999999570439253</v>
      </c>
      <c r="V55" s="2">
        <f t="shared" si="72"/>
        <v>0.13561067022098272</v>
      </c>
      <c r="W55" s="2">
        <f t="shared" si="72"/>
        <v>1.0541936202108549E-2</v>
      </c>
      <c r="X55" s="2">
        <f t="shared" si="72"/>
        <v>4.6814587816557118E-4</v>
      </c>
      <c r="Y55" s="2">
        <f t="shared" si="72"/>
        <v>1.5127115469648623E-5</v>
      </c>
      <c r="Z55" s="21">
        <f t="shared" si="63"/>
        <v>67516.095253476742</v>
      </c>
      <c r="AA55" s="21">
        <f t="shared" si="63"/>
        <v>4308.6508427747431</v>
      </c>
      <c r="AB55" s="21">
        <f t="shared" si="63"/>
        <v>275.54853852490908</v>
      </c>
      <c r="AC55" s="21">
        <f t="shared" si="63"/>
        <v>17.656234936235066</v>
      </c>
      <c r="AD55" s="21">
        <f t="shared" si="63"/>
        <v>1.1333694338265023</v>
      </c>
      <c r="AE55" s="21">
        <f t="shared" si="63"/>
        <v>7.2871355965726969E-2</v>
      </c>
      <c r="AF55" s="21">
        <f t="shared" si="63"/>
        <v>4.6924511300524951E-3</v>
      </c>
      <c r="AG55" s="21">
        <f t="shared" si="63"/>
        <v>3.0258808455034888E-4</v>
      </c>
      <c r="AH55" s="2">
        <f t="shared" si="62"/>
        <v>54.091924248803807</v>
      </c>
      <c r="AI55" s="2">
        <f t="shared" si="62"/>
        <v>56.796520461243993</v>
      </c>
      <c r="AJ55" s="2">
        <f t="shared" si="62"/>
        <v>59.50111667368418</v>
      </c>
      <c r="AK55" s="2">
        <f t="shared" si="62"/>
        <v>62.205712886124374</v>
      </c>
      <c r="AL55" s="2">
        <f t="shared" si="62"/>
        <v>64.910309098564568</v>
      </c>
      <c r="AM55" s="2">
        <f t="shared" si="62"/>
        <v>67.614905311004748</v>
      </c>
      <c r="AN55" s="2">
        <f t="shared" si="62"/>
        <v>70.319501523444941</v>
      </c>
      <c r="AO55" s="2">
        <f t="shared" si="61"/>
        <v>73.024097735885135</v>
      </c>
      <c r="AP55" s="2">
        <f t="shared" si="41"/>
        <v>4.2785906042419393E-9</v>
      </c>
      <c r="AQ55" s="2">
        <f t="shared" si="41"/>
        <v>2.7304518030203196E-10</v>
      </c>
      <c r="AR55" s="2">
        <f t="shared" si="41"/>
        <v>1.7461888923964839E-11</v>
      </c>
      <c r="AS55" s="2">
        <f t="shared" si="41"/>
        <v>1.1188996948830828E-12</v>
      </c>
      <c r="AT55" s="2">
        <f t="shared" si="41"/>
        <v>7.1823162711668457E-14</v>
      </c>
      <c r="AU55" s="2">
        <f t="shared" si="41"/>
        <v>4.6179568053896559E-15</v>
      </c>
      <c r="AV55" s="2">
        <f t="shared" si="41"/>
        <v>2.9736699681791338E-16</v>
      </c>
      <c r="AW55" s="2">
        <f t="shared" si="41"/>
        <v>1.9175417438374559E-17</v>
      </c>
      <c r="AX55" s="2"/>
      <c r="AY55" s="6">
        <f t="shared" si="26"/>
        <v>99</v>
      </c>
      <c r="AZ55" s="2">
        <f t="shared" ref="AZ55:BF75" si="73">AZ$10*(1-EXP((-BG55)))</f>
        <v>0.05</v>
      </c>
      <c r="BA55" s="2">
        <f t="shared" si="73"/>
        <v>0.15</v>
      </c>
      <c r="BB55" s="2">
        <f t="shared" si="73"/>
        <v>0.19999999549947761</v>
      </c>
      <c r="BC55" s="2">
        <f t="shared" si="73"/>
        <v>0.13541410526396733</v>
      </c>
      <c r="BD55" s="2">
        <f t="shared" si="73"/>
        <v>1.4018836344779562E-2</v>
      </c>
      <c r="BE55" s="2">
        <f t="shared" si="73"/>
        <v>7.0027131733836894E-4</v>
      </c>
      <c r="BF55" s="2">
        <f t="shared" si="73"/>
        <v>1.5084451469415949E-5</v>
      </c>
      <c r="BG55" s="21">
        <f t="shared" si="64"/>
        <v>4297.7607206131852</v>
      </c>
      <c r="BH55" s="21">
        <f t="shared" si="64"/>
        <v>274.83611021624148</v>
      </c>
      <c r="BI55" s="21">
        <f t="shared" si="64"/>
        <v>17.609634444036089</v>
      </c>
      <c r="BJ55" s="21">
        <f t="shared" si="64"/>
        <v>1.1303213273402513</v>
      </c>
      <c r="BK55" s="21">
        <f t="shared" si="64"/>
        <v>7.2671968633913911E-2</v>
      </c>
      <c r="BL55" s="21">
        <f t="shared" si="64"/>
        <v>4.6794068155778211E-3</v>
      </c>
      <c r="BM55" s="21">
        <f t="shared" si="64"/>
        <v>3.0173454667843582E-4</v>
      </c>
      <c r="BN55" s="2">
        <f t="shared" si="48"/>
        <v>56.796520461243993</v>
      </c>
      <c r="BO55" s="2">
        <f t="shared" si="48"/>
        <v>59.50111667368418</v>
      </c>
      <c r="BP55" s="2">
        <f t="shared" si="48"/>
        <v>62.205712886124374</v>
      </c>
      <c r="BQ55" s="2">
        <f t="shared" si="48"/>
        <v>64.910309098564568</v>
      </c>
      <c r="BR55" s="2">
        <f t="shared" si="48"/>
        <v>67.614905311004748</v>
      </c>
      <c r="BS55" s="2">
        <f t="shared" si="48"/>
        <v>70.319501523444941</v>
      </c>
      <c r="BT55" s="2">
        <f t="shared" si="48"/>
        <v>73.024097735885135</v>
      </c>
      <c r="BU55" s="2">
        <f t="shared" si="49"/>
        <v>2.723550581204983E-10</v>
      </c>
      <c r="BV55" s="2">
        <f t="shared" si="49"/>
        <v>1.7416741363528976E-11</v>
      </c>
      <c r="BW55" s="2">
        <f t="shared" si="49"/>
        <v>1.1159465580841265E-12</v>
      </c>
      <c r="BX55" s="2">
        <f t="shared" si="49"/>
        <v>7.1630000056267246E-14</v>
      </c>
      <c r="BY55" s="2">
        <f t="shared" si="49"/>
        <v>4.60532135931834E-15</v>
      </c>
      <c r="BZ55" s="2">
        <f t="shared" si="49"/>
        <v>2.9654036090446016E-16</v>
      </c>
      <c r="CA55" s="2">
        <f t="shared" si="49"/>
        <v>1.9121327585402453E-17</v>
      </c>
      <c r="CB55" s="2"/>
      <c r="CC55" s="6">
        <f t="shared" si="30"/>
        <v>99</v>
      </c>
      <c r="CD55" s="2">
        <f t="shared" ref="CD55:CJ75" si="74">CD$10*(1-EXP((-CK55)))</f>
        <v>6.7707052631983669E-3</v>
      </c>
      <c r="CE55" s="2">
        <f t="shared" si="74"/>
        <v>3.5047090861948906E-3</v>
      </c>
      <c r="CF55" s="2">
        <f t="shared" si="74"/>
        <v>9.3369508978449203E-4</v>
      </c>
      <c r="CG55" s="2">
        <f t="shared" si="74"/>
        <v>1.448107341063931E-4</v>
      </c>
      <c r="CH55" s="2">
        <f t="shared" si="74"/>
        <v>3.8962968949673991E-6</v>
      </c>
      <c r="CI55" s="2">
        <f t="shared" si="74"/>
        <v>6.2968792713391516E-8</v>
      </c>
      <c r="CJ55" s="2">
        <f t="shared" si="74"/>
        <v>8.1503841231622686E-10</v>
      </c>
      <c r="CK55" s="21">
        <f t="shared" si="65"/>
        <v>1.1303213273402513</v>
      </c>
      <c r="CL55" s="21">
        <f t="shared" si="65"/>
        <v>7.2671968633913911E-2</v>
      </c>
      <c r="CM55" s="21">
        <f t="shared" si="65"/>
        <v>4.6794068155778211E-3</v>
      </c>
      <c r="CN55" s="21">
        <f t="shared" si="65"/>
        <v>3.0173454667843582E-4</v>
      </c>
      <c r="CO55" s="21">
        <f t="shared" si="65"/>
        <v>1.9481674241411711E-5</v>
      </c>
      <c r="CP55" s="21">
        <f t="shared" si="65"/>
        <v>1.2593766473134766E-6</v>
      </c>
      <c r="CQ55" s="21">
        <f t="shared" si="65"/>
        <v>8.1503844528573139E-8</v>
      </c>
      <c r="CR55" s="2">
        <f t="shared" si="51"/>
        <v>64.910309098564568</v>
      </c>
      <c r="CS55" s="2">
        <f t="shared" si="51"/>
        <v>67.614905311004748</v>
      </c>
      <c r="CT55" s="2">
        <f t="shared" si="51"/>
        <v>70.319501523444941</v>
      </c>
      <c r="CU55" s="2">
        <f t="shared" si="51"/>
        <v>73.024097735885135</v>
      </c>
      <c r="CV55" s="2">
        <f t="shared" si="51"/>
        <v>75.728693948325329</v>
      </c>
      <c r="CW55" s="2">
        <f t="shared" si="51"/>
        <v>78.433290160765523</v>
      </c>
      <c r="CX55" s="2">
        <f t="shared" si="51"/>
        <v>81.137886373205717</v>
      </c>
      <c r="CY55" s="2">
        <f t="shared" si="52"/>
        <v>7.1630000056267246E-14</v>
      </c>
      <c r="CZ55" s="2">
        <f t="shared" si="52"/>
        <v>4.60532135931834E-15</v>
      </c>
      <c r="DA55" s="2">
        <f t="shared" si="52"/>
        <v>2.9654036090446016E-16</v>
      </c>
      <c r="DB55" s="2">
        <f t="shared" si="52"/>
        <v>1.9121327585402453E-17</v>
      </c>
      <c r="DC55" s="2">
        <f t="shared" si="52"/>
        <v>1.2345801221688449E-18</v>
      </c>
      <c r="DD55" s="2">
        <f t="shared" si="52"/>
        <v>7.9808406221032258E-20</v>
      </c>
      <c r="DE55" s="2">
        <f t="shared" si="52"/>
        <v>5.1650091649536845E-21</v>
      </c>
      <c r="DF55" s="2"/>
      <c r="DG55" s="6">
        <f t="shared" si="34"/>
        <v>99</v>
      </c>
      <c r="DH55" s="2">
        <f t="shared" si="70"/>
        <v>2.8010852693534756E-4</v>
      </c>
      <c r="DI55" s="2">
        <f t="shared" si="70"/>
        <v>2.7152012644948707E-5</v>
      </c>
      <c r="DJ55" s="2">
        <f t="shared" si="70"/>
        <v>2.3377781369804396E-6</v>
      </c>
      <c r="DK55" s="2">
        <f t="shared" si="70"/>
        <v>1.6371886105481792E-7</v>
      </c>
      <c r="DL55" s="2">
        <f t="shared" si="70"/>
        <v>1.0595499360110949E-8</v>
      </c>
      <c r="DM55" s="2">
        <f t="shared" si="70"/>
        <v>5.8083756471205558E-10</v>
      </c>
      <c r="DN55" s="2">
        <f t="shared" si="70"/>
        <v>3.4243541335854391E-11</v>
      </c>
      <c r="DO55" s="2">
        <f t="shared" si="70"/>
        <v>2.000529741863488E-12</v>
      </c>
      <c r="DP55" s="2">
        <f t="shared" si="67"/>
        <v>1.0109246773026826E-13</v>
      </c>
      <c r="DQ55" s="2">
        <f t="shared" si="67"/>
        <v>4.6962433941644126E-15</v>
      </c>
      <c r="DR55" s="2">
        <f t="shared" si="67"/>
        <v>1.8318679906315082E-16</v>
      </c>
      <c r="DS55" s="2">
        <f t="shared" si="67"/>
        <v>8.8817841970012525E-18</v>
      </c>
      <c r="DT55" s="2">
        <f t="shared" si="67"/>
        <v>0</v>
      </c>
      <c r="DU55" s="21">
        <f t="shared" si="66"/>
        <v>4.6794068155778211E-3</v>
      </c>
      <c r="DV55" s="21">
        <f t="shared" si="66"/>
        <v>3.0173454667843582E-4</v>
      </c>
      <c r="DW55" s="21">
        <f t="shared" si="66"/>
        <v>1.9481674241411711E-5</v>
      </c>
      <c r="DX55" s="21">
        <f t="shared" si="66"/>
        <v>1.2593766473134766E-6</v>
      </c>
      <c r="DY55" s="21">
        <f t="shared" si="66"/>
        <v>8.1503844528573139E-8</v>
      </c>
      <c r="DZ55" s="21">
        <f t="shared" si="66"/>
        <v>5.280341463203512E-9</v>
      </c>
      <c r="EA55" s="21">
        <f t="shared" si="66"/>
        <v>3.4243542151590916E-10</v>
      </c>
      <c r="EB55" s="21">
        <f t="shared" si="66"/>
        <v>2.2228083493407912E-11</v>
      </c>
      <c r="EC55" s="21">
        <f t="shared" si="66"/>
        <v>1.4441364051247723E-12</v>
      </c>
      <c r="ED55" s="21">
        <f t="shared" si="66"/>
        <v>9.3902141939497084E-14</v>
      </c>
      <c r="EE55" s="21">
        <f t="shared" si="66"/>
        <v>6.1106006268816875E-15</v>
      </c>
      <c r="EF55" s="21">
        <f t="shared" si="66"/>
        <v>3.9793768206915212E-16</v>
      </c>
      <c r="EG55" s="21">
        <f t="shared" si="66"/>
        <v>2.5932959624478506E-17</v>
      </c>
      <c r="EH55" s="2">
        <f t="shared" si="68"/>
        <v>70.319501523444941</v>
      </c>
      <c r="EI55" s="2">
        <f t="shared" si="68"/>
        <v>73.024097735885135</v>
      </c>
      <c r="EJ55" s="2">
        <f t="shared" si="68"/>
        <v>75.728693948325329</v>
      </c>
      <c r="EK55" s="2">
        <f t="shared" si="68"/>
        <v>78.433290160765523</v>
      </c>
      <c r="EL55" s="2">
        <f t="shared" si="68"/>
        <v>81.137886373205717</v>
      </c>
      <c r="EM55" s="2">
        <f t="shared" si="68"/>
        <v>83.842482585645897</v>
      </c>
      <c r="EN55" s="2">
        <f t="shared" si="68"/>
        <v>86.547078798086091</v>
      </c>
      <c r="EO55" s="2">
        <f t="shared" si="68"/>
        <v>89.251675010526284</v>
      </c>
      <c r="EP55" s="2">
        <f t="shared" si="68"/>
        <v>91.956271222966464</v>
      </c>
      <c r="EQ55" s="2">
        <f t="shared" si="68"/>
        <v>94.660867435406658</v>
      </c>
      <c r="ER55" s="2">
        <f t="shared" si="68"/>
        <v>97.365463647846852</v>
      </c>
      <c r="ES55" s="2">
        <f t="shared" si="68"/>
        <v>100.07005986028703</v>
      </c>
      <c r="ET55" s="2">
        <f t="shared" si="68"/>
        <v>102.77465607272723</v>
      </c>
      <c r="EU55" s="2">
        <f t="shared" si="71"/>
        <v>2.9654036090446016E-16</v>
      </c>
      <c r="EV55" s="2">
        <f t="shared" si="71"/>
        <v>1.9121327585402453E-17</v>
      </c>
      <c r="EW55" s="2">
        <f t="shared" si="71"/>
        <v>1.2345801221688449E-18</v>
      </c>
      <c r="EX55" s="2">
        <f t="shared" si="71"/>
        <v>7.9808406221032258E-20</v>
      </c>
      <c r="EY55" s="2">
        <f t="shared" si="71"/>
        <v>5.1650091649536845E-21</v>
      </c>
      <c r="EZ55" s="2">
        <f t="shared" si="71"/>
        <v>3.3462239964059289E-22</v>
      </c>
      <c r="FA55" s="2">
        <f t="shared" si="71"/>
        <v>2.1700597060802905E-23</v>
      </c>
      <c r="FB55" s="2">
        <f t="shared" si="71"/>
        <v>1.4086237957441728E-24</v>
      </c>
      <c r="FC55" s="2">
        <f t="shared" si="69"/>
        <v>9.1516882461268569E-26</v>
      </c>
      <c r="FD55" s="2">
        <f t="shared" si="69"/>
        <v>5.9507060800561813E-27</v>
      </c>
      <c r="FE55" s="2">
        <f t="shared" si="69"/>
        <v>3.8723704860631819E-28</v>
      </c>
      <c r="FF55" s="2">
        <f t="shared" si="69"/>
        <v>2.5217850574990221E-29</v>
      </c>
      <c r="FG55" s="2">
        <f t="shared" si="69"/>
        <v>1.6434068203180077E-30</v>
      </c>
    </row>
    <row r="56" spans="1:163" x14ac:dyDescent="0.25">
      <c r="A56" s="19">
        <v>38</v>
      </c>
      <c r="B56" s="19">
        <v>101</v>
      </c>
      <c r="C56" s="4">
        <f t="shared" si="56"/>
        <v>38</v>
      </c>
      <c r="D56" s="20">
        <f t="shared" si="56"/>
        <v>101</v>
      </c>
      <c r="E56" s="8">
        <f t="shared" si="12"/>
        <v>374.16</v>
      </c>
      <c r="F56" s="21">
        <f t="shared" si="45"/>
        <v>6.3371356147021542E-14</v>
      </c>
      <c r="G56" s="7">
        <f t="shared" si="13"/>
        <v>1.1873335084880861</v>
      </c>
      <c r="H56" s="7">
        <f t="shared" si="14"/>
        <v>4.3492588734049133E-2</v>
      </c>
      <c r="I56" s="32">
        <f t="shared" si="15"/>
        <v>84.935310999881082</v>
      </c>
      <c r="J56" s="2">
        <f t="shared" si="39"/>
        <v>0.21640121637449439</v>
      </c>
      <c r="K56" s="2">
        <f t="shared" si="16"/>
        <v>0.7761113021267948</v>
      </c>
      <c r="L56" s="2">
        <f t="shared" si="17"/>
        <v>1.1287555304334207</v>
      </c>
      <c r="M56" s="2">
        <f t="shared" si="18"/>
        <v>0.67619715214842646</v>
      </c>
      <c r="N56" s="2">
        <f t="shared" si="19"/>
        <v>0.58132969372026899</v>
      </c>
      <c r="O56" s="2">
        <f t="shared" si="20"/>
        <v>1.461090646961404E-2</v>
      </c>
      <c r="P56" s="2">
        <f t="shared" si="21"/>
        <v>4.5614963217101908E-4</v>
      </c>
      <c r="Q56" s="6">
        <f t="shared" si="22"/>
        <v>101</v>
      </c>
      <c r="R56" s="2">
        <f t="shared" si="72"/>
        <v>0.05</v>
      </c>
      <c r="S56" s="2">
        <f t="shared" si="72"/>
        <v>0.1</v>
      </c>
      <c r="T56" s="2">
        <f t="shared" si="72"/>
        <v>0.15</v>
      </c>
      <c r="U56" s="2">
        <f t="shared" si="72"/>
        <v>0.19999999999687532</v>
      </c>
      <c r="V56" s="2">
        <f t="shared" si="72"/>
        <v>0.16043933689810941</v>
      </c>
      <c r="W56" s="2">
        <f t="shared" si="72"/>
        <v>1.504699583746995E-2</v>
      </c>
      <c r="X56" s="2">
        <f t="shared" si="72"/>
        <v>6.8823341921473444E-4</v>
      </c>
      <c r="Y56" s="2">
        <f t="shared" si="72"/>
        <v>2.2585996756940842E-5</v>
      </c>
      <c r="Z56" s="21">
        <f t="shared" si="63"/>
        <v>91107.323739600135</v>
      </c>
      <c r="AA56" s="21">
        <f t="shared" si="63"/>
        <v>5898.8773378071219</v>
      </c>
      <c r="AB56" s="21">
        <f t="shared" si="63"/>
        <v>382.74364021306394</v>
      </c>
      <c r="AC56" s="21">
        <f t="shared" si="63"/>
        <v>24.882242641063261</v>
      </c>
      <c r="AD56" s="21">
        <f t="shared" si="63"/>
        <v>1.6204820980055263</v>
      </c>
      <c r="AE56" s="21">
        <f t="shared" si="63"/>
        <v>0.10570869357931678</v>
      </c>
      <c r="AF56" s="21">
        <f t="shared" si="63"/>
        <v>6.9061266821989382E-3</v>
      </c>
      <c r="AG56" s="21">
        <f t="shared" si="63"/>
        <v>4.5182199132380406E-4</v>
      </c>
      <c r="AH56" s="2">
        <f t="shared" si="62"/>
        <v>53.802786317176668</v>
      </c>
      <c r="AI56" s="2">
        <f t="shared" si="62"/>
        <v>56.492925633035505</v>
      </c>
      <c r="AJ56" s="2">
        <f t="shared" si="62"/>
        <v>59.183064948894341</v>
      </c>
      <c r="AK56" s="2">
        <f t="shared" si="62"/>
        <v>61.87320426475317</v>
      </c>
      <c r="AL56" s="2">
        <f t="shared" si="62"/>
        <v>64.563343580611999</v>
      </c>
      <c r="AM56" s="2">
        <f t="shared" si="62"/>
        <v>67.253482896470842</v>
      </c>
      <c r="AN56" s="2">
        <f t="shared" si="62"/>
        <v>69.943622212329672</v>
      </c>
      <c r="AO56" s="2">
        <f t="shared" si="61"/>
        <v>72.633761528188515</v>
      </c>
      <c r="AP56" s="2">
        <f t="shared" si="41"/>
        <v>5.7735987465818246E-9</v>
      </c>
      <c r="AQ56" s="2">
        <f t="shared" si="41"/>
        <v>3.7381998987315864E-10</v>
      </c>
      <c r="AR56" s="2">
        <f t="shared" si="41"/>
        <v>2.425498789026109E-11</v>
      </c>
      <c r="AS56" s="2">
        <f t="shared" si="41"/>
        <v>1.576821602666872E-12</v>
      </c>
      <c r="AT56" s="2">
        <f t="shared" si="41"/>
        <v>1.0269215283708188E-13</v>
      </c>
      <c r="AU56" s="2">
        <f t="shared" si="41"/>
        <v>6.6989034222204417E-15</v>
      </c>
      <c r="AV56" s="2">
        <f t="shared" si="41"/>
        <v>4.3765061862694022E-16</v>
      </c>
      <c r="AW56" s="2">
        <f t="shared" si="41"/>
        <v>2.8632572493726598E-17</v>
      </c>
      <c r="AX56" s="2"/>
      <c r="AY56" s="6">
        <f t="shared" si="26"/>
        <v>101</v>
      </c>
      <c r="AZ56" s="2">
        <f t="shared" si="73"/>
        <v>0.05</v>
      </c>
      <c r="BA56" s="2">
        <f t="shared" si="73"/>
        <v>0.15</v>
      </c>
      <c r="BB56" s="2">
        <f t="shared" si="73"/>
        <v>0.19999999999666374</v>
      </c>
      <c r="BC56" s="2">
        <f t="shared" si="73"/>
        <v>0.16026695030399996</v>
      </c>
      <c r="BD56" s="2">
        <f t="shared" si="73"/>
        <v>2.0010724697155525E-2</v>
      </c>
      <c r="BE56" s="2">
        <f t="shared" si="73"/>
        <v>1.0294962919227212E-3</v>
      </c>
      <c r="BF56" s="2">
        <f t="shared" si="73"/>
        <v>2.2522430527188721E-5</v>
      </c>
      <c r="BG56" s="21">
        <f t="shared" si="64"/>
        <v>5884.0079678485108</v>
      </c>
      <c r="BH56" s="21">
        <f t="shared" si="64"/>
        <v>381.75658401552153</v>
      </c>
      <c r="BI56" s="21">
        <f t="shared" si="64"/>
        <v>24.816729851712964</v>
      </c>
      <c r="BJ56" s="21">
        <f t="shared" si="64"/>
        <v>1.6161340391338654</v>
      </c>
      <c r="BK56" s="21">
        <f t="shared" si="64"/>
        <v>0.10542009908374742</v>
      </c>
      <c r="BL56" s="21">
        <f t="shared" si="64"/>
        <v>6.8869694385550306E-3</v>
      </c>
      <c r="BM56" s="21">
        <f t="shared" si="64"/>
        <v>4.5055009299534024E-4</v>
      </c>
      <c r="BN56" s="2">
        <f t="shared" si="48"/>
        <v>56.492925633035505</v>
      </c>
      <c r="BO56" s="2">
        <f t="shared" si="48"/>
        <v>59.183064948894341</v>
      </c>
      <c r="BP56" s="2">
        <f t="shared" si="48"/>
        <v>61.87320426475317</v>
      </c>
      <c r="BQ56" s="2">
        <f t="shared" si="48"/>
        <v>64.563343580611999</v>
      </c>
      <c r="BR56" s="2">
        <f t="shared" si="48"/>
        <v>67.253482896470842</v>
      </c>
      <c r="BS56" s="2">
        <f t="shared" si="48"/>
        <v>69.943622212329672</v>
      </c>
      <c r="BT56" s="2">
        <f t="shared" si="48"/>
        <v>72.633761528188515</v>
      </c>
      <c r="BU56" s="2">
        <f t="shared" si="49"/>
        <v>3.7287769736228067E-10</v>
      </c>
      <c r="BV56" s="2">
        <f t="shared" si="49"/>
        <v>2.4192436788071436E-11</v>
      </c>
      <c r="BW56" s="2">
        <f t="shared" si="49"/>
        <v>1.5726699679495812E-12</v>
      </c>
      <c r="BX56" s="2">
        <f t="shared" si="49"/>
        <v>1.024166104360907E-13</v>
      </c>
      <c r="BY56" s="2">
        <f t="shared" si="49"/>
        <v>6.6806147972038591E-15</v>
      </c>
      <c r="BZ56" s="2">
        <f t="shared" si="49"/>
        <v>4.3643659810200191E-16</v>
      </c>
      <c r="CA56" s="2">
        <f t="shared" si="49"/>
        <v>2.8551970571264582E-17</v>
      </c>
      <c r="CB56" s="2"/>
      <c r="CC56" s="6">
        <f t="shared" si="30"/>
        <v>101</v>
      </c>
      <c r="CD56" s="2">
        <f t="shared" si="74"/>
        <v>8.0133475151999978E-3</v>
      </c>
      <c r="CE56" s="2">
        <f t="shared" si="74"/>
        <v>5.0026811742888812E-3</v>
      </c>
      <c r="CF56" s="2">
        <f t="shared" si="74"/>
        <v>1.3726617225636286E-3</v>
      </c>
      <c r="CG56" s="2">
        <f t="shared" si="74"/>
        <v>2.162153330610117E-4</v>
      </c>
      <c r="CH56" s="2">
        <f t="shared" si="74"/>
        <v>5.9026693769892448E-6</v>
      </c>
      <c r="CI56" s="2">
        <f t="shared" si="74"/>
        <v>9.678414746860931E-8</v>
      </c>
      <c r="CJ56" s="2">
        <f t="shared" si="74"/>
        <v>1.2709760632834133E-9</v>
      </c>
      <c r="CK56" s="21">
        <f t="shared" si="65"/>
        <v>1.6161340391338654</v>
      </c>
      <c r="CL56" s="21">
        <f t="shared" si="65"/>
        <v>0.10542009908374742</v>
      </c>
      <c r="CM56" s="21">
        <f t="shared" si="65"/>
        <v>6.8869694385550306E-3</v>
      </c>
      <c r="CN56" s="21">
        <f t="shared" si="65"/>
        <v>4.5055009299534024E-4</v>
      </c>
      <c r="CO56" s="21">
        <f t="shared" si="65"/>
        <v>2.9513782412290698E-5</v>
      </c>
      <c r="CP56" s="21">
        <f t="shared" si="65"/>
        <v>1.9356848227698049E-6</v>
      </c>
      <c r="CQ56" s="21">
        <f t="shared" si="65"/>
        <v>1.2709761440426388E-7</v>
      </c>
      <c r="CR56" s="2">
        <f t="shared" si="51"/>
        <v>64.563343580611999</v>
      </c>
      <c r="CS56" s="2">
        <f t="shared" si="51"/>
        <v>67.253482896470842</v>
      </c>
      <c r="CT56" s="2">
        <f t="shared" si="51"/>
        <v>69.943622212329672</v>
      </c>
      <c r="CU56" s="2">
        <f t="shared" si="51"/>
        <v>72.633761528188515</v>
      </c>
      <c r="CV56" s="2">
        <f t="shared" si="51"/>
        <v>75.323900844047344</v>
      </c>
      <c r="CW56" s="2">
        <f t="shared" si="51"/>
        <v>78.014040159906173</v>
      </c>
      <c r="CX56" s="2">
        <f t="shared" si="51"/>
        <v>80.704179475765017</v>
      </c>
      <c r="CY56" s="2">
        <f t="shared" si="52"/>
        <v>1.024166104360907E-13</v>
      </c>
      <c r="CZ56" s="2">
        <f t="shared" si="52"/>
        <v>6.6806147972038591E-15</v>
      </c>
      <c r="DA56" s="2">
        <f t="shared" si="52"/>
        <v>4.3643659810200191E-16</v>
      </c>
      <c r="DB56" s="2">
        <f t="shared" si="52"/>
        <v>2.8551970571264582E-17</v>
      </c>
      <c r="DC56" s="2">
        <f t="shared" si="52"/>
        <v>1.8703284219710619E-18</v>
      </c>
      <c r="DD56" s="2">
        <f t="shared" si="52"/>
        <v>1.2266697247301758E-19</v>
      </c>
      <c r="DE56" s="2">
        <f t="shared" si="52"/>
        <v>8.0543481938314249E-21</v>
      </c>
      <c r="DF56" s="2"/>
      <c r="DG56" s="6">
        <f t="shared" si="34"/>
        <v>101</v>
      </c>
      <c r="DH56" s="2">
        <f t="shared" si="70"/>
        <v>4.1179851676908852E-4</v>
      </c>
      <c r="DI56" s="2">
        <f t="shared" si="70"/>
        <v>4.0540374948939696E-5</v>
      </c>
      <c r="DJ56" s="2">
        <f t="shared" si="70"/>
        <v>3.5416016261935465E-6</v>
      </c>
      <c r="DK56" s="2">
        <f t="shared" si="70"/>
        <v>2.5163878341838422E-7</v>
      </c>
      <c r="DL56" s="2">
        <f t="shared" si="70"/>
        <v>1.6522688822684375E-8</v>
      </c>
      <c r="DM56" s="2">
        <f t="shared" si="70"/>
        <v>9.1895486775683817E-10</v>
      </c>
      <c r="DN56" s="2">
        <f t="shared" si="70"/>
        <v>5.4966520224297713E-11</v>
      </c>
      <c r="DO56" s="2">
        <f t="shared" si="70"/>
        <v>3.2579439146473988E-12</v>
      </c>
      <c r="DP56" s="2">
        <f t="shared" si="67"/>
        <v>1.6702639271670706E-13</v>
      </c>
      <c r="DQ56" s="2">
        <f t="shared" si="67"/>
        <v>7.8714812445923605E-15</v>
      </c>
      <c r="DR56" s="2">
        <f t="shared" si="67"/>
        <v>3.1308289294429413E-16</v>
      </c>
      <c r="DS56" s="2">
        <f t="shared" si="67"/>
        <v>1.3322676295501878E-17</v>
      </c>
      <c r="DT56" s="2">
        <f t="shared" si="67"/>
        <v>0</v>
      </c>
      <c r="DU56" s="21">
        <f t="shared" si="66"/>
        <v>6.8869694385550306E-3</v>
      </c>
      <c r="DV56" s="21">
        <f t="shared" si="66"/>
        <v>4.5055009299534024E-4</v>
      </c>
      <c r="DW56" s="21">
        <f t="shared" si="66"/>
        <v>2.9513782412290698E-5</v>
      </c>
      <c r="DX56" s="21">
        <f t="shared" si="66"/>
        <v>1.9356848227698049E-6</v>
      </c>
      <c r="DY56" s="21">
        <f t="shared" si="66"/>
        <v>1.2709761440426388E-7</v>
      </c>
      <c r="DZ56" s="21">
        <f t="shared" si="66"/>
        <v>8.3541351846186526E-9</v>
      </c>
      <c r="EA56" s="21">
        <f t="shared" si="66"/>
        <v>5.4966522294148035E-10</v>
      </c>
      <c r="EB56" s="21">
        <f t="shared" si="66"/>
        <v>3.6199418613384928E-11</v>
      </c>
      <c r="EC56" s="21">
        <f t="shared" si="66"/>
        <v>2.3860948727986595E-12</v>
      </c>
      <c r="ED56" s="21">
        <f t="shared" si="66"/>
        <v>1.5741091003293772E-13</v>
      </c>
      <c r="EE56" s="21">
        <f t="shared" si="66"/>
        <v>1.0392571026512957E-14</v>
      </c>
      <c r="EF56" s="21">
        <f t="shared" si="66"/>
        <v>6.8664754722527256E-16</v>
      </c>
      <c r="EG56" s="21">
        <f t="shared" si="66"/>
        <v>4.5399444405200243E-17</v>
      </c>
      <c r="EH56" s="2">
        <f t="shared" si="68"/>
        <v>69.943622212329672</v>
      </c>
      <c r="EI56" s="2">
        <f t="shared" si="68"/>
        <v>72.633761528188515</v>
      </c>
      <c r="EJ56" s="2">
        <f t="shared" si="68"/>
        <v>75.323900844047344</v>
      </c>
      <c r="EK56" s="2">
        <f t="shared" si="68"/>
        <v>78.014040159906173</v>
      </c>
      <c r="EL56" s="2">
        <f t="shared" si="68"/>
        <v>80.704179475765017</v>
      </c>
      <c r="EM56" s="2">
        <f t="shared" si="68"/>
        <v>83.394318791623846</v>
      </c>
      <c r="EN56" s="2">
        <f t="shared" si="68"/>
        <v>86.084458107482675</v>
      </c>
      <c r="EO56" s="2">
        <f t="shared" si="68"/>
        <v>88.774597423341518</v>
      </c>
      <c r="EP56" s="2">
        <f t="shared" si="68"/>
        <v>91.464736739200347</v>
      </c>
      <c r="EQ56" s="2">
        <f t="shared" si="68"/>
        <v>94.154876055059177</v>
      </c>
      <c r="ER56" s="2">
        <f t="shared" si="68"/>
        <v>96.845015370918006</v>
      </c>
      <c r="ES56" s="2">
        <f t="shared" si="68"/>
        <v>99.535154686776849</v>
      </c>
      <c r="ET56" s="2">
        <f t="shared" si="68"/>
        <v>102.22529400263568</v>
      </c>
      <c r="EU56" s="2">
        <f t="shared" si="71"/>
        <v>4.3643659810200191E-16</v>
      </c>
      <c r="EV56" s="2">
        <f t="shared" si="71"/>
        <v>2.8551970571264582E-17</v>
      </c>
      <c r="EW56" s="2">
        <f t="shared" si="71"/>
        <v>1.8703284219710619E-18</v>
      </c>
      <c r="EX56" s="2">
        <f t="shared" si="71"/>
        <v>1.2266697247301758E-19</v>
      </c>
      <c r="EY56" s="2">
        <f t="shared" si="71"/>
        <v>8.0543481938314249E-21</v>
      </c>
      <c r="EZ56" s="2">
        <f t="shared" si="71"/>
        <v>5.2941287628287054E-22</v>
      </c>
      <c r="FA56" s="2">
        <f t="shared" si="71"/>
        <v>3.4833030611219326E-23</v>
      </c>
      <c r="FB56" s="2">
        <f t="shared" si="71"/>
        <v>2.2940062494816262E-24</v>
      </c>
      <c r="FC56" s="2">
        <f t="shared" si="69"/>
        <v>1.5121006799193314E-25</v>
      </c>
      <c r="FD56" s="2">
        <f t="shared" si="69"/>
        <v>9.9753428413642056E-27</v>
      </c>
      <c r="FE56" s="2">
        <f t="shared" si="69"/>
        <v>6.5859131981235546E-28</v>
      </c>
      <c r="FF56" s="2">
        <f t="shared" si="69"/>
        <v>4.3513786262957292E-29</v>
      </c>
      <c r="FG56" s="2">
        <f t="shared" si="69"/>
        <v>2.8770243602876993E-30</v>
      </c>
    </row>
    <row r="57" spans="1:163" x14ac:dyDescent="0.25">
      <c r="A57" s="19">
        <v>39</v>
      </c>
      <c r="B57" s="19">
        <v>103</v>
      </c>
      <c r="C57" s="4">
        <f t="shared" si="56"/>
        <v>39</v>
      </c>
      <c r="D57" s="20">
        <f t="shared" si="56"/>
        <v>103</v>
      </c>
      <c r="E57" s="8">
        <f t="shared" si="12"/>
        <v>376.16</v>
      </c>
      <c r="F57" s="21">
        <f t="shared" si="45"/>
        <v>6.3371356147021542E-14</v>
      </c>
      <c r="G57" s="7">
        <f t="shared" si="13"/>
        <v>1.186365943297085</v>
      </c>
      <c r="H57" s="7">
        <f t="shared" si="14"/>
        <v>4.0870854314448084E-2</v>
      </c>
      <c r="I57" s="32">
        <f t="shared" si="15"/>
        <v>85.203325333441441</v>
      </c>
      <c r="J57" s="2">
        <f t="shared" si="39"/>
        <v>0.22038020430188529</v>
      </c>
      <c r="K57" s="2">
        <f t="shared" si="16"/>
        <v>0.79154507628180526</v>
      </c>
      <c r="L57" s="2">
        <f t="shared" si="17"/>
        <v>1.1291700322139904</v>
      </c>
      <c r="M57" s="2">
        <f t="shared" si="18"/>
        <v>0.70240236680266754</v>
      </c>
      <c r="N57" s="2">
        <f t="shared" si="19"/>
        <v>0.60978962769852629</v>
      </c>
      <c r="O57" s="2">
        <f t="shared" si="20"/>
        <v>1.8403639500171091E-2</v>
      </c>
      <c r="P57" s="2">
        <f t="shared" si="21"/>
        <v>6.6867919409825042E-4</v>
      </c>
      <c r="Q57" s="6">
        <f t="shared" si="22"/>
        <v>103</v>
      </c>
      <c r="R57" s="2">
        <f t="shared" si="72"/>
        <v>0.05</v>
      </c>
      <c r="S57" s="2">
        <f t="shared" si="72"/>
        <v>0.1</v>
      </c>
      <c r="T57" s="2">
        <f t="shared" si="72"/>
        <v>0.15</v>
      </c>
      <c r="U57" s="2">
        <f t="shared" si="72"/>
        <v>0.19999999999999987</v>
      </c>
      <c r="V57" s="2">
        <f t="shared" si="72"/>
        <v>0.18011371586785663</v>
      </c>
      <c r="W57" s="2">
        <f t="shared" si="72"/>
        <v>2.1247878908538586E-2</v>
      </c>
      <c r="X57" s="2">
        <f t="shared" si="72"/>
        <v>1.0071921116334148E-3</v>
      </c>
      <c r="Y57" s="2">
        <f t="shared" si="72"/>
        <v>3.3579914638870445E-5</v>
      </c>
      <c r="Z57" s="21">
        <f t="shared" si="63"/>
        <v>122557.29023714954</v>
      </c>
      <c r="AA57" s="21">
        <f t="shared" si="63"/>
        <v>8049.5307356519643</v>
      </c>
      <c r="AB57" s="21">
        <f t="shared" si="63"/>
        <v>529.81497392843926</v>
      </c>
      <c r="AC57" s="21">
        <f t="shared" si="63"/>
        <v>34.93981122823152</v>
      </c>
      <c r="AD57" s="21">
        <f t="shared" si="63"/>
        <v>2.3082871120431787</v>
      </c>
      <c r="AE57" s="21">
        <f t="shared" si="63"/>
        <v>0.15274628019132555</v>
      </c>
      <c r="AF57" s="21">
        <f t="shared" si="63"/>
        <v>1.0122986084722292E-2</v>
      </c>
      <c r="AG57" s="21">
        <f t="shared" si="63"/>
        <v>6.7182391593525006E-4</v>
      </c>
      <c r="AH57" s="2">
        <f t="shared" si="62"/>
        <v>53.516723012640426</v>
      </c>
      <c r="AI57" s="2">
        <f t="shared" si="62"/>
        <v>56.192559163272449</v>
      </c>
      <c r="AJ57" s="2">
        <f t="shared" si="62"/>
        <v>58.868395313904472</v>
      </c>
      <c r="AK57" s="2">
        <f t="shared" si="62"/>
        <v>61.544231464536495</v>
      </c>
      <c r="AL57" s="2">
        <f t="shared" si="62"/>
        <v>64.220067615168517</v>
      </c>
      <c r="AM57" s="2">
        <f t="shared" si="62"/>
        <v>66.895903765800526</v>
      </c>
      <c r="AN57" s="2">
        <f t="shared" si="62"/>
        <v>69.571739916432549</v>
      </c>
      <c r="AO57" s="2">
        <f t="shared" si="61"/>
        <v>72.247576067064585</v>
      </c>
      <c r="AP57" s="2">
        <f t="shared" si="41"/>
        <v>7.7666257743099233E-9</v>
      </c>
      <c r="AQ57" s="2">
        <f t="shared" si="41"/>
        <v>5.1010981229678618E-10</v>
      </c>
      <c r="AR57" s="2">
        <f t="shared" si="41"/>
        <v>3.3575097758155598E-11</v>
      </c>
      <c r="AS57" s="2">
        <f t="shared" si="41"/>
        <v>2.2141833635774077E-12</v>
      </c>
      <c r="AT57" s="2">
        <f t="shared" si="41"/>
        <v>1.462792893413691E-13</v>
      </c>
      <c r="AU57" s="2">
        <f t="shared" si="41"/>
        <v>9.6797390757064217E-15</v>
      </c>
      <c r="AV57" s="2">
        <f t="shared" si="41"/>
        <v>6.4150736149914261E-16</v>
      </c>
      <c r="AW57" s="2">
        <f t="shared" si="41"/>
        <v>4.2574392811308726E-17</v>
      </c>
      <c r="AX57" s="2"/>
      <c r="AY57" s="6">
        <f t="shared" si="26"/>
        <v>103</v>
      </c>
      <c r="AZ57" s="2">
        <f t="shared" si="73"/>
        <v>0.05</v>
      </c>
      <c r="BA57" s="2">
        <f t="shared" si="73"/>
        <v>0.15</v>
      </c>
      <c r="BB57" s="2">
        <f t="shared" si="73"/>
        <v>0.19999999999999984</v>
      </c>
      <c r="BC57" s="2">
        <f t="shared" si="73"/>
        <v>0.17999045388824589</v>
      </c>
      <c r="BD57" s="2">
        <f t="shared" si="73"/>
        <v>2.8259060907591872E-2</v>
      </c>
      <c r="BE57" s="2">
        <f t="shared" si="73"/>
        <v>1.5066272926315793E-3</v>
      </c>
      <c r="BF57" s="2">
        <f t="shared" si="73"/>
        <v>3.348561005704354E-5</v>
      </c>
      <c r="BG57" s="21">
        <f t="shared" si="64"/>
        <v>8029.2947312820525</v>
      </c>
      <c r="BH57" s="21">
        <f t="shared" si="64"/>
        <v>528.45212317500909</v>
      </c>
      <c r="BI57" s="21">
        <f t="shared" si="64"/>
        <v>34.848041236222514</v>
      </c>
      <c r="BJ57" s="21">
        <f t="shared" si="64"/>
        <v>2.3021079012804178</v>
      </c>
      <c r="BK57" s="21">
        <f t="shared" si="64"/>
        <v>0.15233019321332525</v>
      </c>
      <c r="BL57" s="21">
        <f t="shared" si="64"/>
        <v>1.0094965082579996E-2</v>
      </c>
      <c r="BM57" s="21">
        <f t="shared" si="64"/>
        <v>6.6993655853251136E-4</v>
      </c>
      <c r="BN57" s="2">
        <f t="shared" si="48"/>
        <v>56.192559163272449</v>
      </c>
      <c r="BO57" s="2">
        <f t="shared" si="48"/>
        <v>58.868395313904472</v>
      </c>
      <c r="BP57" s="2">
        <f t="shared" si="48"/>
        <v>61.544231464536495</v>
      </c>
      <c r="BQ57" s="2">
        <f t="shared" si="48"/>
        <v>64.220067615168517</v>
      </c>
      <c r="BR57" s="2">
        <f t="shared" si="48"/>
        <v>66.895903765800526</v>
      </c>
      <c r="BS57" s="2">
        <f t="shared" si="48"/>
        <v>69.571739916432549</v>
      </c>
      <c r="BT57" s="2">
        <f t="shared" si="48"/>
        <v>72.247576067064585</v>
      </c>
      <c r="BU57" s="2">
        <f t="shared" si="49"/>
        <v>5.0882742888531882E-10</v>
      </c>
      <c r="BV57" s="2">
        <f t="shared" si="49"/>
        <v>3.3488732045326664E-11</v>
      </c>
      <c r="BW57" s="2">
        <f t="shared" si="49"/>
        <v>2.2083677743190075E-12</v>
      </c>
      <c r="BX57" s="2">
        <f t="shared" si="49"/>
        <v>1.4588770436172772E-13</v>
      </c>
      <c r="BY57" s="2">
        <f t="shared" si="49"/>
        <v>9.6533710791796406E-15</v>
      </c>
      <c r="BZ57" s="2">
        <f t="shared" si="49"/>
        <v>6.3973163257760177E-16</v>
      </c>
      <c r="CA57" s="2">
        <f t="shared" si="49"/>
        <v>4.245478841265692E-17</v>
      </c>
      <c r="CB57" s="2"/>
      <c r="CC57" s="6">
        <f t="shared" si="30"/>
        <v>103</v>
      </c>
      <c r="CD57" s="2">
        <f t="shared" si="74"/>
        <v>8.9995226944122944E-3</v>
      </c>
      <c r="CE57" s="2">
        <f t="shared" si="74"/>
        <v>7.0647652268979681E-3</v>
      </c>
      <c r="CF57" s="2">
        <f t="shared" si="74"/>
        <v>2.0088363901754392E-3</v>
      </c>
      <c r="CG57" s="2">
        <f t="shared" si="74"/>
        <v>3.2146185654761793E-4</v>
      </c>
      <c r="CH57" s="2">
        <f t="shared" si="74"/>
        <v>8.9032706640734812E-6</v>
      </c>
      <c r="CI57" s="2">
        <f t="shared" si="74"/>
        <v>1.4808873796123834E-7</v>
      </c>
      <c r="CJ57" s="2">
        <f t="shared" si="74"/>
        <v>1.9727357369880848E-9</v>
      </c>
      <c r="CK57" s="21">
        <f t="shared" si="65"/>
        <v>2.3021079012804178</v>
      </c>
      <c r="CL57" s="21">
        <f t="shared" si="65"/>
        <v>0.15233019321332525</v>
      </c>
      <c r="CM57" s="21">
        <f t="shared" si="65"/>
        <v>1.0094965082579996E-2</v>
      </c>
      <c r="CN57" s="21">
        <f t="shared" si="65"/>
        <v>6.6993655853251136E-4</v>
      </c>
      <c r="CO57" s="21">
        <f t="shared" si="65"/>
        <v>4.4517344202615209E-5</v>
      </c>
      <c r="CP57" s="21">
        <f t="shared" si="65"/>
        <v>2.9617791452369382E-6</v>
      </c>
      <c r="CQ57" s="21">
        <f t="shared" si="65"/>
        <v>1.972735931104972E-7</v>
      </c>
      <c r="CR57" s="2">
        <f t="shared" si="51"/>
        <v>64.220067615168517</v>
      </c>
      <c r="CS57" s="2">
        <f t="shared" si="51"/>
        <v>66.895903765800526</v>
      </c>
      <c r="CT57" s="2">
        <f t="shared" si="51"/>
        <v>69.571739916432549</v>
      </c>
      <c r="CU57" s="2">
        <f t="shared" si="51"/>
        <v>72.247576067064585</v>
      </c>
      <c r="CV57" s="2">
        <f t="shared" si="51"/>
        <v>74.923412217696608</v>
      </c>
      <c r="CW57" s="2">
        <f t="shared" si="51"/>
        <v>77.599248368328631</v>
      </c>
      <c r="CX57" s="2">
        <f t="shared" si="51"/>
        <v>80.275084518960654</v>
      </c>
      <c r="CY57" s="2">
        <f t="shared" si="52"/>
        <v>1.4588770436172772E-13</v>
      </c>
      <c r="CZ57" s="2">
        <f t="shared" si="52"/>
        <v>9.6533710791796406E-15</v>
      </c>
      <c r="DA57" s="2">
        <f t="shared" si="52"/>
        <v>6.3973163257760177E-16</v>
      </c>
      <c r="DB57" s="2">
        <f t="shared" si="52"/>
        <v>4.245478841265692E-17</v>
      </c>
      <c r="DC57" s="2">
        <f t="shared" si="52"/>
        <v>2.8211244796595605E-18</v>
      </c>
      <c r="DD57" s="2">
        <f t="shared" si="52"/>
        <v>1.8769196122251906E-19</v>
      </c>
      <c r="DE57" s="2">
        <f t="shared" si="52"/>
        <v>1.2501495133389936E-20</v>
      </c>
      <c r="DF57" s="2"/>
      <c r="DG57" s="6">
        <f t="shared" si="34"/>
        <v>103</v>
      </c>
      <c r="DH57" s="2">
        <f t="shared" si="70"/>
        <v>6.0265091705263168E-4</v>
      </c>
      <c r="DI57" s="2">
        <f t="shared" si="70"/>
        <v>6.0274098102678365E-5</v>
      </c>
      <c r="DJ57" s="2">
        <f t="shared" si="70"/>
        <v>5.3419623984440884E-6</v>
      </c>
      <c r="DK57" s="2">
        <f t="shared" si="70"/>
        <v>3.8503071869921967E-7</v>
      </c>
      <c r="DL57" s="2">
        <f t="shared" si="70"/>
        <v>2.5645564580845105E-8</v>
      </c>
      <c r="DM57" s="2">
        <f t="shared" si="70"/>
        <v>1.4469021414331707E-9</v>
      </c>
      <c r="DN57" s="2">
        <f t="shared" si="70"/>
        <v>8.7792328962166266E-11</v>
      </c>
      <c r="DO57" s="2">
        <f t="shared" si="70"/>
        <v>5.2785575910263557E-12</v>
      </c>
      <c r="DP57" s="2">
        <f t="shared" si="67"/>
        <v>2.7451485529184085E-13</v>
      </c>
      <c r="DQ57" s="2">
        <f t="shared" si="67"/>
        <v>1.3122836151069351E-14</v>
      </c>
      <c r="DR57" s="2">
        <f t="shared" si="67"/>
        <v>5.2624571367232422E-16</v>
      </c>
      <c r="DS57" s="2">
        <f t="shared" si="67"/>
        <v>2.4424906541753444E-17</v>
      </c>
      <c r="DT57" s="2">
        <f t="shared" si="67"/>
        <v>0</v>
      </c>
      <c r="DU57" s="21">
        <f t="shared" si="66"/>
        <v>1.0094965082579996E-2</v>
      </c>
      <c r="DV57" s="21">
        <f t="shared" si="66"/>
        <v>6.6993655853251136E-4</v>
      </c>
      <c r="DW57" s="21">
        <f t="shared" si="66"/>
        <v>4.4517344202615209E-5</v>
      </c>
      <c r="DX57" s="21">
        <f t="shared" si="66"/>
        <v>2.9617791452369382E-6</v>
      </c>
      <c r="DY57" s="21">
        <f t="shared" si="66"/>
        <v>1.972735931104972E-7</v>
      </c>
      <c r="DZ57" s="21">
        <f t="shared" si="66"/>
        <v>1.3153655876620595E-8</v>
      </c>
      <c r="EA57" s="21">
        <f t="shared" si="66"/>
        <v>8.7792326879356648E-10</v>
      </c>
      <c r="EB57" s="21">
        <f t="shared" si="66"/>
        <v>5.8650690250983371E-11</v>
      </c>
      <c r="EC57" s="21">
        <f t="shared" si="66"/>
        <v>3.9216821339832383E-12</v>
      </c>
      <c r="ED57" s="21">
        <f t="shared" si="66"/>
        <v>2.6244154532691035E-13</v>
      </c>
      <c r="EE57" s="21">
        <f t="shared" si="66"/>
        <v>1.757655522356108E-14</v>
      </c>
      <c r="EF57" s="21">
        <f t="shared" si="66"/>
        <v>1.1780333238318734E-15</v>
      </c>
      <c r="EG57" s="21">
        <f t="shared" si="66"/>
        <v>7.9010920735234888E-17</v>
      </c>
      <c r="EH57" s="2">
        <f t="shared" si="68"/>
        <v>69.571739916432549</v>
      </c>
      <c r="EI57" s="2">
        <f t="shared" si="68"/>
        <v>72.247576067064585</v>
      </c>
      <c r="EJ57" s="2">
        <f t="shared" si="68"/>
        <v>74.923412217696608</v>
      </c>
      <c r="EK57" s="2">
        <f t="shared" si="68"/>
        <v>77.599248368328631</v>
      </c>
      <c r="EL57" s="2">
        <f t="shared" si="68"/>
        <v>80.275084518960654</v>
      </c>
      <c r="EM57" s="2">
        <f t="shared" si="68"/>
        <v>82.950920669592662</v>
      </c>
      <c r="EN57" s="2">
        <f t="shared" si="68"/>
        <v>85.626756820224685</v>
      </c>
      <c r="EO57" s="2">
        <f t="shared" si="68"/>
        <v>88.302592970856708</v>
      </c>
      <c r="EP57" s="2">
        <f t="shared" si="68"/>
        <v>90.97842912148873</v>
      </c>
      <c r="EQ57" s="2">
        <f t="shared" si="68"/>
        <v>93.654265272120753</v>
      </c>
      <c r="ER57" s="2">
        <f t="shared" si="68"/>
        <v>96.330101422752776</v>
      </c>
      <c r="ES57" s="2">
        <f t="shared" si="68"/>
        <v>99.005937573384799</v>
      </c>
      <c r="ET57" s="2">
        <f t="shared" si="68"/>
        <v>101.68177372401682</v>
      </c>
      <c r="EU57" s="2">
        <f t="shared" si="71"/>
        <v>6.3973163257760177E-16</v>
      </c>
      <c r="EV57" s="2">
        <f t="shared" si="71"/>
        <v>4.245478841265692E-17</v>
      </c>
      <c r="EW57" s="2">
        <f t="shared" si="71"/>
        <v>2.8211244796595605E-18</v>
      </c>
      <c r="EX57" s="2">
        <f t="shared" si="71"/>
        <v>1.8769196122251906E-19</v>
      </c>
      <c r="EY57" s="2">
        <f t="shared" si="71"/>
        <v>1.2501495133389936E-20</v>
      </c>
      <c r="EZ57" s="2">
        <f t="shared" si="71"/>
        <v>8.3356501139072493E-22</v>
      </c>
      <c r="FA57" s="2">
        <f t="shared" si="71"/>
        <v>5.5635188143037207E-23</v>
      </c>
      <c r="FB57" s="2">
        <f t="shared" si="71"/>
        <v>3.7167737803814004E-24</v>
      </c>
      <c r="FC57" s="2">
        <f t="shared" si="69"/>
        <v>2.4852231521529045E-25</v>
      </c>
      <c r="FD57" s="2">
        <f t="shared" si="69"/>
        <v>1.6631276636926477E-26</v>
      </c>
      <c r="FE57" s="2">
        <f t="shared" si="69"/>
        <v>1.1138501409180666E-27</v>
      </c>
      <c r="FF57" s="2">
        <f t="shared" si="69"/>
        <v>7.4653569317874968E-29</v>
      </c>
      <c r="FG57" s="2">
        <f t="shared" si="69"/>
        <v>5.0070291974255091E-30</v>
      </c>
    </row>
    <row r="58" spans="1:163" x14ac:dyDescent="0.25">
      <c r="A58" s="19">
        <v>40</v>
      </c>
      <c r="B58" s="19">
        <v>105</v>
      </c>
      <c r="C58" s="4">
        <f t="shared" si="56"/>
        <v>40</v>
      </c>
      <c r="D58" s="20">
        <f t="shared" si="56"/>
        <v>105</v>
      </c>
      <c r="E58" s="8">
        <f t="shared" si="12"/>
        <v>378.16</v>
      </c>
      <c r="F58" s="21">
        <f t="shared" si="45"/>
        <v>6.3371356147021542E-14</v>
      </c>
      <c r="G58" s="7">
        <f t="shared" si="13"/>
        <v>1.1853014861422404</v>
      </c>
      <c r="H58" s="7">
        <f t="shared" si="14"/>
        <v>3.8676612730335021E-2</v>
      </c>
      <c r="I58" s="32">
        <f t="shared" si="15"/>
        <v>85.430522647693337</v>
      </c>
      <c r="J58" s="2">
        <f t="shared" si="39"/>
        <v>0.2239325921615159</v>
      </c>
      <c r="K58" s="2">
        <f t="shared" si="16"/>
        <v>0.8052333567879788</v>
      </c>
      <c r="L58" s="2">
        <f t="shared" si="17"/>
        <v>1.1296260940165881</v>
      </c>
      <c r="M58" s="2">
        <f t="shared" si="18"/>
        <v>0.72356675784695934</v>
      </c>
      <c r="N58" s="2">
        <f t="shared" si="19"/>
        <v>0.63400053933734424</v>
      </c>
      <c r="O58" s="2">
        <f t="shared" si="20"/>
        <v>2.287925457888338E-2</v>
      </c>
      <c r="P58" s="2">
        <f t="shared" si="21"/>
        <v>9.7570595962297114E-4</v>
      </c>
      <c r="Q58" s="6">
        <f t="shared" si="22"/>
        <v>105</v>
      </c>
      <c r="R58" s="2">
        <f t="shared" si="72"/>
        <v>0.05</v>
      </c>
      <c r="S58" s="2">
        <f t="shared" si="72"/>
        <v>0.1</v>
      </c>
      <c r="T58" s="2">
        <f t="shared" si="72"/>
        <v>0.15</v>
      </c>
      <c r="U58" s="2">
        <f t="shared" si="72"/>
        <v>0.2</v>
      </c>
      <c r="V58" s="2">
        <f t="shared" si="72"/>
        <v>0.19244361906347821</v>
      </c>
      <c r="W58" s="2">
        <f t="shared" si="72"/>
        <v>2.960637366695865E-2</v>
      </c>
      <c r="X58" s="2">
        <f t="shared" si="72"/>
        <v>1.4670487969958403E-3</v>
      </c>
      <c r="Y58" s="2">
        <f t="shared" si="72"/>
        <v>4.9716319526688091E-5</v>
      </c>
      <c r="Z58" s="21">
        <f t="shared" si="63"/>
        <v>164356.30007105204</v>
      </c>
      <c r="AA58" s="21">
        <f t="shared" si="63"/>
        <v>10948.822309128029</v>
      </c>
      <c r="AB58" s="21">
        <f t="shared" si="63"/>
        <v>730.92096426926253</v>
      </c>
      <c r="AC58" s="21">
        <f t="shared" si="63"/>
        <v>48.889526152430754</v>
      </c>
      <c r="AD58" s="21">
        <f t="shared" si="63"/>
        <v>3.275925003076106</v>
      </c>
      <c r="AE58" s="21">
        <f t="shared" si="63"/>
        <v>0.2198687000559818</v>
      </c>
      <c r="AF58" s="21">
        <f t="shared" si="63"/>
        <v>1.4779163772988246E-2</v>
      </c>
      <c r="AG58" s="21">
        <f t="shared" si="63"/>
        <v>9.9482106095564928E-4</v>
      </c>
      <c r="AH58" s="2">
        <f t="shared" si="62"/>
        <v>53.233685552239329</v>
      </c>
      <c r="AI58" s="2">
        <f t="shared" si="62"/>
        <v>55.89536982985129</v>
      </c>
      <c r="AJ58" s="2">
        <f t="shared" si="62"/>
        <v>58.557054107463259</v>
      </c>
      <c r="AK58" s="2">
        <f t="shared" si="62"/>
        <v>61.21873838507522</v>
      </c>
      <c r="AL58" s="2">
        <f t="shared" si="62"/>
        <v>63.880422662687188</v>
      </c>
      <c r="AM58" s="2">
        <f t="shared" si="62"/>
        <v>66.542106940299149</v>
      </c>
      <c r="AN58" s="2">
        <f t="shared" si="62"/>
        <v>69.203791217911117</v>
      </c>
      <c r="AO58" s="2">
        <f t="shared" si="61"/>
        <v>71.8654754955231</v>
      </c>
      <c r="AP58" s="2">
        <f t="shared" si="41"/>
        <v>1.0415485713087013E-8</v>
      </c>
      <c r="AQ58" s="2">
        <f t="shared" si="41"/>
        <v>6.9384185117359633E-10</v>
      </c>
      <c r="AR58" s="2">
        <f t="shared" si="41"/>
        <v>4.6319457095343382E-11</v>
      </c>
      <c r="AS58" s="2">
        <f t="shared" si="41"/>
        <v>3.0981957161882588E-12</v>
      </c>
      <c r="AT58" s="2">
        <f t="shared" si="41"/>
        <v>2.0759981475536955E-13</v>
      </c>
      <c r="AU58" s="2">
        <f t="shared" si="41"/>
        <v>1.3933377850399468E-14</v>
      </c>
      <c r="AV58" s="2">
        <f t="shared" si="41"/>
        <v>9.3657565606605984E-16</v>
      </c>
      <c r="AW58" s="2">
        <f t="shared" si="41"/>
        <v>6.3043159922867617E-17</v>
      </c>
      <c r="AX58" s="2"/>
      <c r="AY58" s="6">
        <f t="shared" si="26"/>
        <v>105</v>
      </c>
      <c r="AZ58" s="2">
        <f t="shared" si="73"/>
        <v>0.05</v>
      </c>
      <c r="BA58" s="2">
        <f t="shared" si="73"/>
        <v>0.15</v>
      </c>
      <c r="BB58" s="2">
        <f t="shared" si="73"/>
        <v>0.2</v>
      </c>
      <c r="BC58" s="2">
        <f t="shared" si="73"/>
        <v>0.19237721667603944</v>
      </c>
      <c r="BD58" s="2">
        <f t="shared" si="73"/>
        <v>3.9379206145066716E-2</v>
      </c>
      <c r="BE58" s="2">
        <f t="shared" si="73"/>
        <v>2.194539510942106E-3</v>
      </c>
      <c r="BF58" s="2">
        <f t="shared" si="73"/>
        <v>4.9577005295980969E-5</v>
      </c>
      <c r="BG58" s="21">
        <f t="shared" si="64"/>
        <v>10921.371708271978</v>
      </c>
      <c r="BH58" s="21">
        <f t="shared" si="64"/>
        <v>729.04560709827308</v>
      </c>
      <c r="BI58" s="21">
        <f t="shared" si="64"/>
        <v>48.761429157970724</v>
      </c>
      <c r="BJ58" s="21">
        <f t="shared" si="64"/>
        <v>3.2671757979310998</v>
      </c>
      <c r="BK58" s="21">
        <f t="shared" si="64"/>
        <v>0.21927109735856165</v>
      </c>
      <c r="BL58" s="21">
        <f t="shared" si="64"/>
        <v>1.4738341142430668E-2</v>
      </c>
      <c r="BM58" s="21">
        <f t="shared" si="64"/>
        <v>9.9203200699713801E-4</v>
      </c>
      <c r="BN58" s="2">
        <f t="shared" si="48"/>
        <v>55.89536982985129</v>
      </c>
      <c r="BO58" s="2">
        <f t="shared" si="48"/>
        <v>58.557054107463259</v>
      </c>
      <c r="BP58" s="2">
        <f t="shared" si="48"/>
        <v>61.21873838507522</v>
      </c>
      <c r="BQ58" s="2">
        <f t="shared" si="48"/>
        <v>63.880422662687188</v>
      </c>
      <c r="BR58" s="2">
        <f t="shared" si="48"/>
        <v>66.542106940299149</v>
      </c>
      <c r="BS58" s="2">
        <f t="shared" si="48"/>
        <v>69.203791217911117</v>
      </c>
      <c r="BT58" s="2">
        <f t="shared" si="48"/>
        <v>71.8654754955231</v>
      </c>
      <c r="BU58" s="2">
        <f t="shared" si="49"/>
        <v>6.9210226899874884E-10</v>
      </c>
      <c r="BV58" s="2">
        <f t="shared" si="49"/>
        <v>4.6200613155799667E-11</v>
      </c>
      <c r="BW58" s="2">
        <f t="shared" si="49"/>
        <v>3.0900780355197811E-12</v>
      </c>
      <c r="BX58" s="2">
        <f t="shared" si="49"/>
        <v>2.0704536574643506E-13</v>
      </c>
      <c r="BY58" s="2">
        <f t="shared" si="49"/>
        <v>1.3895506956571048E-14</v>
      </c>
      <c r="BZ58" s="2">
        <f t="shared" si="49"/>
        <v>9.3398867059095233E-16</v>
      </c>
      <c r="CA58" s="2">
        <f t="shared" si="49"/>
        <v>6.2866413790643399E-17</v>
      </c>
      <c r="CB58" s="2"/>
      <c r="CC58" s="6">
        <f t="shared" si="30"/>
        <v>105</v>
      </c>
      <c r="CD58" s="2">
        <f t="shared" si="74"/>
        <v>9.6188608338019718E-3</v>
      </c>
      <c r="CE58" s="2">
        <f t="shared" si="74"/>
        <v>9.8448015362666789E-3</v>
      </c>
      <c r="CF58" s="2">
        <f t="shared" si="74"/>
        <v>2.9260526812561419E-3</v>
      </c>
      <c r="CG58" s="2">
        <f t="shared" si="74"/>
        <v>4.7593925084141728E-4</v>
      </c>
      <c r="CH58" s="2">
        <f t="shared" si="74"/>
        <v>1.337164404702218E-5</v>
      </c>
      <c r="CI58" s="2">
        <f t="shared" si="74"/>
        <v>2.2558474190303991E-7</v>
      </c>
      <c r="CJ58" s="2">
        <f t="shared" si="74"/>
        <v>3.0479282453477196E-9</v>
      </c>
      <c r="CK58" s="21">
        <f t="shared" si="65"/>
        <v>3.2671757979310998</v>
      </c>
      <c r="CL58" s="21">
        <f t="shared" si="65"/>
        <v>0.21927109735856165</v>
      </c>
      <c r="CM58" s="21">
        <f t="shared" si="65"/>
        <v>1.4738341142430668E-2</v>
      </c>
      <c r="CN58" s="21">
        <f t="shared" si="65"/>
        <v>9.9203200699713801E-4</v>
      </c>
      <c r="CO58" s="21">
        <f t="shared" si="65"/>
        <v>6.6860455345514177E-5</v>
      </c>
      <c r="CP58" s="21">
        <f t="shared" si="65"/>
        <v>4.5117050157763434E-6</v>
      </c>
      <c r="CQ58" s="21">
        <f t="shared" si="65"/>
        <v>3.0479287098036064E-7</v>
      </c>
      <c r="CR58" s="2">
        <f t="shared" si="51"/>
        <v>63.880422662687188</v>
      </c>
      <c r="CS58" s="2">
        <f t="shared" si="51"/>
        <v>66.542106940299149</v>
      </c>
      <c r="CT58" s="2">
        <f t="shared" si="51"/>
        <v>69.203791217911117</v>
      </c>
      <c r="CU58" s="2">
        <f t="shared" si="51"/>
        <v>71.8654754955231</v>
      </c>
      <c r="CV58" s="2">
        <f t="shared" si="51"/>
        <v>74.527159773135068</v>
      </c>
      <c r="CW58" s="2">
        <f t="shared" si="51"/>
        <v>77.188844050747022</v>
      </c>
      <c r="CX58" s="2">
        <f t="shared" si="51"/>
        <v>79.85052832835899</v>
      </c>
      <c r="CY58" s="2">
        <f t="shared" si="52"/>
        <v>2.0704536574643506E-13</v>
      </c>
      <c r="CZ58" s="2">
        <f t="shared" si="52"/>
        <v>1.3895506956571048E-14</v>
      </c>
      <c r="DA58" s="2">
        <f t="shared" si="52"/>
        <v>9.3398867059095233E-16</v>
      </c>
      <c r="DB58" s="2">
        <f t="shared" si="52"/>
        <v>6.2866413790643399E-17</v>
      </c>
      <c r="DC58" s="2">
        <f t="shared" si="52"/>
        <v>4.2370377333286962E-18</v>
      </c>
      <c r="DD58" s="2">
        <f t="shared" si="52"/>
        <v>2.8591286556595411E-19</v>
      </c>
      <c r="DE58" s="2">
        <f t="shared" si="52"/>
        <v>1.9315137583951624E-20</v>
      </c>
      <c r="DF58" s="2"/>
      <c r="DG58" s="6">
        <f t="shared" si="34"/>
        <v>105</v>
      </c>
      <c r="DH58" s="2">
        <f t="shared" si="70"/>
        <v>8.7781580437684247E-4</v>
      </c>
      <c r="DI58" s="2">
        <f t="shared" si="70"/>
        <v>8.9238609532765747E-5</v>
      </c>
      <c r="DJ58" s="2">
        <f t="shared" si="70"/>
        <v>8.0229864282133079E-6</v>
      </c>
      <c r="DK58" s="2">
        <f t="shared" si="70"/>
        <v>5.8652032894790373E-7</v>
      </c>
      <c r="DL58" s="2">
        <f t="shared" si="70"/>
        <v>3.9623067189520355E-8</v>
      </c>
      <c r="DM58" s="2">
        <f t="shared" si="70"/>
        <v>2.2673716948418133E-9</v>
      </c>
      <c r="DN58" s="2">
        <f t="shared" si="70"/>
        <v>1.3953647126641045E-10</v>
      </c>
      <c r="DO58" s="2">
        <f t="shared" si="70"/>
        <v>8.5093132540237095E-12</v>
      </c>
      <c r="DP58" s="2">
        <f t="shared" si="67"/>
        <v>4.4884651551058145E-13</v>
      </c>
      <c r="DQ58" s="2">
        <f t="shared" si="67"/>
        <v>2.1760371282653068E-14</v>
      </c>
      <c r="DR58" s="2">
        <f t="shared" si="67"/>
        <v>8.8595797365087487E-16</v>
      </c>
      <c r="DS58" s="2">
        <f t="shared" si="67"/>
        <v>3.9968028886505634E-17</v>
      </c>
      <c r="DT58" s="2">
        <f t="shared" si="67"/>
        <v>0</v>
      </c>
      <c r="DU58" s="21">
        <f t="shared" si="66"/>
        <v>1.4738341142430668E-2</v>
      </c>
      <c r="DV58" s="21">
        <f t="shared" si="66"/>
        <v>9.9203200699713801E-4</v>
      </c>
      <c r="DW58" s="21">
        <f t="shared" si="66"/>
        <v>6.6860455345514177E-5</v>
      </c>
      <c r="DX58" s="21">
        <f t="shared" si="66"/>
        <v>4.5117050157763434E-6</v>
      </c>
      <c r="DY58" s="21">
        <f t="shared" si="66"/>
        <v>3.0479287098036064E-7</v>
      </c>
      <c r="DZ58" s="21">
        <f t="shared" si="66"/>
        <v>2.0612470211244459E-8</v>
      </c>
      <c r="EA58" s="21">
        <f t="shared" si="66"/>
        <v>1.3953647314422446E-9</v>
      </c>
      <c r="EB58" s="21">
        <f t="shared" si="66"/>
        <v>9.4547888875825186E-11</v>
      </c>
      <c r="EC58" s="21">
        <f t="shared" si="66"/>
        <v>6.4120742446617857E-12</v>
      </c>
      <c r="ED58" s="21">
        <f t="shared" si="66"/>
        <v>4.3521725727415665E-13</v>
      </c>
      <c r="EE58" s="21">
        <f t="shared" si="66"/>
        <v>2.9563413895862024E-14</v>
      </c>
      <c r="EF58" s="21">
        <f t="shared" si="66"/>
        <v>2.0096740828596735E-15</v>
      </c>
      <c r="EG58" s="21">
        <f t="shared" si="66"/>
        <v>1.367106521598405E-16</v>
      </c>
      <c r="EH58" s="2">
        <f t="shared" si="68"/>
        <v>69.203791217911117</v>
      </c>
      <c r="EI58" s="2">
        <f t="shared" si="68"/>
        <v>71.8654754955231</v>
      </c>
      <c r="EJ58" s="2">
        <f t="shared" si="68"/>
        <v>74.527159773135068</v>
      </c>
      <c r="EK58" s="2">
        <f t="shared" si="68"/>
        <v>77.188844050747022</v>
      </c>
      <c r="EL58" s="2">
        <f t="shared" si="68"/>
        <v>79.85052832835899</v>
      </c>
      <c r="EM58" s="2">
        <f t="shared" si="68"/>
        <v>82.512212605970959</v>
      </c>
      <c r="EN58" s="2">
        <f t="shared" si="68"/>
        <v>85.173896883582927</v>
      </c>
      <c r="EO58" s="2">
        <f t="shared" si="68"/>
        <v>87.835581161194895</v>
      </c>
      <c r="EP58" s="2">
        <f t="shared" si="68"/>
        <v>90.497265438806863</v>
      </c>
      <c r="EQ58" s="2">
        <f t="shared" si="68"/>
        <v>93.158949716418817</v>
      </c>
      <c r="ER58" s="2">
        <f t="shared" si="68"/>
        <v>95.820633994030786</v>
      </c>
      <c r="ES58" s="2">
        <f t="shared" si="68"/>
        <v>98.482318271642754</v>
      </c>
      <c r="ET58" s="2">
        <f t="shared" si="68"/>
        <v>101.14400254925472</v>
      </c>
      <c r="EU58" s="2">
        <f t="shared" si="71"/>
        <v>9.3398867059095233E-16</v>
      </c>
      <c r="EV58" s="2">
        <f t="shared" si="71"/>
        <v>6.2866413790643399E-17</v>
      </c>
      <c r="EW58" s="2">
        <f t="shared" si="71"/>
        <v>4.2370377333286962E-18</v>
      </c>
      <c r="EX58" s="2">
        <f t="shared" si="71"/>
        <v>2.8591286556595411E-19</v>
      </c>
      <c r="EY58" s="2">
        <f t="shared" si="71"/>
        <v>1.9315137583951624E-20</v>
      </c>
      <c r="EZ58" s="2">
        <f t="shared" si="71"/>
        <v>1.3062401910246833E-21</v>
      </c>
      <c r="FA58" s="2">
        <f t="shared" si="71"/>
        <v>8.8426155357782332E-23</v>
      </c>
      <c r="FB58" s="2">
        <f t="shared" si="71"/>
        <v>5.9916279391166228E-24</v>
      </c>
      <c r="FC58" s="2">
        <f t="shared" si="69"/>
        <v>4.0634184060683338E-25</v>
      </c>
      <c r="FD58" s="2">
        <f t="shared" si="69"/>
        <v>2.7580307812290627E-26</v>
      </c>
      <c r="FE58" s="2">
        <f t="shared" si="69"/>
        <v>1.8734736309244636E-27</v>
      </c>
      <c r="FF58" s="2">
        <f t="shared" si="69"/>
        <v>1.27355772044605E-28</v>
      </c>
      <c r="FG58" s="2">
        <f t="shared" si="69"/>
        <v>8.6635394271216833E-30</v>
      </c>
    </row>
    <row r="59" spans="1:163" x14ac:dyDescent="0.25">
      <c r="A59" s="19">
        <v>41</v>
      </c>
      <c r="B59" s="19">
        <v>107</v>
      </c>
      <c r="C59" s="4">
        <f t="shared" si="56"/>
        <v>41</v>
      </c>
      <c r="D59" s="20">
        <f t="shared" si="56"/>
        <v>107</v>
      </c>
      <c r="E59" s="8">
        <f t="shared" si="12"/>
        <v>380.16</v>
      </c>
      <c r="F59" s="21">
        <f t="shared" si="45"/>
        <v>6.3371356147021542E-14</v>
      </c>
      <c r="G59" s="7">
        <f t="shared" si="13"/>
        <v>1.1840578073201258</v>
      </c>
      <c r="H59" s="7">
        <f t="shared" si="14"/>
        <v>3.6796369722564566E-2</v>
      </c>
      <c r="I59" s="32">
        <f t="shared" si="15"/>
        <v>85.628254541188483</v>
      </c>
      <c r="J59" s="2">
        <f t="shared" si="39"/>
        <v>0.22726693719451396</v>
      </c>
      <c r="K59" s="2">
        <f t="shared" si="16"/>
        <v>0.81763846838437149</v>
      </c>
      <c r="L59" s="2">
        <f t="shared" si="17"/>
        <v>1.1301590114852449</v>
      </c>
      <c r="M59" s="2">
        <f t="shared" si="18"/>
        <v>0.74081705520426688</v>
      </c>
      <c r="N59" s="2">
        <f t="shared" si="19"/>
        <v>0.65524358391773718</v>
      </c>
      <c r="O59" s="2">
        <f t="shared" si="20"/>
        <v>2.8354638525645386E-2</v>
      </c>
      <c r="P59" s="2">
        <f t="shared" si="21"/>
        <v>1.416835245564488E-3</v>
      </c>
      <c r="Q59" s="6">
        <f t="shared" si="22"/>
        <v>107</v>
      </c>
      <c r="R59" s="2">
        <f t="shared" si="72"/>
        <v>0.05</v>
      </c>
      <c r="S59" s="2">
        <f t="shared" si="72"/>
        <v>0.1</v>
      </c>
      <c r="T59" s="2">
        <f t="shared" si="72"/>
        <v>0.15</v>
      </c>
      <c r="U59" s="2">
        <f t="shared" si="72"/>
        <v>0.2</v>
      </c>
      <c r="V59" s="2">
        <f t="shared" si="72"/>
        <v>0.19805363567547549</v>
      </c>
      <c r="W59" s="2">
        <f t="shared" si="72"/>
        <v>4.056380666234382E-2</v>
      </c>
      <c r="X59" s="2">
        <f t="shared" si="72"/>
        <v>2.1263109009158399E-3</v>
      </c>
      <c r="Y59" s="2">
        <f t="shared" si="72"/>
        <v>7.3301965531685781E-5</v>
      </c>
      <c r="Z59" s="21">
        <f t="shared" si="63"/>
        <v>219743.43664430041</v>
      </c>
      <c r="AA59" s="21">
        <f t="shared" si="63"/>
        <v>14845.059366896734</v>
      </c>
      <c r="AB59" s="21">
        <f t="shared" si="63"/>
        <v>1005.008253790314</v>
      </c>
      <c r="AC59" s="21">
        <f t="shared" si="63"/>
        <v>68.170966843942566</v>
      </c>
      <c r="AD59" s="21">
        <f t="shared" si="63"/>
        <v>4.6323541831825352</v>
      </c>
      <c r="AE59" s="21">
        <f t="shared" si="63"/>
        <v>0.31529362392586335</v>
      </c>
      <c r="AF59" s="21">
        <f t="shared" si="63"/>
        <v>2.1492425390480737E-2</v>
      </c>
      <c r="AG59" s="21">
        <f t="shared" si="63"/>
        <v>1.4671149977254221E-3</v>
      </c>
      <c r="AH59" s="2">
        <f t="shared" si="62"/>
        <v>52.95362617959497</v>
      </c>
      <c r="AI59" s="2">
        <f t="shared" si="62"/>
        <v>55.601307488574719</v>
      </c>
      <c r="AJ59" s="2">
        <f t="shared" si="62"/>
        <v>58.248988797554468</v>
      </c>
      <c r="AK59" s="2">
        <f t="shared" si="62"/>
        <v>60.896670106534216</v>
      </c>
      <c r="AL59" s="2">
        <f t="shared" si="62"/>
        <v>63.544351415513958</v>
      </c>
      <c r="AM59" s="2">
        <f t="shared" si="62"/>
        <v>66.192032724493714</v>
      </c>
      <c r="AN59" s="2">
        <f t="shared" si="62"/>
        <v>68.839714033473456</v>
      </c>
      <c r="AO59" s="2">
        <f t="shared" si="61"/>
        <v>71.487395342453212</v>
      </c>
      <c r="AP59" s="2">
        <f t="shared" si="41"/>
        <v>1.3925443670834058E-8</v>
      </c>
      <c r="AQ59" s="2">
        <f t="shared" si="41"/>
        <v>9.4075167739468022E-10</v>
      </c>
      <c r="AR59" s="2">
        <f t="shared" si="41"/>
        <v>6.3688740334953746E-11</v>
      </c>
      <c r="AS59" s="2">
        <f t="shared" si="41"/>
        <v>4.3200867612777273E-12</v>
      </c>
      <c r="AT59" s="2">
        <f t="shared" si="41"/>
        <v>2.9355857141610651E-13</v>
      </c>
      <c r="AU59" s="2">
        <f t="shared" si="41"/>
        <v>1.998058468626015E-14</v>
      </c>
      <c r="AV59" s="2">
        <f t="shared" si="41"/>
        <v>1.3620041489363064E-15</v>
      </c>
      <c r="AW59" s="2">
        <f t="shared" si="41"/>
        <v>9.2973067195983768E-17</v>
      </c>
      <c r="AX59" s="2"/>
      <c r="AY59" s="6">
        <f t="shared" si="26"/>
        <v>107</v>
      </c>
      <c r="AZ59" s="2">
        <f t="shared" si="73"/>
        <v>0.05</v>
      </c>
      <c r="BA59" s="2">
        <f t="shared" si="73"/>
        <v>0.15</v>
      </c>
      <c r="BB59" s="2">
        <f t="shared" si="73"/>
        <v>0.2</v>
      </c>
      <c r="BC59" s="2">
        <f t="shared" si="73"/>
        <v>0.19802946245475692</v>
      </c>
      <c r="BD59" s="2">
        <f t="shared" si="73"/>
        <v>5.3960255340985919E-2</v>
      </c>
      <c r="BE59" s="2">
        <f t="shared" si="73"/>
        <v>3.1807690945565401E-3</v>
      </c>
      <c r="BF59" s="2">
        <f t="shared" si="73"/>
        <v>7.3097027437774026E-5</v>
      </c>
      <c r="BG59" s="21">
        <f t="shared" si="64"/>
        <v>14807.940400370955</v>
      </c>
      <c r="BH59" s="21">
        <f t="shared" si="64"/>
        <v>1002.4362474334516</v>
      </c>
      <c r="BI59" s="21">
        <f t="shared" si="64"/>
        <v>67.992784388654187</v>
      </c>
      <c r="BJ59" s="21">
        <f t="shared" si="64"/>
        <v>4.6200109954135566</v>
      </c>
      <c r="BK59" s="21">
        <f t="shared" si="64"/>
        <v>0.31443855819396915</v>
      </c>
      <c r="BL59" s="21">
        <f t="shared" si="64"/>
        <v>2.1433185777405606E-2</v>
      </c>
      <c r="BM59" s="21">
        <f t="shared" si="64"/>
        <v>1.4630102265035256E-3</v>
      </c>
      <c r="BN59" s="2">
        <f t="shared" si="48"/>
        <v>55.601307488574719</v>
      </c>
      <c r="BO59" s="2">
        <f t="shared" si="48"/>
        <v>58.248988797554468</v>
      </c>
      <c r="BP59" s="2">
        <f t="shared" si="48"/>
        <v>60.896670106534216</v>
      </c>
      <c r="BQ59" s="2">
        <f t="shared" si="48"/>
        <v>63.544351415513958</v>
      </c>
      <c r="BR59" s="2">
        <f t="shared" si="48"/>
        <v>66.192032724493714</v>
      </c>
      <c r="BS59" s="2">
        <f t="shared" si="48"/>
        <v>68.839714033473456</v>
      </c>
      <c r="BT59" s="2">
        <f t="shared" si="48"/>
        <v>71.487395342453212</v>
      </c>
      <c r="BU59" s="2">
        <f t="shared" si="49"/>
        <v>9.3839939777561683E-10</v>
      </c>
      <c r="BV59" s="2">
        <f t="shared" si="49"/>
        <v>6.3525748791742541E-11</v>
      </c>
      <c r="BW59" s="2">
        <f t="shared" si="49"/>
        <v>4.3087950970333086E-12</v>
      </c>
      <c r="BX59" s="2">
        <f t="shared" si="49"/>
        <v>2.9277636685432202E-13</v>
      </c>
      <c r="BY59" s="2">
        <f t="shared" si="49"/>
        <v>1.9926398010779382E-14</v>
      </c>
      <c r="BZ59" s="2">
        <f t="shared" si="49"/>
        <v>1.3582500543029255E-15</v>
      </c>
      <c r="CA59" s="2">
        <f t="shared" si="49"/>
        <v>9.2712942276472781E-17</v>
      </c>
      <c r="CB59" s="2"/>
      <c r="CC59" s="6">
        <f t="shared" si="30"/>
        <v>107</v>
      </c>
      <c r="CD59" s="2">
        <f t="shared" si="74"/>
        <v>9.9014731227378451E-3</v>
      </c>
      <c r="CE59" s="2">
        <f t="shared" si="74"/>
        <v>1.349006383524648E-2</v>
      </c>
      <c r="CF59" s="2">
        <f t="shared" si="74"/>
        <v>4.241025459408721E-3</v>
      </c>
      <c r="CG59" s="2">
        <f t="shared" si="74"/>
        <v>7.0173146340263054E-4</v>
      </c>
      <c r="CH59" s="2">
        <f t="shared" si="74"/>
        <v>1.9997821917616678E-5</v>
      </c>
      <c r="CI59" s="2">
        <f t="shared" si="74"/>
        <v>3.4213505500368949E-7</v>
      </c>
      <c r="CJ59" s="2">
        <f t="shared" si="74"/>
        <v>4.6878770909586364E-9</v>
      </c>
      <c r="CK59" s="21">
        <f t="shared" si="65"/>
        <v>4.6200109954135566</v>
      </c>
      <c r="CL59" s="21">
        <f t="shared" si="65"/>
        <v>0.31443855819396915</v>
      </c>
      <c r="CM59" s="21">
        <f t="shared" si="65"/>
        <v>2.1433185777405606E-2</v>
      </c>
      <c r="CN59" s="21">
        <f t="shared" si="65"/>
        <v>1.4630102265035256E-3</v>
      </c>
      <c r="CO59" s="21">
        <f t="shared" si="65"/>
        <v>9.9994108832358305E-5</v>
      </c>
      <c r="CP59" s="21">
        <f t="shared" si="65"/>
        <v>6.8427245114918087E-6</v>
      </c>
      <c r="CQ59" s="21">
        <f t="shared" si="65"/>
        <v>4.6878781894701135E-7</v>
      </c>
      <c r="CR59" s="2">
        <f t="shared" si="51"/>
        <v>63.544351415513958</v>
      </c>
      <c r="CS59" s="2">
        <f t="shared" si="51"/>
        <v>66.192032724493714</v>
      </c>
      <c r="CT59" s="2">
        <f t="shared" si="51"/>
        <v>68.839714033473456</v>
      </c>
      <c r="CU59" s="2">
        <f t="shared" si="51"/>
        <v>71.487395342453212</v>
      </c>
      <c r="CV59" s="2">
        <f t="shared" si="51"/>
        <v>74.135076651432968</v>
      </c>
      <c r="CW59" s="2">
        <f t="shared" si="51"/>
        <v>76.78275796041271</v>
      </c>
      <c r="CX59" s="2">
        <f t="shared" si="51"/>
        <v>79.430439269392465</v>
      </c>
      <c r="CY59" s="2">
        <f t="shared" si="52"/>
        <v>2.9277636685432202E-13</v>
      </c>
      <c r="CZ59" s="2">
        <f t="shared" si="52"/>
        <v>1.9926398010779382E-14</v>
      </c>
      <c r="DA59" s="2">
        <f t="shared" si="52"/>
        <v>1.3582500543029255E-15</v>
      </c>
      <c r="DB59" s="2">
        <f t="shared" si="52"/>
        <v>9.2712942276472781E-17</v>
      </c>
      <c r="DC59" s="2">
        <f t="shared" si="52"/>
        <v>6.3367622888954976E-18</v>
      </c>
      <c r="DD59" s="2">
        <f t="shared" si="52"/>
        <v>4.3363273221458941E-19</v>
      </c>
      <c r="DE59" s="2">
        <f t="shared" si="52"/>
        <v>2.9707719837858512E-20</v>
      </c>
      <c r="DF59" s="2"/>
      <c r="DG59" s="6">
        <f t="shared" si="34"/>
        <v>107</v>
      </c>
      <c r="DH59" s="2">
        <f t="shared" si="70"/>
        <v>1.272307637822616E-3</v>
      </c>
      <c r="DI59" s="2">
        <f t="shared" si="70"/>
        <v>1.3157464938799322E-4</v>
      </c>
      <c r="DJ59" s="2">
        <f t="shared" si="70"/>
        <v>1.1998693150570005E-5</v>
      </c>
      <c r="DK59" s="2">
        <f t="shared" si="70"/>
        <v>8.8955114300959258E-7</v>
      </c>
      <c r="DL59" s="2">
        <f t="shared" si="70"/>
        <v>6.0942402182462272E-8</v>
      </c>
      <c r="DM59" s="2">
        <f t="shared" si="70"/>
        <v>3.5365294559497329E-9</v>
      </c>
      <c r="DN59" s="2">
        <f t="shared" si="70"/>
        <v>2.2071164895720586E-10</v>
      </c>
      <c r="DO59" s="2">
        <f t="shared" si="70"/>
        <v>1.3649431584994431E-11</v>
      </c>
      <c r="DP59" s="2">
        <f t="shared" si="67"/>
        <v>7.3013040058356186E-13</v>
      </c>
      <c r="DQ59" s="2">
        <f t="shared" si="67"/>
        <v>3.5899061501254439E-14</v>
      </c>
      <c r="DR59" s="2">
        <f t="shared" si="67"/>
        <v>1.4821477378745839E-15</v>
      </c>
      <c r="DS59" s="2">
        <f t="shared" si="67"/>
        <v>6.8833827526759705E-17</v>
      </c>
      <c r="DT59" s="2">
        <f t="shared" si="67"/>
        <v>0</v>
      </c>
      <c r="DU59" s="21">
        <f t="shared" si="66"/>
        <v>2.1433185777405606E-2</v>
      </c>
      <c r="DV59" s="21">
        <f t="shared" si="66"/>
        <v>1.4630102265035256E-3</v>
      </c>
      <c r="DW59" s="21">
        <f t="shared" si="66"/>
        <v>9.9994108832358305E-5</v>
      </c>
      <c r="DX59" s="21">
        <f t="shared" si="66"/>
        <v>6.8427245114918087E-6</v>
      </c>
      <c r="DY59" s="21">
        <f t="shared" si="66"/>
        <v>4.6878781894701135E-7</v>
      </c>
      <c r="DZ59" s="21">
        <f t="shared" si="66"/>
        <v>3.2150268261417581E-8</v>
      </c>
      <c r="EA59" s="21">
        <f t="shared" si="66"/>
        <v>2.2071164593502547E-9</v>
      </c>
      <c r="EB59" s="21">
        <f t="shared" si="66"/>
        <v>1.5166040154597781E-10</v>
      </c>
      <c r="EC59" s="21">
        <f t="shared" si="66"/>
        <v>1.0430417279773681E-11</v>
      </c>
      <c r="ED59" s="21">
        <f t="shared" si="66"/>
        <v>7.1794627815190241E-13</v>
      </c>
      <c r="EE59" s="21">
        <f t="shared" si="66"/>
        <v>4.9456463163536347E-14</v>
      </c>
      <c r="EF59" s="21">
        <f t="shared" si="66"/>
        <v>3.4093898954997197E-15</v>
      </c>
      <c r="EG59" s="21">
        <f t="shared" si="66"/>
        <v>2.3519923266717708E-16</v>
      </c>
      <c r="EH59" s="2">
        <f t="shared" si="68"/>
        <v>68.839714033473456</v>
      </c>
      <c r="EI59" s="2">
        <f t="shared" si="68"/>
        <v>71.487395342453212</v>
      </c>
      <c r="EJ59" s="2">
        <f t="shared" si="68"/>
        <v>74.135076651432968</v>
      </c>
      <c r="EK59" s="2">
        <f t="shared" si="68"/>
        <v>76.78275796041271</v>
      </c>
      <c r="EL59" s="2">
        <f t="shared" si="68"/>
        <v>79.430439269392465</v>
      </c>
      <c r="EM59" s="2">
        <f t="shared" si="68"/>
        <v>82.078120578372207</v>
      </c>
      <c r="EN59" s="2">
        <f t="shared" si="68"/>
        <v>84.725801887351949</v>
      </c>
      <c r="EO59" s="2">
        <f t="shared" si="68"/>
        <v>87.373483196331705</v>
      </c>
      <c r="EP59" s="2">
        <f t="shared" si="68"/>
        <v>90.021164505311447</v>
      </c>
      <c r="EQ59" s="2">
        <f t="shared" si="68"/>
        <v>92.668845814291203</v>
      </c>
      <c r="ER59" s="2">
        <f t="shared" si="68"/>
        <v>95.316527123270944</v>
      </c>
      <c r="ES59" s="2">
        <f t="shared" si="68"/>
        <v>97.9642084322507</v>
      </c>
      <c r="ET59" s="2">
        <f t="shared" si="68"/>
        <v>100.61188974123044</v>
      </c>
      <c r="EU59" s="2">
        <f t="shared" si="71"/>
        <v>1.3582500543029255E-15</v>
      </c>
      <c r="EV59" s="2">
        <f t="shared" si="71"/>
        <v>9.2712942276472781E-17</v>
      </c>
      <c r="EW59" s="2">
        <f t="shared" si="71"/>
        <v>6.3367622888954976E-18</v>
      </c>
      <c r="EX59" s="2">
        <f t="shared" si="71"/>
        <v>4.3363273221458941E-19</v>
      </c>
      <c r="EY59" s="2">
        <f t="shared" si="71"/>
        <v>2.9707719837858512E-20</v>
      </c>
      <c r="EZ59" s="2">
        <f t="shared" si="71"/>
        <v>2.0374061004146148E-21</v>
      </c>
      <c r="FA59" s="2">
        <f t="shared" si="71"/>
        <v>1.3986796321000095E-22</v>
      </c>
      <c r="FB59" s="2">
        <f t="shared" si="71"/>
        <v>9.6109253199881454E-24</v>
      </c>
      <c r="FC59" s="2">
        <f t="shared" si="69"/>
        <v>6.6098968820581277E-25</v>
      </c>
      <c r="FD59" s="2">
        <f t="shared" si="69"/>
        <v>4.5497229287432943E-26</v>
      </c>
      <c r="FE59" s="2">
        <f t="shared" si="69"/>
        <v>3.1341231409164992E-27</v>
      </c>
      <c r="FF59" s="2">
        <f t="shared" si="69"/>
        <v>2.1605766131203504E-28</v>
      </c>
      <c r="FG59" s="2">
        <f t="shared" si="69"/>
        <v>1.4904894338866713E-29</v>
      </c>
    </row>
    <row r="60" spans="1:163" x14ac:dyDescent="0.25">
      <c r="A60" s="19">
        <v>42</v>
      </c>
      <c r="B60" s="19">
        <v>109</v>
      </c>
      <c r="C60" s="4">
        <f t="shared" si="56"/>
        <v>42</v>
      </c>
      <c r="D60" s="20">
        <f t="shared" si="56"/>
        <v>109</v>
      </c>
      <c r="E60" s="8">
        <f t="shared" si="12"/>
        <v>382.16</v>
      </c>
      <c r="F60" s="21">
        <f t="shared" si="45"/>
        <v>6.3371356147021542E-14</v>
      </c>
      <c r="G60" s="7">
        <f t="shared" si="13"/>
        <v>1.1825044757326642</v>
      </c>
      <c r="H60" s="7">
        <f t="shared" si="14"/>
        <v>3.4923540096031595E-2</v>
      </c>
      <c r="I60" s="32">
        <f t="shared" si="15"/>
        <v>85.828102071350258</v>
      </c>
      <c r="J60" s="2">
        <f t="shared" si="39"/>
        <v>0.23086684105068239</v>
      </c>
      <c r="K60" s="2">
        <f t="shared" si="16"/>
        <v>0.83068029777787422</v>
      </c>
      <c r="L60" s="2">
        <f t="shared" si="17"/>
        <v>1.1308247201522472</v>
      </c>
      <c r="M60" s="2">
        <f t="shared" si="18"/>
        <v>0.75727976114917894</v>
      </c>
      <c r="N60" s="2">
        <f t="shared" si="19"/>
        <v>0.6767722638801863</v>
      </c>
      <c r="O60" s="2">
        <f t="shared" si="20"/>
        <v>3.5254403561109211E-2</v>
      </c>
      <c r="P60" s="2">
        <f t="shared" si="21"/>
        <v>2.0468187272280241E-3</v>
      </c>
      <c r="Q60" s="6">
        <f t="shared" si="22"/>
        <v>109</v>
      </c>
      <c r="R60" s="2">
        <f t="shared" si="72"/>
        <v>0.05</v>
      </c>
      <c r="S60" s="2">
        <f t="shared" si="72"/>
        <v>0.1</v>
      </c>
      <c r="T60" s="2">
        <f t="shared" si="72"/>
        <v>0.15</v>
      </c>
      <c r="U60" s="2">
        <f t="shared" si="72"/>
        <v>0.2</v>
      </c>
      <c r="V60" s="2">
        <f t="shared" si="72"/>
        <v>0.19970734083724906</v>
      </c>
      <c r="W60" s="2">
        <f t="shared" si="72"/>
        <v>5.4399306034788791E-2</v>
      </c>
      <c r="X60" s="2">
        <f t="shared" si="72"/>
        <v>3.0654819255968805E-3</v>
      </c>
      <c r="Y60" s="2">
        <f t="shared" si="72"/>
        <v>1.0763235154419571E-4</v>
      </c>
      <c r="Z60" s="21">
        <f t="shared" si="63"/>
        <v>292919.56742363039</v>
      </c>
      <c r="AA60" s="21">
        <f t="shared" si="63"/>
        <v>20064.841579741558</v>
      </c>
      <c r="AB60" s="21">
        <f t="shared" si="63"/>
        <v>1377.3504376803396</v>
      </c>
      <c r="AC60" s="21">
        <f t="shared" si="63"/>
        <v>94.73163618239829</v>
      </c>
      <c r="AD60" s="21">
        <f t="shared" si="63"/>
        <v>6.5270639806950168</v>
      </c>
      <c r="AE60" s="21">
        <f t="shared" si="63"/>
        <v>0.45045521501492053</v>
      </c>
      <c r="AF60" s="21">
        <f t="shared" si="63"/>
        <v>3.1134506845910768E-2</v>
      </c>
      <c r="AG60" s="21">
        <f t="shared" si="63"/>
        <v>2.1549673059238334E-3</v>
      </c>
      <c r="AH60" s="2">
        <f t="shared" si="62"/>
        <v>52.676498138043812</v>
      </c>
      <c r="AI60" s="2">
        <f t="shared" si="62"/>
        <v>55.310323044946003</v>
      </c>
      <c r="AJ60" s="2">
        <f t="shared" si="62"/>
        <v>57.944147951848194</v>
      </c>
      <c r="AK60" s="2">
        <f t="shared" si="62"/>
        <v>60.577972858750385</v>
      </c>
      <c r="AL60" s="2">
        <f t="shared" si="62"/>
        <v>63.211797765652577</v>
      </c>
      <c r="AM60" s="2">
        <f t="shared" si="62"/>
        <v>65.845622672554768</v>
      </c>
      <c r="AN60" s="2">
        <f t="shared" si="62"/>
        <v>68.479447579456959</v>
      </c>
      <c r="AO60" s="2">
        <f t="shared" si="61"/>
        <v>71.113272486359151</v>
      </c>
      <c r="AP60" s="2">
        <f t="shared" si="41"/>
        <v>1.8562714315912002E-8</v>
      </c>
      <c r="AQ60" s="2">
        <f t="shared" si="41"/>
        <v>1.2715363550147577E-9</v>
      </c>
      <c r="AR60" s="2">
        <f t="shared" si="41"/>
        <v>8.7284569478808343E-11</v>
      </c>
      <c r="AS60" s="2">
        <f t="shared" si="41"/>
        <v>6.00327239742828E-12</v>
      </c>
      <c r="AT60" s="2">
        <f t="shared" si="41"/>
        <v>4.1362890078952107E-13</v>
      </c>
      <c r="AU60" s="2">
        <f t="shared" si="41"/>
        <v>2.8545958012562885E-14</v>
      </c>
      <c r="AV60" s="2">
        <f t="shared" si="41"/>
        <v>1.9730359268469547E-15</v>
      </c>
      <c r="AW60" s="2">
        <f t="shared" si="41"/>
        <v>1.3656320079537612E-16</v>
      </c>
      <c r="AX60" s="2"/>
      <c r="AY60" s="6">
        <f t="shared" si="26"/>
        <v>109</v>
      </c>
      <c r="AZ60" s="2">
        <f t="shared" si="73"/>
        <v>0.05</v>
      </c>
      <c r="BA60" s="2">
        <f t="shared" si="73"/>
        <v>0.15</v>
      </c>
      <c r="BB60" s="2">
        <f t="shared" si="73"/>
        <v>0.2</v>
      </c>
      <c r="BC60" s="2">
        <f t="shared" si="73"/>
        <v>0.1997022184876639</v>
      </c>
      <c r="BD60" s="2">
        <f t="shared" si="73"/>
        <v>7.2376942159257496E-2</v>
      </c>
      <c r="BE60" s="2">
        <f t="shared" si="73"/>
        <v>4.5857710835664088E-3</v>
      </c>
      <c r="BF60" s="2">
        <f t="shared" si="73"/>
        <v>1.0733214969848582E-4</v>
      </c>
      <c r="BG60" s="21">
        <f t="shared" si="64"/>
        <v>20014.806061304727</v>
      </c>
      <c r="BH60" s="21">
        <f t="shared" si="64"/>
        <v>1373.8345497593307</v>
      </c>
      <c r="BI60" s="21">
        <f t="shared" si="64"/>
        <v>94.484633143115886</v>
      </c>
      <c r="BJ60" s="21">
        <f t="shared" si="64"/>
        <v>6.5097126080128964</v>
      </c>
      <c r="BK60" s="21">
        <f t="shared" si="64"/>
        <v>0.44923630788130886</v>
      </c>
      <c r="BL60" s="21">
        <f t="shared" si="64"/>
        <v>3.1048873286695179E-2</v>
      </c>
      <c r="BM60" s="21">
        <f t="shared" si="64"/>
        <v>2.1489503346573072E-3</v>
      </c>
      <c r="BN60" s="2">
        <f t="shared" si="48"/>
        <v>55.310323044946003</v>
      </c>
      <c r="BO60" s="2">
        <f t="shared" si="48"/>
        <v>57.944147951848194</v>
      </c>
      <c r="BP60" s="2">
        <f t="shared" si="48"/>
        <v>60.577972858750385</v>
      </c>
      <c r="BQ60" s="2">
        <f t="shared" si="48"/>
        <v>63.211797765652577</v>
      </c>
      <c r="BR60" s="2">
        <f t="shared" si="48"/>
        <v>65.845622672554768</v>
      </c>
      <c r="BS60" s="2">
        <f t="shared" si="48"/>
        <v>68.479447579456959</v>
      </c>
      <c r="BT60" s="2">
        <f t="shared" si="48"/>
        <v>71.113272486359151</v>
      </c>
      <c r="BU60" s="2">
        <f t="shared" si="49"/>
        <v>1.2683655359843477E-9</v>
      </c>
      <c r="BV60" s="2">
        <f t="shared" si="49"/>
        <v>8.7061762880835002E-11</v>
      </c>
      <c r="BW60" s="2">
        <f t="shared" si="49"/>
        <v>5.98761947944533E-12</v>
      </c>
      <c r="BX60" s="2">
        <f t="shared" si="49"/>
        <v>4.1252932075795571E-13</v>
      </c>
      <c r="BY60" s="2">
        <f t="shared" si="49"/>
        <v>2.8468714214032847E-14</v>
      </c>
      <c r="BZ60" s="2">
        <f t="shared" si="49"/>
        <v>1.9676092120525815E-15</v>
      </c>
      <c r="CA60" s="2">
        <f t="shared" si="49"/>
        <v>1.3618189716581257E-16</v>
      </c>
      <c r="CB60" s="2"/>
      <c r="CC60" s="6">
        <f t="shared" si="30"/>
        <v>109</v>
      </c>
      <c r="CD60" s="2">
        <f t="shared" si="74"/>
        <v>9.9851109243831952E-3</v>
      </c>
      <c r="CE60" s="2">
        <f t="shared" si="74"/>
        <v>1.8094235539814374E-2</v>
      </c>
      <c r="CF60" s="2">
        <f t="shared" si="74"/>
        <v>6.1143614447552123E-3</v>
      </c>
      <c r="CG60" s="2">
        <f t="shared" si="74"/>
        <v>1.0303886371054638E-3</v>
      </c>
      <c r="CH60" s="2">
        <f t="shared" si="74"/>
        <v>2.978316454269603E-5</v>
      </c>
      <c r="CI60" s="2">
        <f t="shared" si="74"/>
        <v>5.1667233307295397E-7</v>
      </c>
      <c r="CJ60" s="2">
        <f t="shared" si="74"/>
        <v>7.1781751986854663E-9</v>
      </c>
      <c r="CK60" s="21">
        <f t="shared" si="65"/>
        <v>6.5097126080128964</v>
      </c>
      <c r="CL60" s="21">
        <f t="shared" si="65"/>
        <v>0.44923630788130886</v>
      </c>
      <c r="CM60" s="21">
        <f t="shared" si="65"/>
        <v>3.1048873286695179E-2</v>
      </c>
      <c r="CN60" s="21">
        <f t="shared" si="65"/>
        <v>2.1489503346573072E-3</v>
      </c>
      <c r="CO60" s="21">
        <f t="shared" si="65"/>
        <v>1.4892691177556398E-4</v>
      </c>
      <c r="CP60" s="21">
        <f t="shared" si="65"/>
        <v>1.0333500051863335E-5</v>
      </c>
      <c r="CQ60" s="21">
        <f t="shared" si="65"/>
        <v>7.1781777753897886E-7</v>
      </c>
      <c r="CR60" s="2">
        <f t="shared" si="51"/>
        <v>63.211797765652577</v>
      </c>
      <c r="CS60" s="2">
        <f t="shared" si="51"/>
        <v>65.845622672554768</v>
      </c>
      <c r="CT60" s="2">
        <f t="shared" si="51"/>
        <v>68.479447579456959</v>
      </c>
      <c r="CU60" s="2">
        <f t="shared" si="51"/>
        <v>71.113272486359151</v>
      </c>
      <c r="CV60" s="2">
        <f t="shared" si="51"/>
        <v>73.747097393261342</v>
      </c>
      <c r="CW60" s="2">
        <f t="shared" si="51"/>
        <v>76.380922300163533</v>
      </c>
      <c r="CX60" s="2">
        <f t="shared" si="51"/>
        <v>79.014747207065724</v>
      </c>
      <c r="CY60" s="2">
        <f t="shared" si="52"/>
        <v>4.1252932075795571E-13</v>
      </c>
      <c r="CZ60" s="2">
        <f t="shared" si="52"/>
        <v>2.8468714214032847E-14</v>
      </c>
      <c r="DA60" s="2">
        <f t="shared" si="52"/>
        <v>1.9676092120525815E-15</v>
      </c>
      <c r="DB60" s="2">
        <f t="shared" si="52"/>
        <v>1.3618189716581257E-16</v>
      </c>
      <c r="DC60" s="2">
        <f t="shared" si="52"/>
        <v>9.4377003714814075E-18</v>
      </c>
      <c r="DD60" s="2">
        <f t="shared" si="52"/>
        <v>6.5484791221278497E-19</v>
      </c>
      <c r="DE60" s="2">
        <f t="shared" si="52"/>
        <v>4.5489086035068112E-20</v>
      </c>
      <c r="DF60" s="2"/>
      <c r="DG60" s="6">
        <f t="shared" si="34"/>
        <v>109</v>
      </c>
      <c r="DH60" s="2">
        <f t="shared" si="70"/>
        <v>1.8343084334265635E-3</v>
      </c>
      <c r="DI60" s="2">
        <f t="shared" si="70"/>
        <v>1.9319786945727445E-4</v>
      </c>
      <c r="DJ60" s="2">
        <f t="shared" si="70"/>
        <v>1.7869898725617616E-5</v>
      </c>
      <c r="DK60" s="2">
        <f t="shared" si="70"/>
        <v>1.3433480659896802E-6</v>
      </c>
      <c r="DL60" s="2">
        <f t="shared" si="70"/>
        <v>9.3316277582911053E-8</v>
      </c>
      <c r="DM60" s="2">
        <f t="shared" si="70"/>
        <v>5.4907865254527618E-9</v>
      </c>
      <c r="DN60" s="2">
        <f t="shared" si="70"/>
        <v>3.4745760713050804E-10</v>
      </c>
      <c r="DO60" s="2">
        <f t="shared" si="70"/>
        <v>2.1787651682814158E-11</v>
      </c>
      <c r="DP60" s="2">
        <f t="shared" si="67"/>
        <v>1.1817202771879922E-12</v>
      </c>
      <c r="DQ60" s="2">
        <f t="shared" si="67"/>
        <v>5.8908433686610809E-14</v>
      </c>
      <c r="DR60" s="2">
        <f t="shared" si="67"/>
        <v>2.468025783741723E-15</v>
      </c>
      <c r="DS60" s="2">
        <f t="shared" si="67"/>
        <v>1.1546319456101628E-16</v>
      </c>
      <c r="DT60" s="2">
        <f t="shared" si="67"/>
        <v>0</v>
      </c>
      <c r="DU60" s="21">
        <f t="shared" si="66"/>
        <v>3.1048873286695179E-2</v>
      </c>
      <c r="DV60" s="21">
        <f t="shared" si="66"/>
        <v>2.1489503346573072E-3</v>
      </c>
      <c r="DW60" s="21">
        <f t="shared" si="66"/>
        <v>1.4892691177556398E-4</v>
      </c>
      <c r="DX60" s="21">
        <f t="shared" si="66"/>
        <v>1.0333500051863335E-5</v>
      </c>
      <c r="DY60" s="21">
        <f t="shared" si="66"/>
        <v>7.1781777753897886E-7</v>
      </c>
      <c r="DZ60" s="21">
        <f t="shared" si="66"/>
        <v>4.9916242426969429E-8</v>
      </c>
      <c r="EA60" s="21">
        <f t="shared" si="66"/>
        <v>3.4745760986276331E-9</v>
      </c>
      <c r="EB60" s="21">
        <f t="shared" si="66"/>
        <v>2.4208505763272345E-10</v>
      </c>
      <c r="EC60" s="21">
        <f t="shared" si="66"/>
        <v>1.6881715910500892E-11</v>
      </c>
      <c r="ED60" s="21">
        <f t="shared" si="66"/>
        <v>1.1782186673871743E-12</v>
      </c>
      <c r="EE60" s="21">
        <f t="shared" si="66"/>
        <v>8.2295480041529544E-14</v>
      </c>
      <c r="EF60" s="21">
        <f t="shared" si="66"/>
        <v>5.7523924928216158E-15</v>
      </c>
      <c r="EG60" s="21">
        <f t="shared" si="66"/>
        <v>4.0237092914249789E-16</v>
      </c>
      <c r="EH60" s="2">
        <f t="shared" si="68"/>
        <v>68.479447579456959</v>
      </c>
      <c r="EI60" s="2">
        <f t="shared" si="68"/>
        <v>71.113272486359151</v>
      </c>
      <c r="EJ60" s="2">
        <f t="shared" si="68"/>
        <v>73.747097393261342</v>
      </c>
      <c r="EK60" s="2">
        <f t="shared" si="68"/>
        <v>76.380922300163533</v>
      </c>
      <c r="EL60" s="2">
        <f t="shared" si="68"/>
        <v>79.014747207065724</v>
      </c>
      <c r="EM60" s="2">
        <f t="shared" si="68"/>
        <v>81.648572113967916</v>
      </c>
      <c r="EN60" s="2">
        <f t="shared" si="68"/>
        <v>84.282397020870107</v>
      </c>
      <c r="EO60" s="2">
        <f t="shared" si="68"/>
        <v>86.916221927772298</v>
      </c>
      <c r="EP60" s="2">
        <f t="shared" si="68"/>
        <v>89.55004683467449</v>
      </c>
      <c r="EQ60" s="2">
        <f t="shared" si="68"/>
        <v>92.183871741576681</v>
      </c>
      <c r="ER60" s="2">
        <f t="shared" si="68"/>
        <v>94.817696648478858</v>
      </c>
      <c r="ES60" s="2">
        <f t="shared" si="68"/>
        <v>97.451521555381049</v>
      </c>
      <c r="ET60" s="2">
        <f t="shared" si="68"/>
        <v>100.08534646228324</v>
      </c>
      <c r="EU60" s="2">
        <f t="shared" si="71"/>
        <v>1.9676092120525815E-15</v>
      </c>
      <c r="EV60" s="2">
        <f t="shared" si="71"/>
        <v>1.3618189716581257E-16</v>
      </c>
      <c r="EW60" s="2">
        <f t="shared" si="71"/>
        <v>9.4377003714814075E-18</v>
      </c>
      <c r="EX60" s="2">
        <f t="shared" si="71"/>
        <v>6.5484791221278497E-19</v>
      </c>
      <c r="EY60" s="2">
        <f t="shared" si="71"/>
        <v>4.5489086035068112E-20</v>
      </c>
      <c r="EZ60" s="2">
        <f t="shared" si="71"/>
        <v>3.1632599765585847E-21</v>
      </c>
      <c r="FA60" s="2">
        <f t="shared" si="71"/>
        <v>2.2018859941262313E-22</v>
      </c>
      <c r="FB60" s="2">
        <f t="shared" si="71"/>
        <v>1.5341258405333243E-23</v>
      </c>
      <c r="FC60" s="2">
        <f t="shared" si="69"/>
        <v>1.0698172313444193E-24</v>
      </c>
      <c r="FD60" s="2">
        <f t="shared" si="69"/>
        <v>7.4665314790301883E-26</v>
      </c>
      <c r="FE60" s="2">
        <f t="shared" si="69"/>
        <v>5.2151761750098577E-27</v>
      </c>
      <c r="FF60" s="2">
        <f t="shared" si="69"/>
        <v>3.6453691336031744E-28</v>
      </c>
      <c r="FG60" s="2">
        <f t="shared" si="69"/>
        <v>2.5498791453906054E-29</v>
      </c>
    </row>
    <row r="61" spans="1:163" x14ac:dyDescent="0.25">
      <c r="A61" s="19">
        <v>43</v>
      </c>
      <c r="B61" s="19">
        <v>111</v>
      </c>
      <c r="C61" s="4">
        <f t="shared" si="56"/>
        <v>43</v>
      </c>
      <c r="D61" s="20">
        <f t="shared" si="56"/>
        <v>111</v>
      </c>
      <c r="E61" s="8">
        <f t="shared" si="12"/>
        <v>384.16</v>
      </c>
      <c r="F61" s="21">
        <f t="shared" si="45"/>
        <v>6.3371356147021542E-14</v>
      </c>
      <c r="G61" s="7">
        <f t="shared" si="13"/>
        <v>1.1805149174359619</v>
      </c>
      <c r="H61" s="7">
        <f t="shared" si="14"/>
        <v>3.280573934044461E-2</v>
      </c>
      <c r="I61" s="32">
        <f t="shared" si="15"/>
        <v>86.056686361964964</v>
      </c>
      <c r="J61" s="2">
        <f t="shared" si="39"/>
        <v>0.23515038817604084</v>
      </c>
      <c r="K61" s="2">
        <f t="shared" si="16"/>
        <v>0.84627227417199857</v>
      </c>
      <c r="L61" s="2">
        <f t="shared" si="17"/>
        <v>1.1316775523350355</v>
      </c>
      <c r="M61" s="2">
        <f t="shared" si="18"/>
        <v>0.77553159820721884</v>
      </c>
      <c r="N61" s="2">
        <f t="shared" si="19"/>
        <v>0.70119443984717256</v>
      </c>
      <c r="O61" s="2">
        <f t="shared" si="20"/>
        <v>4.3935923121261503E-2</v>
      </c>
      <c r="P61" s="2">
        <f t="shared" si="21"/>
        <v>2.9403129228960686E-3</v>
      </c>
      <c r="Q61" s="6">
        <f t="shared" si="22"/>
        <v>111</v>
      </c>
      <c r="R61" s="2">
        <f t="shared" si="72"/>
        <v>0.05</v>
      </c>
      <c r="S61" s="2">
        <f t="shared" si="72"/>
        <v>0.1</v>
      </c>
      <c r="T61" s="2">
        <f t="shared" si="72"/>
        <v>0.15</v>
      </c>
      <c r="U61" s="2">
        <f t="shared" si="72"/>
        <v>0.2</v>
      </c>
      <c r="V61" s="2">
        <f t="shared" si="72"/>
        <v>0.1999790608042156</v>
      </c>
      <c r="W61" s="2">
        <f t="shared" si="72"/>
        <v>7.1001492834703472E-2</v>
      </c>
      <c r="X61" s="2">
        <f t="shared" si="72"/>
        <v>4.3936509188724051E-3</v>
      </c>
      <c r="Y61" s="2">
        <f t="shared" si="72"/>
        <v>1.573936494273065E-4</v>
      </c>
      <c r="Z61" s="21">
        <f t="shared" si="63"/>
        <v>389317.48448899447</v>
      </c>
      <c r="AA61" s="21">
        <f t="shared" si="63"/>
        <v>27036.466220424358</v>
      </c>
      <c r="AB61" s="21">
        <f t="shared" si="63"/>
        <v>1881.5554021280409</v>
      </c>
      <c r="AC61" s="21">
        <f t="shared" si="63"/>
        <v>131.19754243238711</v>
      </c>
      <c r="AD61" s="21">
        <f t="shared" si="63"/>
        <v>9.1644498465368187</v>
      </c>
      <c r="AE61" s="21">
        <f t="shared" si="63"/>
        <v>0.64120633844959429</v>
      </c>
      <c r="AF61" s="21">
        <f t="shared" si="63"/>
        <v>4.493095515347402E-2</v>
      </c>
      <c r="AG61" s="21">
        <f t="shared" si="63"/>
        <v>3.1528379628657077E-3</v>
      </c>
      <c r="AH61" s="2">
        <f t="shared" si="62"/>
        <v>52.402255644613767</v>
      </c>
      <c r="AI61" s="2">
        <f t="shared" si="62"/>
        <v>55.022368426844452</v>
      </c>
      <c r="AJ61" s="2">
        <f t="shared" si="62"/>
        <v>57.642481209075136</v>
      </c>
      <c r="AK61" s="2">
        <f t="shared" si="62"/>
        <v>60.262593991305828</v>
      </c>
      <c r="AL61" s="2">
        <f t="shared" si="62"/>
        <v>62.882706773536512</v>
      </c>
      <c r="AM61" s="2">
        <f t="shared" si="62"/>
        <v>65.502819555767203</v>
      </c>
      <c r="AN61" s="2">
        <f t="shared" si="62"/>
        <v>68.122932337997895</v>
      </c>
      <c r="AO61" s="2">
        <f t="shared" si="61"/>
        <v>70.743045120228587</v>
      </c>
      <c r="AP61" s="2">
        <f t="shared" si="41"/>
        <v>2.4671581050092234E-8</v>
      </c>
      <c r="AQ61" s="2">
        <f t="shared" si="41"/>
        <v>1.7133376630428185E-9</v>
      </c>
      <c r="AR61" s="2">
        <f t="shared" si="41"/>
        <v>1.1923672185191996E-10</v>
      </c>
      <c r="AS61" s="2">
        <f t="shared" si="41"/>
        <v>8.3141663296202207E-12</v>
      </c>
      <c r="AT61" s="2">
        <f t="shared" si="41"/>
        <v>5.8076361979090271E-13</v>
      </c>
      <c r="AU61" s="2">
        <f t="shared" si="41"/>
        <v>4.063411539118606E-14</v>
      </c>
      <c r="AV61" s="2">
        <f t="shared" si="41"/>
        <v>2.8473355661095181E-15</v>
      </c>
      <c r="AW61" s="2">
        <f t="shared" si="41"/>
        <v>1.99799617585102E-16</v>
      </c>
      <c r="AX61" s="2"/>
      <c r="AY61" s="6">
        <f t="shared" si="26"/>
        <v>111</v>
      </c>
      <c r="AZ61" s="2">
        <f t="shared" si="73"/>
        <v>0.05</v>
      </c>
      <c r="BA61" s="2">
        <f t="shared" si="73"/>
        <v>0.15</v>
      </c>
      <c r="BB61" s="2">
        <f t="shared" si="73"/>
        <v>0.2</v>
      </c>
      <c r="BC61" s="2">
        <f t="shared" si="73"/>
        <v>0.19997854562199177</v>
      </c>
      <c r="BD61" s="2">
        <f t="shared" si="73"/>
        <v>9.4486147977423052E-2</v>
      </c>
      <c r="BE61" s="2">
        <f t="shared" si="73"/>
        <v>6.5727904768114465E-3</v>
      </c>
      <c r="BF61" s="2">
        <f t="shared" si="73"/>
        <v>1.5695577094623216E-4</v>
      </c>
      <c r="BG61" s="21">
        <f t="shared" si="64"/>
        <v>26969.227325535172</v>
      </c>
      <c r="BH61" s="21">
        <f t="shared" si="64"/>
        <v>1876.7647452234467</v>
      </c>
      <c r="BI61" s="21">
        <f t="shared" si="64"/>
        <v>130.85629127751076</v>
      </c>
      <c r="BJ61" s="21">
        <f t="shared" si="64"/>
        <v>9.1401439180341804</v>
      </c>
      <c r="BK61" s="21">
        <f t="shared" si="64"/>
        <v>0.63947512345864899</v>
      </c>
      <c r="BL61" s="21">
        <f t="shared" si="64"/>
        <v>4.4807638301230836E-2</v>
      </c>
      <c r="BM61" s="21">
        <f t="shared" si="64"/>
        <v>3.1440527770635E-3</v>
      </c>
      <c r="BN61" s="2">
        <f t="shared" si="48"/>
        <v>55.022368426844452</v>
      </c>
      <c r="BO61" s="2">
        <f t="shared" si="48"/>
        <v>57.642481209075136</v>
      </c>
      <c r="BP61" s="2">
        <f t="shared" si="48"/>
        <v>60.262593991305828</v>
      </c>
      <c r="BQ61" s="2">
        <f t="shared" si="48"/>
        <v>62.882706773536512</v>
      </c>
      <c r="BR61" s="2">
        <f t="shared" si="48"/>
        <v>65.502819555767203</v>
      </c>
      <c r="BS61" s="2">
        <f t="shared" si="48"/>
        <v>68.122932337997895</v>
      </c>
      <c r="BT61" s="2">
        <f t="shared" si="48"/>
        <v>70.743045120228587</v>
      </c>
      <c r="BU61" s="2">
        <f t="shared" si="49"/>
        <v>1.7090766427163151E-9</v>
      </c>
      <c r="BV61" s="2">
        <f t="shared" si="49"/>
        <v>1.1893313141468265E-10</v>
      </c>
      <c r="BW61" s="2">
        <f t="shared" si="49"/>
        <v>8.2925407807377805E-12</v>
      </c>
      <c r="BX61" s="2">
        <f t="shared" si="49"/>
        <v>5.7922332012559088E-13</v>
      </c>
      <c r="BY61" s="2">
        <f t="shared" si="49"/>
        <v>4.0524405948972017E-14</v>
      </c>
      <c r="BZ61" s="2">
        <f t="shared" si="49"/>
        <v>2.8395208099319007E-15</v>
      </c>
      <c r="CA61" s="2">
        <f t="shared" si="49"/>
        <v>1.9924288844630638E-16</v>
      </c>
      <c r="CB61" s="2"/>
      <c r="CC61" s="6">
        <f t="shared" si="30"/>
        <v>111</v>
      </c>
      <c r="CD61" s="2">
        <f t="shared" si="74"/>
        <v>9.9989272810995875E-3</v>
      </c>
      <c r="CE61" s="2">
        <f t="shared" si="74"/>
        <v>2.3621536994355763E-2</v>
      </c>
      <c r="CF61" s="2">
        <f t="shared" si="74"/>
        <v>8.7637206357485953E-3</v>
      </c>
      <c r="CG61" s="2">
        <f t="shared" si="74"/>
        <v>1.5067754010838286E-3</v>
      </c>
      <c r="CH61" s="2">
        <f t="shared" si="74"/>
        <v>4.4174918341233219E-5</v>
      </c>
      <c r="CI61" s="2">
        <f t="shared" si="74"/>
        <v>7.7694733218725007E-7</v>
      </c>
      <c r="CJ61" s="2">
        <f t="shared" si="74"/>
        <v>1.0943300313703831E-8</v>
      </c>
      <c r="CK61" s="21">
        <f t="shared" si="65"/>
        <v>9.1401439180341804</v>
      </c>
      <c r="CL61" s="21">
        <f t="shared" si="65"/>
        <v>0.63947512345864899</v>
      </c>
      <c r="CM61" s="21">
        <f t="shared" si="65"/>
        <v>4.4807638301230836E-2</v>
      </c>
      <c r="CN61" s="21">
        <f t="shared" si="65"/>
        <v>3.1440527770635E-3</v>
      </c>
      <c r="CO61" s="21">
        <f t="shared" si="65"/>
        <v>2.2089898809125934E-4</v>
      </c>
      <c r="CP61" s="21">
        <f t="shared" si="65"/>
        <v>1.553906737441884E-5</v>
      </c>
      <c r="CQ61" s="21">
        <f t="shared" si="65"/>
        <v>1.0943306301843512E-6</v>
      </c>
      <c r="CR61" s="2">
        <f t="shared" si="51"/>
        <v>62.882706773536512</v>
      </c>
      <c r="CS61" s="2">
        <f t="shared" si="51"/>
        <v>65.502819555767203</v>
      </c>
      <c r="CT61" s="2">
        <f t="shared" si="51"/>
        <v>68.122932337997895</v>
      </c>
      <c r="CU61" s="2">
        <f t="shared" si="51"/>
        <v>70.743045120228587</v>
      </c>
      <c r="CV61" s="2">
        <f t="shared" si="51"/>
        <v>73.363157902459278</v>
      </c>
      <c r="CW61" s="2">
        <f t="shared" si="51"/>
        <v>75.98327068468997</v>
      </c>
      <c r="CX61" s="2">
        <f t="shared" si="51"/>
        <v>78.603383466920647</v>
      </c>
      <c r="CY61" s="2">
        <f t="shared" si="52"/>
        <v>5.7922332012559088E-13</v>
      </c>
      <c r="CZ61" s="2">
        <f t="shared" si="52"/>
        <v>4.0524405948972017E-14</v>
      </c>
      <c r="DA61" s="2">
        <f t="shared" si="52"/>
        <v>2.8395208099319007E-15</v>
      </c>
      <c r="DB61" s="2">
        <f t="shared" si="52"/>
        <v>1.9924288844630638E-16</v>
      </c>
      <c r="DC61" s="2">
        <f t="shared" si="52"/>
        <v>1.3998668452323952E-17</v>
      </c>
      <c r="DD61" s="2">
        <f t="shared" si="52"/>
        <v>9.8473177295774722E-19</v>
      </c>
      <c r="DE61" s="2">
        <f t="shared" si="52"/>
        <v>6.9349216113989049E-20</v>
      </c>
      <c r="DF61" s="2"/>
      <c r="DG61" s="6">
        <f t="shared" si="34"/>
        <v>111</v>
      </c>
      <c r="DH61" s="2">
        <f t="shared" si="70"/>
        <v>2.6291161907245784E-3</v>
      </c>
      <c r="DI61" s="2">
        <f t="shared" si="70"/>
        <v>2.8252038770321786E-4</v>
      </c>
      <c r="DJ61" s="2">
        <f t="shared" si="70"/>
        <v>2.6504951004739929E-5</v>
      </c>
      <c r="DK61" s="2">
        <f t="shared" si="70"/>
        <v>2.02006306368685E-6</v>
      </c>
      <c r="DL61" s="2">
        <f t="shared" si="70"/>
        <v>1.422629040781498E-7</v>
      </c>
      <c r="DM61" s="2">
        <f t="shared" si="70"/>
        <v>8.4864417038144069E-9</v>
      </c>
      <c r="DN61" s="2">
        <f t="shared" si="70"/>
        <v>5.444393935682968E-10</v>
      </c>
      <c r="DO61" s="2">
        <f t="shared" si="70"/>
        <v>3.4611044030796735E-11</v>
      </c>
      <c r="DP61" s="2">
        <f t="shared" si="67"/>
        <v>1.9031620723808373E-12</v>
      </c>
      <c r="DQ61" s="2">
        <f t="shared" si="67"/>
        <v>9.6184171738400439E-14</v>
      </c>
      <c r="DR61" s="2">
        <f t="shared" si="67"/>
        <v>4.0867309536452007E-15</v>
      </c>
      <c r="DS61" s="2">
        <f t="shared" si="67"/>
        <v>1.9317880628477724E-16</v>
      </c>
      <c r="DT61" s="2">
        <f t="shared" si="67"/>
        <v>0</v>
      </c>
      <c r="DU61" s="21">
        <f t="shared" si="66"/>
        <v>4.4807638301230836E-2</v>
      </c>
      <c r="DV61" s="21">
        <f t="shared" si="66"/>
        <v>3.1440527770635E-3</v>
      </c>
      <c r="DW61" s="21">
        <f t="shared" si="66"/>
        <v>2.2089898809125934E-4</v>
      </c>
      <c r="DX61" s="21">
        <f t="shared" si="66"/>
        <v>1.553906737441884E-5</v>
      </c>
      <c r="DY61" s="21">
        <f t="shared" si="66"/>
        <v>1.0943306301843512E-6</v>
      </c>
      <c r="DZ61" s="21">
        <f t="shared" si="66"/>
        <v>7.7149473011336603E-8</v>
      </c>
      <c r="EA61" s="21">
        <f t="shared" si="66"/>
        <v>5.4443939297693523E-9</v>
      </c>
      <c r="EB61" s="21">
        <f t="shared" si="66"/>
        <v>3.8456720163889386E-10</v>
      </c>
      <c r="EC61" s="21">
        <f t="shared" si="66"/>
        <v>2.7188002935510533E-11</v>
      </c>
      <c r="ED61" s="21">
        <f t="shared" si="66"/>
        <v>1.9237250799106412E-12</v>
      </c>
      <c r="EE61" s="21">
        <f t="shared" si="66"/>
        <v>1.3622267629559489E-13</v>
      </c>
      <c r="EF61" s="21">
        <f t="shared" si="66"/>
        <v>9.6533530601738878E-15</v>
      </c>
      <c r="EG61" s="21">
        <f t="shared" si="66"/>
        <v>6.8456149958402216E-16</v>
      </c>
      <c r="EH61" s="2">
        <f t="shared" si="68"/>
        <v>68.122932337997895</v>
      </c>
      <c r="EI61" s="2">
        <f t="shared" si="68"/>
        <v>70.743045120228587</v>
      </c>
      <c r="EJ61" s="2">
        <f t="shared" si="68"/>
        <v>73.363157902459278</v>
      </c>
      <c r="EK61" s="2">
        <f t="shared" si="68"/>
        <v>75.98327068468997</v>
      </c>
      <c r="EL61" s="2">
        <f t="shared" si="68"/>
        <v>78.603383466920647</v>
      </c>
      <c r="EM61" s="2">
        <f t="shared" si="68"/>
        <v>81.223496249151339</v>
      </c>
      <c r="EN61" s="2">
        <f t="shared" si="68"/>
        <v>83.84360903138203</v>
      </c>
      <c r="EO61" s="2">
        <f t="shared" si="68"/>
        <v>86.463721813612707</v>
      </c>
      <c r="EP61" s="2">
        <f t="shared" si="68"/>
        <v>89.083834595843399</v>
      </c>
      <c r="EQ61" s="2">
        <f t="shared" si="68"/>
        <v>91.703947378074091</v>
      </c>
      <c r="ER61" s="2">
        <f t="shared" si="68"/>
        <v>94.324060160304782</v>
      </c>
      <c r="ES61" s="2">
        <f t="shared" si="68"/>
        <v>96.944172942535459</v>
      </c>
      <c r="ET61" s="2">
        <f t="shared" si="68"/>
        <v>99.564285724766151</v>
      </c>
      <c r="EU61" s="2">
        <f t="shared" si="71"/>
        <v>2.8395208099319007E-15</v>
      </c>
      <c r="EV61" s="2">
        <f t="shared" si="71"/>
        <v>1.9924288844630638E-16</v>
      </c>
      <c r="EW61" s="2">
        <f t="shared" si="71"/>
        <v>1.3998668452323952E-17</v>
      </c>
      <c r="EX61" s="2">
        <f t="shared" si="71"/>
        <v>9.8473177295774722E-19</v>
      </c>
      <c r="EY61" s="2">
        <f t="shared" si="71"/>
        <v>6.9349216113989049E-20</v>
      </c>
      <c r="EZ61" s="2">
        <f t="shared" si="71"/>
        <v>4.8890667309544763E-21</v>
      </c>
      <c r="FA61" s="2">
        <f t="shared" si="71"/>
        <v>3.4501862673465856E-22</v>
      </c>
      <c r="FB61" s="2">
        <f t="shared" si="71"/>
        <v>2.437054509773948E-23</v>
      </c>
      <c r="FC61" s="2">
        <f t="shared" si="69"/>
        <v>1.7229406169597324E-24</v>
      </c>
      <c r="FD61" s="2">
        <f t="shared" si="69"/>
        <v>1.2190906716821486E-25</v>
      </c>
      <c r="FE61" s="2">
        <f t="shared" si="69"/>
        <v>8.6326157348365585E-27</v>
      </c>
      <c r="FF61" s="2">
        <f t="shared" si="69"/>
        <v>6.1174607478948549E-28</v>
      </c>
      <c r="FG61" s="2">
        <f t="shared" si="69"/>
        <v>4.3381590594687057E-29</v>
      </c>
    </row>
    <row r="62" spans="1:163" x14ac:dyDescent="0.25">
      <c r="A62" s="19">
        <v>44</v>
      </c>
      <c r="B62" s="19">
        <v>113</v>
      </c>
      <c r="C62" s="4">
        <f t="shared" si="56"/>
        <v>44</v>
      </c>
      <c r="D62" s="20">
        <f t="shared" si="56"/>
        <v>113</v>
      </c>
      <c r="E62" s="8">
        <f t="shared" si="12"/>
        <v>386.16</v>
      </c>
      <c r="F62" s="21">
        <f t="shared" si="45"/>
        <v>6.3371356147021542E-14</v>
      </c>
      <c r="G62" s="7">
        <f t="shared" si="13"/>
        <v>1.1780013686419204</v>
      </c>
      <c r="H62" s="7">
        <f t="shared" si="14"/>
        <v>3.0400541667602692E-2</v>
      </c>
      <c r="I62" s="32">
        <f t="shared" si="15"/>
        <v>86.319378728968658</v>
      </c>
      <c r="J62" s="2">
        <f t="shared" si="39"/>
        <v>0.24025356947946835</v>
      </c>
      <c r="K62" s="2">
        <f t="shared" si="16"/>
        <v>0.86516833724058684</v>
      </c>
      <c r="L62" s="2">
        <f t="shared" si="17"/>
        <v>1.1327552704775647</v>
      </c>
      <c r="M62" s="2">
        <f t="shared" si="18"/>
        <v>0.79607238047933526</v>
      </c>
      <c r="N62" s="2">
        <f t="shared" si="19"/>
        <v>0.72883976276646567</v>
      </c>
      <c r="O62" s="2">
        <f t="shared" si="20"/>
        <v>5.4552142063345715E-2</v>
      </c>
      <c r="P62" s="2">
        <f t="shared" si="21"/>
        <v>4.197271935115719E-3</v>
      </c>
      <c r="Q62" s="6">
        <f t="shared" si="22"/>
        <v>113</v>
      </c>
      <c r="R62" s="2">
        <f t="shared" si="72"/>
        <v>0.05</v>
      </c>
      <c r="S62" s="2">
        <f t="shared" si="72"/>
        <v>0.1</v>
      </c>
      <c r="T62" s="2">
        <f t="shared" si="72"/>
        <v>0.15</v>
      </c>
      <c r="U62" s="2">
        <f t="shared" si="72"/>
        <v>0.2</v>
      </c>
      <c r="V62" s="2">
        <f t="shared" si="72"/>
        <v>0.19999946042106073</v>
      </c>
      <c r="W62" s="2">
        <f t="shared" si="72"/>
        <v>8.9588087034171912E-2</v>
      </c>
      <c r="X62" s="2">
        <f t="shared" si="72"/>
        <v>6.2556163488169505E-3</v>
      </c>
      <c r="Y62" s="2">
        <f t="shared" si="72"/>
        <v>2.2921667528559843E-4</v>
      </c>
      <c r="Z62" s="21">
        <f t="shared" si="63"/>
        <v>515943.57229482004</v>
      </c>
      <c r="AA62" s="21">
        <f t="shared" si="63"/>
        <v>36319.94707763831</v>
      </c>
      <c r="AB62" s="21">
        <f t="shared" si="63"/>
        <v>2562.1760797446254</v>
      </c>
      <c r="AC62" s="21">
        <f t="shared" si="63"/>
        <v>181.09817664670334</v>
      </c>
      <c r="AD62" s="21">
        <f t="shared" si="63"/>
        <v>12.823038831169272</v>
      </c>
      <c r="AE62" s="21">
        <f t="shared" si="63"/>
        <v>0.90944897407008218</v>
      </c>
      <c r="AF62" s="21">
        <f t="shared" si="63"/>
        <v>6.4598430652824529E-2</v>
      </c>
      <c r="AG62" s="21">
        <f t="shared" si="63"/>
        <v>4.5948737883416066E-3</v>
      </c>
      <c r="AH62" s="2">
        <f t="shared" si="62"/>
        <v>52.130853864809467</v>
      </c>
      <c r="AI62" s="2">
        <f t="shared" si="62"/>
        <v>54.737396558049937</v>
      </c>
      <c r="AJ62" s="2">
        <f t="shared" si="62"/>
        <v>57.343939251290415</v>
      </c>
      <c r="AK62" s="2">
        <f t="shared" si="62"/>
        <v>59.950481944530885</v>
      </c>
      <c r="AL62" s="2">
        <f t="shared" si="62"/>
        <v>62.557024637771356</v>
      </c>
      <c r="AM62" s="2">
        <f t="shared" si="62"/>
        <v>65.163567331011834</v>
      </c>
      <c r="AN62" s="2">
        <f t="shared" si="62"/>
        <v>67.770110024252304</v>
      </c>
      <c r="AO62" s="2">
        <f t="shared" si="61"/>
        <v>70.376652717492789</v>
      </c>
      <c r="AP62" s="2">
        <f t="shared" si="41"/>
        <v>3.2696047957939228E-8</v>
      </c>
      <c r="AQ62" s="2">
        <f t="shared" si="41"/>
        <v>2.3016444347293808E-9</v>
      </c>
      <c r="AR62" s="2">
        <f t="shared" si="41"/>
        <v>1.6236857721418767E-10</v>
      </c>
      <c r="AS62" s="2">
        <f t="shared" si="41"/>
        <v>1.1476437192377903E-11</v>
      </c>
      <c r="AT62" s="2">
        <f t="shared" si="41"/>
        <v>8.1261336533161587E-13</v>
      </c>
      <c r="AU62" s="2">
        <f t="shared" si="41"/>
        <v>5.763301498690772E-14</v>
      </c>
      <c r="AV62" s="2">
        <f t="shared" si="41"/>
        <v>4.0936901604916793E-15</v>
      </c>
      <c r="AW62" s="2">
        <f t="shared" si="41"/>
        <v>2.9118338345809939E-16</v>
      </c>
      <c r="AX62" s="2"/>
      <c r="AY62" s="6">
        <f t="shared" si="26"/>
        <v>113</v>
      </c>
      <c r="AZ62" s="2">
        <f t="shared" si="73"/>
        <v>0.05</v>
      </c>
      <c r="BA62" s="2">
        <f t="shared" si="73"/>
        <v>0.15</v>
      </c>
      <c r="BB62" s="2">
        <f t="shared" si="73"/>
        <v>0.2</v>
      </c>
      <c r="BC62" s="2">
        <f t="shared" si="73"/>
        <v>0.19999944179891382</v>
      </c>
      <c r="BD62" s="2">
        <f t="shared" si="73"/>
        <v>0.1192531955672914</v>
      </c>
      <c r="BE62" s="2">
        <f t="shared" si="73"/>
        <v>9.3585446585872367E-3</v>
      </c>
      <c r="BF62" s="2">
        <f t="shared" si="73"/>
        <v>2.2858074167320664E-4</v>
      </c>
      <c r="BG62" s="21">
        <f t="shared" si="64"/>
        <v>36229.864033101716</v>
      </c>
      <c r="BH62" s="21">
        <f t="shared" si="64"/>
        <v>2555.66918410069</v>
      </c>
      <c r="BI62" s="21">
        <f t="shared" si="64"/>
        <v>180.62827921112427</v>
      </c>
      <c r="BJ62" s="21">
        <f t="shared" si="64"/>
        <v>12.789108657572999</v>
      </c>
      <c r="BK62" s="21">
        <f t="shared" si="64"/>
        <v>0.90699897881707381</v>
      </c>
      <c r="BL62" s="21">
        <f t="shared" si="64"/>
        <v>6.4421512222223892E-2</v>
      </c>
      <c r="BM62" s="21">
        <f t="shared" si="64"/>
        <v>4.5820966225586582E-3</v>
      </c>
      <c r="BN62" s="2">
        <f t="shared" si="48"/>
        <v>54.737396558049937</v>
      </c>
      <c r="BO62" s="2">
        <f t="shared" si="48"/>
        <v>57.343939251290415</v>
      </c>
      <c r="BP62" s="2">
        <f t="shared" si="48"/>
        <v>59.950481944530885</v>
      </c>
      <c r="BQ62" s="2">
        <f t="shared" si="48"/>
        <v>62.557024637771356</v>
      </c>
      <c r="BR62" s="2">
        <f t="shared" si="48"/>
        <v>65.163567331011834</v>
      </c>
      <c r="BS62" s="2">
        <f t="shared" si="48"/>
        <v>67.770110024252304</v>
      </c>
      <c r="BT62" s="2">
        <f t="shared" si="48"/>
        <v>70.376652717492789</v>
      </c>
      <c r="BU62" s="2">
        <f t="shared" si="49"/>
        <v>2.2959357496596955E-9</v>
      </c>
      <c r="BV62" s="2">
        <f t="shared" si="49"/>
        <v>1.6195622640056625E-10</v>
      </c>
      <c r="BW62" s="2">
        <f t="shared" si="49"/>
        <v>1.144665915422406E-11</v>
      </c>
      <c r="BX62" s="2">
        <f t="shared" si="49"/>
        <v>8.1046316420282911E-13</v>
      </c>
      <c r="BY62" s="2">
        <f t="shared" si="49"/>
        <v>5.7477755464715036E-14</v>
      </c>
      <c r="BZ62" s="2">
        <f t="shared" si="49"/>
        <v>4.08247859960193E-15</v>
      </c>
      <c r="CA62" s="2">
        <f t="shared" si="49"/>
        <v>2.903736771342125E-16</v>
      </c>
      <c r="CB62" s="2"/>
      <c r="CC62" s="6">
        <f t="shared" si="30"/>
        <v>113</v>
      </c>
      <c r="CD62" s="2">
        <f t="shared" si="74"/>
        <v>9.9999720899456909E-3</v>
      </c>
      <c r="CE62" s="2">
        <f t="shared" si="74"/>
        <v>2.981329889182285E-2</v>
      </c>
      <c r="CF62" s="2">
        <f t="shared" si="74"/>
        <v>1.2478059544782982E-2</v>
      </c>
      <c r="CG62" s="2">
        <f t="shared" si="74"/>
        <v>2.1943751200627836E-3</v>
      </c>
      <c r="CH62" s="2">
        <f t="shared" si="74"/>
        <v>6.5256335757846181E-5</v>
      </c>
      <c r="CI62" s="2">
        <f t="shared" si="74"/>
        <v>1.1634694889683939E-6</v>
      </c>
      <c r="CJ62" s="2">
        <f t="shared" si="74"/>
        <v>1.6611484595641104E-8</v>
      </c>
      <c r="CK62" s="21">
        <f t="shared" si="65"/>
        <v>12.789108657572999</v>
      </c>
      <c r="CL62" s="21">
        <f t="shared" si="65"/>
        <v>0.90699897881707381</v>
      </c>
      <c r="CM62" s="21">
        <f t="shared" si="65"/>
        <v>6.4421512222223892E-2</v>
      </c>
      <c r="CN62" s="21">
        <f t="shared" si="65"/>
        <v>4.5820966225586582E-3</v>
      </c>
      <c r="CO62" s="21">
        <f t="shared" si="65"/>
        <v>3.2633492023760851E-4</v>
      </c>
      <c r="CP62" s="21">
        <f t="shared" si="65"/>
        <v>2.3269660515789904E-5</v>
      </c>
      <c r="CQ62" s="21">
        <f t="shared" si="65"/>
        <v>1.661149839311095E-6</v>
      </c>
      <c r="CR62" s="2">
        <f t="shared" si="51"/>
        <v>62.557024637771356</v>
      </c>
      <c r="CS62" s="2">
        <f t="shared" si="51"/>
        <v>65.163567331011834</v>
      </c>
      <c r="CT62" s="2">
        <f t="shared" si="51"/>
        <v>67.770110024252304</v>
      </c>
      <c r="CU62" s="2">
        <f t="shared" si="51"/>
        <v>70.376652717492789</v>
      </c>
      <c r="CV62" s="2">
        <f t="shared" si="51"/>
        <v>72.983195410733259</v>
      </c>
      <c r="CW62" s="2">
        <f t="shared" si="51"/>
        <v>75.58973810397373</v>
      </c>
      <c r="CX62" s="2">
        <f t="shared" si="51"/>
        <v>78.1962807972142</v>
      </c>
      <c r="CY62" s="2">
        <f t="shared" si="52"/>
        <v>8.1046316420282911E-13</v>
      </c>
      <c r="CZ62" s="2">
        <f t="shared" si="52"/>
        <v>5.7477755464715036E-14</v>
      </c>
      <c r="DA62" s="2">
        <f t="shared" si="52"/>
        <v>4.08247859960193E-15</v>
      </c>
      <c r="DB62" s="2">
        <f t="shared" si="52"/>
        <v>2.903736771342125E-16</v>
      </c>
      <c r="DC62" s="2">
        <f t="shared" si="52"/>
        <v>2.0680286459063441E-17</v>
      </c>
      <c r="DD62" s="2">
        <f t="shared" si="52"/>
        <v>1.474629944147295E-18</v>
      </c>
      <c r="DE62" s="2">
        <f t="shared" si="52"/>
        <v>1.0526931808653301E-19</v>
      </c>
      <c r="DF62" s="2"/>
      <c r="DG62" s="6">
        <f t="shared" si="34"/>
        <v>113</v>
      </c>
      <c r="DH62" s="2">
        <f t="shared" si="70"/>
        <v>3.7434178634348945E-3</v>
      </c>
      <c r="DI62" s="2">
        <f t="shared" si="70"/>
        <v>4.1144533501177193E-4</v>
      </c>
      <c r="DJ62" s="2">
        <f t="shared" si="70"/>
        <v>3.9153801454707703E-5</v>
      </c>
      <c r="DK62" s="2">
        <f t="shared" si="70"/>
        <v>3.0250206713178241E-6</v>
      </c>
      <c r="DL62" s="2">
        <f t="shared" si="70"/>
        <v>2.1594929974333433E-7</v>
      </c>
      <c r="DM62" s="2">
        <f t="shared" si="70"/>
        <v>1.3058128069953767E-8</v>
      </c>
      <c r="DN62" s="2">
        <f t="shared" si="70"/>
        <v>8.4918005960332721E-10</v>
      </c>
      <c r="DO62" s="2">
        <f t="shared" si="70"/>
        <v>5.4721737141605327E-11</v>
      </c>
      <c r="DP62" s="2">
        <f t="shared" si="67"/>
        <v>3.0501046133224465E-12</v>
      </c>
      <c r="DQ62" s="2">
        <f t="shared" si="67"/>
        <v>1.5625833960086766E-13</v>
      </c>
      <c r="DR62" s="2">
        <f t="shared" si="67"/>
        <v>6.7312821983023236E-15</v>
      </c>
      <c r="DS62" s="2">
        <f t="shared" si="67"/>
        <v>3.2196467714129539E-16</v>
      </c>
      <c r="DT62" s="2">
        <f t="shared" si="67"/>
        <v>0</v>
      </c>
      <c r="DU62" s="21">
        <f t="shared" si="66"/>
        <v>6.4421512222223892E-2</v>
      </c>
      <c r="DV62" s="21">
        <f t="shared" si="66"/>
        <v>4.5820966225586582E-3</v>
      </c>
      <c r="DW62" s="21">
        <f t="shared" si="66"/>
        <v>3.2633492023760851E-4</v>
      </c>
      <c r="DX62" s="21">
        <f t="shared" si="66"/>
        <v>2.3269660515789904E-5</v>
      </c>
      <c r="DY62" s="21">
        <f t="shared" si="66"/>
        <v>1.661149839311095E-6</v>
      </c>
      <c r="DZ62" s="21">
        <f t="shared" si="66"/>
        <v>1.1871026225996855E-7</v>
      </c>
      <c r="EA62" s="21">
        <f t="shared" si="66"/>
        <v>8.4918006539649209E-9</v>
      </c>
      <c r="EB62" s="21">
        <f t="shared" si="66"/>
        <v>6.0801927950427938E-10</v>
      </c>
      <c r="EC62" s="21">
        <f t="shared" si="66"/>
        <v>4.3572973022860094E-11</v>
      </c>
      <c r="ED62" s="21">
        <f t="shared" si="66"/>
        <v>3.1251984013957731E-12</v>
      </c>
      <c r="EE62" s="21">
        <f t="shared" si="66"/>
        <v>2.2432549099681661E-13</v>
      </c>
      <c r="EF62" s="21">
        <f t="shared" si="66"/>
        <v>1.6113948718005377E-14</v>
      </c>
      <c r="EG62" s="21">
        <f t="shared" si="66"/>
        <v>1.1583258982778667E-15</v>
      </c>
      <c r="EH62" s="2">
        <f t="shared" si="68"/>
        <v>67.770110024252304</v>
      </c>
      <c r="EI62" s="2">
        <f t="shared" si="68"/>
        <v>70.376652717492789</v>
      </c>
      <c r="EJ62" s="2">
        <f t="shared" si="68"/>
        <v>72.983195410733259</v>
      </c>
      <c r="EK62" s="2">
        <f t="shared" si="68"/>
        <v>75.58973810397373</v>
      </c>
      <c r="EL62" s="2">
        <f t="shared" si="68"/>
        <v>78.1962807972142</v>
      </c>
      <c r="EM62" s="2">
        <f t="shared" si="68"/>
        <v>80.802823490454671</v>
      </c>
      <c r="EN62" s="2">
        <f t="shared" si="68"/>
        <v>83.409366183695155</v>
      </c>
      <c r="EO62" s="2">
        <f t="shared" si="68"/>
        <v>86.015908876935626</v>
      </c>
      <c r="EP62" s="2">
        <f t="shared" si="68"/>
        <v>88.622451570176096</v>
      </c>
      <c r="EQ62" s="2">
        <f t="shared" si="68"/>
        <v>91.228994263416567</v>
      </c>
      <c r="ER62" s="2">
        <f t="shared" si="68"/>
        <v>93.835536956657037</v>
      </c>
      <c r="ES62" s="2">
        <f t="shared" si="68"/>
        <v>96.442079649897508</v>
      </c>
      <c r="ET62" s="2">
        <f t="shared" si="68"/>
        <v>99.048622343137993</v>
      </c>
      <c r="EU62" s="2">
        <f t="shared" si="71"/>
        <v>4.08247859960193E-15</v>
      </c>
      <c r="EV62" s="2">
        <f t="shared" si="71"/>
        <v>2.903736771342125E-16</v>
      </c>
      <c r="EW62" s="2">
        <f t="shared" si="71"/>
        <v>2.0680286459063441E-17</v>
      </c>
      <c r="EX62" s="2">
        <f t="shared" si="71"/>
        <v>1.474629944147295E-18</v>
      </c>
      <c r="EY62" s="2">
        <f t="shared" si="71"/>
        <v>1.0526931808653301E-19</v>
      </c>
      <c r="EZ62" s="2">
        <f t="shared" si="71"/>
        <v>7.5228303081808348E-21</v>
      </c>
      <c r="FA62" s="2">
        <f t="shared" si="71"/>
        <v>5.3813692357848421E-22</v>
      </c>
      <c r="FB62" s="2">
        <f t="shared" si="71"/>
        <v>3.8531006305938816E-23</v>
      </c>
      <c r="FC62" s="2">
        <f t="shared" si="69"/>
        <v>2.7612783918234563E-24</v>
      </c>
      <c r="FD62" s="2">
        <f t="shared" si="69"/>
        <v>1.9804806092519407E-25</v>
      </c>
      <c r="FE62" s="2">
        <f t="shared" si="69"/>
        <v>1.4215810582822725E-26</v>
      </c>
      <c r="FF62" s="2">
        <f t="shared" si="69"/>
        <v>1.0211627831438257E-27</v>
      </c>
      <c r="FG62" s="2">
        <f t="shared" si="69"/>
        <v>7.3404683034094188E-29</v>
      </c>
    </row>
    <row r="63" spans="1:163" x14ac:dyDescent="0.25">
      <c r="A63" s="19">
        <v>45</v>
      </c>
      <c r="B63" s="19">
        <v>115</v>
      </c>
      <c r="C63" s="4">
        <f t="shared" si="56"/>
        <v>45</v>
      </c>
      <c r="D63" s="20">
        <f t="shared" si="56"/>
        <v>115</v>
      </c>
      <c r="E63" s="8">
        <f t="shared" si="12"/>
        <v>388.16</v>
      </c>
      <c r="F63" s="21">
        <f t="shared" si="45"/>
        <v>6.3371356147021542E-14</v>
      </c>
      <c r="G63" s="7">
        <f t="shared" si="13"/>
        <v>1.1749114737424446</v>
      </c>
      <c r="H63" s="7">
        <f t="shared" si="14"/>
        <v>2.7849964482338726E-2</v>
      </c>
      <c r="I63" s="32">
        <f t="shared" si="15"/>
        <v>86.602422025812032</v>
      </c>
      <c r="J63" s="2">
        <f t="shared" si="39"/>
        <v>0.24606408927217016</v>
      </c>
      <c r="K63" s="2">
        <f t="shared" si="16"/>
        <v>0.88683430745595582</v>
      </c>
      <c r="L63" s="2">
        <f t="shared" si="17"/>
        <v>1.1340805287046412</v>
      </c>
      <c r="M63" s="2">
        <f t="shared" si="18"/>
        <v>0.8176869338090923</v>
      </c>
      <c r="N63" s="2">
        <f t="shared" si="19"/>
        <v>0.75805118327634213</v>
      </c>
      <c r="O63" s="2">
        <f t="shared" si="20"/>
        <v>6.7034631172965181E-2</v>
      </c>
      <c r="P63" s="2">
        <f t="shared" si="21"/>
        <v>5.9482037008366422E-3</v>
      </c>
      <c r="Q63" s="6">
        <f t="shared" si="22"/>
        <v>115</v>
      </c>
      <c r="R63" s="2">
        <f t="shared" si="72"/>
        <v>0.05</v>
      </c>
      <c r="S63" s="2">
        <f t="shared" si="72"/>
        <v>0.1</v>
      </c>
      <c r="T63" s="2">
        <f t="shared" si="72"/>
        <v>0.15</v>
      </c>
      <c r="U63" s="2">
        <f t="shared" si="72"/>
        <v>0.2</v>
      </c>
      <c r="V63" s="2">
        <f t="shared" si="72"/>
        <v>0.19999999656948717</v>
      </c>
      <c r="W63" s="2">
        <f t="shared" si="72"/>
        <v>0.10851642945835531</v>
      </c>
      <c r="X63" s="2">
        <f t="shared" si="72"/>
        <v>8.8380743220829779E-3</v>
      </c>
      <c r="Y63" s="2">
        <f t="shared" si="72"/>
        <v>3.3243345916693649E-4</v>
      </c>
      <c r="Z63" s="21">
        <f t="shared" si="63"/>
        <v>681808.78403708059</v>
      </c>
      <c r="AA63" s="21">
        <f t="shared" si="63"/>
        <v>48645.407215446263</v>
      </c>
      <c r="AB63" s="21">
        <f t="shared" si="63"/>
        <v>3478.0959394207284</v>
      </c>
      <c r="AC63" s="21">
        <f t="shared" si="63"/>
        <v>249.16230829557492</v>
      </c>
      <c r="AD63" s="21">
        <f t="shared" si="63"/>
        <v>17.88111815786268</v>
      </c>
      <c r="AE63" s="21">
        <f t="shared" si="63"/>
        <v>1.2853378358077392</v>
      </c>
      <c r="AF63" s="21">
        <f t="shared" si="63"/>
        <v>9.2532857679298586E-2</v>
      </c>
      <c r="AG63" s="21">
        <f t="shared" si="63"/>
        <v>6.6708700431238272E-3</v>
      </c>
      <c r="AH63" s="2">
        <f t="shared" si="62"/>
        <v>51.862248888177099</v>
      </c>
      <c r="AI63" s="2">
        <f t="shared" si="62"/>
        <v>54.455361332585959</v>
      </c>
      <c r="AJ63" s="2">
        <f t="shared" si="62"/>
        <v>57.048473776994811</v>
      </c>
      <c r="AK63" s="2">
        <f t="shared" si="62"/>
        <v>59.641586221403664</v>
      </c>
      <c r="AL63" s="2">
        <f t="shared" si="62"/>
        <v>62.234698665812516</v>
      </c>
      <c r="AM63" s="2">
        <f t="shared" si="62"/>
        <v>64.827811110221376</v>
      </c>
      <c r="AN63" s="2">
        <f t="shared" si="62"/>
        <v>67.420923554630235</v>
      </c>
      <c r="AO63" s="2">
        <f t="shared" si="61"/>
        <v>70.014035999039095</v>
      </c>
      <c r="AP63" s="2">
        <f t="shared" si="41"/>
        <v>4.3207151363659159E-8</v>
      </c>
      <c r="AQ63" s="2">
        <f t="shared" si="41"/>
        <v>3.082725558798326E-9</v>
      </c>
      <c r="AR63" s="2">
        <f t="shared" si="41"/>
        <v>2.2041166084385199E-10</v>
      </c>
      <c r="AS63" s="2">
        <f t="shared" si="41"/>
        <v>1.5789753519936304E-11</v>
      </c>
      <c r="AT63" s="2">
        <f t="shared" si="41"/>
        <v>1.1331507117633907E-12</v>
      </c>
      <c r="AU63" s="2">
        <f t="shared" si="41"/>
        <v>8.1453601915783322E-14</v>
      </c>
      <c r="AV63" s="2">
        <f t="shared" si="41"/>
        <v>5.8639326843493508E-15</v>
      </c>
      <c r="AW63" s="2">
        <f t="shared" si="41"/>
        <v>4.2274208147978637E-16</v>
      </c>
      <c r="AX63" s="2"/>
      <c r="AY63" s="6">
        <f t="shared" si="26"/>
        <v>115</v>
      </c>
      <c r="AZ63" s="2">
        <f t="shared" si="73"/>
        <v>0.05</v>
      </c>
      <c r="BA63" s="2">
        <f t="shared" si="73"/>
        <v>0.15</v>
      </c>
      <c r="BB63" s="2">
        <f t="shared" si="73"/>
        <v>0.2</v>
      </c>
      <c r="BC63" s="2">
        <f t="shared" si="73"/>
        <v>0.1999999964036705</v>
      </c>
      <c r="BD63" s="2">
        <f t="shared" si="73"/>
        <v>0.14449714581870435</v>
      </c>
      <c r="BE63" s="2">
        <f t="shared" si="73"/>
        <v>1.3222527052095256E-2</v>
      </c>
      <c r="BF63" s="2">
        <f t="shared" si="73"/>
        <v>3.3151400187206304E-4</v>
      </c>
      <c r="BG63" s="21">
        <f t="shared" si="64"/>
        <v>48525.07937139969</v>
      </c>
      <c r="BH63" s="21">
        <f t="shared" si="64"/>
        <v>3469.2856016332248</v>
      </c>
      <c r="BI63" s="21">
        <f t="shared" si="64"/>
        <v>248.51738018830363</v>
      </c>
      <c r="BJ63" s="21">
        <f t="shared" si="64"/>
        <v>17.833914184069876</v>
      </c>
      <c r="BK63" s="21">
        <f t="shared" si="64"/>
        <v>1.2818829204279429</v>
      </c>
      <c r="BL63" s="21">
        <f t="shared" si="64"/>
        <v>9.2279973901079601E-2</v>
      </c>
      <c r="BM63" s="21">
        <f t="shared" si="64"/>
        <v>6.6523579868985935E-3</v>
      </c>
      <c r="BN63" s="2">
        <f t="shared" si="48"/>
        <v>54.455361332585959</v>
      </c>
      <c r="BO63" s="2">
        <f t="shared" si="48"/>
        <v>57.048473776994811</v>
      </c>
      <c r="BP63" s="2">
        <f t="shared" si="48"/>
        <v>59.641586221403664</v>
      </c>
      <c r="BQ63" s="2">
        <f t="shared" si="48"/>
        <v>62.234698665812516</v>
      </c>
      <c r="BR63" s="2">
        <f t="shared" si="48"/>
        <v>64.827811110221376</v>
      </c>
      <c r="BS63" s="2">
        <f t="shared" si="48"/>
        <v>67.420923554630235</v>
      </c>
      <c r="BT63" s="2">
        <f t="shared" si="48"/>
        <v>70.014035999039095</v>
      </c>
      <c r="BU63" s="2">
        <f t="shared" si="49"/>
        <v>3.0751002197672984E-9</v>
      </c>
      <c r="BV63" s="2">
        <f t="shared" si="49"/>
        <v>2.1985333777778646E-10</v>
      </c>
      <c r="BW63" s="2">
        <f t="shared" si="49"/>
        <v>1.5748883550750001E-11</v>
      </c>
      <c r="BX63" s="2">
        <f t="shared" si="49"/>
        <v>1.1301593319149253E-12</v>
      </c>
      <c r="BY63" s="2">
        <f t="shared" si="49"/>
        <v>8.1234659242336655E-14</v>
      </c>
      <c r="BZ63" s="2">
        <f t="shared" si="49"/>
        <v>5.8479070963608471E-15</v>
      </c>
      <c r="CA63" s="2">
        <f t="shared" si="49"/>
        <v>4.2156894737121723E-16</v>
      </c>
      <c r="CB63" s="2"/>
      <c r="CC63" s="6">
        <f t="shared" si="30"/>
        <v>115</v>
      </c>
      <c r="CD63" s="2">
        <f t="shared" si="74"/>
        <v>9.999999820183526E-3</v>
      </c>
      <c r="CE63" s="2">
        <f t="shared" si="74"/>
        <v>3.6124286454676087E-2</v>
      </c>
      <c r="CF63" s="2">
        <f t="shared" si="74"/>
        <v>1.7630036069460342E-2</v>
      </c>
      <c r="CG63" s="2">
        <f t="shared" si="74"/>
        <v>3.1825344179718051E-3</v>
      </c>
      <c r="CH63" s="2">
        <f t="shared" si="74"/>
        <v>9.6014167698998953E-5</v>
      </c>
      <c r="CI63" s="2">
        <f t="shared" si="74"/>
        <v>1.7351343296168054E-6</v>
      </c>
      <c r="CJ63" s="2">
        <f t="shared" si="74"/>
        <v>2.5108644792215528E-8</v>
      </c>
      <c r="CK63" s="21">
        <f t="shared" si="65"/>
        <v>17.833914184069876</v>
      </c>
      <c r="CL63" s="21">
        <f t="shared" si="65"/>
        <v>1.2818829204279429</v>
      </c>
      <c r="CM63" s="21">
        <f t="shared" si="65"/>
        <v>9.2279973901079601E-2</v>
      </c>
      <c r="CN63" s="21">
        <f t="shared" si="65"/>
        <v>6.6523579868985935E-3</v>
      </c>
      <c r="CO63" s="21">
        <f t="shared" si="65"/>
        <v>4.8018610939358849E-4</v>
      </c>
      <c r="CP63" s="21">
        <f t="shared" si="65"/>
        <v>3.4703288744495026E-5</v>
      </c>
      <c r="CQ63" s="21">
        <f t="shared" si="65"/>
        <v>2.5108676314738006E-6</v>
      </c>
      <c r="CR63" s="2">
        <f t="shared" si="51"/>
        <v>62.234698665812516</v>
      </c>
      <c r="CS63" s="2">
        <f t="shared" si="51"/>
        <v>64.827811110221376</v>
      </c>
      <c r="CT63" s="2">
        <f t="shared" si="51"/>
        <v>67.420923554630235</v>
      </c>
      <c r="CU63" s="2">
        <f t="shared" si="51"/>
        <v>70.014035999039095</v>
      </c>
      <c r="CV63" s="2">
        <f t="shared" si="51"/>
        <v>72.60714844344794</v>
      </c>
      <c r="CW63" s="2">
        <f t="shared" si="51"/>
        <v>75.2002608878568</v>
      </c>
      <c r="CX63" s="2">
        <f t="shared" si="51"/>
        <v>77.793373332265659</v>
      </c>
      <c r="CY63" s="2">
        <f t="shared" si="52"/>
        <v>1.1301593319149253E-12</v>
      </c>
      <c r="CZ63" s="2">
        <f t="shared" si="52"/>
        <v>8.1234659242336655E-14</v>
      </c>
      <c r="DA63" s="2">
        <f t="shared" si="52"/>
        <v>5.8479070963608471E-15</v>
      </c>
      <c r="DB63" s="2">
        <f t="shared" si="52"/>
        <v>4.2156894737121723E-16</v>
      </c>
      <c r="DC63" s="2">
        <f t="shared" si="52"/>
        <v>3.0430044960709828E-17</v>
      </c>
      <c r="DD63" s="2">
        <f t="shared" si="52"/>
        <v>2.1991944706812062E-18</v>
      </c>
      <c r="DE63" s="2">
        <f t="shared" si="52"/>
        <v>1.5911708691813664E-19</v>
      </c>
      <c r="DF63" s="2"/>
      <c r="DG63" s="6">
        <f t="shared" si="34"/>
        <v>115</v>
      </c>
      <c r="DH63" s="2">
        <f t="shared" si="70"/>
        <v>5.2890108208381026E-3</v>
      </c>
      <c r="DI63" s="2">
        <f t="shared" si="70"/>
        <v>5.9672520336971342E-4</v>
      </c>
      <c r="DJ63" s="2">
        <f t="shared" si="70"/>
        <v>5.7608500619399371E-5</v>
      </c>
      <c r="DK63" s="2">
        <f t="shared" si="70"/>
        <v>4.5113492570036945E-6</v>
      </c>
      <c r="DL63" s="2">
        <f t="shared" si="70"/>
        <v>3.2641238229880186E-7</v>
      </c>
      <c r="DM63" s="2">
        <f t="shared" si="70"/>
        <v>2.0004616700930457E-8</v>
      </c>
      <c r="DN63" s="2">
        <f t="shared" si="70"/>
        <v>1.3185097014201121E-9</v>
      </c>
      <c r="DO63" s="2">
        <f t="shared" si="70"/>
        <v>8.6114745334597834E-11</v>
      </c>
      <c r="DP63" s="2">
        <f t="shared" si="67"/>
        <v>4.8648185480004721E-12</v>
      </c>
      <c r="DQ63" s="2">
        <f t="shared" si="67"/>
        <v>2.5259794256271565E-13</v>
      </c>
      <c r="DR63" s="2">
        <f t="shared" si="67"/>
        <v>1.1024514634527804E-14</v>
      </c>
      <c r="DS63" s="2">
        <f t="shared" si="67"/>
        <v>5.3512749786932548E-16</v>
      </c>
      <c r="DT63" s="2">
        <f t="shared" si="67"/>
        <v>0</v>
      </c>
      <c r="DU63" s="21">
        <f t="shared" si="66"/>
        <v>9.2279973901079601E-2</v>
      </c>
      <c r="DV63" s="21">
        <f t="shared" si="66"/>
        <v>6.6523579868985935E-3</v>
      </c>
      <c r="DW63" s="21">
        <f t="shared" si="66"/>
        <v>4.8018610939358849E-4</v>
      </c>
      <c r="DX63" s="21">
        <f t="shared" si="66"/>
        <v>3.4703288744495026E-5</v>
      </c>
      <c r="DY63" s="21">
        <f t="shared" si="66"/>
        <v>2.5108676314738006E-6</v>
      </c>
      <c r="DZ63" s="21">
        <f t="shared" si="66"/>
        <v>1.8186016840065181E-7</v>
      </c>
      <c r="EA63" s="21">
        <f t="shared" si="66"/>
        <v>1.3185097067937846E-8</v>
      </c>
      <c r="EB63" s="21">
        <f t="shared" si="66"/>
        <v>9.5683051643752204E-10</v>
      </c>
      <c r="EC63" s="21">
        <f t="shared" si="66"/>
        <v>6.9497455680707635E-11</v>
      </c>
      <c r="ED63" s="21">
        <f t="shared" si="66"/>
        <v>5.0519992178329358E-12</v>
      </c>
      <c r="EE63" s="21">
        <f t="shared" si="66"/>
        <v>3.6753458128600792E-13</v>
      </c>
      <c r="EF63" s="21">
        <f t="shared" si="66"/>
        <v>2.6758107511532106E-14</v>
      </c>
      <c r="EG63" s="21">
        <f t="shared" si="66"/>
        <v>1.9494763051578299E-15</v>
      </c>
      <c r="EH63" s="2">
        <f t="shared" si="68"/>
        <v>67.420923554630235</v>
      </c>
      <c r="EI63" s="2">
        <f t="shared" si="68"/>
        <v>70.014035999039095</v>
      </c>
      <c r="EJ63" s="2">
        <f t="shared" si="68"/>
        <v>72.60714844344794</v>
      </c>
      <c r="EK63" s="2">
        <f t="shared" si="68"/>
        <v>75.2002608878568</v>
      </c>
      <c r="EL63" s="2">
        <f t="shared" si="68"/>
        <v>77.793373332265659</v>
      </c>
      <c r="EM63" s="2">
        <f t="shared" si="68"/>
        <v>80.386485776674505</v>
      </c>
      <c r="EN63" s="2">
        <f t="shared" si="68"/>
        <v>82.979598221083364</v>
      </c>
      <c r="EO63" s="2">
        <f t="shared" si="68"/>
        <v>85.572710665492224</v>
      </c>
      <c r="EP63" s="2">
        <f t="shared" si="68"/>
        <v>88.165823109901069</v>
      </c>
      <c r="EQ63" s="2">
        <f t="shared" si="68"/>
        <v>90.758935554309929</v>
      </c>
      <c r="ER63" s="2">
        <f t="shared" si="68"/>
        <v>93.352047998718788</v>
      </c>
      <c r="ES63" s="2">
        <f t="shared" si="68"/>
        <v>95.945160443127634</v>
      </c>
      <c r="ET63" s="2">
        <f t="shared" si="68"/>
        <v>98.538272887536493</v>
      </c>
      <c r="EU63" s="2">
        <f t="shared" si="71"/>
        <v>5.8479070963608471E-15</v>
      </c>
      <c r="EV63" s="2">
        <f t="shared" si="71"/>
        <v>4.2156894737121723E-16</v>
      </c>
      <c r="EW63" s="2">
        <f t="shared" si="71"/>
        <v>3.0430044960709828E-17</v>
      </c>
      <c r="EX63" s="2">
        <f t="shared" si="71"/>
        <v>2.1991944706812062E-18</v>
      </c>
      <c r="EY63" s="2">
        <f t="shared" si="71"/>
        <v>1.5911708691813664E-19</v>
      </c>
      <c r="EZ63" s="2">
        <f t="shared" si="71"/>
        <v>1.1524725500873055E-20</v>
      </c>
      <c r="FA63" s="2">
        <f t="shared" si="71"/>
        <v>8.3555748213190153E-22</v>
      </c>
      <c r="FB63" s="2">
        <f t="shared" si="71"/>
        <v>6.0635647429718447E-23</v>
      </c>
      <c r="FC63" s="2">
        <f t="shared" si="69"/>
        <v>4.4041480152611969E-24</v>
      </c>
      <c r="FD63" s="2">
        <f t="shared" si="69"/>
        <v>3.2015204168800539E-25</v>
      </c>
      <c r="FE63" s="2">
        <f t="shared" si="69"/>
        <v>2.3291164847030031E-26</v>
      </c>
      <c r="FF63" s="2">
        <f t="shared" si="69"/>
        <v>1.6956975609338591E-27</v>
      </c>
      <c r="FG63" s="2">
        <f t="shared" si="69"/>
        <v>1.2354095723434534E-28</v>
      </c>
    </row>
    <row r="64" spans="1:163" x14ac:dyDescent="0.25">
      <c r="A64" s="19">
        <v>46</v>
      </c>
      <c r="B64" s="19">
        <v>117</v>
      </c>
      <c r="C64" s="4">
        <f t="shared" si="56"/>
        <v>46</v>
      </c>
      <c r="D64" s="20">
        <f t="shared" si="56"/>
        <v>117</v>
      </c>
      <c r="E64" s="8">
        <f t="shared" si="12"/>
        <v>390.16</v>
      </c>
      <c r="F64" s="21">
        <f t="shared" si="45"/>
        <v>6.3371356147021542E-14</v>
      </c>
      <c r="G64" s="7">
        <f t="shared" si="13"/>
        <v>1.1712014968040509</v>
      </c>
      <c r="H64" s="7">
        <f t="shared" si="14"/>
        <v>2.5398369168093567E-2</v>
      </c>
      <c r="I64" s="32">
        <f t="shared" si="15"/>
        <v>86.881022703894303</v>
      </c>
      <c r="J64" s="2">
        <f t="shared" si="39"/>
        <v>0.25234379140800056</v>
      </c>
      <c r="K64" s="2">
        <f t="shared" si="16"/>
        <v>0.90965414485066942</v>
      </c>
      <c r="L64" s="2">
        <f t="shared" si="17"/>
        <v>1.1356723630950705</v>
      </c>
      <c r="M64" s="2">
        <f t="shared" si="18"/>
        <v>0.83830979914891546</v>
      </c>
      <c r="N64" s="2">
        <f t="shared" si="19"/>
        <v>0.78610705815201465</v>
      </c>
      <c r="O64" s="2">
        <f t="shared" si="20"/>
        <v>8.1199385657143366E-2</v>
      </c>
      <c r="P64" s="2">
        <f t="shared" si="21"/>
        <v>8.3575383092173543E-3</v>
      </c>
      <c r="Q64" s="6">
        <f t="shared" si="22"/>
        <v>117</v>
      </c>
      <c r="R64" s="2">
        <f t="shared" si="72"/>
        <v>0.05</v>
      </c>
      <c r="S64" s="2">
        <f t="shared" si="72"/>
        <v>0.1</v>
      </c>
      <c r="T64" s="2">
        <f t="shared" si="72"/>
        <v>0.15</v>
      </c>
      <c r="U64" s="2">
        <f t="shared" si="72"/>
        <v>0.2</v>
      </c>
      <c r="V64" s="2">
        <f t="shared" si="72"/>
        <v>0.19999999999677545</v>
      </c>
      <c r="W64" s="2">
        <f t="shared" si="72"/>
        <v>0.12545798529095684</v>
      </c>
      <c r="X64" s="2">
        <f t="shared" si="72"/>
        <v>1.2371715348720148E-2</v>
      </c>
      <c r="Y64" s="2">
        <f t="shared" si="72"/>
        <v>4.8009851246305635E-4</v>
      </c>
      <c r="Z64" s="21">
        <f t="shared" si="63"/>
        <v>898470.83816917124</v>
      </c>
      <c r="AA64" s="21">
        <f t="shared" si="63"/>
        <v>64962.045094739748</v>
      </c>
      <c r="AB64" s="21">
        <f t="shared" si="63"/>
        <v>4706.906294233745</v>
      </c>
      <c r="AC64" s="21">
        <f t="shared" si="63"/>
        <v>341.70570070533296</v>
      </c>
      <c r="AD64" s="21">
        <f t="shared" si="63"/>
        <v>24.850790034014686</v>
      </c>
      <c r="AE64" s="21">
        <f t="shared" si="63"/>
        <v>1.8102487592004133</v>
      </c>
      <c r="AF64" s="21">
        <f t="shared" si="63"/>
        <v>0.13206635601458355</v>
      </c>
      <c r="AG64" s="21">
        <f t="shared" si="63"/>
        <v>9.6483664007763932E-3</v>
      </c>
      <c r="AH64" s="2">
        <f t="shared" si="62"/>
        <v>51.596397704620728</v>
      </c>
      <c r="AI64" s="2">
        <f t="shared" si="62"/>
        <v>54.176217589851767</v>
      </c>
      <c r="AJ64" s="2">
        <f t="shared" si="62"/>
        <v>56.756037475082799</v>
      </c>
      <c r="AK64" s="2">
        <f t="shared" si="62"/>
        <v>59.335857360313838</v>
      </c>
      <c r="AL64" s="2">
        <f t="shared" si="62"/>
        <v>61.91567724554487</v>
      </c>
      <c r="AM64" s="2">
        <f t="shared" si="62"/>
        <v>64.495497130775902</v>
      </c>
      <c r="AN64" s="2">
        <f t="shared" si="62"/>
        <v>67.075317016006949</v>
      </c>
      <c r="AO64" s="2">
        <f t="shared" si="61"/>
        <v>69.655136901237995</v>
      </c>
      <c r="AP64" s="2">
        <f t="shared" ref="AP64:AW95" si="75">$T$7*$E64*EXP((-AH64))*(1-(AH64^4+8.57333*AH64^3+18.05902*AH64^2+8.63476*AH64+0.26777)/(AH64^4+9.57332*AH64^3+25.63295*AH64^2+21.09965*AH64+3.958497))</f>
        <v>5.6937319559609133E-8</v>
      </c>
      <c r="AQ64" s="2">
        <f t="shared" si="75"/>
        <v>4.1167330289690155E-9</v>
      </c>
      <c r="AR64" s="2">
        <f t="shared" si="75"/>
        <v>2.9828303947585558E-10</v>
      </c>
      <c r="AS64" s="2">
        <f t="shared" si="75"/>
        <v>2.1654353799388652E-11</v>
      </c>
      <c r="AT64" s="2">
        <f t="shared" si="75"/>
        <v>1.5748282704548993E-12</v>
      </c>
      <c r="AU64" s="2">
        <f t="shared" si="75"/>
        <v>1.1471791898756242E-13</v>
      </c>
      <c r="AV64" s="2">
        <f t="shared" si="75"/>
        <v>8.3692240870923778E-15</v>
      </c>
      <c r="AW64" s="2">
        <f t="shared" si="75"/>
        <v>6.1143006358704653E-16</v>
      </c>
      <c r="AX64" s="2"/>
      <c r="AY64" s="6">
        <f t="shared" si="26"/>
        <v>117</v>
      </c>
      <c r="AZ64" s="2">
        <f t="shared" si="73"/>
        <v>0.05</v>
      </c>
      <c r="BA64" s="2">
        <f t="shared" si="73"/>
        <v>0.15</v>
      </c>
      <c r="BB64" s="2">
        <f t="shared" si="73"/>
        <v>0.2</v>
      </c>
      <c r="BC64" s="2">
        <f t="shared" si="73"/>
        <v>0.19999999999655738</v>
      </c>
      <c r="BD64" s="2">
        <f t="shared" si="73"/>
        <v>0.16711805811253416</v>
      </c>
      <c r="BE64" s="2">
        <f t="shared" si="73"/>
        <v>1.8510224720957119E-2</v>
      </c>
      <c r="BF64" s="2">
        <f t="shared" si="73"/>
        <v>4.7877532196600737E-4</v>
      </c>
      <c r="BG64" s="21">
        <f t="shared" si="64"/>
        <v>64801.79080747335</v>
      </c>
      <c r="BH64" s="21">
        <f t="shared" si="64"/>
        <v>4695.0138258040024</v>
      </c>
      <c r="BI64" s="21">
        <f t="shared" si="64"/>
        <v>340.82339205270222</v>
      </c>
      <c r="BJ64" s="21">
        <f t="shared" si="64"/>
        <v>24.78533963389463</v>
      </c>
      <c r="BK64" s="21">
        <f t="shared" si="64"/>
        <v>1.8053937382662522</v>
      </c>
      <c r="BL64" s="21">
        <f t="shared" si="64"/>
        <v>0.13170620003347011</v>
      </c>
      <c r="BM64" s="21">
        <f t="shared" si="64"/>
        <v>9.6216463795416249E-3</v>
      </c>
      <c r="BN64" s="2">
        <f t="shared" si="48"/>
        <v>54.176217589851767</v>
      </c>
      <c r="BO64" s="2">
        <f t="shared" si="48"/>
        <v>56.756037475082799</v>
      </c>
      <c r="BP64" s="2">
        <f t="shared" si="48"/>
        <v>59.335857360313838</v>
      </c>
      <c r="BQ64" s="2">
        <f t="shared" si="48"/>
        <v>61.91567724554487</v>
      </c>
      <c r="BR64" s="2">
        <f t="shared" si="48"/>
        <v>64.495497130775902</v>
      </c>
      <c r="BS64" s="2">
        <f t="shared" si="48"/>
        <v>67.075317016006949</v>
      </c>
      <c r="BT64" s="2">
        <f t="shared" si="48"/>
        <v>69.655136901237995</v>
      </c>
      <c r="BU64" s="2">
        <f t="shared" si="49"/>
        <v>4.1065774970850206E-9</v>
      </c>
      <c r="BV64" s="2">
        <f t="shared" si="49"/>
        <v>2.9752939761116905E-10</v>
      </c>
      <c r="BW64" s="2">
        <f t="shared" si="49"/>
        <v>2.1598440703119999E-11</v>
      </c>
      <c r="BX64" s="2">
        <f t="shared" si="49"/>
        <v>1.5706805898252393E-12</v>
      </c>
      <c r="BY64" s="2">
        <f t="shared" si="49"/>
        <v>1.1441024972638667E-13</v>
      </c>
      <c r="BZ64" s="2">
        <f t="shared" si="49"/>
        <v>8.3464005141295748E-15</v>
      </c>
      <c r="CA64" s="2">
        <f t="shared" si="49"/>
        <v>6.0973677960461592E-16</v>
      </c>
      <c r="CB64" s="2"/>
      <c r="CC64" s="6">
        <f t="shared" si="30"/>
        <v>117</v>
      </c>
      <c r="CD64" s="2">
        <f t="shared" si="74"/>
        <v>9.9999999998278671E-3</v>
      </c>
      <c r="CE64" s="2">
        <f t="shared" si="74"/>
        <v>4.1779514528133541E-2</v>
      </c>
      <c r="CF64" s="2">
        <f t="shared" si="74"/>
        <v>2.4680299627942826E-2</v>
      </c>
      <c r="CG64" s="2">
        <f t="shared" si="74"/>
        <v>4.5962430908736704E-3</v>
      </c>
      <c r="CH64" s="2">
        <f t="shared" si="74"/>
        <v>1.4071338850576431E-4</v>
      </c>
      <c r="CI64" s="2">
        <f t="shared" si="74"/>
        <v>2.5772280195957011E-6</v>
      </c>
      <c r="CJ64" s="2">
        <f t="shared" si="74"/>
        <v>3.7793840097499755E-8</v>
      </c>
      <c r="CK64" s="21">
        <f t="shared" si="65"/>
        <v>24.78533963389463</v>
      </c>
      <c r="CL64" s="21">
        <f t="shared" si="65"/>
        <v>1.8053937382662522</v>
      </c>
      <c r="CM64" s="21">
        <f t="shared" si="65"/>
        <v>0.13170620003347011</v>
      </c>
      <c r="CN64" s="21">
        <f t="shared" si="65"/>
        <v>9.6216463795416249E-3</v>
      </c>
      <c r="CO64" s="21">
        <f t="shared" si="65"/>
        <v>7.0381456190145731E-4</v>
      </c>
      <c r="CP64" s="21">
        <f t="shared" si="65"/>
        <v>5.1545888858409587E-5</v>
      </c>
      <c r="CQ64" s="21">
        <f t="shared" si="65"/>
        <v>3.7793911516603659E-6</v>
      </c>
      <c r="CR64" s="2">
        <f t="shared" si="51"/>
        <v>61.91567724554487</v>
      </c>
      <c r="CS64" s="2">
        <f t="shared" si="51"/>
        <v>64.495497130775902</v>
      </c>
      <c r="CT64" s="2">
        <f t="shared" si="51"/>
        <v>67.075317016006949</v>
      </c>
      <c r="CU64" s="2">
        <f t="shared" si="51"/>
        <v>69.655136901237995</v>
      </c>
      <c r="CV64" s="2">
        <f t="shared" si="51"/>
        <v>72.234956786469027</v>
      </c>
      <c r="CW64" s="2">
        <f t="shared" si="51"/>
        <v>74.814776671700059</v>
      </c>
      <c r="CX64" s="2">
        <f t="shared" si="51"/>
        <v>77.394596556931091</v>
      </c>
      <c r="CY64" s="2">
        <f t="shared" si="52"/>
        <v>1.5706805898252393E-12</v>
      </c>
      <c r="CZ64" s="2">
        <f t="shared" si="52"/>
        <v>1.1441024972638667E-13</v>
      </c>
      <c r="DA64" s="2">
        <f t="shared" si="52"/>
        <v>8.3464005141295748E-15</v>
      </c>
      <c r="DB64" s="2">
        <f t="shared" si="52"/>
        <v>6.0973677960461592E-16</v>
      </c>
      <c r="DC64" s="2">
        <f t="shared" si="52"/>
        <v>4.4601683269193277E-17</v>
      </c>
      <c r="DD64" s="2">
        <f t="shared" si="52"/>
        <v>3.2665328809419517E-18</v>
      </c>
      <c r="DE64" s="2">
        <f t="shared" si="52"/>
        <v>2.3950514269675296E-19</v>
      </c>
      <c r="DF64" s="2"/>
      <c r="DG64" s="6">
        <f t="shared" si="34"/>
        <v>117</v>
      </c>
      <c r="DH64" s="2">
        <f t="shared" si="70"/>
        <v>7.4040898883828473E-3</v>
      </c>
      <c r="DI64" s="2">
        <f t="shared" si="70"/>
        <v>8.6179557953881326E-4</v>
      </c>
      <c r="DJ64" s="2">
        <f t="shared" si="70"/>
        <v>8.4428033103458585E-5</v>
      </c>
      <c r="DK64" s="2">
        <f t="shared" si="70"/>
        <v>6.700792850948823E-6</v>
      </c>
      <c r="DL64" s="2">
        <f t="shared" si="70"/>
        <v>4.9131992126749683E-7</v>
      </c>
      <c r="DM64" s="2">
        <f t="shared" si="70"/>
        <v>3.051425379596573E-8</v>
      </c>
      <c r="DN64" s="2">
        <f t="shared" si="70"/>
        <v>2.0381225040999595E-9</v>
      </c>
      <c r="DO64" s="2">
        <f t="shared" si="70"/>
        <v>1.348959244307224E-10</v>
      </c>
      <c r="DP64" s="2">
        <f t="shared" si="67"/>
        <v>7.7225847938677817E-12</v>
      </c>
      <c r="DQ64" s="2">
        <f t="shared" si="67"/>
        <v>4.0635272924305359E-13</v>
      </c>
      <c r="DR64" s="2">
        <f t="shared" si="67"/>
        <v>1.7975620991705909E-14</v>
      </c>
      <c r="DS64" s="2">
        <f t="shared" si="67"/>
        <v>8.837375276016246E-16</v>
      </c>
      <c r="DT64" s="2">
        <f t="shared" si="67"/>
        <v>0</v>
      </c>
      <c r="DU64" s="21">
        <f t="shared" si="66"/>
        <v>0.13170620003347011</v>
      </c>
      <c r="DV64" s="21">
        <f t="shared" si="66"/>
        <v>9.6216463795416249E-3</v>
      </c>
      <c r="DW64" s="21">
        <f t="shared" si="66"/>
        <v>7.0381456190145731E-4</v>
      </c>
      <c r="DX64" s="21">
        <f t="shared" si="66"/>
        <v>5.1545888858409587E-5</v>
      </c>
      <c r="DY64" s="21">
        <f t="shared" si="66"/>
        <v>3.7793911516603659E-6</v>
      </c>
      <c r="DZ64" s="21">
        <f t="shared" si="66"/>
        <v>2.7740234576251284E-7</v>
      </c>
      <c r="EA64" s="21">
        <f t="shared" si="66"/>
        <v>2.0381225295702499E-8</v>
      </c>
      <c r="EB64" s="21">
        <f t="shared" si="66"/>
        <v>1.4988435540935573E-9</v>
      </c>
      <c r="EC64" s="21">
        <f t="shared" si="66"/>
        <v>1.1032258719799826E-10</v>
      </c>
      <c r="ED64" s="21">
        <f t="shared" si="66"/>
        <v>8.1270508722411781E-12</v>
      </c>
      <c r="EE64" s="21">
        <f t="shared" si="66"/>
        <v>5.9915889803083901E-13</v>
      </c>
      <c r="EF64" s="21">
        <f t="shared" si="66"/>
        <v>4.4205187554177137E-14</v>
      </c>
      <c r="EG64" s="21">
        <f t="shared" si="66"/>
        <v>3.2636966306545956E-15</v>
      </c>
      <c r="EH64" s="2">
        <f t="shared" si="68"/>
        <v>67.075317016006949</v>
      </c>
      <c r="EI64" s="2">
        <f t="shared" si="68"/>
        <v>69.655136901237995</v>
      </c>
      <c r="EJ64" s="2">
        <f t="shared" si="68"/>
        <v>72.234956786469027</v>
      </c>
      <c r="EK64" s="2">
        <f t="shared" si="68"/>
        <v>74.814776671700059</v>
      </c>
      <c r="EL64" s="2">
        <f t="shared" si="68"/>
        <v>77.394596556931091</v>
      </c>
      <c r="EM64" s="2">
        <f t="shared" si="68"/>
        <v>79.974416442162138</v>
      </c>
      <c r="EN64" s="2">
        <f t="shared" si="68"/>
        <v>82.55423632739317</v>
      </c>
      <c r="EO64" s="2">
        <f t="shared" si="68"/>
        <v>85.134056212624202</v>
      </c>
      <c r="EP64" s="2">
        <f t="shared" si="68"/>
        <v>87.713876097855248</v>
      </c>
      <c r="EQ64" s="2">
        <f t="shared" si="68"/>
        <v>90.29369598308628</v>
      </c>
      <c r="ER64" s="2">
        <f t="shared" si="68"/>
        <v>92.873515868317313</v>
      </c>
      <c r="ES64" s="2">
        <f t="shared" si="68"/>
        <v>95.453335753548345</v>
      </c>
      <c r="ET64" s="2">
        <f t="shared" si="68"/>
        <v>98.033155638779391</v>
      </c>
      <c r="EU64" s="2">
        <f t="shared" si="71"/>
        <v>8.3464005141295748E-15</v>
      </c>
      <c r="EV64" s="2">
        <f t="shared" si="71"/>
        <v>6.0973677960461592E-16</v>
      </c>
      <c r="EW64" s="2">
        <f t="shared" si="71"/>
        <v>4.4601683269193277E-17</v>
      </c>
      <c r="EX64" s="2">
        <f t="shared" si="71"/>
        <v>3.2665328809419517E-18</v>
      </c>
      <c r="EY64" s="2">
        <f t="shared" si="71"/>
        <v>2.3950514269675296E-19</v>
      </c>
      <c r="EZ64" s="2">
        <f t="shared" si="71"/>
        <v>1.7579362849533447E-20</v>
      </c>
      <c r="FA64" s="2">
        <f t="shared" si="71"/>
        <v>1.2915858869332102E-21</v>
      </c>
      <c r="FB64" s="2">
        <f t="shared" si="71"/>
        <v>9.4983748675348062E-23</v>
      </c>
      <c r="FC64" s="2">
        <f t="shared" si="69"/>
        <v>6.9912919643924153E-24</v>
      </c>
      <c r="FD64" s="2">
        <f t="shared" si="69"/>
        <v>5.1502223524999794E-25</v>
      </c>
      <c r="FE64" s="2">
        <f t="shared" si="69"/>
        <v>3.7969511915777243E-26</v>
      </c>
      <c r="FF64" s="2">
        <f t="shared" si="69"/>
        <v>2.8013426840419092E-27</v>
      </c>
      <c r="FG64" s="2">
        <f t="shared" si="69"/>
        <v>2.0682488153705544E-28</v>
      </c>
    </row>
    <row r="65" spans="1:163" x14ac:dyDescent="0.25">
      <c r="A65" s="19">
        <v>47</v>
      </c>
      <c r="B65" s="19">
        <v>119</v>
      </c>
      <c r="C65" s="4">
        <f t="shared" si="56"/>
        <v>47</v>
      </c>
      <c r="D65" s="20">
        <f t="shared" si="56"/>
        <v>119</v>
      </c>
      <c r="E65" s="8">
        <f t="shared" si="12"/>
        <v>392.16</v>
      </c>
      <c r="F65" s="21">
        <f t="shared" si="45"/>
        <v>6.3371356147021542E-14</v>
      </c>
      <c r="G65" s="7">
        <f t="shared" si="13"/>
        <v>1.1667830256585632</v>
      </c>
      <c r="H65" s="7">
        <f t="shared" si="14"/>
        <v>2.3284300255259419E-2</v>
      </c>
      <c r="I65" s="32">
        <f t="shared" si="15"/>
        <v>87.130666201997016</v>
      </c>
      <c r="J65" s="2">
        <f t="shared" si="39"/>
        <v>0.25890792625426429</v>
      </c>
      <c r="K65" s="2">
        <f t="shared" si="16"/>
        <v>0.93152748655357831</v>
      </c>
      <c r="L65" s="2">
        <f t="shared" si="17"/>
        <v>1.1375690848337485</v>
      </c>
      <c r="M65" s="2">
        <f t="shared" si="18"/>
        <v>0.85599277747462554</v>
      </c>
      <c r="N65" s="2">
        <f t="shared" si="19"/>
        <v>0.81044117193438092</v>
      </c>
      <c r="O65" s="2">
        <f t="shared" si="20"/>
        <v>9.7013205922828957E-2</v>
      </c>
      <c r="P65" s="2">
        <f t="shared" si="21"/>
        <v>1.1621755636771255E-2</v>
      </c>
      <c r="Q65" s="6">
        <f t="shared" si="22"/>
        <v>119</v>
      </c>
      <c r="R65" s="2">
        <f t="shared" si="72"/>
        <v>0.05</v>
      </c>
      <c r="S65" s="2">
        <f t="shared" si="72"/>
        <v>0.1</v>
      </c>
      <c r="T65" s="2">
        <f t="shared" si="72"/>
        <v>0.15</v>
      </c>
      <c r="U65" s="2">
        <f t="shared" si="72"/>
        <v>0.2</v>
      </c>
      <c r="V65" s="2">
        <f t="shared" si="72"/>
        <v>0.19999999999999979</v>
      </c>
      <c r="W65" s="2">
        <f t="shared" si="72"/>
        <v>0.13817907593867226</v>
      </c>
      <c r="X65" s="2">
        <f t="shared" si="72"/>
        <v>1.7123355359089876E-2</v>
      </c>
      <c r="Y65" s="2">
        <f t="shared" si="72"/>
        <v>6.9034617686358768E-4</v>
      </c>
      <c r="Z65" s="21">
        <f t="shared" si="63"/>
        <v>1180714.5677849604</v>
      </c>
      <c r="AA65" s="21">
        <f t="shared" si="63"/>
        <v>86500.415240474278</v>
      </c>
      <c r="AB65" s="21">
        <f t="shared" si="63"/>
        <v>6350.5497299508852</v>
      </c>
      <c r="AC65" s="21">
        <f t="shared" si="63"/>
        <v>467.13777964369939</v>
      </c>
      <c r="AD65" s="21">
        <f t="shared" si="63"/>
        <v>34.423080450817579</v>
      </c>
      <c r="AE65" s="21">
        <f t="shared" si="63"/>
        <v>2.5407641073967242</v>
      </c>
      <c r="AF65" s="21">
        <f t="shared" si="63"/>
        <v>0.18781689284144309</v>
      </c>
      <c r="AG65" s="21">
        <f t="shared" si="63"/>
        <v>1.3903125635809263E-2</v>
      </c>
      <c r="AH65" s="2">
        <f t="shared" si="62"/>
        <v>51.333258181443348</v>
      </c>
      <c r="AI65" s="2">
        <f t="shared" si="62"/>
        <v>53.899921090515512</v>
      </c>
      <c r="AJ65" s="2">
        <f t="shared" si="62"/>
        <v>56.466583999587684</v>
      </c>
      <c r="AK65" s="2">
        <f t="shared" si="62"/>
        <v>59.033246908659848</v>
      </c>
      <c r="AL65" s="2">
        <f t="shared" si="62"/>
        <v>61.599909817732019</v>
      </c>
      <c r="AM65" s="2">
        <f t="shared" si="62"/>
        <v>64.166572726804176</v>
      </c>
      <c r="AN65" s="2">
        <f t="shared" si="62"/>
        <v>66.733235635876355</v>
      </c>
      <c r="AO65" s="2">
        <f t="shared" si="61"/>
        <v>69.299898544948533</v>
      </c>
      <c r="AP65" s="2">
        <f t="shared" si="75"/>
        <v>7.4823487469354959E-8</v>
      </c>
      <c r="AQ65" s="2">
        <f t="shared" si="75"/>
        <v>5.4816487543007349E-9</v>
      </c>
      <c r="AR65" s="2">
        <f t="shared" si="75"/>
        <v>4.0244295301940059E-10</v>
      </c>
      <c r="AS65" s="2">
        <f t="shared" si="75"/>
        <v>2.9603154746053192E-11</v>
      </c>
      <c r="AT65" s="2">
        <f t="shared" si="75"/>
        <v>2.1814372956008367E-12</v>
      </c>
      <c r="AU65" s="2">
        <f t="shared" si="75"/>
        <v>1.6101166728897628E-13</v>
      </c>
      <c r="AV65" s="2">
        <f t="shared" si="75"/>
        <v>1.1902211211734933E-14</v>
      </c>
      <c r="AW65" s="2">
        <f t="shared" si="75"/>
        <v>8.8105992639014348E-16</v>
      </c>
      <c r="AX65" s="2"/>
      <c r="AY65" s="6">
        <f t="shared" si="26"/>
        <v>119</v>
      </c>
      <c r="AZ65" s="2">
        <f t="shared" si="73"/>
        <v>0.05</v>
      </c>
      <c r="BA65" s="2">
        <f t="shared" si="73"/>
        <v>0.15</v>
      </c>
      <c r="BB65" s="2">
        <f t="shared" si="73"/>
        <v>0.2</v>
      </c>
      <c r="BC65" s="2">
        <f t="shared" si="73"/>
        <v>0.19999999999999976</v>
      </c>
      <c r="BD65" s="2">
        <f t="shared" si="73"/>
        <v>0.18413124109240689</v>
      </c>
      <c r="BE65" s="2">
        <f t="shared" si="73"/>
        <v>2.5621479390083097E-2</v>
      </c>
      <c r="BF65" s="2">
        <f t="shared" si="73"/>
        <v>6.8845145189128099E-4</v>
      </c>
      <c r="BG65" s="21">
        <f t="shared" si="64"/>
        <v>86287.604733059939</v>
      </c>
      <c r="BH65" s="21">
        <f t="shared" si="64"/>
        <v>6334.5455824086666</v>
      </c>
      <c r="BI65" s="21">
        <f t="shared" si="64"/>
        <v>465.93454022175939</v>
      </c>
      <c r="BJ65" s="21">
        <f t="shared" si="64"/>
        <v>34.332630255390939</v>
      </c>
      <c r="BK65" s="21">
        <f t="shared" si="64"/>
        <v>2.5339650387481192</v>
      </c>
      <c r="BL65" s="21">
        <f t="shared" si="64"/>
        <v>0.18730579260672556</v>
      </c>
      <c r="BM65" s="21">
        <f t="shared" si="64"/>
        <v>1.3864701343122069E-2</v>
      </c>
      <c r="BN65" s="2">
        <f t="shared" si="48"/>
        <v>53.899921090515512</v>
      </c>
      <c r="BO65" s="2">
        <f t="shared" si="48"/>
        <v>56.466583999587684</v>
      </c>
      <c r="BP65" s="2">
        <f t="shared" si="48"/>
        <v>59.033246908659848</v>
      </c>
      <c r="BQ65" s="2">
        <f t="shared" si="48"/>
        <v>61.599909817732019</v>
      </c>
      <c r="BR65" s="2">
        <f t="shared" si="48"/>
        <v>64.166572726804176</v>
      </c>
      <c r="BS65" s="2">
        <f t="shared" si="48"/>
        <v>66.733235635876355</v>
      </c>
      <c r="BT65" s="2">
        <f t="shared" si="48"/>
        <v>69.299898544948533</v>
      </c>
      <c r="BU65" s="2">
        <f t="shared" si="49"/>
        <v>5.4681626634720039E-9</v>
      </c>
      <c r="BV65" s="2">
        <f t="shared" si="49"/>
        <v>4.0142874847331508E-10</v>
      </c>
      <c r="BW65" s="2">
        <f t="shared" si="49"/>
        <v>2.9526903831704104E-11</v>
      </c>
      <c r="BX65" s="2">
        <f t="shared" si="49"/>
        <v>2.1757053440392008E-12</v>
      </c>
      <c r="BY65" s="2">
        <f t="shared" si="49"/>
        <v>1.6058080108772172E-13</v>
      </c>
      <c r="BZ65" s="2">
        <f t="shared" si="49"/>
        <v>1.186982209671864E-14</v>
      </c>
      <c r="CA65" s="2">
        <f t="shared" si="49"/>
        <v>8.7862492685305977E-16</v>
      </c>
      <c r="CB65" s="2"/>
      <c r="CC65" s="6">
        <f t="shared" si="30"/>
        <v>119</v>
      </c>
      <c r="CD65" s="2">
        <f t="shared" si="74"/>
        <v>9.9999999999999881E-3</v>
      </c>
      <c r="CE65" s="2">
        <f t="shared" si="74"/>
        <v>4.6032810273101722E-2</v>
      </c>
      <c r="CF65" s="2">
        <f t="shared" si="74"/>
        <v>3.4161972520110793E-2</v>
      </c>
      <c r="CG65" s="2">
        <f t="shared" si="74"/>
        <v>6.6091339381562971E-3</v>
      </c>
      <c r="CH65" s="2">
        <f t="shared" si="74"/>
        <v>2.0541976893655446E-4</v>
      </c>
      <c r="CI65" s="2">
        <f t="shared" si="74"/>
        <v>3.8127686860955913E-6</v>
      </c>
      <c r="CJ65" s="2">
        <f t="shared" si="74"/>
        <v>5.6653837529063724E-8</v>
      </c>
      <c r="CK65" s="21">
        <f t="shared" si="65"/>
        <v>34.332630255390939</v>
      </c>
      <c r="CL65" s="21">
        <f t="shared" si="65"/>
        <v>2.5339650387481192</v>
      </c>
      <c r="CM65" s="21">
        <f t="shared" si="65"/>
        <v>0.18730579260672556</v>
      </c>
      <c r="CN65" s="21">
        <f t="shared" si="65"/>
        <v>1.3864701343122069E-2</v>
      </c>
      <c r="CO65" s="21">
        <f t="shared" si="65"/>
        <v>1.0276266721527382E-3</v>
      </c>
      <c r="CP65" s="21">
        <f t="shared" si="65"/>
        <v>7.6258281310763503E-5</v>
      </c>
      <c r="CQ65" s="21">
        <f t="shared" si="65"/>
        <v>5.6653998013006827E-6</v>
      </c>
      <c r="CR65" s="2">
        <f t="shared" si="51"/>
        <v>61.599909817732019</v>
      </c>
      <c r="CS65" s="2">
        <f t="shared" si="51"/>
        <v>64.166572726804176</v>
      </c>
      <c r="CT65" s="2">
        <f t="shared" si="51"/>
        <v>66.733235635876355</v>
      </c>
      <c r="CU65" s="2">
        <f t="shared" si="51"/>
        <v>69.299898544948533</v>
      </c>
      <c r="CV65" s="2">
        <f t="shared" si="51"/>
        <v>71.866561454020697</v>
      </c>
      <c r="CW65" s="2">
        <f t="shared" si="51"/>
        <v>74.433224363092862</v>
      </c>
      <c r="CX65" s="2">
        <f t="shared" si="51"/>
        <v>76.999887272165026</v>
      </c>
      <c r="CY65" s="2">
        <f t="shared" si="52"/>
        <v>2.1757053440392008E-12</v>
      </c>
      <c r="CZ65" s="2">
        <f t="shared" si="52"/>
        <v>1.6058080108772172E-13</v>
      </c>
      <c r="DA65" s="2">
        <f t="shared" si="52"/>
        <v>1.186982209671864E-14</v>
      </c>
      <c r="DB65" s="2">
        <f t="shared" si="52"/>
        <v>8.7862492685305977E-16</v>
      </c>
      <c r="DC65" s="2">
        <f t="shared" si="52"/>
        <v>6.5122095832645807E-17</v>
      </c>
      <c r="DD65" s="2">
        <f t="shared" si="52"/>
        <v>4.8325907042850386E-18</v>
      </c>
      <c r="DE65" s="2">
        <f t="shared" si="52"/>
        <v>3.5902406852947265E-19</v>
      </c>
      <c r="DF65" s="2"/>
      <c r="DG65" s="6">
        <f t="shared" si="34"/>
        <v>119</v>
      </c>
      <c r="DH65" s="2">
        <f t="shared" si="70"/>
        <v>1.0248591756033237E-2</v>
      </c>
      <c r="DI65" s="2">
        <f t="shared" si="70"/>
        <v>1.2392126134043058E-3</v>
      </c>
      <c r="DJ65" s="2">
        <f t="shared" si="70"/>
        <v>1.2325186136193266E-4</v>
      </c>
      <c r="DK65" s="2">
        <f t="shared" si="70"/>
        <v>9.913198583848538E-6</v>
      </c>
      <c r="DL65" s="2">
        <f t="shared" si="70"/>
        <v>7.3649988787782839E-7</v>
      </c>
      <c r="DM65" s="2">
        <f t="shared" si="70"/>
        <v>4.6347581501571256E-8</v>
      </c>
      <c r="DN65" s="2">
        <f t="shared" si="70"/>
        <v>3.1366796826581836E-9</v>
      </c>
      <c r="DO65" s="2">
        <f t="shared" si="70"/>
        <v>2.1035563291249558E-10</v>
      </c>
      <c r="DP65" s="2">
        <f t="shared" si="67"/>
        <v>1.2202058252697158E-11</v>
      </c>
      <c r="DQ65" s="2">
        <f t="shared" si="67"/>
        <v>6.505629368547261E-13</v>
      </c>
      <c r="DR65" s="2">
        <f t="shared" si="67"/>
        <v>2.9160007741779734E-14</v>
      </c>
      <c r="DS65" s="2">
        <f t="shared" si="67"/>
        <v>1.4521717162097048E-15</v>
      </c>
      <c r="DT65" s="2">
        <f t="shared" si="67"/>
        <v>0</v>
      </c>
      <c r="DU65" s="21">
        <f t="shared" si="66"/>
        <v>0.18730579260672556</v>
      </c>
      <c r="DV65" s="21">
        <f t="shared" si="66"/>
        <v>1.3864701343122069E-2</v>
      </c>
      <c r="DW65" s="21">
        <f t="shared" si="66"/>
        <v>1.0276266721527382E-3</v>
      </c>
      <c r="DX65" s="21">
        <f t="shared" si="66"/>
        <v>7.6258281310763503E-5</v>
      </c>
      <c r="DY65" s="21">
        <f t="shared" si="66"/>
        <v>5.6653998013006827E-6</v>
      </c>
      <c r="DZ65" s="21">
        <f t="shared" si="66"/>
        <v>4.2134173873617951E-7</v>
      </c>
      <c r="EA65" s="21">
        <f t="shared" si="66"/>
        <v>3.136679735209953E-8</v>
      </c>
      <c r="EB65" s="21">
        <f t="shared" si="66"/>
        <v>2.3372848161062793E-9</v>
      </c>
      <c r="EC65" s="21">
        <f t="shared" si="66"/>
        <v>1.7431514999819618E-10</v>
      </c>
      <c r="ED65" s="21">
        <f t="shared" si="66"/>
        <v>1.3011248207030301E-11</v>
      </c>
      <c r="EE65" s="21">
        <f t="shared" si="66"/>
        <v>9.7194841320728648E-13</v>
      </c>
      <c r="EF65" s="21">
        <f t="shared" si="66"/>
        <v>7.265902968339257E-14</v>
      </c>
      <c r="EG65" s="21">
        <f t="shared" si="66"/>
        <v>5.4355217153678041E-15</v>
      </c>
      <c r="EH65" s="2">
        <f t="shared" si="68"/>
        <v>66.733235635876355</v>
      </c>
      <c r="EI65" s="2">
        <f t="shared" si="68"/>
        <v>69.299898544948533</v>
      </c>
      <c r="EJ65" s="2">
        <f t="shared" si="68"/>
        <v>71.866561454020697</v>
      </c>
      <c r="EK65" s="2">
        <f t="shared" si="68"/>
        <v>74.433224363092862</v>
      </c>
      <c r="EL65" s="2">
        <f t="shared" si="68"/>
        <v>76.999887272165026</v>
      </c>
      <c r="EM65" s="2">
        <f t="shared" si="68"/>
        <v>79.56655018123719</v>
      </c>
      <c r="EN65" s="2">
        <f t="shared" si="68"/>
        <v>82.133213090309354</v>
      </c>
      <c r="EO65" s="2">
        <f t="shared" si="68"/>
        <v>84.699875999381533</v>
      </c>
      <c r="EP65" s="2">
        <f t="shared" si="68"/>
        <v>87.266538908453697</v>
      </c>
      <c r="EQ65" s="2">
        <f t="shared" si="68"/>
        <v>89.833201817525861</v>
      </c>
      <c r="ER65" s="2">
        <f t="shared" si="68"/>
        <v>92.399864726598025</v>
      </c>
      <c r="ES65" s="2">
        <f t="shared" si="68"/>
        <v>94.96652763567019</v>
      </c>
      <c r="ET65" s="2">
        <f t="shared" si="68"/>
        <v>97.533190544742368</v>
      </c>
      <c r="EU65" s="2">
        <f t="shared" si="71"/>
        <v>1.186982209671864E-14</v>
      </c>
      <c r="EV65" s="2">
        <f t="shared" si="71"/>
        <v>8.7862492685305977E-16</v>
      </c>
      <c r="EW65" s="2">
        <f t="shared" si="71"/>
        <v>6.5122095832645807E-17</v>
      </c>
      <c r="EX65" s="2">
        <f t="shared" si="71"/>
        <v>4.8325907042850386E-18</v>
      </c>
      <c r="EY65" s="2">
        <f t="shared" si="71"/>
        <v>3.5902406852947265E-19</v>
      </c>
      <c r="EZ65" s="2">
        <f t="shared" si="71"/>
        <v>2.6700997385253767E-20</v>
      </c>
      <c r="FA65" s="2">
        <f t="shared" si="71"/>
        <v>1.9877564861979144E-21</v>
      </c>
      <c r="FB65" s="2">
        <f t="shared" si="71"/>
        <v>1.4811690849871446E-22</v>
      </c>
      <c r="FC65" s="2">
        <f t="shared" si="69"/>
        <v>1.10465874523644E-23</v>
      </c>
      <c r="FD65" s="2">
        <f t="shared" si="69"/>
        <v>8.2454044404525282E-25</v>
      </c>
      <c r="FE65" s="2">
        <f t="shared" si="69"/>
        <v>6.1593689049899392E-26</v>
      </c>
      <c r="FF65" s="2">
        <f t="shared" si="69"/>
        <v>4.604501247363546E-27</v>
      </c>
      <c r="FG65" s="2">
        <f t="shared" si="69"/>
        <v>3.4445638246945144E-28</v>
      </c>
    </row>
    <row r="66" spans="1:163" x14ac:dyDescent="0.25">
      <c r="A66" s="19">
        <v>48</v>
      </c>
      <c r="B66" s="19">
        <v>121</v>
      </c>
      <c r="C66" s="4">
        <f t="shared" si="56"/>
        <v>48</v>
      </c>
      <c r="D66" s="20">
        <f t="shared" si="56"/>
        <v>121</v>
      </c>
      <c r="E66" s="8">
        <f t="shared" si="12"/>
        <v>394.16</v>
      </c>
      <c r="F66" s="21">
        <f t="shared" si="45"/>
        <v>6.3371356147021542E-14</v>
      </c>
      <c r="G66" s="7">
        <f t="shared" si="13"/>
        <v>1.1614523156318033</v>
      </c>
      <c r="H66" s="7">
        <f t="shared" si="14"/>
        <v>2.1598235041954322E-2</v>
      </c>
      <c r="I66" s="32">
        <f t="shared" si="15"/>
        <v>87.342663877774385</v>
      </c>
      <c r="J66" s="2">
        <f t="shared" si="39"/>
        <v>0.26586632693703749</v>
      </c>
      <c r="K66" s="2">
        <f t="shared" si="16"/>
        <v>0.95129165081493994</v>
      </c>
      <c r="L66" s="2">
        <f t="shared" si="17"/>
        <v>1.1398587140679757</v>
      </c>
      <c r="M66" s="2">
        <f t="shared" si="18"/>
        <v>0.87006522925722596</v>
      </c>
      <c r="N66" s="2">
        <f t="shared" si="19"/>
        <v>0.83017864759947335</v>
      </c>
      <c r="O66" s="2">
        <f t="shared" si="20"/>
        <v>0.11494696711037086</v>
      </c>
      <c r="P66" s="2">
        <f t="shared" si="21"/>
        <v>1.5956723704268067E-2</v>
      </c>
      <c r="Q66" s="6">
        <f t="shared" si="22"/>
        <v>121</v>
      </c>
      <c r="R66" s="2">
        <f t="shared" si="72"/>
        <v>0.05</v>
      </c>
      <c r="S66" s="2">
        <f t="shared" si="72"/>
        <v>0.1</v>
      </c>
      <c r="T66" s="2">
        <f t="shared" si="72"/>
        <v>0.15</v>
      </c>
      <c r="U66" s="2">
        <f t="shared" si="72"/>
        <v>0.2</v>
      </c>
      <c r="V66" s="2">
        <f t="shared" si="72"/>
        <v>0.2</v>
      </c>
      <c r="W66" s="2">
        <f t="shared" si="72"/>
        <v>0.14570853146608309</v>
      </c>
      <c r="X66" s="2">
        <f t="shared" si="72"/>
        <v>2.3368541534919508E-2</v>
      </c>
      <c r="Y66" s="2">
        <f t="shared" si="72"/>
        <v>9.881562562234381E-4</v>
      </c>
      <c r="Z66" s="21">
        <f t="shared" si="63"/>
        <v>1547403.4450068716</v>
      </c>
      <c r="AA66" s="21">
        <f t="shared" si="63"/>
        <v>114851.43072275927</v>
      </c>
      <c r="AB66" s="21">
        <f t="shared" si="63"/>
        <v>8542.5752983931252</v>
      </c>
      <c r="AC66" s="21">
        <f t="shared" si="63"/>
        <v>636.62178695181865</v>
      </c>
      <c r="AD66" s="21">
        <f t="shared" si="63"/>
        <v>47.527504623289673</v>
      </c>
      <c r="AE66" s="21">
        <f t="shared" si="63"/>
        <v>3.5540063041345986</v>
      </c>
      <c r="AF66" s="21">
        <f t="shared" si="63"/>
        <v>0.26616250862679497</v>
      </c>
      <c r="AG66" s="21">
        <f t="shared" si="63"/>
        <v>1.9961027467782642E-2</v>
      </c>
      <c r="AH66" s="2">
        <f t="shared" si="62"/>
        <v>51.072789041086928</v>
      </c>
      <c r="AI66" s="2">
        <f t="shared" si="62"/>
        <v>53.626428493141276</v>
      </c>
      <c r="AJ66" s="2">
        <f t="shared" si="62"/>
        <v>56.180067945195617</v>
      </c>
      <c r="AK66" s="2">
        <f t="shared" si="62"/>
        <v>58.733707397249965</v>
      </c>
      <c r="AL66" s="2">
        <f t="shared" si="62"/>
        <v>61.287346849304313</v>
      </c>
      <c r="AM66" s="2">
        <f t="shared" si="62"/>
        <v>63.840986301358654</v>
      </c>
      <c r="AN66" s="2">
        <f t="shared" si="62"/>
        <v>66.39462575341301</v>
      </c>
      <c r="AO66" s="2">
        <f t="shared" si="61"/>
        <v>68.948265205467365</v>
      </c>
      <c r="AP66" s="2">
        <f t="shared" si="75"/>
        <v>9.8061058902936148E-8</v>
      </c>
      <c r="AQ66" s="2">
        <f t="shared" si="75"/>
        <v>7.2782910535583383E-9</v>
      </c>
      <c r="AR66" s="2">
        <f t="shared" si="75"/>
        <v>5.4135458600053115E-10</v>
      </c>
      <c r="AS66" s="2">
        <f t="shared" si="75"/>
        <v>4.0343586134400418E-11</v>
      </c>
      <c r="AT66" s="2">
        <f t="shared" si="75"/>
        <v>3.0118824269362037E-12</v>
      </c>
      <c r="AU66" s="2">
        <f t="shared" si="75"/>
        <v>2.2522219940164257E-13</v>
      </c>
      <c r="AV66" s="2">
        <f t="shared" si="75"/>
        <v>1.686707913222618E-14</v>
      </c>
      <c r="AW66" s="2">
        <f t="shared" si="75"/>
        <v>1.2649573808878227E-15</v>
      </c>
      <c r="AX66" s="2"/>
      <c r="AY66" s="6">
        <f t="shared" si="26"/>
        <v>121</v>
      </c>
      <c r="AZ66" s="2">
        <f t="shared" si="73"/>
        <v>0.05</v>
      </c>
      <c r="BA66" s="2">
        <f t="shared" si="73"/>
        <v>0.15</v>
      </c>
      <c r="BB66" s="2">
        <f t="shared" si="73"/>
        <v>0.2</v>
      </c>
      <c r="BC66" s="2">
        <f t="shared" si="73"/>
        <v>0.2</v>
      </c>
      <c r="BD66" s="2">
        <f t="shared" si="73"/>
        <v>0.19422348603403239</v>
      </c>
      <c r="BE66" s="2">
        <f t="shared" si="73"/>
        <v>3.4969703665775717E-2</v>
      </c>
      <c r="BF66" s="2">
        <f t="shared" si="73"/>
        <v>9.8545789966515977E-4</v>
      </c>
      <c r="BG66" s="21">
        <f t="shared" si="64"/>
        <v>114569.63433665578</v>
      </c>
      <c r="BH66" s="21">
        <f t="shared" si="64"/>
        <v>8521.1022290273686</v>
      </c>
      <c r="BI66" s="21">
        <f t="shared" si="64"/>
        <v>634.98600017513934</v>
      </c>
      <c r="BJ66" s="21">
        <f t="shared" si="64"/>
        <v>47.402912119259682</v>
      </c>
      <c r="BK66" s="21">
        <f t="shared" si="64"/>
        <v>3.5445169858886318</v>
      </c>
      <c r="BL66" s="21">
        <f t="shared" si="64"/>
        <v>0.26543975404435199</v>
      </c>
      <c r="BM66" s="21">
        <f t="shared" si="64"/>
        <v>1.9905973789413861E-2</v>
      </c>
      <c r="BN66" s="2">
        <f t="shared" si="48"/>
        <v>53.626428493141276</v>
      </c>
      <c r="BO66" s="2">
        <f t="shared" si="48"/>
        <v>56.180067945195617</v>
      </c>
      <c r="BP66" s="2">
        <f t="shared" si="48"/>
        <v>58.733707397249965</v>
      </c>
      <c r="BQ66" s="2">
        <f t="shared" si="48"/>
        <v>61.287346849304313</v>
      </c>
      <c r="BR66" s="2">
        <f t="shared" si="48"/>
        <v>63.840986301358654</v>
      </c>
      <c r="BS66" s="2">
        <f t="shared" si="48"/>
        <v>66.39462575341301</v>
      </c>
      <c r="BT66" s="2">
        <f t="shared" si="48"/>
        <v>68.948265205467365</v>
      </c>
      <c r="BU66" s="2">
        <f t="shared" si="49"/>
        <v>7.260433234042083E-9</v>
      </c>
      <c r="BV66" s="2">
        <f t="shared" si="49"/>
        <v>5.3999380846182594E-10</v>
      </c>
      <c r="BW66" s="2">
        <f t="shared" si="49"/>
        <v>4.0239924107583695E-11</v>
      </c>
      <c r="BX66" s="2">
        <f t="shared" si="49"/>
        <v>3.0039868309763834E-12</v>
      </c>
      <c r="BY66" s="2">
        <f t="shared" si="49"/>
        <v>2.2462084843502925E-13</v>
      </c>
      <c r="BZ66" s="2">
        <f t="shared" si="49"/>
        <v>1.6821277194160112E-14</v>
      </c>
      <c r="CA66" s="2">
        <f t="shared" si="49"/>
        <v>1.261468554628205E-15</v>
      </c>
      <c r="CB66" s="2"/>
      <c r="CC66" s="6">
        <f t="shared" si="30"/>
        <v>121</v>
      </c>
      <c r="CD66" s="2">
        <f t="shared" si="74"/>
        <v>0.01</v>
      </c>
      <c r="CE66" s="2">
        <f t="shared" si="74"/>
        <v>4.8555871508508097E-2</v>
      </c>
      <c r="CF66" s="2">
        <f t="shared" si="74"/>
        <v>4.6626271554367632E-2</v>
      </c>
      <c r="CG66" s="2">
        <f t="shared" si="74"/>
        <v>9.4603958367855331E-3</v>
      </c>
      <c r="CH66" s="2">
        <f t="shared" si="74"/>
        <v>2.9872511607873523E-4</v>
      </c>
      <c r="CI66" s="2">
        <f t="shared" si="74"/>
        <v>5.6185131534880479E-6</v>
      </c>
      <c r="CJ66" s="2">
        <f t="shared" si="74"/>
        <v>8.4581477367562382E-8</v>
      </c>
      <c r="CK66" s="21">
        <f t="shared" si="65"/>
        <v>47.402912119259682</v>
      </c>
      <c r="CL66" s="21">
        <f t="shared" si="65"/>
        <v>3.5445169858886318</v>
      </c>
      <c r="CM66" s="21">
        <f t="shared" si="65"/>
        <v>0.26543975404435199</v>
      </c>
      <c r="CN66" s="21">
        <f t="shared" si="65"/>
        <v>1.9905973789413861E-2</v>
      </c>
      <c r="CO66" s="21">
        <f t="shared" si="65"/>
        <v>1.494742151044985E-3</v>
      </c>
      <c r="CP66" s="21">
        <f t="shared" si="65"/>
        <v>1.1237657708078712E-4</v>
      </c>
      <c r="CQ66" s="21">
        <f t="shared" si="65"/>
        <v>8.4581835071035957E-6</v>
      </c>
      <c r="CR66" s="2">
        <f t="shared" si="51"/>
        <v>61.287346849304313</v>
      </c>
      <c r="CS66" s="2">
        <f t="shared" si="51"/>
        <v>63.840986301358654</v>
      </c>
      <c r="CT66" s="2">
        <f t="shared" si="51"/>
        <v>66.39462575341301</v>
      </c>
      <c r="CU66" s="2">
        <f t="shared" si="51"/>
        <v>68.948265205467365</v>
      </c>
      <c r="CV66" s="2">
        <f t="shared" si="51"/>
        <v>71.501904657521706</v>
      </c>
      <c r="CW66" s="2">
        <f t="shared" si="51"/>
        <v>74.055544109576047</v>
      </c>
      <c r="CX66" s="2">
        <f t="shared" si="51"/>
        <v>76.609183561630402</v>
      </c>
      <c r="CY66" s="2">
        <f t="shared" si="52"/>
        <v>3.0039868309763834E-12</v>
      </c>
      <c r="CZ66" s="2">
        <f t="shared" si="52"/>
        <v>2.2462084843502925E-13</v>
      </c>
      <c r="DA66" s="2">
        <f t="shared" si="52"/>
        <v>1.6821277194160112E-14</v>
      </c>
      <c r="DB66" s="2">
        <f t="shared" si="52"/>
        <v>1.261468554628205E-15</v>
      </c>
      <c r="DC66" s="2">
        <f t="shared" si="52"/>
        <v>9.4723837207312908E-17</v>
      </c>
      <c r="DD66" s="2">
        <f t="shared" si="52"/>
        <v>7.1214560889506677E-18</v>
      </c>
      <c r="DE66" s="2">
        <f t="shared" si="52"/>
        <v>5.3600655939150762E-19</v>
      </c>
      <c r="DF66" s="2"/>
      <c r="DG66" s="6">
        <f t="shared" si="34"/>
        <v>121</v>
      </c>
      <c r="DH66" s="2">
        <f t="shared" si="70"/>
        <v>1.3987881466310288E-2</v>
      </c>
      <c r="DI66" s="2">
        <f t="shared" si="70"/>
        <v>1.7738242193972875E-3</v>
      </c>
      <c r="DJ66" s="2">
        <f t="shared" si="70"/>
        <v>1.792350696472411E-4</v>
      </c>
      <c r="DK66" s="2">
        <f t="shared" si="70"/>
        <v>1.4608134199068924E-5</v>
      </c>
      <c r="DL66" s="2">
        <f t="shared" si="70"/>
        <v>1.099559205778311E-6</v>
      </c>
      <c r="DM66" s="2">
        <f t="shared" si="70"/>
        <v>7.0102130313998141E-8</v>
      </c>
      <c r="DN66" s="2">
        <f t="shared" si="70"/>
        <v>4.8065326940793799E-9</v>
      </c>
      <c r="DO66" s="2">
        <f t="shared" si="70"/>
        <v>3.2656778281570096E-10</v>
      </c>
      <c r="DP66" s="2">
        <f t="shared" si="67"/>
        <v>1.9191536138052359E-11</v>
      </c>
      <c r="DQ66" s="2">
        <f t="shared" si="67"/>
        <v>1.036626340322755E-12</v>
      </c>
      <c r="DR66" s="2">
        <f t="shared" si="67"/>
        <v>4.7072346021082013E-14</v>
      </c>
      <c r="DS66" s="2">
        <f t="shared" si="67"/>
        <v>2.3758772726978352E-15</v>
      </c>
      <c r="DT66" s="2">
        <f t="shared" si="67"/>
        <v>0</v>
      </c>
      <c r="DU66" s="21">
        <f t="shared" si="66"/>
        <v>0.26543975404435199</v>
      </c>
      <c r="DV66" s="21">
        <f t="shared" si="66"/>
        <v>1.9905973789413861E-2</v>
      </c>
      <c r="DW66" s="21">
        <f t="shared" si="66"/>
        <v>1.494742151044985E-3</v>
      </c>
      <c r="DX66" s="21">
        <f t="shared" si="66"/>
        <v>1.1237657708078712E-4</v>
      </c>
      <c r="DY66" s="21">
        <f t="shared" si="66"/>
        <v>8.4581835071035957E-6</v>
      </c>
      <c r="DZ66" s="21">
        <f t="shared" si="66"/>
        <v>6.3729229681725172E-7</v>
      </c>
      <c r="EA66" s="21">
        <f t="shared" si="66"/>
        <v>4.8065328120703478E-8</v>
      </c>
      <c r="EB66" s="21">
        <f t="shared" si="66"/>
        <v>3.6285309236893943E-9</v>
      </c>
      <c r="EC66" s="21">
        <f t="shared" si="66"/>
        <v>2.741648034849845E-10</v>
      </c>
      <c r="ED66" s="21">
        <f t="shared" si="66"/>
        <v>2.073255512041161E-11</v>
      </c>
      <c r="EE66" s="21">
        <f t="shared" si="66"/>
        <v>1.5690410767309487E-12</v>
      </c>
      <c r="EF66" s="21">
        <f t="shared" si="66"/>
        <v>1.1883321847068432E-13</v>
      </c>
      <c r="EG66" s="21">
        <f t="shared" si="66"/>
        <v>9.0063041580399667E-15</v>
      </c>
      <c r="EH66" s="2">
        <f t="shared" si="68"/>
        <v>66.39462575341301</v>
      </c>
      <c r="EI66" s="2">
        <f t="shared" si="68"/>
        <v>68.948265205467365</v>
      </c>
      <c r="EJ66" s="2">
        <f t="shared" si="68"/>
        <v>71.501904657521706</v>
      </c>
      <c r="EK66" s="2">
        <f t="shared" si="68"/>
        <v>74.055544109576047</v>
      </c>
      <c r="EL66" s="2">
        <f t="shared" si="68"/>
        <v>76.609183561630402</v>
      </c>
      <c r="EM66" s="2">
        <f t="shared" si="68"/>
        <v>79.162823013684744</v>
      </c>
      <c r="EN66" s="2">
        <f t="shared" si="68"/>
        <v>81.716462465739085</v>
      </c>
      <c r="EO66" s="2">
        <f t="shared" si="68"/>
        <v>84.27010191779344</v>
      </c>
      <c r="EP66" s="2">
        <f t="shared" si="68"/>
        <v>86.823741369847781</v>
      </c>
      <c r="EQ66" s="2">
        <f t="shared" si="68"/>
        <v>89.377380821902122</v>
      </c>
      <c r="ER66" s="2">
        <f t="shared" si="68"/>
        <v>91.931020273956477</v>
      </c>
      <c r="ES66" s="2">
        <f t="shared" si="68"/>
        <v>94.484659726010818</v>
      </c>
      <c r="ET66" s="2">
        <f t="shared" si="68"/>
        <v>97.038299178065159</v>
      </c>
      <c r="EU66" s="2">
        <f t="shared" si="71"/>
        <v>1.6821277194160112E-14</v>
      </c>
      <c r="EV66" s="2">
        <f t="shared" si="71"/>
        <v>1.261468554628205E-15</v>
      </c>
      <c r="EW66" s="2">
        <f t="shared" si="71"/>
        <v>9.4723837207312908E-17</v>
      </c>
      <c r="EX66" s="2">
        <f t="shared" si="71"/>
        <v>7.1214560889506677E-18</v>
      </c>
      <c r="EY66" s="2">
        <f t="shared" si="71"/>
        <v>5.3600655939150762E-19</v>
      </c>
      <c r="EZ66" s="2">
        <f t="shared" si="71"/>
        <v>4.0386077111557452E-20</v>
      </c>
      <c r="FA66" s="2">
        <f t="shared" si="71"/>
        <v>3.0459650266671123E-21</v>
      </c>
      <c r="FB66" s="2">
        <f t="shared" si="71"/>
        <v>2.2994492545581934E-22</v>
      </c>
      <c r="FC66" s="2">
        <f t="shared" si="69"/>
        <v>1.7374195404632355E-23</v>
      </c>
      <c r="FD66" s="2">
        <f t="shared" si="69"/>
        <v>1.3138501343735993E-24</v>
      </c>
      <c r="FE66" s="2">
        <f t="shared" si="69"/>
        <v>9.9432260882831096E-26</v>
      </c>
      <c r="FF66" s="2">
        <f t="shared" si="69"/>
        <v>7.5306222098028205E-27</v>
      </c>
      <c r="FG66" s="2">
        <f t="shared" si="69"/>
        <v>5.7074170836756059E-28</v>
      </c>
    </row>
    <row r="67" spans="1:163" x14ac:dyDescent="0.25">
      <c r="A67" s="19">
        <v>49</v>
      </c>
      <c r="B67" s="19">
        <v>123</v>
      </c>
      <c r="C67" s="4">
        <f t="shared" si="56"/>
        <v>49</v>
      </c>
      <c r="D67" s="20">
        <f t="shared" si="56"/>
        <v>123</v>
      </c>
      <c r="E67" s="8">
        <f t="shared" si="12"/>
        <v>396.16</v>
      </c>
      <c r="F67" s="21">
        <f t="shared" si="45"/>
        <v>6.3371356147021542E-14</v>
      </c>
      <c r="G67" s="7">
        <f t="shared" si="13"/>
        <v>1.154867646076712</v>
      </c>
      <c r="H67" s="7">
        <f t="shared" si="14"/>
        <v>2.0207158313183857E-2</v>
      </c>
      <c r="I67" s="32">
        <f t="shared" si="15"/>
        <v>87.53277786687616</v>
      </c>
      <c r="J67" s="2">
        <f t="shared" si="39"/>
        <v>0.27374901852991318</v>
      </c>
      <c r="K67" s="2">
        <f t="shared" si="16"/>
        <v>0.97004905079655779</v>
      </c>
      <c r="L67" s="2">
        <f t="shared" si="17"/>
        <v>1.1426889452151763</v>
      </c>
      <c r="M67" s="2">
        <f t="shared" si="18"/>
        <v>0.88168179565570914</v>
      </c>
      <c r="N67" s="2">
        <f t="shared" si="19"/>
        <v>0.84686763184561453</v>
      </c>
      <c r="O67" s="2">
        <f t="shared" si="20"/>
        <v>0.13608347657369652</v>
      </c>
      <c r="P67" s="2">
        <f t="shared" si="21"/>
        <v>2.1566638386710513E-2</v>
      </c>
      <c r="Q67" s="6">
        <f t="shared" si="22"/>
        <v>123</v>
      </c>
      <c r="R67" s="2">
        <f t="shared" si="72"/>
        <v>0.05</v>
      </c>
      <c r="S67" s="2">
        <f t="shared" si="72"/>
        <v>0.1</v>
      </c>
      <c r="T67" s="2">
        <f t="shared" si="72"/>
        <v>0.15</v>
      </c>
      <c r="U67" s="2">
        <f t="shared" si="72"/>
        <v>0.2</v>
      </c>
      <c r="V67" s="2">
        <f t="shared" si="72"/>
        <v>0.2</v>
      </c>
      <c r="W67" s="2">
        <f t="shared" si="72"/>
        <v>0.14894252653113146</v>
      </c>
      <c r="X67" s="2">
        <f t="shared" si="72"/>
        <v>3.1331689131945464E-2</v>
      </c>
      <c r="Y67" s="2">
        <f t="shared" si="72"/>
        <v>1.4075799926322075E-3</v>
      </c>
      <c r="Z67" s="21">
        <f t="shared" ref="Z67:AG82" si="76">Z66+(AP67-AP66)/$F67</f>
        <v>2022542.6695781737</v>
      </c>
      <c r="AA67" s="21">
        <f t="shared" si="76"/>
        <v>152066.31170530728</v>
      </c>
      <c r="AB67" s="21">
        <f t="shared" si="76"/>
        <v>11457.439830609543</v>
      </c>
      <c r="AC67" s="21">
        <f t="shared" si="76"/>
        <v>864.93240351235181</v>
      </c>
      <c r="AD67" s="21">
        <f t="shared" si="76"/>
        <v>65.410481933618698</v>
      </c>
      <c r="AE67" s="21">
        <f t="shared" si="76"/>
        <v>4.9547527510130855</v>
      </c>
      <c r="AF67" s="21">
        <f t="shared" si="76"/>
        <v>0.37588236147288329</v>
      </c>
      <c r="AG67" s="21">
        <f t="shared" si="76"/>
        <v>2.8555453612392485E-2</v>
      </c>
      <c r="AH67" s="2">
        <f t="shared" si="62"/>
        <v>50.814949839546706</v>
      </c>
      <c r="AI67" s="2">
        <f t="shared" si="62"/>
        <v>53.355697331524041</v>
      </c>
      <c r="AJ67" s="2">
        <f t="shared" si="62"/>
        <v>55.896444823501376</v>
      </c>
      <c r="AK67" s="2">
        <f t="shared" si="62"/>
        <v>58.437192315478711</v>
      </c>
      <c r="AL67" s="2">
        <f t="shared" si="62"/>
        <v>60.977939807456046</v>
      </c>
      <c r="AM67" s="2">
        <f t="shared" si="62"/>
        <v>63.518687299433381</v>
      </c>
      <c r="AN67" s="2">
        <f t="shared" si="62"/>
        <v>66.059434791410723</v>
      </c>
      <c r="AO67" s="2">
        <f t="shared" si="61"/>
        <v>68.600182283388065</v>
      </c>
      <c r="AP67" s="2">
        <f t="shared" si="75"/>
        <v>1.2817127592266379E-7</v>
      </c>
      <c r="AQ67" s="2">
        <f t="shared" si="75"/>
        <v>9.6366485302724076E-9</v>
      </c>
      <c r="AR67" s="2">
        <f t="shared" si="75"/>
        <v>7.2607350439193907E-10</v>
      </c>
      <c r="AS67" s="2">
        <f t="shared" si="75"/>
        <v>5.4811939528604042E-11</v>
      </c>
      <c r="AT67" s="2">
        <f t="shared" si="75"/>
        <v>4.1451509510381695E-12</v>
      </c>
      <c r="AU67" s="2">
        <f t="shared" si="75"/>
        <v>3.1398940135845414E-13</v>
      </c>
      <c r="AV67" s="2">
        <f t="shared" si="75"/>
        <v>2.3820175003334439E-14</v>
      </c>
      <c r="AW67" s="2">
        <f t="shared" si="75"/>
        <v>1.8095978209771664E-15</v>
      </c>
      <c r="AX67" s="2"/>
      <c r="AY67" s="6">
        <f t="shared" si="26"/>
        <v>123</v>
      </c>
      <c r="AZ67" s="2">
        <f t="shared" si="73"/>
        <v>0.05</v>
      </c>
      <c r="BA67" s="2">
        <f t="shared" si="73"/>
        <v>0.15</v>
      </c>
      <c r="BB67" s="2">
        <f t="shared" si="73"/>
        <v>0.2</v>
      </c>
      <c r="BC67" s="2">
        <f t="shared" si="73"/>
        <v>0.2</v>
      </c>
      <c r="BD67" s="2">
        <f t="shared" si="73"/>
        <v>0.19857130063205633</v>
      </c>
      <c r="BE67" s="2">
        <f t="shared" si="73"/>
        <v>4.6892570555577093E-2</v>
      </c>
      <c r="BF67" s="2">
        <f t="shared" si="73"/>
        <v>1.4037606579811403E-3</v>
      </c>
      <c r="BG67" s="21">
        <f t="shared" ref="BG67:BM82" si="77">BG66+(BU67-BU66)/$F67</f>
        <v>151694.21537901263</v>
      </c>
      <c r="BH67" s="21">
        <f t="shared" si="77"/>
        <v>11428.713755168685</v>
      </c>
      <c r="BI67" s="21">
        <f t="shared" si="77"/>
        <v>862.71540762750942</v>
      </c>
      <c r="BJ67" s="21">
        <f t="shared" si="77"/>
        <v>65.239409188308883</v>
      </c>
      <c r="BK67" s="21">
        <f t="shared" si="77"/>
        <v>4.9415528690587731</v>
      </c>
      <c r="BL67" s="21">
        <f t="shared" si="77"/>
        <v>0.37486384510291693</v>
      </c>
      <c r="BM67" s="21">
        <f t="shared" si="77"/>
        <v>2.8476857309519252E-2</v>
      </c>
      <c r="BN67" s="2">
        <f t="shared" si="48"/>
        <v>53.355697331524041</v>
      </c>
      <c r="BO67" s="2">
        <f t="shared" si="48"/>
        <v>55.896444823501376</v>
      </c>
      <c r="BP67" s="2">
        <f t="shared" si="48"/>
        <v>58.437192315478711</v>
      </c>
      <c r="BQ67" s="2">
        <f t="shared" si="48"/>
        <v>60.977939807456046</v>
      </c>
      <c r="BR67" s="2">
        <f t="shared" si="48"/>
        <v>63.518687299433381</v>
      </c>
      <c r="BS67" s="2">
        <f t="shared" si="48"/>
        <v>66.059434791410723</v>
      </c>
      <c r="BT67" s="2">
        <f t="shared" si="48"/>
        <v>68.600182283388065</v>
      </c>
      <c r="BU67" s="2">
        <f t="shared" si="49"/>
        <v>9.613068281086244E-9</v>
      </c>
      <c r="BV67" s="2">
        <f t="shared" si="49"/>
        <v>7.2425309402211214E-10</v>
      </c>
      <c r="BW67" s="2">
        <f t="shared" si="49"/>
        <v>5.4671445492398024E-11</v>
      </c>
      <c r="BX67" s="2">
        <f t="shared" si="49"/>
        <v>4.1343098391544063E-12</v>
      </c>
      <c r="BY67" s="2">
        <f t="shared" si="49"/>
        <v>3.1315290693757303E-13</v>
      </c>
      <c r="BZ67" s="2">
        <f t="shared" si="49"/>
        <v>2.3755630239696546E-14</v>
      </c>
      <c r="CA67" s="2">
        <f t="shared" si="49"/>
        <v>1.8046170666754414E-15</v>
      </c>
      <c r="CB67" s="2"/>
      <c r="CC67" s="6">
        <f t="shared" si="30"/>
        <v>123</v>
      </c>
      <c r="CD67" s="2">
        <f t="shared" si="74"/>
        <v>0.01</v>
      </c>
      <c r="CE67" s="2">
        <f t="shared" si="74"/>
        <v>4.9642825158014083E-2</v>
      </c>
      <c r="CF67" s="2">
        <f t="shared" si="74"/>
        <v>6.2523427407436133E-2</v>
      </c>
      <c r="CG67" s="2">
        <f t="shared" si="74"/>
        <v>1.3476102316618945E-2</v>
      </c>
      <c r="CH67" s="2">
        <f t="shared" si="74"/>
        <v>4.3274845817844467E-4</v>
      </c>
      <c r="CI67" s="2">
        <f t="shared" si="74"/>
        <v>8.2474610607674584E-6</v>
      </c>
      <c r="CJ67" s="2">
        <f t="shared" si="74"/>
        <v>1.2577238814870383E-7</v>
      </c>
      <c r="CK67" s="21">
        <f t="shared" ref="CK67:CQ82" si="78">CK66+(CY67-CY66)/$F67</f>
        <v>65.239409188308883</v>
      </c>
      <c r="CL67" s="21">
        <f t="shared" si="78"/>
        <v>4.9415528690587731</v>
      </c>
      <c r="CM67" s="21">
        <f t="shared" si="78"/>
        <v>0.37486384510291693</v>
      </c>
      <c r="CN67" s="21">
        <f t="shared" si="78"/>
        <v>2.8476857309519252E-2</v>
      </c>
      <c r="CO67" s="21">
        <f t="shared" si="78"/>
        <v>2.166086563454447E-3</v>
      </c>
      <c r="CP67" s="21">
        <f t="shared" si="78"/>
        <v>1.6496282683431678E-4</v>
      </c>
      <c r="CQ67" s="21">
        <f t="shared" si="78"/>
        <v>1.2577317909036878E-5</v>
      </c>
      <c r="CR67" s="2">
        <f t="shared" si="51"/>
        <v>60.977939807456046</v>
      </c>
      <c r="CS67" s="2">
        <f t="shared" si="51"/>
        <v>63.518687299433381</v>
      </c>
      <c r="CT67" s="2">
        <f t="shared" si="51"/>
        <v>66.059434791410723</v>
      </c>
      <c r="CU67" s="2">
        <f t="shared" si="51"/>
        <v>68.600182283388065</v>
      </c>
      <c r="CV67" s="2">
        <f t="shared" si="51"/>
        <v>71.140929775365393</v>
      </c>
      <c r="CW67" s="2">
        <f t="shared" si="51"/>
        <v>73.681677267342735</v>
      </c>
      <c r="CX67" s="2">
        <f t="shared" si="51"/>
        <v>76.222424759320063</v>
      </c>
      <c r="CY67" s="2">
        <f t="shared" si="52"/>
        <v>4.1343098391544063E-12</v>
      </c>
      <c r="CZ67" s="2">
        <f t="shared" si="52"/>
        <v>3.1315290693757303E-13</v>
      </c>
      <c r="DA67" s="2">
        <f t="shared" si="52"/>
        <v>2.3755630239696546E-14</v>
      </c>
      <c r="DB67" s="2">
        <f t="shared" si="52"/>
        <v>1.8046170666754414E-15</v>
      </c>
      <c r="DC67" s="2">
        <f t="shared" si="52"/>
        <v>1.3726784306342584E-16</v>
      </c>
      <c r="DD67" s="2">
        <f t="shared" si="52"/>
        <v>1.0453918050517819E-17</v>
      </c>
      <c r="DE67" s="2">
        <f t="shared" si="52"/>
        <v>7.9704169259387019E-19</v>
      </c>
      <c r="DF67" s="2"/>
      <c r="DG67" s="6">
        <f t="shared" si="34"/>
        <v>123</v>
      </c>
      <c r="DH67" s="2">
        <f t="shared" si="70"/>
        <v>1.8757028222230836E-2</v>
      </c>
      <c r="DI67" s="2">
        <f t="shared" si="70"/>
        <v>2.5267691843660523E-3</v>
      </c>
      <c r="DJ67" s="2">
        <f t="shared" si="70"/>
        <v>2.596490749070668E-4</v>
      </c>
      <c r="DK67" s="2">
        <f t="shared" si="70"/>
        <v>2.1443398757995392E-5</v>
      </c>
      <c r="DL67" s="2">
        <f t="shared" si="70"/>
        <v>1.6350410459331499E-6</v>
      </c>
      <c r="DM67" s="2">
        <f t="shared" si="70"/>
        <v>1.0559482080174654E-7</v>
      </c>
      <c r="DN67" s="2">
        <f t="shared" si="70"/>
        <v>7.3340489681328342E-9</v>
      </c>
      <c r="DO67" s="2">
        <f t="shared" si="70"/>
        <v>5.0476077317895822E-10</v>
      </c>
      <c r="DP67" s="2">
        <f t="shared" si="67"/>
        <v>3.0048461496789973E-11</v>
      </c>
      <c r="DQ67" s="2">
        <f t="shared" si="67"/>
        <v>1.6441292771673943E-12</v>
      </c>
      <c r="DR67" s="2">
        <f t="shared" si="67"/>
        <v>7.5626171991416408E-14</v>
      </c>
      <c r="DS67" s="2">
        <f t="shared" si="67"/>
        <v>3.8680170177940458E-15</v>
      </c>
      <c r="DT67" s="2">
        <f t="shared" si="67"/>
        <v>0</v>
      </c>
      <c r="DU67" s="21">
        <f t="shared" ref="DU67:EG82" si="79">DU66+(EU67-EU66)/$F67</f>
        <v>0.37486384510291693</v>
      </c>
      <c r="DV67" s="21">
        <f t="shared" si="79"/>
        <v>2.8476857309519252E-2</v>
      </c>
      <c r="DW67" s="21">
        <f t="shared" si="79"/>
        <v>2.166086563454447E-3</v>
      </c>
      <c r="DX67" s="21">
        <f t="shared" si="79"/>
        <v>1.6496282683431678E-4</v>
      </c>
      <c r="DY67" s="21">
        <f t="shared" si="79"/>
        <v>1.2577317909036878E-5</v>
      </c>
      <c r="DZ67" s="21">
        <f t="shared" si="79"/>
        <v>9.5995337717701388E-7</v>
      </c>
      <c r="EA67" s="21">
        <f t="shared" si="79"/>
        <v>7.3340492420265447E-8</v>
      </c>
      <c r="EB67" s="21">
        <f t="shared" si="79"/>
        <v>5.6084530365324104E-9</v>
      </c>
      <c r="EC67" s="21">
        <f t="shared" si="79"/>
        <v>4.2926376089504874E-10</v>
      </c>
      <c r="ED67" s="21">
        <f t="shared" si="79"/>
        <v>3.2882554303799846E-11</v>
      </c>
      <c r="EE67" s="21">
        <f t="shared" si="79"/>
        <v>2.5208508640757801E-12</v>
      </c>
      <c r="EF67" s="21">
        <f t="shared" si="79"/>
        <v>1.9339745660160877E-13</v>
      </c>
      <c r="EG67" s="21">
        <f t="shared" si="79"/>
        <v>1.48477110905576E-14</v>
      </c>
      <c r="EH67" s="2">
        <f t="shared" si="68"/>
        <v>66.059434791410723</v>
      </c>
      <c r="EI67" s="2">
        <f t="shared" si="68"/>
        <v>68.600182283388065</v>
      </c>
      <c r="EJ67" s="2">
        <f t="shared" si="68"/>
        <v>71.140929775365393</v>
      </c>
      <c r="EK67" s="2">
        <f t="shared" si="68"/>
        <v>73.681677267342735</v>
      </c>
      <c r="EL67" s="2">
        <f t="shared" si="68"/>
        <v>76.222424759320063</v>
      </c>
      <c r="EM67" s="2">
        <f t="shared" si="68"/>
        <v>78.763172251297405</v>
      </c>
      <c r="EN67" s="2">
        <f t="shared" si="68"/>
        <v>81.303919743274733</v>
      </c>
      <c r="EO67" s="2">
        <f t="shared" si="68"/>
        <v>83.844667235252075</v>
      </c>
      <c r="EP67" s="2">
        <f t="shared" si="68"/>
        <v>86.385414727229403</v>
      </c>
      <c r="EQ67" s="2">
        <f t="shared" si="68"/>
        <v>88.926162219206745</v>
      </c>
      <c r="ER67" s="2">
        <f t="shared" si="68"/>
        <v>91.466909711184073</v>
      </c>
      <c r="ES67" s="2">
        <f t="shared" si="68"/>
        <v>94.007657203161415</v>
      </c>
      <c r="ET67" s="2">
        <f t="shared" si="68"/>
        <v>96.548404695138743</v>
      </c>
      <c r="EU67" s="2">
        <f t="shared" si="71"/>
        <v>2.3755630239696546E-14</v>
      </c>
      <c r="EV67" s="2">
        <f t="shared" si="71"/>
        <v>1.8046170666754414E-15</v>
      </c>
      <c r="EW67" s="2">
        <f t="shared" si="71"/>
        <v>1.3726784306342584E-16</v>
      </c>
      <c r="EX67" s="2">
        <f t="shared" si="71"/>
        <v>1.0453918050517819E-17</v>
      </c>
      <c r="EY67" s="2">
        <f t="shared" si="71"/>
        <v>7.9704169259387019E-19</v>
      </c>
      <c r="EZ67" s="2">
        <f t="shared" si="71"/>
        <v>6.0833547349818674E-20</v>
      </c>
      <c r="FA67" s="2">
        <f t="shared" si="71"/>
        <v>4.6476864651691384E-21</v>
      </c>
      <c r="FB67" s="2">
        <f t="shared" si="71"/>
        <v>3.5541527481215749E-22</v>
      </c>
      <c r="FC67" s="2">
        <f t="shared" si="69"/>
        <v>2.7203026672697263E-23</v>
      </c>
      <c r="FD67" s="2">
        <f t="shared" si="69"/>
        <v>2.0838120598101161E-24</v>
      </c>
      <c r="FE67" s="2">
        <f t="shared" si="69"/>
        <v>1.5974973790088125E-25</v>
      </c>
      <c r="FF67" s="2">
        <f t="shared" si="69"/>
        <v>1.2255859100228958E-26</v>
      </c>
      <c r="FG67" s="2">
        <f t="shared" si="69"/>
        <v>9.4091958748781603E-28</v>
      </c>
    </row>
    <row r="68" spans="1:163" x14ac:dyDescent="0.25">
      <c r="A68" s="19">
        <v>50</v>
      </c>
      <c r="B68" s="19">
        <v>125</v>
      </c>
      <c r="C68" s="4">
        <f t="shared" si="56"/>
        <v>50</v>
      </c>
      <c r="D68" s="20">
        <f t="shared" si="56"/>
        <v>125</v>
      </c>
      <c r="E68" s="8">
        <f t="shared" si="12"/>
        <v>398.16</v>
      </c>
      <c r="F68" s="21">
        <f t="shared" si="45"/>
        <v>6.3371356147021542E-14</v>
      </c>
      <c r="G68" s="7">
        <f t="shared" si="13"/>
        <v>1.1466452615030054</v>
      </c>
      <c r="H68" s="7">
        <f t="shared" si="14"/>
        <v>1.8855928360286531E-2</v>
      </c>
      <c r="I68" s="32">
        <f t="shared" si="15"/>
        <v>87.730342905862997</v>
      </c>
      <c r="J68" s="2">
        <f t="shared" si="39"/>
        <v>0.28331536031801474</v>
      </c>
      <c r="K68" s="2">
        <f t="shared" si="16"/>
        <v>0.99068706067242618</v>
      </c>
      <c r="L68" s="2">
        <f t="shared" si="17"/>
        <v>1.1462262675258572</v>
      </c>
      <c r="M68" s="2">
        <f t="shared" si="18"/>
        <v>0.89292276283118166</v>
      </c>
      <c r="N68" s="2">
        <f t="shared" si="19"/>
        <v>0.86327686216426136</v>
      </c>
      <c r="O68" s="2">
        <f t="shared" si="20"/>
        <v>0.16167445821227677</v>
      </c>
      <c r="P68" s="2">
        <f t="shared" si="21"/>
        <v>2.8587425948007502E-2</v>
      </c>
      <c r="Q68" s="6">
        <f t="shared" si="22"/>
        <v>125</v>
      </c>
      <c r="R68" s="2">
        <f t="shared" si="72"/>
        <v>0.05</v>
      </c>
      <c r="S68" s="2">
        <f t="shared" si="72"/>
        <v>0.1</v>
      </c>
      <c r="T68" s="2">
        <f t="shared" si="72"/>
        <v>0.15</v>
      </c>
      <c r="U68" s="2">
        <f t="shared" si="72"/>
        <v>0.2</v>
      </c>
      <c r="V68" s="2">
        <f t="shared" si="72"/>
        <v>0.2</v>
      </c>
      <c r="W68" s="2">
        <f t="shared" si="72"/>
        <v>0.14984653181637286</v>
      </c>
      <c r="X68" s="2">
        <f t="shared" si="72"/>
        <v>4.1081817101417985E-2</v>
      </c>
      <c r="Y68" s="2">
        <f t="shared" si="72"/>
        <v>1.9944139133908079E-3</v>
      </c>
      <c r="Z68" s="21">
        <f t="shared" si="76"/>
        <v>2636603.1024078429</v>
      </c>
      <c r="AA68" s="21">
        <f t="shared" si="76"/>
        <v>200782.7038662472</v>
      </c>
      <c r="AB68" s="21">
        <f t="shared" si="76"/>
        <v>15322.399740690709</v>
      </c>
      <c r="AC68" s="21">
        <f t="shared" si="76"/>
        <v>1171.5667079480224</v>
      </c>
      <c r="AD68" s="21">
        <f t="shared" si="76"/>
        <v>89.7382548886834</v>
      </c>
      <c r="AE68" s="21">
        <f t="shared" si="76"/>
        <v>6.8848973003224971</v>
      </c>
      <c r="AF68" s="21">
        <f t="shared" si="76"/>
        <v>0.52902043501549478</v>
      </c>
      <c r="AG68" s="21">
        <f t="shared" si="76"/>
        <v>4.0705624487151919E-2</v>
      </c>
      <c r="AH68" s="2">
        <f t="shared" si="62"/>
        <v>50.559700945436063</v>
      </c>
      <c r="AI68" s="2">
        <f t="shared" si="62"/>
        <v>53.087685992707868</v>
      </c>
      <c r="AJ68" s="2">
        <f t="shared" si="62"/>
        <v>55.615671039979674</v>
      </c>
      <c r="AK68" s="2">
        <f t="shared" si="62"/>
        <v>58.143656087251472</v>
      </c>
      <c r="AL68" s="2">
        <f t="shared" si="62"/>
        <v>60.671641134523277</v>
      </c>
      <c r="AM68" s="2">
        <f t="shared" si="62"/>
        <v>63.199626181795075</v>
      </c>
      <c r="AN68" s="2">
        <f t="shared" si="62"/>
        <v>65.727611229066881</v>
      </c>
      <c r="AO68" s="2">
        <f t="shared" si="61"/>
        <v>68.255596276338693</v>
      </c>
      <c r="AP68" s="2">
        <f t="shared" si="75"/>
        <v>1.6708511830730696E-7</v>
      </c>
      <c r="AQ68" s="2">
        <f t="shared" si="75"/>
        <v>1.2723872368101301E-8</v>
      </c>
      <c r="AR68" s="2">
        <f t="shared" si="75"/>
        <v>9.7100125534765301E-10</v>
      </c>
      <c r="AS68" s="2">
        <f t="shared" si="75"/>
        <v>7.4243771241891153E-11</v>
      </c>
      <c r="AT68" s="2">
        <f t="shared" si="75"/>
        <v>5.6868349152374532E-12</v>
      </c>
      <c r="AU68" s="2">
        <f t="shared" si="75"/>
        <v>4.3630527900797323E-13</v>
      </c>
      <c r="AV68" s="2">
        <f t="shared" si="75"/>
        <v>3.3524742401472049E-14</v>
      </c>
      <c r="AW68" s="2">
        <f t="shared" si="75"/>
        <v>2.5795706267287146E-15</v>
      </c>
      <c r="AX68" s="2"/>
      <c r="AY68" s="6">
        <f t="shared" si="26"/>
        <v>125</v>
      </c>
      <c r="AZ68" s="2">
        <f t="shared" si="73"/>
        <v>0.05</v>
      </c>
      <c r="BA68" s="2">
        <f t="shared" si="73"/>
        <v>0.15</v>
      </c>
      <c r="BB68" s="2">
        <f t="shared" si="73"/>
        <v>0.2</v>
      </c>
      <c r="BC68" s="2">
        <f t="shared" si="73"/>
        <v>0.2</v>
      </c>
      <c r="BD68" s="2">
        <f t="shared" si="73"/>
        <v>0.19979159643707353</v>
      </c>
      <c r="BE68" s="2">
        <f t="shared" si="73"/>
        <v>6.1496219569301284E-2</v>
      </c>
      <c r="BF68" s="2">
        <f t="shared" si="73"/>
        <v>1.9890461578863819E-3</v>
      </c>
      <c r="BG68" s="21">
        <f t="shared" si="77"/>
        <v>200292.7318784706</v>
      </c>
      <c r="BH68" s="21">
        <f t="shared" si="77"/>
        <v>15284.082148445228</v>
      </c>
      <c r="BI68" s="21">
        <f t="shared" si="77"/>
        <v>1168.5710884348987</v>
      </c>
      <c r="BJ68" s="21">
        <f t="shared" si="77"/>
        <v>89.504103294458673</v>
      </c>
      <c r="BK68" s="21">
        <f t="shared" si="77"/>
        <v>6.8665962392209297</v>
      </c>
      <c r="BL68" s="21">
        <f t="shared" si="77"/>
        <v>0.52759002626364648</v>
      </c>
      <c r="BM68" s="21">
        <f t="shared" si="77"/>
        <v>4.0593815511031694E-2</v>
      </c>
      <c r="BN68" s="2">
        <f t="shared" ref="BN68:BT88" si="80">AZ$12/$E68</f>
        <v>53.087685992707868</v>
      </c>
      <c r="BO68" s="2">
        <f t="shared" si="80"/>
        <v>55.615671039979674</v>
      </c>
      <c r="BP68" s="2">
        <f t="shared" si="80"/>
        <v>58.143656087251472</v>
      </c>
      <c r="BQ68" s="2">
        <f t="shared" si="80"/>
        <v>60.671641134523277</v>
      </c>
      <c r="BR68" s="2">
        <f t="shared" si="80"/>
        <v>63.199626181795075</v>
      </c>
      <c r="BS68" s="2">
        <f t="shared" si="80"/>
        <v>65.727611229066881</v>
      </c>
      <c r="BT68" s="2">
        <f t="shared" si="80"/>
        <v>68.255596276338693</v>
      </c>
      <c r="BU68" s="2">
        <f t="shared" si="49"/>
        <v>1.2692822178390298E-8</v>
      </c>
      <c r="BV68" s="2">
        <f t="shared" si="49"/>
        <v>9.6857301755041019E-10</v>
      </c>
      <c r="BW68" s="2">
        <f t="shared" si="49"/>
        <v>7.4053934770432832E-11</v>
      </c>
      <c r="BX68" s="2">
        <f t="shared" si="49"/>
        <v>5.6719964111537595E-12</v>
      </c>
      <c r="BY68" s="2">
        <f t="shared" si="49"/>
        <v>4.3514551594658166E-13</v>
      </c>
      <c r="BZ68" s="2">
        <f t="shared" si="49"/>
        <v>3.343409545900767E-14</v>
      </c>
      <c r="CA68" s="2">
        <f t="shared" si="49"/>
        <v>2.5724851402820602E-15</v>
      </c>
      <c r="CB68" s="2"/>
      <c r="CC68" s="6">
        <f t="shared" si="30"/>
        <v>125</v>
      </c>
      <c r="CD68" s="2">
        <f t="shared" si="74"/>
        <v>0.01</v>
      </c>
      <c r="CE68" s="2">
        <f t="shared" si="74"/>
        <v>4.9947899109268383E-2</v>
      </c>
      <c r="CF68" s="2">
        <f t="shared" si="74"/>
        <v>8.1994959425735051E-2</v>
      </c>
      <c r="CG68" s="2">
        <f t="shared" si="74"/>
        <v>1.9094843115709262E-2</v>
      </c>
      <c r="CH68" s="2">
        <f t="shared" si="74"/>
        <v>6.2450990178326566E-4</v>
      </c>
      <c r="CI68" s="2">
        <f t="shared" si="74"/>
        <v>1.2060371572408802E-5</v>
      </c>
      <c r="CJ68" s="2">
        <f t="shared" si="74"/>
        <v>1.8628820842581108E-7</v>
      </c>
      <c r="CK68" s="21">
        <f t="shared" si="78"/>
        <v>89.504103294458673</v>
      </c>
      <c r="CL68" s="21">
        <f t="shared" si="78"/>
        <v>6.8665962392209297</v>
      </c>
      <c r="CM68" s="21">
        <f t="shared" si="78"/>
        <v>0.52759002626364648</v>
      </c>
      <c r="CN68" s="21">
        <f t="shared" si="78"/>
        <v>4.0593815511031694E-2</v>
      </c>
      <c r="CO68" s="21">
        <f t="shared" si="78"/>
        <v>3.1274348390750457E-3</v>
      </c>
      <c r="CP68" s="21">
        <f t="shared" si="78"/>
        <v>2.4123652663941963E-4</v>
      </c>
      <c r="CQ68" s="21">
        <f t="shared" si="78"/>
        <v>1.8628994361240678E-5</v>
      </c>
      <c r="CR68" s="2">
        <f t="shared" ref="CR68:CX88" si="81">CD$12/$E68</f>
        <v>60.671641134523277</v>
      </c>
      <c r="CS68" s="2">
        <f t="shared" si="81"/>
        <v>63.199626181795075</v>
      </c>
      <c r="CT68" s="2">
        <f t="shared" si="81"/>
        <v>65.727611229066881</v>
      </c>
      <c r="CU68" s="2">
        <f t="shared" si="81"/>
        <v>68.255596276338693</v>
      </c>
      <c r="CV68" s="2">
        <f t="shared" si="81"/>
        <v>70.783581323610491</v>
      </c>
      <c r="CW68" s="2">
        <f t="shared" si="81"/>
        <v>73.311566370882304</v>
      </c>
      <c r="CX68" s="2">
        <f t="shared" si="81"/>
        <v>75.839551418154102</v>
      </c>
      <c r="CY68" s="2">
        <f t="shared" si="52"/>
        <v>5.6719964111537595E-12</v>
      </c>
      <c r="CZ68" s="2">
        <f t="shared" si="52"/>
        <v>4.3514551594658166E-13</v>
      </c>
      <c r="DA68" s="2">
        <f t="shared" si="52"/>
        <v>3.343409545900767E-14</v>
      </c>
      <c r="DB68" s="2">
        <f t="shared" si="52"/>
        <v>2.5724851402820602E-15</v>
      </c>
      <c r="DC68" s="2">
        <f t="shared" si="52"/>
        <v>1.9818978701910382E-16</v>
      </c>
      <c r="DD68" s="2">
        <f t="shared" si="52"/>
        <v>1.5287485845518E-17</v>
      </c>
      <c r="DE68" s="2">
        <f t="shared" si="52"/>
        <v>1.1805446363330209E-18</v>
      </c>
      <c r="DF68" s="2"/>
      <c r="DG68" s="6">
        <f t="shared" si="34"/>
        <v>125</v>
      </c>
      <c r="DH68" s="2">
        <f t="shared" si="70"/>
        <v>2.4598487827720512E-2</v>
      </c>
      <c r="DI68" s="2">
        <f t="shared" si="70"/>
        <v>3.5802830841954866E-3</v>
      </c>
      <c r="DJ68" s="2">
        <f t="shared" si="70"/>
        <v>3.7470594106995934E-4</v>
      </c>
      <c r="DK68" s="2">
        <f t="shared" si="70"/>
        <v>3.1356966088262885E-5</v>
      </c>
      <c r="DL68" s="2">
        <f t="shared" si="70"/>
        <v>2.4217467095355437E-6</v>
      </c>
      <c r="DM68" s="2">
        <f t="shared" si="70"/>
        <v>1.5841203543587312E-7</v>
      </c>
      <c r="DN68" s="2">
        <f t="shared" si="70"/>
        <v>1.1143808709146441E-8</v>
      </c>
      <c r="DO68" s="2">
        <f t="shared" si="70"/>
        <v>7.7681847954202966E-10</v>
      </c>
      <c r="DP68" s="2">
        <f t="shared" si="67"/>
        <v>4.6838204426080669E-11</v>
      </c>
      <c r="DQ68" s="2">
        <f t="shared" si="67"/>
        <v>2.5957180849189855E-12</v>
      </c>
      <c r="DR68" s="2">
        <f t="shared" si="67"/>
        <v>1.2092993273427055E-13</v>
      </c>
      <c r="DS68" s="2">
        <f t="shared" si="67"/>
        <v>6.2638783049351334E-15</v>
      </c>
      <c r="DT68" s="2">
        <f t="shared" si="67"/>
        <v>0</v>
      </c>
      <c r="DU68" s="21">
        <f t="shared" si="79"/>
        <v>0.52759002626364648</v>
      </c>
      <c r="DV68" s="21">
        <f t="shared" si="79"/>
        <v>4.0593815511031694E-2</v>
      </c>
      <c r="DW68" s="21">
        <f t="shared" si="79"/>
        <v>3.1274348390750457E-3</v>
      </c>
      <c r="DX68" s="21">
        <f t="shared" si="79"/>
        <v>2.4123652663941963E-4</v>
      </c>
      <c r="DY68" s="21">
        <f t="shared" si="79"/>
        <v>1.8628994361240678E-5</v>
      </c>
      <c r="DZ68" s="21">
        <f t="shared" si="79"/>
        <v>1.4401104500662824E-6</v>
      </c>
      <c r="EA68" s="21">
        <f t="shared" si="79"/>
        <v>1.1143809326160782E-7</v>
      </c>
      <c r="EB68" s="21">
        <f t="shared" si="79"/>
        <v>8.6313164417853657E-9</v>
      </c>
      <c r="EC68" s="21">
        <f t="shared" si="79"/>
        <v>6.6911720369097326E-10</v>
      </c>
      <c r="ED68" s="21">
        <f t="shared" si="79"/>
        <v>5.1914354612083142E-11</v>
      </c>
      <c r="EE68" s="21">
        <f t="shared" si="79"/>
        <v>4.031001323856439E-12</v>
      </c>
      <c r="EF68" s="21">
        <f t="shared" si="79"/>
        <v>3.1322784068852588E-13</v>
      </c>
      <c r="EG68" s="21">
        <f t="shared" si="79"/>
        <v>2.4356386581968284E-14</v>
      </c>
      <c r="EH68" s="2">
        <f t="shared" si="68"/>
        <v>65.727611229066881</v>
      </c>
      <c r="EI68" s="2">
        <f t="shared" si="68"/>
        <v>68.255596276338693</v>
      </c>
      <c r="EJ68" s="2">
        <f t="shared" si="68"/>
        <v>70.783581323610491</v>
      </c>
      <c r="EK68" s="2">
        <f t="shared" si="68"/>
        <v>73.311566370882304</v>
      </c>
      <c r="EL68" s="2">
        <f t="shared" si="68"/>
        <v>75.839551418154102</v>
      </c>
      <c r="EM68" s="2">
        <f t="shared" si="68"/>
        <v>78.3675364654259</v>
      </c>
      <c r="EN68" s="2">
        <f t="shared" si="68"/>
        <v>80.895521512697712</v>
      </c>
      <c r="EO68" s="2">
        <f t="shared" si="68"/>
        <v>83.42350655996951</v>
      </c>
      <c r="EP68" s="2">
        <f t="shared" si="68"/>
        <v>85.951491607241309</v>
      </c>
      <c r="EQ68" s="2">
        <f t="shared" si="68"/>
        <v>88.479476654513121</v>
      </c>
      <c r="ER68" s="2">
        <f t="shared" si="68"/>
        <v>91.007461701784919</v>
      </c>
      <c r="ES68" s="2">
        <f t="shared" si="68"/>
        <v>93.535446749056717</v>
      </c>
      <c r="ET68" s="2">
        <f t="shared" si="68"/>
        <v>96.06343179632853</v>
      </c>
      <c r="EU68" s="2">
        <f t="shared" si="71"/>
        <v>3.343409545900767E-14</v>
      </c>
      <c r="EV68" s="2">
        <f t="shared" si="71"/>
        <v>2.5724851402820602E-15</v>
      </c>
      <c r="EW68" s="2">
        <f t="shared" si="71"/>
        <v>1.9818978701910382E-16</v>
      </c>
      <c r="EX68" s="2">
        <f t="shared" si="71"/>
        <v>1.5287485845518E-17</v>
      </c>
      <c r="EY68" s="2">
        <f t="shared" si="71"/>
        <v>1.1805446363330209E-18</v>
      </c>
      <c r="EZ68" s="2">
        <f t="shared" si="71"/>
        <v>9.1261752222395889E-20</v>
      </c>
      <c r="FA68" s="2">
        <f t="shared" si="71"/>
        <v>7.0619830964329136E-21</v>
      </c>
      <c r="FB68" s="2">
        <f t="shared" si="71"/>
        <v>5.4697822825024083E-22</v>
      </c>
      <c r="FC68" s="2">
        <f t="shared" si="69"/>
        <v>4.2402864619207053E-23</v>
      </c>
      <c r="FD68" s="2">
        <f t="shared" si="69"/>
        <v>3.2898830552653312E-24</v>
      </c>
      <c r="FE68" s="2">
        <f t="shared" si="69"/>
        <v>2.5545002052322974E-25</v>
      </c>
      <c r="FF68" s="2">
        <f t="shared" si="69"/>
        <v>1.9849673047435365E-26</v>
      </c>
      <c r="FG68" s="2">
        <f t="shared" si="69"/>
        <v>1.5434972485404575E-27</v>
      </c>
    </row>
    <row r="69" spans="1:163" x14ac:dyDescent="0.25">
      <c r="A69" s="19">
        <v>51</v>
      </c>
      <c r="B69" s="19">
        <v>127</v>
      </c>
      <c r="C69" s="4">
        <f t="shared" si="56"/>
        <v>51</v>
      </c>
      <c r="D69" s="20">
        <f t="shared" si="56"/>
        <v>127</v>
      </c>
      <c r="E69" s="8">
        <f t="shared" si="12"/>
        <v>400.16</v>
      </c>
      <c r="F69" s="21">
        <f t="shared" si="45"/>
        <v>6.3371356147021542E-14</v>
      </c>
      <c r="G69" s="7">
        <f t="shared" si="13"/>
        <v>1.1365402682410684</v>
      </c>
      <c r="H69" s="7">
        <f t="shared" si="14"/>
        <v>1.7364661418774151E-2</v>
      </c>
      <c r="I69" s="32">
        <f t="shared" si="15"/>
        <v>87.956274581128241</v>
      </c>
      <c r="J69" s="2">
        <f t="shared" si="39"/>
        <v>0.29515951706321025</v>
      </c>
      <c r="K69" s="2">
        <f t="shared" si="16"/>
        <v>1.0158800871152927</v>
      </c>
      <c r="L69" s="2">
        <f t="shared" si="17"/>
        <v>1.1505784222048501</v>
      </c>
      <c r="M69" s="2">
        <f t="shared" si="18"/>
        <v>0.90518443053802156</v>
      </c>
      <c r="N69" s="2">
        <f t="shared" si="19"/>
        <v>0.8812228850153434</v>
      </c>
      <c r="O69" s="2">
        <f t="shared" si="20"/>
        <v>0.19238941566087367</v>
      </c>
      <c r="P69" s="2">
        <f t="shared" si="21"/>
        <v>3.7005619276711664E-2</v>
      </c>
      <c r="Q69" s="6">
        <f t="shared" si="22"/>
        <v>127</v>
      </c>
      <c r="R69" s="2">
        <f t="shared" si="72"/>
        <v>0.05</v>
      </c>
      <c r="S69" s="2">
        <f t="shared" si="72"/>
        <v>0.1</v>
      </c>
      <c r="T69" s="2">
        <f t="shared" si="72"/>
        <v>0.15</v>
      </c>
      <c r="U69" s="2">
        <f t="shared" si="72"/>
        <v>0.2</v>
      </c>
      <c r="V69" s="2">
        <f t="shared" si="72"/>
        <v>0.2</v>
      </c>
      <c r="W69" s="2">
        <f t="shared" si="72"/>
        <v>0.14998916916370097</v>
      </c>
      <c r="X69" s="2">
        <f t="shared" si="72"/>
        <v>5.2386102365301335E-2</v>
      </c>
      <c r="Y69" s="2">
        <f t="shared" si="72"/>
        <v>2.8091590090192188E-3</v>
      </c>
      <c r="Z69" s="21">
        <f t="shared" si="76"/>
        <v>3428166.0311802514</v>
      </c>
      <c r="AA69" s="21">
        <f t="shared" si="76"/>
        <v>264383.41038360808</v>
      </c>
      <c r="AB69" s="21">
        <f t="shared" si="76"/>
        <v>20432.673772960039</v>
      </c>
      <c r="AC69" s="21">
        <f t="shared" si="76"/>
        <v>1582.1792328640117</v>
      </c>
      <c r="AD69" s="21">
        <f t="shared" si="76"/>
        <v>122.73156947158496</v>
      </c>
      <c r="AE69" s="21">
        <f t="shared" si="76"/>
        <v>9.5359932944557588</v>
      </c>
      <c r="AF69" s="21">
        <f t="shared" si="76"/>
        <v>0.74204550024930271</v>
      </c>
      <c r="AG69" s="21">
        <f t="shared" si="76"/>
        <v>5.7823178467407435E-2</v>
      </c>
      <c r="AH69" s="2">
        <f t="shared" si="62"/>
        <v>50.307003519679185</v>
      </c>
      <c r="AI69" s="2">
        <f t="shared" si="62"/>
        <v>52.822353695663146</v>
      </c>
      <c r="AJ69" s="2">
        <f t="shared" si="62"/>
        <v>55.337703871647108</v>
      </c>
      <c r="AK69" s="2">
        <f t="shared" si="62"/>
        <v>57.853054047631062</v>
      </c>
      <c r="AL69" s="2">
        <f t="shared" si="62"/>
        <v>60.368404223615023</v>
      </c>
      <c r="AM69" s="2">
        <f t="shared" si="62"/>
        <v>62.883754399598985</v>
      </c>
      <c r="AN69" s="2">
        <f t="shared" si="62"/>
        <v>65.399104575582939</v>
      </c>
      <c r="AO69" s="2">
        <f t="shared" si="61"/>
        <v>67.914454751566907</v>
      </c>
      <c r="AP69" s="2">
        <f t="shared" si="75"/>
        <v>2.172475345793227E-7</v>
      </c>
      <c r="AQ69" s="2">
        <f t="shared" si="75"/>
        <v>1.6754335392015169E-8</v>
      </c>
      <c r="AR69" s="2">
        <f t="shared" si="75"/>
        <v>1.2948462510554686E-9</v>
      </c>
      <c r="AS69" s="2">
        <f t="shared" si="75"/>
        <v>1.0026484379677008E-10</v>
      </c>
      <c r="AT69" s="2">
        <f t="shared" si="75"/>
        <v>7.7776660041412277E-12</v>
      </c>
      <c r="AU69" s="2">
        <f t="shared" si="75"/>
        <v>6.0430882743213426E-13</v>
      </c>
      <c r="AV69" s="2">
        <f t="shared" si="75"/>
        <v>4.7024429678646184E-14</v>
      </c>
      <c r="AW69" s="2">
        <f t="shared" si="75"/>
        <v>3.664333236377353E-15</v>
      </c>
      <c r="AX69" s="2"/>
      <c r="AY69" s="6">
        <f t="shared" si="26"/>
        <v>127</v>
      </c>
      <c r="AZ69" s="2">
        <f t="shared" si="73"/>
        <v>0.05</v>
      </c>
      <c r="BA69" s="2">
        <f t="shared" si="73"/>
        <v>0.15</v>
      </c>
      <c r="BB69" s="2">
        <f t="shared" si="73"/>
        <v>0.2</v>
      </c>
      <c r="BC69" s="2">
        <f t="shared" si="73"/>
        <v>0.2</v>
      </c>
      <c r="BD69" s="2">
        <f t="shared" si="73"/>
        <v>0.19998518898924053</v>
      </c>
      <c r="BE69" s="2">
        <f t="shared" si="73"/>
        <v>7.8436017422359144E-2</v>
      </c>
      <c r="BF69" s="2">
        <f t="shared" si="73"/>
        <v>2.8016786037435293E-3</v>
      </c>
      <c r="BG69" s="21">
        <f t="shared" si="77"/>
        <v>263739.98089941591</v>
      </c>
      <c r="BH69" s="21">
        <f t="shared" si="77"/>
        <v>20381.707996392586</v>
      </c>
      <c r="BI69" s="21">
        <f t="shared" si="77"/>
        <v>1578.1436004401448</v>
      </c>
      <c r="BJ69" s="21">
        <f t="shared" si="77"/>
        <v>122.41207653704245</v>
      </c>
      <c r="BK69" s="21">
        <f t="shared" si="77"/>
        <v>9.5107017711331139</v>
      </c>
      <c r="BL69" s="21">
        <f t="shared" si="77"/>
        <v>0.74004338332015318</v>
      </c>
      <c r="BM69" s="21">
        <f t="shared" si="77"/>
        <v>5.7664677107671661E-2</v>
      </c>
      <c r="BN69" s="2">
        <f t="shared" si="80"/>
        <v>52.822353695663146</v>
      </c>
      <c r="BO69" s="2">
        <f t="shared" si="80"/>
        <v>55.337703871647108</v>
      </c>
      <c r="BP69" s="2">
        <f t="shared" si="80"/>
        <v>57.853054047631062</v>
      </c>
      <c r="BQ69" s="2">
        <f t="shared" si="80"/>
        <v>60.368404223615023</v>
      </c>
      <c r="BR69" s="2">
        <f t="shared" si="80"/>
        <v>62.883754399598985</v>
      </c>
      <c r="BS69" s="2">
        <f t="shared" si="80"/>
        <v>65.399104575582939</v>
      </c>
      <c r="BT69" s="2">
        <f t="shared" si="80"/>
        <v>67.914454751566907</v>
      </c>
      <c r="BU69" s="2">
        <f t="shared" si="49"/>
        <v>1.6713560392645387E-8</v>
      </c>
      <c r="BV69" s="2">
        <f t="shared" si="49"/>
        <v>1.2916164806649448E-9</v>
      </c>
      <c r="BW69" s="2">
        <f t="shared" si="49"/>
        <v>1.0000910029674754E-10</v>
      </c>
      <c r="BX69" s="2">
        <f t="shared" si="49"/>
        <v>7.7574193035861921E-12</v>
      </c>
      <c r="BY69" s="2">
        <f t="shared" si="49"/>
        <v>6.0270606929969859E-13</v>
      </c>
      <c r="BZ69" s="2">
        <f t="shared" si="49"/>
        <v>4.6897552813665885E-14</v>
      </c>
      <c r="CA69" s="2">
        <f t="shared" si="49"/>
        <v>3.654288790259244E-15</v>
      </c>
      <c r="CB69" s="2"/>
      <c r="CC69" s="6">
        <f t="shared" si="30"/>
        <v>127</v>
      </c>
      <c r="CD69" s="2">
        <f t="shared" si="74"/>
        <v>0.01</v>
      </c>
      <c r="CE69" s="2">
        <f t="shared" si="74"/>
        <v>4.9996297247310133E-2</v>
      </c>
      <c r="CF69" s="2">
        <f t="shared" si="74"/>
        <v>0.10458135656314554</v>
      </c>
      <c r="CG69" s="2">
        <f t="shared" si="74"/>
        <v>2.6896114595937881E-2</v>
      </c>
      <c r="CH69" s="2">
        <f t="shared" si="74"/>
        <v>8.9780267086350121E-4</v>
      </c>
      <c r="CI69" s="2">
        <f t="shared" si="74"/>
        <v>1.7569730429967125E-5</v>
      </c>
      <c r="CJ69" s="2">
        <f t="shared" si="74"/>
        <v>2.7485318661923939E-7</v>
      </c>
      <c r="CK69" s="21">
        <f t="shared" si="78"/>
        <v>122.41207653704245</v>
      </c>
      <c r="CL69" s="21">
        <f t="shared" si="78"/>
        <v>9.5107017711331139</v>
      </c>
      <c r="CM69" s="21">
        <f t="shared" si="78"/>
        <v>0.74004338332015318</v>
      </c>
      <c r="CN69" s="21">
        <f t="shared" si="78"/>
        <v>5.7664677107671661E-2</v>
      </c>
      <c r="CO69" s="21">
        <f t="shared" si="78"/>
        <v>4.4991192297123995E-3</v>
      </c>
      <c r="CP69" s="21">
        <f t="shared" si="78"/>
        <v>3.5145636215186209E-4</v>
      </c>
      <c r="CQ69" s="21">
        <f t="shared" si="78"/>
        <v>2.7485696390245517E-5</v>
      </c>
      <c r="CR69" s="2">
        <f t="shared" si="81"/>
        <v>60.368404223615023</v>
      </c>
      <c r="CS69" s="2">
        <f t="shared" si="81"/>
        <v>62.883754399598985</v>
      </c>
      <c r="CT69" s="2">
        <f t="shared" si="81"/>
        <v>65.399104575582939</v>
      </c>
      <c r="CU69" s="2">
        <f t="shared" si="81"/>
        <v>67.914454751566907</v>
      </c>
      <c r="CV69" s="2">
        <f t="shared" si="81"/>
        <v>70.429804927550862</v>
      </c>
      <c r="CW69" s="2">
        <f t="shared" si="81"/>
        <v>72.94515510353483</v>
      </c>
      <c r="CX69" s="2">
        <f t="shared" si="81"/>
        <v>75.460505279518785</v>
      </c>
      <c r="CY69" s="2">
        <f t="shared" si="52"/>
        <v>7.7574193035861921E-12</v>
      </c>
      <c r="CZ69" s="2">
        <f t="shared" si="52"/>
        <v>6.0270606929969859E-13</v>
      </c>
      <c r="DA69" s="2">
        <f t="shared" si="52"/>
        <v>4.6897552813665885E-14</v>
      </c>
      <c r="DB69" s="2">
        <f t="shared" si="52"/>
        <v>3.654288790259244E-15</v>
      </c>
      <c r="DC69" s="2">
        <f t="shared" si="52"/>
        <v>2.8511528705949376E-16</v>
      </c>
      <c r="DD69" s="2">
        <f t="shared" si="52"/>
        <v>2.2272266296243123E-17</v>
      </c>
      <c r="DE69" s="2">
        <f t="shared" si="52"/>
        <v>1.7418058549011348E-18</v>
      </c>
      <c r="DF69" s="2"/>
      <c r="DG69" s="6">
        <f t="shared" si="34"/>
        <v>127</v>
      </c>
      <c r="DH69" s="2">
        <f t="shared" si="70"/>
        <v>3.1374406968943662E-2</v>
      </c>
      <c r="DI69" s="2">
        <f t="shared" si="70"/>
        <v>5.0430214867383527E-3</v>
      </c>
      <c r="DJ69" s="2">
        <f t="shared" si="70"/>
        <v>5.3868160251810068E-4</v>
      </c>
      <c r="DK69" s="2">
        <f t="shared" si="70"/>
        <v>4.5681299117914525E-5</v>
      </c>
      <c r="DL69" s="2">
        <f t="shared" si="70"/>
        <v>3.5730914260501123E-6</v>
      </c>
      <c r="DM69" s="2">
        <f t="shared" si="70"/>
        <v>2.3669780828461385E-7</v>
      </c>
      <c r="DN69" s="2">
        <f t="shared" si="70"/>
        <v>1.6862759177893594E-8</v>
      </c>
      <c r="DO69" s="2">
        <f t="shared" si="70"/>
        <v>1.190428295938517E-9</v>
      </c>
      <c r="DP69" s="2">
        <f t="shared" si="67"/>
        <v>7.2689642083290105E-11</v>
      </c>
      <c r="DQ69" s="2">
        <f t="shared" si="67"/>
        <v>4.0796088729422307E-12</v>
      </c>
      <c r="DR69" s="2">
        <f t="shared" si="67"/>
        <v>1.9247936577926339E-13</v>
      </c>
      <c r="DS69" s="2">
        <f t="shared" si="67"/>
        <v>1.0098588631990425E-14</v>
      </c>
      <c r="DT69" s="2">
        <f t="shared" si="67"/>
        <v>0</v>
      </c>
      <c r="DU69" s="21">
        <f t="shared" si="79"/>
        <v>0.74004338332015318</v>
      </c>
      <c r="DV69" s="21">
        <f t="shared" si="79"/>
        <v>5.7664677107671661E-2</v>
      </c>
      <c r="DW69" s="21">
        <f t="shared" si="79"/>
        <v>4.4991192297123995E-3</v>
      </c>
      <c r="DX69" s="21">
        <f t="shared" si="79"/>
        <v>3.5145636215186209E-4</v>
      </c>
      <c r="DY69" s="21">
        <f t="shared" si="79"/>
        <v>2.7485696390245517E-5</v>
      </c>
      <c r="DZ69" s="21">
        <f t="shared" si="79"/>
        <v>2.151800572203101E-6</v>
      </c>
      <c r="EA69" s="21">
        <f t="shared" si="79"/>
        <v>1.6862760601602448E-7</v>
      </c>
      <c r="EB69" s="21">
        <f t="shared" si="79"/>
        <v>1.3226981203742103E-8</v>
      </c>
      <c r="EC69" s="21">
        <f t="shared" si="79"/>
        <v>1.0384234983277734E-9</v>
      </c>
      <c r="ED69" s="21">
        <f t="shared" si="79"/>
        <v>8.1592137153330268E-11</v>
      </c>
      <c r="EE69" s="21">
        <f t="shared" si="79"/>
        <v>6.4159690417907914E-12</v>
      </c>
      <c r="EF69" s="21">
        <f t="shared" si="79"/>
        <v>5.0489152569154839E-13</v>
      </c>
      <c r="EG69" s="21">
        <f t="shared" si="79"/>
        <v>3.9759318382032925E-14</v>
      </c>
      <c r="EH69" s="2">
        <f t="shared" si="68"/>
        <v>65.399104575582939</v>
      </c>
      <c r="EI69" s="2">
        <f t="shared" si="68"/>
        <v>67.914454751566907</v>
      </c>
      <c r="EJ69" s="2">
        <f t="shared" si="68"/>
        <v>70.429804927550862</v>
      </c>
      <c r="EK69" s="2">
        <f t="shared" si="68"/>
        <v>72.94515510353483</v>
      </c>
      <c r="EL69" s="2">
        <f t="shared" si="68"/>
        <v>75.460505279518785</v>
      </c>
      <c r="EM69" s="2">
        <f t="shared" si="68"/>
        <v>77.975855455502739</v>
      </c>
      <c r="EN69" s="2">
        <f t="shared" si="68"/>
        <v>80.491205631486707</v>
      </c>
      <c r="EO69" s="2">
        <f t="shared" si="68"/>
        <v>83.006555807470662</v>
      </c>
      <c r="EP69" s="2">
        <f t="shared" si="68"/>
        <v>85.521905983454616</v>
      </c>
      <c r="EQ69" s="2">
        <f t="shared" si="68"/>
        <v>88.037256159438584</v>
      </c>
      <c r="ER69" s="2">
        <f t="shared" si="68"/>
        <v>90.552606335422539</v>
      </c>
      <c r="ES69" s="2">
        <f t="shared" si="68"/>
        <v>93.067956511406493</v>
      </c>
      <c r="ET69" s="2">
        <f t="shared" si="68"/>
        <v>95.583306687390461</v>
      </c>
      <c r="EU69" s="2">
        <f t="shared" si="71"/>
        <v>4.6897552813665885E-14</v>
      </c>
      <c r="EV69" s="2">
        <f t="shared" si="71"/>
        <v>3.654288790259244E-15</v>
      </c>
      <c r="EW69" s="2">
        <f t="shared" si="71"/>
        <v>2.8511528705949376E-16</v>
      </c>
      <c r="EX69" s="2">
        <f t="shared" si="71"/>
        <v>2.2272266296243123E-17</v>
      </c>
      <c r="EY69" s="2">
        <f t="shared" si="71"/>
        <v>1.7418058549011348E-18</v>
      </c>
      <c r="EZ69" s="2">
        <f t="shared" si="71"/>
        <v>1.3636252041864549E-19</v>
      </c>
      <c r="FA69" s="2">
        <f t="shared" si="71"/>
        <v>1.0686160077067683E-20</v>
      </c>
      <c r="FB69" s="2">
        <f t="shared" si="71"/>
        <v>8.3821173661251812E-22</v>
      </c>
      <c r="FC69" s="2">
        <f t="shared" si="69"/>
        <v>6.5806305343972583E-23</v>
      </c>
      <c r="FD69" s="2">
        <f t="shared" si="69"/>
        <v>5.1706043823405605E-24</v>
      </c>
      <c r="FE69" s="2">
        <f t="shared" si="69"/>
        <v>4.0658865917559681E-25</v>
      </c>
      <c r="FF69" s="2">
        <f t="shared" si="69"/>
        <v>3.1995660690212457E-26</v>
      </c>
      <c r="FG69" s="2">
        <f t="shared" si="69"/>
        <v>2.5196019253506376E-27</v>
      </c>
    </row>
    <row r="70" spans="1:163" x14ac:dyDescent="0.25">
      <c r="A70" s="19">
        <v>52</v>
      </c>
      <c r="B70" s="19">
        <v>129</v>
      </c>
      <c r="C70" s="4">
        <f t="shared" si="56"/>
        <v>52</v>
      </c>
      <c r="D70" s="20">
        <f t="shared" si="56"/>
        <v>129</v>
      </c>
      <c r="E70" s="8">
        <f t="shared" si="12"/>
        <v>402.16</v>
      </c>
      <c r="F70" s="21">
        <f t="shared" si="45"/>
        <v>6.3371356147021542E-14</v>
      </c>
      <c r="G70" s="7">
        <f t="shared" si="13"/>
        <v>1.1245919789518488</v>
      </c>
      <c r="H70" s="7">
        <f t="shared" si="14"/>
        <v>1.5722476088498832E-2</v>
      </c>
      <c r="I70" s="32">
        <f t="shared" si="15"/>
        <v>88.211901913989138</v>
      </c>
      <c r="J70" s="2">
        <f t="shared" si="39"/>
        <v>0.30944608597520845</v>
      </c>
      <c r="K70" s="2">
        <f t="shared" si="16"/>
        <v>1.0466967941812069</v>
      </c>
      <c r="L70" s="2">
        <f t="shared" si="17"/>
        <v>1.1557316641335553</v>
      </c>
      <c r="M70" s="2">
        <f t="shared" si="18"/>
        <v>0.91849216918125953</v>
      </c>
      <c r="N70" s="2">
        <f t="shared" si="19"/>
        <v>0.90061439603622073</v>
      </c>
      <c r="O70" s="2">
        <f t="shared" si="20"/>
        <v>0.22786564690572475</v>
      </c>
      <c r="P70" s="2">
        <f t="shared" si="21"/>
        <v>4.6576560561279401E-2</v>
      </c>
      <c r="Q70" s="6">
        <f t="shared" si="22"/>
        <v>129</v>
      </c>
      <c r="R70" s="2">
        <f t="shared" si="72"/>
        <v>0.05</v>
      </c>
      <c r="S70" s="2">
        <f t="shared" si="72"/>
        <v>0.1</v>
      </c>
      <c r="T70" s="2">
        <f t="shared" si="72"/>
        <v>0.15</v>
      </c>
      <c r="U70" s="2">
        <f t="shared" si="72"/>
        <v>0.2</v>
      </c>
      <c r="V70" s="2">
        <f t="shared" si="72"/>
        <v>0.2</v>
      </c>
      <c r="W70" s="2">
        <f t="shared" si="72"/>
        <v>0.14999971276099269</v>
      </c>
      <c r="X70" s="2">
        <f t="shared" si="72"/>
        <v>6.4562655879729702E-2</v>
      </c>
      <c r="Y70" s="2">
        <f t="shared" si="72"/>
        <v>3.9298005405372432E-3</v>
      </c>
      <c r="Z70" s="21">
        <f t="shared" si="76"/>
        <v>4445961.6170041859</v>
      </c>
      <c r="AA70" s="21">
        <f t="shared" si="76"/>
        <v>347195.66634229181</v>
      </c>
      <c r="AB70" s="21">
        <f t="shared" si="76"/>
        <v>27170.725036791584</v>
      </c>
      <c r="AC70" s="21">
        <f t="shared" si="76"/>
        <v>2130.4305029596007</v>
      </c>
      <c r="AD70" s="21">
        <f t="shared" si="76"/>
        <v>167.3414048794707</v>
      </c>
      <c r="AE70" s="21">
        <f t="shared" si="76"/>
        <v>13.165831204760181</v>
      </c>
      <c r="AF70" s="21">
        <f t="shared" si="76"/>
        <v>1.0374040032323262</v>
      </c>
      <c r="AG70" s="21">
        <f t="shared" si="76"/>
        <v>8.1856697002764961E-2</v>
      </c>
      <c r="AH70" s="2">
        <f t="shared" si="62"/>
        <v>50.056819495809684</v>
      </c>
      <c r="AI70" s="2">
        <f t="shared" si="62"/>
        <v>52.559660470600171</v>
      </c>
      <c r="AJ70" s="2">
        <f t="shared" si="62"/>
        <v>55.062501445390652</v>
      </c>
      <c r="AK70" s="2">
        <f t="shared" si="62"/>
        <v>57.565342420181139</v>
      </c>
      <c r="AL70" s="2">
        <f t="shared" si="62"/>
        <v>60.068183394971619</v>
      </c>
      <c r="AM70" s="2">
        <f t="shared" si="62"/>
        <v>62.571024369762107</v>
      </c>
      <c r="AN70" s="2">
        <f t="shared" si="62"/>
        <v>65.073865344552587</v>
      </c>
      <c r="AO70" s="2">
        <f t="shared" si="61"/>
        <v>67.576706319343089</v>
      </c>
      <c r="AP70" s="2">
        <f t="shared" si="75"/>
        <v>2.8174662113343767E-7</v>
      </c>
      <c r="AQ70" s="2">
        <f t="shared" si="75"/>
        <v>2.2002260357711223E-8</v>
      </c>
      <c r="AR70" s="2">
        <f t="shared" si="75"/>
        <v>1.7218456974326261E-9</v>
      </c>
      <c r="AS70" s="2">
        <f t="shared" si="75"/>
        <v>1.3500827029205455E-10</v>
      </c>
      <c r="AT70" s="2">
        <f t="shared" si="75"/>
        <v>1.0604651771434367E-11</v>
      </c>
      <c r="AU70" s="2">
        <f t="shared" si="75"/>
        <v>8.3433657840199625E-13</v>
      </c>
      <c r="AV70" s="2">
        <f t="shared" si="75"/>
        <v>6.5741698562234486E-14</v>
      </c>
      <c r="AW70" s="2">
        <f t="shared" si="75"/>
        <v>5.1873698989475378E-15</v>
      </c>
      <c r="AX70" s="2"/>
      <c r="AY70" s="6">
        <f t="shared" si="26"/>
        <v>129</v>
      </c>
      <c r="AZ70" s="2">
        <f t="shared" si="73"/>
        <v>0.05</v>
      </c>
      <c r="BA70" s="2">
        <f t="shared" si="73"/>
        <v>0.15</v>
      </c>
      <c r="BB70" s="2">
        <f t="shared" si="73"/>
        <v>0.2</v>
      </c>
      <c r="BC70" s="2">
        <f t="shared" si="73"/>
        <v>0.2</v>
      </c>
      <c r="BD70" s="2">
        <f t="shared" si="73"/>
        <v>0.19999960343600157</v>
      </c>
      <c r="BE70" s="2">
        <f t="shared" si="73"/>
        <v>9.6695309271235527E-2</v>
      </c>
      <c r="BF70" s="2">
        <f t="shared" si="73"/>
        <v>3.9194833289836082E-3</v>
      </c>
      <c r="BG70" s="21">
        <f t="shared" si="77"/>
        <v>346352.98752728396</v>
      </c>
      <c r="BH70" s="21">
        <f t="shared" si="77"/>
        <v>27103.126701401306</v>
      </c>
      <c r="BI70" s="21">
        <f t="shared" si="77"/>
        <v>2125.0097580451302</v>
      </c>
      <c r="BJ70" s="21">
        <f t="shared" si="77"/>
        <v>166.90680130061426</v>
      </c>
      <c r="BK70" s="21">
        <f t="shared" si="77"/>
        <v>13.130990488038682</v>
      </c>
      <c r="BL70" s="21">
        <f t="shared" si="77"/>
        <v>1.0346109606285836</v>
      </c>
      <c r="BM70" s="21">
        <f t="shared" si="77"/>
        <v>8.1632776624715353E-2</v>
      </c>
      <c r="BN70" s="2">
        <f t="shared" si="80"/>
        <v>52.559660470600171</v>
      </c>
      <c r="BO70" s="2">
        <f t="shared" si="80"/>
        <v>55.062501445390652</v>
      </c>
      <c r="BP70" s="2">
        <f t="shared" si="80"/>
        <v>57.565342420181139</v>
      </c>
      <c r="BQ70" s="2">
        <f t="shared" si="80"/>
        <v>60.068183394971619</v>
      </c>
      <c r="BR70" s="2">
        <f t="shared" si="80"/>
        <v>62.571024369762107</v>
      </c>
      <c r="BS70" s="2">
        <f t="shared" si="80"/>
        <v>65.073865344552587</v>
      </c>
      <c r="BT70" s="2">
        <f t="shared" si="80"/>
        <v>67.576706319343089</v>
      </c>
      <c r="BU70" s="2">
        <f t="shared" si="49"/>
        <v>2.1948858658036264E-8</v>
      </c>
      <c r="BV70" s="2">
        <f t="shared" si="49"/>
        <v>1.7175618992333047E-9</v>
      </c>
      <c r="BW70" s="2">
        <f t="shared" si="49"/>
        <v>1.3466475033508628E-10</v>
      </c>
      <c r="BX70" s="2">
        <f t="shared" ref="BX70:CA133" si="82">$BB$7*$E70*EXP((-BQ70))*(1-(BQ70^2+2.334733*BQ70+0.250621)/(BQ70^2+3.330657*BQ70+1.681534))</f>
        <v>1.05771103532422E-11</v>
      </c>
      <c r="BY70" s="2">
        <f t="shared" si="82"/>
        <v>8.3212867493376502E-13</v>
      </c>
      <c r="BZ70" s="2">
        <f t="shared" si="82"/>
        <v>6.5564699664643731E-14</v>
      </c>
      <c r="CA70" s="2">
        <f t="shared" si="82"/>
        <v>5.173179760921075E-15</v>
      </c>
      <c r="CB70" s="2"/>
      <c r="CC70" s="6">
        <f t="shared" si="30"/>
        <v>129</v>
      </c>
      <c r="CD70" s="2">
        <f t="shared" si="74"/>
        <v>0.01</v>
      </c>
      <c r="CE70" s="2">
        <f t="shared" si="74"/>
        <v>4.9999900859000392E-2</v>
      </c>
      <c r="CF70" s="2">
        <f t="shared" si="74"/>
        <v>0.12892707902831405</v>
      </c>
      <c r="CG70" s="2">
        <f t="shared" si="74"/>
        <v>3.7627039958242639E-2</v>
      </c>
      <c r="CH70" s="2">
        <f t="shared" si="74"/>
        <v>1.2857222403449111E-3</v>
      </c>
      <c r="CI70" s="2">
        <f t="shared" si="74"/>
        <v>2.5500843153941634E-5</v>
      </c>
      <c r="CJ70" s="2">
        <f t="shared" si="74"/>
        <v>4.0397666883129627E-7</v>
      </c>
      <c r="CK70" s="21">
        <f t="shared" si="78"/>
        <v>166.90680130061426</v>
      </c>
      <c r="CL70" s="21">
        <f t="shared" si="78"/>
        <v>13.130990488038682</v>
      </c>
      <c r="CM70" s="21">
        <f t="shared" si="78"/>
        <v>1.0346109606285836</v>
      </c>
      <c r="CN70" s="21">
        <f t="shared" si="78"/>
        <v>8.1632776624715353E-2</v>
      </c>
      <c r="CO70" s="21">
        <f t="shared" si="78"/>
        <v>6.4493637103998427E-3</v>
      </c>
      <c r="CP70" s="21">
        <f t="shared" si="78"/>
        <v>5.1014696591748267E-4</v>
      </c>
      <c r="CQ70" s="21">
        <f t="shared" si="78"/>
        <v>4.0398482890829125E-5</v>
      </c>
      <c r="CR70" s="2">
        <f t="shared" si="81"/>
        <v>60.068183394971619</v>
      </c>
      <c r="CS70" s="2">
        <f t="shared" si="81"/>
        <v>62.571024369762107</v>
      </c>
      <c r="CT70" s="2">
        <f t="shared" si="81"/>
        <v>65.073865344552587</v>
      </c>
      <c r="CU70" s="2">
        <f t="shared" si="81"/>
        <v>67.576706319343089</v>
      </c>
      <c r="CV70" s="2">
        <f t="shared" si="81"/>
        <v>70.079547294133562</v>
      </c>
      <c r="CW70" s="2">
        <f t="shared" si="81"/>
        <v>72.582388268924049</v>
      </c>
      <c r="CX70" s="2">
        <f t="shared" si="81"/>
        <v>75.085229243714537</v>
      </c>
      <c r="CY70" s="2">
        <f t="shared" si="52"/>
        <v>1.05771103532422E-11</v>
      </c>
      <c r="CZ70" s="2">
        <f t="shared" si="52"/>
        <v>8.3212867493376502E-13</v>
      </c>
      <c r="DA70" s="2">
        <f t="shared" si="52"/>
        <v>6.5564699664643731E-14</v>
      </c>
      <c r="DB70" s="2">
        <f t="shared" ref="DB70:DE133" si="83">$CF$7*$E70*EXP((-CU70))*(1-(CU70^2+2.334733*CU70+0.250621)/(CU70^2+3.330657*CU70+1.681534))</f>
        <v>5.173179760921075E-15</v>
      </c>
      <c r="DC70" s="2">
        <f t="shared" si="83"/>
        <v>4.0870492461890082E-16</v>
      </c>
      <c r="DD70" s="2">
        <f t="shared" si="83"/>
        <v>3.2328705064660141E-17</v>
      </c>
      <c r="DE70" s="2">
        <f t="shared" si="83"/>
        <v>2.5601066470800708E-18</v>
      </c>
      <c r="DF70" s="2"/>
      <c r="DG70" s="6">
        <f t="shared" si="34"/>
        <v>129</v>
      </c>
      <c r="DH70" s="2">
        <f t="shared" si="70"/>
        <v>3.8678123708494209E-2</v>
      </c>
      <c r="DI70" s="2">
        <f t="shared" si="70"/>
        <v>7.0550699921704948E-3</v>
      </c>
      <c r="DJ70" s="2">
        <f t="shared" si="70"/>
        <v>7.7143334420694655E-4</v>
      </c>
      <c r="DK70" s="2">
        <f t="shared" si="70"/>
        <v>6.6302192200248247E-5</v>
      </c>
      <c r="DL70" s="2">
        <f t="shared" si="70"/>
        <v>5.2516966948068515E-6</v>
      </c>
      <c r="DM70" s="2">
        <f t="shared" si="70"/>
        <v>3.5227889408351309E-7</v>
      </c>
      <c r="DN70" s="2">
        <f t="shared" si="70"/>
        <v>2.541297104974305E-8</v>
      </c>
      <c r="DO70" s="2">
        <f t="shared" si="70"/>
        <v>1.8166203741287745E-9</v>
      </c>
      <c r="DP70" s="2">
        <f t="shared" si="67"/>
        <v>1.1232270002992096E-10</v>
      </c>
      <c r="DQ70" s="2">
        <f t="shared" si="67"/>
        <v>6.383327200154554E-12</v>
      </c>
      <c r="DR70" s="2">
        <f t="shared" si="67"/>
        <v>3.0496272174218571E-13</v>
      </c>
      <c r="DS70" s="2">
        <f t="shared" si="67"/>
        <v>1.6200374375330286E-14</v>
      </c>
      <c r="DT70" s="2">
        <f t="shared" si="67"/>
        <v>0</v>
      </c>
      <c r="DU70" s="21">
        <f t="shared" si="79"/>
        <v>1.0346109606285836</v>
      </c>
      <c r="DV70" s="21">
        <f t="shared" si="79"/>
        <v>8.1632776624715353E-2</v>
      </c>
      <c r="DW70" s="21">
        <f t="shared" si="79"/>
        <v>6.4493637103998427E-3</v>
      </c>
      <c r="DX70" s="21">
        <f t="shared" si="79"/>
        <v>5.1014696591748267E-4</v>
      </c>
      <c r="DY70" s="21">
        <f t="shared" si="79"/>
        <v>4.0398482890829125E-5</v>
      </c>
      <c r="DZ70" s="21">
        <f t="shared" si="79"/>
        <v>3.2025405288928251E-6</v>
      </c>
      <c r="EA70" s="21">
        <f t="shared" si="79"/>
        <v>2.5412974282271096E-7</v>
      </c>
      <c r="EB70" s="21">
        <f t="shared" si="79"/>
        <v>2.0184671049094429E-8</v>
      </c>
      <c r="EC70" s="21">
        <f t="shared" si="79"/>
        <v>1.6046099546979211E-9</v>
      </c>
      <c r="ED70" s="21">
        <f t="shared" si="79"/>
        <v>1.2766658577361428E-10</v>
      </c>
      <c r="EE70" s="21">
        <f t="shared" si="79"/>
        <v>1.0165414367077347E-11</v>
      </c>
      <c r="EF70" s="21">
        <f t="shared" si="79"/>
        <v>8.100181226949818E-13</v>
      </c>
      <c r="EG70" s="21">
        <f t="shared" si="79"/>
        <v>6.4590605157696416E-14</v>
      </c>
      <c r="EH70" s="2">
        <f t="shared" si="68"/>
        <v>65.073865344552587</v>
      </c>
      <c r="EI70" s="2">
        <f t="shared" si="68"/>
        <v>67.576706319343089</v>
      </c>
      <c r="EJ70" s="2">
        <f t="shared" si="68"/>
        <v>70.079547294133562</v>
      </c>
      <c r="EK70" s="2">
        <f t="shared" si="68"/>
        <v>72.582388268924049</v>
      </c>
      <c r="EL70" s="2">
        <f t="shared" si="68"/>
        <v>75.085229243714537</v>
      </c>
      <c r="EM70" s="2">
        <f t="shared" si="68"/>
        <v>77.588070218505024</v>
      </c>
      <c r="EN70" s="2">
        <f t="shared" si="68"/>
        <v>80.090911193295497</v>
      </c>
      <c r="EO70" s="2">
        <f t="shared" si="68"/>
        <v>82.593752168085985</v>
      </c>
      <c r="EP70" s="2">
        <f t="shared" si="68"/>
        <v>85.096593142876472</v>
      </c>
      <c r="EQ70" s="2">
        <f t="shared" si="68"/>
        <v>87.599434117666959</v>
      </c>
      <c r="ER70" s="2">
        <f t="shared" si="68"/>
        <v>90.102275092457432</v>
      </c>
      <c r="ES70" s="2">
        <f t="shared" si="68"/>
        <v>92.60511606724792</v>
      </c>
      <c r="ET70" s="2">
        <f t="shared" si="68"/>
        <v>95.107957042038407</v>
      </c>
      <c r="EU70" s="2">
        <f t="shared" si="71"/>
        <v>6.5564699664643731E-14</v>
      </c>
      <c r="EV70" s="2">
        <f t="shared" si="71"/>
        <v>5.173179760921075E-15</v>
      </c>
      <c r="EW70" s="2">
        <f t="shared" si="71"/>
        <v>4.0870492461890082E-16</v>
      </c>
      <c r="EX70" s="2">
        <f t="shared" si="71"/>
        <v>3.2328705064660141E-17</v>
      </c>
      <c r="EY70" s="2">
        <f t="shared" si="71"/>
        <v>2.5601066470800708E-18</v>
      </c>
      <c r="EZ70" s="2">
        <f t="shared" si="71"/>
        <v>2.0294933643193597E-19</v>
      </c>
      <c r="FA70" s="2">
        <f t="shared" si="71"/>
        <v>1.6104546439975569E-20</v>
      </c>
      <c r="FB70" s="2">
        <f t="shared" si="71"/>
        <v>1.2791299777628556E-21</v>
      </c>
      <c r="FC70" s="2">
        <f t="shared" si="69"/>
        <v>1.0168630891622528E-22</v>
      </c>
      <c r="FD70" s="2">
        <f t="shared" si="69"/>
        <v>8.0904046751342241E-24</v>
      </c>
      <c r="FE70" s="2">
        <f t="shared" si="69"/>
        <v>6.4419609423811615E-25</v>
      </c>
      <c r="FF70" s="2">
        <f t="shared" si="69"/>
        <v>5.1331946938845755E-26</v>
      </c>
      <c r="FG70" s="2">
        <f t="shared" si="69"/>
        <v>4.093194243200035E-27</v>
      </c>
    </row>
    <row r="71" spans="1:163" x14ac:dyDescent="0.25">
      <c r="A71" s="19">
        <v>53</v>
      </c>
      <c r="B71" s="19">
        <v>131</v>
      </c>
      <c r="C71" s="4">
        <f t="shared" si="56"/>
        <v>53</v>
      </c>
      <c r="D71" s="20">
        <f t="shared" si="56"/>
        <v>131</v>
      </c>
      <c r="E71" s="8">
        <f t="shared" si="12"/>
        <v>404.16</v>
      </c>
      <c r="F71" s="21">
        <f t="shared" si="45"/>
        <v>6.3371356147021542E-14</v>
      </c>
      <c r="G71" s="7">
        <f t="shared" si="13"/>
        <v>1.1111594110567748</v>
      </c>
      <c r="H71" s="7">
        <f t="shared" si="14"/>
        <v>1.4050841322959253E-2</v>
      </c>
      <c r="I71" s="32">
        <f t="shared" si="15"/>
        <v>88.482186638916616</v>
      </c>
      <c r="J71" s="2">
        <f t="shared" si="39"/>
        <v>0.32587202297519247</v>
      </c>
      <c r="K71" s="2">
        <f t="shared" si="16"/>
        <v>1.082347764814813</v>
      </c>
      <c r="L71" s="2">
        <f t="shared" si="17"/>
        <v>1.1615346707270744</v>
      </c>
      <c r="M71" s="2">
        <f t="shared" si="18"/>
        <v>0.93189274814099077</v>
      </c>
      <c r="N71" s="2">
        <f t="shared" si="19"/>
        <v>0.91996085821779738</v>
      </c>
      <c r="O71" s="2">
        <f t="shared" si="20"/>
        <v>0.26678460580548413</v>
      </c>
      <c r="P71" s="2">
        <f t="shared" si="21"/>
        <v>5.6803991407753447E-2</v>
      </c>
      <c r="Q71" s="6">
        <f t="shared" si="22"/>
        <v>131</v>
      </c>
      <c r="R71" s="2">
        <f t="shared" si="72"/>
        <v>0.05</v>
      </c>
      <c r="S71" s="2">
        <f t="shared" si="72"/>
        <v>0.1</v>
      </c>
      <c r="T71" s="2">
        <f t="shared" si="72"/>
        <v>0.15</v>
      </c>
      <c r="U71" s="2">
        <f t="shared" si="72"/>
        <v>0.2</v>
      </c>
      <c r="V71" s="2">
        <f t="shared" si="72"/>
        <v>0.2</v>
      </c>
      <c r="W71" s="2">
        <f t="shared" si="72"/>
        <v>0.14999999797440619</v>
      </c>
      <c r="X71" s="2">
        <f t="shared" si="72"/>
        <v>7.6439355732448588E-2</v>
      </c>
      <c r="Y71" s="2">
        <f t="shared" si="72"/>
        <v>5.4533944341360833E-3</v>
      </c>
      <c r="Z71" s="21">
        <f t="shared" si="76"/>
        <v>5751389.2873434732</v>
      </c>
      <c r="AA71" s="21">
        <f t="shared" si="76"/>
        <v>454740.68821220391</v>
      </c>
      <c r="AB71" s="21">
        <f t="shared" si="76"/>
        <v>36030.717286541854</v>
      </c>
      <c r="AC71" s="21">
        <f t="shared" si="76"/>
        <v>2860.3616596779352</v>
      </c>
      <c r="AD71" s="21">
        <f t="shared" si="76"/>
        <v>227.47760597733378</v>
      </c>
      <c r="AE71" s="21">
        <f t="shared" si="76"/>
        <v>18.120282959574851</v>
      </c>
      <c r="AF71" s="21">
        <f t="shared" si="76"/>
        <v>1.4455924817572277</v>
      </c>
      <c r="AG71" s="21">
        <f t="shared" si="76"/>
        <v>0.11548704822199184</v>
      </c>
      <c r="AH71" s="2">
        <f t="shared" si="62"/>
        <v>49.809111560854177</v>
      </c>
      <c r="AI71" s="2">
        <f t="shared" si="62"/>
        <v>52.299567138896883</v>
      </c>
      <c r="AJ71" s="2">
        <f t="shared" si="62"/>
        <v>54.790022716939589</v>
      </c>
      <c r="AK71" s="2">
        <f t="shared" si="62"/>
        <v>57.280478294982302</v>
      </c>
      <c r="AL71" s="2">
        <f t="shared" si="62"/>
        <v>59.770933873025008</v>
      </c>
      <c r="AM71" s="2">
        <f t="shared" si="62"/>
        <v>62.261389451067714</v>
      </c>
      <c r="AN71" s="2">
        <f t="shared" si="62"/>
        <v>64.751845029110427</v>
      </c>
      <c r="AO71" s="2">
        <f t="shared" si="61"/>
        <v>67.24230060715314</v>
      </c>
      <c r="AP71" s="2">
        <f t="shared" si="75"/>
        <v>3.6447334295468526E-7</v>
      </c>
      <c r="AQ71" s="2">
        <f t="shared" si="75"/>
        <v>2.8817534240468641E-8</v>
      </c>
      <c r="AR71" s="2">
        <f t="shared" si="75"/>
        <v>2.2833154217514009E-9</v>
      </c>
      <c r="AS71" s="2">
        <f t="shared" si="75"/>
        <v>1.8126499758725952E-10</v>
      </c>
      <c r="AT71" s="2">
        <f t="shared" si="75"/>
        <v>1.4415564388535956E-11</v>
      </c>
      <c r="AU71" s="2">
        <f t="shared" si="75"/>
        <v>1.1483069050695927E-12</v>
      </c>
      <c r="AV71" s="2">
        <f t="shared" si="75"/>
        <v>9.1609156009946868E-14</v>
      </c>
      <c r="AW71" s="2">
        <f t="shared" si="75"/>
        <v>7.3185708634105841E-15</v>
      </c>
      <c r="AX71" s="2"/>
      <c r="AY71" s="6">
        <f t="shared" si="26"/>
        <v>131</v>
      </c>
      <c r="AZ71" s="2">
        <f t="shared" si="73"/>
        <v>0.05</v>
      </c>
      <c r="BA71" s="2">
        <f t="shared" si="73"/>
        <v>0.15</v>
      </c>
      <c r="BB71" s="2">
        <f t="shared" si="73"/>
        <v>0.2</v>
      </c>
      <c r="BC71" s="2">
        <f t="shared" si="73"/>
        <v>0.2</v>
      </c>
      <c r="BD71" s="2">
        <f t="shared" si="73"/>
        <v>0.19999999716684885</v>
      </c>
      <c r="BE71" s="2">
        <f t="shared" si="73"/>
        <v>0.11452151297434446</v>
      </c>
      <c r="BF71" s="2">
        <f t="shared" si="73"/>
        <v>5.439348076604001E-3</v>
      </c>
      <c r="BG71" s="21">
        <f t="shared" si="77"/>
        <v>453639.98094591429</v>
      </c>
      <c r="BH71" s="21">
        <f t="shared" si="77"/>
        <v>35941.30682907343</v>
      </c>
      <c r="BI71" s="21">
        <f t="shared" si="77"/>
        <v>2853.1014760523117</v>
      </c>
      <c r="BJ71" s="21">
        <f t="shared" si="77"/>
        <v>226.88820222217583</v>
      </c>
      <c r="BK71" s="21">
        <f t="shared" si="77"/>
        <v>18.07243834959943</v>
      </c>
      <c r="BL71" s="21">
        <f t="shared" si="77"/>
        <v>1.4417087805839719</v>
      </c>
      <c r="BM71" s="21">
        <f t="shared" si="77"/>
        <v>0.11517177967834663</v>
      </c>
      <c r="BN71" s="2">
        <f t="shared" si="80"/>
        <v>52.299567138896883</v>
      </c>
      <c r="BO71" s="2">
        <f t="shared" si="80"/>
        <v>54.790022716939589</v>
      </c>
      <c r="BP71" s="2">
        <f t="shared" si="80"/>
        <v>57.280478294982302</v>
      </c>
      <c r="BQ71" s="2">
        <f t="shared" si="80"/>
        <v>59.770933873025008</v>
      </c>
      <c r="BR71" s="2">
        <f t="shared" si="80"/>
        <v>62.261389451067714</v>
      </c>
      <c r="BS71" s="2">
        <f t="shared" si="80"/>
        <v>64.751845029110427</v>
      </c>
      <c r="BT71" s="2">
        <f t="shared" si="80"/>
        <v>67.24230060715314</v>
      </c>
      <c r="BU71" s="2">
        <f t="shared" ref="BU71:BZ134" si="84">$BB$7*$E71*EXP((-BN71))*(1-(BN71^2+2.334733*BN71+0.250621)/(BN71^2+3.330657*BN71+1.681534))</f>
        <v>2.8747780927911445E-8</v>
      </c>
      <c r="BV71" s="2">
        <f t="shared" si="84"/>
        <v>2.2776493597955432E-9</v>
      </c>
      <c r="BW71" s="2">
        <f t="shared" si="84"/>
        <v>1.8080490990461616E-10</v>
      </c>
      <c r="BX71" s="2">
        <f t="shared" si="82"/>
        <v>1.4378213073239764E-11</v>
      </c>
      <c r="BY71" s="2">
        <f t="shared" si="82"/>
        <v>1.1452749272506692E-12</v>
      </c>
      <c r="BZ71" s="2">
        <f t="shared" si="82"/>
        <v>9.1363040599712694E-14</v>
      </c>
      <c r="CA71" s="2">
        <f t="shared" si="82"/>
        <v>7.2985918682487862E-15</v>
      </c>
      <c r="CB71" s="2"/>
      <c r="CC71" s="6">
        <f t="shared" si="30"/>
        <v>131</v>
      </c>
      <c r="CD71" s="2">
        <f t="shared" si="74"/>
        <v>0.01</v>
      </c>
      <c r="CE71" s="2">
        <f t="shared" si="74"/>
        <v>4.9999999291712213E-2</v>
      </c>
      <c r="CF71" s="2">
        <f t="shared" si="74"/>
        <v>0.15269535063245931</v>
      </c>
      <c r="CG71" s="2">
        <f t="shared" si="74"/>
        <v>5.2217741535398404E-2</v>
      </c>
      <c r="CH71" s="2">
        <f t="shared" si="74"/>
        <v>1.8340464372528676E-3</v>
      </c>
      <c r="CI71" s="2">
        <f t="shared" si="74"/>
        <v>3.6876379687128537E-5</v>
      </c>
      <c r="CJ71" s="2">
        <f t="shared" si="74"/>
        <v>5.9152897418202064E-7</v>
      </c>
      <c r="CK71" s="21">
        <f t="shared" si="78"/>
        <v>226.88820222217583</v>
      </c>
      <c r="CL71" s="21">
        <f t="shared" si="78"/>
        <v>18.07243834959943</v>
      </c>
      <c r="CM71" s="21">
        <f t="shared" si="78"/>
        <v>1.4417087805839719</v>
      </c>
      <c r="CN71" s="21">
        <f t="shared" si="78"/>
        <v>0.11517177967834663</v>
      </c>
      <c r="CO71" s="21">
        <f t="shared" si="78"/>
        <v>9.2125375976862441E-3</v>
      </c>
      <c r="CP71" s="21">
        <f t="shared" si="78"/>
        <v>7.3779970101762299E-4</v>
      </c>
      <c r="CQ71" s="21">
        <f t="shared" si="78"/>
        <v>5.9154647019825165E-5</v>
      </c>
      <c r="CR71" s="2">
        <f t="shared" si="81"/>
        <v>59.770933873025008</v>
      </c>
      <c r="CS71" s="2">
        <f t="shared" si="81"/>
        <v>62.261389451067714</v>
      </c>
      <c r="CT71" s="2">
        <f t="shared" si="81"/>
        <v>64.751845029110427</v>
      </c>
      <c r="CU71" s="2">
        <f t="shared" si="81"/>
        <v>67.24230060715314</v>
      </c>
      <c r="CV71" s="2">
        <f t="shared" si="81"/>
        <v>69.732756185195854</v>
      </c>
      <c r="CW71" s="2">
        <f t="shared" si="81"/>
        <v>72.223211763238552</v>
      </c>
      <c r="CX71" s="2">
        <f t="shared" si="81"/>
        <v>74.713667341281266</v>
      </c>
      <c r="CY71" s="2">
        <f t="shared" ref="CY71:DD134" si="85">$CF$7*$E71*EXP((-CR71))*(1-(CR71^2+2.334733*CR71+0.250621)/(CR71^2+3.330657*CR71+1.681534))</f>
        <v>1.4378213073239764E-11</v>
      </c>
      <c r="CZ71" s="2">
        <f t="shared" si="85"/>
        <v>1.1452749272506692E-12</v>
      </c>
      <c r="DA71" s="2">
        <f t="shared" si="85"/>
        <v>9.1363040599712694E-14</v>
      </c>
      <c r="DB71" s="2">
        <f t="shared" si="83"/>
        <v>7.2985918682487862E-15</v>
      </c>
      <c r="DC71" s="2">
        <f t="shared" si="83"/>
        <v>5.8381100112627735E-16</v>
      </c>
      <c r="DD71" s="2">
        <f t="shared" si="83"/>
        <v>4.6755367618534686E-17</v>
      </c>
      <c r="DE71" s="2">
        <f t="shared" si="83"/>
        <v>3.7487102040506687E-18</v>
      </c>
      <c r="DF71" s="2"/>
      <c r="DG71" s="6">
        <f t="shared" si="34"/>
        <v>131</v>
      </c>
      <c r="DH71" s="2">
        <f t="shared" si="70"/>
        <v>4.5808605189737783E-2</v>
      </c>
      <c r="DI71" s="2">
        <f t="shared" si="70"/>
        <v>9.7908265378872008E-3</v>
      </c>
      <c r="DJ71" s="2">
        <f t="shared" si="70"/>
        <v>1.1004278623517204E-3</v>
      </c>
      <c r="DK71" s="2">
        <f t="shared" si="70"/>
        <v>9.5878587186534197E-5</v>
      </c>
      <c r="DL71" s="2">
        <f t="shared" si="70"/>
        <v>7.6898766643662688E-6</v>
      </c>
      <c r="DM71" s="2">
        <f t="shared" si="70"/>
        <v>5.2226465626747931E-7</v>
      </c>
      <c r="DN71" s="2">
        <f t="shared" si="70"/>
        <v>3.814522669953746E-8</v>
      </c>
      <c r="DO71" s="2">
        <f t="shared" si="70"/>
        <v>2.7607641972515749E-9</v>
      </c>
      <c r="DP71" s="2">
        <f t="shared" si="67"/>
        <v>1.7282752895475542E-10</v>
      </c>
      <c r="DQ71" s="2">
        <f t="shared" si="67"/>
        <v>9.9442676315675271E-12</v>
      </c>
      <c r="DR71" s="2">
        <f t="shared" si="67"/>
        <v>4.8100856631094757E-13</v>
      </c>
      <c r="DS71" s="2">
        <f t="shared" si="67"/>
        <v>2.5870416919815399E-14</v>
      </c>
      <c r="DT71" s="2">
        <f t="shared" si="67"/>
        <v>0</v>
      </c>
      <c r="DU71" s="21">
        <f t="shared" si="79"/>
        <v>1.4417087805839719</v>
      </c>
      <c r="DV71" s="21">
        <f t="shared" si="79"/>
        <v>0.11517177967834663</v>
      </c>
      <c r="DW71" s="21">
        <f t="shared" si="79"/>
        <v>9.2125375976862441E-3</v>
      </c>
      <c r="DX71" s="21">
        <f t="shared" si="79"/>
        <v>7.3779970101762299E-4</v>
      </c>
      <c r="DY71" s="21">
        <f t="shared" si="79"/>
        <v>5.9154647019825165E-5</v>
      </c>
      <c r="DZ71" s="21">
        <f t="shared" si="79"/>
        <v>4.747871782666998E-6</v>
      </c>
      <c r="EA71" s="21">
        <f t="shared" si="79"/>
        <v>3.8145233976427421E-7</v>
      </c>
      <c r="EB71" s="21">
        <f t="shared" si="79"/>
        <v>3.0675158209903287E-8</v>
      </c>
      <c r="EC71" s="21">
        <f t="shared" si="79"/>
        <v>2.4689647227677956E-9</v>
      </c>
      <c r="ED71" s="21">
        <f t="shared" si="79"/>
        <v>1.9888537054833557E-10</v>
      </c>
      <c r="EE71" s="21">
        <f t="shared" si="79"/>
        <v>1.6033591119555293E-11</v>
      </c>
      <c r="EF71" s="21">
        <f t="shared" si="79"/>
        <v>1.293541937092008E-12</v>
      </c>
      <c r="EG71" s="21">
        <f t="shared" si="79"/>
        <v>1.0443236957142016E-13</v>
      </c>
      <c r="EH71" s="2">
        <f t="shared" si="68"/>
        <v>64.751845029110427</v>
      </c>
      <c r="EI71" s="2">
        <f t="shared" si="68"/>
        <v>67.24230060715314</v>
      </c>
      <c r="EJ71" s="2">
        <f t="shared" si="68"/>
        <v>69.732756185195854</v>
      </c>
      <c r="EK71" s="2">
        <f t="shared" si="68"/>
        <v>72.223211763238552</v>
      </c>
      <c r="EL71" s="2">
        <f t="shared" si="68"/>
        <v>74.713667341281266</v>
      </c>
      <c r="EM71" s="2">
        <f t="shared" si="68"/>
        <v>77.204122919323979</v>
      </c>
      <c r="EN71" s="2">
        <f t="shared" si="68"/>
        <v>79.694578497366678</v>
      </c>
      <c r="EO71" s="2">
        <f t="shared" si="68"/>
        <v>82.185034075409391</v>
      </c>
      <c r="EP71" s="2">
        <f t="shared" si="68"/>
        <v>84.675489653452104</v>
      </c>
      <c r="EQ71" s="2">
        <f t="shared" si="68"/>
        <v>87.165945231494803</v>
      </c>
      <c r="ER71" s="2">
        <f t="shared" si="68"/>
        <v>89.656400809537516</v>
      </c>
      <c r="ES71" s="2">
        <f t="shared" si="68"/>
        <v>92.146856387580229</v>
      </c>
      <c r="ET71" s="2">
        <f t="shared" si="68"/>
        <v>94.637311965622928</v>
      </c>
      <c r="EU71" s="2">
        <f t="shared" si="71"/>
        <v>9.1363040599712694E-14</v>
      </c>
      <c r="EV71" s="2">
        <f t="shared" si="71"/>
        <v>7.2985918682487862E-15</v>
      </c>
      <c r="EW71" s="2">
        <f t="shared" si="71"/>
        <v>5.8381100112627735E-16</v>
      </c>
      <c r="EX71" s="2">
        <f t="shared" si="71"/>
        <v>4.6755367618534686E-17</v>
      </c>
      <c r="EY71" s="2">
        <f t="shared" si="71"/>
        <v>3.7487102040506687E-18</v>
      </c>
      <c r="EZ71" s="2">
        <f t="shared" si="71"/>
        <v>3.0087907367998239E-19</v>
      </c>
      <c r="FA71" s="2">
        <f t="shared" si="71"/>
        <v>2.4173152076323052E-20</v>
      </c>
      <c r="FB71" s="2">
        <f t="shared" si="71"/>
        <v>1.9439263757862306E-21</v>
      </c>
      <c r="FC71" s="2">
        <f t="shared" si="69"/>
        <v>1.564616427609575E-22</v>
      </c>
      <c r="FD71" s="2">
        <f t="shared" si="69"/>
        <v>1.2603635649451162E-23</v>
      </c>
      <c r="FE71" s="2">
        <f t="shared" si="69"/>
        <v>1.0160704131530683E-24</v>
      </c>
      <c r="FF71" s="2">
        <f t="shared" si="69"/>
        <v>8.1973506786566041E-26</v>
      </c>
      <c r="FG71" s="2">
        <f t="shared" si="69"/>
        <v>6.6180208853878515E-27</v>
      </c>
    </row>
    <row r="72" spans="1:163" x14ac:dyDescent="0.25">
      <c r="A72" s="19">
        <v>54</v>
      </c>
      <c r="B72" s="19">
        <v>133</v>
      </c>
      <c r="C72" s="4">
        <f t="shared" si="56"/>
        <v>54</v>
      </c>
      <c r="D72" s="20">
        <f t="shared" si="56"/>
        <v>133</v>
      </c>
      <c r="E72" s="8">
        <f t="shared" si="12"/>
        <v>406.16</v>
      </c>
      <c r="F72" s="21">
        <f t="shared" si="45"/>
        <v>6.3371356147021542E-14</v>
      </c>
      <c r="G72" s="7">
        <f t="shared" si="13"/>
        <v>1.0967925535371277</v>
      </c>
      <c r="H72" s="7">
        <f t="shared" si="14"/>
        <v>1.253526363452614E-2</v>
      </c>
      <c r="I72" s="32">
        <f t="shared" si="15"/>
        <v>88.743498809841242</v>
      </c>
      <c r="J72" s="2">
        <f t="shared" si="39"/>
        <v>0.34381532133082471</v>
      </c>
      <c r="K72" s="2">
        <f t="shared" si="16"/>
        <v>1.1202970067549716</v>
      </c>
      <c r="L72" s="2">
        <f t="shared" si="17"/>
        <v>1.1677529563133904</v>
      </c>
      <c r="M72" s="2">
        <f t="shared" si="18"/>
        <v>0.94406770868231682</v>
      </c>
      <c r="N72" s="2">
        <f t="shared" si="19"/>
        <v>0.93722677722444714</v>
      </c>
      <c r="O72" s="2">
        <f t="shared" si="20"/>
        <v>0.30742813773046179</v>
      </c>
      <c r="P72" s="2">
        <f t="shared" si="21"/>
        <v>6.7070351123418137E-2</v>
      </c>
      <c r="Q72" s="6">
        <f t="shared" si="22"/>
        <v>133</v>
      </c>
      <c r="R72" s="2">
        <f t="shared" si="72"/>
        <v>0.05</v>
      </c>
      <c r="S72" s="2">
        <f t="shared" si="72"/>
        <v>0.1</v>
      </c>
      <c r="T72" s="2">
        <f t="shared" si="72"/>
        <v>0.15</v>
      </c>
      <c r="U72" s="2">
        <f t="shared" si="72"/>
        <v>0.2</v>
      </c>
      <c r="V72" s="2">
        <f t="shared" si="72"/>
        <v>0.2</v>
      </c>
      <c r="W72" s="2">
        <f t="shared" si="72"/>
        <v>0.14999999999760855</v>
      </c>
      <c r="X72" s="2">
        <f t="shared" si="72"/>
        <v>8.657316421371189E-2</v>
      </c>
      <c r="Y72" s="2">
        <f t="shared" si="72"/>
        <v>7.494544470996534E-3</v>
      </c>
      <c r="Z72" s="21">
        <f t="shared" si="76"/>
        <v>7421626.7771722507</v>
      </c>
      <c r="AA72" s="21">
        <f t="shared" si="76"/>
        <v>594045.4166555095</v>
      </c>
      <c r="AB72" s="21">
        <f t="shared" si="76"/>
        <v>47649.454037059084</v>
      </c>
      <c r="AC72" s="21">
        <f t="shared" si="76"/>
        <v>3829.4366547033701</v>
      </c>
      <c r="AD72" s="21">
        <f t="shared" si="76"/>
        <v>308.30550378215418</v>
      </c>
      <c r="AE72" s="21">
        <f t="shared" si="76"/>
        <v>24.862001204805544</v>
      </c>
      <c r="AF72" s="21">
        <f t="shared" si="76"/>
        <v>2.0079148110841647</v>
      </c>
      <c r="AG72" s="21">
        <f t="shared" si="76"/>
        <v>0.16239057234758947</v>
      </c>
      <c r="AH72" s="2">
        <f t="shared" si="62"/>
        <v>49.56384313678064</v>
      </c>
      <c r="AI72" s="2">
        <f t="shared" si="62"/>
        <v>52.042035293619669</v>
      </c>
      <c r="AJ72" s="2">
        <f t="shared" si="62"/>
        <v>54.520227450458698</v>
      </c>
      <c r="AK72" s="2">
        <f t="shared" si="62"/>
        <v>56.998419607297734</v>
      </c>
      <c r="AL72" s="2">
        <f t="shared" si="62"/>
        <v>59.476611764136763</v>
      </c>
      <c r="AM72" s="2">
        <f t="shared" si="62"/>
        <v>61.954803920975792</v>
      </c>
      <c r="AN72" s="2">
        <f t="shared" si="62"/>
        <v>64.432996077814821</v>
      </c>
      <c r="AO72" s="2">
        <f t="shared" si="61"/>
        <v>66.911188234653864</v>
      </c>
      <c r="AP72" s="2">
        <f t="shared" si="75"/>
        <v>4.7031855777273201E-7</v>
      </c>
      <c r="AQ72" s="2">
        <f t="shared" si="75"/>
        <v>3.7645463799613485E-8</v>
      </c>
      <c r="AR72" s="2">
        <f t="shared" si="75"/>
        <v>3.0196105263469162E-9</v>
      </c>
      <c r="AS72" s="2">
        <f t="shared" si="75"/>
        <v>2.426765942301895E-10</v>
      </c>
      <c r="AT72" s="2">
        <f t="shared" si="75"/>
        <v>1.9537737886940289E-11</v>
      </c>
      <c r="AU72" s="2">
        <f t="shared" si="75"/>
        <v>1.5755387330309801E-12</v>
      </c>
      <c r="AV72" s="2">
        <f t="shared" si="75"/>
        <v>1.2724428461114693E-13</v>
      </c>
      <c r="AW72" s="2">
        <f t="shared" si="75"/>
        <v>1.0290910795324249E-14</v>
      </c>
      <c r="AX72" s="2"/>
      <c r="AY72" s="6">
        <f t="shared" si="26"/>
        <v>133</v>
      </c>
      <c r="AZ72" s="2">
        <f t="shared" si="73"/>
        <v>0.05</v>
      </c>
      <c r="BA72" s="2">
        <f t="shared" si="73"/>
        <v>0.15</v>
      </c>
      <c r="BB72" s="2">
        <f t="shared" si="73"/>
        <v>0.2</v>
      </c>
      <c r="BC72" s="2">
        <f t="shared" si="73"/>
        <v>0.2</v>
      </c>
      <c r="BD72" s="2">
        <f t="shared" si="73"/>
        <v>0.19999999999659557</v>
      </c>
      <c r="BE72" s="2">
        <f t="shared" si="73"/>
        <v>0.12975104135636334</v>
      </c>
      <c r="BF72" s="2">
        <f t="shared" si="73"/>
        <v>7.4757358714881211E-3</v>
      </c>
      <c r="BG72" s="21">
        <f t="shared" si="77"/>
        <v>592611.42336178047</v>
      </c>
      <c r="BH72" s="21">
        <f t="shared" si="77"/>
        <v>47531.516168046866</v>
      </c>
      <c r="BI72" s="21">
        <f t="shared" si="77"/>
        <v>3819.7405793138241</v>
      </c>
      <c r="BJ72" s="21">
        <f t="shared" si="77"/>
        <v>307.50853862968711</v>
      </c>
      <c r="BK72" s="21">
        <f t="shared" si="77"/>
        <v>24.796502476170506</v>
      </c>
      <c r="BL72" s="21">
        <f t="shared" si="77"/>
        <v>2.0025319268716153</v>
      </c>
      <c r="BM72" s="21">
        <f t="shared" si="77"/>
        <v>0.16194817174010928</v>
      </c>
      <c r="BN72" s="2">
        <f t="shared" si="80"/>
        <v>52.042035293619669</v>
      </c>
      <c r="BO72" s="2">
        <f t="shared" si="80"/>
        <v>54.520227450458698</v>
      </c>
      <c r="BP72" s="2">
        <f t="shared" si="80"/>
        <v>56.998419607297734</v>
      </c>
      <c r="BQ72" s="2">
        <f t="shared" si="80"/>
        <v>59.476611764136763</v>
      </c>
      <c r="BR72" s="2">
        <f t="shared" si="80"/>
        <v>61.954803920975792</v>
      </c>
      <c r="BS72" s="2">
        <f t="shared" si="80"/>
        <v>64.432996077814821</v>
      </c>
      <c r="BT72" s="2">
        <f t="shared" si="80"/>
        <v>66.911188234653864</v>
      </c>
      <c r="BU72" s="2">
        <f t="shared" si="84"/>
        <v>3.7554589699512596E-8</v>
      </c>
      <c r="BV72" s="2">
        <f t="shared" si="84"/>
        <v>3.0121366436341641E-9</v>
      </c>
      <c r="BW72" s="2">
        <f t="shared" si="84"/>
        <v>2.4206214078303901E-10</v>
      </c>
      <c r="BX72" s="2">
        <f t="shared" si="82"/>
        <v>1.9487233124412847E-11</v>
      </c>
      <c r="BY72" s="2">
        <f t="shared" si="82"/>
        <v>1.5713879897710162E-12</v>
      </c>
      <c r="BZ72" s="2">
        <f t="shared" si="82"/>
        <v>1.2690316393860012E-13</v>
      </c>
      <c r="CA72" s="2">
        <f t="shared" si="82"/>
        <v>1.0262875268867458E-14</v>
      </c>
      <c r="CB72" s="2"/>
      <c r="CC72" s="6">
        <f t="shared" si="30"/>
        <v>133</v>
      </c>
      <c r="CD72" s="2">
        <f t="shared" si="74"/>
        <v>0.01</v>
      </c>
      <c r="CE72" s="2">
        <f t="shared" si="74"/>
        <v>4.9999999999148892E-2</v>
      </c>
      <c r="CF72" s="2">
        <f t="shared" si="74"/>
        <v>0.17300138847515112</v>
      </c>
      <c r="CG72" s="2">
        <f t="shared" si="74"/>
        <v>7.1767064366285951E-2</v>
      </c>
      <c r="CH72" s="2">
        <f t="shared" si="74"/>
        <v>2.6056890704807324E-3</v>
      </c>
      <c r="CI72" s="2">
        <f t="shared" si="74"/>
        <v>5.3132873674011099E-5</v>
      </c>
      <c r="CJ72" s="2">
        <f t="shared" si="74"/>
        <v>8.6294572102740826E-7</v>
      </c>
      <c r="CK72" s="21">
        <f t="shared" si="78"/>
        <v>307.50853862968711</v>
      </c>
      <c r="CL72" s="21">
        <f t="shared" si="78"/>
        <v>24.796502476170506</v>
      </c>
      <c r="CM72" s="21">
        <f t="shared" si="78"/>
        <v>2.0025319268716153</v>
      </c>
      <c r="CN72" s="21">
        <f t="shared" si="78"/>
        <v>0.16194817174010928</v>
      </c>
      <c r="CO72" s="21">
        <f t="shared" si="78"/>
        <v>1.3114059976527041E-2</v>
      </c>
      <c r="CP72" s="21">
        <f t="shared" si="78"/>
        <v>1.063222494250999E-3</v>
      </c>
      <c r="CQ72" s="21">
        <f t="shared" si="78"/>
        <v>8.6298295693587243E-5</v>
      </c>
      <c r="CR72" s="2">
        <f t="shared" si="81"/>
        <v>59.476611764136763</v>
      </c>
      <c r="CS72" s="2">
        <f t="shared" si="81"/>
        <v>61.954803920975792</v>
      </c>
      <c r="CT72" s="2">
        <f t="shared" si="81"/>
        <v>64.432996077814821</v>
      </c>
      <c r="CU72" s="2">
        <f t="shared" si="81"/>
        <v>66.911188234653864</v>
      </c>
      <c r="CV72" s="2">
        <f t="shared" si="81"/>
        <v>69.389380391492892</v>
      </c>
      <c r="CW72" s="2">
        <f t="shared" si="81"/>
        <v>71.867572548331935</v>
      </c>
      <c r="CX72" s="2">
        <f t="shared" si="81"/>
        <v>74.345764705170964</v>
      </c>
      <c r="CY72" s="2">
        <f t="shared" si="85"/>
        <v>1.9487233124412847E-11</v>
      </c>
      <c r="CZ72" s="2">
        <f t="shared" si="85"/>
        <v>1.5713879897710162E-12</v>
      </c>
      <c r="DA72" s="2">
        <f t="shared" si="85"/>
        <v>1.2690316393860012E-13</v>
      </c>
      <c r="DB72" s="2">
        <f t="shared" si="83"/>
        <v>1.0262875268867458E-14</v>
      </c>
      <c r="DC72" s="2">
        <f t="shared" si="83"/>
        <v>8.3105576531137219E-16</v>
      </c>
      <c r="DD72" s="2">
        <f t="shared" si="83"/>
        <v>6.7377851346885507E-17</v>
      </c>
      <c r="DE72" s="2">
        <f t="shared" si="83"/>
        <v>5.4688400312852739E-18</v>
      </c>
      <c r="DF72" s="2"/>
      <c r="DG72" s="6">
        <f t="shared" si="34"/>
        <v>133</v>
      </c>
      <c r="DH72" s="2">
        <f t="shared" si="70"/>
        <v>5.1900416542545333E-2</v>
      </c>
      <c r="DI72" s="2">
        <f t="shared" si="70"/>
        <v>1.3456324568678617E-2</v>
      </c>
      <c r="DJ72" s="2">
        <f t="shared" si="70"/>
        <v>1.5634134422884392E-3</v>
      </c>
      <c r="DK72" s="2">
        <f t="shared" si="70"/>
        <v>1.3814547155242886E-4</v>
      </c>
      <c r="DL72" s="2">
        <f t="shared" si="70"/>
        <v>1.1218294373356308E-5</v>
      </c>
      <c r="DM72" s="2">
        <f t="shared" si="70"/>
        <v>7.7131372434702246E-7</v>
      </c>
      <c r="DN72" s="2">
        <f t="shared" si="70"/>
        <v>5.7030678468628085E-8</v>
      </c>
      <c r="DO72" s="2">
        <f t="shared" si="70"/>
        <v>4.1785448201547836E-9</v>
      </c>
      <c r="DP72" s="2">
        <f t="shared" si="67"/>
        <v>2.6481097314956516E-10</v>
      </c>
      <c r="DQ72" s="2">
        <f t="shared" si="67"/>
        <v>1.5424928001550597E-11</v>
      </c>
      <c r="DR72" s="2">
        <f t="shared" si="67"/>
        <v>7.5531580989718347E-13</v>
      </c>
      <c r="DS72" s="2">
        <f t="shared" si="67"/>
        <v>4.112488127816505E-14</v>
      </c>
      <c r="DT72" s="2">
        <f t="shared" si="67"/>
        <v>0</v>
      </c>
      <c r="DU72" s="21">
        <f t="shared" si="79"/>
        <v>2.0025319268716153</v>
      </c>
      <c r="DV72" s="21">
        <f t="shared" si="79"/>
        <v>0.16194817174010928</v>
      </c>
      <c r="DW72" s="21">
        <f t="shared" si="79"/>
        <v>1.3114059976527041E-2</v>
      </c>
      <c r="DX72" s="21">
        <f t="shared" si="79"/>
        <v>1.063222494250999E-3</v>
      </c>
      <c r="DY72" s="21">
        <f t="shared" si="79"/>
        <v>8.6298295693587243E-5</v>
      </c>
      <c r="DZ72" s="21">
        <f t="shared" si="79"/>
        <v>7.0119675324021716E-6</v>
      </c>
      <c r="EA72" s="21">
        <f t="shared" si="79"/>
        <v>5.7030694729275806E-7</v>
      </c>
      <c r="EB72" s="21">
        <f t="shared" si="79"/>
        <v>4.6428276854179701E-8</v>
      </c>
      <c r="EC72" s="21">
        <f t="shared" si="79"/>
        <v>3.7830138590665978E-9</v>
      </c>
      <c r="ED72" s="21">
        <f t="shared" si="79"/>
        <v>3.0849853428883561E-10</v>
      </c>
      <c r="EE72" s="21">
        <f t="shared" si="79"/>
        <v>2.5177245808814311E-11</v>
      </c>
      <c r="EF72" s="21">
        <f t="shared" si="79"/>
        <v>2.0562930849986625E-12</v>
      </c>
      <c r="EG72" s="21">
        <f t="shared" si="79"/>
        <v>1.6806089089924965E-13</v>
      </c>
      <c r="EH72" s="2">
        <f t="shared" si="68"/>
        <v>64.432996077814821</v>
      </c>
      <c r="EI72" s="2">
        <f t="shared" si="68"/>
        <v>66.911188234653864</v>
      </c>
      <c r="EJ72" s="2">
        <f t="shared" si="68"/>
        <v>69.389380391492892</v>
      </c>
      <c r="EK72" s="2">
        <f t="shared" si="68"/>
        <v>71.867572548331935</v>
      </c>
      <c r="EL72" s="2">
        <f t="shared" si="68"/>
        <v>74.345764705170964</v>
      </c>
      <c r="EM72" s="2">
        <f t="shared" si="68"/>
        <v>76.823956862009993</v>
      </c>
      <c r="EN72" s="2">
        <f t="shared" si="68"/>
        <v>79.302149018849022</v>
      </c>
      <c r="EO72" s="2">
        <f t="shared" si="68"/>
        <v>81.780341175688051</v>
      </c>
      <c r="EP72" s="2">
        <f t="shared" ref="EO72:ET89" si="86">DP$12/$E72</f>
        <v>84.25853333252708</v>
      </c>
      <c r="EQ72" s="2">
        <f t="shared" si="86"/>
        <v>86.736725489366123</v>
      </c>
      <c r="ER72" s="2">
        <f t="shared" si="86"/>
        <v>89.214917646205151</v>
      </c>
      <c r="ES72" s="2">
        <f t="shared" si="86"/>
        <v>91.69310980304418</v>
      </c>
      <c r="ET72" s="2">
        <f t="shared" si="86"/>
        <v>94.171301959883209</v>
      </c>
      <c r="EU72" s="2">
        <f t="shared" si="71"/>
        <v>1.2690316393860012E-13</v>
      </c>
      <c r="EV72" s="2">
        <f t="shared" si="71"/>
        <v>1.0262875268867458E-14</v>
      </c>
      <c r="EW72" s="2">
        <f t="shared" si="71"/>
        <v>8.3105576531137219E-16</v>
      </c>
      <c r="EX72" s="2">
        <f t="shared" si="71"/>
        <v>6.7377851346885507E-17</v>
      </c>
      <c r="EY72" s="2">
        <f t="shared" si="71"/>
        <v>5.4688400312852739E-18</v>
      </c>
      <c r="EZ72" s="2">
        <f t="shared" si="71"/>
        <v>4.4435789178740782E-19</v>
      </c>
      <c r="FA72" s="2">
        <f t="shared" si="71"/>
        <v>3.6141124670016576E-20</v>
      </c>
      <c r="FB72" s="2">
        <f t="shared" si="71"/>
        <v>2.9422228678189561E-21</v>
      </c>
      <c r="FC72" s="2">
        <f t="shared" si="69"/>
        <v>2.3973471857203496E-22</v>
      </c>
      <c r="FD72" s="2">
        <f t="shared" si="69"/>
        <v>1.9549970487252179E-23</v>
      </c>
      <c r="FE72" s="2">
        <f t="shared" si="69"/>
        <v>1.595516210951485E-24</v>
      </c>
      <c r="FF72" s="2">
        <f t="shared" si="69"/>
        <v>1.3031008143210814E-25</v>
      </c>
      <c r="FG72" s="2">
        <f t="shared" si="69"/>
        <v>1.0650246571562091E-26</v>
      </c>
    </row>
    <row r="73" spans="1:163" x14ac:dyDescent="0.25">
      <c r="A73" s="19">
        <v>55</v>
      </c>
      <c r="B73" s="19">
        <v>135</v>
      </c>
      <c r="C73" s="4">
        <f t="shared" si="56"/>
        <v>55</v>
      </c>
      <c r="D73" s="20">
        <f t="shared" si="56"/>
        <v>135</v>
      </c>
      <c r="E73" s="8">
        <f t="shared" si="12"/>
        <v>408.16</v>
      </c>
      <c r="F73" s="21">
        <f t="shared" si="45"/>
        <v>6.3371356147021542E-14</v>
      </c>
      <c r="G73" s="7">
        <f t="shared" si="13"/>
        <v>1.0818656091903027</v>
      </c>
      <c r="H73" s="7">
        <f t="shared" si="14"/>
        <v>1.1341355471814826E-2</v>
      </c>
      <c r="I73" s="32">
        <f t="shared" si="15"/>
        <v>88.975034895279137</v>
      </c>
      <c r="J73" s="2">
        <f t="shared" si="39"/>
        <v>0.36280526849757022</v>
      </c>
      <c r="K73" s="2">
        <f t="shared" si="16"/>
        <v>1.1572440610616967</v>
      </c>
      <c r="L73" s="2">
        <f t="shared" si="17"/>
        <v>1.1742269253202915</v>
      </c>
      <c r="M73" s="2">
        <f t="shared" si="18"/>
        <v>0.95397457911968231</v>
      </c>
      <c r="N73" s="2">
        <f t="shared" si="19"/>
        <v>0.95077898165854424</v>
      </c>
      <c r="O73" s="2">
        <f t="shared" si="20"/>
        <v>0.34873341012439818</v>
      </c>
      <c r="P73" s="2">
        <f t="shared" si="21"/>
        <v>7.6953410862691973E-2</v>
      </c>
      <c r="Q73" s="6">
        <f t="shared" si="22"/>
        <v>135</v>
      </c>
      <c r="R73" s="2">
        <f t="shared" si="72"/>
        <v>0.05</v>
      </c>
      <c r="S73" s="2">
        <f t="shared" si="72"/>
        <v>0.1</v>
      </c>
      <c r="T73" s="2">
        <f t="shared" si="72"/>
        <v>0.15</v>
      </c>
      <c r="U73" s="2">
        <f t="shared" si="72"/>
        <v>0.2</v>
      </c>
      <c r="V73" s="2">
        <f t="shared" si="72"/>
        <v>0.2</v>
      </c>
      <c r="W73" s="2">
        <f t="shared" si="72"/>
        <v>0.14999999999999974</v>
      </c>
      <c r="X73" s="2">
        <f t="shared" si="72"/>
        <v>9.379701439915232E-2</v>
      </c>
      <c r="Y73" s="2">
        <f t="shared" si="72"/>
        <v>1.0177564720530287E-2</v>
      </c>
      <c r="Z73" s="21">
        <f t="shared" si="76"/>
        <v>9553456.5207383204</v>
      </c>
      <c r="AA73" s="21">
        <f t="shared" si="76"/>
        <v>774031.0130104213</v>
      </c>
      <c r="AB73" s="21">
        <f t="shared" si="76"/>
        <v>62845.419695836048</v>
      </c>
      <c r="AC73" s="21">
        <f t="shared" si="76"/>
        <v>5112.4293154216703</v>
      </c>
      <c r="AD73" s="21">
        <f t="shared" si="76"/>
        <v>416.62967016985226</v>
      </c>
      <c r="AE73" s="21">
        <f t="shared" si="76"/>
        <v>34.008015006469783</v>
      </c>
      <c r="AF73" s="21">
        <f t="shared" si="76"/>
        <v>2.7801394613205068</v>
      </c>
      <c r="AG73" s="21">
        <f t="shared" si="76"/>
        <v>0.22759255146800444</v>
      </c>
      <c r="AH73" s="2">
        <f t="shared" si="62"/>
        <v>49.32097836249222</v>
      </c>
      <c r="AI73" s="2">
        <f t="shared" si="62"/>
        <v>51.787027280616826</v>
      </c>
      <c r="AJ73" s="2">
        <f t="shared" si="62"/>
        <v>54.253076198741439</v>
      </c>
      <c r="AK73" s="2">
        <f t="shared" si="62"/>
        <v>56.719125116866046</v>
      </c>
      <c r="AL73" s="2">
        <f t="shared" si="62"/>
        <v>59.185174034990659</v>
      </c>
      <c r="AM73" s="2">
        <f t="shared" si="62"/>
        <v>61.651222953115273</v>
      </c>
      <c r="AN73" s="2">
        <f t="shared" si="62"/>
        <v>64.117271871239879</v>
      </c>
      <c r="AO73" s="2">
        <f t="shared" si="61"/>
        <v>66.583320789364507</v>
      </c>
      <c r="AP73" s="2">
        <f t="shared" si="75"/>
        <v>6.0541549969707101E-7</v>
      </c>
      <c r="AQ73" s="2">
        <f t="shared" si="75"/>
        <v>4.9051395127554662E-8</v>
      </c>
      <c r="AR73" s="2">
        <f t="shared" si="75"/>
        <v>3.98259947810718E-9</v>
      </c>
      <c r="AS73" s="2">
        <f t="shared" si="75"/>
        <v>3.2398157906658366E-10</v>
      </c>
      <c r="AT73" s="2">
        <f t="shared" si="75"/>
        <v>2.6402387214424326E-11</v>
      </c>
      <c r="AU73" s="2">
        <f t="shared" si="75"/>
        <v>2.155134030981819E-12</v>
      </c>
      <c r="AV73" s="2">
        <f t="shared" si="75"/>
        <v>1.7618120794678331E-13</v>
      </c>
      <c r="AW73" s="2">
        <f t="shared" si="75"/>
        <v>1.4422848635654728E-14</v>
      </c>
      <c r="AX73" s="2"/>
      <c r="AY73" s="6">
        <f t="shared" si="26"/>
        <v>135</v>
      </c>
      <c r="AZ73" s="2">
        <f t="shared" si="73"/>
        <v>0.05</v>
      </c>
      <c r="BA73" s="2">
        <f t="shared" si="73"/>
        <v>0.15</v>
      </c>
      <c r="BB73" s="2">
        <f t="shared" si="73"/>
        <v>0.2</v>
      </c>
      <c r="BC73" s="2">
        <f t="shared" si="73"/>
        <v>0.2</v>
      </c>
      <c r="BD73" s="2">
        <f t="shared" si="73"/>
        <v>0.19999999999999962</v>
      </c>
      <c r="BE73" s="2">
        <f t="shared" si="73"/>
        <v>0.14062606497049041</v>
      </c>
      <c r="BF73" s="2">
        <f t="shared" si="73"/>
        <v>1.0152916688054143E-2</v>
      </c>
      <c r="BG73" s="21">
        <f t="shared" si="77"/>
        <v>772167.61985521729</v>
      </c>
      <c r="BH73" s="21">
        <f t="shared" si="77"/>
        <v>62690.270968174205</v>
      </c>
      <c r="BI73" s="21">
        <f t="shared" si="77"/>
        <v>5099.5164619114694</v>
      </c>
      <c r="BJ73" s="21">
        <f t="shared" si="77"/>
        <v>415.55520709269399</v>
      </c>
      <c r="BK73" s="21">
        <f t="shared" si="77"/>
        <v>33.918621430454209</v>
      </c>
      <c r="BL73" s="21">
        <f t="shared" si="77"/>
        <v>2.772702325544703</v>
      </c>
      <c r="BM73" s="21">
        <f t="shared" si="77"/>
        <v>0.22697379454067951</v>
      </c>
      <c r="BN73" s="2">
        <f t="shared" si="80"/>
        <v>51.787027280616826</v>
      </c>
      <c r="BO73" s="2">
        <f t="shared" si="80"/>
        <v>54.253076198741439</v>
      </c>
      <c r="BP73" s="2">
        <f t="shared" si="80"/>
        <v>56.719125116866046</v>
      </c>
      <c r="BQ73" s="2">
        <f t="shared" si="80"/>
        <v>59.185174034990659</v>
      </c>
      <c r="BR73" s="2">
        <f t="shared" si="80"/>
        <v>61.651222953115273</v>
      </c>
      <c r="BS73" s="2">
        <f t="shared" si="80"/>
        <v>64.117271871239879</v>
      </c>
      <c r="BT73" s="2">
        <f t="shared" si="80"/>
        <v>66.583320789364507</v>
      </c>
      <c r="BU73" s="2">
        <f t="shared" si="84"/>
        <v>4.8933309375902761E-8</v>
      </c>
      <c r="BV73" s="2">
        <f t="shared" si="84"/>
        <v>3.9727674928184061E-9</v>
      </c>
      <c r="BW73" s="2">
        <f t="shared" si="84"/>
        <v>3.231632740275032E-10</v>
      </c>
      <c r="BX73" s="2">
        <f t="shared" si="82"/>
        <v>2.6334297032081218E-11</v>
      </c>
      <c r="BY73" s="2">
        <f t="shared" si="82"/>
        <v>2.1494690388384247E-12</v>
      </c>
      <c r="BZ73" s="2">
        <f t="shared" si="82"/>
        <v>1.7570990656680592E-13</v>
      </c>
      <c r="CA73" s="2">
        <f t="shared" si="82"/>
        <v>1.4383637170044278E-14</v>
      </c>
      <c r="CB73" s="2"/>
      <c r="CC73" s="6">
        <f t="shared" si="30"/>
        <v>135</v>
      </c>
      <c r="CD73" s="2">
        <f t="shared" si="74"/>
        <v>0.01</v>
      </c>
      <c r="CE73" s="2">
        <f t="shared" si="74"/>
        <v>4.9999999999999906E-2</v>
      </c>
      <c r="CF73" s="2">
        <f t="shared" si="74"/>
        <v>0.18750141996065389</v>
      </c>
      <c r="CG73" s="2">
        <f t="shared" si="74"/>
        <v>9.746800020531976E-2</v>
      </c>
      <c r="CH73" s="2">
        <f t="shared" si="74"/>
        <v>3.6864551365556331E-3</v>
      </c>
      <c r="CI73" s="2">
        <f t="shared" si="74"/>
        <v>7.6280521808308471E-5</v>
      </c>
      <c r="CJ73" s="2">
        <f t="shared" si="74"/>
        <v>1.2543000606934917E-6</v>
      </c>
      <c r="CK73" s="21">
        <f t="shared" si="78"/>
        <v>415.55520709269399</v>
      </c>
      <c r="CL73" s="21">
        <f t="shared" si="78"/>
        <v>33.918621430454209</v>
      </c>
      <c r="CM73" s="21">
        <f t="shared" si="78"/>
        <v>2.772702325544703</v>
      </c>
      <c r="CN73" s="21">
        <f t="shared" si="78"/>
        <v>0.22697379454067951</v>
      </c>
      <c r="CO73" s="21">
        <f t="shared" si="78"/>
        <v>1.8604266813443831E-2</v>
      </c>
      <c r="CP73" s="21">
        <f t="shared" si="78"/>
        <v>1.5267753647365181E-3</v>
      </c>
      <c r="CQ73" s="21">
        <f t="shared" si="78"/>
        <v>1.2543787307039186E-4</v>
      </c>
      <c r="CR73" s="2">
        <f t="shared" si="81"/>
        <v>59.185174034990659</v>
      </c>
      <c r="CS73" s="2">
        <f t="shared" si="81"/>
        <v>61.651222953115273</v>
      </c>
      <c r="CT73" s="2">
        <f t="shared" si="81"/>
        <v>64.117271871239879</v>
      </c>
      <c r="CU73" s="2">
        <f t="shared" si="81"/>
        <v>66.583320789364507</v>
      </c>
      <c r="CV73" s="2">
        <f t="shared" si="81"/>
        <v>69.049369707489106</v>
      </c>
      <c r="CW73" s="2">
        <f t="shared" si="81"/>
        <v>71.515418625613719</v>
      </c>
      <c r="CX73" s="2">
        <f t="shared" si="81"/>
        <v>73.981467543738333</v>
      </c>
      <c r="CY73" s="2">
        <f t="shared" si="85"/>
        <v>2.6334297032081218E-11</v>
      </c>
      <c r="CZ73" s="2">
        <f t="shared" si="85"/>
        <v>2.1494690388384247E-12</v>
      </c>
      <c r="DA73" s="2">
        <f t="shared" si="85"/>
        <v>1.7570990656680592E-13</v>
      </c>
      <c r="DB73" s="2">
        <f t="shared" si="83"/>
        <v>1.4383637170044278E-14</v>
      </c>
      <c r="DC73" s="2">
        <f t="shared" si="83"/>
        <v>1.1789776180944388E-15</v>
      </c>
      <c r="DD73" s="2">
        <f t="shared" si="83"/>
        <v>9.6753825395397481E-17</v>
      </c>
      <c r="DE73" s="2">
        <f t="shared" si="83"/>
        <v>7.949168128674667E-18</v>
      </c>
      <c r="DF73" s="2"/>
      <c r="DG73" s="6">
        <f t="shared" si="34"/>
        <v>135</v>
      </c>
      <c r="DH73" s="2">
        <f t="shared" si="70"/>
        <v>5.6250425988196164E-2</v>
      </c>
      <c r="DI73" s="2">
        <f t="shared" si="70"/>
        <v>1.8275250038497455E-2</v>
      </c>
      <c r="DJ73" s="2">
        <f t="shared" si="70"/>
        <v>2.2118730819333798E-3</v>
      </c>
      <c r="DK73" s="2">
        <f t="shared" si="70"/>
        <v>1.9832935670160203E-4</v>
      </c>
      <c r="DL73" s="2">
        <f t="shared" si="70"/>
        <v>1.6305900789015394E-5</v>
      </c>
      <c r="DM73" s="2">
        <f t="shared" si="70"/>
        <v>1.1348335622629602E-6</v>
      </c>
      <c r="DN73" s="2">
        <f t="shared" si="70"/>
        <v>8.493478212967532E-8</v>
      </c>
      <c r="DO73" s="2">
        <f t="shared" si="70"/>
        <v>6.2990831251052979E-9</v>
      </c>
      <c r="DP73" s="2">
        <f t="shared" si="67"/>
        <v>4.0407626911154184E-10</v>
      </c>
      <c r="DQ73" s="2">
        <f t="shared" si="67"/>
        <v>2.3824592298993253E-11</v>
      </c>
      <c r="DR73" s="2">
        <f t="shared" si="67"/>
        <v>1.1808820588044001E-12</v>
      </c>
      <c r="DS73" s="2">
        <f t="shared" si="67"/>
        <v>6.508349414957593E-14</v>
      </c>
      <c r="DT73" s="2">
        <f t="shared" si="67"/>
        <v>0</v>
      </c>
      <c r="DU73" s="21">
        <f t="shared" si="79"/>
        <v>2.772702325544703</v>
      </c>
      <c r="DV73" s="21">
        <f t="shared" si="79"/>
        <v>0.22697379454067951</v>
      </c>
      <c r="DW73" s="21">
        <f t="shared" si="79"/>
        <v>1.8604266813443831E-2</v>
      </c>
      <c r="DX73" s="21">
        <f t="shared" si="79"/>
        <v>1.5267753647365181E-3</v>
      </c>
      <c r="DY73" s="21">
        <f t="shared" si="79"/>
        <v>1.2543787307039186E-4</v>
      </c>
      <c r="DZ73" s="21">
        <f t="shared" si="79"/>
        <v>1.031672196507894E-5</v>
      </c>
      <c r="EA73" s="21">
        <f t="shared" si="79"/>
        <v>8.4934818199282684E-7</v>
      </c>
      <c r="EB73" s="21">
        <f t="shared" si="79"/>
        <v>6.9989814929409211E-8</v>
      </c>
      <c r="EC73" s="21">
        <f t="shared" si="79"/>
        <v>5.7725181938942003E-9</v>
      </c>
      <c r="ED73" s="21">
        <f t="shared" si="79"/>
        <v>4.7649188265795731E-10</v>
      </c>
      <c r="EE73" s="21">
        <f t="shared" si="79"/>
        <v>3.9362763070143991E-11</v>
      </c>
      <c r="EF73" s="21">
        <f t="shared" si="79"/>
        <v>3.254147710362275E-12</v>
      </c>
      <c r="EG73" s="21">
        <f t="shared" si="79"/>
        <v>2.6921158260655179E-13</v>
      </c>
      <c r="EH73" s="2">
        <f t="shared" ref="EH73:ET93" si="87">DH$12/$E73</f>
        <v>64.117271871239879</v>
      </c>
      <c r="EI73" s="2">
        <f t="shared" si="87"/>
        <v>66.583320789364507</v>
      </c>
      <c r="EJ73" s="2">
        <f t="shared" si="87"/>
        <v>69.049369707489106</v>
      </c>
      <c r="EK73" s="2">
        <f t="shared" si="87"/>
        <v>71.515418625613719</v>
      </c>
      <c r="EL73" s="2">
        <f t="shared" si="87"/>
        <v>73.981467543738333</v>
      </c>
      <c r="EM73" s="2">
        <f t="shared" si="87"/>
        <v>76.447516461862946</v>
      </c>
      <c r="EN73" s="2">
        <f t="shared" si="87"/>
        <v>78.913565379987546</v>
      </c>
      <c r="EO73" s="2">
        <f t="shared" si="86"/>
        <v>81.379614298112159</v>
      </c>
      <c r="EP73" s="2">
        <f t="shared" si="86"/>
        <v>83.845663216236773</v>
      </c>
      <c r="EQ73" s="2">
        <f t="shared" si="86"/>
        <v>86.311712134361386</v>
      </c>
      <c r="ER73" s="2">
        <f t="shared" si="86"/>
        <v>88.777761052485999</v>
      </c>
      <c r="ES73" s="2">
        <f t="shared" si="86"/>
        <v>91.243809970610599</v>
      </c>
      <c r="ET73" s="2">
        <f t="shared" si="86"/>
        <v>93.709858888735212</v>
      </c>
      <c r="EU73" s="2">
        <f t="shared" si="71"/>
        <v>1.7570990656680592E-13</v>
      </c>
      <c r="EV73" s="2">
        <f t="shared" si="71"/>
        <v>1.4383637170044278E-14</v>
      </c>
      <c r="EW73" s="2">
        <f t="shared" si="71"/>
        <v>1.1789776180944388E-15</v>
      </c>
      <c r="EX73" s="2">
        <f t="shared" si="71"/>
        <v>9.6753825395397481E-17</v>
      </c>
      <c r="EY73" s="2">
        <f t="shared" si="71"/>
        <v>7.949168128674667E-18</v>
      </c>
      <c r="EZ73" s="2">
        <f t="shared" si="71"/>
        <v>6.537846619190154E-19</v>
      </c>
      <c r="FA73" s="2">
        <f t="shared" si="71"/>
        <v>5.3824346133899258E-20</v>
      </c>
      <c r="FB73" s="2">
        <f t="shared" si="71"/>
        <v>4.4353494885559341E-21</v>
      </c>
      <c r="FC73" s="2">
        <f t="shared" si="69"/>
        <v>3.6581230633043815E-22</v>
      </c>
      <c r="FD73" s="2">
        <f t="shared" si="69"/>
        <v>3.0195936797082451E-23</v>
      </c>
      <c r="FE73" s="2">
        <f t="shared" si="69"/>
        <v>2.4944716774489299E-24</v>
      </c>
      <c r="FF73" s="2">
        <f t="shared" si="69"/>
        <v>2.0621975350838268E-25</v>
      </c>
      <c r="FG73" s="2">
        <f t="shared" si="69"/>
        <v>1.7060303080263112E-26</v>
      </c>
    </row>
    <row r="74" spans="1:163" x14ac:dyDescent="0.25">
      <c r="A74" s="19">
        <v>56</v>
      </c>
      <c r="B74" s="19">
        <v>137</v>
      </c>
      <c r="C74" s="4">
        <f t="shared" si="56"/>
        <v>56</v>
      </c>
      <c r="D74" s="20">
        <f t="shared" si="56"/>
        <v>137</v>
      </c>
      <c r="E74" s="8">
        <f t="shared" si="12"/>
        <v>410.16</v>
      </c>
      <c r="F74" s="21">
        <f t="shared" si="45"/>
        <v>6.3371356147021542E-14</v>
      </c>
      <c r="G74" s="7">
        <f t="shared" si="13"/>
        <v>1.0661014039660033</v>
      </c>
      <c r="H74" s="7">
        <f t="shared" si="14"/>
        <v>1.0518537419742183E-2</v>
      </c>
      <c r="I74" s="32">
        <f t="shared" si="15"/>
        <v>89.172805801731712</v>
      </c>
      <c r="J74" s="2">
        <f t="shared" si="39"/>
        <v>0.3832681672930815</v>
      </c>
      <c r="K74" s="2">
        <f t="shared" si="16"/>
        <v>1.1916450771110094</v>
      </c>
      <c r="L74" s="2">
        <f t="shared" si="17"/>
        <v>1.1810793214671207</v>
      </c>
      <c r="M74" s="2">
        <f t="shared" si="18"/>
        <v>0.9614626009227657</v>
      </c>
      <c r="N74" s="2">
        <f t="shared" si="19"/>
        <v>0.96032037395269865</v>
      </c>
      <c r="O74" s="2">
        <f t="shared" si="20"/>
        <v>0.3913771008694989</v>
      </c>
      <c r="P74" s="2">
        <f t="shared" si="21"/>
        <v>8.6573460645981579E-2</v>
      </c>
      <c r="Q74" s="6">
        <f t="shared" si="22"/>
        <v>137</v>
      </c>
      <c r="R74" s="2">
        <f t="shared" si="72"/>
        <v>0.05</v>
      </c>
      <c r="S74" s="2">
        <f t="shared" si="72"/>
        <v>0.1</v>
      </c>
      <c r="T74" s="2">
        <f t="shared" si="72"/>
        <v>0.15</v>
      </c>
      <c r="U74" s="2">
        <f t="shared" si="72"/>
        <v>0.2</v>
      </c>
      <c r="V74" s="2">
        <f t="shared" si="72"/>
        <v>0.2</v>
      </c>
      <c r="W74" s="2">
        <f t="shared" si="72"/>
        <v>0.15</v>
      </c>
      <c r="X74" s="2">
        <f t="shared" si="72"/>
        <v>9.7844906473016052E-2</v>
      </c>
      <c r="Y74" s="2">
        <f t="shared" si="72"/>
        <v>1.3617694449749675E-2</v>
      </c>
      <c r="Z74" s="21">
        <f t="shared" si="76"/>
        <v>12267964.292516846</v>
      </c>
      <c r="AA74" s="21">
        <f t="shared" si="76"/>
        <v>1005995.8564025059</v>
      </c>
      <c r="AB74" s="21">
        <f t="shared" si="76"/>
        <v>82667.921314930296</v>
      </c>
      <c r="AC74" s="21">
        <f t="shared" si="76"/>
        <v>6806.3769061704024</v>
      </c>
      <c r="AD74" s="21">
        <f t="shared" si="76"/>
        <v>561.38904178885684</v>
      </c>
      <c r="AE74" s="21">
        <f t="shared" si="76"/>
        <v>46.37883875807627</v>
      </c>
      <c r="AF74" s="21">
        <f t="shared" si="76"/>
        <v>3.8373360633815814</v>
      </c>
      <c r="AG74" s="21">
        <f t="shared" si="76"/>
        <v>0.31794046023269129</v>
      </c>
      <c r="AH74" s="2">
        <f t="shared" si="62"/>
        <v>49.080482076347828</v>
      </c>
      <c r="AI74" s="2">
        <f t="shared" si="62"/>
        <v>51.534506180165216</v>
      </c>
      <c r="AJ74" s="2">
        <f t="shared" si="62"/>
        <v>53.988530283982605</v>
      </c>
      <c r="AK74" s="2">
        <f t="shared" si="62"/>
        <v>56.442554387799994</v>
      </c>
      <c r="AL74" s="2">
        <f t="shared" si="62"/>
        <v>58.89657849161739</v>
      </c>
      <c r="AM74" s="2">
        <f t="shared" si="62"/>
        <v>61.350602595434779</v>
      </c>
      <c r="AN74" s="2">
        <f t="shared" si="62"/>
        <v>63.804626699252168</v>
      </c>
      <c r="AO74" s="2">
        <f t="shared" si="61"/>
        <v>66.258650803069571</v>
      </c>
      <c r="AP74" s="2">
        <f t="shared" si="75"/>
        <v>7.774375384663059E-7</v>
      </c>
      <c r="AQ74" s="2">
        <f t="shared" si="75"/>
        <v>6.3751321831742533E-8</v>
      </c>
      <c r="AR74" s="2">
        <f t="shared" si="75"/>
        <v>5.2387782879357125E-9</v>
      </c>
      <c r="AS74" s="2">
        <f t="shared" si="75"/>
        <v>4.3132933513431064E-10</v>
      </c>
      <c r="AT74" s="2">
        <f t="shared" si="75"/>
        <v>3.5575984908911308E-11</v>
      </c>
      <c r="AU74" s="2">
        <f t="shared" si="75"/>
        <v>2.939089908776907E-12</v>
      </c>
      <c r="AV74" s="2">
        <f t="shared" si="75"/>
        <v>2.4317719033341669E-13</v>
      </c>
      <c r="AW74" s="2">
        <f t="shared" si="75"/>
        <v>2.0148318139120308E-14</v>
      </c>
      <c r="AX74" s="2"/>
      <c r="AY74" s="6">
        <f t="shared" si="26"/>
        <v>137</v>
      </c>
      <c r="AZ74" s="2">
        <f t="shared" si="73"/>
        <v>0.05</v>
      </c>
      <c r="BA74" s="2">
        <f t="shared" si="73"/>
        <v>0.15</v>
      </c>
      <c r="BB74" s="2">
        <f t="shared" si="73"/>
        <v>0.2</v>
      </c>
      <c r="BC74" s="2">
        <f t="shared" si="73"/>
        <v>0.2</v>
      </c>
      <c r="BD74" s="2">
        <f t="shared" si="73"/>
        <v>0.2</v>
      </c>
      <c r="BE74" s="2">
        <f t="shared" si="73"/>
        <v>0.14673407678705963</v>
      </c>
      <c r="BF74" s="2">
        <f t="shared" si="73"/>
        <v>1.3586297165638944E-2</v>
      </c>
      <c r="BG74" s="21">
        <f t="shared" si="77"/>
        <v>1003580.6169308206</v>
      </c>
      <c r="BH74" s="21">
        <f t="shared" si="77"/>
        <v>82464.362391935167</v>
      </c>
      <c r="BI74" s="21">
        <f t="shared" si="77"/>
        <v>6789.22769721227</v>
      </c>
      <c r="BJ74" s="21">
        <f t="shared" si="77"/>
        <v>559.94464032816063</v>
      </c>
      <c r="BK74" s="21">
        <f t="shared" si="77"/>
        <v>46.257199816386063</v>
      </c>
      <c r="BL74" s="21">
        <f t="shared" si="77"/>
        <v>3.8270928108652877</v>
      </c>
      <c r="BM74" s="21">
        <f t="shared" si="77"/>
        <v>0.31707785013210099</v>
      </c>
      <c r="BN74" s="2">
        <f t="shared" si="80"/>
        <v>51.534506180165216</v>
      </c>
      <c r="BO74" s="2">
        <f t="shared" si="80"/>
        <v>53.988530283982605</v>
      </c>
      <c r="BP74" s="2">
        <f t="shared" si="80"/>
        <v>56.442554387799994</v>
      </c>
      <c r="BQ74" s="2">
        <f t="shared" si="80"/>
        <v>58.89657849161739</v>
      </c>
      <c r="BR74" s="2">
        <f t="shared" si="80"/>
        <v>61.350602595434779</v>
      </c>
      <c r="BS74" s="2">
        <f t="shared" si="80"/>
        <v>63.804626699252168</v>
      </c>
      <c r="BT74" s="2">
        <f t="shared" si="80"/>
        <v>66.258650803069571</v>
      </c>
      <c r="BU74" s="2">
        <f t="shared" si="84"/>
        <v>6.3598264830630475E-8</v>
      </c>
      <c r="BV74" s="2">
        <f t="shared" si="84"/>
        <v>5.2258784829173266E-9</v>
      </c>
      <c r="BW74" s="2">
        <f t="shared" si="84"/>
        <v>4.3024256650537396E-10</v>
      </c>
      <c r="BX74" s="2">
        <f t="shared" si="82"/>
        <v>3.5484451229512564E-11</v>
      </c>
      <c r="BY74" s="2">
        <f t="shared" si="82"/>
        <v>2.9313814840812545E-12</v>
      </c>
      <c r="BZ74" s="2">
        <f t="shared" si="82"/>
        <v>2.4252806153008759E-13</v>
      </c>
      <c r="CA74" s="2">
        <f t="shared" si="82"/>
        <v>2.0093653367219278E-14</v>
      </c>
      <c r="CB74" s="2"/>
      <c r="CC74" s="6">
        <f t="shared" si="30"/>
        <v>137</v>
      </c>
      <c r="CD74" s="2">
        <f t="shared" si="74"/>
        <v>0.01</v>
      </c>
      <c r="CE74" s="2">
        <f t="shared" si="74"/>
        <v>0.05</v>
      </c>
      <c r="CF74" s="2">
        <f t="shared" si="74"/>
        <v>0.19564543571607951</v>
      </c>
      <c r="CG74" s="2">
        <f t="shared" si="74"/>
        <v>0.13042845279013385</v>
      </c>
      <c r="CH74" s="2">
        <f t="shared" si="74"/>
        <v>5.1922745144385111E-3</v>
      </c>
      <c r="CI74" s="2">
        <f t="shared" si="74"/>
        <v>1.0912127976873688E-4</v>
      </c>
      <c r="CJ74" s="2">
        <f t="shared" si="74"/>
        <v>1.8165690782989685E-6</v>
      </c>
      <c r="CK74" s="21">
        <f t="shared" si="78"/>
        <v>559.94464032816063</v>
      </c>
      <c r="CL74" s="21">
        <f t="shared" si="78"/>
        <v>46.257199816386063</v>
      </c>
      <c r="CM74" s="21">
        <f t="shared" si="78"/>
        <v>3.8270928108652877</v>
      </c>
      <c r="CN74" s="21">
        <f t="shared" si="78"/>
        <v>0.31707785013210099</v>
      </c>
      <c r="CO74" s="21">
        <f t="shared" si="78"/>
        <v>2.6304317575871108E-2</v>
      </c>
      <c r="CP74" s="21">
        <f t="shared" si="78"/>
        <v>2.1848105567467621E-3</v>
      </c>
      <c r="CQ74" s="21">
        <f t="shared" si="78"/>
        <v>1.8167340944439989E-4</v>
      </c>
      <c r="CR74" s="2">
        <f t="shared" si="81"/>
        <v>58.89657849161739</v>
      </c>
      <c r="CS74" s="2">
        <f t="shared" si="81"/>
        <v>61.350602595434779</v>
      </c>
      <c r="CT74" s="2">
        <f t="shared" si="81"/>
        <v>63.804626699252168</v>
      </c>
      <c r="CU74" s="2">
        <f t="shared" si="81"/>
        <v>66.258650803069571</v>
      </c>
      <c r="CV74" s="2">
        <f t="shared" si="81"/>
        <v>68.71267490688696</v>
      </c>
      <c r="CW74" s="2">
        <f t="shared" si="81"/>
        <v>71.166699010704349</v>
      </c>
      <c r="CX74" s="2">
        <f t="shared" si="81"/>
        <v>73.620723114521738</v>
      </c>
      <c r="CY74" s="2">
        <f t="shared" si="85"/>
        <v>3.5484451229512564E-11</v>
      </c>
      <c r="CZ74" s="2">
        <f t="shared" si="85"/>
        <v>2.9313814840812545E-12</v>
      </c>
      <c r="DA74" s="2">
        <f t="shared" si="85"/>
        <v>2.4252806153008759E-13</v>
      </c>
      <c r="DB74" s="2">
        <f t="shared" si="83"/>
        <v>2.0093653367219278E-14</v>
      </c>
      <c r="DC74" s="2">
        <f t="shared" si="83"/>
        <v>1.6669402773103625E-15</v>
      </c>
      <c r="DD74" s="2">
        <f t="shared" si="83"/>
        <v>1.3845440790555236E-16</v>
      </c>
      <c r="DE74" s="2">
        <f t="shared" si="83"/>
        <v>1.1512890332350714E-17</v>
      </c>
      <c r="DF74" s="2"/>
      <c r="DG74" s="6">
        <f t="shared" si="34"/>
        <v>137</v>
      </c>
      <c r="DH74" s="2">
        <f t="shared" si="70"/>
        <v>5.869363071482385E-2</v>
      </c>
      <c r="DI74" s="2">
        <f t="shared" si="70"/>
        <v>2.4455334898150098E-2</v>
      </c>
      <c r="DJ74" s="2">
        <f t="shared" si="70"/>
        <v>3.1153647086631063E-3</v>
      </c>
      <c r="DK74" s="2">
        <f t="shared" si="70"/>
        <v>2.8371532739871586E-4</v>
      </c>
      <c r="DL74" s="2">
        <f t="shared" si="70"/>
        <v>2.361539801788659E-5</v>
      </c>
      <c r="DM74" s="2">
        <f t="shared" si="70"/>
        <v>1.663480631848291E-6</v>
      </c>
      <c r="DN74" s="2">
        <f t="shared" si="70"/>
        <v>1.2600736984946792E-7</v>
      </c>
      <c r="DO74" s="2">
        <f t="shared" si="70"/>
        <v>9.4582663301423506E-9</v>
      </c>
      <c r="DP74" s="2">
        <f t="shared" si="70"/>
        <v>6.1407472440322412E-10</v>
      </c>
      <c r="DQ74" s="2">
        <f t="shared" si="70"/>
        <v>3.6644348666570182E-11</v>
      </c>
      <c r="DR74" s="2">
        <f t="shared" si="70"/>
        <v>1.8382795285987186E-12</v>
      </c>
      <c r="DS74" s="2">
        <f t="shared" si="70"/>
        <v>1.0254019855437946E-13</v>
      </c>
      <c r="DT74" s="2">
        <f t="shared" si="70"/>
        <v>0</v>
      </c>
      <c r="DU74" s="21">
        <f t="shared" si="79"/>
        <v>3.8270928108652877</v>
      </c>
      <c r="DV74" s="21">
        <f t="shared" si="79"/>
        <v>0.31707785013210099</v>
      </c>
      <c r="DW74" s="21">
        <f t="shared" si="79"/>
        <v>2.6304317575871108E-2</v>
      </c>
      <c r="DX74" s="21">
        <f t="shared" si="79"/>
        <v>2.1848105567467621E-3</v>
      </c>
      <c r="DY74" s="21">
        <f t="shared" si="79"/>
        <v>1.8167340944439989E-4</v>
      </c>
      <c r="DZ74" s="21">
        <f t="shared" si="79"/>
        <v>1.5122665545584747E-5</v>
      </c>
      <c r="EA74" s="21">
        <f t="shared" si="79"/>
        <v>1.2600744924104637E-6</v>
      </c>
      <c r="EB74" s="21">
        <f t="shared" si="79"/>
        <v>1.050918536739868E-7</v>
      </c>
      <c r="EC74" s="21">
        <f t="shared" si="79"/>
        <v>8.7724961166561188E-9</v>
      </c>
      <c r="ED74" s="21">
        <f t="shared" si="79"/>
        <v>7.3288692332979061E-10</v>
      </c>
      <c r="EE74" s="21">
        <f t="shared" si="79"/>
        <v>6.1276022292547867E-11</v>
      </c>
      <c r="EF74" s="21">
        <f t="shared" si="79"/>
        <v>5.1270282604514291E-12</v>
      </c>
      <c r="EG74" s="21">
        <f t="shared" si="79"/>
        <v>4.2928487888857258E-13</v>
      </c>
      <c r="EH74" s="2">
        <f t="shared" si="87"/>
        <v>63.804626699252168</v>
      </c>
      <c r="EI74" s="2">
        <f t="shared" si="87"/>
        <v>66.258650803069571</v>
      </c>
      <c r="EJ74" s="2">
        <f t="shared" si="87"/>
        <v>68.71267490688696</v>
      </c>
      <c r="EK74" s="2">
        <f t="shared" si="87"/>
        <v>71.166699010704349</v>
      </c>
      <c r="EL74" s="2">
        <f t="shared" si="87"/>
        <v>73.620723114521738</v>
      </c>
      <c r="EM74" s="2">
        <f t="shared" si="87"/>
        <v>76.074747218339127</v>
      </c>
      <c r="EN74" s="2">
        <f t="shared" si="87"/>
        <v>78.528771322156516</v>
      </c>
      <c r="EO74" s="2">
        <f t="shared" si="86"/>
        <v>80.982795425973919</v>
      </c>
      <c r="EP74" s="2">
        <f t="shared" si="86"/>
        <v>83.436819529791308</v>
      </c>
      <c r="EQ74" s="2">
        <f t="shared" si="86"/>
        <v>85.890843633608696</v>
      </c>
      <c r="ER74" s="2">
        <f t="shared" si="86"/>
        <v>88.344867737426085</v>
      </c>
      <c r="ES74" s="2">
        <f t="shared" si="86"/>
        <v>90.798891841243474</v>
      </c>
      <c r="ET74" s="2">
        <f t="shared" si="86"/>
        <v>93.252915945060863</v>
      </c>
      <c r="EU74" s="2">
        <f t="shared" si="71"/>
        <v>2.4252806153008759E-13</v>
      </c>
      <c r="EV74" s="2">
        <f t="shared" si="71"/>
        <v>2.0093653367219278E-14</v>
      </c>
      <c r="EW74" s="2">
        <f t="shared" si="71"/>
        <v>1.6669402773103625E-15</v>
      </c>
      <c r="EX74" s="2">
        <f t="shared" si="71"/>
        <v>1.3845440790555236E-16</v>
      </c>
      <c r="EY74" s="2">
        <f t="shared" si="71"/>
        <v>1.1512890332350714E-17</v>
      </c>
      <c r="EZ74" s="2">
        <f t="shared" si="71"/>
        <v>9.5834382418174081E-19</v>
      </c>
      <c r="FA74" s="2">
        <f t="shared" si="71"/>
        <v>7.9852629430327449E-20</v>
      </c>
      <c r="FB74" s="2">
        <f t="shared" si="71"/>
        <v>6.6598132873251092E-21</v>
      </c>
      <c r="FC74" s="2">
        <f t="shared" si="69"/>
        <v>5.5592497570698559E-22</v>
      </c>
      <c r="FD74" s="2">
        <f t="shared" si="69"/>
        <v>4.644403823382727E-23</v>
      </c>
      <c r="FE74" s="2">
        <f t="shared" si="69"/>
        <v>3.8831446319738899E-24</v>
      </c>
      <c r="FF74" s="2">
        <f t="shared" si="69"/>
        <v>3.2490673386891208E-25</v>
      </c>
      <c r="FG74" s="2">
        <f t="shared" si="69"/>
        <v>2.7204364948578748E-26</v>
      </c>
    </row>
    <row r="75" spans="1:163" x14ac:dyDescent="0.25">
      <c r="A75" s="19">
        <v>57</v>
      </c>
      <c r="B75" s="19">
        <v>139</v>
      </c>
      <c r="C75" s="4">
        <f t="shared" si="56"/>
        <v>57</v>
      </c>
      <c r="D75" s="20">
        <f t="shared" si="56"/>
        <v>139</v>
      </c>
      <c r="E75" s="8">
        <f t="shared" si="12"/>
        <v>412.16</v>
      </c>
      <c r="F75" s="21">
        <f t="shared" si="45"/>
        <v>6.3371356147021542E-14</v>
      </c>
      <c r="G75" s="7">
        <f t="shared" si="13"/>
        <v>1.0484456760771932</v>
      </c>
      <c r="H75" s="7">
        <f t="shared" si="14"/>
        <v>9.9666790626717992E-3</v>
      </c>
      <c r="I75" s="32">
        <f t="shared" si="15"/>
        <v>89.354629470606881</v>
      </c>
      <c r="J75" s="2">
        <f t="shared" si="39"/>
        <v>0.40694146693176214</v>
      </c>
      <c r="K75" s="2">
        <f t="shared" si="16"/>
        <v>1.2258956840544006</v>
      </c>
      <c r="L75" s="2">
        <f t="shared" si="17"/>
        <v>1.1887734439714004</v>
      </c>
      <c r="M75" s="2">
        <f t="shared" si="18"/>
        <v>0.96737703704354827</v>
      </c>
      <c r="N75" s="2">
        <f t="shared" si="19"/>
        <v>0.96707314438105452</v>
      </c>
      <c r="O75" s="2">
        <f t="shared" si="20"/>
        <v>0.43774071053288627</v>
      </c>
      <c r="P75" s="2">
        <f t="shared" si="21"/>
        <v>9.6623823817052451E-2</v>
      </c>
      <c r="Q75" s="6">
        <f t="shared" si="22"/>
        <v>139</v>
      </c>
      <c r="R75" s="2">
        <f t="shared" si="72"/>
        <v>0.05</v>
      </c>
      <c r="S75" s="2">
        <f t="shared" si="72"/>
        <v>0.1</v>
      </c>
      <c r="T75" s="2">
        <f t="shared" si="72"/>
        <v>0.15</v>
      </c>
      <c r="U75" s="2">
        <f t="shared" si="72"/>
        <v>0.2</v>
      </c>
      <c r="V75" s="2">
        <f t="shared" si="72"/>
        <v>0.2</v>
      </c>
      <c r="W75" s="2">
        <f t="shared" si="72"/>
        <v>0.15</v>
      </c>
      <c r="X75" s="2">
        <f t="shared" si="72"/>
        <v>9.9490885616348598E-2</v>
      </c>
      <c r="Y75" s="2">
        <f t="shared" si="72"/>
        <v>1.7886151427199737E-2</v>
      </c>
      <c r="Z75" s="21">
        <f t="shared" si="76"/>
        <v>15716296.12161308</v>
      </c>
      <c r="AA75" s="21">
        <f t="shared" si="76"/>
        <v>1304214.6231144606</v>
      </c>
      <c r="AB75" s="21">
        <f t="shared" si="76"/>
        <v>108458.79197287714</v>
      </c>
      <c r="AC75" s="21">
        <f t="shared" si="76"/>
        <v>9036.8765098181702</v>
      </c>
      <c r="AD75" s="21">
        <f t="shared" si="76"/>
        <v>754.29400836926368</v>
      </c>
      <c r="AE75" s="21">
        <f t="shared" si="76"/>
        <v>63.062439127249462</v>
      </c>
      <c r="AF75" s="21">
        <f t="shared" si="76"/>
        <v>5.2802527513645758</v>
      </c>
      <c r="AG75" s="21">
        <f t="shared" si="76"/>
        <v>0.44273564861349951</v>
      </c>
      <c r="AH75" s="2">
        <f t="shared" si="62"/>
        <v>48.842319799191635</v>
      </c>
      <c r="AI75" s="2">
        <f t="shared" si="62"/>
        <v>51.284435789151217</v>
      </c>
      <c r="AJ75" s="2">
        <f t="shared" si="62"/>
        <v>53.726551779110792</v>
      </c>
      <c r="AK75" s="2">
        <f t="shared" si="62"/>
        <v>56.168667769070375</v>
      </c>
      <c r="AL75" s="2">
        <f t="shared" si="62"/>
        <v>58.610783759029957</v>
      </c>
      <c r="AM75" s="2">
        <f t="shared" si="62"/>
        <v>61.052899748989539</v>
      </c>
      <c r="AN75" s="2">
        <f t="shared" si="62"/>
        <v>63.495015738949121</v>
      </c>
      <c r="AO75" s="2">
        <f t="shared" si="61"/>
        <v>65.93713172890871</v>
      </c>
      <c r="AP75" s="2">
        <f t="shared" si="75"/>
        <v>9.9596300292107349E-7</v>
      </c>
      <c r="AQ75" s="2">
        <f t="shared" si="75"/>
        <v>8.2649849506771352E-8</v>
      </c>
      <c r="AR75" s="2">
        <f t="shared" si="75"/>
        <v>6.8731807377422292E-9</v>
      </c>
      <c r="AS75" s="2">
        <f t="shared" si="75"/>
        <v>5.7267911990286371E-10</v>
      </c>
      <c r="AT75" s="2">
        <f t="shared" si="75"/>
        <v>4.7800634248607559E-11</v>
      </c>
      <c r="AU75" s="2">
        <f t="shared" si="75"/>
        <v>3.9963522895863617E-12</v>
      </c>
      <c r="AV75" s="2">
        <f t="shared" si="75"/>
        <v>3.346167776580678E-13</v>
      </c>
      <c r="AW75" s="2">
        <f t="shared" si="75"/>
        <v>2.8056758467435149E-14</v>
      </c>
      <c r="AX75" s="2"/>
      <c r="AY75" s="6">
        <f t="shared" si="26"/>
        <v>139</v>
      </c>
      <c r="AZ75" s="2">
        <f t="shared" si="73"/>
        <v>0.05</v>
      </c>
      <c r="BA75" s="2">
        <f t="shared" si="73"/>
        <v>0.15</v>
      </c>
      <c r="BB75" s="2">
        <f t="shared" si="73"/>
        <v>0.2</v>
      </c>
      <c r="BC75" s="2">
        <f t="shared" si="73"/>
        <v>0.2</v>
      </c>
      <c r="BD75" s="2">
        <f t="shared" si="73"/>
        <v>0.2</v>
      </c>
      <c r="BE75" s="2">
        <f t="shared" si="73"/>
        <v>0.14922551170585316</v>
      </c>
      <c r="BF75" s="2">
        <f t="shared" si="73"/>
        <v>1.7847632675201248E-2</v>
      </c>
      <c r="BG75" s="21">
        <f t="shared" si="77"/>
        <v>1301091.9239370087</v>
      </c>
      <c r="BH75" s="21">
        <f t="shared" si="77"/>
        <v>108192.41558422701</v>
      </c>
      <c r="BI75" s="21">
        <f t="shared" si="77"/>
        <v>9014.1632740649202</v>
      </c>
      <c r="BJ75" s="21">
        <f t="shared" si="77"/>
        <v>752.35782372548942</v>
      </c>
      <c r="BK75" s="21">
        <f t="shared" si="77"/>
        <v>62.897413741705634</v>
      </c>
      <c r="BL75" s="21">
        <f t="shared" si="77"/>
        <v>5.2661880274133575</v>
      </c>
      <c r="BM75" s="21">
        <f t="shared" si="77"/>
        <v>0.44153692371355224</v>
      </c>
      <c r="BN75" s="2">
        <f t="shared" si="80"/>
        <v>51.284435789151217</v>
      </c>
      <c r="BO75" s="2">
        <f t="shared" si="80"/>
        <v>53.726551779110792</v>
      </c>
      <c r="BP75" s="2">
        <f t="shared" si="80"/>
        <v>56.168667769070375</v>
      </c>
      <c r="BQ75" s="2">
        <f t="shared" si="80"/>
        <v>58.610783759029957</v>
      </c>
      <c r="BR75" s="2">
        <f t="shared" si="80"/>
        <v>61.052899748989539</v>
      </c>
      <c r="BS75" s="2">
        <f t="shared" si="80"/>
        <v>63.495015738949121</v>
      </c>
      <c r="BT75" s="2">
        <f t="shared" si="80"/>
        <v>65.93713172890871</v>
      </c>
      <c r="BU75" s="2">
        <f t="shared" si="84"/>
        <v>8.2451959824685478E-8</v>
      </c>
      <c r="BV75" s="2">
        <f t="shared" si="84"/>
        <v>6.8563001047355677E-9</v>
      </c>
      <c r="BW75" s="2">
        <f t="shared" si="84"/>
        <v>5.7123975135028209E-10</v>
      </c>
      <c r="BX75" s="2">
        <f t="shared" si="82"/>
        <v>4.7677935601966862E-11</v>
      </c>
      <c r="BY75" s="2">
        <f t="shared" si="82"/>
        <v>3.9858944071053084E-12</v>
      </c>
      <c r="BZ75" s="2">
        <f t="shared" si="82"/>
        <v>3.3372547702743038E-13</v>
      </c>
      <c r="CA75" s="2">
        <f t="shared" si="82"/>
        <v>2.7980793644877786E-14</v>
      </c>
      <c r="CB75" s="2"/>
      <c r="CC75" s="6">
        <f t="shared" si="30"/>
        <v>139</v>
      </c>
      <c r="CD75" s="2">
        <f t="shared" si="74"/>
        <v>0.01</v>
      </c>
      <c r="CE75" s="2">
        <f t="shared" si="74"/>
        <v>0.05</v>
      </c>
      <c r="CF75" s="2">
        <f t="shared" si="74"/>
        <v>0.19896734894113755</v>
      </c>
      <c r="CG75" s="2">
        <f t="shared" si="74"/>
        <v>0.17133727368193197</v>
      </c>
      <c r="CH75" s="2">
        <f t="shared" si="74"/>
        <v>7.2779215352494209E-3</v>
      </c>
      <c r="CI75" s="2">
        <f t="shared" si="74"/>
        <v>1.55544837479632E-4</v>
      </c>
      <c r="CJ75" s="2">
        <f t="shared" si="74"/>
        <v>2.6215370876914167E-6</v>
      </c>
      <c r="CK75" s="21">
        <f t="shared" si="78"/>
        <v>752.35782372548942</v>
      </c>
      <c r="CL75" s="21">
        <f t="shared" si="78"/>
        <v>62.897413741705634</v>
      </c>
      <c r="CM75" s="21">
        <f t="shared" si="78"/>
        <v>5.2661880274133575</v>
      </c>
      <c r="CN75" s="21">
        <f t="shared" si="78"/>
        <v>0.44153692371355224</v>
      </c>
      <c r="CO75" s="21">
        <f t="shared" si="78"/>
        <v>3.7068223405686822E-2</v>
      </c>
      <c r="CP75" s="21">
        <f t="shared" si="78"/>
        <v>3.1157456477783306E-3</v>
      </c>
      <c r="CQ75" s="21">
        <f t="shared" si="78"/>
        <v>2.6218807705926284E-4</v>
      </c>
      <c r="CR75" s="2">
        <f t="shared" si="81"/>
        <v>58.610783759029957</v>
      </c>
      <c r="CS75" s="2">
        <f t="shared" si="81"/>
        <v>61.052899748989539</v>
      </c>
      <c r="CT75" s="2">
        <f t="shared" si="81"/>
        <v>63.495015738949121</v>
      </c>
      <c r="CU75" s="2">
        <f t="shared" si="81"/>
        <v>65.93713172890871</v>
      </c>
      <c r="CV75" s="2">
        <f t="shared" si="81"/>
        <v>68.379247718868285</v>
      </c>
      <c r="CW75" s="2">
        <f t="shared" si="81"/>
        <v>70.821363708827874</v>
      </c>
      <c r="CX75" s="2">
        <f t="shared" si="81"/>
        <v>73.263479698787449</v>
      </c>
      <c r="CY75" s="2">
        <f t="shared" si="85"/>
        <v>4.7677935601966862E-11</v>
      </c>
      <c r="CZ75" s="2">
        <f t="shared" si="85"/>
        <v>3.9858944071053084E-12</v>
      </c>
      <c r="DA75" s="2">
        <f t="shared" si="85"/>
        <v>3.3372547702743038E-13</v>
      </c>
      <c r="DB75" s="2">
        <f t="shared" si="83"/>
        <v>2.7980793644877786E-14</v>
      </c>
      <c r="DC75" s="2">
        <f t="shared" si="83"/>
        <v>2.3490635871846155E-15</v>
      </c>
      <c r="DD75" s="2">
        <f t="shared" si="83"/>
        <v>1.974490271090738E-16</v>
      </c>
      <c r="DE75" s="2">
        <f t="shared" si="83"/>
        <v>1.6615214008831255E-17</v>
      </c>
      <c r="DF75" s="2"/>
      <c r="DG75" s="6">
        <f t="shared" si="34"/>
        <v>139</v>
      </c>
      <c r="DH75" s="2">
        <f t="shared" ref="DH75:DT94" si="88">DH$10*(1-EXP((-DU75)))</f>
        <v>5.9690204682341264E-2</v>
      </c>
      <c r="DI75" s="2">
        <f t="shared" si="88"/>
        <v>3.2125738815362244E-2</v>
      </c>
      <c r="DJ75" s="2">
        <f t="shared" si="88"/>
        <v>4.366752921149652E-3</v>
      </c>
      <c r="DK75" s="2">
        <f t="shared" si="88"/>
        <v>4.044165774470432E-4</v>
      </c>
      <c r="DL75" s="2">
        <f t="shared" si="88"/>
        <v>3.407998213998842E-5</v>
      </c>
      <c r="DM75" s="2">
        <f t="shared" si="88"/>
        <v>2.4294673173941296E-6</v>
      </c>
      <c r="DN75" s="2">
        <f t="shared" si="88"/>
        <v>1.8623606864442977E-7</v>
      </c>
      <c r="DO75" s="2">
        <f t="shared" si="88"/>
        <v>1.4146616258425837E-8</v>
      </c>
      <c r="DP75" s="2">
        <f t="shared" si="88"/>
        <v>9.294697322914659E-10</v>
      </c>
      <c r="DQ75" s="2">
        <f t="shared" si="88"/>
        <v>5.6129856318420939E-11</v>
      </c>
      <c r="DR75" s="2">
        <f t="shared" si="88"/>
        <v>2.8495206194634194E-12</v>
      </c>
      <c r="DS75" s="2">
        <f t="shared" si="88"/>
        <v>1.6085355269979117E-13</v>
      </c>
      <c r="DT75" s="2">
        <f t="shared" si="88"/>
        <v>0</v>
      </c>
      <c r="DU75" s="21">
        <f t="shared" si="79"/>
        <v>5.2661880274133575</v>
      </c>
      <c r="DV75" s="21">
        <f t="shared" si="79"/>
        <v>0.44153692371355224</v>
      </c>
      <c r="DW75" s="21">
        <f t="shared" si="79"/>
        <v>3.7068223405686822E-2</v>
      </c>
      <c r="DX75" s="21">
        <f t="shared" si="79"/>
        <v>3.1157456477783306E-3</v>
      </c>
      <c r="DY75" s="21">
        <f t="shared" si="79"/>
        <v>2.6218807705926284E-4</v>
      </c>
      <c r="DZ75" s="21">
        <f t="shared" si="79"/>
        <v>2.2086310422525648E-5</v>
      </c>
      <c r="EA75" s="21">
        <f t="shared" si="79"/>
        <v>1.862362420666505E-6</v>
      </c>
      <c r="EB75" s="21">
        <f t="shared" si="79"/>
        <v>1.5718463742508832E-7</v>
      </c>
      <c r="EC75" s="21">
        <f t="shared" si="79"/>
        <v>1.3278139098621247E-8</v>
      </c>
      <c r="ED75" s="21">
        <f t="shared" si="79"/>
        <v>1.1225970878031372E-9</v>
      </c>
      <c r="EE75" s="21">
        <f t="shared" si="79"/>
        <v>9.4983975842298545E-11</v>
      </c>
      <c r="EF75" s="21">
        <f t="shared" si="79"/>
        <v>8.0426332884648568E-12</v>
      </c>
      <c r="EG75" s="21">
        <f t="shared" si="79"/>
        <v>6.8147647030408297E-13</v>
      </c>
      <c r="EH75" s="2">
        <f t="shared" si="87"/>
        <v>63.495015738949121</v>
      </c>
      <c r="EI75" s="2">
        <f t="shared" si="87"/>
        <v>65.93713172890871</v>
      </c>
      <c r="EJ75" s="2">
        <f t="shared" si="87"/>
        <v>68.379247718868285</v>
      </c>
      <c r="EK75" s="2">
        <f t="shared" si="87"/>
        <v>70.821363708827874</v>
      </c>
      <c r="EL75" s="2">
        <f t="shared" si="87"/>
        <v>73.263479698787449</v>
      </c>
      <c r="EM75" s="2">
        <f t="shared" si="87"/>
        <v>75.705595688747039</v>
      </c>
      <c r="EN75" s="2">
        <f t="shared" si="87"/>
        <v>78.147711678706614</v>
      </c>
      <c r="EO75" s="2">
        <f t="shared" si="86"/>
        <v>80.589827668666203</v>
      </c>
      <c r="EP75" s="2">
        <f t="shared" si="86"/>
        <v>83.031943658625778</v>
      </c>
      <c r="EQ75" s="2">
        <f t="shared" si="86"/>
        <v>85.474059648585367</v>
      </c>
      <c r="ER75" s="2">
        <f t="shared" si="86"/>
        <v>87.916175638544942</v>
      </c>
      <c r="ES75" s="2">
        <f t="shared" si="86"/>
        <v>90.358291628504517</v>
      </c>
      <c r="ET75" s="2">
        <f t="shared" si="86"/>
        <v>92.800407618464106</v>
      </c>
      <c r="EU75" s="2">
        <f t="shared" si="71"/>
        <v>3.3372547702743038E-13</v>
      </c>
      <c r="EV75" s="2">
        <f t="shared" si="71"/>
        <v>2.7980793644877786E-14</v>
      </c>
      <c r="EW75" s="2">
        <f t="shared" si="71"/>
        <v>2.3490635871846155E-15</v>
      </c>
      <c r="EX75" s="2">
        <f t="shared" si="71"/>
        <v>1.974490271090738E-16</v>
      </c>
      <c r="EY75" s="2">
        <f t="shared" si="71"/>
        <v>1.6615214008831255E-17</v>
      </c>
      <c r="EZ75" s="2">
        <f t="shared" si="71"/>
        <v>1.3996394437597447E-18</v>
      </c>
      <c r="FA75" s="2">
        <f t="shared" si="71"/>
        <v>1.180204322348928E-19</v>
      </c>
      <c r="FB75" s="2">
        <f t="shared" si="71"/>
        <v>9.9610036391059399E-21</v>
      </c>
      <c r="FC75" s="2">
        <f t="shared" si="69"/>
        <v>8.4145368178842592E-22</v>
      </c>
      <c r="FD75" s="2">
        <f t="shared" si="69"/>
        <v>7.1140499860782058E-23</v>
      </c>
      <c r="FE75" s="2">
        <f t="shared" si="69"/>
        <v>6.0192633613623997E-24</v>
      </c>
      <c r="FF75" s="2">
        <f t="shared" si="69"/>
        <v>5.0967257848319778E-25</v>
      </c>
      <c r="FG75" s="2">
        <f t="shared" si="69"/>
        <v>4.31860881054552E-26</v>
      </c>
    </row>
    <row r="76" spans="1:163" x14ac:dyDescent="0.25">
      <c r="A76" s="19">
        <v>58</v>
      </c>
      <c r="B76" s="19">
        <v>141</v>
      </c>
      <c r="C76" s="4">
        <f t="shared" si="56"/>
        <v>58</v>
      </c>
      <c r="D76" s="20">
        <f t="shared" si="56"/>
        <v>141</v>
      </c>
      <c r="E76" s="8">
        <f t="shared" si="12"/>
        <v>414.16</v>
      </c>
      <c r="F76" s="21">
        <f t="shared" si="45"/>
        <v>6.3371356147021542E-14</v>
      </c>
      <c r="G76" s="7">
        <f t="shared" si="13"/>
        <v>1.0276316176842535</v>
      </c>
      <c r="H76" s="7">
        <f t="shared" si="14"/>
        <v>9.5192927201445589E-3</v>
      </c>
      <c r="I76" s="32">
        <f t="shared" si="15"/>
        <v>89.54745337049404</v>
      </c>
      <c r="J76" s="2">
        <f t="shared" si="39"/>
        <v>0.43632940595070679</v>
      </c>
      <c r="K76" s="2">
        <f t="shared" si="16"/>
        <v>1.265322533918199</v>
      </c>
      <c r="L76" s="2">
        <f t="shared" si="17"/>
        <v>1.1978718072848937</v>
      </c>
      <c r="M76" s="2">
        <f t="shared" si="18"/>
        <v>0.97288496966983873</v>
      </c>
      <c r="N76" s="2">
        <f t="shared" si="19"/>
        <v>0.97280220781231563</v>
      </c>
      <c r="O76" s="2">
        <f t="shared" si="20"/>
        <v>0.49017613323938686</v>
      </c>
      <c r="P76" s="2">
        <f t="shared" si="21"/>
        <v>0.10791232325435422</v>
      </c>
      <c r="Q76" s="6">
        <f t="shared" si="22"/>
        <v>141</v>
      </c>
      <c r="R76" s="2">
        <f t="shared" ref="R76:Y104" si="89">R$10*(1-EXP((-Z76)))</f>
        <v>0.05</v>
      </c>
      <c r="S76" s="2">
        <f t="shared" si="89"/>
        <v>0.1</v>
      </c>
      <c r="T76" s="2">
        <f t="shared" si="89"/>
        <v>0.15</v>
      </c>
      <c r="U76" s="2">
        <f t="shared" si="89"/>
        <v>0.2</v>
      </c>
      <c r="V76" s="2">
        <f t="shared" si="89"/>
        <v>0.2</v>
      </c>
      <c r="W76" s="2">
        <f t="shared" si="89"/>
        <v>0.15</v>
      </c>
      <c r="X76" s="2">
        <f t="shared" si="89"/>
        <v>9.9928533793630606E-2</v>
      </c>
      <c r="Y76" s="2">
        <f t="shared" si="89"/>
        <v>2.2956435876208048E-2</v>
      </c>
      <c r="Z76" s="21">
        <f t="shared" si="76"/>
        <v>20086696.409016967</v>
      </c>
      <c r="AA76" s="21">
        <f t="shared" si="76"/>
        <v>1686679.6341718044</v>
      </c>
      <c r="AB76" s="21">
        <f t="shared" si="76"/>
        <v>141929.67902175651</v>
      </c>
      <c r="AC76" s="21">
        <f t="shared" si="76"/>
        <v>11966.067900030404</v>
      </c>
      <c r="AD76" s="21">
        <f t="shared" si="76"/>
        <v>1010.6439894049822</v>
      </c>
      <c r="AE76" s="21">
        <f t="shared" si="76"/>
        <v>85.497323876643549</v>
      </c>
      <c r="AF76" s="21">
        <f t="shared" si="76"/>
        <v>7.2437007651891658</v>
      </c>
      <c r="AG76" s="21">
        <f t="shared" si="76"/>
        <v>0.61457395362763434</v>
      </c>
      <c r="AH76" s="2">
        <f t="shared" si="62"/>
        <v>48.606457717874306</v>
      </c>
      <c r="AI76" s="2">
        <f t="shared" si="62"/>
        <v>51.036780603768023</v>
      </c>
      <c r="AJ76" s="2">
        <f t="shared" si="62"/>
        <v>53.467103489661739</v>
      </c>
      <c r="AK76" s="2">
        <f t="shared" si="62"/>
        <v>55.897426375555455</v>
      </c>
      <c r="AL76" s="2">
        <f t="shared" si="62"/>
        <v>58.327749261449171</v>
      </c>
      <c r="AM76" s="2">
        <f t="shared" si="62"/>
        <v>60.758072147342887</v>
      </c>
      <c r="AN76" s="2">
        <f t="shared" si="62"/>
        <v>63.188395033236596</v>
      </c>
      <c r="AO76" s="2">
        <f t="shared" si="61"/>
        <v>65.618717919130319</v>
      </c>
      <c r="AP76" s="2">
        <f t="shared" si="75"/>
        <v>1.2729211960391907E-6</v>
      </c>
      <c r="AQ76" s="2">
        <f t="shared" si="75"/>
        <v>1.0688717593626082E-7</v>
      </c>
      <c r="AR76" s="2">
        <f t="shared" si="75"/>
        <v>8.9942762414734956E-9</v>
      </c>
      <c r="AS76" s="2">
        <f t="shared" si="75"/>
        <v>7.583059507147923E-10</v>
      </c>
      <c r="AT76" s="2">
        <f t="shared" si="75"/>
        <v>6.40458801951043E-11</v>
      </c>
      <c r="AU76" s="2">
        <f t="shared" si="75"/>
        <v>5.4180813611575968E-12</v>
      </c>
      <c r="AV76" s="2">
        <f t="shared" si="75"/>
        <v>4.5904314101830795E-13</v>
      </c>
      <c r="AW76" s="2">
        <f t="shared" si="75"/>
        <v>3.8946384894186403E-14</v>
      </c>
      <c r="AX76" s="2"/>
      <c r="AY76" s="6">
        <f t="shared" si="26"/>
        <v>141</v>
      </c>
      <c r="AZ76" s="2">
        <f t="shared" ref="AZ76:BF104" si="90">AZ$10*(1-EXP((-BG76)))</f>
        <v>0.05</v>
      </c>
      <c r="BA76" s="2">
        <f t="shared" si="90"/>
        <v>0.15</v>
      </c>
      <c r="BB76" s="2">
        <f t="shared" si="90"/>
        <v>0.2</v>
      </c>
      <c r="BC76" s="2">
        <f t="shared" si="90"/>
        <v>0.2</v>
      </c>
      <c r="BD76" s="2">
        <f t="shared" si="90"/>
        <v>0.2</v>
      </c>
      <c r="BE76" s="2">
        <f t="shared" si="90"/>
        <v>0.14989071675387822</v>
      </c>
      <c r="BF76" s="2">
        <f t="shared" si="90"/>
        <v>2.2911491058437358E-2</v>
      </c>
      <c r="BG76" s="21">
        <f t="shared" si="77"/>
        <v>1682652.1859465335</v>
      </c>
      <c r="BH76" s="21">
        <f t="shared" si="77"/>
        <v>141581.99773474224</v>
      </c>
      <c r="BI76" s="21">
        <f t="shared" si="77"/>
        <v>11936.066324676625</v>
      </c>
      <c r="BJ76" s="21">
        <f t="shared" si="77"/>
        <v>1008.0558606770203</v>
      </c>
      <c r="BK76" s="21">
        <f t="shared" si="77"/>
        <v>85.274090445361139</v>
      </c>
      <c r="BL76" s="21">
        <f t="shared" si="77"/>
        <v>7.2244474730688433</v>
      </c>
      <c r="BM76" s="21">
        <f t="shared" si="77"/>
        <v>0.61291339176279513</v>
      </c>
      <c r="BN76" s="2">
        <f t="shared" si="80"/>
        <v>51.036780603768023</v>
      </c>
      <c r="BO76" s="2">
        <f t="shared" si="80"/>
        <v>53.467103489661739</v>
      </c>
      <c r="BP76" s="2">
        <f t="shared" si="80"/>
        <v>55.897426375555455</v>
      </c>
      <c r="BQ76" s="2">
        <f t="shared" si="80"/>
        <v>58.327749261449171</v>
      </c>
      <c r="BR76" s="2">
        <f t="shared" si="80"/>
        <v>60.758072147342887</v>
      </c>
      <c r="BS76" s="2">
        <f t="shared" si="80"/>
        <v>63.188395033236596</v>
      </c>
      <c r="BT76" s="2">
        <f t="shared" si="80"/>
        <v>65.618717919130319</v>
      </c>
      <c r="BU76" s="2">
        <f t="shared" si="84"/>
        <v>1.0663195108004192E-7</v>
      </c>
      <c r="BV76" s="2">
        <f t="shared" si="84"/>
        <v>8.9722432067961017E-9</v>
      </c>
      <c r="BW76" s="2">
        <f t="shared" si="84"/>
        <v>7.5640471019766513E-10</v>
      </c>
      <c r="BX76" s="2">
        <f t="shared" si="82"/>
        <v>6.3881866967716603E-11</v>
      </c>
      <c r="BY76" s="2">
        <f t="shared" si="82"/>
        <v>5.4039347558794216E-12</v>
      </c>
      <c r="BZ76" s="2">
        <f t="shared" si="82"/>
        <v>4.5782303378633316E-13</v>
      </c>
      <c r="CA76" s="2">
        <f t="shared" si="82"/>
        <v>3.8841152836845019E-14</v>
      </c>
      <c r="CB76" s="2"/>
      <c r="CC76" s="6">
        <f t="shared" si="30"/>
        <v>141</v>
      </c>
      <c r="CD76" s="2">
        <f t="shared" ref="CD76:CJ104" si="91">CD$10*(1-EXP((-CK76)))</f>
        <v>0.01</v>
      </c>
      <c r="CE76" s="2">
        <f t="shared" si="91"/>
        <v>0.05</v>
      </c>
      <c r="CF76" s="2">
        <f t="shared" si="91"/>
        <v>0.19985428900517099</v>
      </c>
      <c r="CG76" s="2">
        <f t="shared" si="91"/>
        <v>0.21995031416099861</v>
      </c>
      <c r="CH76" s="2">
        <f t="shared" si="91"/>
        <v>1.0146832512190885E-2</v>
      </c>
      <c r="CI76" s="2">
        <f t="shared" si="91"/>
        <v>2.209276270184968E-4</v>
      </c>
      <c r="CJ76" s="2">
        <f t="shared" si="91"/>
        <v>3.7699340079055954E-6</v>
      </c>
      <c r="CK76" s="21">
        <f t="shared" si="78"/>
        <v>1008.0558606770203</v>
      </c>
      <c r="CL76" s="21">
        <f t="shared" si="78"/>
        <v>85.274090445361139</v>
      </c>
      <c r="CM76" s="21">
        <f t="shared" si="78"/>
        <v>7.2244474730688433</v>
      </c>
      <c r="CN76" s="21">
        <f t="shared" si="78"/>
        <v>0.61291339176279513</v>
      </c>
      <c r="CO76" s="21">
        <f t="shared" si="78"/>
        <v>5.2066395849230021E-2</v>
      </c>
      <c r="CP76" s="21">
        <f t="shared" si="78"/>
        <v>4.4283431946372243E-3</v>
      </c>
      <c r="CQ76" s="21">
        <f t="shared" si="78"/>
        <v>3.7706448066771758E-4</v>
      </c>
      <c r="CR76" s="2">
        <f t="shared" si="81"/>
        <v>58.327749261449171</v>
      </c>
      <c r="CS76" s="2">
        <f t="shared" si="81"/>
        <v>60.758072147342887</v>
      </c>
      <c r="CT76" s="2">
        <f t="shared" si="81"/>
        <v>63.188395033236596</v>
      </c>
      <c r="CU76" s="2">
        <f t="shared" si="81"/>
        <v>65.618717919130319</v>
      </c>
      <c r="CV76" s="2">
        <f t="shared" si="81"/>
        <v>68.049040805024035</v>
      </c>
      <c r="CW76" s="2">
        <f t="shared" si="81"/>
        <v>70.479363690917751</v>
      </c>
      <c r="CX76" s="2">
        <f t="shared" si="81"/>
        <v>72.909686576811467</v>
      </c>
      <c r="CY76" s="2">
        <f t="shared" si="85"/>
        <v>6.3881866967716603E-11</v>
      </c>
      <c r="CZ76" s="2">
        <f t="shared" si="85"/>
        <v>5.4039347558794216E-12</v>
      </c>
      <c r="DA76" s="2">
        <f t="shared" si="85"/>
        <v>4.5782303378633316E-13</v>
      </c>
      <c r="DB76" s="2">
        <f t="shared" si="83"/>
        <v>3.8841152836845019E-14</v>
      </c>
      <c r="DC76" s="2">
        <f t="shared" si="83"/>
        <v>3.2995181146588358E-15</v>
      </c>
      <c r="DD76" s="2">
        <f t="shared" si="83"/>
        <v>2.8063011372877556E-16</v>
      </c>
      <c r="DE76" s="2">
        <f t="shared" si="83"/>
        <v>2.389508749479163E-17</v>
      </c>
      <c r="DF76" s="2"/>
      <c r="DG76" s="6">
        <f t="shared" si="34"/>
        <v>141</v>
      </c>
      <c r="DH76" s="2">
        <f t="shared" si="88"/>
        <v>5.9956286701551287E-2</v>
      </c>
      <c r="DI76" s="2">
        <f t="shared" si="88"/>
        <v>4.1240683905187238E-2</v>
      </c>
      <c r="DJ76" s="2">
        <f t="shared" si="88"/>
        <v>6.0880995073145303E-3</v>
      </c>
      <c r="DK76" s="2">
        <f t="shared" si="88"/>
        <v>5.7441183024809167E-4</v>
      </c>
      <c r="DL76" s="2">
        <f t="shared" si="88"/>
        <v>4.9009142102772743E-5</v>
      </c>
      <c r="DM76" s="2">
        <f t="shared" si="88"/>
        <v>3.5353699608775544E-6</v>
      </c>
      <c r="DN76" s="2">
        <f t="shared" si="88"/>
        <v>2.74228633889706E-7</v>
      </c>
      <c r="DO76" s="2">
        <f t="shared" si="88"/>
        <v>2.107778010129735E-8</v>
      </c>
      <c r="DP76" s="2">
        <f t="shared" si="88"/>
        <v>1.401298308500998E-9</v>
      </c>
      <c r="DQ76" s="2">
        <f t="shared" si="88"/>
        <v>8.5627294144075005E-11</v>
      </c>
      <c r="DR76" s="2">
        <f t="shared" si="88"/>
        <v>4.3985814990321616E-12</v>
      </c>
      <c r="DS76" s="2">
        <f t="shared" si="88"/>
        <v>2.5124125002662368E-13</v>
      </c>
      <c r="DT76" s="2">
        <f t="shared" si="88"/>
        <v>0</v>
      </c>
      <c r="DU76" s="21">
        <f t="shared" si="79"/>
        <v>7.2244474730688433</v>
      </c>
      <c r="DV76" s="21">
        <f t="shared" si="79"/>
        <v>0.61291339176279513</v>
      </c>
      <c r="DW76" s="21">
        <f t="shared" si="79"/>
        <v>5.2066395849230021E-2</v>
      </c>
      <c r="DX76" s="21">
        <f t="shared" si="79"/>
        <v>4.4283431946372243E-3</v>
      </c>
      <c r="DY76" s="21">
        <f t="shared" si="79"/>
        <v>3.7706448066771758E-4</v>
      </c>
      <c r="DZ76" s="21">
        <f t="shared" si="79"/>
        <v>3.2140243409195049E-5</v>
      </c>
      <c r="EA76" s="21">
        <f t="shared" si="79"/>
        <v>2.7422900989431537E-6</v>
      </c>
      <c r="EB76" s="21">
        <f t="shared" si="79"/>
        <v>2.3419758405296983E-7</v>
      </c>
      <c r="EC76" s="21">
        <f t="shared" si="79"/>
        <v>2.0018547478660112E-8</v>
      </c>
      <c r="ED76" s="21">
        <f t="shared" si="79"/>
        <v>1.7125459002467415E-9</v>
      </c>
      <c r="EE76" s="21">
        <f t="shared" si="79"/>
        <v>1.4661943627032212E-10</v>
      </c>
      <c r="EF76" s="21">
        <f t="shared" si="79"/>
        <v>1.2562101455397156E-11</v>
      </c>
      <c r="EG76" s="21">
        <f t="shared" si="79"/>
        <v>1.0770544631440079E-12</v>
      </c>
      <c r="EH76" s="2">
        <f t="shared" si="87"/>
        <v>63.188395033236596</v>
      </c>
      <c r="EI76" s="2">
        <f t="shared" si="87"/>
        <v>65.618717919130319</v>
      </c>
      <c r="EJ76" s="2">
        <f t="shared" si="87"/>
        <v>68.049040805024035</v>
      </c>
      <c r="EK76" s="2">
        <f t="shared" si="87"/>
        <v>70.479363690917751</v>
      </c>
      <c r="EL76" s="2">
        <f t="shared" si="87"/>
        <v>72.909686576811467</v>
      </c>
      <c r="EM76" s="2">
        <f t="shared" si="87"/>
        <v>75.340009462705183</v>
      </c>
      <c r="EN76" s="2">
        <f t="shared" si="87"/>
        <v>77.770332348598899</v>
      </c>
      <c r="EO76" s="2">
        <f t="shared" si="86"/>
        <v>80.200655234492615</v>
      </c>
      <c r="EP76" s="2">
        <f t="shared" si="86"/>
        <v>82.630978120386331</v>
      </c>
      <c r="EQ76" s="2">
        <f t="shared" si="86"/>
        <v>85.061301006280047</v>
      </c>
      <c r="ER76" s="2">
        <f t="shared" si="86"/>
        <v>87.491623892173763</v>
      </c>
      <c r="ES76" s="2">
        <f t="shared" si="86"/>
        <v>89.921946778067479</v>
      </c>
      <c r="ET76" s="2">
        <f t="shared" si="86"/>
        <v>92.352269663961181</v>
      </c>
      <c r="EU76" s="2">
        <f t="shared" si="71"/>
        <v>4.5782303378633316E-13</v>
      </c>
      <c r="EV76" s="2">
        <f t="shared" si="71"/>
        <v>3.8841152836845019E-14</v>
      </c>
      <c r="EW76" s="2">
        <f t="shared" si="71"/>
        <v>3.2995181146588358E-15</v>
      </c>
      <c r="EX76" s="2">
        <f t="shared" si="71"/>
        <v>2.8063011372877556E-16</v>
      </c>
      <c r="EY76" s="2">
        <f t="shared" si="71"/>
        <v>2.389508749479163E-17</v>
      </c>
      <c r="EZ76" s="2">
        <f t="shared" si="71"/>
        <v>2.0367708117362593E-18</v>
      </c>
      <c r="FA76" s="2">
        <f t="shared" si="71"/>
        <v>1.7378264251858409E-19</v>
      </c>
      <c r="FB76" s="2">
        <f t="shared" si="71"/>
        <v>1.484141850779298E-20</v>
      </c>
      <c r="FC76" s="2">
        <f t="shared" si="69"/>
        <v>1.2686025018162373E-21</v>
      </c>
      <c r="FD76" s="2">
        <f t="shared" si="69"/>
        <v>1.0852635616265812E-22</v>
      </c>
      <c r="FE76" s="2">
        <f t="shared" si="69"/>
        <v>9.2914725139621196E-24</v>
      </c>
      <c r="FF76" s="2">
        <f t="shared" si="69"/>
        <v>7.9607740528499107E-25</v>
      </c>
      <c r="FG76" s="2">
        <f t="shared" si="69"/>
        <v>6.8254401973638019E-26</v>
      </c>
    </row>
    <row r="77" spans="1:163" x14ac:dyDescent="0.25">
      <c r="A77" s="19">
        <v>59</v>
      </c>
      <c r="B77" s="19">
        <v>143</v>
      </c>
      <c r="C77" s="4">
        <f t="shared" si="56"/>
        <v>59</v>
      </c>
      <c r="D77" s="20">
        <f t="shared" si="56"/>
        <v>143</v>
      </c>
      <c r="E77" s="8">
        <f t="shared" si="12"/>
        <v>416.16</v>
      </c>
      <c r="F77" s="21">
        <f t="shared" si="45"/>
        <v>6.3371356147021542E-14</v>
      </c>
      <c r="G77" s="7">
        <f t="shared" si="13"/>
        <v>1.0030721640088511</v>
      </c>
      <c r="H77" s="7">
        <f t="shared" si="14"/>
        <v>9.0638843769598326E-3</v>
      </c>
      <c r="I77" s="32">
        <f t="shared" si="15"/>
        <v>89.767979323709184</v>
      </c>
      <c r="J77" s="2">
        <f t="shared" si="39"/>
        <v>0.47348458455012393</v>
      </c>
      <c r="K77" s="2">
        <f t="shared" si="16"/>
        <v>1.3148796835949395</v>
      </c>
      <c r="L77" s="2">
        <f t="shared" si="17"/>
        <v>1.2086486242074987</v>
      </c>
      <c r="M77" s="2">
        <f t="shared" si="18"/>
        <v>0.9786341237410543</v>
      </c>
      <c r="N77" s="2">
        <f t="shared" si="19"/>
        <v>0.97858239410002879</v>
      </c>
      <c r="O77" s="2">
        <f t="shared" si="20"/>
        <v>0.54883328388188757</v>
      </c>
      <c r="P77" s="2">
        <f t="shared" si="21"/>
        <v>0.12078427731707474</v>
      </c>
      <c r="Q77" s="6">
        <f t="shared" si="22"/>
        <v>143</v>
      </c>
      <c r="R77" s="2">
        <f t="shared" si="89"/>
        <v>0.05</v>
      </c>
      <c r="S77" s="2">
        <f t="shared" si="89"/>
        <v>0.1</v>
      </c>
      <c r="T77" s="2">
        <f t="shared" si="89"/>
        <v>0.15</v>
      </c>
      <c r="U77" s="2">
        <f t="shared" si="89"/>
        <v>0.2</v>
      </c>
      <c r="V77" s="2">
        <f t="shared" si="89"/>
        <v>0.2</v>
      </c>
      <c r="W77" s="2">
        <f t="shared" si="89"/>
        <v>0.15</v>
      </c>
      <c r="X77" s="2">
        <f t="shared" si="89"/>
        <v>9.9995020254290107E-2</v>
      </c>
      <c r="Y77" s="2">
        <f t="shared" si="89"/>
        <v>2.8639103486764208E-2</v>
      </c>
      <c r="Z77" s="21">
        <f t="shared" si="76"/>
        <v>25613093.844472431</v>
      </c>
      <c r="AA77" s="21">
        <f t="shared" si="76"/>
        <v>2176016.1734719928</v>
      </c>
      <c r="AB77" s="21">
        <f t="shared" si="76"/>
        <v>185258.62245110981</v>
      </c>
      <c r="AC77" s="21">
        <f t="shared" si="76"/>
        <v>15802.729288011382</v>
      </c>
      <c r="AD77" s="21">
        <f t="shared" si="76"/>
        <v>1350.3738823224955</v>
      </c>
      <c r="AE77" s="21">
        <f t="shared" si="76"/>
        <v>115.58017331179353</v>
      </c>
      <c r="AF77" s="21">
        <f t="shared" si="76"/>
        <v>9.9075466375063179</v>
      </c>
      <c r="AG77" s="21">
        <f t="shared" si="76"/>
        <v>0.85046102062349871</v>
      </c>
      <c r="AH77" s="2">
        <f t="shared" si="62"/>
        <v>48.372862669249386</v>
      </c>
      <c r="AI77" s="2">
        <f t="shared" si="62"/>
        <v>50.791505802711853</v>
      </c>
      <c r="AJ77" s="2">
        <f t="shared" si="62"/>
        <v>53.210148936174321</v>
      </c>
      <c r="AK77" s="2">
        <f t="shared" si="62"/>
        <v>55.628792069636788</v>
      </c>
      <c r="AL77" s="2">
        <f t="shared" si="62"/>
        <v>58.047435203099262</v>
      </c>
      <c r="AM77" s="2">
        <f t="shared" si="62"/>
        <v>60.466078336561729</v>
      </c>
      <c r="AN77" s="2">
        <f t="shared" si="62"/>
        <v>62.884721470024196</v>
      </c>
      <c r="AO77" s="2">
        <f t="shared" si="61"/>
        <v>65.303364603486671</v>
      </c>
      <c r="AP77" s="2">
        <f t="shared" si="75"/>
        <v>1.6231364961314254E-6</v>
      </c>
      <c r="AQ77" s="2">
        <f t="shared" si="75"/>
        <v>1.3789709604400406E-7</v>
      </c>
      <c r="AR77" s="2">
        <f t="shared" si="75"/>
        <v>1.1740090147009192E-8</v>
      </c>
      <c r="AS77" s="2">
        <f t="shared" si="75"/>
        <v>1.0014403859480608E-9</v>
      </c>
      <c r="AT77" s="2">
        <f t="shared" si="75"/>
        <v>8.5575024232969526E-11</v>
      </c>
      <c r="AU77" s="2">
        <f t="shared" si="75"/>
        <v>7.3244723266297117E-12</v>
      </c>
      <c r="AV77" s="2">
        <f t="shared" si="75"/>
        <v>6.2785466651369153E-13</v>
      </c>
      <c r="AW77" s="2">
        <f t="shared" si="75"/>
        <v>5.3894868227257655E-14</v>
      </c>
      <c r="AX77" s="2"/>
      <c r="AY77" s="6">
        <f t="shared" si="26"/>
        <v>143</v>
      </c>
      <c r="AZ77" s="2">
        <f t="shared" si="90"/>
        <v>0.05</v>
      </c>
      <c r="BA77" s="2">
        <f t="shared" si="90"/>
        <v>0.15</v>
      </c>
      <c r="BB77" s="2">
        <f t="shared" si="90"/>
        <v>0.2</v>
      </c>
      <c r="BC77" s="2">
        <f t="shared" si="90"/>
        <v>0.2</v>
      </c>
      <c r="BD77" s="2">
        <f t="shared" si="90"/>
        <v>0.2</v>
      </c>
      <c r="BE77" s="2">
        <f t="shared" si="90"/>
        <v>0.14999233149961308</v>
      </c>
      <c r="BF77" s="2">
        <f t="shared" si="90"/>
        <v>2.8590062600415651E-2</v>
      </c>
      <c r="BG77" s="21">
        <f t="shared" si="77"/>
        <v>2170834.4412445072</v>
      </c>
      <c r="BH77" s="21">
        <f t="shared" si="77"/>
        <v>184805.97200600361</v>
      </c>
      <c r="BI77" s="21">
        <f t="shared" si="77"/>
        <v>15763.205732788107</v>
      </c>
      <c r="BJ77" s="21">
        <f t="shared" si="77"/>
        <v>1346.9238536550902</v>
      </c>
      <c r="BK77" s="21">
        <f t="shared" si="77"/>
        <v>115.27906948987726</v>
      </c>
      <c r="BL77" s="21">
        <f t="shared" si="77"/>
        <v>9.8812694935130292</v>
      </c>
      <c r="BM77" s="21">
        <f t="shared" si="77"/>
        <v>0.84816782671759472</v>
      </c>
      <c r="BN77" s="2">
        <f t="shared" si="80"/>
        <v>50.791505802711853</v>
      </c>
      <c r="BO77" s="2">
        <f t="shared" si="80"/>
        <v>53.210148936174321</v>
      </c>
      <c r="BP77" s="2">
        <f t="shared" si="80"/>
        <v>55.628792069636788</v>
      </c>
      <c r="BQ77" s="2">
        <f t="shared" si="80"/>
        <v>58.047435203099262</v>
      </c>
      <c r="BR77" s="2">
        <f t="shared" si="80"/>
        <v>60.466078336561729</v>
      </c>
      <c r="BS77" s="2">
        <f t="shared" si="80"/>
        <v>62.884721470024196</v>
      </c>
      <c r="BT77" s="2">
        <f t="shared" si="80"/>
        <v>65.303364603486671</v>
      </c>
      <c r="BU77" s="2">
        <f t="shared" si="84"/>
        <v>1.3756872264518601E-7</v>
      </c>
      <c r="BV77" s="2">
        <f t="shared" si="84"/>
        <v>1.1711405074429902E-8</v>
      </c>
      <c r="BW77" s="2">
        <f t="shared" si="84"/>
        <v>9.9893572465339907E-10</v>
      </c>
      <c r="BX77" s="2">
        <f t="shared" si="82"/>
        <v>8.5356391237556262E-11</v>
      </c>
      <c r="BY77" s="2">
        <f t="shared" si="82"/>
        <v>7.305390969093371E-12</v>
      </c>
      <c r="BZ77" s="2">
        <f t="shared" si="82"/>
        <v>6.26189448263151E-13</v>
      </c>
      <c r="CA77" s="2">
        <f t="shared" si="82"/>
        <v>5.3749545419531942E-14</v>
      </c>
      <c r="CB77" s="2"/>
      <c r="CC77" s="6">
        <f t="shared" si="30"/>
        <v>143</v>
      </c>
      <c r="CD77" s="2">
        <f t="shared" si="91"/>
        <v>0.01</v>
      </c>
      <c r="CE77" s="2">
        <f t="shared" si="91"/>
        <v>0.05</v>
      </c>
      <c r="CF77" s="2">
        <f t="shared" si="91"/>
        <v>0.19998977533281745</v>
      </c>
      <c r="CG77" s="2">
        <f t="shared" si="91"/>
        <v>0.27446460096399022</v>
      </c>
      <c r="CH77" s="2">
        <f t="shared" si="91"/>
        <v>1.4060838546388777E-2</v>
      </c>
      <c r="CI77" s="2">
        <f t="shared" si="91"/>
        <v>3.1266642541289417E-4</v>
      </c>
      <c r="CJ77" s="2">
        <f t="shared" si="91"/>
        <v>5.4026132782081235E-6</v>
      </c>
      <c r="CK77" s="21">
        <f t="shared" si="78"/>
        <v>1346.9238536550902</v>
      </c>
      <c r="CL77" s="21">
        <f t="shared" si="78"/>
        <v>115.27906948987726</v>
      </c>
      <c r="CM77" s="21">
        <f t="shared" si="78"/>
        <v>9.8812694935130292</v>
      </c>
      <c r="CN77" s="21">
        <f t="shared" si="78"/>
        <v>0.84816782671759472</v>
      </c>
      <c r="CO77" s="21">
        <f t="shared" si="78"/>
        <v>7.2897835299176067E-2</v>
      </c>
      <c r="CP77" s="21">
        <f t="shared" si="78"/>
        <v>6.2729624614769157E-3</v>
      </c>
      <c r="CQ77" s="21">
        <f t="shared" si="78"/>
        <v>5.4040732155750254E-4</v>
      </c>
      <c r="CR77" s="2">
        <f t="shared" si="81"/>
        <v>58.047435203099262</v>
      </c>
      <c r="CS77" s="2">
        <f t="shared" si="81"/>
        <v>60.466078336561729</v>
      </c>
      <c r="CT77" s="2">
        <f t="shared" si="81"/>
        <v>62.884721470024196</v>
      </c>
      <c r="CU77" s="2">
        <f t="shared" si="81"/>
        <v>65.303364603486671</v>
      </c>
      <c r="CV77" s="2">
        <f t="shared" si="81"/>
        <v>67.722007736949138</v>
      </c>
      <c r="CW77" s="2">
        <f t="shared" si="81"/>
        <v>70.140650870411605</v>
      </c>
      <c r="CX77" s="2">
        <f t="shared" si="81"/>
        <v>72.559294003874086</v>
      </c>
      <c r="CY77" s="2">
        <f t="shared" si="85"/>
        <v>8.5356391237556262E-11</v>
      </c>
      <c r="CZ77" s="2">
        <f t="shared" si="85"/>
        <v>7.305390969093371E-12</v>
      </c>
      <c r="DA77" s="2">
        <f t="shared" si="85"/>
        <v>6.26189448263151E-13</v>
      </c>
      <c r="DB77" s="2">
        <f t="shared" si="83"/>
        <v>5.3749545419531942E-14</v>
      </c>
      <c r="DC77" s="2">
        <f t="shared" si="83"/>
        <v>4.6196346830964814E-15</v>
      </c>
      <c r="DD77" s="2">
        <f t="shared" si="83"/>
        <v>3.9752613824333138E-16</v>
      </c>
      <c r="DE77" s="2">
        <f t="shared" si="83"/>
        <v>3.4246344838884467E-17</v>
      </c>
      <c r="DF77" s="2"/>
      <c r="DG77" s="6">
        <f t="shared" si="34"/>
        <v>143</v>
      </c>
      <c r="DH77" s="2">
        <f t="shared" si="88"/>
        <v>5.9996932599845225E-2</v>
      </c>
      <c r="DI77" s="2">
        <f t="shared" si="88"/>
        <v>5.146211268074817E-2</v>
      </c>
      <c r="DJ77" s="2">
        <f t="shared" si="88"/>
        <v>8.4365031278332663E-3</v>
      </c>
      <c r="DK77" s="2">
        <f t="shared" si="88"/>
        <v>8.1293270607352478E-4</v>
      </c>
      <c r="DL77" s="2">
        <f t="shared" si="88"/>
        <v>7.0233972616705616E-5</v>
      </c>
      <c r="DM77" s="2">
        <f t="shared" si="88"/>
        <v>5.1263871616125116E-6</v>
      </c>
      <c r="DN77" s="2">
        <f t="shared" si="88"/>
        <v>4.0231495400666618E-7</v>
      </c>
      <c r="DO77" s="2">
        <f t="shared" si="88"/>
        <v>3.1286168985511505E-8</v>
      </c>
      <c r="DP77" s="2">
        <f t="shared" si="88"/>
        <v>2.1044176923279426E-9</v>
      </c>
      <c r="DQ77" s="2">
        <f t="shared" si="88"/>
        <v>1.301030005951276E-10</v>
      </c>
      <c r="DR77" s="2">
        <f t="shared" si="88"/>
        <v>6.7617877963499492E-12</v>
      </c>
      <c r="DS77" s="2">
        <f t="shared" si="88"/>
        <v>3.9076297753126713E-13</v>
      </c>
      <c r="DT77" s="2">
        <f t="shared" si="88"/>
        <v>0</v>
      </c>
      <c r="DU77" s="21">
        <f t="shared" si="79"/>
        <v>9.8812694935130292</v>
      </c>
      <c r="DV77" s="21">
        <f t="shared" si="79"/>
        <v>0.84816782671759472</v>
      </c>
      <c r="DW77" s="21">
        <f t="shared" si="79"/>
        <v>7.2897835299176067E-2</v>
      </c>
      <c r="DX77" s="21">
        <f t="shared" si="79"/>
        <v>6.2729624614769157E-3</v>
      </c>
      <c r="DY77" s="21">
        <f t="shared" si="79"/>
        <v>5.4040732155750254E-4</v>
      </c>
      <c r="DZ77" s="21">
        <f t="shared" si="79"/>
        <v>4.6604605628736705E-5</v>
      </c>
      <c r="EA77" s="21">
        <f t="shared" si="79"/>
        <v>4.0231576330061408E-6</v>
      </c>
      <c r="EB77" s="21">
        <f t="shared" si="79"/>
        <v>3.4762416026725482E-7</v>
      </c>
      <c r="EC77" s="21">
        <f t="shared" si="79"/>
        <v>3.0063110392393397E-8</v>
      </c>
      <c r="ED77" s="21">
        <f t="shared" si="79"/>
        <v>2.6020599717111899E-9</v>
      </c>
      <c r="EE77" s="21">
        <f t="shared" si="79"/>
        <v>2.2539293055817096E-10</v>
      </c>
      <c r="EF77" s="21">
        <f t="shared" si="79"/>
        <v>1.9538204081204368E-11</v>
      </c>
      <c r="EG77" s="21">
        <f t="shared" si="79"/>
        <v>1.6948589119213505E-12</v>
      </c>
      <c r="EH77" s="2">
        <f t="shared" si="87"/>
        <v>62.884721470024196</v>
      </c>
      <c r="EI77" s="2">
        <f t="shared" si="87"/>
        <v>65.303364603486671</v>
      </c>
      <c r="EJ77" s="2">
        <f t="shared" si="87"/>
        <v>67.722007736949138</v>
      </c>
      <c r="EK77" s="2">
        <f t="shared" si="87"/>
        <v>70.140650870411605</v>
      </c>
      <c r="EL77" s="2">
        <f t="shared" si="87"/>
        <v>72.559294003874086</v>
      </c>
      <c r="EM77" s="2">
        <f t="shared" si="87"/>
        <v>74.977937137336554</v>
      </c>
      <c r="EN77" s="2">
        <f t="shared" si="87"/>
        <v>77.396580270799021</v>
      </c>
      <c r="EO77" s="2">
        <f t="shared" si="86"/>
        <v>79.815223404261488</v>
      </c>
      <c r="EP77" s="2">
        <f t="shared" si="86"/>
        <v>82.233866537723955</v>
      </c>
      <c r="EQ77" s="2">
        <f t="shared" si="86"/>
        <v>84.652509671186422</v>
      </c>
      <c r="ER77" s="2">
        <f t="shared" si="86"/>
        <v>87.071152804648889</v>
      </c>
      <c r="ES77" s="2">
        <f t="shared" si="86"/>
        <v>89.489795938111357</v>
      </c>
      <c r="ET77" s="2">
        <f t="shared" si="86"/>
        <v>91.908439071573824</v>
      </c>
      <c r="EU77" s="2">
        <f t="shared" si="71"/>
        <v>6.26189448263151E-13</v>
      </c>
      <c r="EV77" s="2">
        <f t="shared" si="71"/>
        <v>5.3749545419531942E-14</v>
      </c>
      <c r="EW77" s="2">
        <f t="shared" si="71"/>
        <v>4.6196346830964814E-15</v>
      </c>
      <c r="EX77" s="2">
        <f t="shared" si="71"/>
        <v>3.9752613824333138E-16</v>
      </c>
      <c r="EY77" s="2">
        <f t="shared" si="71"/>
        <v>3.4246344838884467E-17</v>
      </c>
      <c r="EZ77" s="2">
        <f t="shared" si="71"/>
        <v>2.9533970613903566E-18</v>
      </c>
      <c r="FA77" s="2">
        <f t="shared" si="71"/>
        <v>2.5495295519684689E-19</v>
      </c>
      <c r="FB77" s="2">
        <f t="shared" si="71"/>
        <v>2.2029414465605716E-20</v>
      </c>
      <c r="FC77" s="2">
        <f t="shared" si="69"/>
        <v>1.9051400755635938E-21</v>
      </c>
      <c r="FD77" s="2">
        <f t="shared" si="69"/>
        <v>1.6489606918321884E-22</v>
      </c>
      <c r="FE77" s="2">
        <f t="shared" si="69"/>
        <v>1.4283455675422755E-23</v>
      </c>
      <c r="FF77" s="2">
        <f t="shared" si="69"/>
        <v>1.238162489303192E-24</v>
      </c>
      <c r="FG77" s="2">
        <f t="shared" si="69"/>
        <v>1.0740550772632133E-25</v>
      </c>
    </row>
    <row r="78" spans="1:163" x14ac:dyDescent="0.25">
      <c r="A78" s="19">
        <v>60</v>
      </c>
      <c r="B78" s="19">
        <v>145</v>
      </c>
      <c r="C78" s="4">
        <f t="shared" si="56"/>
        <v>60</v>
      </c>
      <c r="D78" s="20">
        <f t="shared" si="56"/>
        <v>145</v>
      </c>
      <c r="E78" s="8">
        <f t="shared" si="12"/>
        <v>418.16</v>
      </c>
      <c r="F78" s="21">
        <f t="shared" si="45"/>
        <v>6.3371356147021542E-14</v>
      </c>
      <c r="G78" s="7">
        <f t="shared" si="13"/>
        <v>0.97540849862490309</v>
      </c>
      <c r="H78" s="7">
        <f t="shared" si="14"/>
        <v>8.5815663966632271E-3</v>
      </c>
      <c r="I78" s="32">
        <f t="shared" si="15"/>
        <v>90.014238789724061</v>
      </c>
      <c r="J78" s="2">
        <f t="shared" si="39"/>
        <v>0.51889592921218841</v>
      </c>
      <c r="K78" s="2">
        <f t="shared" si="16"/>
        <v>1.3767621819725901</v>
      </c>
      <c r="L78" s="2">
        <f t="shared" si="17"/>
        <v>1.220845060140447</v>
      </c>
      <c r="M78" s="2">
        <f t="shared" si="18"/>
        <v>0.9845324544509173</v>
      </c>
      <c r="N78" s="2">
        <f t="shared" si="19"/>
        <v>0.98448346907099671</v>
      </c>
      <c r="O78" s="2">
        <f t="shared" si="20"/>
        <v>0.61083882973192227</v>
      </c>
      <c r="P78" s="2">
        <f t="shared" si="21"/>
        <v>0.13493350106832383</v>
      </c>
      <c r="Q78" s="6">
        <f t="shared" si="22"/>
        <v>145</v>
      </c>
      <c r="R78" s="2">
        <f t="shared" si="89"/>
        <v>0.05</v>
      </c>
      <c r="S78" s="2">
        <f t="shared" si="89"/>
        <v>0.1</v>
      </c>
      <c r="T78" s="2">
        <f t="shared" si="89"/>
        <v>0.15</v>
      </c>
      <c r="U78" s="2">
        <f t="shared" si="89"/>
        <v>0.2</v>
      </c>
      <c r="V78" s="2">
        <f t="shared" si="89"/>
        <v>0.2</v>
      </c>
      <c r="W78" s="2">
        <f t="shared" si="89"/>
        <v>0.15</v>
      </c>
      <c r="X78" s="2">
        <f t="shared" si="89"/>
        <v>9.9999864415054845E-2</v>
      </c>
      <c r="Y78" s="2">
        <f t="shared" si="89"/>
        <v>3.4532590035862544E-2</v>
      </c>
      <c r="Z78" s="21">
        <f t="shared" si="76"/>
        <v>32585553.283221945</v>
      </c>
      <c r="AA78" s="21">
        <f t="shared" si="76"/>
        <v>2800610.0736489333</v>
      </c>
      <c r="AB78" s="21">
        <f t="shared" si="76"/>
        <v>241210.45407645358</v>
      </c>
      <c r="AC78" s="21">
        <f t="shared" si="76"/>
        <v>20815.013673198351</v>
      </c>
      <c r="AD78" s="21">
        <f t="shared" si="76"/>
        <v>1799.389994052241</v>
      </c>
      <c r="AE78" s="21">
        <f t="shared" si="76"/>
        <v>155.80488772637585</v>
      </c>
      <c r="AF78" s="21">
        <f t="shared" si="76"/>
        <v>13.511082398472981</v>
      </c>
      <c r="AG78" s="21">
        <f t="shared" si="76"/>
        <v>1.1732877779926676</v>
      </c>
      <c r="AH78" s="2">
        <f t="shared" si="62"/>
        <v>48.141502124628907</v>
      </c>
      <c r="AI78" s="2">
        <f t="shared" si="62"/>
        <v>50.548577230860353</v>
      </c>
      <c r="AJ78" s="2">
        <f t="shared" si="62"/>
        <v>52.955652337091799</v>
      </c>
      <c r="AK78" s="2">
        <f t="shared" si="62"/>
        <v>55.362727443323244</v>
      </c>
      <c r="AL78" s="2">
        <f t="shared" si="62"/>
        <v>57.769802549554683</v>
      </c>
      <c r="AM78" s="2">
        <f t="shared" si="62"/>
        <v>60.176877655786129</v>
      </c>
      <c r="AN78" s="2">
        <f t="shared" si="62"/>
        <v>62.583952762017574</v>
      </c>
      <c r="AO78" s="2">
        <f t="shared" si="61"/>
        <v>64.991027868249034</v>
      </c>
      <c r="AP78" s="2">
        <f t="shared" si="75"/>
        <v>2.0649907064450829E-6</v>
      </c>
      <c r="AQ78" s="2">
        <f t="shared" si="75"/>
        <v>1.7747845853937416E-7</v>
      </c>
      <c r="AR78" s="2">
        <f t="shared" si="75"/>
        <v>1.5285833596017035E-8</v>
      </c>
      <c r="AS78" s="2">
        <f t="shared" si="75"/>
        <v>1.3190756448318992E-9</v>
      </c>
      <c r="AT78" s="2">
        <f t="shared" si="75"/>
        <v>1.1402978416514604E-10</v>
      </c>
      <c r="AU78" s="2">
        <f t="shared" si="75"/>
        <v>9.8735670297084387E-12</v>
      </c>
      <c r="AV78" s="2">
        <f t="shared" si="75"/>
        <v>8.5621561461043819E-13</v>
      </c>
      <c r="AW78" s="2">
        <f t="shared" si="75"/>
        <v>7.4352837642287362E-14</v>
      </c>
      <c r="AX78" s="2"/>
      <c r="AY78" s="6">
        <f t="shared" si="26"/>
        <v>145</v>
      </c>
      <c r="AZ78" s="2">
        <f t="shared" si="90"/>
        <v>0.05</v>
      </c>
      <c r="BA78" s="2">
        <f t="shared" si="90"/>
        <v>0.15</v>
      </c>
      <c r="BB78" s="2">
        <f t="shared" si="90"/>
        <v>0.2</v>
      </c>
      <c r="BC78" s="2">
        <f t="shared" si="90"/>
        <v>0.2</v>
      </c>
      <c r="BD78" s="2">
        <f t="shared" si="90"/>
        <v>0.2</v>
      </c>
      <c r="BE78" s="2">
        <f t="shared" si="90"/>
        <v>0.14999978921869495</v>
      </c>
      <c r="BF78" s="2">
        <f t="shared" si="90"/>
        <v>3.4483679852301698E-2</v>
      </c>
      <c r="BG78" s="21">
        <f t="shared" si="77"/>
        <v>2793959.1773661487</v>
      </c>
      <c r="BH78" s="21">
        <f t="shared" si="77"/>
        <v>240622.61782657489</v>
      </c>
      <c r="BI78" s="21">
        <f t="shared" si="77"/>
        <v>20763.082124041721</v>
      </c>
      <c r="BJ78" s="21">
        <f t="shared" si="77"/>
        <v>1794.8035678745248</v>
      </c>
      <c r="BK78" s="21">
        <f t="shared" si="77"/>
        <v>155.39990200867283</v>
      </c>
      <c r="BL78" s="21">
        <f t="shared" si="77"/>
        <v>13.475324725100831</v>
      </c>
      <c r="BM78" s="21">
        <f t="shared" si="77"/>
        <v>1.170130622672062</v>
      </c>
      <c r="BN78" s="2">
        <f t="shared" si="80"/>
        <v>50.548577230860353</v>
      </c>
      <c r="BO78" s="2">
        <f t="shared" si="80"/>
        <v>52.955652337091799</v>
      </c>
      <c r="BP78" s="2">
        <f t="shared" si="80"/>
        <v>55.362727443323244</v>
      </c>
      <c r="BQ78" s="2">
        <f t="shared" si="80"/>
        <v>57.769802549554683</v>
      </c>
      <c r="BR78" s="2">
        <f t="shared" si="80"/>
        <v>60.176877655786129</v>
      </c>
      <c r="BS78" s="2">
        <f t="shared" si="80"/>
        <v>62.583952762017574</v>
      </c>
      <c r="BT78" s="2">
        <f t="shared" si="80"/>
        <v>64.991027868249034</v>
      </c>
      <c r="BU78" s="2">
        <f t="shared" si="84"/>
        <v>1.7705698222196936E-7</v>
      </c>
      <c r="BV78" s="2">
        <f t="shared" si="84"/>
        <v>1.5248581615657485E-8</v>
      </c>
      <c r="BW78" s="2">
        <f t="shared" si="84"/>
        <v>1.3157846721346166E-9</v>
      </c>
      <c r="BX78" s="2">
        <f t="shared" si="82"/>
        <v>1.1373913611838228E-10</v>
      </c>
      <c r="BY78" s="2">
        <f t="shared" si="82"/>
        <v>9.8479025355569672E-12</v>
      </c>
      <c r="BZ78" s="2">
        <f t="shared" si="82"/>
        <v>8.5394960235616761E-13</v>
      </c>
      <c r="CA78" s="2">
        <f t="shared" si="82"/>
        <v>7.4152764428053319E-14</v>
      </c>
      <c r="CB78" s="2"/>
      <c r="CC78" s="6">
        <f t="shared" si="30"/>
        <v>145</v>
      </c>
      <c r="CD78" s="2">
        <f t="shared" si="91"/>
        <v>0.01</v>
      </c>
      <c r="CE78" s="2">
        <f t="shared" si="91"/>
        <v>0.05</v>
      </c>
      <c r="CF78" s="2">
        <f t="shared" si="91"/>
        <v>0.19999971895825996</v>
      </c>
      <c r="CG78" s="2">
        <f t="shared" si="91"/>
        <v>0.33104332658209629</v>
      </c>
      <c r="CH78" s="2">
        <f t="shared" si="91"/>
        <v>1.9347183550715342E-2</v>
      </c>
      <c r="CI78" s="2">
        <f t="shared" si="91"/>
        <v>4.4088479535117078E-4</v>
      </c>
      <c r="CJ78" s="2">
        <f t="shared" si="91"/>
        <v>7.7158454995340804E-6</v>
      </c>
      <c r="CK78" s="21">
        <f t="shared" si="78"/>
        <v>1794.8035678745248</v>
      </c>
      <c r="CL78" s="21">
        <f t="shared" si="78"/>
        <v>155.39990200867283</v>
      </c>
      <c r="CM78" s="21">
        <f t="shared" si="78"/>
        <v>13.475324725100831</v>
      </c>
      <c r="CN78" s="21">
        <f t="shared" si="78"/>
        <v>1.170130622672062</v>
      </c>
      <c r="CO78" s="21">
        <f t="shared" si="78"/>
        <v>0.10174031843498665</v>
      </c>
      <c r="CP78" s="21">
        <f t="shared" si="78"/>
        <v>8.856801840113903E-3</v>
      </c>
      <c r="CQ78" s="21">
        <f t="shared" si="78"/>
        <v>7.7188237452000615E-4</v>
      </c>
      <c r="CR78" s="2">
        <f t="shared" si="81"/>
        <v>57.769802549554683</v>
      </c>
      <c r="CS78" s="2">
        <f t="shared" si="81"/>
        <v>60.176877655786129</v>
      </c>
      <c r="CT78" s="2">
        <f t="shared" si="81"/>
        <v>62.583952762017574</v>
      </c>
      <c r="CU78" s="2">
        <f t="shared" si="81"/>
        <v>64.991027868249034</v>
      </c>
      <c r="CV78" s="2">
        <f t="shared" si="81"/>
        <v>67.39810297448048</v>
      </c>
      <c r="CW78" s="2">
        <f t="shared" si="81"/>
        <v>69.805178080711926</v>
      </c>
      <c r="CX78" s="2">
        <f t="shared" si="81"/>
        <v>72.212253186943357</v>
      </c>
      <c r="CY78" s="2">
        <f t="shared" si="85"/>
        <v>1.1373913611838228E-10</v>
      </c>
      <c r="CZ78" s="2">
        <f t="shared" si="85"/>
        <v>9.8479025355569672E-12</v>
      </c>
      <c r="DA78" s="2">
        <f t="shared" si="85"/>
        <v>8.5394960235616761E-13</v>
      </c>
      <c r="DB78" s="2">
        <f t="shared" si="83"/>
        <v>7.4152764428053319E-14</v>
      </c>
      <c r="DC78" s="2">
        <f t="shared" si="83"/>
        <v>6.447421954060397E-15</v>
      </c>
      <c r="DD78" s="2">
        <f t="shared" si="83"/>
        <v>5.6126754373363478E-16</v>
      </c>
      <c r="DE78" s="2">
        <f t="shared" si="83"/>
        <v>4.8915232859321955E-17</v>
      </c>
      <c r="DF78" s="2"/>
      <c r="DG78" s="6">
        <f t="shared" si="34"/>
        <v>145</v>
      </c>
      <c r="DH78" s="2">
        <f t="shared" si="88"/>
        <v>5.9999915687477978E-2</v>
      </c>
      <c r="DI78" s="2">
        <f t="shared" si="88"/>
        <v>6.207062373414305E-2</v>
      </c>
      <c r="DJ78" s="2">
        <f t="shared" si="88"/>
        <v>1.1608310130429204E-2</v>
      </c>
      <c r="DK78" s="2">
        <f t="shared" si="88"/>
        <v>1.1463004679130441E-3</v>
      </c>
      <c r="DL78" s="2">
        <f t="shared" si="88"/>
        <v>1.0030599149394304E-4</v>
      </c>
      <c r="DM78" s="2">
        <f t="shared" si="88"/>
        <v>7.4073412473862898E-6</v>
      </c>
      <c r="DN78" s="2">
        <f t="shared" si="88"/>
        <v>5.8809390820480098E-7</v>
      </c>
      <c r="DO78" s="2">
        <f t="shared" si="88"/>
        <v>4.6265645484711012E-8</v>
      </c>
      <c r="DP78" s="2">
        <f t="shared" si="88"/>
        <v>3.1482086049194894E-9</v>
      </c>
      <c r="DQ78" s="2">
        <f t="shared" si="88"/>
        <v>1.9689925800925324E-10</v>
      </c>
      <c r="DR78" s="2">
        <f t="shared" si="88"/>
        <v>1.035245889013936E-11</v>
      </c>
      <c r="DS78" s="2">
        <f t="shared" si="88"/>
        <v>6.0523142053625639E-13</v>
      </c>
      <c r="DT78" s="2">
        <f t="shared" si="88"/>
        <v>0</v>
      </c>
      <c r="DU78" s="21">
        <f t="shared" si="79"/>
        <v>13.475324725100831</v>
      </c>
      <c r="DV78" s="21">
        <f t="shared" si="79"/>
        <v>1.170130622672062</v>
      </c>
      <c r="DW78" s="21">
        <f t="shared" si="79"/>
        <v>0.10174031843498665</v>
      </c>
      <c r="DX78" s="21">
        <f t="shared" si="79"/>
        <v>8.856801840113903E-3</v>
      </c>
      <c r="DY78" s="21">
        <f t="shared" si="79"/>
        <v>7.7188237452000615E-4</v>
      </c>
      <c r="DZ78" s="21">
        <f t="shared" si="79"/>
        <v>6.7341733288945628E-5</v>
      </c>
      <c r="EA78" s="21">
        <f t="shared" si="79"/>
        <v>5.8809563748433073E-6</v>
      </c>
      <c r="EB78" s="21">
        <f t="shared" si="79"/>
        <v>5.1406285970769437E-7</v>
      </c>
      <c r="EC78" s="21">
        <f t="shared" si="79"/>
        <v>4.4974409677828803E-8</v>
      </c>
      <c r="ED78" s="21">
        <f t="shared" si="79"/>
        <v>3.9379851317352512E-9</v>
      </c>
      <c r="EE78" s="21">
        <f t="shared" si="79"/>
        <v>3.4508191699472254E-10</v>
      </c>
      <c r="EF78" s="21">
        <f t="shared" si="79"/>
        <v>3.0261582227430766E-11</v>
      </c>
      <c r="EG78" s="21">
        <f t="shared" si="79"/>
        <v>2.6556177372465033E-12</v>
      </c>
      <c r="EH78" s="2">
        <f t="shared" si="87"/>
        <v>62.583952762017574</v>
      </c>
      <c r="EI78" s="2">
        <f t="shared" si="87"/>
        <v>64.991027868249034</v>
      </c>
      <c r="EJ78" s="2">
        <f t="shared" si="87"/>
        <v>67.39810297448048</v>
      </c>
      <c r="EK78" s="2">
        <f t="shared" si="87"/>
        <v>69.805178080711926</v>
      </c>
      <c r="EL78" s="2">
        <f t="shared" si="87"/>
        <v>72.212253186943357</v>
      </c>
      <c r="EM78" s="2">
        <f t="shared" si="87"/>
        <v>74.619328293174803</v>
      </c>
      <c r="EN78" s="2">
        <f t="shared" si="87"/>
        <v>77.026403399406249</v>
      </c>
      <c r="EO78" s="2">
        <f t="shared" si="86"/>
        <v>79.433478505637694</v>
      </c>
      <c r="EP78" s="2">
        <f t="shared" si="86"/>
        <v>81.84055361186914</v>
      </c>
      <c r="EQ78" s="2">
        <f t="shared" si="86"/>
        <v>84.247628718100586</v>
      </c>
      <c r="ER78" s="2">
        <f t="shared" si="86"/>
        <v>86.654703824332032</v>
      </c>
      <c r="ES78" s="2">
        <f t="shared" si="86"/>
        <v>89.061778930563477</v>
      </c>
      <c r="ET78" s="2">
        <f t="shared" si="86"/>
        <v>91.468854036794923</v>
      </c>
      <c r="EU78" s="2">
        <f t="shared" si="71"/>
        <v>8.5394960235616761E-13</v>
      </c>
      <c r="EV78" s="2">
        <f t="shared" si="71"/>
        <v>7.4152764428053319E-14</v>
      </c>
      <c r="EW78" s="2">
        <f t="shared" si="71"/>
        <v>6.447421954060397E-15</v>
      </c>
      <c r="EX78" s="2">
        <f t="shared" si="71"/>
        <v>5.6126754373363478E-16</v>
      </c>
      <c r="EY78" s="2">
        <f t="shared" si="71"/>
        <v>4.8915232859321955E-17</v>
      </c>
      <c r="EZ78" s="2">
        <f t="shared" si="71"/>
        <v>4.2675369638117073E-18</v>
      </c>
      <c r="FA78" s="2">
        <f t="shared" si="71"/>
        <v>3.726841809152985E-19</v>
      </c>
      <c r="FB78" s="2">
        <f t="shared" si="71"/>
        <v>3.2576860564492888E-20</v>
      </c>
      <c r="FC78" s="2">
        <f t="shared" si="69"/>
        <v>2.8500893331957484E-21</v>
      </c>
      <c r="FD78" s="2">
        <f t="shared" si="69"/>
        <v>2.4955545828487038E-22</v>
      </c>
      <c r="FE78" s="2">
        <f t="shared" si="69"/>
        <v>2.1868309061769495E-23</v>
      </c>
      <c r="FF78" s="2">
        <f t="shared" si="69"/>
        <v>1.9177175049068927E-24</v>
      </c>
      <c r="FG78" s="2">
        <f t="shared" si="69"/>
        <v>1.6829009741739564E-25</v>
      </c>
    </row>
    <row r="79" spans="1:163" x14ac:dyDescent="0.25">
      <c r="A79" s="19">
        <v>61</v>
      </c>
      <c r="B79" s="19">
        <v>147</v>
      </c>
      <c r="C79" s="4">
        <f t="shared" si="56"/>
        <v>61</v>
      </c>
      <c r="D79" s="20">
        <f t="shared" si="56"/>
        <v>147</v>
      </c>
      <c r="E79" s="8">
        <f t="shared" si="12"/>
        <v>420.16</v>
      </c>
      <c r="F79" s="21">
        <f t="shared" si="45"/>
        <v>6.3371356147021542E-14</v>
      </c>
      <c r="G79" s="7">
        <f t="shared" si="13"/>
        <v>0.94653734348356988</v>
      </c>
      <c r="H79" s="7">
        <f t="shared" si="14"/>
        <v>8.1147211128983661E-3</v>
      </c>
      <c r="I79" s="32">
        <f t="shared" si="15"/>
        <v>90.26856693318949</v>
      </c>
      <c r="J79" s="2">
        <f t="shared" si="39"/>
        <v>0.57067679180337461</v>
      </c>
      <c r="K79" s="2">
        <f t="shared" si="16"/>
        <v>1.4492529390406852</v>
      </c>
      <c r="L79" s="2">
        <f t="shared" si="17"/>
        <v>1.2336443567330846</v>
      </c>
      <c r="M79" s="2">
        <f t="shared" si="18"/>
        <v>0.99004329319409856</v>
      </c>
      <c r="N79" s="2">
        <f t="shared" si="19"/>
        <v>0.9900000515151457</v>
      </c>
      <c r="O79" s="2">
        <f t="shared" si="20"/>
        <v>0.67102863978623217</v>
      </c>
      <c r="P79" s="2">
        <f t="shared" si="21"/>
        <v>0.14960346102321939</v>
      </c>
      <c r="Q79" s="6">
        <f t="shared" si="22"/>
        <v>147</v>
      </c>
      <c r="R79" s="2">
        <f t="shared" si="89"/>
        <v>0.05</v>
      </c>
      <c r="S79" s="2">
        <f t="shared" si="89"/>
        <v>0.1</v>
      </c>
      <c r="T79" s="2">
        <f t="shared" si="89"/>
        <v>0.15</v>
      </c>
      <c r="U79" s="2">
        <f t="shared" si="89"/>
        <v>0.2</v>
      </c>
      <c r="V79" s="2">
        <f t="shared" si="89"/>
        <v>0.2</v>
      </c>
      <c r="W79" s="2">
        <f t="shared" si="89"/>
        <v>0.15</v>
      </c>
      <c r="X79" s="2">
        <f t="shared" si="89"/>
        <v>9.9999998949862737E-2</v>
      </c>
      <c r="Y79" s="2">
        <f t="shared" si="89"/>
        <v>4.0043294244235854E-2</v>
      </c>
      <c r="Z79" s="21">
        <f t="shared" si="76"/>
        <v>41362972.508340172</v>
      </c>
      <c r="AA79" s="21">
        <f t="shared" si="76"/>
        <v>3595993.7343759034</v>
      </c>
      <c r="AB79" s="21">
        <f t="shared" si="76"/>
        <v>313286.54509366141</v>
      </c>
      <c r="AC79" s="21">
        <f t="shared" si="76"/>
        <v>27346.477410989315</v>
      </c>
      <c r="AD79" s="21">
        <f t="shared" si="76"/>
        <v>2391.2711985997594</v>
      </c>
      <c r="AE79" s="21">
        <f t="shared" si="76"/>
        <v>209.44174341246782</v>
      </c>
      <c r="AF79" s="21">
        <f t="shared" si="76"/>
        <v>18.371759857773313</v>
      </c>
      <c r="AG79" s="21">
        <f t="shared" si="76"/>
        <v>1.6137767359538666</v>
      </c>
      <c r="AH79" s="2">
        <f t="shared" si="62"/>
        <v>47.912344174683035</v>
      </c>
      <c r="AI79" s="2">
        <f t="shared" si="62"/>
        <v>50.307961383417187</v>
      </c>
      <c r="AJ79" s="2">
        <f t="shared" si="62"/>
        <v>52.703578592151338</v>
      </c>
      <c r="AK79" s="2">
        <f t="shared" si="62"/>
        <v>55.099195800885489</v>
      </c>
      <c r="AL79" s="2">
        <f t="shared" si="62"/>
        <v>57.494813009619641</v>
      </c>
      <c r="AM79" s="2">
        <f t="shared" si="62"/>
        <v>59.890430218353792</v>
      </c>
      <c r="AN79" s="2">
        <f t="shared" si="62"/>
        <v>62.286047427087944</v>
      </c>
      <c r="AO79" s="2">
        <f t="shared" si="61"/>
        <v>64.681664635822102</v>
      </c>
      <c r="AP79" s="2">
        <f t="shared" si="75"/>
        <v>2.6212276662117639E-6</v>
      </c>
      <c r="AQ79" s="2">
        <f t="shared" si="75"/>
        <v>2.2788299977682474E-7</v>
      </c>
      <c r="AR79" s="2">
        <f t="shared" si="75"/>
        <v>1.9853393229553653E-8</v>
      </c>
      <c r="AS79" s="2">
        <f t="shared" si="75"/>
        <v>1.7329833595208068E-9</v>
      </c>
      <c r="AT79" s="2">
        <f t="shared" si="75"/>
        <v>1.5153809877525492E-10</v>
      </c>
      <c r="AU79" s="2">
        <f t="shared" si="75"/>
        <v>1.327260731399817E-11</v>
      </c>
      <c r="AV79" s="2">
        <f t="shared" si="75"/>
        <v>1.1642433369995594E-12</v>
      </c>
      <c r="AW79" s="2">
        <f t="shared" si="75"/>
        <v>1.022672202760769E-13</v>
      </c>
      <c r="AX79" s="2"/>
      <c r="AY79" s="6">
        <f t="shared" si="26"/>
        <v>147</v>
      </c>
      <c r="AZ79" s="2">
        <f t="shared" si="90"/>
        <v>0.05</v>
      </c>
      <c r="BA79" s="2">
        <f t="shared" si="90"/>
        <v>0.15</v>
      </c>
      <c r="BB79" s="2">
        <f t="shared" si="90"/>
        <v>0.2</v>
      </c>
      <c r="BC79" s="2">
        <f t="shared" si="90"/>
        <v>0.2</v>
      </c>
      <c r="BD79" s="2">
        <f t="shared" si="90"/>
        <v>0.2</v>
      </c>
      <c r="BE79" s="2">
        <f t="shared" si="90"/>
        <v>0.14999999834648506</v>
      </c>
      <c r="BF79" s="2">
        <f t="shared" si="90"/>
        <v>4.0000053168660586E-2</v>
      </c>
      <c r="BG79" s="21">
        <f t="shared" si="77"/>
        <v>3587477.2504268046</v>
      </c>
      <c r="BH79" s="21">
        <f t="shared" si="77"/>
        <v>312525.03268122673</v>
      </c>
      <c r="BI79" s="21">
        <f t="shared" si="77"/>
        <v>27278.418340975481</v>
      </c>
      <c r="BJ79" s="21">
        <f t="shared" si="77"/>
        <v>2385.1904394166522</v>
      </c>
      <c r="BK79" s="21">
        <f t="shared" si="77"/>
        <v>208.89855929099201</v>
      </c>
      <c r="BL79" s="21">
        <f t="shared" si="77"/>
        <v>18.3232425736403</v>
      </c>
      <c r="BM79" s="21">
        <f t="shared" si="77"/>
        <v>1.6094432293142931</v>
      </c>
      <c r="BN79" s="2">
        <f t="shared" si="80"/>
        <v>50.307961383417187</v>
      </c>
      <c r="BO79" s="2">
        <f t="shared" si="80"/>
        <v>52.703578592151338</v>
      </c>
      <c r="BP79" s="2">
        <f t="shared" si="80"/>
        <v>55.099195800885489</v>
      </c>
      <c r="BQ79" s="2">
        <f t="shared" si="80"/>
        <v>57.494813009619641</v>
      </c>
      <c r="BR79" s="2">
        <f t="shared" si="80"/>
        <v>59.890430218353792</v>
      </c>
      <c r="BS79" s="2">
        <f t="shared" si="80"/>
        <v>62.286047427087944</v>
      </c>
      <c r="BT79" s="2">
        <f t="shared" si="80"/>
        <v>64.681664635822102</v>
      </c>
      <c r="BU79" s="2">
        <f t="shared" si="84"/>
        <v>2.2734329863899445E-7</v>
      </c>
      <c r="BV79" s="2">
        <f t="shared" si="84"/>
        <v>1.9805135155242519E-8</v>
      </c>
      <c r="BW79" s="2">
        <f t="shared" si="84"/>
        <v>1.7286703639555139E-9</v>
      </c>
      <c r="BX79" s="2">
        <f t="shared" si="82"/>
        <v>1.5115275281940429E-10</v>
      </c>
      <c r="BY79" s="2">
        <f t="shared" si="82"/>
        <v>1.3238184999582264E-11</v>
      </c>
      <c r="BZ79" s="2">
        <f t="shared" si="82"/>
        <v>1.1611687309074647E-12</v>
      </c>
      <c r="CA79" s="2">
        <f t="shared" si="82"/>
        <v>1.0199260008345453E-13</v>
      </c>
      <c r="CB79" s="2"/>
      <c r="CC79" s="6">
        <f t="shared" si="30"/>
        <v>147</v>
      </c>
      <c r="CD79" s="2">
        <f t="shared" si="91"/>
        <v>0.01</v>
      </c>
      <c r="CE79" s="2">
        <f t="shared" si="91"/>
        <v>0.05</v>
      </c>
      <c r="CF79" s="2">
        <f t="shared" si="91"/>
        <v>0.19999999779531344</v>
      </c>
      <c r="CG79" s="2">
        <f t="shared" si="91"/>
        <v>0.38400051041914157</v>
      </c>
      <c r="CH79" s="2">
        <f t="shared" si="91"/>
        <v>2.6397793251567925E-2</v>
      </c>
      <c r="CI79" s="2">
        <f t="shared" si="91"/>
        <v>6.1935616143161129E-4</v>
      </c>
      <c r="CJ79" s="2">
        <f t="shared" si="91"/>
        <v>1.098215877761044E-5</v>
      </c>
      <c r="CK79" s="21">
        <f t="shared" si="78"/>
        <v>2385.1904394166522</v>
      </c>
      <c r="CL79" s="21">
        <f t="shared" si="78"/>
        <v>208.89855929099201</v>
      </c>
      <c r="CM79" s="21">
        <f t="shared" si="78"/>
        <v>18.3232425736403</v>
      </c>
      <c r="CN79" s="21">
        <f t="shared" si="78"/>
        <v>1.6094432293142931</v>
      </c>
      <c r="CO79" s="21">
        <f t="shared" si="78"/>
        <v>0.14155085271806311</v>
      </c>
      <c r="CP79" s="21">
        <f t="shared" si="78"/>
        <v>1.2464483147987905E-2</v>
      </c>
      <c r="CQ79" s="21">
        <f t="shared" si="78"/>
        <v>1.0988193586934395E-3</v>
      </c>
      <c r="CR79" s="2">
        <f t="shared" si="81"/>
        <v>57.494813009619641</v>
      </c>
      <c r="CS79" s="2">
        <f t="shared" si="81"/>
        <v>59.890430218353792</v>
      </c>
      <c r="CT79" s="2">
        <f t="shared" si="81"/>
        <v>62.286047427087944</v>
      </c>
      <c r="CU79" s="2">
        <f t="shared" si="81"/>
        <v>64.681664635822102</v>
      </c>
      <c r="CV79" s="2">
        <f t="shared" si="81"/>
        <v>67.077281844556254</v>
      </c>
      <c r="CW79" s="2">
        <f t="shared" si="81"/>
        <v>69.472899053290405</v>
      </c>
      <c r="CX79" s="2">
        <f t="shared" si="81"/>
        <v>71.868516262024556</v>
      </c>
      <c r="CY79" s="2">
        <f t="shared" si="85"/>
        <v>1.5115275281940429E-10</v>
      </c>
      <c r="CZ79" s="2">
        <f t="shared" si="85"/>
        <v>1.3238184999582264E-11</v>
      </c>
      <c r="DA79" s="2">
        <f t="shared" si="85"/>
        <v>1.1611687309074647E-12</v>
      </c>
      <c r="DB79" s="2">
        <f t="shared" si="83"/>
        <v>1.0199260008345453E-13</v>
      </c>
      <c r="DC79" s="2">
        <f t="shared" si="83"/>
        <v>8.9702695005164457E-15</v>
      </c>
      <c r="DD79" s="2">
        <f t="shared" si="83"/>
        <v>7.8989120075987064E-16</v>
      </c>
      <c r="DE79" s="2">
        <f t="shared" si="83"/>
        <v>6.9633672921009742E-17</v>
      </c>
      <c r="DF79" s="2"/>
      <c r="DG79" s="6">
        <f t="shared" si="34"/>
        <v>147</v>
      </c>
      <c r="DH79" s="2">
        <f t="shared" si="88"/>
        <v>5.9999999338594026E-2</v>
      </c>
      <c r="DI79" s="2">
        <f t="shared" si="88"/>
        <v>7.2000095703589048E-2</v>
      </c>
      <c r="DJ79" s="2">
        <f t="shared" si="88"/>
        <v>1.5838675950940753E-2</v>
      </c>
      <c r="DK79" s="2">
        <f t="shared" si="88"/>
        <v>1.6103260197221892E-3</v>
      </c>
      <c r="DL79" s="2">
        <f t="shared" si="88"/>
        <v>1.4276806410893573E-4</v>
      </c>
      <c r="DM79" s="2">
        <f t="shared" si="88"/>
        <v>1.0666177844833591E-5</v>
      </c>
      <c r="DN79" s="2">
        <f t="shared" si="88"/>
        <v>8.5659715124419835E-7</v>
      </c>
      <c r="DO79" s="2">
        <f t="shared" si="88"/>
        <v>6.8165816021759083E-8</v>
      </c>
      <c r="DP79" s="2">
        <f t="shared" si="88"/>
        <v>4.6919029283998273E-9</v>
      </c>
      <c r="DQ79" s="2">
        <f t="shared" si="88"/>
        <v>2.9682944435727168E-10</v>
      </c>
      <c r="DR79" s="2">
        <f t="shared" si="88"/>
        <v>1.578642216948367E-11</v>
      </c>
      <c r="DS79" s="2">
        <f t="shared" si="88"/>
        <v>9.3355323471655546E-13</v>
      </c>
      <c r="DT79" s="2">
        <f t="shared" si="88"/>
        <v>0</v>
      </c>
      <c r="DU79" s="21">
        <f t="shared" si="79"/>
        <v>18.3232425736403</v>
      </c>
      <c r="DV79" s="21">
        <f t="shared" si="79"/>
        <v>1.6094432293142931</v>
      </c>
      <c r="DW79" s="21">
        <f t="shared" si="79"/>
        <v>0.14155085271806311</v>
      </c>
      <c r="DX79" s="21">
        <f t="shared" si="79"/>
        <v>1.2464483147987905E-2</v>
      </c>
      <c r="DY79" s="21">
        <f t="shared" si="79"/>
        <v>1.0988193586934395E-3</v>
      </c>
      <c r="DZ79" s="21">
        <f t="shared" si="79"/>
        <v>9.6969954568950007E-5</v>
      </c>
      <c r="EA79" s="21">
        <f t="shared" si="79"/>
        <v>8.5660082005965949E-6</v>
      </c>
      <c r="EB79" s="21">
        <f t="shared" si="79"/>
        <v>7.5739824262218892E-7</v>
      </c>
      <c r="EC79" s="21">
        <f t="shared" si="79"/>
        <v>6.7027186896237841E-8</v>
      </c>
      <c r="ED79" s="21">
        <f t="shared" si="79"/>
        <v>5.9365888779319E-9</v>
      </c>
      <c r="EE79" s="21">
        <f t="shared" si="79"/>
        <v>5.2621402172941443E-10</v>
      </c>
      <c r="EF79" s="21">
        <f t="shared" si="79"/>
        <v>4.6677661983136419E-11</v>
      </c>
      <c r="EG79" s="21">
        <f t="shared" si="79"/>
        <v>4.1434319884177316E-12</v>
      </c>
      <c r="EH79" s="2">
        <f t="shared" si="87"/>
        <v>62.286047427087944</v>
      </c>
      <c r="EI79" s="2">
        <f t="shared" si="87"/>
        <v>64.681664635822102</v>
      </c>
      <c r="EJ79" s="2">
        <f t="shared" si="87"/>
        <v>67.077281844556254</v>
      </c>
      <c r="EK79" s="2">
        <f t="shared" si="87"/>
        <v>69.472899053290405</v>
      </c>
      <c r="EL79" s="2">
        <f t="shared" si="87"/>
        <v>71.868516262024556</v>
      </c>
      <c r="EM79" s="2">
        <f t="shared" si="87"/>
        <v>74.264133470758708</v>
      </c>
      <c r="EN79" s="2">
        <f t="shared" si="87"/>
        <v>76.659750679492859</v>
      </c>
      <c r="EO79" s="2">
        <f t="shared" si="86"/>
        <v>79.055367888227011</v>
      </c>
      <c r="EP79" s="2">
        <f t="shared" si="86"/>
        <v>81.450985096961162</v>
      </c>
      <c r="EQ79" s="2">
        <f t="shared" si="86"/>
        <v>83.846602305695313</v>
      </c>
      <c r="ER79" s="2">
        <f t="shared" si="86"/>
        <v>86.242219514429465</v>
      </c>
      <c r="ES79" s="2">
        <f t="shared" si="86"/>
        <v>88.637836723163616</v>
      </c>
      <c r="ET79" s="2">
        <f t="shared" si="86"/>
        <v>91.033453931897768</v>
      </c>
      <c r="EU79" s="2">
        <f t="shared" si="71"/>
        <v>1.1611687309074647E-12</v>
      </c>
      <c r="EV79" s="2">
        <f t="shared" si="71"/>
        <v>1.0199260008345453E-13</v>
      </c>
      <c r="EW79" s="2">
        <f t="shared" si="71"/>
        <v>8.9702695005164457E-15</v>
      </c>
      <c r="EX79" s="2">
        <f t="shared" si="71"/>
        <v>7.8989120075987064E-16</v>
      </c>
      <c r="EY79" s="2">
        <f t="shared" si="71"/>
        <v>6.9633672921009742E-17</v>
      </c>
      <c r="EZ79" s="2">
        <f t="shared" si="71"/>
        <v>6.1451175265496273E-18</v>
      </c>
      <c r="FA79" s="2">
        <f t="shared" si="71"/>
        <v>5.4283955643832054E-19</v>
      </c>
      <c r="FB79" s="2">
        <f t="shared" si="71"/>
        <v>4.7997353778339183E-20</v>
      </c>
      <c r="FC79" s="2">
        <f t="shared" si="69"/>
        <v>4.2476037323344709E-21</v>
      </c>
      <c r="FD79" s="2">
        <f t="shared" si="69"/>
        <v>3.7620968808186969E-22</v>
      </c>
      <c r="FE79" s="2">
        <f t="shared" si="69"/>
        <v>3.3346896180571263E-23</v>
      </c>
      <c r="FF79" s="2">
        <f t="shared" si="69"/>
        <v>2.958026741643626E-24</v>
      </c>
      <c r="FG79" s="2">
        <f t="shared" si="69"/>
        <v>2.6257490420898171E-25</v>
      </c>
    </row>
    <row r="80" spans="1:163" x14ac:dyDescent="0.25">
      <c r="A80" s="19">
        <v>62</v>
      </c>
      <c r="B80" s="19">
        <v>149</v>
      </c>
      <c r="C80" s="4">
        <f t="shared" si="56"/>
        <v>62</v>
      </c>
      <c r="D80" s="20">
        <f t="shared" si="56"/>
        <v>149</v>
      </c>
      <c r="E80" s="8">
        <f t="shared" si="12"/>
        <v>422.16</v>
      </c>
      <c r="F80" s="21">
        <f t="shared" si="45"/>
        <v>6.3371356147021542E-14</v>
      </c>
      <c r="G80" s="7">
        <f t="shared" si="13"/>
        <v>0.91909923105448632</v>
      </c>
      <c r="H80" s="7">
        <f t="shared" si="14"/>
        <v>7.7292506841608374E-3</v>
      </c>
      <c r="I80" s="32">
        <f t="shared" si="15"/>
        <v>90.505015326478556</v>
      </c>
      <c r="J80" s="2">
        <f t="shared" si="39"/>
        <v>0.62440508563288344</v>
      </c>
      <c r="K80" s="2">
        <f t="shared" si="16"/>
        <v>1.5259963872212143</v>
      </c>
      <c r="L80" s="2">
        <f t="shared" si="17"/>
        <v>1.2458811795890632</v>
      </c>
      <c r="M80" s="2">
        <f t="shared" si="18"/>
        <v>0.9945316279893518</v>
      </c>
      <c r="N80" s="2">
        <f t="shared" si="19"/>
        <v>0.99449910156207233</v>
      </c>
      <c r="O80" s="2">
        <f t="shared" si="20"/>
        <v>0.72372583906099919</v>
      </c>
      <c r="P80" s="2">
        <f t="shared" si="21"/>
        <v>0.16396227080595785</v>
      </c>
      <c r="Q80" s="6">
        <f t="shared" si="22"/>
        <v>149</v>
      </c>
      <c r="R80" s="2">
        <f t="shared" si="89"/>
        <v>0.05</v>
      </c>
      <c r="S80" s="2">
        <f t="shared" si="89"/>
        <v>0.1</v>
      </c>
      <c r="T80" s="2">
        <f t="shared" si="89"/>
        <v>0.15</v>
      </c>
      <c r="U80" s="2">
        <f t="shared" si="89"/>
        <v>0.2</v>
      </c>
      <c r="V80" s="2">
        <f t="shared" si="89"/>
        <v>0.2</v>
      </c>
      <c r="W80" s="2">
        <f t="shared" si="89"/>
        <v>0.15</v>
      </c>
      <c r="X80" s="2">
        <f t="shared" si="89"/>
        <v>9.9999999998479736E-2</v>
      </c>
      <c r="Y80" s="2">
        <f t="shared" si="89"/>
        <v>4.4531627990872097E-2</v>
      </c>
      <c r="Z80" s="21">
        <f t="shared" si="76"/>
        <v>52388474.272637017</v>
      </c>
      <c r="AA80" s="21">
        <f t="shared" si="76"/>
        <v>4606546.1039818078</v>
      </c>
      <c r="AB80" s="21">
        <f t="shared" si="76"/>
        <v>405910.63068401313</v>
      </c>
      <c r="AC80" s="21">
        <f t="shared" si="76"/>
        <v>35836.203694161137</v>
      </c>
      <c r="AD80" s="21">
        <f t="shared" si="76"/>
        <v>3169.4297389864601</v>
      </c>
      <c r="AE80" s="21">
        <f t="shared" si="76"/>
        <v>280.76762230635671</v>
      </c>
      <c r="AF80" s="21">
        <f t="shared" si="76"/>
        <v>24.909547619319483</v>
      </c>
      <c r="AG80" s="21">
        <f t="shared" si="76"/>
        <v>2.2130420550240371</v>
      </c>
      <c r="AH80" s="2">
        <f t="shared" si="62"/>
        <v>47.685357514768867</v>
      </c>
      <c r="AI80" s="2">
        <f t="shared" si="62"/>
        <v>50.069625390507305</v>
      </c>
      <c r="AJ80" s="2">
        <f t="shared" si="62"/>
        <v>52.45389326624575</v>
      </c>
      <c r="AK80" s="2">
        <f t="shared" si="62"/>
        <v>54.838161141984195</v>
      </c>
      <c r="AL80" s="2">
        <f t="shared" si="62"/>
        <v>57.222429017722632</v>
      </c>
      <c r="AM80" s="2">
        <f t="shared" si="62"/>
        <v>59.606696893461077</v>
      </c>
      <c r="AN80" s="2">
        <f t="shared" si="62"/>
        <v>61.990964769199522</v>
      </c>
      <c r="AO80" s="2">
        <f t="shared" si="61"/>
        <v>64.375232644937967</v>
      </c>
      <c r="AP80" s="2">
        <f t="shared" si="75"/>
        <v>3.3199286652166336E-6</v>
      </c>
      <c r="AQ80" s="2">
        <f t="shared" si="75"/>
        <v>2.9192307389633705E-7</v>
      </c>
      <c r="AR80" s="2">
        <f t="shared" si="75"/>
        <v>2.5723107145292037E-8</v>
      </c>
      <c r="AS80" s="2">
        <f t="shared" si="75"/>
        <v>2.2709888274024177E-9</v>
      </c>
      <c r="AT80" s="2">
        <f t="shared" si="75"/>
        <v>2.0085106077694697E-10</v>
      </c>
      <c r="AU80" s="2">
        <f t="shared" si="75"/>
        <v>1.7792624987882131E-11</v>
      </c>
      <c r="AV80" s="2">
        <f t="shared" si="75"/>
        <v>1.5785518136501403E-12</v>
      </c>
      <c r="AW80" s="2">
        <f t="shared" si="75"/>
        <v>1.4024347623743117E-13</v>
      </c>
      <c r="AX80" s="2"/>
      <c r="AY80" s="6">
        <f t="shared" si="26"/>
        <v>149</v>
      </c>
      <c r="AZ80" s="2">
        <f t="shared" si="90"/>
        <v>0.05</v>
      </c>
      <c r="BA80" s="2">
        <f t="shared" si="90"/>
        <v>0.15</v>
      </c>
      <c r="BB80" s="2">
        <f t="shared" si="90"/>
        <v>0.2</v>
      </c>
      <c r="BC80" s="2">
        <f t="shared" si="90"/>
        <v>0.2</v>
      </c>
      <c r="BD80" s="2">
        <f t="shared" si="90"/>
        <v>0.2</v>
      </c>
      <c r="BE80" s="2">
        <f t="shared" si="90"/>
        <v>0.14999999999756489</v>
      </c>
      <c r="BF80" s="2">
        <f t="shared" si="90"/>
        <v>4.4499101564507371E-2</v>
      </c>
      <c r="BG80" s="21">
        <f t="shared" si="77"/>
        <v>4595666.0788446646</v>
      </c>
      <c r="BH80" s="21">
        <f t="shared" si="77"/>
        <v>404926.52903163043</v>
      </c>
      <c r="BI80" s="21">
        <f t="shared" si="77"/>
        <v>35747.235244664567</v>
      </c>
      <c r="BJ80" s="21">
        <f t="shared" si="77"/>
        <v>3161.3891216161769</v>
      </c>
      <c r="BK80" s="21">
        <f t="shared" si="77"/>
        <v>280.0410890055432</v>
      </c>
      <c r="BL80" s="21">
        <f t="shared" si="77"/>
        <v>24.843906238194254</v>
      </c>
      <c r="BM80" s="21">
        <f t="shared" si="77"/>
        <v>2.2071115746224406</v>
      </c>
      <c r="BN80" s="2">
        <f t="shared" si="80"/>
        <v>50.069625390507305</v>
      </c>
      <c r="BO80" s="2">
        <f t="shared" si="80"/>
        <v>52.45389326624575</v>
      </c>
      <c r="BP80" s="2">
        <f t="shared" si="80"/>
        <v>54.838161141984195</v>
      </c>
      <c r="BQ80" s="2">
        <f t="shared" si="80"/>
        <v>57.222429017722632</v>
      </c>
      <c r="BR80" s="2">
        <f t="shared" si="80"/>
        <v>59.606696893461077</v>
      </c>
      <c r="BS80" s="2">
        <f t="shared" si="80"/>
        <v>61.990964769199522</v>
      </c>
      <c r="BT80" s="2">
        <f t="shared" si="80"/>
        <v>64.375232644937967</v>
      </c>
      <c r="BU80" s="2">
        <f t="shared" si="84"/>
        <v>2.9123359194811108E-7</v>
      </c>
      <c r="BV80" s="2">
        <f t="shared" si="84"/>
        <v>2.5660743288981663E-8</v>
      </c>
      <c r="BW80" s="2">
        <f t="shared" si="84"/>
        <v>2.2653507761031112E-9</v>
      </c>
      <c r="BX80" s="2">
        <f t="shared" si="82"/>
        <v>2.0034151594991915E-10</v>
      </c>
      <c r="BY80" s="2">
        <f t="shared" si="82"/>
        <v>1.7746583587323149E-11</v>
      </c>
      <c r="BZ80" s="2">
        <f t="shared" si="82"/>
        <v>1.574392030308856E-12</v>
      </c>
      <c r="CA80" s="2">
        <f t="shared" si="82"/>
        <v>1.3986765365177821E-13</v>
      </c>
      <c r="CB80" s="2"/>
      <c r="CC80" s="6">
        <f t="shared" si="30"/>
        <v>149</v>
      </c>
      <c r="CD80" s="2">
        <f t="shared" si="91"/>
        <v>0.01</v>
      </c>
      <c r="CE80" s="2">
        <f t="shared" si="91"/>
        <v>0.05</v>
      </c>
      <c r="CF80" s="2">
        <f t="shared" si="91"/>
        <v>0.19999999999675319</v>
      </c>
      <c r="CG80" s="2">
        <f t="shared" si="91"/>
        <v>0.42719137501927074</v>
      </c>
      <c r="CH80" s="2">
        <f t="shared" si="91"/>
        <v>3.5652196633783099E-2</v>
      </c>
      <c r="CI80" s="2">
        <f t="shared" si="91"/>
        <v>8.6668879654280275E-4</v>
      </c>
      <c r="CJ80" s="2">
        <f t="shared" si="91"/>
        <v>1.5578614649378597E-5</v>
      </c>
      <c r="CK80" s="21">
        <f t="shared" si="78"/>
        <v>3161.3891216161769</v>
      </c>
      <c r="CL80" s="21">
        <f t="shared" si="78"/>
        <v>280.0410890055432</v>
      </c>
      <c r="CM80" s="21">
        <f t="shared" si="78"/>
        <v>24.843906238194254</v>
      </c>
      <c r="CN80" s="21">
        <f t="shared" si="78"/>
        <v>2.2071115746224406</v>
      </c>
      <c r="CO80" s="21">
        <f t="shared" si="78"/>
        <v>0.19633243211144905</v>
      </c>
      <c r="CP80" s="21">
        <f t="shared" si="78"/>
        <v>1.7485764745655653E-2</v>
      </c>
      <c r="CQ80" s="21">
        <f t="shared" si="78"/>
        <v>1.5590761928589774E-3</v>
      </c>
      <c r="CR80" s="2">
        <f t="shared" si="81"/>
        <v>57.222429017722632</v>
      </c>
      <c r="CS80" s="2">
        <f t="shared" si="81"/>
        <v>59.606696893461077</v>
      </c>
      <c r="CT80" s="2">
        <f t="shared" si="81"/>
        <v>61.990964769199522</v>
      </c>
      <c r="CU80" s="2">
        <f t="shared" si="81"/>
        <v>64.375232644937967</v>
      </c>
      <c r="CV80" s="2">
        <f t="shared" si="81"/>
        <v>66.759500520676411</v>
      </c>
      <c r="CW80" s="2">
        <f t="shared" si="81"/>
        <v>69.143768396414856</v>
      </c>
      <c r="CX80" s="2">
        <f t="shared" si="81"/>
        <v>71.528036272153301</v>
      </c>
      <c r="CY80" s="2">
        <f t="shared" si="85"/>
        <v>2.0034151594991915E-10</v>
      </c>
      <c r="CZ80" s="2">
        <f t="shared" si="85"/>
        <v>1.7746583587323149E-11</v>
      </c>
      <c r="DA80" s="2">
        <f t="shared" si="85"/>
        <v>1.574392030308856E-12</v>
      </c>
      <c r="DB80" s="2">
        <f t="shared" si="83"/>
        <v>1.3986765365177821E-13</v>
      </c>
      <c r="DC80" s="2">
        <f t="shared" si="83"/>
        <v>1.2441852478551042E-14</v>
      </c>
      <c r="DD80" s="2">
        <f t="shared" si="83"/>
        <v>1.1080966252001589E-15</v>
      </c>
      <c r="DE80" s="2">
        <f t="shared" si="83"/>
        <v>9.8800772678014679E-17</v>
      </c>
      <c r="DF80" s="2"/>
      <c r="DG80" s="6">
        <f t="shared" si="34"/>
        <v>149</v>
      </c>
      <c r="DH80" s="2">
        <f t="shared" si="88"/>
        <v>5.9999999999025951E-2</v>
      </c>
      <c r="DI80" s="2">
        <f t="shared" si="88"/>
        <v>8.009838281611327E-2</v>
      </c>
      <c r="DJ80" s="2">
        <f t="shared" si="88"/>
        <v>2.1391317980269855E-2</v>
      </c>
      <c r="DK80" s="2">
        <f t="shared" si="88"/>
        <v>2.253390871011287E-3</v>
      </c>
      <c r="DL80" s="2">
        <f t="shared" si="88"/>
        <v>2.0252199044192178E-4</v>
      </c>
      <c r="DM80" s="2">
        <f t="shared" si="88"/>
        <v>1.5306337033589302E-5</v>
      </c>
      <c r="DN80" s="2">
        <f t="shared" si="88"/>
        <v>1.2433055572858009E-6</v>
      </c>
      <c r="DO80" s="2">
        <f t="shared" si="88"/>
        <v>1.0006887968261324E-7</v>
      </c>
      <c r="DP80" s="2">
        <f t="shared" si="88"/>
        <v>6.966454324519589E-9</v>
      </c>
      <c r="DQ80" s="2">
        <f t="shared" si="88"/>
        <v>4.4575886870568129E-10</v>
      </c>
      <c r="DR80" s="2">
        <f t="shared" si="88"/>
        <v>2.3977663188290421E-11</v>
      </c>
      <c r="DS80" s="2">
        <f t="shared" si="88"/>
        <v>1.4341416942897923E-12</v>
      </c>
      <c r="DT80" s="2">
        <f t="shared" si="88"/>
        <v>0</v>
      </c>
      <c r="DU80" s="21">
        <f t="shared" si="79"/>
        <v>24.843906238194254</v>
      </c>
      <c r="DV80" s="21">
        <f t="shared" si="79"/>
        <v>2.2071115746224406</v>
      </c>
      <c r="DW80" s="21">
        <f t="shared" si="79"/>
        <v>0.19633243211144905</v>
      </c>
      <c r="DX80" s="21">
        <f t="shared" si="79"/>
        <v>1.7485764745655653E-2</v>
      </c>
      <c r="DY80" s="21">
        <f t="shared" si="79"/>
        <v>1.5590761928589774E-3</v>
      </c>
      <c r="DZ80" s="21">
        <f t="shared" si="79"/>
        <v>1.3915820054041488E-4</v>
      </c>
      <c r="EA80" s="21">
        <f t="shared" si="79"/>
        <v>1.2433132863962119E-5</v>
      </c>
      <c r="EB80" s="21">
        <f t="shared" si="79"/>
        <v>1.1118770590497107E-6</v>
      </c>
      <c r="EC80" s="21">
        <f t="shared" si="79"/>
        <v>9.9520780997461662E-8</v>
      </c>
      <c r="ED80" s="21">
        <f t="shared" si="79"/>
        <v>8.9151773831260013E-9</v>
      </c>
      <c r="EE80" s="21">
        <f t="shared" si="79"/>
        <v>7.9925542696009016E-10</v>
      </c>
      <c r="EF80" s="21">
        <f t="shared" si="79"/>
        <v>7.1707135160056086E-11</v>
      </c>
      <c r="EG80" s="21">
        <f t="shared" si="79"/>
        <v>6.4378897202630937E-12</v>
      </c>
      <c r="EH80" s="2">
        <f t="shared" si="87"/>
        <v>61.990964769199522</v>
      </c>
      <c r="EI80" s="2">
        <f t="shared" si="87"/>
        <v>64.375232644937967</v>
      </c>
      <c r="EJ80" s="2">
        <f t="shared" si="87"/>
        <v>66.759500520676411</v>
      </c>
      <c r="EK80" s="2">
        <f t="shared" si="87"/>
        <v>69.143768396414856</v>
      </c>
      <c r="EL80" s="2">
        <f t="shared" si="87"/>
        <v>71.528036272153301</v>
      </c>
      <c r="EM80" s="2">
        <f t="shared" si="87"/>
        <v>73.912304147891746</v>
      </c>
      <c r="EN80" s="2">
        <f t="shared" si="87"/>
        <v>76.296572023630191</v>
      </c>
      <c r="EO80" s="2">
        <f t="shared" si="86"/>
        <v>78.680839899368635</v>
      </c>
      <c r="EP80" s="2">
        <f t="shared" si="86"/>
        <v>81.065107775107066</v>
      </c>
      <c r="EQ80" s="2">
        <f t="shared" si="86"/>
        <v>83.449375650845511</v>
      </c>
      <c r="ER80" s="2">
        <f t="shared" si="86"/>
        <v>85.833643526583955</v>
      </c>
      <c r="ES80" s="2">
        <f t="shared" si="86"/>
        <v>88.2179114023224</v>
      </c>
      <c r="ET80" s="2">
        <f t="shared" si="86"/>
        <v>90.602179278060845</v>
      </c>
      <c r="EU80" s="2">
        <f t="shared" si="71"/>
        <v>1.574392030308856E-12</v>
      </c>
      <c r="EV80" s="2">
        <f t="shared" si="71"/>
        <v>1.3986765365177821E-13</v>
      </c>
      <c r="EW80" s="2">
        <f t="shared" si="71"/>
        <v>1.2441852478551042E-14</v>
      </c>
      <c r="EX80" s="2">
        <f t="shared" si="71"/>
        <v>1.1080966252001589E-15</v>
      </c>
      <c r="EY80" s="2">
        <f t="shared" si="71"/>
        <v>9.8800772678014679E-17</v>
      </c>
      <c r="EZ80" s="2">
        <f t="shared" si="71"/>
        <v>8.8186438872254745E-18</v>
      </c>
      <c r="FA80" s="2">
        <f t="shared" si="71"/>
        <v>7.8790449074538804E-19</v>
      </c>
      <c r="FB80" s="2">
        <f t="shared" si="71"/>
        <v>7.0461157100742332E-20</v>
      </c>
      <c r="FC80" s="2">
        <f t="shared" si="69"/>
        <v>6.3067668566198845E-21</v>
      </c>
      <c r="FD80" s="2">
        <f t="shared" si="69"/>
        <v>5.649668810599496E-22</v>
      </c>
      <c r="FE80" s="2">
        <f t="shared" si="69"/>
        <v>5.0649900314327645E-23</v>
      </c>
      <c r="FF80" s="2">
        <f t="shared" si="69"/>
        <v>4.5441784005105251E-24</v>
      </c>
      <c r="FG80" s="2">
        <f t="shared" si="69"/>
        <v>4.0797780229804141E-25</v>
      </c>
    </row>
    <row r="81" spans="1:163" x14ac:dyDescent="0.25">
      <c r="A81" s="19">
        <v>63</v>
      </c>
      <c r="B81" s="19">
        <v>151</v>
      </c>
      <c r="C81" s="4">
        <f t="shared" si="56"/>
        <v>63</v>
      </c>
      <c r="D81" s="20">
        <f t="shared" si="56"/>
        <v>151</v>
      </c>
      <c r="E81" s="8">
        <f t="shared" si="12"/>
        <v>424.16</v>
      </c>
      <c r="F81" s="21">
        <f t="shared" si="45"/>
        <v>6.3371356147021542E-14</v>
      </c>
      <c r="G81" s="7">
        <f t="shared" si="13"/>
        <v>0.89523877197336565</v>
      </c>
      <c r="H81" s="7">
        <f t="shared" si="14"/>
        <v>7.4805112823379009E-3</v>
      </c>
      <c r="I81" s="32">
        <f t="shared" si="15"/>
        <v>90.70182367372766</v>
      </c>
      <c r="J81" s="2">
        <f t="shared" si="39"/>
        <v>0.67498230722444585</v>
      </c>
      <c r="K81" s="2">
        <f t="shared" si="16"/>
        <v>1.5980315387276067</v>
      </c>
      <c r="L81" s="2">
        <f t="shared" si="17"/>
        <v>1.2565853084990164</v>
      </c>
      <c r="M81" s="2">
        <f t="shared" si="18"/>
        <v>0.99757440829733968</v>
      </c>
      <c r="N81" s="2">
        <f t="shared" si="19"/>
        <v>0.99755470034768323</v>
      </c>
      <c r="O81" s="2">
        <f t="shared" si="20"/>
        <v>0.76530607048866384</v>
      </c>
      <c r="P81" s="2">
        <f t="shared" si="21"/>
        <v>0.17757960506884274</v>
      </c>
      <c r="Q81" s="6">
        <f t="shared" si="22"/>
        <v>151</v>
      </c>
      <c r="R81" s="2">
        <f t="shared" si="89"/>
        <v>0.05</v>
      </c>
      <c r="S81" s="2">
        <f t="shared" si="89"/>
        <v>0.1</v>
      </c>
      <c r="T81" s="2">
        <f t="shared" si="89"/>
        <v>0.15</v>
      </c>
      <c r="U81" s="2">
        <f t="shared" si="89"/>
        <v>0.2</v>
      </c>
      <c r="V81" s="2">
        <f t="shared" si="89"/>
        <v>0.2</v>
      </c>
      <c r="W81" s="2">
        <f t="shared" si="89"/>
        <v>0.15</v>
      </c>
      <c r="X81" s="2">
        <f t="shared" si="89"/>
        <v>9.999999999999977E-2</v>
      </c>
      <c r="Y81" s="2">
        <f t="shared" si="89"/>
        <v>4.7574408297339887E-2</v>
      </c>
      <c r="Z81" s="21">
        <f t="shared" si="76"/>
        <v>66208027.906927861</v>
      </c>
      <c r="AA81" s="21">
        <f t="shared" si="76"/>
        <v>5887573.2826478025</v>
      </c>
      <c r="AB81" s="21">
        <f t="shared" si="76"/>
        <v>524658.88454994734</v>
      </c>
      <c r="AC81" s="21">
        <f t="shared" si="76"/>
        <v>46844.007480609893</v>
      </c>
      <c r="AD81" s="21">
        <f t="shared" si="76"/>
        <v>4189.8490883372833</v>
      </c>
      <c r="AE81" s="21">
        <f t="shared" si="76"/>
        <v>375.36111200580649</v>
      </c>
      <c r="AF81" s="21">
        <f t="shared" si="76"/>
        <v>33.678513202314164</v>
      </c>
      <c r="AG81" s="21">
        <f t="shared" si="76"/>
        <v>3.0259475097051718</v>
      </c>
      <c r="AH81" s="2">
        <f t="shared" si="62"/>
        <v>47.46051143067433</v>
      </c>
      <c r="AI81" s="2">
        <f t="shared" si="62"/>
        <v>49.833537002208047</v>
      </c>
      <c r="AJ81" s="2">
        <f t="shared" si="62"/>
        <v>52.206562573741763</v>
      </c>
      <c r="AK81" s="2">
        <f t="shared" si="62"/>
        <v>54.57958814527548</v>
      </c>
      <c r="AL81" s="2">
        <f t="shared" si="62"/>
        <v>56.952613716809196</v>
      </c>
      <c r="AM81" s="2">
        <f t="shared" si="62"/>
        <v>59.325639288342913</v>
      </c>
      <c r="AN81" s="2">
        <f t="shared" si="62"/>
        <v>61.698664859876622</v>
      </c>
      <c r="AO81" s="2">
        <f t="shared" si="61"/>
        <v>64.071690431410346</v>
      </c>
      <c r="AP81" s="2">
        <f t="shared" si="75"/>
        <v>4.1956925203681445E-6</v>
      </c>
      <c r="AQ81" s="2">
        <f t="shared" si="75"/>
        <v>3.7310350346959398E-7</v>
      </c>
      <c r="AR81" s="2">
        <f t="shared" si="75"/>
        <v>3.3248345032867084E-8</v>
      </c>
      <c r="AS81" s="2">
        <f t="shared" si="75"/>
        <v>2.9685682815499942E-9</v>
      </c>
      <c r="AT81" s="2">
        <f t="shared" si="75"/>
        <v>2.6551641878396996E-10</v>
      </c>
      <c r="AU81" s="2">
        <f t="shared" si="75"/>
        <v>2.3787142712815575E-11</v>
      </c>
      <c r="AV81" s="2">
        <f t="shared" si="75"/>
        <v>2.1342530546510708E-12</v>
      </c>
      <c r="AW81" s="2">
        <f t="shared" si="75"/>
        <v>1.9175839731988584E-13</v>
      </c>
      <c r="AX81" s="2"/>
      <c r="AY81" s="6">
        <f t="shared" si="26"/>
        <v>151</v>
      </c>
      <c r="AZ81" s="2">
        <f t="shared" si="90"/>
        <v>0.05</v>
      </c>
      <c r="BA81" s="2">
        <f t="shared" si="90"/>
        <v>0.15</v>
      </c>
      <c r="BB81" s="2">
        <f t="shared" si="90"/>
        <v>0.2</v>
      </c>
      <c r="BC81" s="2">
        <f t="shared" si="90"/>
        <v>0.2</v>
      </c>
      <c r="BD81" s="2">
        <f t="shared" si="90"/>
        <v>0.2</v>
      </c>
      <c r="BE81" s="2">
        <f t="shared" si="90"/>
        <v>0.14999999999999961</v>
      </c>
      <c r="BF81" s="2">
        <f t="shared" si="90"/>
        <v>4.7554700347683665E-2</v>
      </c>
      <c r="BG81" s="21">
        <f t="shared" si="77"/>
        <v>5873705.6265132176</v>
      </c>
      <c r="BH81" s="21">
        <f t="shared" si="77"/>
        <v>523390.18103204528</v>
      </c>
      <c r="BI81" s="21">
        <f t="shared" si="77"/>
        <v>46727.997103980379</v>
      </c>
      <c r="BJ81" s="21">
        <f t="shared" si="77"/>
        <v>4179.2447061092207</v>
      </c>
      <c r="BK81" s="21">
        <f t="shared" si="77"/>
        <v>374.39198221655067</v>
      </c>
      <c r="BL81" s="21">
        <f t="shared" si="77"/>
        <v>33.589954659344798</v>
      </c>
      <c r="BM81" s="21">
        <f t="shared" si="77"/>
        <v>3.0178553328262332</v>
      </c>
      <c r="BN81" s="2">
        <f t="shared" si="80"/>
        <v>49.833537002208047</v>
      </c>
      <c r="BO81" s="2">
        <f t="shared" si="80"/>
        <v>52.206562573741763</v>
      </c>
      <c r="BP81" s="2">
        <f t="shared" si="80"/>
        <v>54.57958814527548</v>
      </c>
      <c r="BQ81" s="2">
        <f t="shared" si="80"/>
        <v>56.952613716809196</v>
      </c>
      <c r="BR81" s="2">
        <f t="shared" si="80"/>
        <v>59.325639288342913</v>
      </c>
      <c r="BS81" s="2">
        <f t="shared" si="80"/>
        <v>61.698664859876622</v>
      </c>
      <c r="BT81" s="2">
        <f t="shared" si="80"/>
        <v>64.071690431410346</v>
      </c>
      <c r="BU81" s="2">
        <f t="shared" si="84"/>
        <v>3.7222469129339326E-7</v>
      </c>
      <c r="BV81" s="2">
        <f t="shared" si="84"/>
        <v>3.3167945570376775E-8</v>
      </c>
      <c r="BW81" s="2">
        <f t="shared" si="84"/>
        <v>2.9612165466554436E-9</v>
      </c>
      <c r="BX81" s="2">
        <f t="shared" si="82"/>
        <v>2.6484440470106258E-10</v>
      </c>
      <c r="BY81" s="2">
        <f t="shared" si="82"/>
        <v>2.3725727643787501E-11</v>
      </c>
      <c r="BZ81" s="2">
        <f t="shared" si="82"/>
        <v>2.1286409796846823E-12</v>
      </c>
      <c r="CA81" s="2">
        <f t="shared" si="82"/>
        <v>1.9124558509688547E-13</v>
      </c>
      <c r="CB81" s="2"/>
      <c r="CC81" s="6">
        <f t="shared" si="30"/>
        <v>151</v>
      </c>
      <c r="CD81" s="2">
        <f t="shared" si="91"/>
        <v>0.01</v>
      </c>
      <c r="CE81" s="2">
        <f t="shared" si="91"/>
        <v>0.05</v>
      </c>
      <c r="CF81" s="2">
        <f t="shared" si="91"/>
        <v>0.19999999999999951</v>
      </c>
      <c r="CG81" s="2">
        <f t="shared" si="91"/>
        <v>0.45652512333776318</v>
      </c>
      <c r="CH81" s="2">
        <f t="shared" si="91"/>
        <v>4.7551112486383974E-2</v>
      </c>
      <c r="CI81" s="2">
        <f t="shared" si="91"/>
        <v>1.2078096742033917E-3</v>
      </c>
      <c r="CJ81" s="2">
        <f t="shared" si="91"/>
        <v>2.2024990313659342E-5</v>
      </c>
      <c r="CK81" s="21">
        <f t="shared" si="78"/>
        <v>4179.2447061092207</v>
      </c>
      <c r="CL81" s="21">
        <f t="shared" si="78"/>
        <v>374.39198221655067</v>
      </c>
      <c r="CM81" s="21">
        <f t="shared" si="78"/>
        <v>33.589954659344798</v>
      </c>
      <c r="CN81" s="21">
        <f t="shared" si="78"/>
        <v>3.0178553328262332</v>
      </c>
      <c r="CO81" s="21">
        <f t="shared" si="78"/>
        <v>0.27148799052566608</v>
      </c>
      <c r="CP81" s="21">
        <f t="shared" si="78"/>
        <v>2.4452739683347251E-2</v>
      </c>
      <c r="CQ81" s="21">
        <f t="shared" si="78"/>
        <v>2.2049280996933821E-3</v>
      </c>
      <c r="CR81" s="2">
        <f t="shared" si="81"/>
        <v>56.952613716809196</v>
      </c>
      <c r="CS81" s="2">
        <f t="shared" si="81"/>
        <v>59.325639288342913</v>
      </c>
      <c r="CT81" s="2">
        <f t="shared" si="81"/>
        <v>61.698664859876622</v>
      </c>
      <c r="CU81" s="2">
        <f t="shared" si="81"/>
        <v>64.071690431410346</v>
      </c>
      <c r="CV81" s="2">
        <f t="shared" si="81"/>
        <v>66.444716002944062</v>
      </c>
      <c r="CW81" s="2">
        <f t="shared" si="81"/>
        <v>68.817741574477779</v>
      </c>
      <c r="CX81" s="2">
        <f t="shared" si="81"/>
        <v>71.190767146011495</v>
      </c>
      <c r="CY81" s="2">
        <f t="shared" si="85"/>
        <v>2.6484440470106258E-10</v>
      </c>
      <c r="CZ81" s="2">
        <f t="shared" si="85"/>
        <v>2.3725727643787501E-11</v>
      </c>
      <c r="DA81" s="2">
        <f t="shared" si="85"/>
        <v>2.1286409796846823E-12</v>
      </c>
      <c r="DB81" s="2">
        <f t="shared" si="83"/>
        <v>1.9124558509688547E-13</v>
      </c>
      <c r="DC81" s="2">
        <f t="shared" si="83"/>
        <v>1.7204562137246671E-14</v>
      </c>
      <c r="DD81" s="2">
        <f t="shared" si="83"/>
        <v>1.5496032752439864E-15</v>
      </c>
      <c r="DE81" s="2">
        <f t="shared" si="83"/>
        <v>1.3972928388425073E-16</v>
      </c>
      <c r="DF81" s="2"/>
      <c r="DG81" s="6">
        <f t="shared" si="34"/>
        <v>151</v>
      </c>
      <c r="DH81" s="2">
        <f t="shared" si="88"/>
        <v>5.9999999999999845E-2</v>
      </c>
      <c r="DI81" s="2">
        <f t="shared" si="88"/>
        <v>8.5598460625830597E-2</v>
      </c>
      <c r="DJ81" s="2">
        <f t="shared" si="88"/>
        <v>2.8530667491830381E-2</v>
      </c>
      <c r="DK81" s="2">
        <f t="shared" si="88"/>
        <v>3.1403051529288184E-3</v>
      </c>
      <c r="DL81" s="2">
        <f t="shared" si="88"/>
        <v>2.8632487407757146E-4</v>
      </c>
      <c r="DM81" s="2">
        <f t="shared" si="88"/>
        <v>2.1891194270515779E-5</v>
      </c>
      <c r="DN81" s="2">
        <f t="shared" si="88"/>
        <v>1.7983401797705412E-6</v>
      </c>
      <c r="DO81" s="2">
        <f t="shared" si="88"/>
        <v>1.4637874160783326E-7</v>
      </c>
      <c r="DP81" s="2">
        <f t="shared" si="88"/>
        <v>1.0305633432183826E-8</v>
      </c>
      <c r="DQ81" s="2">
        <f t="shared" si="88"/>
        <v>6.6687839139767399E-10</v>
      </c>
      <c r="DR81" s="2">
        <f t="shared" si="88"/>
        <v>3.6277487680536069E-11</v>
      </c>
      <c r="DS81" s="2">
        <f t="shared" si="88"/>
        <v>2.1943513672795233E-12</v>
      </c>
      <c r="DT81" s="2">
        <f t="shared" si="88"/>
        <v>0</v>
      </c>
      <c r="DU81" s="21">
        <f t="shared" si="79"/>
        <v>33.589954659344798</v>
      </c>
      <c r="DV81" s="21">
        <f t="shared" si="79"/>
        <v>3.0178553328262332</v>
      </c>
      <c r="DW81" s="21">
        <f t="shared" si="79"/>
        <v>0.27148799052566608</v>
      </c>
      <c r="DX81" s="21">
        <f t="shared" si="79"/>
        <v>2.4452739683347251E-2</v>
      </c>
      <c r="DY81" s="21">
        <f t="shared" si="79"/>
        <v>2.2049280996933821E-3</v>
      </c>
      <c r="DZ81" s="21">
        <f t="shared" si="79"/>
        <v>1.9903066229297342E-4</v>
      </c>
      <c r="EA81" s="21">
        <f t="shared" si="79"/>
        <v>1.7983563500990878E-5</v>
      </c>
      <c r="EB81" s="21">
        <f t="shared" si="79"/>
        <v>1.6264317849450591E-6</v>
      </c>
      <c r="EC81" s="21">
        <f t="shared" si="79"/>
        <v>1.4722334560129691E-7</v>
      </c>
      <c r="ED81" s="21">
        <f t="shared" si="79"/>
        <v>1.3337567950769259E-8</v>
      </c>
      <c r="EE81" s="21">
        <f t="shared" si="79"/>
        <v>1.2092495397699647E-9</v>
      </c>
      <c r="EF81" s="21">
        <f t="shared" si="79"/>
        <v>1.0971760683819358E-10</v>
      </c>
      <c r="EG81" s="21">
        <f t="shared" si="79"/>
        <v>9.9618740416591386E-12</v>
      </c>
      <c r="EH81" s="2">
        <f t="shared" si="87"/>
        <v>61.698664859876622</v>
      </c>
      <c r="EI81" s="2">
        <f t="shared" si="87"/>
        <v>64.071690431410346</v>
      </c>
      <c r="EJ81" s="2">
        <f t="shared" si="87"/>
        <v>66.444716002944062</v>
      </c>
      <c r="EK81" s="2">
        <f t="shared" si="87"/>
        <v>68.817741574477779</v>
      </c>
      <c r="EL81" s="2">
        <f t="shared" si="87"/>
        <v>71.190767146011495</v>
      </c>
      <c r="EM81" s="2">
        <f t="shared" si="87"/>
        <v>73.563792717545212</v>
      </c>
      <c r="EN81" s="2">
        <f t="shared" si="87"/>
        <v>75.936818289078929</v>
      </c>
      <c r="EO81" s="2">
        <f t="shared" si="86"/>
        <v>78.309843860612645</v>
      </c>
      <c r="EP81" s="2">
        <f t="shared" si="86"/>
        <v>80.682869432146362</v>
      </c>
      <c r="EQ81" s="2">
        <f t="shared" si="86"/>
        <v>83.055895003680078</v>
      </c>
      <c r="ER81" s="2">
        <f t="shared" si="86"/>
        <v>85.428920575213795</v>
      </c>
      <c r="ES81" s="2">
        <f t="shared" si="86"/>
        <v>87.801946146747511</v>
      </c>
      <c r="ET81" s="2">
        <f t="shared" si="86"/>
        <v>90.174971718281228</v>
      </c>
      <c r="EU81" s="2">
        <f t="shared" si="71"/>
        <v>2.1286409796846823E-12</v>
      </c>
      <c r="EV81" s="2">
        <f t="shared" si="71"/>
        <v>1.9124558509688547E-13</v>
      </c>
      <c r="EW81" s="2">
        <f t="shared" si="71"/>
        <v>1.7204562137246671E-14</v>
      </c>
      <c r="EX81" s="2">
        <f t="shared" si="71"/>
        <v>1.5496032752439864E-15</v>
      </c>
      <c r="EY81" s="2">
        <f t="shared" si="71"/>
        <v>1.3972928388425073E-16</v>
      </c>
      <c r="EZ81" s="2">
        <f t="shared" si="71"/>
        <v>1.2612842984345787E-17</v>
      </c>
      <c r="FA81" s="2">
        <f t="shared" si="71"/>
        <v>1.1396428074138772E-18</v>
      </c>
      <c r="FB81" s="2">
        <f t="shared" si="71"/>
        <v>1.030691878925895E-19</v>
      </c>
      <c r="FC81" s="2">
        <f t="shared" si="69"/>
        <v>9.3297430672558311E-21</v>
      </c>
      <c r="FD81" s="2">
        <f t="shared" si="69"/>
        <v>8.4521976874329925E-22</v>
      </c>
      <c r="FE81" s="2">
        <f t="shared" si="69"/>
        <v>7.6631783255384334E-23</v>
      </c>
      <c r="FF81" s="2">
        <f t="shared" si="69"/>
        <v>6.952953538542052E-24</v>
      </c>
      <c r="FG81" s="2">
        <f t="shared" si="69"/>
        <v>6.3129746778575026E-25</v>
      </c>
    </row>
    <row r="82" spans="1:163" x14ac:dyDescent="0.25">
      <c r="A82" s="19">
        <v>64</v>
      </c>
      <c r="B82" s="19">
        <v>153</v>
      </c>
      <c r="C82" s="4">
        <f t="shared" si="56"/>
        <v>64</v>
      </c>
      <c r="D82" s="20">
        <f t="shared" si="56"/>
        <v>153</v>
      </c>
      <c r="E82" s="8">
        <f t="shared" ref="E82:E145" si="92">D82+273.16</f>
        <v>426.16</v>
      </c>
      <c r="F82" s="21">
        <f t="shared" si="45"/>
        <v>6.3371356147021542E-14</v>
      </c>
      <c r="G82" s="7">
        <f t="shared" ref="G82:G145" si="93">($E$5-2*M82*$G$8-O82*$G$12-4*P82*$G$13)/(1-N82*$G$9/2-O82*$G$11-P82*$G$13)</f>
        <v>0.87516240354250074</v>
      </c>
      <c r="H82" s="7">
        <f t="shared" ref="H82:H145" si="94">($E$6-M82*$G$8-N82*$G$9)/(1-N82*$G$9/2-O82*G$11-P82*$G$13)</f>
        <v>7.3813217584893778E-3</v>
      </c>
      <c r="I82" s="32">
        <f t="shared" ref="I82:I145" si="95">1200/(12+G82+16*H82)-1.5</f>
        <v>90.855549876073809</v>
      </c>
      <c r="J82" s="2">
        <f t="shared" si="39"/>
        <v>0.72048403436425934</v>
      </c>
      <c r="K82" s="2">
        <f t="shared" ref="K82:K145" si="96">EXP((-1.25)+4.5*($I82/100-0.65)+300*($I82/100-0.65)^5+160000000*($I82/100-0.65)^15)</f>
        <v>1.6602948740781143</v>
      </c>
      <c r="L82" s="2">
        <f t="shared" si="17"/>
        <v>1.2656408411152922</v>
      </c>
      <c r="M82" s="2">
        <f t="shared" ref="M82:M145" si="97">SUM(R82:Y82)</f>
        <v>0.99919222834719346</v>
      </c>
      <c r="N82" s="2">
        <f t="shared" ref="N82:N145" si="98">SUM(AZ82:BF82)</f>
        <v>0.99918328571501858</v>
      </c>
      <c r="O82" s="2">
        <f t="shared" ref="O82:O145" si="99">SUM(CD82:CJ82)</f>
        <v>0.79631067054882787</v>
      </c>
      <c r="P82" s="2">
        <f t="shared" ref="P82:P145" si="100">SUM(DH82:DT82)</f>
        <v>0.1907909636272801</v>
      </c>
      <c r="Q82" s="6">
        <f t="shared" ref="Q82:Q145" si="101">D82</f>
        <v>153</v>
      </c>
      <c r="R82" s="2">
        <f t="shared" si="89"/>
        <v>0.05</v>
      </c>
      <c r="S82" s="2">
        <f t="shared" si="89"/>
        <v>0.1</v>
      </c>
      <c r="T82" s="2">
        <f t="shared" si="89"/>
        <v>0.15</v>
      </c>
      <c r="U82" s="2">
        <f t="shared" si="89"/>
        <v>0.2</v>
      </c>
      <c r="V82" s="2">
        <f t="shared" si="89"/>
        <v>0.2</v>
      </c>
      <c r="W82" s="2">
        <f t="shared" si="89"/>
        <v>0.15</v>
      </c>
      <c r="X82" s="2">
        <f t="shared" si="89"/>
        <v>0.1</v>
      </c>
      <c r="Y82" s="2">
        <f t="shared" si="89"/>
        <v>4.9192228347193501E-2</v>
      </c>
      <c r="Z82" s="21">
        <f t="shared" si="76"/>
        <v>83492933.070295811</v>
      </c>
      <c r="AA82" s="21">
        <f t="shared" si="76"/>
        <v>7507849.5984970871</v>
      </c>
      <c r="AB82" s="21">
        <f t="shared" si="76"/>
        <v>676544.14898398565</v>
      </c>
      <c r="AC82" s="21">
        <f t="shared" si="76"/>
        <v>61081.931586780935</v>
      </c>
      <c r="AD82" s="21">
        <f t="shared" si="76"/>
        <v>5524.5445348804787</v>
      </c>
      <c r="AE82" s="21">
        <f t="shared" si="76"/>
        <v>500.47979261645349</v>
      </c>
      <c r="AF82" s="21">
        <f t="shared" si="76"/>
        <v>45.407664923949284</v>
      </c>
      <c r="AG82" s="21">
        <f t="shared" si="76"/>
        <v>4.12549887374308</v>
      </c>
      <c r="AH82" s="2">
        <f t="shared" si="62"/>
        <v>47.237775784763528</v>
      </c>
      <c r="AI82" s="2">
        <f t="shared" si="62"/>
        <v>49.5996645740017</v>
      </c>
      <c r="AJ82" s="2">
        <f t="shared" si="62"/>
        <v>51.961553363239879</v>
      </c>
      <c r="AK82" s="2">
        <f t="shared" si="62"/>
        <v>54.323442152478052</v>
      </c>
      <c r="AL82" s="2">
        <f t="shared" si="62"/>
        <v>56.685330941716231</v>
      </c>
      <c r="AM82" s="2">
        <f t="shared" si="62"/>
        <v>59.047219730954403</v>
      </c>
      <c r="AN82" s="2">
        <f t="shared" si="62"/>
        <v>61.409108520192582</v>
      </c>
      <c r="AO82" s="2">
        <f t="shared" si="61"/>
        <v>63.770997309430761</v>
      </c>
      <c r="AP82" s="2">
        <f t="shared" si="75"/>
        <v>5.2910604014434258E-6</v>
      </c>
      <c r="AQ82" s="2">
        <f t="shared" si="75"/>
        <v>4.7578261093786297E-7</v>
      </c>
      <c r="AR82" s="2">
        <f t="shared" si="75"/>
        <v>4.2873520218801067E-8</v>
      </c>
      <c r="AS82" s="2">
        <f t="shared" si="75"/>
        <v>3.8708448408764226E-9</v>
      </c>
      <c r="AT82" s="2">
        <f t="shared" si="75"/>
        <v>3.5009787927466675E-10</v>
      </c>
      <c r="AU82" s="2">
        <f t="shared" si="75"/>
        <v>3.1716083182438324E-11</v>
      </c>
      <c r="AV82" s="2">
        <f t="shared" si="75"/>
        <v>2.8775453057052607E-12</v>
      </c>
      <c r="AW82" s="2">
        <f t="shared" si="75"/>
        <v>2.6143845841227548E-13</v>
      </c>
      <c r="AX82" s="2"/>
      <c r="AY82" s="6">
        <f t="shared" ref="AY82:AY145" si="102">D82</f>
        <v>153</v>
      </c>
      <c r="AZ82" s="2">
        <f t="shared" si="90"/>
        <v>0.05</v>
      </c>
      <c r="BA82" s="2">
        <f t="shared" si="90"/>
        <v>0.15</v>
      </c>
      <c r="BB82" s="2">
        <f t="shared" si="90"/>
        <v>0.2</v>
      </c>
      <c r="BC82" s="2">
        <f t="shared" si="90"/>
        <v>0.2</v>
      </c>
      <c r="BD82" s="2">
        <f t="shared" si="90"/>
        <v>0.2</v>
      </c>
      <c r="BE82" s="2">
        <f t="shared" si="90"/>
        <v>0.15</v>
      </c>
      <c r="BF82" s="2">
        <f t="shared" si="90"/>
        <v>4.9183285715018482E-2</v>
      </c>
      <c r="BG82" s="21">
        <f t="shared" si="77"/>
        <v>7490213.8558515366</v>
      </c>
      <c r="BH82" s="21">
        <f t="shared" si="77"/>
        <v>674912.4046454581</v>
      </c>
      <c r="BI82" s="21">
        <f t="shared" si="77"/>
        <v>60931.033515683121</v>
      </c>
      <c r="BJ82" s="21">
        <f t="shared" si="77"/>
        <v>5510.5949390486021</v>
      </c>
      <c r="BK82" s="21">
        <f t="shared" si="77"/>
        <v>499.19052562664467</v>
      </c>
      <c r="BL82" s="21">
        <f t="shared" si="77"/>
        <v>45.288520989719153</v>
      </c>
      <c r="BM82" s="21">
        <f t="shared" si="77"/>
        <v>4.1144889630988413</v>
      </c>
      <c r="BN82" s="2">
        <f t="shared" si="80"/>
        <v>49.5996645740017</v>
      </c>
      <c r="BO82" s="2">
        <f t="shared" si="80"/>
        <v>51.961553363239879</v>
      </c>
      <c r="BP82" s="2">
        <f t="shared" si="80"/>
        <v>54.323442152478052</v>
      </c>
      <c r="BQ82" s="2">
        <f t="shared" si="80"/>
        <v>56.685330941716231</v>
      </c>
      <c r="BR82" s="2">
        <f t="shared" si="80"/>
        <v>59.047219730954403</v>
      </c>
      <c r="BS82" s="2">
        <f t="shared" si="80"/>
        <v>61.409108520192582</v>
      </c>
      <c r="BT82" s="2">
        <f t="shared" si="80"/>
        <v>63.770997309430761</v>
      </c>
      <c r="BU82" s="2">
        <f t="shared" si="84"/>
        <v>4.7466501000938307E-7</v>
      </c>
      <c r="BV82" s="2">
        <f t="shared" si="84"/>
        <v>4.2770114367170997E-8</v>
      </c>
      <c r="BW82" s="2">
        <f t="shared" si="84"/>
        <v>3.8612822254705731E-9</v>
      </c>
      <c r="BX82" s="2">
        <f t="shared" si="82"/>
        <v>3.4921387446908418E-10</v>
      </c>
      <c r="BY82" s="2">
        <f t="shared" si="82"/>
        <v>3.1634380584858097E-11</v>
      </c>
      <c r="BZ82" s="2">
        <f t="shared" si="82"/>
        <v>2.8699949930163904E-12</v>
      </c>
      <c r="CA82" s="2">
        <f t="shared" si="82"/>
        <v>2.6074074544369207E-13</v>
      </c>
      <c r="CB82" s="2"/>
      <c r="CC82" s="6">
        <f t="shared" ref="CC82:CC145" si="103">D82</f>
        <v>153</v>
      </c>
      <c r="CD82" s="2">
        <f t="shared" si="91"/>
        <v>0.01</v>
      </c>
      <c r="CE82" s="2">
        <f t="shared" si="91"/>
        <v>0.05</v>
      </c>
      <c r="CF82" s="2">
        <f t="shared" si="91"/>
        <v>0.2</v>
      </c>
      <c r="CG82" s="2">
        <f t="shared" si="91"/>
        <v>0.47215954286417738</v>
      </c>
      <c r="CH82" s="2">
        <f t="shared" si="91"/>
        <v>6.2444337006333298E-2</v>
      </c>
      <c r="CI82" s="2">
        <f t="shared" si="91"/>
        <v>1.6757556172464494E-3</v>
      </c>
      <c r="CJ82" s="2">
        <f t="shared" si="91"/>
        <v>3.1035061070758819E-5</v>
      </c>
      <c r="CK82" s="21">
        <f t="shared" si="78"/>
        <v>5510.5949390486021</v>
      </c>
      <c r="CL82" s="21">
        <f t="shared" si="78"/>
        <v>499.19052562664467</v>
      </c>
      <c r="CM82" s="21">
        <f t="shared" si="78"/>
        <v>45.288520989719153</v>
      </c>
      <c r="CN82" s="21">
        <f t="shared" si="78"/>
        <v>4.1144889630988413</v>
      </c>
      <c r="CO82" s="21">
        <f t="shared" si="78"/>
        <v>0.37428870958751537</v>
      </c>
      <c r="CP82" s="21">
        <f t="shared" si="78"/>
        <v>3.4089616612157779E-2</v>
      </c>
      <c r="CQ82" s="21">
        <f t="shared" si="78"/>
        <v>3.1083319694697833E-3</v>
      </c>
      <c r="CR82" s="2">
        <f t="shared" si="81"/>
        <v>56.685330941716231</v>
      </c>
      <c r="CS82" s="2">
        <f t="shared" si="81"/>
        <v>59.047219730954403</v>
      </c>
      <c r="CT82" s="2">
        <f t="shared" si="81"/>
        <v>61.409108520192582</v>
      </c>
      <c r="CU82" s="2">
        <f t="shared" si="81"/>
        <v>63.770997309430761</v>
      </c>
      <c r="CV82" s="2">
        <f t="shared" si="81"/>
        <v>66.132886098668934</v>
      </c>
      <c r="CW82" s="2">
        <f t="shared" si="81"/>
        <v>68.494774887907113</v>
      </c>
      <c r="CX82" s="2">
        <f t="shared" si="81"/>
        <v>70.856663677145292</v>
      </c>
      <c r="CY82" s="2">
        <f t="shared" si="85"/>
        <v>3.4921387446908418E-10</v>
      </c>
      <c r="CZ82" s="2">
        <f t="shared" si="85"/>
        <v>3.1634380584858097E-11</v>
      </c>
      <c r="DA82" s="2">
        <f t="shared" si="85"/>
        <v>2.8699949930163904E-12</v>
      </c>
      <c r="DB82" s="2">
        <f t="shared" si="83"/>
        <v>2.6074074544369207E-13</v>
      </c>
      <c r="DC82" s="2">
        <f t="shared" si="83"/>
        <v>2.3719183117085027E-14</v>
      </c>
      <c r="DD82" s="2">
        <f t="shared" si="83"/>
        <v>2.1603052352446536E-15</v>
      </c>
      <c r="DE82" s="2">
        <f t="shared" si="83"/>
        <v>1.9697921226044852E-16</v>
      </c>
      <c r="DF82" s="2"/>
      <c r="DG82" s="6">
        <f t="shared" ref="DG82:DG145" si="104">D82</f>
        <v>153</v>
      </c>
      <c r="DH82" s="2">
        <f t="shared" si="88"/>
        <v>0.06</v>
      </c>
      <c r="DI82" s="2">
        <f t="shared" si="88"/>
        <v>8.8529914287033259E-2</v>
      </c>
      <c r="DJ82" s="2">
        <f t="shared" si="88"/>
        <v>3.7466602203799979E-2</v>
      </c>
      <c r="DK82" s="2">
        <f t="shared" si="88"/>
        <v>4.3569646048407682E-3</v>
      </c>
      <c r="DL82" s="2">
        <f t="shared" si="88"/>
        <v>4.0345579391986463E-4</v>
      </c>
      <c r="DM82" s="2">
        <f t="shared" si="88"/>
        <v>3.1204863853618868E-5</v>
      </c>
      <c r="DN82" s="2">
        <f t="shared" si="88"/>
        <v>2.5922657166499444E-6</v>
      </c>
      <c r="DO82" s="2">
        <f t="shared" si="88"/>
        <v>2.1336605003807739E-7</v>
      </c>
      <c r="DP82" s="2">
        <f t="shared" si="88"/>
        <v>1.5190082796046059E-8</v>
      </c>
      <c r="DQ82" s="2">
        <f t="shared" si="88"/>
        <v>9.9396257335904194E-10</v>
      </c>
      <c r="DR82" s="2">
        <f t="shared" si="88"/>
        <v>5.46762135567036E-11</v>
      </c>
      <c r="DS82" s="2">
        <f t="shared" si="88"/>
        <v>3.3443003921718172E-12</v>
      </c>
      <c r="DT82" s="2">
        <f t="shared" si="88"/>
        <v>0</v>
      </c>
      <c r="DU82" s="21">
        <f t="shared" si="79"/>
        <v>45.288520989719153</v>
      </c>
      <c r="DV82" s="21">
        <f t="shared" si="79"/>
        <v>4.1144889630988413</v>
      </c>
      <c r="DW82" s="21">
        <f t="shared" si="79"/>
        <v>0.37428870958751537</v>
      </c>
      <c r="DX82" s="21">
        <f t="shared" si="79"/>
        <v>3.4089616612157779E-2</v>
      </c>
      <c r="DY82" s="21">
        <f t="shared" si="79"/>
        <v>3.1083319694697833E-3</v>
      </c>
      <c r="DZ82" s="21">
        <f t="shared" si="79"/>
        <v>2.8372082543462007E-4</v>
      </c>
      <c r="EA82" s="21">
        <f t="shared" si="79"/>
        <v>2.5922993164333767E-5</v>
      </c>
      <c r="EB82" s="21">
        <f t="shared" si="79"/>
        <v>2.3707366994949394E-6</v>
      </c>
      <c r="EC82" s="21">
        <f t="shared" si="79"/>
        <v>2.1700120636572459E-7</v>
      </c>
      <c r="ED82" s="21">
        <f t="shared" si="79"/>
        <v>1.9879251662978428E-8</v>
      </c>
      <c r="EE82" s="21">
        <f t="shared" si="79"/>
        <v>1.8225404252696432E-9</v>
      </c>
      <c r="EF82" s="21">
        <f t="shared" si="79"/>
        <v>1.6721504684991421E-10</v>
      </c>
      <c r="EG82" s="21">
        <f t="shared" si="79"/>
        <v>1.5352454036683204E-11</v>
      </c>
      <c r="EH82" s="2">
        <f t="shared" si="87"/>
        <v>61.409108520192582</v>
      </c>
      <c r="EI82" s="2">
        <f t="shared" si="87"/>
        <v>63.770997309430761</v>
      </c>
      <c r="EJ82" s="2">
        <f t="shared" si="87"/>
        <v>66.132886098668934</v>
      </c>
      <c r="EK82" s="2">
        <f t="shared" si="87"/>
        <v>68.494774887907113</v>
      </c>
      <c r="EL82" s="2">
        <f t="shared" si="87"/>
        <v>70.856663677145292</v>
      </c>
      <c r="EM82" s="2">
        <f t="shared" si="87"/>
        <v>73.218552466383471</v>
      </c>
      <c r="EN82" s="2">
        <f t="shared" si="87"/>
        <v>75.580441255621636</v>
      </c>
      <c r="EO82" s="2">
        <f t="shared" si="86"/>
        <v>77.942330044859816</v>
      </c>
      <c r="EP82" s="2">
        <f t="shared" si="86"/>
        <v>80.304218834097995</v>
      </c>
      <c r="EQ82" s="2">
        <f t="shared" si="86"/>
        <v>82.666107623336174</v>
      </c>
      <c r="ER82" s="2">
        <f t="shared" si="86"/>
        <v>85.027996412574339</v>
      </c>
      <c r="ES82" s="2">
        <f t="shared" si="86"/>
        <v>87.389885201812518</v>
      </c>
      <c r="ET82" s="2">
        <f t="shared" si="86"/>
        <v>89.751773991050698</v>
      </c>
      <c r="EU82" s="2">
        <f t="shared" si="71"/>
        <v>2.8699949930163904E-12</v>
      </c>
      <c r="EV82" s="2">
        <f t="shared" si="71"/>
        <v>2.6074074544369207E-13</v>
      </c>
      <c r="EW82" s="2">
        <f t="shared" si="71"/>
        <v>2.3719183117085027E-14</v>
      </c>
      <c r="EX82" s="2">
        <f t="shared" si="71"/>
        <v>2.1603052352446536E-15</v>
      </c>
      <c r="EY82" s="2">
        <f t="shared" si="71"/>
        <v>1.9697921226044852E-16</v>
      </c>
      <c r="EZ82" s="2">
        <f t="shared" si="71"/>
        <v>1.7979773474944434E-17</v>
      </c>
      <c r="FA82" s="2">
        <f t="shared" si="71"/>
        <v>1.6427752322138068E-18</v>
      </c>
      <c r="FB82" s="2">
        <f t="shared" si="71"/>
        <v>1.5023679971450839E-19</v>
      </c>
      <c r="FC82" s="2">
        <f t="shared" si="69"/>
        <v>1.3751660732935658E-20</v>
      </c>
      <c r="FD82" s="2">
        <f t="shared" si="69"/>
        <v>1.2597751370708764E-21</v>
      </c>
      <c r="FE82" s="2">
        <f t="shared" si="69"/>
        <v>1.1549685838210667E-22</v>
      </c>
      <c r="FF82" s="2">
        <f t="shared" si="69"/>
        <v>1.0596644287066807E-23</v>
      </c>
      <c r="FG82" s="2">
        <f t="shared" si="69"/>
        <v>9.7290583248942982E-25</v>
      </c>
    </row>
    <row r="83" spans="1:163" x14ac:dyDescent="0.25">
      <c r="A83" s="19">
        <v>65</v>
      </c>
      <c r="B83" s="19">
        <v>155</v>
      </c>
      <c r="C83" s="4">
        <f t="shared" si="56"/>
        <v>65</v>
      </c>
      <c r="D83" s="20">
        <f t="shared" si="56"/>
        <v>155</v>
      </c>
      <c r="E83" s="8">
        <f t="shared" si="92"/>
        <v>428.16</v>
      </c>
      <c r="F83" s="21">
        <f t="shared" si="45"/>
        <v>6.3371356147021542E-14</v>
      </c>
      <c r="G83" s="7">
        <f t="shared" si="93"/>
        <v>0.85694121748079932</v>
      </c>
      <c r="H83" s="7">
        <f t="shared" si="94"/>
        <v>7.39701992001871E-3</v>
      </c>
      <c r="I83" s="32">
        <f t="shared" si="95"/>
        <v>90.983456859915904</v>
      </c>
      <c r="J83" s="2">
        <f t="shared" ref="J83:J146" si="105">G$16*EXP(-H$16*G83)-I$16*H83</f>
        <v>0.76425575821691916</v>
      </c>
      <c r="K83" s="2">
        <f t="shared" si="96"/>
        <v>1.7166520391528006</v>
      </c>
      <c r="L83" s="2">
        <f t="shared" ref="L83:L146" si="106">1.57-0.4*G83+0.04/G83</f>
        <v>1.2739011604169044</v>
      </c>
      <c r="M83" s="2">
        <f t="shared" si="97"/>
        <v>0.99981668526699108</v>
      </c>
      <c r="N83" s="2">
        <f t="shared" si="98"/>
        <v>0.99981392654709433</v>
      </c>
      <c r="O83" s="2">
        <f t="shared" si="99"/>
        <v>0.82101013806002754</v>
      </c>
      <c r="P83" s="2">
        <f t="shared" si="100"/>
        <v>0.2045592083618403</v>
      </c>
      <c r="Q83" s="6">
        <f t="shared" si="101"/>
        <v>155</v>
      </c>
      <c r="R83" s="2">
        <f t="shared" si="89"/>
        <v>0.05</v>
      </c>
      <c r="S83" s="2">
        <f t="shared" si="89"/>
        <v>0.1</v>
      </c>
      <c r="T83" s="2">
        <f t="shared" si="89"/>
        <v>0.15</v>
      </c>
      <c r="U83" s="2">
        <f t="shared" si="89"/>
        <v>0.2</v>
      </c>
      <c r="V83" s="2">
        <f t="shared" si="89"/>
        <v>0.2</v>
      </c>
      <c r="W83" s="2">
        <f t="shared" si="89"/>
        <v>0.15</v>
      </c>
      <c r="X83" s="2">
        <f t="shared" si="89"/>
        <v>0.1</v>
      </c>
      <c r="Y83" s="2">
        <f t="shared" si="89"/>
        <v>4.9816685266991123E-2</v>
      </c>
      <c r="Z83" s="21">
        <f t="shared" ref="Z83:AG98" si="107">Z82+(AP83-AP82)/$F83</f>
        <v>105066913.15589061</v>
      </c>
      <c r="AA83" s="21">
        <f t="shared" si="107"/>
        <v>9552714.6188524868</v>
      </c>
      <c r="AB83" s="21">
        <f t="shared" si="107"/>
        <v>870366.3005974089</v>
      </c>
      <c r="AC83" s="21">
        <f t="shared" si="107"/>
        <v>79453.514028026315</v>
      </c>
      <c r="AD83" s="21">
        <f t="shared" si="107"/>
        <v>7265.9267789230926</v>
      </c>
      <c r="AE83" s="21">
        <f t="shared" si="107"/>
        <v>665.54139123449568</v>
      </c>
      <c r="AF83" s="21">
        <f t="shared" si="107"/>
        <v>61.053630485034212</v>
      </c>
      <c r="AG83" s="21">
        <f t="shared" si="107"/>
        <v>5.6085737563141045</v>
      </c>
      <c r="AH83" s="2">
        <f t="shared" si="62"/>
        <v>47.017121002510329</v>
      </c>
      <c r="AI83" s="2">
        <f t="shared" si="62"/>
        <v>49.367977052635851</v>
      </c>
      <c r="AJ83" s="2">
        <f t="shared" si="62"/>
        <v>51.718833102761366</v>
      </c>
      <c r="AK83" s="2">
        <f t="shared" si="62"/>
        <v>54.06968915288688</v>
      </c>
      <c r="AL83" s="2">
        <f t="shared" si="62"/>
        <v>56.420545203012395</v>
      </c>
      <c r="AM83" s="2">
        <f t="shared" si="62"/>
        <v>58.77140125313791</v>
      </c>
      <c r="AN83" s="2">
        <f t="shared" si="62"/>
        <v>61.122257303263432</v>
      </c>
      <c r="AO83" s="2">
        <f t="shared" si="61"/>
        <v>63.473113353388953</v>
      </c>
      <c r="AP83" s="2">
        <f t="shared" si="75"/>
        <v>6.6582327769564047E-6</v>
      </c>
      <c r="AQ83" s="2">
        <f t="shared" si="75"/>
        <v>6.0536848041539149E-7</v>
      </c>
      <c r="AR83" s="2">
        <f t="shared" si="75"/>
        <v>5.515629281787732E-8</v>
      </c>
      <c r="AS83" s="2">
        <f t="shared" si="75"/>
        <v>5.0350769347449505E-9</v>
      </c>
      <c r="AT83" s="2">
        <f t="shared" si="75"/>
        <v>4.6045163364999082E-10</v>
      </c>
      <c r="AU83" s="2">
        <f t="shared" si="75"/>
        <v>4.217626053465899E-11</v>
      </c>
      <c r="AV83" s="2">
        <f t="shared" si="75"/>
        <v>3.8690513615408073E-12</v>
      </c>
      <c r="AW83" s="2">
        <f t="shared" si="75"/>
        <v>3.5542292498838604E-13</v>
      </c>
      <c r="AX83" s="2"/>
      <c r="AY83" s="6">
        <f t="shared" si="102"/>
        <v>155</v>
      </c>
      <c r="AZ83" s="2">
        <f t="shared" si="90"/>
        <v>0.05</v>
      </c>
      <c r="BA83" s="2">
        <f t="shared" si="90"/>
        <v>0.15</v>
      </c>
      <c r="BB83" s="2">
        <f t="shared" si="90"/>
        <v>0.2</v>
      </c>
      <c r="BC83" s="2">
        <f t="shared" si="90"/>
        <v>0.2</v>
      </c>
      <c r="BD83" s="2">
        <f t="shared" si="90"/>
        <v>0.2</v>
      </c>
      <c r="BE83" s="2">
        <f t="shared" si="90"/>
        <v>0.15</v>
      </c>
      <c r="BF83" s="2">
        <f t="shared" si="90"/>
        <v>4.9813926547094295E-2</v>
      </c>
      <c r="BG83" s="21">
        <f t="shared" ref="BG83:BM98" si="108">BG82+(BU83-BU82)/$F83</f>
        <v>9530336.9095207285</v>
      </c>
      <c r="BH83" s="21">
        <f t="shared" si="108"/>
        <v>868272.52477991499</v>
      </c>
      <c r="BI83" s="21">
        <f t="shared" si="108"/>
        <v>79257.714551528741</v>
      </c>
      <c r="BJ83" s="21">
        <f t="shared" si="108"/>
        <v>7247.6232958201317</v>
      </c>
      <c r="BK83" s="21">
        <f t="shared" si="108"/>
        <v>663.83076739677165</v>
      </c>
      <c r="BL83" s="21">
        <f t="shared" si="108"/>
        <v>60.893778140765306</v>
      </c>
      <c r="BM83" s="21">
        <f t="shared" si="108"/>
        <v>5.5936367805575573</v>
      </c>
      <c r="BN83" s="2">
        <f t="shared" si="80"/>
        <v>49.367977052635851</v>
      </c>
      <c r="BO83" s="2">
        <f t="shared" si="80"/>
        <v>51.718833102761366</v>
      </c>
      <c r="BP83" s="2">
        <f t="shared" si="80"/>
        <v>54.06968915288688</v>
      </c>
      <c r="BQ83" s="2">
        <f t="shared" si="80"/>
        <v>56.420545203012395</v>
      </c>
      <c r="BR83" s="2">
        <f t="shared" si="80"/>
        <v>58.77140125313791</v>
      </c>
      <c r="BS83" s="2">
        <f t="shared" si="80"/>
        <v>61.122257303263432</v>
      </c>
      <c r="BT83" s="2">
        <f t="shared" si="80"/>
        <v>63.473113353388953</v>
      </c>
      <c r="BU83" s="2">
        <f t="shared" si="84"/>
        <v>6.0395037462720252E-7</v>
      </c>
      <c r="BV83" s="2">
        <f t="shared" si="84"/>
        <v>5.5023607404842535E-8</v>
      </c>
      <c r="BW83" s="2">
        <f t="shared" si="84"/>
        <v>5.0226688563860114E-9</v>
      </c>
      <c r="BX83" s="2">
        <f t="shared" si="82"/>
        <v>4.5929171710352837E-10</v>
      </c>
      <c r="BY83" s="2">
        <f t="shared" si="82"/>
        <v>4.2067855982204547E-11</v>
      </c>
      <c r="BZ83" s="2">
        <f t="shared" si="82"/>
        <v>3.8589213017011909E-12</v>
      </c>
      <c r="CA83" s="2">
        <f t="shared" si="82"/>
        <v>3.5447634857795797E-13</v>
      </c>
      <c r="CB83" s="2"/>
      <c r="CC83" s="6">
        <f t="shared" si="103"/>
        <v>155</v>
      </c>
      <c r="CD83" s="2">
        <f t="shared" si="91"/>
        <v>0.01</v>
      </c>
      <c r="CE83" s="2">
        <f t="shared" si="91"/>
        <v>0.05</v>
      </c>
      <c r="CF83" s="2">
        <f t="shared" si="91"/>
        <v>0.2</v>
      </c>
      <c r="CG83" s="2">
        <f t="shared" si="91"/>
        <v>0.47821369485210519</v>
      </c>
      <c r="CH83" s="2">
        <f t="shared" si="91"/>
        <v>8.0439144627185516E-2</v>
      </c>
      <c r="CI83" s="2">
        <f t="shared" si="91"/>
        <v>2.3137135340632999E-3</v>
      </c>
      <c r="CJ83" s="2">
        <f t="shared" si="91"/>
        <v>4.3585046673561002E-5</v>
      </c>
      <c r="CK83" s="21">
        <f t="shared" ref="CK83:CQ98" si="109">CK82+(CY83-CY82)/$F83</f>
        <v>7247.6232958201317</v>
      </c>
      <c r="CL83" s="21">
        <f t="shared" si="109"/>
        <v>663.83076739677165</v>
      </c>
      <c r="CM83" s="21">
        <f t="shared" si="109"/>
        <v>60.893778140765306</v>
      </c>
      <c r="CN83" s="21">
        <f t="shared" si="109"/>
        <v>5.5936367805575573</v>
      </c>
      <c r="CO83" s="21">
        <f t="shared" si="109"/>
        <v>0.51449187481852665</v>
      </c>
      <c r="CP83" s="21">
        <f t="shared" si="109"/>
        <v>4.7379144341621757E-2</v>
      </c>
      <c r="CQ83" s="21">
        <f t="shared" si="109"/>
        <v>4.3680306382262698E-3</v>
      </c>
      <c r="CR83" s="2">
        <f t="shared" si="81"/>
        <v>56.420545203012395</v>
      </c>
      <c r="CS83" s="2">
        <f t="shared" si="81"/>
        <v>58.77140125313791</v>
      </c>
      <c r="CT83" s="2">
        <f t="shared" si="81"/>
        <v>61.122257303263432</v>
      </c>
      <c r="CU83" s="2">
        <f t="shared" si="81"/>
        <v>63.473113353388953</v>
      </c>
      <c r="CV83" s="2">
        <f t="shared" si="81"/>
        <v>65.823969403514468</v>
      </c>
      <c r="CW83" s="2">
        <f t="shared" si="81"/>
        <v>68.174825453639983</v>
      </c>
      <c r="CX83" s="2">
        <f t="shared" si="81"/>
        <v>70.525681503765497</v>
      </c>
      <c r="CY83" s="2">
        <f t="shared" si="85"/>
        <v>4.5929171710352837E-10</v>
      </c>
      <c r="CZ83" s="2">
        <f t="shared" si="85"/>
        <v>4.2067855982204547E-11</v>
      </c>
      <c r="DA83" s="2">
        <f t="shared" si="85"/>
        <v>3.8589213017011909E-12</v>
      </c>
      <c r="DB83" s="2">
        <f t="shared" si="83"/>
        <v>3.5447634857795797E-13</v>
      </c>
      <c r="DC83" s="2">
        <f t="shared" si="83"/>
        <v>3.2604047833879151E-14</v>
      </c>
      <c r="DD83" s="2">
        <f t="shared" si="83"/>
        <v>3.0024806300142339E-15</v>
      </c>
      <c r="DE83" s="2">
        <f t="shared" si="83"/>
        <v>2.7680802523614474E-16</v>
      </c>
      <c r="DF83" s="2"/>
      <c r="DG83" s="6">
        <f t="shared" si="104"/>
        <v>155</v>
      </c>
      <c r="DH83" s="2">
        <f t="shared" si="88"/>
        <v>0.06</v>
      </c>
      <c r="DI83" s="2">
        <f t="shared" si="88"/>
        <v>8.9665067784769723E-2</v>
      </c>
      <c r="DJ83" s="2">
        <f t="shared" si="88"/>
        <v>4.8263486776311301E-2</v>
      </c>
      <c r="DK83" s="2">
        <f t="shared" si="88"/>
        <v>6.0156551885645797E-3</v>
      </c>
      <c r="DL83" s="2">
        <f t="shared" si="88"/>
        <v>5.6660560675629308E-4</v>
      </c>
      <c r="DM83" s="2">
        <f t="shared" si="88"/>
        <v>4.4335103121252438E-5</v>
      </c>
      <c r="DN83" s="2">
        <f t="shared" si="88"/>
        <v>3.7241005365395988E-6</v>
      </c>
      <c r="DO83" s="2">
        <f t="shared" si="88"/>
        <v>3.0992907063764893E-7</v>
      </c>
      <c r="DP83" s="2">
        <f t="shared" si="88"/>
        <v>2.2309516517493579E-8</v>
      </c>
      <c r="DQ83" s="2">
        <f t="shared" si="88"/>
        <v>1.476021910251646E-9</v>
      </c>
      <c r="DR83" s="2">
        <f t="shared" si="88"/>
        <v>8.2094464559645525E-11</v>
      </c>
      <c r="DS83" s="2">
        <f t="shared" si="88"/>
        <v>5.0770720960713338E-12</v>
      </c>
      <c r="DT83" s="2">
        <f t="shared" si="88"/>
        <v>0</v>
      </c>
      <c r="DU83" s="21">
        <f t="shared" ref="DU83:EG98" si="110">DU82+(EU83-EU82)/$F83</f>
        <v>60.893778140765306</v>
      </c>
      <c r="DV83" s="21">
        <f t="shared" si="110"/>
        <v>5.5936367805575573</v>
      </c>
      <c r="DW83" s="21">
        <f t="shared" si="110"/>
        <v>0.51449187481852665</v>
      </c>
      <c r="DX83" s="21">
        <f t="shared" si="110"/>
        <v>4.7379144341621757E-2</v>
      </c>
      <c r="DY83" s="21">
        <f t="shared" si="110"/>
        <v>4.3680306382262698E-3</v>
      </c>
      <c r="DZ83" s="21">
        <f t="shared" si="110"/>
        <v>4.031276370395455E-4</v>
      </c>
      <c r="EA83" s="21">
        <f t="shared" si="110"/>
        <v>3.7241698828832175E-5</v>
      </c>
      <c r="EB83" s="21">
        <f t="shared" si="110"/>
        <v>3.4436622697894415E-6</v>
      </c>
      <c r="EC83" s="21">
        <f t="shared" si="110"/>
        <v>3.1870742963503539E-7</v>
      </c>
      <c r="ED83" s="21">
        <f t="shared" si="110"/>
        <v>2.9520438664457328E-8</v>
      </c>
      <c r="EE83" s="21">
        <f t="shared" si="110"/>
        <v>2.7364821010666431E-9</v>
      </c>
      <c r="EF83" s="21">
        <f t="shared" si="110"/>
        <v>2.5385364300152721E-10</v>
      </c>
      <c r="EG83" s="21">
        <f t="shared" si="110"/>
        <v>2.3565594289163742E-11</v>
      </c>
      <c r="EH83" s="2">
        <f t="shared" si="87"/>
        <v>61.122257303263432</v>
      </c>
      <c r="EI83" s="2">
        <f t="shared" si="87"/>
        <v>63.473113353388953</v>
      </c>
      <c r="EJ83" s="2">
        <f t="shared" si="87"/>
        <v>65.823969403514468</v>
      </c>
      <c r="EK83" s="2">
        <f t="shared" si="87"/>
        <v>68.174825453639983</v>
      </c>
      <c r="EL83" s="2">
        <f t="shared" si="87"/>
        <v>70.525681503765497</v>
      </c>
      <c r="EM83" s="2">
        <f t="shared" si="87"/>
        <v>72.876537553891012</v>
      </c>
      <c r="EN83" s="2">
        <f t="shared" si="87"/>
        <v>75.227393604016541</v>
      </c>
      <c r="EO83" s="2">
        <f t="shared" si="86"/>
        <v>77.578249654142056</v>
      </c>
      <c r="EP83" s="2">
        <f t="shared" si="86"/>
        <v>79.92910570426757</v>
      </c>
      <c r="EQ83" s="2">
        <f t="shared" si="86"/>
        <v>82.279961754393085</v>
      </c>
      <c r="ER83" s="2">
        <f t="shared" si="86"/>
        <v>84.6308178045186</v>
      </c>
      <c r="ES83" s="2">
        <f t="shared" si="86"/>
        <v>86.981673854644114</v>
      </c>
      <c r="ET83" s="2">
        <f t="shared" si="86"/>
        <v>89.332529904769629</v>
      </c>
      <c r="EU83" s="2">
        <f t="shared" si="71"/>
        <v>3.8589213017011909E-12</v>
      </c>
      <c r="EV83" s="2">
        <f t="shared" si="71"/>
        <v>3.5447634857795797E-13</v>
      </c>
      <c r="EW83" s="2">
        <f t="shared" si="71"/>
        <v>3.2604047833879151E-14</v>
      </c>
      <c r="EX83" s="2">
        <f t="shared" si="71"/>
        <v>3.0024806300142339E-15</v>
      </c>
      <c r="EY83" s="2">
        <f t="shared" si="71"/>
        <v>2.7680802523614474E-16</v>
      </c>
      <c r="EZ83" s="2">
        <f t="shared" si="71"/>
        <v>2.5546745059540467E-17</v>
      </c>
      <c r="FA83" s="2">
        <f t="shared" si="71"/>
        <v>2.3600569600020455E-18</v>
      </c>
      <c r="FB83" s="2">
        <f t="shared" si="71"/>
        <v>2.1822954814888746E-19</v>
      </c>
      <c r="FC83" s="2">
        <f t="shared" si="69"/>
        <v>2.0196922030103643E-20</v>
      </c>
      <c r="FD83" s="2">
        <f t="shared" si="69"/>
        <v>1.8707502322216306E-21</v>
      </c>
      <c r="FE83" s="2">
        <f t="shared" si="69"/>
        <v>1.7341458181664403E-22</v>
      </c>
      <c r="FF83" s="2">
        <f t="shared" si="69"/>
        <v>1.6087049619868642E-23</v>
      </c>
      <c r="FG83" s="2">
        <f t="shared" si="69"/>
        <v>1.4933836685148125E-24</v>
      </c>
    </row>
    <row r="84" spans="1:163" x14ac:dyDescent="0.25">
      <c r="A84" s="19">
        <v>66</v>
      </c>
      <c r="B84" s="19">
        <v>157</v>
      </c>
      <c r="C84" s="4">
        <f t="shared" si="56"/>
        <v>66</v>
      </c>
      <c r="D84" s="20">
        <f t="shared" si="56"/>
        <v>157</v>
      </c>
      <c r="E84" s="8">
        <f t="shared" si="92"/>
        <v>430.16</v>
      </c>
      <c r="F84" s="21">
        <f t="shared" ref="F84:F147" si="111">($E84-$E83)/($C84-$C83)/31560000000000</f>
        <v>6.3371356147021542E-14</v>
      </c>
      <c r="G84" s="7">
        <f t="shared" si="93"/>
        <v>0.83810406004678784</v>
      </c>
      <c r="H84" s="7">
        <f t="shared" si="94"/>
        <v>7.4760716580199631E-3</v>
      </c>
      <c r="I84" s="32">
        <f t="shared" si="95"/>
        <v>91.108876273019874</v>
      </c>
      <c r="J84" s="2">
        <f t="shared" si="105"/>
        <v>0.81219771550724718</v>
      </c>
      <c r="K84" s="2">
        <f t="shared" si="96"/>
        <v>1.776398321873975</v>
      </c>
      <c r="L84" s="2">
        <f t="shared" si="106"/>
        <v>1.2824851463274005</v>
      </c>
      <c r="M84" s="2">
        <f t="shared" si="97"/>
        <v>0.99997506176456352</v>
      </c>
      <c r="N84" s="2">
        <f t="shared" si="98"/>
        <v>0.99997455269118507</v>
      </c>
      <c r="O84" s="2">
        <f t="shared" si="99"/>
        <v>0.84418730740716874</v>
      </c>
      <c r="P84" s="2">
        <f t="shared" si="100"/>
        <v>0.21979244655367303</v>
      </c>
      <c r="Q84" s="6">
        <f t="shared" si="101"/>
        <v>157</v>
      </c>
      <c r="R84" s="2">
        <f t="shared" si="89"/>
        <v>0.05</v>
      </c>
      <c r="S84" s="2">
        <f t="shared" si="89"/>
        <v>0.1</v>
      </c>
      <c r="T84" s="2">
        <f t="shared" si="89"/>
        <v>0.15</v>
      </c>
      <c r="U84" s="2">
        <f t="shared" si="89"/>
        <v>0.2</v>
      </c>
      <c r="V84" s="2">
        <f t="shared" si="89"/>
        <v>0.2</v>
      </c>
      <c r="W84" s="2">
        <f t="shared" si="89"/>
        <v>0.15</v>
      </c>
      <c r="X84" s="2">
        <f t="shared" si="89"/>
        <v>0.1</v>
      </c>
      <c r="Y84" s="2">
        <f t="shared" si="89"/>
        <v>4.9975061764563601E-2</v>
      </c>
      <c r="Z84" s="21">
        <f t="shared" si="107"/>
        <v>131938700.02343945</v>
      </c>
      <c r="AA84" s="21">
        <f t="shared" si="107"/>
        <v>12127839.994675329</v>
      </c>
      <c r="AB84" s="21">
        <f t="shared" si="107"/>
        <v>1117143.2104419735</v>
      </c>
      <c r="AC84" s="21">
        <f t="shared" si="107"/>
        <v>103102.6334823176</v>
      </c>
      <c r="AD84" s="21">
        <f t="shared" si="107"/>
        <v>9532.2911673956987</v>
      </c>
      <c r="AE84" s="21">
        <f t="shared" si="107"/>
        <v>882.73588359655412</v>
      </c>
      <c r="AF84" s="21">
        <f t="shared" si="107"/>
        <v>81.868427784318413</v>
      </c>
      <c r="AG84" s="21">
        <f t="shared" si="107"/>
        <v>7.6033760990110899</v>
      </c>
      <c r="AH84" s="2">
        <f t="shared" si="62"/>
        <v>46.798518059407719</v>
      </c>
      <c r="AI84" s="2">
        <f t="shared" si="62"/>
        <v>49.138443962378105</v>
      </c>
      <c r="AJ84" s="2">
        <f t="shared" si="62"/>
        <v>51.47836986534849</v>
      </c>
      <c r="AK84" s="2">
        <f t="shared" si="62"/>
        <v>53.818295768318876</v>
      </c>
      <c r="AL84" s="2">
        <f t="shared" si="62"/>
        <v>56.158221671289262</v>
      </c>
      <c r="AM84" s="2">
        <f t="shared" si="62"/>
        <v>58.498147574259647</v>
      </c>
      <c r="AN84" s="2">
        <f t="shared" si="62"/>
        <v>60.838073477230033</v>
      </c>
      <c r="AO84" s="2">
        <f t="shared" si="61"/>
        <v>63.177999380200426</v>
      </c>
      <c r="AP84" s="2">
        <f t="shared" si="75"/>
        <v>8.3611343528466988E-6</v>
      </c>
      <c r="AQ84" s="2">
        <f t="shared" si="75"/>
        <v>7.6855766772989348E-7</v>
      </c>
      <c r="AR84" s="2">
        <f t="shared" si="75"/>
        <v>7.0794880260498651E-8</v>
      </c>
      <c r="AS84" s="2">
        <f t="shared" si="75"/>
        <v>6.5337537062462989E-9</v>
      </c>
      <c r="AT84" s="2">
        <f t="shared" si="75"/>
        <v>6.0407421847081503E-10</v>
      </c>
      <c r="AU84" s="2">
        <f t="shared" si="75"/>
        <v>5.5940170063306547E-11</v>
      </c>
      <c r="AV84" s="2">
        <f t="shared" si="75"/>
        <v>5.1881132943218091E-12</v>
      </c>
      <c r="AW84" s="2">
        <f t="shared" si="75"/>
        <v>4.818362546903496E-13</v>
      </c>
      <c r="AX84" s="2"/>
      <c r="AY84" s="6">
        <f t="shared" si="102"/>
        <v>157</v>
      </c>
      <c r="AZ84" s="2">
        <f t="shared" si="90"/>
        <v>0.05</v>
      </c>
      <c r="BA84" s="2">
        <f t="shared" si="90"/>
        <v>0.15</v>
      </c>
      <c r="BB84" s="2">
        <f t="shared" si="90"/>
        <v>0.2</v>
      </c>
      <c r="BC84" s="2">
        <f t="shared" si="90"/>
        <v>0.2</v>
      </c>
      <c r="BD84" s="2">
        <f t="shared" si="90"/>
        <v>0.2</v>
      </c>
      <c r="BE84" s="2">
        <f t="shared" si="90"/>
        <v>0.15</v>
      </c>
      <c r="BF84" s="2">
        <f t="shared" si="90"/>
        <v>4.9974552691185045E-2</v>
      </c>
      <c r="BG84" s="21">
        <f t="shared" si="108"/>
        <v>12099507.676994827</v>
      </c>
      <c r="BH84" s="21">
        <f t="shared" si="108"/>
        <v>1114462.7563044715</v>
      </c>
      <c r="BI84" s="21">
        <f t="shared" si="108"/>
        <v>102849.18189049049</v>
      </c>
      <c r="BJ84" s="21">
        <f t="shared" si="108"/>
        <v>9508.335017061796</v>
      </c>
      <c r="BK84" s="21">
        <f t="shared" si="108"/>
        <v>880.47211075156224</v>
      </c>
      <c r="BL84" s="21">
        <f t="shared" si="108"/>
        <v>81.654538885180898</v>
      </c>
      <c r="BM84" s="21">
        <f t="shared" si="108"/>
        <v>7.5831682910145037</v>
      </c>
      <c r="BN84" s="2">
        <f t="shared" si="80"/>
        <v>49.138443962378105</v>
      </c>
      <c r="BO84" s="2">
        <f t="shared" si="80"/>
        <v>51.47836986534849</v>
      </c>
      <c r="BP84" s="2">
        <f t="shared" si="80"/>
        <v>53.818295768318876</v>
      </c>
      <c r="BQ84" s="2">
        <f t="shared" si="80"/>
        <v>56.158221671289262</v>
      </c>
      <c r="BR84" s="2">
        <f t="shared" si="80"/>
        <v>58.498147574259647</v>
      </c>
      <c r="BS84" s="2">
        <f t="shared" si="80"/>
        <v>60.838073477230033</v>
      </c>
      <c r="BT84" s="2">
        <f t="shared" si="80"/>
        <v>63.177999380200426</v>
      </c>
      <c r="BU84" s="2">
        <f t="shared" si="84"/>
        <v>7.6676221033532027E-7</v>
      </c>
      <c r="BV84" s="2">
        <f t="shared" si="84"/>
        <v>7.0625016246702903E-8</v>
      </c>
      <c r="BW84" s="2">
        <f t="shared" si="84"/>
        <v>6.5176921351541837E-9</v>
      </c>
      <c r="BX84" s="2">
        <f t="shared" si="82"/>
        <v>6.0255608473607993E-10</v>
      </c>
      <c r="BY84" s="2">
        <f t="shared" si="82"/>
        <v>5.5796711708110159E-11</v>
      </c>
      <c r="BZ84" s="2">
        <f t="shared" si="82"/>
        <v>5.1745588647186554E-12</v>
      </c>
      <c r="CA84" s="2">
        <f t="shared" si="82"/>
        <v>4.8055565849284686E-13</v>
      </c>
      <c r="CB84" s="2"/>
      <c r="CC84" s="6">
        <f t="shared" si="103"/>
        <v>157</v>
      </c>
      <c r="CD84" s="2">
        <f t="shared" si="91"/>
        <v>0.01</v>
      </c>
      <c r="CE84" s="2">
        <f t="shared" si="91"/>
        <v>0.05</v>
      </c>
      <c r="CF84" s="2">
        <f t="shared" si="91"/>
        <v>0.2</v>
      </c>
      <c r="CG84" s="2">
        <f t="shared" si="91"/>
        <v>0.47975570583537641</v>
      </c>
      <c r="CH84" s="2">
        <f t="shared" si="91"/>
        <v>0.1011934793861522</v>
      </c>
      <c r="CI84" s="2">
        <f t="shared" si="91"/>
        <v>3.1771179078746549E-3</v>
      </c>
      <c r="CJ84" s="2">
        <f t="shared" si="91"/>
        <v>6.1004277765426275E-5</v>
      </c>
      <c r="CK84" s="21">
        <f t="shared" si="109"/>
        <v>9508.335017061796</v>
      </c>
      <c r="CL84" s="21">
        <f t="shared" si="109"/>
        <v>880.47211075156224</v>
      </c>
      <c r="CM84" s="21">
        <f t="shared" si="109"/>
        <v>81.654538885180898</v>
      </c>
      <c r="CN84" s="21">
        <f t="shared" si="109"/>
        <v>7.5831682910145037</v>
      </c>
      <c r="CO84" s="21">
        <f t="shared" si="109"/>
        <v>0.70515376585612588</v>
      </c>
      <c r="CP84" s="21">
        <f t="shared" si="109"/>
        <v>6.565098840120541E-2</v>
      </c>
      <c r="CQ84" s="21">
        <f t="shared" si="109"/>
        <v>6.1191114102645636E-3</v>
      </c>
      <c r="CR84" s="2">
        <f t="shared" si="81"/>
        <v>56.158221671289262</v>
      </c>
      <c r="CS84" s="2">
        <f t="shared" si="81"/>
        <v>58.498147574259647</v>
      </c>
      <c r="CT84" s="2">
        <f t="shared" si="81"/>
        <v>60.838073477230033</v>
      </c>
      <c r="CU84" s="2">
        <f t="shared" si="81"/>
        <v>63.177999380200426</v>
      </c>
      <c r="CV84" s="2">
        <f t="shared" si="81"/>
        <v>65.517925283170811</v>
      </c>
      <c r="CW84" s="2">
        <f t="shared" si="81"/>
        <v>67.85785118614119</v>
      </c>
      <c r="CX84" s="2">
        <f t="shared" si="81"/>
        <v>70.197777089111582</v>
      </c>
      <c r="CY84" s="2">
        <f t="shared" si="85"/>
        <v>6.0255608473607993E-10</v>
      </c>
      <c r="CZ84" s="2">
        <f t="shared" si="85"/>
        <v>5.5796711708110159E-11</v>
      </c>
      <c r="DA84" s="2">
        <f t="shared" si="85"/>
        <v>5.1745588647186554E-12</v>
      </c>
      <c r="DB84" s="2">
        <f t="shared" si="83"/>
        <v>4.8055565849284686E-13</v>
      </c>
      <c r="DC84" s="2">
        <f t="shared" si="83"/>
        <v>4.4686550434487465E-14</v>
      </c>
      <c r="DD84" s="2">
        <f t="shared" si="83"/>
        <v>4.1603921673769493E-15</v>
      </c>
      <c r="DE84" s="2">
        <f t="shared" si="83"/>
        <v>3.8777638848318488E-16</v>
      </c>
      <c r="DF84" s="2"/>
      <c r="DG84" s="6">
        <f t="shared" si="104"/>
        <v>157</v>
      </c>
      <c r="DH84" s="2">
        <f t="shared" si="88"/>
        <v>0.06</v>
      </c>
      <c r="DI84" s="2">
        <f t="shared" si="88"/>
        <v>8.995419484413307E-2</v>
      </c>
      <c r="DJ84" s="2">
        <f t="shared" si="88"/>
        <v>6.0716087631691312E-2</v>
      </c>
      <c r="DK84" s="2">
        <f t="shared" si="88"/>
        <v>8.260506560474102E-3</v>
      </c>
      <c r="DL84" s="2">
        <f t="shared" si="88"/>
        <v>7.9305561095054154E-4</v>
      </c>
      <c r="DM84" s="2">
        <f t="shared" si="88"/>
        <v>6.2785953093054121E-5</v>
      </c>
      <c r="DN84" s="2">
        <f t="shared" si="88"/>
        <v>5.3323363417456806E-6</v>
      </c>
      <c r="DO84" s="2">
        <f t="shared" si="88"/>
        <v>4.4865234868241011E-7</v>
      </c>
      <c r="DP84" s="2">
        <f t="shared" si="88"/>
        <v>3.2650237685727391E-8</v>
      </c>
      <c r="DQ84" s="2">
        <f t="shared" si="88"/>
        <v>2.1839223984798649E-9</v>
      </c>
      <c r="DR84" s="2">
        <f t="shared" si="88"/>
        <v>1.2280226502348057E-10</v>
      </c>
      <c r="DS84" s="2">
        <f t="shared" si="88"/>
        <v>7.6781025981631498E-12</v>
      </c>
      <c r="DT84" s="2">
        <f t="shared" si="88"/>
        <v>0</v>
      </c>
      <c r="DU84" s="21">
        <f t="shared" si="110"/>
        <v>81.654538885180898</v>
      </c>
      <c r="DV84" s="21">
        <f t="shared" si="110"/>
        <v>7.5831682910145037</v>
      </c>
      <c r="DW84" s="21">
        <f t="shared" si="110"/>
        <v>0.70515376585612588</v>
      </c>
      <c r="DX84" s="21">
        <f t="shared" si="110"/>
        <v>6.565098840120541E-2</v>
      </c>
      <c r="DY84" s="21">
        <f t="shared" si="110"/>
        <v>6.1191114102645636E-3</v>
      </c>
      <c r="DZ84" s="21">
        <f t="shared" si="110"/>
        <v>5.7094434946539465E-4</v>
      </c>
      <c r="EA84" s="21">
        <f t="shared" si="110"/>
        <v>5.3324785158504862E-5</v>
      </c>
      <c r="EB84" s="21">
        <f t="shared" si="110"/>
        <v>4.985038521793459E-6</v>
      </c>
      <c r="EC84" s="21">
        <f t="shared" si="110"/>
        <v>4.6643207576147911E-7</v>
      </c>
      <c r="ED84" s="21">
        <f t="shared" si="110"/>
        <v>4.3678448885202607E-8</v>
      </c>
      <c r="EE84" s="21">
        <f t="shared" si="110"/>
        <v>4.0934088455808301E-9</v>
      </c>
      <c r="EF84" s="21">
        <f t="shared" si="110"/>
        <v>3.8390516959412544E-10</v>
      </c>
      <c r="EG84" s="21">
        <f t="shared" si="110"/>
        <v>3.6030222688385809E-11</v>
      </c>
      <c r="EH84" s="2">
        <f t="shared" si="87"/>
        <v>60.838073477230033</v>
      </c>
      <c r="EI84" s="2">
        <f t="shared" si="87"/>
        <v>63.177999380200426</v>
      </c>
      <c r="EJ84" s="2">
        <f t="shared" si="87"/>
        <v>65.517925283170811</v>
      </c>
      <c r="EK84" s="2">
        <f t="shared" si="87"/>
        <v>67.85785118614119</v>
      </c>
      <c r="EL84" s="2">
        <f t="shared" si="87"/>
        <v>70.197777089111582</v>
      </c>
      <c r="EM84" s="2">
        <f t="shared" si="87"/>
        <v>72.537702992081961</v>
      </c>
      <c r="EN84" s="2">
        <f t="shared" si="87"/>
        <v>74.877628895052354</v>
      </c>
      <c r="EO84" s="2">
        <f t="shared" si="86"/>
        <v>77.217554798022732</v>
      </c>
      <c r="EP84" s="2">
        <f t="shared" si="86"/>
        <v>79.557480700993125</v>
      </c>
      <c r="EQ84" s="2">
        <f t="shared" si="86"/>
        <v>81.897406603963503</v>
      </c>
      <c r="ER84" s="2">
        <f t="shared" si="86"/>
        <v>84.237332506933896</v>
      </c>
      <c r="ES84" s="2">
        <f t="shared" si="86"/>
        <v>86.577258409904275</v>
      </c>
      <c r="ET84" s="2">
        <f t="shared" si="86"/>
        <v>88.917184312874667</v>
      </c>
      <c r="EU84" s="2">
        <f t="shared" si="71"/>
        <v>5.1745588647186554E-12</v>
      </c>
      <c r="EV84" s="2">
        <f t="shared" si="71"/>
        <v>4.8055565849284686E-13</v>
      </c>
      <c r="EW84" s="2">
        <f t="shared" si="71"/>
        <v>4.4686550434487465E-14</v>
      </c>
      <c r="EX84" s="2">
        <f t="shared" si="71"/>
        <v>4.1603921673769493E-15</v>
      </c>
      <c r="EY84" s="2">
        <f t="shared" si="71"/>
        <v>3.8777638848318488E-16</v>
      </c>
      <c r="EZ84" s="2">
        <f t="shared" si="71"/>
        <v>3.6181517710101252E-17</v>
      </c>
      <c r="FA84" s="2">
        <f t="shared" si="71"/>
        <v>3.3792639517430269E-18</v>
      </c>
      <c r="FB84" s="2">
        <f t="shared" si="71"/>
        <v>3.1590865157119529E-19</v>
      </c>
      <c r="FC84" s="2">
        <f t="shared" si="69"/>
        <v>2.9558433191475234E-20</v>
      </c>
      <c r="FD84" s="2">
        <f t="shared" si="69"/>
        <v>2.767962540253651E-21</v>
      </c>
      <c r="FE84" s="2">
        <f t="shared" si="69"/>
        <v>2.5940486980867111E-22</v>
      </c>
      <c r="FF84" s="2">
        <f t="shared" si="69"/>
        <v>2.4328591229032029E-23</v>
      </c>
      <c r="FG84" s="2">
        <f t="shared" si="69"/>
        <v>2.283284074042193E-24</v>
      </c>
    </row>
    <row r="85" spans="1:163" x14ac:dyDescent="0.25">
      <c r="A85" s="19">
        <v>67</v>
      </c>
      <c r="B85" s="19">
        <v>159</v>
      </c>
      <c r="C85" s="4">
        <f t="shared" si="56"/>
        <v>67</v>
      </c>
      <c r="D85" s="20">
        <f t="shared" si="56"/>
        <v>159</v>
      </c>
      <c r="E85" s="8">
        <f t="shared" si="92"/>
        <v>432.16</v>
      </c>
      <c r="F85" s="21">
        <f t="shared" si="111"/>
        <v>6.3371356147021542E-14</v>
      </c>
      <c r="G85" s="7">
        <f t="shared" si="93"/>
        <v>0.81744924951884734</v>
      </c>
      <c r="H85" s="7">
        <f t="shared" si="94"/>
        <v>7.5818970147065283E-3</v>
      </c>
      <c r="I85" s="32">
        <f t="shared" si="95"/>
        <v>91.244593526361811</v>
      </c>
      <c r="J85" s="2">
        <f t="shared" si="105"/>
        <v>0.86818007311676271</v>
      </c>
      <c r="K85" s="2">
        <f t="shared" si="96"/>
        <v>1.8466278498075563</v>
      </c>
      <c r="L85" s="2">
        <f t="shared" si="106"/>
        <v>1.2919530015479814</v>
      </c>
      <c r="M85" s="2">
        <f t="shared" si="97"/>
        <v>0.99999828284395964</v>
      </c>
      <c r="N85" s="2">
        <f t="shared" si="98"/>
        <v>0.99999823538551369</v>
      </c>
      <c r="O85" s="2">
        <f t="shared" si="99"/>
        <v>0.86810747514965902</v>
      </c>
      <c r="P85" s="2">
        <f t="shared" si="100"/>
        <v>0.23669432028072585</v>
      </c>
      <c r="Q85" s="6">
        <f t="shared" si="101"/>
        <v>159</v>
      </c>
      <c r="R85" s="2">
        <f t="shared" si="89"/>
        <v>0.05</v>
      </c>
      <c r="S85" s="2">
        <f t="shared" si="89"/>
        <v>0.1</v>
      </c>
      <c r="T85" s="2">
        <f t="shared" si="89"/>
        <v>0.15</v>
      </c>
      <c r="U85" s="2">
        <f t="shared" si="89"/>
        <v>0.2</v>
      </c>
      <c r="V85" s="2">
        <f t="shared" si="89"/>
        <v>0.2</v>
      </c>
      <c r="W85" s="2">
        <f t="shared" si="89"/>
        <v>0.15</v>
      </c>
      <c r="X85" s="2">
        <f t="shared" si="89"/>
        <v>0.1</v>
      </c>
      <c r="Y85" s="2">
        <f t="shared" si="89"/>
        <v>4.999828284395965E-2</v>
      </c>
      <c r="Z85" s="21">
        <f t="shared" si="107"/>
        <v>165341148.03402218</v>
      </c>
      <c r="AA85" s="21">
        <f t="shared" si="107"/>
        <v>15363801.765718848</v>
      </c>
      <c r="AB85" s="21">
        <f t="shared" si="107"/>
        <v>1430639.7126139402</v>
      </c>
      <c r="AC85" s="21">
        <f t="shared" si="107"/>
        <v>133474.13391445961</v>
      </c>
      <c r="AD85" s="21">
        <f t="shared" si="107"/>
        <v>12474.706845570679</v>
      </c>
      <c r="AE85" s="21">
        <f t="shared" si="107"/>
        <v>1167.8022849426022</v>
      </c>
      <c r="AF85" s="21">
        <f t="shared" si="107"/>
        <v>109.48643053751802</v>
      </c>
      <c r="AG85" s="21">
        <f t="shared" si="107"/>
        <v>10.279108826978591</v>
      </c>
      <c r="AH85" s="2">
        <f t="shared" ref="AH85:AO113" si="112">R$12/$E85</f>
        <v>46.581938468240523</v>
      </c>
      <c r="AI85" s="2">
        <f t="shared" si="112"/>
        <v>48.911035391652547</v>
      </c>
      <c r="AJ85" s="2">
        <f t="shared" si="112"/>
        <v>51.240132315064571</v>
      </c>
      <c r="AK85" s="2">
        <f t="shared" si="112"/>
        <v>53.569229238476595</v>
      </c>
      <c r="AL85" s="2">
        <f t="shared" si="112"/>
        <v>55.898326161888626</v>
      </c>
      <c r="AM85" s="2">
        <f t="shared" si="112"/>
        <v>58.22742308530065</v>
      </c>
      <c r="AN85" s="2">
        <f t="shared" si="112"/>
        <v>60.556520008712674</v>
      </c>
      <c r="AO85" s="2">
        <f t="shared" si="61"/>
        <v>62.885616932124712</v>
      </c>
      <c r="AP85" s="2">
        <f t="shared" si="75"/>
        <v>1.0477892781907708E-5</v>
      </c>
      <c r="AQ85" s="2">
        <f t="shared" si="75"/>
        <v>9.7362495360083888E-7</v>
      </c>
      <c r="AR85" s="2">
        <f t="shared" si="75"/>
        <v>9.066157875048387E-8</v>
      </c>
      <c r="AS85" s="2">
        <f t="shared" si="75"/>
        <v>8.4584368768509889E-9</v>
      </c>
      <c r="AT85" s="2">
        <f t="shared" si="75"/>
        <v>7.905390903450216E-10</v>
      </c>
      <c r="AU85" s="2">
        <f t="shared" si="75"/>
        <v>7.4005214508556742E-11</v>
      </c>
      <c r="AV85" s="2">
        <f t="shared" si="75"/>
        <v>6.9383035828642424E-12</v>
      </c>
      <c r="AW85" s="2">
        <f t="shared" si="75"/>
        <v>6.514010663486196E-13</v>
      </c>
      <c r="AX85" s="2"/>
      <c r="AY85" s="6">
        <f t="shared" si="102"/>
        <v>159</v>
      </c>
      <c r="AZ85" s="2">
        <f t="shared" si="90"/>
        <v>0.05</v>
      </c>
      <c r="BA85" s="2">
        <f t="shared" si="90"/>
        <v>0.15</v>
      </c>
      <c r="BB85" s="2">
        <f t="shared" si="90"/>
        <v>0.2</v>
      </c>
      <c r="BC85" s="2">
        <f t="shared" si="90"/>
        <v>0.2</v>
      </c>
      <c r="BD85" s="2">
        <f t="shared" si="90"/>
        <v>0.2</v>
      </c>
      <c r="BE85" s="2">
        <f t="shared" si="90"/>
        <v>0.15</v>
      </c>
      <c r="BF85" s="2">
        <f t="shared" si="90"/>
        <v>4.9998235385513602E-2</v>
      </c>
      <c r="BG85" s="21">
        <f t="shared" si="108"/>
        <v>15328008.086694568</v>
      </c>
      <c r="BH85" s="21">
        <f t="shared" si="108"/>
        <v>1427215.974786303</v>
      </c>
      <c r="BI85" s="21">
        <f t="shared" si="108"/>
        <v>133146.8319736502</v>
      </c>
      <c r="BJ85" s="21">
        <f t="shared" si="108"/>
        <v>12443.429743554263</v>
      </c>
      <c r="BK85" s="21">
        <f t="shared" si="108"/>
        <v>1164.814196267045</v>
      </c>
      <c r="BL85" s="21">
        <f t="shared" si="108"/>
        <v>109.20100297981718</v>
      </c>
      <c r="BM85" s="21">
        <f t="shared" si="108"/>
        <v>10.251846039185127</v>
      </c>
      <c r="BN85" s="2">
        <f t="shared" si="80"/>
        <v>48.911035391652547</v>
      </c>
      <c r="BO85" s="2">
        <f t="shared" si="80"/>
        <v>51.240132315064571</v>
      </c>
      <c r="BP85" s="2">
        <f t="shared" si="80"/>
        <v>53.569229238476595</v>
      </c>
      <c r="BQ85" s="2">
        <f t="shared" si="80"/>
        <v>55.898326161888626</v>
      </c>
      <c r="BR85" s="2">
        <f t="shared" si="80"/>
        <v>58.22742308530065</v>
      </c>
      <c r="BS85" s="2">
        <f t="shared" si="80"/>
        <v>60.556520008712674</v>
      </c>
      <c r="BT85" s="2">
        <f t="shared" si="80"/>
        <v>62.885616932124712</v>
      </c>
      <c r="BU85" s="2">
        <f t="shared" si="84"/>
        <v>9.7135665961920749E-7</v>
      </c>
      <c r="BV85" s="2">
        <f t="shared" si="84"/>
        <v>9.0444611841242291E-8</v>
      </c>
      <c r="BW85" s="2">
        <f t="shared" si="84"/>
        <v>8.4376953089919343E-9</v>
      </c>
      <c r="BX85" s="2">
        <f t="shared" si="82"/>
        <v>7.8855701797387886E-10</v>
      </c>
      <c r="BY85" s="2">
        <f t="shared" si="82"/>
        <v>7.3815855276898673E-11</v>
      </c>
      <c r="BZ85" s="2">
        <f t="shared" si="82"/>
        <v>6.9202156514509924E-12</v>
      </c>
      <c r="CA85" s="2">
        <f t="shared" si="82"/>
        <v>6.496733865137989E-13</v>
      </c>
      <c r="CB85" s="2"/>
      <c r="CC85" s="6">
        <f t="shared" si="103"/>
        <v>159</v>
      </c>
      <c r="CD85" s="2">
        <f t="shared" si="91"/>
        <v>0.01</v>
      </c>
      <c r="CE85" s="2">
        <f t="shared" si="91"/>
        <v>0.05</v>
      </c>
      <c r="CF85" s="2">
        <f t="shared" si="91"/>
        <v>0.2</v>
      </c>
      <c r="CG85" s="2">
        <f t="shared" si="91"/>
        <v>0.47998305970093053</v>
      </c>
      <c r="CH85" s="2">
        <f t="shared" si="91"/>
        <v>0.12370395075863493</v>
      </c>
      <c r="CI85" s="2">
        <f t="shared" si="91"/>
        <v>4.3353705212392903E-3</v>
      </c>
      <c r="CJ85" s="2">
        <f t="shared" si="91"/>
        <v>8.5094168854222836E-5</v>
      </c>
      <c r="CK85" s="21">
        <f t="shared" si="109"/>
        <v>12443.429743554263</v>
      </c>
      <c r="CL85" s="21">
        <f t="shared" si="109"/>
        <v>1164.814196267045</v>
      </c>
      <c r="CM85" s="21">
        <f t="shared" si="109"/>
        <v>109.20100297981718</v>
      </c>
      <c r="CN85" s="21">
        <f t="shared" si="109"/>
        <v>10.251846039185127</v>
      </c>
      <c r="CO85" s="21">
        <f t="shared" si="109"/>
        <v>0.96369620887259455</v>
      </c>
      <c r="CP85" s="21">
        <f t="shared" si="109"/>
        <v>9.0698979217329445E-2</v>
      </c>
      <c r="CQ85" s="21">
        <f t="shared" si="109"/>
        <v>8.5458286825400749E-3</v>
      </c>
      <c r="CR85" s="2">
        <f t="shared" si="81"/>
        <v>55.898326161888626</v>
      </c>
      <c r="CS85" s="2">
        <f t="shared" si="81"/>
        <v>58.22742308530065</v>
      </c>
      <c r="CT85" s="2">
        <f t="shared" si="81"/>
        <v>60.556520008712674</v>
      </c>
      <c r="CU85" s="2">
        <f t="shared" si="81"/>
        <v>62.885616932124712</v>
      </c>
      <c r="CV85" s="2">
        <f t="shared" si="81"/>
        <v>65.214713855536729</v>
      </c>
      <c r="CW85" s="2">
        <f t="shared" si="81"/>
        <v>67.543810778948767</v>
      </c>
      <c r="CX85" s="2">
        <f t="shared" si="81"/>
        <v>69.872907702360791</v>
      </c>
      <c r="CY85" s="2">
        <f t="shared" si="85"/>
        <v>7.8855701797387886E-10</v>
      </c>
      <c r="CZ85" s="2">
        <f t="shared" si="85"/>
        <v>7.3815855276898673E-11</v>
      </c>
      <c r="DA85" s="2">
        <f t="shared" si="85"/>
        <v>6.9202156514509924E-12</v>
      </c>
      <c r="DB85" s="2">
        <f t="shared" si="83"/>
        <v>6.496733865137989E-13</v>
      </c>
      <c r="DC85" s="2">
        <f t="shared" si="83"/>
        <v>6.1070735670005125E-14</v>
      </c>
      <c r="DD85" s="2">
        <f t="shared" si="83"/>
        <v>5.7477173141528706E-15</v>
      </c>
      <c r="DE85" s="2">
        <f t="shared" si="83"/>
        <v>5.4156075301268497E-16</v>
      </c>
      <c r="DF85" s="2"/>
      <c r="DG85" s="6">
        <f t="shared" si="104"/>
        <v>159</v>
      </c>
      <c r="DH85" s="2">
        <f t="shared" si="88"/>
        <v>0.06</v>
      </c>
      <c r="DI85" s="2">
        <f t="shared" si="88"/>
        <v>8.9996823693924477E-2</v>
      </c>
      <c r="DJ85" s="2">
        <f t="shared" si="88"/>
        <v>7.4222370455180944E-2</v>
      </c>
      <c r="DK85" s="2">
        <f t="shared" si="88"/>
        <v>1.1271963355222155E-2</v>
      </c>
      <c r="DL85" s="2">
        <f t="shared" si="88"/>
        <v>1.1062241951048969E-3</v>
      </c>
      <c r="DM85" s="2">
        <f t="shared" si="88"/>
        <v>8.8630224663104333E-5</v>
      </c>
      <c r="DN85" s="2">
        <f t="shared" si="88"/>
        <v>7.6100495181585792E-6</v>
      </c>
      <c r="DO85" s="2">
        <f t="shared" si="88"/>
        <v>6.4727488890747859E-7</v>
      </c>
      <c r="DP85" s="2">
        <f t="shared" si="88"/>
        <v>4.7617864035176543E-8</v>
      </c>
      <c r="DQ85" s="2">
        <f t="shared" si="88"/>
        <v>3.2197714883164254E-9</v>
      </c>
      <c r="DR85" s="2">
        <f t="shared" si="88"/>
        <v>1.830199392038878E-10</v>
      </c>
      <c r="DS85" s="2">
        <f t="shared" si="88"/>
        <v>1.1567782287613682E-11</v>
      </c>
      <c r="DT85" s="2">
        <f t="shared" si="88"/>
        <v>0</v>
      </c>
      <c r="DU85" s="21">
        <f t="shared" si="110"/>
        <v>109.20100297981718</v>
      </c>
      <c r="DV85" s="21">
        <f t="shared" si="110"/>
        <v>10.251846039185127</v>
      </c>
      <c r="DW85" s="21">
        <f t="shared" si="110"/>
        <v>0.96369620887259455</v>
      </c>
      <c r="DX85" s="21">
        <f t="shared" si="110"/>
        <v>9.0698979217329445E-2</v>
      </c>
      <c r="DY85" s="21">
        <f t="shared" si="110"/>
        <v>8.5458286825400749E-3</v>
      </c>
      <c r="DZ85" s="21">
        <f t="shared" si="110"/>
        <v>8.0605408944897812E-4</v>
      </c>
      <c r="EA85" s="21">
        <f t="shared" si="110"/>
        <v>7.6103390971149877E-5</v>
      </c>
      <c r="EB85" s="21">
        <f t="shared" si="110"/>
        <v>7.1919690722232656E-6</v>
      </c>
      <c r="EC85" s="21">
        <f t="shared" si="110"/>
        <v>6.8025543188922384E-7</v>
      </c>
      <c r="ED85" s="21">
        <f t="shared" si="110"/>
        <v>6.4395431845396721E-8</v>
      </c>
      <c r="EE85" s="21">
        <f t="shared" si="110"/>
        <v>6.1006646234421994E-9</v>
      </c>
      <c r="EF85" s="21">
        <f t="shared" si="110"/>
        <v>5.783890983803991E-10</v>
      </c>
      <c r="EG85" s="21">
        <f t="shared" si="110"/>
        <v>5.4874065544279674E-11</v>
      </c>
      <c r="EH85" s="2">
        <f t="shared" si="87"/>
        <v>60.556520008712674</v>
      </c>
      <c r="EI85" s="2">
        <f t="shared" si="87"/>
        <v>62.885616932124712</v>
      </c>
      <c r="EJ85" s="2">
        <f t="shared" si="87"/>
        <v>65.214713855536729</v>
      </c>
      <c r="EK85" s="2">
        <f t="shared" si="87"/>
        <v>67.543810778948767</v>
      </c>
      <c r="EL85" s="2">
        <f t="shared" si="87"/>
        <v>69.872907702360791</v>
      </c>
      <c r="EM85" s="2">
        <f t="shared" si="87"/>
        <v>72.202004625772815</v>
      </c>
      <c r="EN85" s="2">
        <f t="shared" si="87"/>
        <v>74.531101549184839</v>
      </c>
      <c r="EO85" s="2">
        <f t="shared" si="86"/>
        <v>76.860198472596863</v>
      </c>
      <c r="EP85" s="2">
        <f t="shared" si="86"/>
        <v>79.189295396008887</v>
      </c>
      <c r="EQ85" s="2">
        <f t="shared" si="86"/>
        <v>81.518392319420911</v>
      </c>
      <c r="ER85" s="2">
        <f t="shared" si="86"/>
        <v>83.847489242832935</v>
      </c>
      <c r="ES85" s="2">
        <f t="shared" si="86"/>
        <v>86.176586166244959</v>
      </c>
      <c r="ET85" s="2">
        <f t="shared" si="86"/>
        <v>88.505683089656998</v>
      </c>
      <c r="EU85" s="2">
        <f t="shared" si="71"/>
        <v>6.9202156514509924E-12</v>
      </c>
      <c r="EV85" s="2">
        <f t="shared" si="71"/>
        <v>6.496733865137989E-13</v>
      </c>
      <c r="EW85" s="2">
        <f t="shared" si="71"/>
        <v>6.1070735670005125E-14</v>
      </c>
      <c r="EX85" s="2">
        <f t="shared" si="71"/>
        <v>5.7477173141528706E-15</v>
      </c>
      <c r="EY85" s="2">
        <f t="shared" si="71"/>
        <v>5.4156075301268497E-16</v>
      </c>
      <c r="EZ85" s="2">
        <f t="shared" si="71"/>
        <v>5.108074077623455E-17</v>
      </c>
      <c r="FA85" s="2">
        <f t="shared" si="71"/>
        <v>4.8227750932287691E-18</v>
      </c>
      <c r="FB85" s="2">
        <f t="shared" ref="FB85:FG143" si="113">$DJ$7*$E85*EXP((-EO85))*(1-(EO85^2+2.334733*EO85+0.250621)/(EO85^2+3.330657*EO85+1.681534))</f>
        <v>4.5576483347422484E-19</v>
      </c>
      <c r="FC85" s="2">
        <f t="shared" si="69"/>
        <v>4.3108709245197968E-20</v>
      </c>
      <c r="FD85" s="2">
        <f t="shared" si="69"/>
        <v>4.0808258457158887E-21</v>
      </c>
      <c r="FE85" s="2">
        <f t="shared" si="69"/>
        <v>3.8660739058569071E-22</v>
      </c>
      <c r="FF85" s="2">
        <f t="shared" si="69"/>
        <v>3.6653301545018953E-23</v>
      </c>
      <c r="FG85" s="2">
        <f t="shared" si="69"/>
        <v>3.4774439508415508E-24</v>
      </c>
    </row>
    <row r="86" spans="1:163" x14ac:dyDescent="0.25">
      <c r="A86" s="19">
        <v>68</v>
      </c>
      <c r="B86" s="19">
        <v>161</v>
      </c>
      <c r="C86" s="4">
        <f t="shared" si="56"/>
        <v>68</v>
      </c>
      <c r="D86" s="20">
        <f t="shared" si="56"/>
        <v>161</v>
      </c>
      <c r="E86" s="8">
        <f t="shared" si="92"/>
        <v>434.16</v>
      </c>
      <c r="F86" s="21">
        <f t="shared" si="111"/>
        <v>6.3371356147021542E-14</v>
      </c>
      <c r="G86" s="7">
        <f t="shared" si="93"/>
        <v>0.79547505283196573</v>
      </c>
      <c r="H86" s="7">
        <f t="shared" si="94"/>
        <v>7.6962050495529297E-3</v>
      </c>
      <c r="I86" s="32">
        <f t="shared" si="95"/>
        <v>91.38921930865429</v>
      </c>
      <c r="J86" s="2">
        <f t="shared" si="105"/>
        <v>0.93195147403820988</v>
      </c>
      <c r="K86" s="2">
        <f t="shared" si="96"/>
        <v>1.9286337664937507</v>
      </c>
      <c r="L86" s="2">
        <f t="shared" si="106"/>
        <v>1.302094396785282</v>
      </c>
      <c r="M86" s="2">
        <f t="shared" si="97"/>
        <v>0.99999995210354153</v>
      </c>
      <c r="N86" s="2">
        <f t="shared" si="98"/>
        <v>0.99999995031406852</v>
      </c>
      <c r="O86" s="2">
        <f t="shared" si="99"/>
        <v>0.89220403881207211</v>
      </c>
      <c r="P86" s="2">
        <f t="shared" si="100"/>
        <v>0.25467054967024716</v>
      </c>
      <c r="Q86" s="6">
        <f t="shared" si="101"/>
        <v>161</v>
      </c>
      <c r="R86" s="2">
        <f t="shared" si="89"/>
        <v>0.05</v>
      </c>
      <c r="S86" s="2">
        <f t="shared" si="89"/>
        <v>0.1</v>
      </c>
      <c r="T86" s="2">
        <f t="shared" si="89"/>
        <v>0.15</v>
      </c>
      <c r="U86" s="2">
        <f t="shared" si="89"/>
        <v>0.2</v>
      </c>
      <c r="V86" s="2">
        <f t="shared" si="89"/>
        <v>0.2</v>
      </c>
      <c r="W86" s="2">
        <f t="shared" si="89"/>
        <v>0.15</v>
      </c>
      <c r="X86" s="2">
        <f t="shared" si="89"/>
        <v>0.1</v>
      </c>
      <c r="Y86" s="2">
        <f t="shared" si="89"/>
        <v>4.9999952103541551E-2</v>
      </c>
      <c r="Z86" s="21">
        <f t="shared" si="107"/>
        <v>206778097.14146399</v>
      </c>
      <c r="AA86" s="21">
        <f t="shared" si="107"/>
        <v>19421619.316852763</v>
      </c>
      <c r="AB86" s="21">
        <f t="shared" si="107"/>
        <v>1828015.5121517146</v>
      </c>
      <c r="AC86" s="21">
        <f t="shared" si="107"/>
        <v>172388.90380569789</v>
      </c>
      <c r="AD86" s="21">
        <f t="shared" si="107"/>
        <v>16285.642986384792</v>
      </c>
      <c r="AE86" s="21">
        <f t="shared" si="107"/>
        <v>1541.0120751984637</v>
      </c>
      <c r="AF86" s="21">
        <f t="shared" si="107"/>
        <v>146.03568605166873</v>
      </c>
      <c r="AG86" s="21">
        <f t="shared" si="107"/>
        <v>13.85849199803744</v>
      </c>
      <c r="AH86" s="2">
        <f t="shared" si="112"/>
        <v>46.367354266710024</v>
      </c>
      <c r="AI86" s="2">
        <f t="shared" si="112"/>
        <v>48.685721980045521</v>
      </c>
      <c r="AJ86" s="2">
        <f t="shared" si="112"/>
        <v>51.004089693381026</v>
      </c>
      <c r="AK86" s="2">
        <f t="shared" si="112"/>
        <v>53.322457406716524</v>
      </c>
      <c r="AL86" s="2">
        <f t="shared" si="112"/>
        <v>55.640825120052028</v>
      </c>
      <c r="AM86" s="2">
        <f t="shared" si="112"/>
        <v>57.959192833387526</v>
      </c>
      <c r="AN86" s="2">
        <f t="shared" si="112"/>
        <v>60.277560546723031</v>
      </c>
      <c r="AO86" s="2">
        <f t="shared" si="61"/>
        <v>62.595928260058535</v>
      </c>
      <c r="AP86" s="2">
        <f t="shared" si="75"/>
        <v>1.310380844144141E-5</v>
      </c>
      <c r="AQ86" s="2">
        <f t="shared" si="75"/>
        <v>1.230774354813381E-6</v>
      </c>
      <c r="AR86" s="2">
        <f t="shared" si="75"/>
        <v>1.1584382206719961E-7</v>
      </c>
      <c r="AS86" s="2">
        <f t="shared" si="75"/>
        <v>1.092451861900804E-8</v>
      </c>
      <c r="AT86" s="2">
        <f t="shared" si="75"/>
        <v>1.0320432817781085E-9</v>
      </c>
      <c r="AU86" s="2">
        <f t="shared" si="75"/>
        <v>9.7656025044416149E-11</v>
      </c>
      <c r="AV86" s="2">
        <f t="shared" si="75"/>
        <v>9.2544794709599777E-12</v>
      </c>
      <c r="AW86" s="2">
        <f t="shared" si="75"/>
        <v>8.7823143206844524E-13</v>
      </c>
      <c r="AX86" s="2"/>
      <c r="AY86" s="6">
        <f t="shared" si="102"/>
        <v>161</v>
      </c>
      <c r="AZ86" s="2">
        <f t="shared" si="90"/>
        <v>0.05</v>
      </c>
      <c r="BA86" s="2">
        <f t="shared" si="90"/>
        <v>0.15</v>
      </c>
      <c r="BB86" s="2">
        <f t="shared" si="90"/>
        <v>0.2</v>
      </c>
      <c r="BC86" s="2">
        <f t="shared" si="90"/>
        <v>0.2</v>
      </c>
      <c r="BD86" s="2">
        <f t="shared" si="90"/>
        <v>0.2</v>
      </c>
      <c r="BE86" s="2">
        <f t="shared" si="90"/>
        <v>0.15</v>
      </c>
      <c r="BF86" s="2">
        <f t="shared" si="90"/>
        <v>4.9999950314068439E-2</v>
      </c>
      <c r="BG86" s="21">
        <f t="shared" si="108"/>
        <v>19376495.974615149</v>
      </c>
      <c r="BH86" s="21">
        <f t="shared" si="108"/>
        <v>1823652.1619569678</v>
      </c>
      <c r="BI86" s="21">
        <f t="shared" si="108"/>
        <v>171967.2205702831</v>
      </c>
      <c r="BJ86" s="21">
        <f t="shared" si="108"/>
        <v>16244.907123731233</v>
      </c>
      <c r="BK86" s="21">
        <f t="shared" si="108"/>
        <v>1537.0779173746098</v>
      </c>
      <c r="BL86" s="21">
        <f t="shared" si="108"/>
        <v>145.65579598520245</v>
      </c>
      <c r="BM86" s="21">
        <f t="shared" si="108"/>
        <v>13.821811737504154</v>
      </c>
      <c r="BN86" s="2">
        <f t="shared" si="80"/>
        <v>48.685721980045521</v>
      </c>
      <c r="BO86" s="2">
        <f t="shared" si="80"/>
        <v>51.004089693381026</v>
      </c>
      <c r="BP86" s="2">
        <f t="shared" si="80"/>
        <v>53.322457406716524</v>
      </c>
      <c r="BQ86" s="2">
        <f t="shared" si="80"/>
        <v>55.640825120052028</v>
      </c>
      <c r="BR86" s="2">
        <f t="shared" si="80"/>
        <v>57.959192833387526</v>
      </c>
      <c r="BS86" s="2">
        <f t="shared" si="80"/>
        <v>60.277560546723031</v>
      </c>
      <c r="BT86" s="2">
        <f t="shared" si="80"/>
        <v>62.595928260058535</v>
      </c>
      <c r="BU86" s="2">
        <f t="shared" si="84"/>
        <v>1.2279148274215256E-6</v>
      </c>
      <c r="BV86" s="2">
        <f t="shared" si="84"/>
        <v>1.1556731064800178E-7</v>
      </c>
      <c r="BW86" s="2">
        <f t="shared" si="84"/>
        <v>1.0897795980514931E-8</v>
      </c>
      <c r="BX86" s="2">
        <f t="shared" si="82"/>
        <v>1.02946179491792E-9</v>
      </c>
      <c r="BY86" s="2">
        <f t="shared" si="82"/>
        <v>9.7406712127821666E-11</v>
      </c>
      <c r="BZ86" s="2">
        <f t="shared" si="82"/>
        <v>9.230405322261212E-12</v>
      </c>
      <c r="CA86" s="2">
        <f t="shared" si="82"/>
        <v>8.7590695421462447E-13</v>
      </c>
      <c r="CB86" s="2"/>
      <c r="CC86" s="6">
        <f t="shared" si="103"/>
        <v>161</v>
      </c>
      <c r="CD86" s="2">
        <f t="shared" si="91"/>
        <v>0.01</v>
      </c>
      <c r="CE86" s="2">
        <f t="shared" si="91"/>
        <v>0.05</v>
      </c>
      <c r="CF86" s="2">
        <f t="shared" si="91"/>
        <v>0.2</v>
      </c>
      <c r="CG86" s="2">
        <f t="shared" si="91"/>
        <v>0.47999952301505699</v>
      </c>
      <c r="CH86" s="2">
        <f t="shared" si="91"/>
        <v>0.14621389254278366</v>
      </c>
      <c r="CI86" s="2">
        <f t="shared" si="91"/>
        <v>5.8723408044236598E-3</v>
      </c>
      <c r="CJ86" s="2">
        <f t="shared" si="91"/>
        <v>1.1828244980766956E-4</v>
      </c>
      <c r="CK86" s="21">
        <f t="shared" si="109"/>
        <v>16244.907123731233</v>
      </c>
      <c r="CL86" s="21">
        <f t="shared" si="109"/>
        <v>1537.0779173746098</v>
      </c>
      <c r="CM86" s="21">
        <f t="shared" si="109"/>
        <v>145.65579598520245</v>
      </c>
      <c r="CN86" s="21">
        <f t="shared" si="109"/>
        <v>13.821811737504154</v>
      </c>
      <c r="CO86" s="21">
        <f t="shared" si="109"/>
        <v>1.3133021584285933</v>
      </c>
      <c r="CP86" s="21">
        <f t="shared" si="109"/>
        <v>0.12493622693499626</v>
      </c>
      <c r="CQ86" s="21">
        <f t="shared" si="109"/>
        <v>1.1898755230300408E-2</v>
      </c>
      <c r="CR86" s="2">
        <f t="shared" si="81"/>
        <v>55.640825120052028</v>
      </c>
      <c r="CS86" s="2">
        <f t="shared" si="81"/>
        <v>57.959192833387526</v>
      </c>
      <c r="CT86" s="2">
        <f t="shared" si="81"/>
        <v>60.277560546723031</v>
      </c>
      <c r="CU86" s="2">
        <f t="shared" si="81"/>
        <v>62.595928260058535</v>
      </c>
      <c r="CV86" s="2">
        <f t="shared" si="81"/>
        <v>64.914295973394033</v>
      </c>
      <c r="CW86" s="2">
        <f t="shared" si="81"/>
        <v>67.232663686729538</v>
      </c>
      <c r="CX86" s="2">
        <f t="shared" si="81"/>
        <v>69.551031400065042</v>
      </c>
      <c r="CY86" s="2">
        <f t="shared" si="85"/>
        <v>1.02946179491792E-9</v>
      </c>
      <c r="CZ86" s="2">
        <f t="shared" si="85"/>
        <v>9.7406712127821666E-11</v>
      </c>
      <c r="DA86" s="2">
        <f t="shared" si="85"/>
        <v>9.230405322261212E-12</v>
      </c>
      <c r="DB86" s="2">
        <f t="shared" si="83"/>
        <v>8.7590695421462447E-13</v>
      </c>
      <c r="DC86" s="2">
        <f t="shared" si="83"/>
        <v>8.3225738810435973E-14</v>
      </c>
      <c r="DD86" s="2">
        <f t="shared" si="83"/>
        <v>7.9173781327629345E-15</v>
      </c>
      <c r="DE86" s="2">
        <f t="shared" si="83"/>
        <v>7.5404025540560839E-16</v>
      </c>
      <c r="DF86" s="2"/>
      <c r="DG86" s="6">
        <f t="shared" si="104"/>
        <v>161</v>
      </c>
      <c r="DH86" s="2">
        <f t="shared" si="88"/>
        <v>0.06</v>
      </c>
      <c r="DI86" s="2">
        <f t="shared" si="88"/>
        <v>8.999991056532318E-2</v>
      </c>
      <c r="DJ86" s="2">
        <f t="shared" si="88"/>
        <v>8.7728335525670192E-2</v>
      </c>
      <c r="DK86" s="2">
        <f t="shared" si="88"/>
        <v>1.5268086091501515E-2</v>
      </c>
      <c r="DL86" s="2">
        <f t="shared" si="88"/>
        <v>1.5376718474997043E-3</v>
      </c>
      <c r="DM86" s="2">
        <f t="shared" si="88"/>
        <v>1.2471513514979106E-4</v>
      </c>
      <c r="DN86" s="2">
        <f t="shared" si="88"/>
        <v>1.0825557232330142E-5</v>
      </c>
      <c r="DO86" s="2">
        <f t="shared" si="88"/>
        <v>9.3071969538338629E-7</v>
      </c>
      <c r="DP86" s="2">
        <f t="shared" si="88"/>
        <v>6.9208854414082321E-8</v>
      </c>
      <c r="DQ86" s="2">
        <f t="shared" si="88"/>
        <v>4.7301811578748246E-9</v>
      </c>
      <c r="DR86" s="2">
        <f t="shared" si="88"/>
        <v>2.7177654793320017E-10</v>
      </c>
      <c r="DS86" s="2">
        <f t="shared" si="88"/>
        <v>1.7362986604041453E-11</v>
      </c>
      <c r="DT86" s="2">
        <f t="shared" si="88"/>
        <v>0</v>
      </c>
      <c r="DU86" s="21">
        <f t="shared" si="110"/>
        <v>145.65579598520245</v>
      </c>
      <c r="DV86" s="21">
        <f t="shared" si="110"/>
        <v>13.821811737504154</v>
      </c>
      <c r="DW86" s="21">
        <f t="shared" si="110"/>
        <v>1.3133021584285933</v>
      </c>
      <c r="DX86" s="21">
        <f t="shared" si="110"/>
        <v>0.12493622693499626</v>
      </c>
      <c r="DY86" s="21">
        <f t="shared" si="110"/>
        <v>1.1898755230300408E-2</v>
      </c>
      <c r="DZ86" s="21">
        <f t="shared" si="110"/>
        <v>1.1344171638129311E-3</v>
      </c>
      <c r="EA86" s="21">
        <f t="shared" si="110"/>
        <v>1.0826143238071395E-4</v>
      </c>
      <c r="EB86" s="21">
        <f t="shared" si="110"/>
        <v>1.0341383420680725E-5</v>
      </c>
      <c r="EC86" s="21">
        <f t="shared" si="110"/>
        <v>9.8869840897404882E-7</v>
      </c>
      <c r="ED86" s="21">
        <f t="shared" si="110"/>
        <v>9.4603627646844586E-8</v>
      </c>
      <c r="EE86" s="21">
        <f t="shared" si="110"/>
        <v>9.0592183126854172E-9</v>
      </c>
      <c r="EF86" s="21">
        <f t="shared" si="110"/>
        <v>8.6814937112120406E-10</v>
      </c>
      <c r="EG86" s="21">
        <f t="shared" si="110"/>
        <v>8.3253445718543559E-11</v>
      </c>
      <c r="EH86" s="2">
        <f t="shared" si="87"/>
        <v>60.277560546723031</v>
      </c>
      <c r="EI86" s="2">
        <f t="shared" si="87"/>
        <v>62.595928260058535</v>
      </c>
      <c r="EJ86" s="2">
        <f t="shared" si="87"/>
        <v>64.914295973394033</v>
      </c>
      <c r="EK86" s="2">
        <f t="shared" si="87"/>
        <v>67.232663686729538</v>
      </c>
      <c r="EL86" s="2">
        <f t="shared" si="87"/>
        <v>69.551031400065042</v>
      </c>
      <c r="EM86" s="2">
        <f t="shared" si="87"/>
        <v>71.869399113400533</v>
      </c>
      <c r="EN86" s="2">
        <f t="shared" si="87"/>
        <v>74.187766826736038</v>
      </c>
      <c r="EO86" s="2">
        <f t="shared" si="86"/>
        <v>76.506134540071542</v>
      </c>
      <c r="EP86" s="2">
        <f t="shared" si="86"/>
        <v>78.824502253407047</v>
      </c>
      <c r="EQ86" s="2">
        <f t="shared" si="86"/>
        <v>81.142869966742538</v>
      </c>
      <c r="ER86" s="2">
        <f t="shared" si="86"/>
        <v>83.461237680078042</v>
      </c>
      <c r="ES86" s="2">
        <f t="shared" si="86"/>
        <v>85.779605393413547</v>
      </c>
      <c r="ET86" s="2">
        <f t="shared" si="86"/>
        <v>88.097973106749052</v>
      </c>
      <c r="EU86" s="2">
        <f t="shared" ref="EU86:FA122" si="114">$DJ$7*$E86*EXP((-EH86))*(1-(EH86^2+2.334733*EH86+0.250621)/(EH86^2+3.330657*EH86+1.681534))</f>
        <v>9.230405322261212E-12</v>
      </c>
      <c r="EV86" s="2">
        <f t="shared" si="114"/>
        <v>8.7590695421462447E-13</v>
      </c>
      <c r="EW86" s="2">
        <f t="shared" si="114"/>
        <v>8.3225738810435973E-14</v>
      </c>
      <c r="EX86" s="2">
        <f t="shared" si="114"/>
        <v>7.9173781327629345E-15</v>
      </c>
      <c r="EY86" s="2">
        <f t="shared" si="114"/>
        <v>7.5404025540560839E-16</v>
      </c>
      <c r="EZ86" s="2">
        <f t="shared" si="114"/>
        <v>7.1889554107283537E-17</v>
      </c>
      <c r="FA86" s="2">
        <f t="shared" si="114"/>
        <v>6.860673788384921E-18</v>
      </c>
      <c r="FB86" s="2">
        <f t="shared" si="113"/>
        <v>6.5534749180486226E-19</v>
      </c>
      <c r="FC86" s="2">
        <f t="shared" si="69"/>
        <v>6.2655158997088017E-20</v>
      </c>
      <c r="FD86" s="2">
        <f t="shared" si="69"/>
        <v>5.9951601804084021E-21</v>
      </c>
      <c r="FE86" s="2">
        <f t="shared" si="69"/>
        <v>5.7409495010680721E-22</v>
      </c>
      <c r="FF86" s="2">
        <f t="shared" si="69"/>
        <v>5.50158029861346E-23</v>
      </c>
      <c r="FG86" s="2">
        <f t="shared" si="69"/>
        <v>5.2758837590965497E-24</v>
      </c>
    </row>
    <row r="87" spans="1:163" x14ac:dyDescent="0.25">
      <c r="A87" s="19">
        <v>69</v>
      </c>
      <c r="B87" s="19">
        <v>163</v>
      </c>
      <c r="C87" s="4">
        <f t="shared" si="56"/>
        <v>69</v>
      </c>
      <c r="D87" s="20">
        <f t="shared" si="56"/>
        <v>163</v>
      </c>
      <c r="E87" s="8">
        <f t="shared" si="92"/>
        <v>436.16</v>
      </c>
      <c r="F87" s="21">
        <f t="shared" si="111"/>
        <v>6.3371356147021542E-14</v>
      </c>
      <c r="G87" s="7">
        <f t="shared" si="93"/>
        <v>0.77374201125405817</v>
      </c>
      <c r="H87" s="7">
        <f t="shared" si="94"/>
        <v>7.8072022554712319E-3</v>
      </c>
      <c r="I87" s="32">
        <f t="shared" si="95"/>
        <v>91.53293955247311</v>
      </c>
      <c r="J87" s="2">
        <f t="shared" si="105"/>
        <v>0.99960358233089919</v>
      </c>
      <c r="K87" s="2">
        <f t="shared" si="96"/>
        <v>2.0184198102211188</v>
      </c>
      <c r="L87" s="2">
        <f t="shared" si="106"/>
        <v>1.3122000135827008</v>
      </c>
      <c r="M87" s="2">
        <f t="shared" si="97"/>
        <v>0.99999999959601937</v>
      </c>
      <c r="N87" s="2">
        <f t="shared" si="98"/>
        <v>0.99999999957563901</v>
      </c>
      <c r="O87" s="2">
        <f t="shared" si="99"/>
        <v>0.91447976278464627</v>
      </c>
      <c r="P87" s="2">
        <f t="shared" si="100"/>
        <v>0.27267933343342682</v>
      </c>
      <c r="Q87" s="6">
        <f t="shared" si="101"/>
        <v>163</v>
      </c>
      <c r="R87" s="2">
        <f t="shared" si="89"/>
        <v>0.05</v>
      </c>
      <c r="S87" s="2">
        <f t="shared" si="89"/>
        <v>0.1</v>
      </c>
      <c r="T87" s="2">
        <f t="shared" si="89"/>
        <v>0.15</v>
      </c>
      <c r="U87" s="2">
        <f t="shared" si="89"/>
        <v>0.2</v>
      </c>
      <c r="V87" s="2">
        <f t="shared" si="89"/>
        <v>0.2</v>
      </c>
      <c r="W87" s="2">
        <f t="shared" si="89"/>
        <v>0.15</v>
      </c>
      <c r="X87" s="2">
        <f t="shared" si="89"/>
        <v>0.1</v>
      </c>
      <c r="Y87" s="2">
        <f t="shared" si="89"/>
        <v>4.999999959601939E-2</v>
      </c>
      <c r="Z87" s="21">
        <f t="shared" si="107"/>
        <v>258080415.82401696</v>
      </c>
      <c r="AA87" s="21">
        <f t="shared" si="107"/>
        <v>24499452.192136899</v>
      </c>
      <c r="AB87" s="21">
        <f t="shared" si="107"/>
        <v>2330617.1394660934</v>
      </c>
      <c r="AC87" s="21">
        <f t="shared" si="107"/>
        <v>222136.655236552</v>
      </c>
      <c r="AD87" s="21">
        <f t="shared" si="107"/>
        <v>21209.745638279684</v>
      </c>
      <c r="AE87" s="21">
        <f t="shared" si="107"/>
        <v>2028.4112802963739</v>
      </c>
      <c r="AF87" s="21">
        <f t="shared" si="107"/>
        <v>194.28005280590344</v>
      </c>
      <c r="AG87" s="21">
        <f t="shared" si="107"/>
        <v>18.633921941075172</v>
      </c>
      <c r="AH87" s="2">
        <f t="shared" si="112"/>
        <v>46.15473800539899</v>
      </c>
      <c r="AI87" s="2">
        <f t="shared" si="112"/>
        <v>48.462474905668941</v>
      </c>
      <c r="AJ87" s="2">
        <f t="shared" si="112"/>
        <v>50.770211805938885</v>
      </c>
      <c r="AK87" s="2">
        <f t="shared" si="112"/>
        <v>53.077948706208836</v>
      </c>
      <c r="AL87" s="2">
        <f t="shared" si="112"/>
        <v>55.385685606478788</v>
      </c>
      <c r="AM87" s="2">
        <f t="shared" si="112"/>
        <v>57.693422506748739</v>
      </c>
      <c r="AN87" s="2">
        <f t="shared" si="112"/>
        <v>60.001159407018683</v>
      </c>
      <c r="AO87" s="2">
        <f t="shared" si="61"/>
        <v>62.308896307288641</v>
      </c>
      <c r="AP87" s="2">
        <f t="shared" si="75"/>
        <v>1.6354905949841472E-5</v>
      </c>
      <c r="AQ87" s="2">
        <f t="shared" si="75"/>
        <v>1.5525635104080663E-6</v>
      </c>
      <c r="AR87" s="2">
        <f t="shared" si="75"/>
        <v>1.476943687918117E-7</v>
      </c>
      <c r="AS87" s="2">
        <f t="shared" si="75"/>
        <v>1.4077101092446197E-8</v>
      </c>
      <c r="AT87" s="2">
        <f t="shared" si="75"/>
        <v>1.344090344635833E-9</v>
      </c>
      <c r="AU87" s="2">
        <f t="shared" si="75"/>
        <v>1.2854317365645102E-10</v>
      </c>
      <c r="AV87" s="2">
        <f t="shared" si="75"/>
        <v>1.2311790418630111E-11</v>
      </c>
      <c r="AW87" s="2">
        <f t="shared" si="75"/>
        <v>1.1808569037438402E-12</v>
      </c>
      <c r="AX87" s="2"/>
      <c r="AY87" s="6">
        <f t="shared" si="102"/>
        <v>163</v>
      </c>
      <c r="AZ87" s="2">
        <f t="shared" si="90"/>
        <v>0.05</v>
      </c>
      <c r="BA87" s="2">
        <f t="shared" si="90"/>
        <v>0.15</v>
      </c>
      <c r="BB87" s="2">
        <f t="shared" si="90"/>
        <v>0.2</v>
      </c>
      <c r="BC87" s="2">
        <f t="shared" si="90"/>
        <v>0.2</v>
      </c>
      <c r="BD87" s="2">
        <f t="shared" si="90"/>
        <v>0.2</v>
      </c>
      <c r="BE87" s="2">
        <f t="shared" si="90"/>
        <v>0.15</v>
      </c>
      <c r="BF87" s="2">
        <f t="shared" si="90"/>
        <v>4.9999999575638936E-2</v>
      </c>
      <c r="BG87" s="21">
        <f t="shared" si="108"/>
        <v>24442687.334877066</v>
      </c>
      <c r="BH87" s="21">
        <f t="shared" si="108"/>
        <v>2325068.5784080699</v>
      </c>
      <c r="BI87" s="21">
        <f t="shared" si="108"/>
        <v>221594.62668201519</v>
      </c>
      <c r="BJ87" s="21">
        <f t="shared" si="108"/>
        <v>21156.817972916808</v>
      </c>
      <c r="BK87" s="21">
        <f t="shared" si="108"/>
        <v>2023.2444665430221</v>
      </c>
      <c r="BL87" s="21">
        <f t="shared" si="108"/>
        <v>193.77575158341639</v>
      </c>
      <c r="BM87" s="21">
        <f t="shared" si="108"/>
        <v>18.584704172931509</v>
      </c>
      <c r="BN87" s="2">
        <f t="shared" si="80"/>
        <v>48.462474905668941</v>
      </c>
      <c r="BO87" s="2">
        <f t="shared" si="80"/>
        <v>50.770211805938885</v>
      </c>
      <c r="BP87" s="2">
        <f t="shared" si="80"/>
        <v>53.077948706208836</v>
      </c>
      <c r="BQ87" s="2">
        <f t="shared" si="80"/>
        <v>55.385685606478788</v>
      </c>
      <c r="BR87" s="2">
        <f t="shared" si="80"/>
        <v>57.693422506748739</v>
      </c>
      <c r="BS87" s="2">
        <f t="shared" si="80"/>
        <v>60.001159407018683</v>
      </c>
      <c r="BT87" s="2">
        <f t="shared" si="80"/>
        <v>62.308896307288641</v>
      </c>
      <c r="BU87" s="2">
        <f t="shared" si="84"/>
        <v>1.5489662444216469E-6</v>
      </c>
      <c r="BV87" s="2">
        <f t="shared" si="84"/>
        <v>1.4734274895288786E-7</v>
      </c>
      <c r="BW87" s="2">
        <f t="shared" si="84"/>
        <v>1.4042752007874378E-8</v>
      </c>
      <c r="BX87" s="2">
        <f t="shared" si="82"/>
        <v>1.3407362467040781E-9</v>
      </c>
      <c r="BY87" s="2">
        <f t="shared" si="82"/>
        <v>1.2821574566194158E-10</v>
      </c>
      <c r="BZ87" s="2">
        <f t="shared" si="82"/>
        <v>1.2279832166254492E-11</v>
      </c>
      <c r="CA87" s="2">
        <f t="shared" si="82"/>
        <v>1.1777379070300463E-12</v>
      </c>
      <c r="CB87" s="2"/>
      <c r="CC87" s="6">
        <f t="shared" si="103"/>
        <v>163</v>
      </c>
      <c r="CD87" s="2">
        <f t="shared" si="91"/>
        <v>0.01</v>
      </c>
      <c r="CE87" s="2">
        <f t="shared" si="91"/>
        <v>0.05</v>
      </c>
      <c r="CF87" s="2">
        <f t="shared" si="91"/>
        <v>0.2</v>
      </c>
      <c r="CG87" s="2">
        <f t="shared" si="91"/>
        <v>0.47999999592613374</v>
      </c>
      <c r="CH87" s="2">
        <f t="shared" si="91"/>
        <v>0.16643175851761824</v>
      </c>
      <c r="CI87" s="2">
        <f t="shared" si="91"/>
        <v>7.8841884502441565E-3</v>
      </c>
      <c r="CJ87" s="2">
        <f t="shared" si="91"/>
        <v>1.6381989065004322E-4</v>
      </c>
      <c r="CK87" s="21">
        <f t="shared" si="109"/>
        <v>21156.817972916808</v>
      </c>
      <c r="CL87" s="21">
        <f t="shared" si="109"/>
        <v>2023.2444665430221</v>
      </c>
      <c r="CM87" s="21">
        <f t="shared" si="109"/>
        <v>193.77575158341639</v>
      </c>
      <c r="CN87" s="21">
        <f t="shared" si="109"/>
        <v>18.584704172931509</v>
      </c>
      <c r="CO87" s="21">
        <f t="shared" si="109"/>
        <v>1.7847369405331137</v>
      </c>
      <c r="CP87" s="21">
        <f t="shared" si="109"/>
        <v>0.17159976399593185</v>
      </c>
      <c r="CQ87" s="21">
        <f t="shared" si="109"/>
        <v>1.6517657568427709E-2</v>
      </c>
      <c r="CR87" s="2">
        <f t="shared" si="81"/>
        <v>55.385685606478788</v>
      </c>
      <c r="CS87" s="2">
        <f t="shared" si="81"/>
        <v>57.693422506748739</v>
      </c>
      <c r="CT87" s="2">
        <f t="shared" si="81"/>
        <v>60.001159407018683</v>
      </c>
      <c r="CU87" s="2">
        <f t="shared" si="81"/>
        <v>62.308896307288641</v>
      </c>
      <c r="CV87" s="2">
        <f t="shared" si="81"/>
        <v>64.616633207558593</v>
      </c>
      <c r="CW87" s="2">
        <f t="shared" si="81"/>
        <v>66.924370107828537</v>
      </c>
      <c r="CX87" s="2">
        <f t="shared" si="81"/>
        <v>69.232107008098495</v>
      </c>
      <c r="CY87" s="2">
        <f t="shared" si="85"/>
        <v>1.3407362467040781E-9</v>
      </c>
      <c r="CZ87" s="2">
        <f t="shared" si="85"/>
        <v>1.2821574566194158E-10</v>
      </c>
      <c r="DA87" s="2">
        <f t="shared" si="85"/>
        <v>1.2279832166254492E-11</v>
      </c>
      <c r="DB87" s="2">
        <f t="shared" si="83"/>
        <v>1.1777379070300463E-12</v>
      </c>
      <c r="DC87" s="2">
        <f t="shared" si="83"/>
        <v>1.1310120028727502E-13</v>
      </c>
      <c r="DD87" s="2">
        <f t="shared" si="83"/>
        <v>1.0874509758931224E-14</v>
      </c>
      <c r="DE87" s="2">
        <f t="shared" si="83"/>
        <v>1.0467463604833841E-15</v>
      </c>
      <c r="DF87" s="2"/>
      <c r="DG87" s="6">
        <f t="shared" si="104"/>
        <v>163</v>
      </c>
      <c r="DH87" s="2">
        <f t="shared" si="88"/>
        <v>0.06</v>
      </c>
      <c r="DI87" s="2">
        <f t="shared" si="88"/>
        <v>8.9999999236150069E-2</v>
      </c>
      <c r="DJ87" s="2">
        <f t="shared" si="88"/>
        <v>9.985905511057093E-2</v>
      </c>
      <c r="DK87" s="2">
        <f t="shared" si="88"/>
        <v>2.0498889970634808E-2</v>
      </c>
      <c r="DL87" s="2">
        <f t="shared" si="88"/>
        <v>2.1296585784505617E-3</v>
      </c>
      <c r="DM87" s="2">
        <f t="shared" si="88"/>
        <v>1.7493848184658712E-4</v>
      </c>
      <c r="DN87" s="2">
        <f t="shared" si="88"/>
        <v>1.5350562899163479E-5</v>
      </c>
      <c r="DO87" s="2">
        <f t="shared" si="88"/>
        <v>1.3338903745752083E-6</v>
      </c>
      <c r="DP87" s="2">
        <f t="shared" si="88"/>
        <v>1.0024945614972581E-7</v>
      </c>
      <c r="DQ87" s="2">
        <f t="shared" si="88"/>
        <v>6.9249462164577842E-9</v>
      </c>
      <c r="DR87" s="2">
        <f t="shared" si="88"/>
        <v>4.0213208762907014E-10</v>
      </c>
      <c r="DS87" s="2">
        <f t="shared" si="88"/>
        <v>2.5965654071313794E-11</v>
      </c>
      <c r="DT87" s="2">
        <f t="shared" si="88"/>
        <v>0</v>
      </c>
      <c r="DU87" s="21">
        <f t="shared" si="110"/>
        <v>193.77575158341639</v>
      </c>
      <c r="DV87" s="21">
        <f t="shared" si="110"/>
        <v>18.584704172931509</v>
      </c>
      <c r="DW87" s="21">
        <f t="shared" si="110"/>
        <v>1.7847369405331137</v>
      </c>
      <c r="DX87" s="21">
        <f t="shared" si="110"/>
        <v>0.17159976399593185</v>
      </c>
      <c r="DY87" s="21">
        <f t="shared" si="110"/>
        <v>1.6517657568427709E-2</v>
      </c>
      <c r="DZ87" s="21">
        <f t="shared" si="110"/>
        <v>1.5916157836466565E-3</v>
      </c>
      <c r="EA87" s="21">
        <f t="shared" si="110"/>
        <v>1.5351741218655311E-4</v>
      </c>
      <c r="EB87" s="21">
        <f t="shared" si="110"/>
        <v>1.4821113994062459E-5</v>
      </c>
      <c r="EC87" s="21">
        <f t="shared" si="110"/>
        <v>1.4321361134099845E-6</v>
      </c>
      <c r="ED87" s="21">
        <f t="shared" si="110"/>
        <v>1.3849893391478465E-7</v>
      </c>
      <c r="EE87" s="21">
        <f t="shared" si="110"/>
        <v>1.3404403020584978E-8</v>
      </c>
      <c r="EF87" s="21">
        <f t="shared" si="110"/>
        <v>1.2982826529806672E-9</v>
      </c>
      <c r="EG87" s="21">
        <f t="shared" si="110"/>
        <v>1.258331319637646E-10</v>
      </c>
      <c r="EH87" s="2">
        <f t="shared" si="87"/>
        <v>60.001159407018683</v>
      </c>
      <c r="EI87" s="2">
        <f t="shared" si="87"/>
        <v>62.308896307288641</v>
      </c>
      <c r="EJ87" s="2">
        <f t="shared" si="87"/>
        <v>64.616633207558593</v>
      </c>
      <c r="EK87" s="2">
        <f t="shared" si="87"/>
        <v>66.924370107828537</v>
      </c>
      <c r="EL87" s="2">
        <f t="shared" si="87"/>
        <v>69.232107008098495</v>
      </c>
      <c r="EM87" s="2">
        <f t="shared" si="87"/>
        <v>71.539843908368439</v>
      </c>
      <c r="EN87" s="2">
        <f t="shared" si="87"/>
        <v>73.847580808638384</v>
      </c>
      <c r="EO87" s="2">
        <f t="shared" si="86"/>
        <v>76.155317708908342</v>
      </c>
      <c r="EP87" s="2">
        <f t="shared" si="86"/>
        <v>78.463054609178286</v>
      </c>
      <c r="EQ87" s="2">
        <f t="shared" si="86"/>
        <v>80.77079150944823</v>
      </c>
      <c r="ER87" s="2">
        <f t="shared" si="86"/>
        <v>83.078528409718189</v>
      </c>
      <c r="ES87" s="2">
        <f t="shared" si="86"/>
        <v>85.386265309988133</v>
      </c>
      <c r="ET87" s="2">
        <f t="shared" si="86"/>
        <v>87.694002210258077</v>
      </c>
      <c r="EU87" s="2">
        <f t="shared" si="114"/>
        <v>1.2279832166254492E-11</v>
      </c>
      <c r="EV87" s="2">
        <f t="shared" si="114"/>
        <v>1.1777379070300463E-12</v>
      </c>
      <c r="EW87" s="2">
        <f t="shared" si="114"/>
        <v>1.1310120028727502E-13</v>
      </c>
      <c r="EX87" s="2">
        <f t="shared" si="114"/>
        <v>1.0874509758931224E-14</v>
      </c>
      <c r="EY87" s="2">
        <f t="shared" si="114"/>
        <v>1.0467463604833841E-15</v>
      </c>
      <c r="EZ87" s="2">
        <f t="shared" si="114"/>
        <v>1.0086285067469326E-16</v>
      </c>
      <c r="FA87" s="2">
        <f t="shared" si="114"/>
        <v>9.7286066024431688E-18</v>
      </c>
      <c r="FB87" s="2">
        <f t="shared" si="113"/>
        <v>9.3923409341333709E-19</v>
      </c>
      <c r="FC87" s="2">
        <f t="shared" si="69"/>
        <v>9.0756407693915378E-20</v>
      </c>
      <c r="FD87" s="2">
        <f t="shared" si="69"/>
        <v>8.7768652670966196E-21</v>
      </c>
      <c r="FE87" s="2">
        <f t="shared" si="69"/>
        <v>8.4945519775570208E-22</v>
      </c>
      <c r="FF87" s="2">
        <f t="shared" si="69"/>
        <v>8.2273932381537841E-23</v>
      </c>
      <c r="FG87" s="2">
        <f t="shared" si="69"/>
        <v>7.9742162207708864E-24</v>
      </c>
    </row>
    <row r="88" spans="1:163" x14ac:dyDescent="0.25">
      <c r="A88" s="19">
        <v>70</v>
      </c>
      <c r="B88" s="19">
        <v>165</v>
      </c>
      <c r="C88" s="4">
        <f t="shared" si="56"/>
        <v>70</v>
      </c>
      <c r="D88" s="20">
        <f t="shared" si="56"/>
        <v>165</v>
      </c>
      <c r="E88" s="8">
        <f t="shared" si="92"/>
        <v>438.16</v>
      </c>
      <c r="F88" s="21">
        <f t="shared" si="111"/>
        <v>6.3371356147021542E-14</v>
      </c>
      <c r="G88" s="7">
        <f t="shared" si="93"/>
        <v>0.75398694329717619</v>
      </c>
      <c r="H88" s="7">
        <f t="shared" si="94"/>
        <v>7.9045940231136647E-3</v>
      </c>
      <c r="I88" s="32">
        <f t="shared" si="95"/>
        <v>91.66437132628694</v>
      </c>
      <c r="J88" s="2">
        <f t="shared" si="105"/>
        <v>1.0653293554970829</v>
      </c>
      <c r="K88" s="2">
        <f t="shared" si="96"/>
        <v>2.1087368155286876</v>
      </c>
      <c r="L88" s="2">
        <f t="shared" si="106"/>
        <v>1.3214565392265865</v>
      </c>
      <c r="M88" s="2">
        <f t="shared" si="97"/>
        <v>0.99999999999929734</v>
      </c>
      <c r="N88" s="2">
        <f t="shared" si="98"/>
        <v>0.99999999999924971</v>
      </c>
      <c r="O88" s="2">
        <f t="shared" si="99"/>
        <v>0.93289114096271264</v>
      </c>
      <c r="P88" s="2">
        <f t="shared" si="100"/>
        <v>0.28975025973175067</v>
      </c>
      <c r="Q88" s="6">
        <f t="shared" si="101"/>
        <v>165</v>
      </c>
      <c r="R88" s="2">
        <f t="shared" si="89"/>
        <v>0.05</v>
      </c>
      <c r="S88" s="2">
        <f t="shared" si="89"/>
        <v>0.1</v>
      </c>
      <c r="T88" s="2">
        <f t="shared" si="89"/>
        <v>0.15</v>
      </c>
      <c r="U88" s="2">
        <f t="shared" si="89"/>
        <v>0.2</v>
      </c>
      <c r="V88" s="2">
        <f t="shared" si="89"/>
        <v>0.2</v>
      </c>
      <c r="W88" s="2">
        <f t="shared" si="89"/>
        <v>0.15</v>
      </c>
      <c r="X88" s="2">
        <f t="shared" si="89"/>
        <v>0.1</v>
      </c>
      <c r="Y88" s="2">
        <f t="shared" si="89"/>
        <v>4.9999999999297419E-2</v>
      </c>
      <c r="Z88" s="21">
        <f t="shared" si="107"/>
        <v>321472899.1974721</v>
      </c>
      <c r="AA88" s="21">
        <f t="shared" si="107"/>
        <v>30840681.153005142</v>
      </c>
      <c r="AB88" s="21">
        <f t="shared" si="107"/>
        <v>2964944.0087497518</v>
      </c>
      <c r="AC88" s="21">
        <f t="shared" si="107"/>
        <v>285590.33104574744</v>
      </c>
      <c r="AD88" s="21">
        <f t="shared" si="107"/>
        <v>27557.271310937231</v>
      </c>
      <c r="AE88" s="21">
        <f t="shared" si="107"/>
        <v>2663.3855818624861</v>
      </c>
      <c r="AF88" s="21">
        <f t="shared" si="107"/>
        <v>257.80024938380387</v>
      </c>
      <c r="AG88" s="21">
        <f t="shared" si="107"/>
        <v>24.988277588361981</v>
      </c>
      <c r="AH88" s="2">
        <f t="shared" si="112"/>
        <v>45.944062736066329</v>
      </c>
      <c r="AI88" s="2">
        <f t="shared" si="112"/>
        <v>48.241265872869647</v>
      </c>
      <c r="AJ88" s="2">
        <f t="shared" si="112"/>
        <v>50.538469009672966</v>
      </c>
      <c r="AK88" s="2">
        <f t="shared" si="112"/>
        <v>52.835672146476277</v>
      </c>
      <c r="AL88" s="2">
        <f t="shared" si="112"/>
        <v>55.132875283279596</v>
      </c>
      <c r="AM88" s="2">
        <f t="shared" si="112"/>
        <v>57.430078420082914</v>
      </c>
      <c r="AN88" s="2">
        <f t="shared" si="112"/>
        <v>59.727281556886226</v>
      </c>
      <c r="AO88" s="2">
        <f t="shared" si="61"/>
        <v>62.024484693689551</v>
      </c>
      <c r="AP88" s="2">
        <f t="shared" si="75"/>
        <v>2.0372173590744837E-5</v>
      </c>
      <c r="AQ88" s="2">
        <f t="shared" si="75"/>
        <v>1.9544157892970552E-6</v>
      </c>
      <c r="AR88" s="2">
        <f t="shared" si="75"/>
        <v>1.8789252273881161E-7</v>
      </c>
      <c r="AS88" s="2">
        <f t="shared" si="75"/>
        <v>1.8098246580988366E-8</v>
      </c>
      <c r="AT88" s="2">
        <f t="shared" si="75"/>
        <v>1.7463416546901768E-9</v>
      </c>
      <c r="AU88" s="2">
        <f t="shared" si="75"/>
        <v>1.6878235626520339E-10</v>
      </c>
      <c r="AV88" s="2">
        <f t="shared" si="75"/>
        <v>1.633715141849706E-11</v>
      </c>
      <c r="AW88" s="2">
        <f t="shared" si="75"/>
        <v>1.5835410385528902E-12</v>
      </c>
      <c r="AX88" s="2"/>
      <c r="AY88" s="6">
        <f t="shared" si="102"/>
        <v>165</v>
      </c>
      <c r="AZ88" s="2">
        <f t="shared" si="90"/>
        <v>0.05</v>
      </c>
      <c r="BA88" s="2">
        <f t="shared" si="90"/>
        <v>0.15</v>
      </c>
      <c r="BB88" s="2">
        <f t="shared" si="90"/>
        <v>0.2</v>
      </c>
      <c r="BC88" s="2">
        <f t="shared" si="90"/>
        <v>0.2</v>
      </c>
      <c r="BD88" s="2">
        <f t="shared" si="90"/>
        <v>0.2</v>
      </c>
      <c r="BE88" s="2">
        <f t="shared" si="90"/>
        <v>0.15</v>
      </c>
      <c r="BF88" s="2">
        <f t="shared" si="90"/>
        <v>4.9999999999249589E-2</v>
      </c>
      <c r="BG88" s="21">
        <f t="shared" si="108"/>
        <v>30769419.865502149</v>
      </c>
      <c r="BH88" s="21">
        <f t="shared" si="108"/>
        <v>2957903.6556730806</v>
      </c>
      <c r="BI88" s="21">
        <f t="shared" si="108"/>
        <v>284895.19517684623</v>
      </c>
      <c r="BJ88" s="21">
        <f t="shared" si="108"/>
        <v>27488.665930350922</v>
      </c>
      <c r="BK88" s="21">
        <f t="shared" si="108"/>
        <v>2656.6166309542059</v>
      </c>
      <c r="BL88" s="21">
        <f t="shared" si="108"/>
        <v>257.13250916744687</v>
      </c>
      <c r="BM88" s="21">
        <f t="shared" si="108"/>
        <v>24.922412581193061</v>
      </c>
      <c r="BN88" s="2">
        <f t="shared" si="80"/>
        <v>48.241265872869647</v>
      </c>
      <c r="BO88" s="2">
        <f t="shared" si="80"/>
        <v>50.538469009672966</v>
      </c>
      <c r="BP88" s="2">
        <f t="shared" si="80"/>
        <v>52.835672146476277</v>
      </c>
      <c r="BQ88" s="2">
        <f t="shared" si="80"/>
        <v>55.132875283279596</v>
      </c>
      <c r="BR88" s="2">
        <f t="shared" si="80"/>
        <v>57.430078420082914</v>
      </c>
      <c r="BS88" s="2">
        <f t="shared" si="80"/>
        <v>59.727281556886226</v>
      </c>
      <c r="BT88" s="2">
        <f t="shared" si="80"/>
        <v>62.024484693689551</v>
      </c>
      <c r="BU88" s="2">
        <f t="shared" si="84"/>
        <v>1.9498998648668358E-6</v>
      </c>
      <c r="BV88" s="2">
        <f t="shared" si="84"/>
        <v>1.8744636601657675E-7</v>
      </c>
      <c r="BW88" s="2">
        <f t="shared" si="84"/>
        <v>1.8054194878269246E-8</v>
      </c>
      <c r="BX88" s="2">
        <f t="shared" si="82"/>
        <v>1.7419940386834264E-9</v>
      </c>
      <c r="BY88" s="2">
        <f t="shared" si="82"/>
        <v>1.683533986664526E-10</v>
      </c>
      <c r="BZ88" s="2">
        <f t="shared" si="82"/>
        <v>1.6294835815432595E-11</v>
      </c>
      <c r="CA88" s="2">
        <f t="shared" si="82"/>
        <v>1.5793670837259621E-12</v>
      </c>
      <c r="CB88" s="2"/>
      <c r="CC88" s="6">
        <f t="shared" si="103"/>
        <v>165</v>
      </c>
      <c r="CD88" s="2">
        <f t="shared" si="91"/>
        <v>0.01</v>
      </c>
      <c r="CE88" s="2">
        <f t="shared" si="91"/>
        <v>0.05</v>
      </c>
      <c r="CF88" s="2">
        <f t="shared" si="91"/>
        <v>0.2</v>
      </c>
      <c r="CG88" s="2">
        <f t="shared" si="91"/>
        <v>0.47999999999279597</v>
      </c>
      <c r="CH88" s="2">
        <f t="shared" si="91"/>
        <v>0.1821928754379932</v>
      </c>
      <c r="CI88" s="2">
        <f t="shared" si="91"/>
        <v>1.0472239872782825E-2</v>
      </c>
      <c r="CJ88" s="2">
        <f t="shared" si="91"/>
        <v>2.2602565914065843E-4</v>
      </c>
      <c r="CK88" s="21">
        <f t="shared" si="109"/>
        <v>27488.665930350922</v>
      </c>
      <c r="CL88" s="21">
        <f t="shared" si="109"/>
        <v>2656.6166309542059</v>
      </c>
      <c r="CM88" s="21">
        <f t="shared" si="109"/>
        <v>257.13250916744687</v>
      </c>
      <c r="CN88" s="21">
        <f t="shared" si="109"/>
        <v>24.922412581193061</v>
      </c>
      <c r="CO88" s="21">
        <f t="shared" si="109"/>
        <v>2.418718733038661</v>
      </c>
      <c r="CP88" s="21">
        <f t="shared" si="109"/>
        <v>0.23501979233011941</v>
      </c>
      <c r="CQ88" s="21">
        <f t="shared" si="109"/>
        <v>2.2861919394122271E-2</v>
      </c>
      <c r="CR88" s="2">
        <f t="shared" si="81"/>
        <v>55.132875283279596</v>
      </c>
      <c r="CS88" s="2">
        <f t="shared" si="81"/>
        <v>57.430078420082914</v>
      </c>
      <c r="CT88" s="2">
        <f t="shared" si="81"/>
        <v>59.727281556886226</v>
      </c>
      <c r="CU88" s="2">
        <f t="shared" si="81"/>
        <v>62.024484693689551</v>
      </c>
      <c r="CV88" s="2">
        <f t="shared" si="81"/>
        <v>64.321687830492863</v>
      </c>
      <c r="CW88" s="2">
        <f t="shared" si="81"/>
        <v>66.618890967296181</v>
      </c>
      <c r="CX88" s="2">
        <f t="shared" si="81"/>
        <v>68.9160941040995</v>
      </c>
      <c r="CY88" s="2">
        <f t="shared" si="85"/>
        <v>1.7419940386834264E-9</v>
      </c>
      <c r="CZ88" s="2">
        <f t="shared" si="85"/>
        <v>1.683533986664526E-10</v>
      </c>
      <c r="DA88" s="2">
        <f t="shared" si="85"/>
        <v>1.6294835815432595E-11</v>
      </c>
      <c r="DB88" s="2">
        <f t="shared" si="83"/>
        <v>1.5793670837259621E-12</v>
      </c>
      <c r="DC88" s="2">
        <f t="shared" si="83"/>
        <v>1.5327748625087116E-13</v>
      </c>
      <c r="DD88" s="2">
        <f t="shared" si="83"/>
        <v>1.4893522961351221E-14</v>
      </c>
      <c r="DE88" s="2">
        <f t="shared" si="83"/>
        <v>1.4487908361294272E-15</v>
      </c>
      <c r="DF88" s="2"/>
      <c r="DG88" s="6">
        <f t="shared" si="104"/>
        <v>165</v>
      </c>
      <c r="DH88" s="2">
        <f t="shared" si="88"/>
        <v>0.06</v>
      </c>
      <c r="DI88" s="2">
        <f t="shared" si="88"/>
        <v>8.9999999998649244E-2</v>
      </c>
      <c r="DJ88" s="2">
        <f t="shared" si="88"/>
        <v>0.10931572526279591</v>
      </c>
      <c r="DK88" s="2">
        <f t="shared" si="88"/>
        <v>2.7227823669235342E-2</v>
      </c>
      <c r="DL88" s="2">
        <f t="shared" si="88"/>
        <v>2.9383335688285593E-3</v>
      </c>
      <c r="DM88" s="2">
        <f t="shared" si="88"/>
        <v>2.4461787296344738E-4</v>
      </c>
      <c r="DN88" s="2">
        <f t="shared" si="88"/>
        <v>2.1698384321511279E-5</v>
      </c>
      <c r="DO88" s="2">
        <f t="shared" si="88"/>
        <v>1.90551259508287E-6</v>
      </c>
      <c r="DP88" s="2">
        <f t="shared" si="88"/>
        <v>1.447274988664038E-7</v>
      </c>
      <c r="DQ88" s="2">
        <f t="shared" si="88"/>
        <v>1.0103261444127654E-8</v>
      </c>
      <c r="DR88" s="2">
        <f t="shared" si="88"/>
        <v>5.9291152321172541E-10</v>
      </c>
      <c r="DS88" s="2">
        <f t="shared" si="88"/>
        <v>3.8689784709333712E-11</v>
      </c>
      <c r="DT88" s="2">
        <f t="shared" si="88"/>
        <v>0</v>
      </c>
      <c r="DU88" s="21">
        <f t="shared" si="110"/>
        <v>257.13250916744687</v>
      </c>
      <c r="DV88" s="21">
        <f t="shared" si="110"/>
        <v>24.922412581193061</v>
      </c>
      <c r="DW88" s="21">
        <f t="shared" si="110"/>
        <v>2.418718733038661</v>
      </c>
      <c r="DX88" s="21">
        <f t="shared" si="110"/>
        <v>0.23501979233011941</v>
      </c>
      <c r="DY88" s="21">
        <f t="shared" si="110"/>
        <v>2.2861919394122271E-2</v>
      </c>
      <c r="DZ88" s="21">
        <f t="shared" si="110"/>
        <v>2.2262751576691852E-3</v>
      </c>
      <c r="EA88" s="21">
        <f t="shared" si="110"/>
        <v>2.1700738761511423E-4</v>
      </c>
      <c r="EB88" s="21">
        <f t="shared" si="110"/>
        <v>2.1172586305189264E-5</v>
      </c>
      <c r="EC88" s="21">
        <f t="shared" si="110"/>
        <v>2.0675378354831097E-6</v>
      </c>
      <c r="ED88" s="21">
        <f t="shared" si="110"/>
        <v>2.020652492535549E-7</v>
      </c>
      <c r="EE88" s="21">
        <f t="shared" si="110"/>
        <v>1.9763717609835164E-8</v>
      </c>
      <c r="EF88" s="21">
        <f t="shared" si="110"/>
        <v>1.9344892323145768E-9</v>
      </c>
      <c r="EG88" s="21">
        <f t="shared" si="110"/>
        <v>1.8948197809290509E-10</v>
      </c>
      <c r="EH88" s="2">
        <f t="shared" si="87"/>
        <v>59.727281556886226</v>
      </c>
      <c r="EI88" s="2">
        <f t="shared" si="87"/>
        <v>62.024484693689551</v>
      </c>
      <c r="EJ88" s="2">
        <f t="shared" si="87"/>
        <v>64.321687830492863</v>
      </c>
      <c r="EK88" s="2">
        <f t="shared" si="87"/>
        <v>66.618890967296181</v>
      </c>
      <c r="EL88" s="2">
        <f t="shared" si="87"/>
        <v>68.9160941040995</v>
      </c>
      <c r="EM88" s="2">
        <f t="shared" si="87"/>
        <v>71.213297240902818</v>
      </c>
      <c r="EN88" s="2">
        <f t="shared" si="87"/>
        <v>73.510500377706137</v>
      </c>
      <c r="EO88" s="2">
        <f t="shared" si="86"/>
        <v>75.807703514509456</v>
      </c>
      <c r="EP88" s="2">
        <f t="shared" si="86"/>
        <v>78.10490665131276</v>
      </c>
      <c r="EQ88" s="2">
        <f t="shared" si="86"/>
        <v>80.402109788116078</v>
      </c>
      <c r="ER88" s="2">
        <f t="shared" si="86"/>
        <v>82.699312924919397</v>
      </c>
      <c r="ES88" s="2">
        <f t="shared" si="86"/>
        <v>84.996516061722716</v>
      </c>
      <c r="ET88" s="2">
        <f t="shared" si="86"/>
        <v>87.293719198526034</v>
      </c>
      <c r="EU88" s="2">
        <f t="shared" si="114"/>
        <v>1.6294835815432595E-11</v>
      </c>
      <c r="EV88" s="2">
        <f t="shared" si="114"/>
        <v>1.5793670837259621E-12</v>
      </c>
      <c r="EW88" s="2">
        <f t="shared" si="114"/>
        <v>1.5327748625087116E-13</v>
      </c>
      <c r="EX88" s="2">
        <f t="shared" si="114"/>
        <v>1.4893522961351221E-14</v>
      </c>
      <c r="EY88" s="2">
        <f t="shared" si="114"/>
        <v>1.4487908361294272E-15</v>
      </c>
      <c r="EZ88" s="2">
        <f t="shared" si="114"/>
        <v>1.4108207589792069E-16</v>
      </c>
      <c r="FA88" s="2">
        <f t="shared" si="114"/>
        <v>1.3752052447092162E-17</v>
      </c>
      <c r="FB88" s="2">
        <f t="shared" si="113"/>
        <v>1.3417355072996999E-18</v>
      </c>
      <c r="FC88" s="2">
        <f t="shared" si="69"/>
        <v>1.3102267651984219E-19</v>
      </c>
      <c r="FD88" s="2">
        <f t="shared" si="69"/>
        <v>1.2805148875383707E-20</v>
      </c>
      <c r="FE88" s="2">
        <f t="shared" si="69"/>
        <v>1.2524535874420257E-21</v>
      </c>
      <c r="FF88" s="2">
        <f t="shared" si="69"/>
        <v>1.2259120610358534E-22</v>
      </c>
      <c r="FG88" s="2">
        <f t="shared" si="69"/>
        <v>1.2007729917167621E-23</v>
      </c>
    </row>
    <row r="89" spans="1:163" x14ac:dyDescent="0.25">
      <c r="A89" s="19">
        <v>71</v>
      </c>
      <c r="B89" s="19">
        <v>167</v>
      </c>
      <c r="C89" s="4">
        <f t="shared" si="56"/>
        <v>71</v>
      </c>
      <c r="D89" s="20">
        <f t="shared" si="56"/>
        <v>167</v>
      </c>
      <c r="E89" s="8">
        <f t="shared" si="92"/>
        <v>440.16</v>
      </c>
      <c r="F89" s="21">
        <f t="shared" si="111"/>
        <v>6.3371356147021542E-14</v>
      </c>
      <c r="G89" s="7">
        <f t="shared" si="93"/>
        <v>0.73717018998697259</v>
      </c>
      <c r="H89" s="7">
        <f t="shared" si="94"/>
        <v>7.9826003519873571E-3</v>
      </c>
      <c r="I89" s="32">
        <f t="shared" si="95"/>
        <v>91.777115662074081</v>
      </c>
      <c r="J89" s="2">
        <f t="shared" si="105"/>
        <v>1.124659993402054</v>
      </c>
      <c r="K89" s="2">
        <f t="shared" si="96"/>
        <v>2.1932497914905547</v>
      </c>
      <c r="L89" s="2">
        <f t="shared" si="106"/>
        <v>1.3293934779086685</v>
      </c>
      <c r="M89" s="2">
        <f t="shared" si="97"/>
        <v>0.99999999999999978</v>
      </c>
      <c r="N89" s="2">
        <f t="shared" si="98"/>
        <v>0.99999999999999989</v>
      </c>
      <c r="O89" s="2">
        <f t="shared" si="99"/>
        <v>0.94642951923560736</v>
      </c>
      <c r="P89" s="2">
        <f t="shared" si="100"/>
        <v>0.30553915693819911</v>
      </c>
      <c r="Q89" s="6">
        <f t="shared" si="101"/>
        <v>167</v>
      </c>
      <c r="R89" s="2">
        <f t="shared" si="89"/>
        <v>0.05</v>
      </c>
      <c r="S89" s="2">
        <f t="shared" si="89"/>
        <v>0.1</v>
      </c>
      <c r="T89" s="2">
        <f t="shared" si="89"/>
        <v>0.15</v>
      </c>
      <c r="U89" s="2">
        <f t="shared" si="89"/>
        <v>0.2</v>
      </c>
      <c r="V89" s="2">
        <f t="shared" si="89"/>
        <v>0.2</v>
      </c>
      <c r="W89" s="2">
        <f t="shared" si="89"/>
        <v>0.15</v>
      </c>
      <c r="X89" s="2">
        <f t="shared" si="89"/>
        <v>0.1</v>
      </c>
      <c r="Y89" s="2">
        <f t="shared" si="89"/>
        <v>4.999999999999985E-2</v>
      </c>
      <c r="Z89" s="21">
        <f t="shared" si="107"/>
        <v>399653980.5744161</v>
      </c>
      <c r="AA89" s="21">
        <f t="shared" si="107"/>
        <v>38743641.023479089</v>
      </c>
      <c r="AB89" s="21">
        <f t="shared" si="107"/>
        <v>3763824.4938689265</v>
      </c>
      <c r="AC89" s="21">
        <f t="shared" si="107"/>
        <v>366346.88525746617</v>
      </c>
      <c r="AD89" s="21">
        <f t="shared" si="107"/>
        <v>35720.795391645552</v>
      </c>
      <c r="AE89" s="21">
        <f t="shared" si="107"/>
        <v>3488.6279310039308</v>
      </c>
      <c r="AF89" s="21">
        <f t="shared" si="107"/>
        <v>341.22391416942367</v>
      </c>
      <c r="AG89" s="21">
        <f t="shared" si="107"/>
        <v>33.421643621792292</v>
      </c>
      <c r="AH89" s="2">
        <f t="shared" si="112"/>
        <v>45.735302000260866</v>
      </c>
      <c r="AI89" s="2">
        <f t="shared" si="112"/>
        <v>48.022067100273908</v>
      </c>
      <c r="AJ89" s="2">
        <f t="shared" si="112"/>
        <v>50.308832200286957</v>
      </c>
      <c r="AK89" s="2">
        <f t="shared" si="112"/>
        <v>52.5955973003</v>
      </c>
      <c r="AL89" s="2">
        <f t="shared" si="112"/>
        <v>54.882362400313042</v>
      </c>
      <c r="AM89" s="2">
        <f t="shared" si="112"/>
        <v>57.169127500326084</v>
      </c>
      <c r="AN89" s="2">
        <f t="shared" si="112"/>
        <v>59.455892600339126</v>
      </c>
      <c r="AO89" s="2">
        <f t="shared" si="61"/>
        <v>61.742657700352176</v>
      </c>
      <c r="AP89" s="2">
        <f t="shared" si="75"/>
        <v>2.5326614742642429E-5</v>
      </c>
      <c r="AQ89" s="2">
        <f t="shared" si="75"/>
        <v>2.4552370738644788E-6</v>
      </c>
      <c r="AR89" s="2">
        <f t="shared" si="75"/>
        <v>2.3851866248020416E-7</v>
      </c>
      <c r="AS89" s="2">
        <f t="shared" si="75"/>
        <v>2.3215898939145446E-8</v>
      </c>
      <c r="AT89" s="2">
        <f t="shared" si="75"/>
        <v>2.2636752466235305E-9</v>
      </c>
      <c r="AU89" s="2">
        <f t="shared" si="75"/>
        <v>2.2107908308025058E-10</v>
      </c>
      <c r="AV89" s="2">
        <f t="shared" si="75"/>
        <v>2.1623822190716311E-11</v>
      </c>
      <c r="AW89" s="2">
        <f t="shared" si="75"/>
        <v>2.1179748809755969E-12</v>
      </c>
      <c r="AX89" s="2"/>
      <c r="AY89" s="6">
        <f t="shared" si="102"/>
        <v>167</v>
      </c>
      <c r="AZ89" s="2">
        <f t="shared" si="90"/>
        <v>0.05</v>
      </c>
      <c r="BA89" s="2">
        <f t="shared" si="90"/>
        <v>0.15</v>
      </c>
      <c r="BB89" s="2">
        <f t="shared" si="90"/>
        <v>0.2</v>
      </c>
      <c r="BC89" s="2">
        <f t="shared" si="90"/>
        <v>0.2</v>
      </c>
      <c r="BD89" s="2">
        <f t="shared" si="90"/>
        <v>0.2</v>
      </c>
      <c r="BE89" s="2">
        <f t="shared" si="90"/>
        <v>0.15</v>
      </c>
      <c r="BF89" s="2">
        <f t="shared" si="90"/>
        <v>4.9999999999999836E-2</v>
      </c>
      <c r="BG89" s="21">
        <f t="shared" si="108"/>
        <v>38654364.795521602</v>
      </c>
      <c r="BH89" s="21">
        <f t="shared" si="108"/>
        <v>3754910.4434790127</v>
      </c>
      <c r="BI89" s="21">
        <f t="shared" si="108"/>
        <v>365457.39271429548</v>
      </c>
      <c r="BJ89" s="21">
        <f t="shared" si="108"/>
        <v>35632.076278475768</v>
      </c>
      <c r="BK89" s="21">
        <f t="shared" si="108"/>
        <v>3479.7816245726117</v>
      </c>
      <c r="BL89" s="21">
        <f t="shared" si="108"/>
        <v>340.34200150652651</v>
      </c>
      <c r="BM89" s="21">
        <f t="shared" si="108"/>
        <v>33.333731943377693</v>
      </c>
      <c r="BN89" s="2">
        <f t="shared" ref="BN89:BT117" si="115">AZ$12/$E89</f>
        <v>48.022067100273908</v>
      </c>
      <c r="BO89" s="2">
        <f t="shared" si="115"/>
        <v>50.308832200286957</v>
      </c>
      <c r="BP89" s="2">
        <f t="shared" si="115"/>
        <v>52.5955973003</v>
      </c>
      <c r="BQ89" s="2">
        <f t="shared" si="115"/>
        <v>54.882362400313042</v>
      </c>
      <c r="BR89" s="2">
        <f t="shared" si="115"/>
        <v>57.169127500326084</v>
      </c>
      <c r="BS89" s="2">
        <f t="shared" si="115"/>
        <v>59.455892600339126</v>
      </c>
      <c r="BT89" s="2">
        <f t="shared" si="115"/>
        <v>61.742657700352176</v>
      </c>
      <c r="BU89" s="2">
        <f t="shared" si="84"/>
        <v>2.4495795182267506E-6</v>
      </c>
      <c r="BV89" s="2">
        <f t="shared" si="84"/>
        <v>2.3795376701822012E-7</v>
      </c>
      <c r="BW89" s="2">
        <f t="shared" si="84"/>
        <v>2.3159530590401644E-8</v>
      </c>
      <c r="BX89" s="2">
        <f t="shared" si="82"/>
        <v>2.2580529961057865E-9</v>
      </c>
      <c r="BY89" s="2">
        <f t="shared" si="82"/>
        <v>2.2051848064480531E-10</v>
      </c>
      <c r="BZ89" s="2">
        <f t="shared" si="82"/>
        <v>2.1567934189265273E-11</v>
      </c>
      <c r="CA89" s="2">
        <f t="shared" si="82"/>
        <v>2.1124037986933026E-12</v>
      </c>
      <c r="CB89" s="2"/>
      <c r="CC89" s="6">
        <f t="shared" si="103"/>
        <v>167</v>
      </c>
      <c r="CD89" s="2">
        <f t="shared" si="91"/>
        <v>0.01</v>
      </c>
      <c r="CE89" s="2">
        <f t="shared" si="91"/>
        <v>0.05</v>
      </c>
      <c r="CF89" s="2">
        <f t="shared" si="91"/>
        <v>0.2</v>
      </c>
      <c r="CG89" s="2">
        <f t="shared" si="91"/>
        <v>0.47999999999999837</v>
      </c>
      <c r="CH89" s="2">
        <f t="shared" si="91"/>
        <v>0.19239107841291742</v>
      </c>
      <c r="CI89" s="2">
        <f t="shared" si="91"/>
        <v>1.3727857272478817E-2</v>
      </c>
      <c r="CJ89" s="2">
        <f t="shared" si="91"/>
        <v>3.105835502126264E-4</v>
      </c>
      <c r="CK89" s="21">
        <f t="shared" si="109"/>
        <v>35632.076278475768</v>
      </c>
      <c r="CL89" s="21">
        <f t="shared" si="109"/>
        <v>3479.7816245726117</v>
      </c>
      <c r="CM89" s="21">
        <f t="shared" si="109"/>
        <v>340.34200150652651</v>
      </c>
      <c r="CN89" s="21">
        <f t="shared" si="109"/>
        <v>33.333731943377693</v>
      </c>
      <c r="CO89" s="21">
        <f t="shared" si="109"/>
        <v>3.2689959146922551</v>
      </c>
      <c r="CP89" s="21">
        <f t="shared" si="109"/>
        <v>0.3209729767478765</v>
      </c>
      <c r="CQ89" s="21">
        <f t="shared" si="109"/>
        <v>3.1550890804950091E-2</v>
      </c>
      <c r="CR89" s="2">
        <f t="shared" ref="CR89:CX117" si="116">CD$12/$E89</f>
        <v>54.882362400313042</v>
      </c>
      <c r="CS89" s="2">
        <f t="shared" si="116"/>
        <v>57.169127500326084</v>
      </c>
      <c r="CT89" s="2">
        <f t="shared" si="116"/>
        <v>59.455892600339126</v>
      </c>
      <c r="CU89" s="2">
        <f t="shared" si="116"/>
        <v>61.742657700352176</v>
      </c>
      <c r="CV89" s="2">
        <f t="shared" si="116"/>
        <v>64.029422800365225</v>
      </c>
      <c r="CW89" s="2">
        <f t="shared" si="116"/>
        <v>66.316187900378267</v>
      </c>
      <c r="CX89" s="2">
        <f t="shared" si="116"/>
        <v>68.60295300039131</v>
      </c>
      <c r="CY89" s="2">
        <f t="shared" si="85"/>
        <v>2.2580529961057865E-9</v>
      </c>
      <c r="CZ89" s="2">
        <f t="shared" si="85"/>
        <v>2.2051848064480531E-10</v>
      </c>
      <c r="DA89" s="2">
        <f t="shared" si="85"/>
        <v>2.1567934189265273E-11</v>
      </c>
      <c r="DB89" s="2">
        <f t="shared" si="83"/>
        <v>2.1124037986933026E-12</v>
      </c>
      <c r="DC89" s="2">
        <f t="shared" si="83"/>
        <v>2.071607043531268E-13</v>
      </c>
      <c r="DD89" s="2">
        <f t="shared" si="83"/>
        <v>2.0340492823059529E-14</v>
      </c>
      <c r="DE89" s="2">
        <f t="shared" si="83"/>
        <v>1.999422737956285E-15</v>
      </c>
      <c r="DF89" s="2"/>
      <c r="DG89" s="6">
        <f t="shared" si="104"/>
        <v>167</v>
      </c>
      <c r="DH89" s="2">
        <f t="shared" si="88"/>
        <v>0.06</v>
      </c>
      <c r="DI89" s="2">
        <f t="shared" si="88"/>
        <v>8.9999999999999691E-2</v>
      </c>
      <c r="DJ89" s="2">
        <f t="shared" si="88"/>
        <v>0.11543464704775044</v>
      </c>
      <c r="DK89" s="2">
        <f t="shared" si="88"/>
        <v>3.5692428908444922E-2</v>
      </c>
      <c r="DL89" s="2">
        <f t="shared" si="88"/>
        <v>4.0375861527641435E-3</v>
      </c>
      <c r="DM89" s="2">
        <f t="shared" si="88"/>
        <v>3.4098185416390868E-4</v>
      </c>
      <c r="DN89" s="2">
        <f t="shared" si="88"/>
        <v>3.0575710047708873E-5</v>
      </c>
      <c r="DO89" s="2">
        <f t="shared" si="88"/>
        <v>2.7133943850687901E-6</v>
      </c>
      <c r="DP89" s="2">
        <f t="shared" si="88"/>
        <v>2.0825164399718156E-7</v>
      </c>
      <c r="DQ89" s="2">
        <f t="shared" si="88"/>
        <v>1.469039952461948E-8</v>
      </c>
      <c r="DR89" s="2">
        <f t="shared" si="88"/>
        <v>8.7115676339344359E-10</v>
      </c>
      <c r="DS89" s="2">
        <f t="shared" si="88"/>
        <v>5.7442992584810786E-11</v>
      </c>
      <c r="DT89" s="2">
        <f t="shared" si="88"/>
        <v>0</v>
      </c>
      <c r="DU89" s="21">
        <f t="shared" si="110"/>
        <v>340.34200150652651</v>
      </c>
      <c r="DV89" s="21">
        <f t="shared" si="110"/>
        <v>33.333731943377693</v>
      </c>
      <c r="DW89" s="21">
        <f t="shared" si="110"/>
        <v>3.2689959146922551</v>
      </c>
      <c r="DX89" s="21">
        <f t="shared" si="110"/>
        <v>0.3209729767478765</v>
      </c>
      <c r="DY89" s="21">
        <f t="shared" si="110"/>
        <v>3.1550890804950091E-2</v>
      </c>
      <c r="DZ89" s="21">
        <f t="shared" si="110"/>
        <v>3.1046494783733532E-3</v>
      </c>
      <c r="EA89" s="21">
        <f t="shared" si="110"/>
        <v>3.058038537097098E-4</v>
      </c>
      <c r="EB89" s="21">
        <f t="shared" si="110"/>
        <v>3.0149280985761181E-5</v>
      </c>
      <c r="EC89" s="21">
        <f t="shared" si="110"/>
        <v>2.9750279111001291E-6</v>
      </c>
      <c r="ED89" s="21">
        <f t="shared" si="110"/>
        <v>2.9380803362335576E-7</v>
      </c>
      <c r="EE89" s="21">
        <f t="shared" si="110"/>
        <v>2.9038559191643836E-8</v>
      </c>
      <c r="EF89" s="21">
        <f t="shared" si="110"/>
        <v>2.8721496625120578E-9</v>
      </c>
      <c r="EG89" s="21">
        <f t="shared" si="110"/>
        <v>2.8427778766133258E-10</v>
      </c>
      <c r="EH89" s="2">
        <f t="shared" si="87"/>
        <v>59.455892600339126</v>
      </c>
      <c r="EI89" s="2">
        <f t="shared" si="87"/>
        <v>61.742657700352176</v>
      </c>
      <c r="EJ89" s="2">
        <f t="shared" si="87"/>
        <v>64.029422800365225</v>
      </c>
      <c r="EK89" s="2">
        <f t="shared" si="87"/>
        <v>66.316187900378267</v>
      </c>
      <c r="EL89" s="2">
        <f t="shared" si="87"/>
        <v>68.60295300039131</v>
      </c>
      <c r="EM89" s="2">
        <f t="shared" si="87"/>
        <v>70.889718100404352</v>
      </c>
      <c r="EN89" s="2">
        <f t="shared" si="87"/>
        <v>73.176483200417394</v>
      </c>
      <c r="EO89" s="2">
        <f t="shared" si="86"/>
        <v>75.463248300430436</v>
      </c>
      <c r="EP89" s="2">
        <f t="shared" si="86"/>
        <v>77.750013400443478</v>
      </c>
      <c r="EQ89" s="2">
        <f t="shared" si="86"/>
        <v>80.036778500456521</v>
      </c>
      <c r="ER89" s="2">
        <f t="shared" si="86"/>
        <v>82.323543600469563</v>
      </c>
      <c r="ES89" s="2">
        <f t="shared" si="86"/>
        <v>84.610308700482605</v>
      </c>
      <c r="ET89" s="2">
        <f t="shared" si="86"/>
        <v>86.897073800495647</v>
      </c>
      <c r="EU89" s="2">
        <f t="shared" si="114"/>
        <v>2.1567934189265273E-11</v>
      </c>
      <c r="EV89" s="2">
        <f t="shared" si="114"/>
        <v>2.1124037986933026E-12</v>
      </c>
      <c r="EW89" s="2">
        <f t="shared" si="114"/>
        <v>2.071607043531268E-13</v>
      </c>
      <c r="EX89" s="2">
        <f t="shared" si="114"/>
        <v>2.0340492823059529E-14</v>
      </c>
      <c r="EY89" s="2">
        <f t="shared" si="114"/>
        <v>1.999422737956285E-15</v>
      </c>
      <c r="EZ89" s="2">
        <f t="shared" si="114"/>
        <v>1.9674584780566262E-16</v>
      </c>
      <c r="FA89" s="2">
        <f t="shared" si="114"/>
        <v>1.9379204924569701E-17</v>
      </c>
      <c r="FB89" s="2">
        <f t="shared" si="113"/>
        <v>1.9106008229252966E-18</v>
      </c>
      <c r="FC89" s="2">
        <f t="shared" si="69"/>
        <v>1.8853155330165581E-19</v>
      </c>
      <c r="FD89" s="2">
        <f t="shared" si="69"/>
        <v>1.861901353760176E-20</v>
      </c>
      <c r="FE89" s="2">
        <f t="shared" si="69"/>
        <v>1.8402128765300276E-21</v>
      </c>
      <c r="FF89" s="2">
        <f t="shared" si="69"/>
        <v>1.8201201917059933E-22</v>
      </c>
      <c r="FG89" s="2">
        <f t="shared" si="69"/>
        <v>1.8015068926573671E-23</v>
      </c>
    </row>
    <row r="90" spans="1:163" x14ac:dyDescent="0.25">
      <c r="A90" s="19">
        <v>72</v>
      </c>
      <c r="B90" s="19">
        <v>169</v>
      </c>
      <c r="C90" s="4">
        <f t="shared" si="56"/>
        <v>72</v>
      </c>
      <c r="D90" s="20">
        <f t="shared" si="56"/>
        <v>169</v>
      </c>
      <c r="E90" s="8">
        <f t="shared" si="92"/>
        <v>442.16</v>
      </c>
      <c r="F90" s="21">
        <f t="shared" si="111"/>
        <v>6.3371356147021542E-14</v>
      </c>
      <c r="G90" s="7">
        <f t="shared" si="93"/>
        <v>0.72283571620466469</v>
      </c>
      <c r="H90" s="7">
        <f t="shared" si="94"/>
        <v>8.0433308016569383E-3</v>
      </c>
      <c r="I90" s="32">
        <f t="shared" si="95"/>
        <v>91.874103513809288</v>
      </c>
      <c r="J90" s="2">
        <f t="shared" si="105"/>
        <v>1.1778267481733491</v>
      </c>
      <c r="K90" s="2">
        <f t="shared" si="96"/>
        <v>2.2717388760866575</v>
      </c>
      <c r="L90" s="2">
        <f t="shared" si="106"/>
        <v>1.3362033221936225</v>
      </c>
      <c r="M90" s="2">
        <f t="shared" si="97"/>
        <v>1</v>
      </c>
      <c r="N90" s="2">
        <f t="shared" si="98"/>
        <v>1</v>
      </c>
      <c r="O90" s="2">
        <f t="shared" si="99"/>
        <v>0.95569101731892092</v>
      </c>
      <c r="P90" s="2">
        <f t="shared" si="100"/>
        <v>0.32061630340590996</v>
      </c>
      <c r="Q90" s="6">
        <f t="shared" si="101"/>
        <v>169</v>
      </c>
      <c r="R90" s="2">
        <f t="shared" si="89"/>
        <v>0.05</v>
      </c>
      <c r="S90" s="2">
        <f t="shared" si="89"/>
        <v>0.1</v>
      </c>
      <c r="T90" s="2">
        <f t="shared" si="89"/>
        <v>0.15</v>
      </c>
      <c r="U90" s="2">
        <f t="shared" si="89"/>
        <v>0.2</v>
      </c>
      <c r="V90" s="2">
        <f t="shared" si="89"/>
        <v>0.2</v>
      </c>
      <c r="W90" s="2">
        <f t="shared" si="89"/>
        <v>0.15</v>
      </c>
      <c r="X90" s="2">
        <f t="shared" si="89"/>
        <v>0.1</v>
      </c>
      <c r="Y90" s="2">
        <f t="shared" si="89"/>
        <v>0.05</v>
      </c>
      <c r="Z90" s="21">
        <f t="shared" si="107"/>
        <v>495890541.48596734</v>
      </c>
      <c r="AA90" s="21">
        <f t="shared" si="107"/>
        <v>48573320.927439377</v>
      </c>
      <c r="AB90" s="21">
        <f t="shared" si="107"/>
        <v>4767844.8497762103</v>
      </c>
      <c r="AC90" s="21">
        <f t="shared" si="107"/>
        <v>468900.15727144922</v>
      </c>
      <c r="AD90" s="21">
        <f t="shared" si="107"/>
        <v>46195.948633101783</v>
      </c>
      <c r="AE90" s="21">
        <f t="shared" si="107"/>
        <v>4558.6065717706169</v>
      </c>
      <c r="AF90" s="21">
        <f t="shared" si="107"/>
        <v>450.51725216772707</v>
      </c>
      <c r="AG90" s="21">
        <f t="shared" si="107"/>
        <v>44.585548565616179</v>
      </c>
      <c r="AH90" s="2">
        <f t="shared" si="112"/>
        <v>45.528429818244128</v>
      </c>
      <c r="AI90" s="2">
        <f t="shared" si="112"/>
        <v>47.804851309156334</v>
      </c>
      <c r="AJ90" s="2">
        <f t="shared" si="112"/>
        <v>50.08127280006854</v>
      </c>
      <c r="AK90" s="2">
        <f t="shared" si="112"/>
        <v>52.357694290980746</v>
      </c>
      <c r="AL90" s="2">
        <f t="shared" si="112"/>
        <v>54.634115781892952</v>
      </c>
      <c r="AM90" s="2">
        <f t="shared" si="112"/>
        <v>56.910537272805158</v>
      </c>
      <c r="AN90" s="2">
        <f t="shared" si="112"/>
        <v>59.186958763717364</v>
      </c>
      <c r="AO90" s="2">
        <f t="shared" si="61"/>
        <v>61.463380254629577</v>
      </c>
      <c r="AP90" s="2">
        <f t="shared" si="75"/>
        <v>3.1425256118532874E-5</v>
      </c>
      <c r="AQ90" s="2">
        <f t="shared" si="75"/>
        <v>3.0781572198695669E-6</v>
      </c>
      <c r="AR90" s="2">
        <f t="shared" si="75"/>
        <v>3.0214479403326399E-7</v>
      </c>
      <c r="AS90" s="2">
        <f t="shared" si="75"/>
        <v>2.9714838863985941E-8</v>
      </c>
      <c r="AT90" s="2">
        <f t="shared" si="75"/>
        <v>2.9274999133824804E-9</v>
      </c>
      <c r="AU90" s="2">
        <f t="shared" si="75"/>
        <v>2.8888508059398229E-10</v>
      </c>
      <c r="AV90" s="2">
        <f t="shared" si="75"/>
        <v>2.8549889237503598E-11</v>
      </c>
      <c r="AW90" s="2">
        <f t="shared" si="75"/>
        <v>2.8254466771621551E-12</v>
      </c>
      <c r="AX90" s="2"/>
      <c r="AY90" s="6">
        <f t="shared" si="102"/>
        <v>169</v>
      </c>
      <c r="AZ90" s="2">
        <f t="shared" si="90"/>
        <v>0.05</v>
      </c>
      <c r="BA90" s="2">
        <f t="shared" si="90"/>
        <v>0.15</v>
      </c>
      <c r="BB90" s="2">
        <f t="shared" si="90"/>
        <v>0.2</v>
      </c>
      <c r="BC90" s="2">
        <f t="shared" si="90"/>
        <v>0.2</v>
      </c>
      <c r="BD90" s="2">
        <f t="shared" si="90"/>
        <v>0.2</v>
      </c>
      <c r="BE90" s="2">
        <f t="shared" si="90"/>
        <v>0.15</v>
      </c>
      <c r="BF90" s="2">
        <f t="shared" si="90"/>
        <v>0.05</v>
      </c>
      <c r="BG90" s="21">
        <f t="shared" si="108"/>
        <v>48461701.944234654</v>
      </c>
      <c r="BH90" s="21">
        <f t="shared" si="108"/>
        <v>4756582.3478674218</v>
      </c>
      <c r="BI90" s="21">
        <f t="shared" si="108"/>
        <v>467764.48468480806</v>
      </c>
      <c r="BJ90" s="21">
        <f t="shared" si="108"/>
        <v>46081.483430359658</v>
      </c>
      <c r="BK90" s="21">
        <f t="shared" si="108"/>
        <v>4547.0731302714385</v>
      </c>
      <c r="BL90" s="21">
        <f t="shared" si="108"/>
        <v>449.35537829342803</v>
      </c>
      <c r="BM90" s="21">
        <f t="shared" si="108"/>
        <v>44.468514364274085</v>
      </c>
      <c r="BN90" s="2">
        <f t="shared" si="115"/>
        <v>47.804851309156334</v>
      </c>
      <c r="BO90" s="2">
        <f t="shared" si="115"/>
        <v>50.08127280006854</v>
      </c>
      <c r="BP90" s="2">
        <f t="shared" si="115"/>
        <v>52.357694290980746</v>
      </c>
      <c r="BQ90" s="2">
        <f t="shared" si="115"/>
        <v>54.634115781892952</v>
      </c>
      <c r="BR90" s="2">
        <f t="shared" si="115"/>
        <v>56.910537272805158</v>
      </c>
      <c r="BS90" s="2">
        <f t="shared" si="115"/>
        <v>59.186958763717364</v>
      </c>
      <c r="BT90" s="2">
        <f t="shared" si="115"/>
        <v>61.463380254629577</v>
      </c>
      <c r="BU90" s="2">
        <f t="shared" si="84"/>
        <v>3.0710837735317601E-6</v>
      </c>
      <c r="BV90" s="2">
        <f t="shared" si="84"/>
        <v>3.0143107401368329E-7</v>
      </c>
      <c r="BW90" s="2">
        <f t="shared" si="84"/>
        <v>2.9642869752031086E-8</v>
      </c>
      <c r="BX90" s="2">
        <f t="shared" si="82"/>
        <v>2.9202460982530546E-9</v>
      </c>
      <c r="BY90" s="2">
        <f t="shared" si="82"/>
        <v>2.8815419076513652E-10</v>
      </c>
      <c r="BZ90" s="2">
        <f t="shared" si="82"/>
        <v>2.8476259714417458E-11</v>
      </c>
      <c r="CA90" s="2">
        <f t="shared" si="82"/>
        <v>2.8180300611075225E-12</v>
      </c>
      <c r="CB90" s="2"/>
      <c r="CC90" s="6">
        <f t="shared" si="103"/>
        <v>169</v>
      </c>
      <c r="CD90" s="2">
        <f t="shared" si="91"/>
        <v>0.01</v>
      </c>
      <c r="CE90" s="2">
        <f t="shared" si="91"/>
        <v>0.05</v>
      </c>
      <c r="CF90" s="2">
        <f t="shared" si="91"/>
        <v>0.2</v>
      </c>
      <c r="CG90" s="2">
        <f t="shared" si="91"/>
        <v>0.48</v>
      </c>
      <c r="CH90" s="2">
        <f t="shared" si="91"/>
        <v>0.1975600305548959</v>
      </c>
      <c r="CI90" s="2">
        <f t="shared" si="91"/>
        <v>1.770610457134254E-2</v>
      </c>
      <c r="CJ90" s="2">
        <f t="shared" si="91"/>
        <v>4.2488219268244201E-4</v>
      </c>
      <c r="CK90" s="21">
        <f t="shared" si="109"/>
        <v>46081.483430359658</v>
      </c>
      <c r="CL90" s="21">
        <f t="shared" si="109"/>
        <v>4547.0731302714385</v>
      </c>
      <c r="CM90" s="21">
        <f t="shared" si="109"/>
        <v>449.35537829342803</v>
      </c>
      <c r="CN90" s="21">
        <f t="shared" si="109"/>
        <v>44.468514364274085</v>
      </c>
      <c r="CO90" s="21">
        <f t="shared" si="109"/>
        <v>4.4063318498196509</v>
      </c>
      <c r="CP90" s="21">
        <f t="shared" si="109"/>
        <v>0.43714478907832993</v>
      </c>
      <c r="CQ90" s="21">
        <f t="shared" si="109"/>
        <v>4.3417254366726568E-2</v>
      </c>
      <c r="CR90" s="2">
        <f t="shared" si="116"/>
        <v>54.634115781892952</v>
      </c>
      <c r="CS90" s="2">
        <f t="shared" si="116"/>
        <v>56.910537272805158</v>
      </c>
      <c r="CT90" s="2">
        <f t="shared" si="116"/>
        <v>59.186958763717364</v>
      </c>
      <c r="CU90" s="2">
        <f t="shared" si="116"/>
        <v>61.463380254629577</v>
      </c>
      <c r="CV90" s="2">
        <f t="shared" si="116"/>
        <v>63.739801745541783</v>
      </c>
      <c r="CW90" s="2">
        <f t="shared" si="116"/>
        <v>66.016223236453996</v>
      </c>
      <c r="CX90" s="2">
        <f t="shared" si="116"/>
        <v>68.292644727366195</v>
      </c>
      <c r="CY90" s="2">
        <f t="shared" si="85"/>
        <v>2.9202460982530546E-9</v>
      </c>
      <c r="CZ90" s="2">
        <f t="shared" si="85"/>
        <v>2.8815419076513652E-10</v>
      </c>
      <c r="DA90" s="2">
        <f t="shared" si="85"/>
        <v>2.8476259714417458E-11</v>
      </c>
      <c r="DB90" s="2">
        <f t="shared" si="83"/>
        <v>2.8180300611075225E-12</v>
      </c>
      <c r="DC90" s="2">
        <f t="shared" si="83"/>
        <v>2.7923522495689078E-13</v>
      </c>
      <c r="DD90" s="2">
        <f t="shared" si="83"/>
        <v>2.7702458116497641E-14</v>
      </c>
      <c r="DE90" s="2">
        <f t="shared" si="83"/>
        <v>2.7514102893996613E-15</v>
      </c>
      <c r="DF90" s="2"/>
      <c r="DG90" s="6">
        <f t="shared" si="104"/>
        <v>169</v>
      </c>
      <c r="DH90" s="2">
        <f t="shared" si="88"/>
        <v>0.06</v>
      </c>
      <c r="DI90" s="2">
        <f t="shared" si="88"/>
        <v>0.09</v>
      </c>
      <c r="DJ90" s="2">
        <f t="shared" si="88"/>
        <v>0.11853601833293753</v>
      </c>
      <c r="DK90" s="2">
        <f t="shared" si="88"/>
        <v>4.6035871885490603E-2</v>
      </c>
      <c r="DL90" s="2">
        <f t="shared" si="88"/>
        <v>5.5234685048717461E-3</v>
      </c>
      <c r="DM90" s="2">
        <f t="shared" si="88"/>
        <v>4.7381929733289588E-4</v>
      </c>
      <c r="DN90" s="2">
        <f t="shared" si="88"/>
        <v>4.295244362226836E-5</v>
      </c>
      <c r="DO90" s="2">
        <f t="shared" si="88"/>
        <v>3.8516071762073607E-6</v>
      </c>
      <c r="DP90" s="2">
        <f t="shared" si="88"/>
        <v>2.9868505371233315E-7</v>
      </c>
      <c r="DQ90" s="2">
        <f t="shared" si="88"/>
        <v>2.1288857671164509E-8</v>
      </c>
      <c r="DR90" s="2">
        <f t="shared" si="88"/>
        <v>1.2755822531573812E-9</v>
      </c>
      <c r="DS90" s="2">
        <f t="shared" si="88"/>
        <v>8.4985050108343788E-11</v>
      </c>
      <c r="DT90" s="2">
        <f t="shared" si="88"/>
        <v>0</v>
      </c>
      <c r="DU90" s="21">
        <f t="shared" si="110"/>
        <v>449.35537829342803</v>
      </c>
      <c r="DV90" s="21">
        <f t="shared" si="110"/>
        <v>44.468514364274085</v>
      </c>
      <c r="DW90" s="21">
        <f t="shared" si="110"/>
        <v>4.4063318498196509</v>
      </c>
      <c r="DX90" s="21">
        <f t="shared" si="110"/>
        <v>0.43714478907832993</v>
      </c>
      <c r="DY90" s="21">
        <f t="shared" si="110"/>
        <v>4.3417254366726568E-2</v>
      </c>
      <c r="DZ90" s="21">
        <f t="shared" si="110"/>
        <v>4.3167519390366563E-3</v>
      </c>
      <c r="EA90" s="21">
        <f t="shared" si="110"/>
        <v>4.2961670826632175E-4</v>
      </c>
      <c r="EB90" s="21">
        <f t="shared" si="110"/>
        <v>4.2796551050467391E-5</v>
      </c>
      <c r="EC90" s="21">
        <f t="shared" si="110"/>
        <v>4.2669384420672223E-6</v>
      </c>
      <c r="ED90" s="21">
        <f t="shared" si="110"/>
        <v>4.257772440420167E-7</v>
      </c>
      <c r="EE90" s="21">
        <f t="shared" si="110"/>
        <v>4.2519409337876354E-8</v>
      </c>
      <c r="EF90" s="21">
        <f t="shared" si="110"/>
        <v>4.2492525227399146E-9</v>
      </c>
      <c r="EG90" s="21">
        <f t="shared" si="110"/>
        <v>4.2495374313738794E-10</v>
      </c>
      <c r="EH90" s="2">
        <f t="shared" si="87"/>
        <v>59.186958763717364</v>
      </c>
      <c r="EI90" s="2">
        <f t="shared" si="87"/>
        <v>61.463380254629577</v>
      </c>
      <c r="EJ90" s="2">
        <f t="shared" si="87"/>
        <v>63.739801745541783</v>
      </c>
      <c r="EK90" s="2">
        <f t="shared" si="87"/>
        <v>66.016223236453996</v>
      </c>
      <c r="EL90" s="2">
        <f t="shared" si="87"/>
        <v>68.292644727366195</v>
      </c>
      <c r="EM90" s="2">
        <f t="shared" si="87"/>
        <v>70.569066218278408</v>
      </c>
      <c r="EN90" s="2">
        <f t="shared" si="87"/>
        <v>72.845487709190607</v>
      </c>
      <c r="EO90" s="2">
        <f t="shared" si="87"/>
        <v>75.12190920010282</v>
      </c>
      <c r="EP90" s="2">
        <f t="shared" si="87"/>
        <v>77.398330691015019</v>
      </c>
      <c r="EQ90" s="2">
        <f t="shared" si="87"/>
        <v>79.674752181927232</v>
      </c>
      <c r="ER90" s="2">
        <f t="shared" si="87"/>
        <v>81.951173672839431</v>
      </c>
      <c r="ES90" s="2">
        <f t="shared" si="87"/>
        <v>84.227595163751644</v>
      </c>
      <c r="ET90" s="2">
        <f t="shared" si="87"/>
        <v>86.504016654663843</v>
      </c>
      <c r="EU90" s="2">
        <f t="shared" si="114"/>
        <v>2.8476259714417458E-11</v>
      </c>
      <c r="EV90" s="2">
        <f t="shared" si="114"/>
        <v>2.8180300611075225E-12</v>
      </c>
      <c r="EW90" s="2">
        <f t="shared" si="114"/>
        <v>2.7923522495689078E-13</v>
      </c>
      <c r="EX90" s="2">
        <f t="shared" si="114"/>
        <v>2.7702458116497641E-14</v>
      </c>
      <c r="EY90" s="2">
        <f t="shared" si="114"/>
        <v>2.7514102893996613E-15</v>
      </c>
      <c r="EZ90" s="2">
        <f t="shared" si="114"/>
        <v>2.7355842452703799E-16</v>
      </c>
      <c r="FA90" s="2">
        <f t="shared" si="114"/>
        <v>2.7225393426256136E-17</v>
      </c>
      <c r="FB90" s="2">
        <f t="shared" si="113"/>
        <v>2.7120754784833581E-18</v>
      </c>
      <c r="FC90" s="2">
        <f t="shared" si="69"/>
        <v>2.7040167566965919E-19</v>
      </c>
      <c r="FD90" s="2">
        <f t="shared" si="69"/>
        <v>2.6982081371483949E-20</v>
      </c>
      <c r="FE90" s="2">
        <f t="shared" si="69"/>
        <v>2.694512632311556E-21</v>
      </c>
      <c r="FF90" s="2">
        <f t="shared" si="69"/>
        <v>2.6928089497718088E-22</v>
      </c>
      <c r="FG90" s="2">
        <f t="shared" si="69"/>
        <v>2.692989500236932E-23</v>
      </c>
    </row>
    <row r="91" spans="1:163" x14ac:dyDescent="0.25">
      <c r="A91" s="19">
        <v>73</v>
      </c>
      <c r="B91" s="19">
        <v>171</v>
      </c>
      <c r="C91" s="4">
        <f t="shared" si="56"/>
        <v>73</v>
      </c>
      <c r="D91" s="20">
        <f t="shared" si="56"/>
        <v>171</v>
      </c>
      <c r="E91" s="8">
        <f t="shared" si="92"/>
        <v>444.16</v>
      </c>
      <c r="F91" s="21">
        <f t="shared" si="111"/>
        <v>6.3371356147021542E-14</v>
      </c>
      <c r="G91" s="7">
        <f t="shared" si="93"/>
        <v>0.70943803067260891</v>
      </c>
      <c r="H91" s="7">
        <f t="shared" si="94"/>
        <v>8.0950659595931847E-3</v>
      </c>
      <c r="I91" s="32">
        <f t="shared" si="95"/>
        <v>91.965520994305365</v>
      </c>
      <c r="J91" s="2">
        <f t="shared" si="105"/>
        <v>1.2297820525517071</v>
      </c>
      <c r="K91" s="2">
        <f t="shared" si="96"/>
        <v>2.3511163945505436</v>
      </c>
      <c r="L91" s="2">
        <f t="shared" si="106"/>
        <v>1.342607443115355</v>
      </c>
      <c r="M91" s="2">
        <f t="shared" si="97"/>
        <v>1</v>
      </c>
      <c r="N91" s="2">
        <f t="shared" si="98"/>
        <v>1</v>
      </c>
      <c r="O91" s="2">
        <f t="shared" si="99"/>
        <v>0.96243019907094296</v>
      </c>
      <c r="P91" s="2">
        <f t="shared" si="100"/>
        <v>0.33612617059448335</v>
      </c>
      <c r="Q91" s="6">
        <f t="shared" si="101"/>
        <v>171</v>
      </c>
      <c r="R91" s="2">
        <f t="shared" si="89"/>
        <v>0.05</v>
      </c>
      <c r="S91" s="2">
        <f t="shared" si="89"/>
        <v>0.1</v>
      </c>
      <c r="T91" s="2">
        <f t="shared" si="89"/>
        <v>0.15</v>
      </c>
      <c r="U91" s="2">
        <f t="shared" si="89"/>
        <v>0.2</v>
      </c>
      <c r="V91" s="2">
        <f t="shared" si="89"/>
        <v>0.2</v>
      </c>
      <c r="W91" s="2">
        <f t="shared" si="89"/>
        <v>0.15</v>
      </c>
      <c r="X91" s="2">
        <f t="shared" si="89"/>
        <v>0.1</v>
      </c>
      <c r="Y91" s="2">
        <f t="shared" si="89"/>
        <v>0.05</v>
      </c>
      <c r="Z91" s="21">
        <f t="shared" si="107"/>
        <v>614130481.91913569</v>
      </c>
      <c r="AA91" s="21">
        <f t="shared" si="107"/>
        <v>60775403.549825072</v>
      </c>
      <c r="AB91" s="21">
        <f t="shared" si="107"/>
        <v>6027081.9565519523</v>
      </c>
      <c r="AC91" s="21">
        <f t="shared" si="107"/>
        <v>598852.72234409302</v>
      </c>
      <c r="AD91" s="21">
        <f t="shared" si="107"/>
        <v>59607.097736148513</v>
      </c>
      <c r="AE91" s="21">
        <f t="shared" si="107"/>
        <v>5942.6538200715058</v>
      </c>
      <c r="AF91" s="21">
        <f t="shared" si="107"/>
        <v>593.3538940342894</v>
      </c>
      <c r="AG91" s="21">
        <f t="shared" si="107"/>
        <v>59.326724691368277</v>
      </c>
      <c r="AH91" s="2">
        <f t="shared" si="112"/>
        <v>45.323420678212408</v>
      </c>
      <c r="AI91" s="2">
        <f t="shared" si="112"/>
        <v>47.589591712123031</v>
      </c>
      <c r="AJ91" s="2">
        <f t="shared" si="112"/>
        <v>49.855762746033648</v>
      </c>
      <c r="AK91" s="2">
        <f t="shared" si="112"/>
        <v>52.121933779944271</v>
      </c>
      <c r="AL91" s="2">
        <f t="shared" si="112"/>
        <v>54.388104813854888</v>
      </c>
      <c r="AM91" s="2">
        <f t="shared" si="112"/>
        <v>56.654275847765511</v>
      </c>
      <c r="AN91" s="2">
        <f t="shared" si="112"/>
        <v>58.920446881676128</v>
      </c>
      <c r="AO91" s="2">
        <f t="shared" si="61"/>
        <v>61.186617915586758</v>
      </c>
      <c r="AP91" s="2">
        <f t="shared" si="75"/>
        <v>3.8918281494525798E-5</v>
      </c>
      <c r="AQ91" s="2">
        <f t="shared" si="75"/>
        <v>3.8514197434681537E-6</v>
      </c>
      <c r="AR91" s="2">
        <f t="shared" si="75"/>
        <v>3.8194435720029451E-7</v>
      </c>
      <c r="AS91" s="2">
        <f t="shared" si="75"/>
        <v>3.7950109147423441E-8</v>
      </c>
      <c r="AT91" s="2">
        <f t="shared" si="75"/>
        <v>3.7773826195324632E-9</v>
      </c>
      <c r="AU91" s="2">
        <f t="shared" si="75"/>
        <v>3.7659403169036307E-10</v>
      </c>
      <c r="AV91" s="2">
        <f t="shared" si="75"/>
        <v>3.7601640940074088E-11</v>
      </c>
      <c r="AW91" s="2">
        <f t="shared" si="75"/>
        <v>3.7596149994531626E-12</v>
      </c>
      <c r="AX91" s="2"/>
      <c r="AY91" s="6">
        <f t="shared" si="102"/>
        <v>171</v>
      </c>
      <c r="AZ91" s="2">
        <f t="shared" si="90"/>
        <v>0.05</v>
      </c>
      <c r="BA91" s="2">
        <f t="shared" si="90"/>
        <v>0.15</v>
      </c>
      <c r="BB91" s="2">
        <f t="shared" si="90"/>
        <v>0.2</v>
      </c>
      <c r="BC91" s="2">
        <f t="shared" si="90"/>
        <v>0.2</v>
      </c>
      <c r="BD91" s="2">
        <f t="shared" si="90"/>
        <v>0.2</v>
      </c>
      <c r="BE91" s="2">
        <f t="shared" si="90"/>
        <v>0.15</v>
      </c>
      <c r="BF91" s="2">
        <f t="shared" si="90"/>
        <v>0.05</v>
      </c>
      <c r="BG91" s="21">
        <f t="shared" si="108"/>
        <v>60636128.877274312</v>
      </c>
      <c r="BH91" s="21">
        <f t="shared" si="108"/>
        <v>6012882.0277953111</v>
      </c>
      <c r="BI91" s="21">
        <f t="shared" si="108"/>
        <v>597405.90037900943</v>
      </c>
      <c r="BJ91" s="21">
        <f t="shared" si="108"/>
        <v>59459.751005771679</v>
      </c>
      <c r="BK91" s="21">
        <f t="shared" si="108"/>
        <v>5927.6526135969025</v>
      </c>
      <c r="BL91" s="21">
        <f t="shared" si="108"/>
        <v>591.82695280615667</v>
      </c>
      <c r="BM91" s="21">
        <f t="shared" si="108"/>
        <v>59.171318422365275</v>
      </c>
      <c r="BN91" s="2">
        <f t="shared" si="115"/>
        <v>47.589591712123031</v>
      </c>
      <c r="BO91" s="2">
        <f t="shared" si="115"/>
        <v>49.855762746033648</v>
      </c>
      <c r="BP91" s="2">
        <f t="shared" si="115"/>
        <v>52.121933779944271</v>
      </c>
      <c r="BQ91" s="2">
        <f t="shared" si="115"/>
        <v>54.388104813854888</v>
      </c>
      <c r="BR91" s="2">
        <f t="shared" si="115"/>
        <v>56.654275847765511</v>
      </c>
      <c r="BS91" s="2">
        <f t="shared" si="115"/>
        <v>58.920446881676128</v>
      </c>
      <c r="BT91" s="2">
        <f t="shared" si="115"/>
        <v>61.186617915586758</v>
      </c>
      <c r="BU91" s="2">
        <f t="shared" si="84"/>
        <v>3.8425937185913075E-6</v>
      </c>
      <c r="BV91" s="2">
        <f t="shared" si="84"/>
        <v>3.8104448845778272E-7</v>
      </c>
      <c r="BW91" s="2">
        <f t="shared" si="84"/>
        <v>3.7858422077392391E-8</v>
      </c>
      <c r="BX91" s="2">
        <f t="shared" si="82"/>
        <v>3.7680450574046401E-9</v>
      </c>
      <c r="BY91" s="2">
        <f t="shared" si="82"/>
        <v>3.7564338489222549E-10</v>
      </c>
      <c r="BZ91" s="2">
        <f t="shared" si="82"/>
        <v>3.7504876603690502E-11</v>
      </c>
      <c r="CA91" s="2">
        <f t="shared" si="82"/>
        <v>3.7497666934326926E-12</v>
      </c>
      <c r="CB91" s="2"/>
      <c r="CC91" s="6">
        <f t="shared" si="103"/>
        <v>171</v>
      </c>
      <c r="CD91" s="2">
        <f t="shared" si="91"/>
        <v>0.01</v>
      </c>
      <c r="CE91" s="2">
        <f t="shared" si="91"/>
        <v>0.05</v>
      </c>
      <c r="CF91" s="2">
        <f t="shared" si="91"/>
        <v>0.2</v>
      </c>
      <c r="CG91" s="2">
        <f t="shared" si="91"/>
        <v>0.48</v>
      </c>
      <c r="CH91" s="2">
        <f t="shared" si="91"/>
        <v>0.19946491748390954</v>
      </c>
      <c r="CI91" s="2">
        <f t="shared" si="91"/>
        <v>2.2386907511951437E-2</v>
      </c>
      <c r="CJ91" s="2">
        <f t="shared" si="91"/>
        <v>5.7837407508197882E-4</v>
      </c>
      <c r="CK91" s="21">
        <f t="shared" si="109"/>
        <v>59459.751005771679</v>
      </c>
      <c r="CL91" s="21">
        <f t="shared" si="109"/>
        <v>5927.6526135969025</v>
      </c>
      <c r="CM91" s="21">
        <f t="shared" si="109"/>
        <v>591.82695280615667</v>
      </c>
      <c r="CN91" s="21">
        <f t="shared" si="109"/>
        <v>59.171318422365275</v>
      </c>
      <c r="CO91" s="21">
        <f t="shared" si="109"/>
        <v>5.9236516748441526</v>
      </c>
      <c r="CP91" s="21">
        <f t="shared" si="109"/>
        <v>0.59373297967178562</v>
      </c>
      <c r="CQ91" s="21">
        <f t="shared" si="109"/>
        <v>5.9577415805561224E-2</v>
      </c>
      <c r="CR91" s="2">
        <f t="shared" si="116"/>
        <v>54.388104813854888</v>
      </c>
      <c r="CS91" s="2">
        <f t="shared" si="116"/>
        <v>56.654275847765511</v>
      </c>
      <c r="CT91" s="2">
        <f t="shared" si="116"/>
        <v>58.920446881676128</v>
      </c>
      <c r="CU91" s="2">
        <f t="shared" si="116"/>
        <v>61.186617915586758</v>
      </c>
      <c r="CV91" s="2">
        <f t="shared" si="116"/>
        <v>63.452788949497375</v>
      </c>
      <c r="CW91" s="2">
        <f t="shared" si="116"/>
        <v>65.718959983407998</v>
      </c>
      <c r="CX91" s="2">
        <f t="shared" si="116"/>
        <v>67.985131017318622</v>
      </c>
      <c r="CY91" s="2">
        <f t="shared" si="85"/>
        <v>3.7680450574046401E-9</v>
      </c>
      <c r="CZ91" s="2">
        <f t="shared" si="85"/>
        <v>3.7564338489222549E-10</v>
      </c>
      <c r="DA91" s="2">
        <f t="shared" si="85"/>
        <v>3.7504876603690502E-11</v>
      </c>
      <c r="DB91" s="2">
        <f t="shared" si="83"/>
        <v>3.7497666934326926E-12</v>
      </c>
      <c r="DC91" s="2">
        <f t="shared" si="83"/>
        <v>3.7538983997745489E-13</v>
      </c>
      <c r="DD91" s="2">
        <f t="shared" si="83"/>
        <v>3.7625664111013212E-14</v>
      </c>
      <c r="DE91" s="2">
        <f t="shared" si="83"/>
        <v>3.7755016353334164E-15</v>
      </c>
      <c r="DF91" s="2"/>
      <c r="DG91" s="6">
        <f t="shared" si="104"/>
        <v>171</v>
      </c>
      <c r="DH91" s="2">
        <f t="shared" si="88"/>
        <v>0.06</v>
      </c>
      <c r="DI91" s="2">
        <f t="shared" si="88"/>
        <v>0.09</v>
      </c>
      <c r="DJ91" s="2">
        <f t="shared" si="88"/>
        <v>0.11967895049034571</v>
      </c>
      <c r="DK91" s="2">
        <f t="shared" si="88"/>
        <v>5.8205959531073735E-2</v>
      </c>
      <c r="DL91" s="2">
        <f t="shared" si="88"/>
        <v>7.5188629760657251E-3</v>
      </c>
      <c r="DM91" s="2">
        <f t="shared" si="88"/>
        <v>6.5633194125911179E-4</v>
      </c>
      <c r="DN91" s="2">
        <f t="shared" si="88"/>
        <v>6.0155643449999468E-5</v>
      </c>
      <c r="DO91" s="2">
        <f t="shared" si="88"/>
        <v>5.4502591004068625E-6</v>
      </c>
      <c r="DP91" s="2">
        <f t="shared" si="88"/>
        <v>4.2701701183922582E-7</v>
      </c>
      <c r="DQ91" s="2">
        <f t="shared" si="88"/>
        <v>3.0749452878398033E-8</v>
      </c>
      <c r="DR91" s="2">
        <f t="shared" si="88"/>
        <v>1.861428944316401E-9</v>
      </c>
      <c r="DS91" s="2">
        <f t="shared" si="88"/>
        <v>1.2529489890056312E-10</v>
      </c>
      <c r="DT91" s="2">
        <f t="shared" si="88"/>
        <v>0</v>
      </c>
      <c r="DU91" s="21">
        <f t="shared" si="110"/>
        <v>591.82695280615667</v>
      </c>
      <c r="DV91" s="21">
        <f t="shared" si="110"/>
        <v>59.171318422365275</v>
      </c>
      <c r="DW91" s="21">
        <f t="shared" si="110"/>
        <v>5.9236516748441526</v>
      </c>
      <c r="DX91" s="21">
        <f t="shared" si="110"/>
        <v>0.59373297967178562</v>
      </c>
      <c r="DY91" s="21">
        <f t="shared" si="110"/>
        <v>5.9577415805561224E-2</v>
      </c>
      <c r="DZ91" s="21">
        <f t="shared" si="110"/>
        <v>5.9845256160735247E-3</v>
      </c>
      <c r="EA91" s="21">
        <f t="shared" si="110"/>
        <v>6.0173744216651583E-4</v>
      </c>
      <c r="EB91" s="21">
        <f t="shared" si="110"/>
        <v>6.0560268184993991E-5</v>
      </c>
      <c r="EC91" s="21">
        <f t="shared" si="110"/>
        <v>6.1002616328566955E-6</v>
      </c>
      <c r="ED91" s="21">
        <f t="shared" si="110"/>
        <v>6.1498924672920272E-7</v>
      </c>
      <c r="EE91" s="21">
        <f t="shared" si="110"/>
        <v>6.2047633376544466E-8</v>
      </c>
      <c r="EF91" s="21">
        <f t="shared" si="110"/>
        <v>6.2647450160037743E-9</v>
      </c>
      <c r="EG91" s="21">
        <f t="shared" si="110"/>
        <v>6.3297319524807746E-10</v>
      </c>
      <c r="EH91" s="2">
        <f t="shared" si="87"/>
        <v>58.920446881676128</v>
      </c>
      <c r="EI91" s="2">
        <f t="shared" si="87"/>
        <v>61.186617915586758</v>
      </c>
      <c r="EJ91" s="2">
        <f t="shared" si="87"/>
        <v>63.452788949497375</v>
      </c>
      <c r="EK91" s="2">
        <f t="shared" si="87"/>
        <v>65.718959983407998</v>
      </c>
      <c r="EL91" s="2">
        <f t="shared" si="87"/>
        <v>67.985131017318622</v>
      </c>
      <c r="EM91" s="2">
        <f t="shared" si="87"/>
        <v>70.251302051229231</v>
      </c>
      <c r="EN91" s="2">
        <f t="shared" si="87"/>
        <v>72.517473085139855</v>
      </c>
      <c r="EO91" s="2">
        <f t="shared" si="87"/>
        <v>74.783644119050479</v>
      </c>
      <c r="EP91" s="2">
        <f t="shared" si="87"/>
        <v>77.049815152961102</v>
      </c>
      <c r="EQ91" s="2">
        <f t="shared" si="87"/>
        <v>79.315986186871712</v>
      </c>
      <c r="ER91" s="2">
        <f t="shared" si="87"/>
        <v>81.582157220782335</v>
      </c>
      <c r="ES91" s="2">
        <f t="shared" si="87"/>
        <v>83.848328254692959</v>
      </c>
      <c r="ET91" s="2">
        <f t="shared" si="87"/>
        <v>86.114499288603582</v>
      </c>
      <c r="EU91" s="2">
        <f t="shared" si="114"/>
        <v>3.7504876603690502E-11</v>
      </c>
      <c r="EV91" s="2">
        <f t="shared" si="114"/>
        <v>3.7497666934326926E-12</v>
      </c>
      <c r="EW91" s="2">
        <f t="shared" si="114"/>
        <v>3.7538983997745489E-13</v>
      </c>
      <c r="EX91" s="2">
        <f t="shared" si="114"/>
        <v>3.7625664111013212E-14</v>
      </c>
      <c r="EY91" s="2">
        <f t="shared" si="114"/>
        <v>3.7755016353334164E-15</v>
      </c>
      <c r="EZ91" s="2">
        <f t="shared" si="114"/>
        <v>3.7924750418716907E-16</v>
      </c>
      <c r="FA91" s="2">
        <f t="shared" si="114"/>
        <v>3.8132917754532061E-17</v>
      </c>
      <c r="FB91" s="2">
        <f t="shared" si="113"/>
        <v>3.8377863235103924E-18</v>
      </c>
      <c r="FC91" s="2">
        <f t="shared" si="69"/>
        <v>3.8658185252577282E-19</v>
      </c>
      <c r="FD91" s="2">
        <f t="shared" si="69"/>
        <v>3.8972702581064814E-20</v>
      </c>
      <c r="FE91" s="2">
        <f t="shared" si="69"/>
        <v>3.9320426727848207E-21</v>
      </c>
      <c r="FF91" s="2">
        <f t="shared" si="69"/>
        <v>3.9700538757945334E-22</v>
      </c>
      <c r="FG91" s="2">
        <f t="shared" si="69"/>
        <v>4.011236978758412E-23</v>
      </c>
    </row>
    <row r="92" spans="1:163" x14ac:dyDescent="0.25">
      <c r="A92" s="19">
        <v>74</v>
      </c>
      <c r="B92" s="19">
        <v>173</v>
      </c>
      <c r="C92" s="4">
        <f t="shared" si="56"/>
        <v>74</v>
      </c>
      <c r="D92" s="20">
        <f t="shared" si="56"/>
        <v>173</v>
      </c>
      <c r="E92" s="8">
        <f t="shared" si="92"/>
        <v>446.16</v>
      </c>
      <c r="F92" s="21">
        <f t="shared" si="111"/>
        <v>6.3371356147021542E-14</v>
      </c>
      <c r="G92" s="7">
        <f t="shared" si="93"/>
        <v>0.69550473971465099</v>
      </c>
      <c r="H92" s="7">
        <f t="shared" si="94"/>
        <v>8.1460191104133321E-3</v>
      </c>
      <c r="I92" s="32">
        <f t="shared" si="95"/>
        <v>92.06111585546104</v>
      </c>
      <c r="J92" s="2">
        <f t="shared" si="105"/>
        <v>1.2862362917819168</v>
      </c>
      <c r="K92" s="2">
        <f t="shared" si="96"/>
        <v>2.4402674851767059</v>
      </c>
      <c r="L92" s="2">
        <f t="shared" si="106"/>
        <v>1.349310293055384</v>
      </c>
      <c r="M92" s="2">
        <f t="shared" si="97"/>
        <v>1</v>
      </c>
      <c r="N92" s="2">
        <f t="shared" si="98"/>
        <v>1</v>
      </c>
      <c r="O92" s="2">
        <f t="shared" si="99"/>
        <v>0.96834030017580874</v>
      </c>
      <c r="P92" s="2">
        <f t="shared" si="100"/>
        <v>0.35296757490782443</v>
      </c>
      <c r="Q92" s="6">
        <f t="shared" si="101"/>
        <v>173</v>
      </c>
      <c r="R92" s="2">
        <f t="shared" si="89"/>
        <v>0.05</v>
      </c>
      <c r="S92" s="2">
        <f t="shared" si="89"/>
        <v>0.1</v>
      </c>
      <c r="T92" s="2">
        <f t="shared" si="89"/>
        <v>0.15</v>
      </c>
      <c r="U92" s="2">
        <f t="shared" si="89"/>
        <v>0.2</v>
      </c>
      <c r="V92" s="2">
        <f t="shared" si="89"/>
        <v>0.2</v>
      </c>
      <c r="W92" s="2">
        <f t="shared" si="89"/>
        <v>0.15</v>
      </c>
      <c r="X92" s="2">
        <f t="shared" si="89"/>
        <v>0.1</v>
      </c>
      <c r="Y92" s="2">
        <f t="shared" si="89"/>
        <v>0.05</v>
      </c>
      <c r="Z92" s="21">
        <f t="shared" si="107"/>
        <v>759136146.17313874</v>
      </c>
      <c r="AA92" s="21">
        <f t="shared" si="107"/>
        <v>75893080.251015708</v>
      </c>
      <c r="AB92" s="21">
        <f t="shared" si="107"/>
        <v>7603200.4495144309</v>
      </c>
      <c r="AC92" s="21">
        <f t="shared" si="107"/>
        <v>763174.9827211576</v>
      </c>
      <c r="AD92" s="21">
        <f t="shared" si="107"/>
        <v>76739.081720324364</v>
      </c>
      <c r="AE92" s="21">
        <f t="shared" si="107"/>
        <v>7728.8232088876448</v>
      </c>
      <c r="AF92" s="21">
        <f t="shared" si="107"/>
        <v>779.58033654029714</v>
      </c>
      <c r="AG92" s="21">
        <f t="shared" si="107"/>
        <v>78.742903963927944</v>
      </c>
      <c r="AH92" s="2">
        <f t="shared" si="112"/>
        <v>45.120249525808731</v>
      </c>
      <c r="AI92" s="2">
        <f t="shared" si="112"/>
        <v>47.376262002099168</v>
      </c>
      <c r="AJ92" s="2">
        <f t="shared" si="112"/>
        <v>49.632274478389604</v>
      </c>
      <c r="AK92" s="2">
        <f t="shared" si="112"/>
        <v>51.888286954680041</v>
      </c>
      <c r="AL92" s="2">
        <f t="shared" si="112"/>
        <v>54.144299430970477</v>
      </c>
      <c r="AM92" s="2">
        <f t="shared" si="112"/>
        <v>56.400311907260914</v>
      </c>
      <c r="AN92" s="2">
        <f t="shared" si="112"/>
        <v>58.65632438355135</v>
      </c>
      <c r="AO92" s="2">
        <f t="shared" si="61"/>
        <v>60.912336859841794</v>
      </c>
      <c r="AP92" s="2">
        <f t="shared" si="75"/>
        <v>4.8107487087301657E-5</v>
      </c>
      <c r="AQ92" s="2">
        <f t="shared" si="75"/>
        <v>4.8094474178148351E-6</v>
      </c>
      <c r="AR92" s="2">
        <f t="shared" si="75"/>
        <v>4.8182512354772661E-7</v>
      </c>
      <c r="AS92" s="2">
        <f t="shared" si="75"/>
        <v>4.8363433632662008E-8</v>
      </c>
      <c r="AT92" s="2">
        <f t="shared" si="75"/>
        <v>4.86305967809874E-9</v>
      </c>
      <c r="AU92" s="2">
        <f t="shared" si="75"/>
        <v>4.8978600816793839E-10</v>
      </c>
      <c r="AV92" s="2">
        <f t="shared" si="75"/>
        <v>4.9403063152115138E-11</v>
      </c>
      <c r="AW92" s="2">
        <f t="shared" si="75"/>
        <v>4.9900446111489586E-12</v>
      </c>
      <c r="AX92" s="2"/>
      <c r="AY92" s="6">
        <f t="shared" si="102"/>
        <v>173</v>
      </c>
      <c r="AZ92" s="2">
        <f t="shared" si="90"/>
        <v>0.05</v>
      </c>
      <c r="BA92" s="2">
        <f t="shared" si="90"/>
        <v>0.15</v>
      </c>
      <c r="BB92" s="2">
        <f t="shared" si="90"/>
        <v>0.2</v>
      </c>
      <c r="BC92" s="2">
        <f t="shared" si="90"/>
        <v>0.2</v>
      </c>
      <c r="BD92" s="2">
        <f t="shared" si="90"/>
        <v>0.2</v>
      </c>
      <c r="BE92" s="2">
        <f t="shared" si="90"/>
        <v>0.15</v>
      </c>
      <c r="BF92" s="2">
        <f t="shared" si="90"/>
        <v>0.05</v>
      </c>
      <c r="BG92" s="21">
        <f t="shared" si="108"/>
        <v>75719640.090532362</v>
      </c>
      <c r="BH92" s="21">
        <f t="shared" si="108"/>
        <v>7585333.8840543628</v>
      </c>
      <c r="BI92" s="21">
        <f t="shared" si="108"/>
        <v>761335.73242488038</v>
      </c>
      <c r="BJ92" s="21">
        <f t="shared" si="108"/>
        <v>76549.833644895392</v>
      </c>
      <c r="BK92" s="21">
        <f t="shared" si="108"/>
        <v>7709.3571714972659</v>
      </c>
      <c r="BL92" s="21">
        <f t="shared" si="108"/>
        <v>777.57849412269479</v>
      </c>
      <c r="BM92" s="21">
        <f t="shared" si="108"/>
        <v>78.537064503710553</v>
      </c>
      <c r="BN92" s="2">
        <f t="shared" si="115"/>
        <v>47.376262002099168</v>
      </c>
      <c r="BO92" s="2">
        <f t="shared" si="115"/>
        <v>49.632274478389604</v>
      </c>
      <c r="BP92" s="2">
        <f t="shared" si="115"/>
        <v>51.888286954680041</v>
      </c>
      <c r="BQ92" s="2">
        <f t="shared" si="115"/>
        <v>54.144299430970477</v>
      </c>
      <c r="BR92" s="2">
        <f t="shared" si="115"/>
        <v>56.400311907260914</v>
      </c>
      <c r="BS92" s="2">
        <f t="shared" si="115"/>
        <v>58.65632438355135</v>
      </c>
      <c r="BT92" s="2">
        <f t="shared" si="115"/>
        <v>60.912336859841794</v>
      </c>
      <c r="BU92" s="2">
        <f t="shared" si="84"/>
        <v>4.7984562796342763E-6</v>
      </c>
      <c r="BV92" s="2">
        <f t="shared" si="84"/>
        <v>4.8069289506482022E-7</v>
      </c>
      <c r="BW92" s="2">
        <f t="shared" si="84"/>
        <v>4.8246877847092702E-8</v>
      </c>
      <c r="BX92" s="2">
        <f t="shared" si="82"/>
        <v>4.8510667709105788E-9</v>
      </c>
      <c r="BY92" s="2">
        <f t="shared" si="82"/>
        <v>4.88552418979701E-10</v>
      </c>
      <c r="BZ92" s="2">
        <f t="shared" si="82"/>
        <v>4.9276203683319023E-11</v>
      </c>
      <c r="CA92" s="2">
        <f t="shared" si="82"/>
        <v>4.9770002854064108E-12</v>
      </c>
      <c r="CB92" s="2"/>
      <c r="CC92" s="6">
        <f t="shared" si="103"/>
        <v>173</v>
      </c>
      <c r="CD92" s="2">
        <f t="shared" si="91"/>
        <v>0.01</v>
      </c>
      <c r="CE92" s="2">
        <f t="shared" si="91"/>
        <v>0.05</v>
      </c>
      <c r="CF92" s="2">
        <f t="shared" si="91"/>
        <v>0.2</v>
      </c>
      <c r="CG92" s="2">
        <f t="shared" si="91"/>
        <v>0.48</v>
      </c>
      <c r="CH92" s="2">
        <f t="shared" si="91"/>
        <v>0.19992894890663407</v>
      </c>
      <c r="CI92" s="2">
        <f t="shared" si="91"/>
        <v>2.7628456214422115E-2</v>
      </c>
      <c r="CJ92" s="2">
        <f t="shared" si="91"/>
        <v>7.8289505475258704E-4</v>
      </c>
      <c r="CK92" s="21">
        <f t="shared" si="109"/>
        <v>76549.833644895392</v>
      </c>
      <c r="CL92" s="21">
        <f t="shared" si="109"/>
        <v>7709.3571714972659</v>
      </c>
      <c r="CM92" s="21">
        <f t="shared" si="109"/>
        <v>777.57849412269479</v>
      </c>
      <c r="CN92" s="21">
        <f t="shared" si="109"/>
        <v>78.537064503710553</v>
      </c>
      <c r="CO92" s="21">
        <f t="shared" si="109"/>
        <v>7.9426734024223755</v>
      </c>
      <c r="CP92" s="21">
        <f t="shared" si="109"/>
        <v>0.80423322088225824</v>
      </c>
      <c r="CQ92" s="21">
        <f t="shared" si="109"/>
        <v>8.1524101994674136E-2</v>
      </c>
      <c r="CR92" s="2">
        <f t="shared" si="116"/>
        <v>54.144299430970477</v>
      </c>
      <c r="CS92" s="2">
        <f t="shared" si="116"/>
        <v>56.400311907260914</v>
      </c>
      <c r="CT92" s="2">
        <f t="shared" si="116"/>
        <v>58.65632438355135</v>
      </c>
      <c r="CU92" s="2">
        <f t="shared" si="116"/>
        <v>60.912336859841794</v>
      </c>
      <c r="CV92" s="2">
        <f t="shared" si="116"/>
        <v>63.168349336132231</v>
      </c>
      <c r="CW92" s="2">
        <f t="shared" si="116"/>
        <v>65.42436181242266</v>
      </c>
      <c r="CX92" s="2">
        <f t="shared" si="116"/>
        <v>67.680374288713097</v>
      </c>
      <c r="CY92" s="2">
        <f t="shared" si="85"/>
        <v>4.8510667709105788E-9</v>
      </c>
      <c r="CZ92" s="2">
        <f t="shared" si="85"/>
        <v>4.88552418979701E-10</v>
      </c>
      <c r="DA92" s="2">
        <f t="shared" si="85"/>
        <v>4.9276203683319023E-11</v>
      </c>
      <c r="DB92" s="2">
        <f t="shared" si="83"/>
        <v>4.9770002854064108E-12</v>
      </c>
      <c r="DC92" s="2">
        <f t="shared" si="83"/>
        <v>5.0333798494438915E-13</v>
      </c>
      <c r="DD92" s="2">
        <f t="shared" si="83"/>
        <v>5.0965349865796011E-14</v>
      </c>
      <c r="DE92" s="2">
        <f t="shared" si="83"/>
        <v>5.16629290207061E-15</v>
      </c>
      <c r="DF92" s="2"/>
      <c r="DG92" s="6">
        <f t="shared" si="104"/>
        <v>173</v>
      </c>
      <c r="DH92" s="2">
        <f t="shared" si="88"/>
        <v>0.06</v>
      </c>
      <c r="DI92" s="2">
        <f t="shared" si="88"/>
        <v>0.09</v>
      </c>
      <c r="DJ92" s="2">
        <f t="shared" si="88"/>
        <v>0.11995736934398044</v>
      </c>
      <c r="DK92" s="2">
        <f t="shared" si="88"/>
        <v>7.1833986157497504E-2</v>
      </c>
      <c r="DL92" s="2">
        <f t="shared" si="88"/>
        <v>1.0177635711783631E-2</v>
      </c>
      <c r="DM92" s="2">
        <f t="shared" si="88"/>
        <v>9.0624378418729056E-4</v>
      </c>
      <c r="DN92" s="2">
        <f t="shared" si="88"/>
        <v>8.3995434864958535E-5</v>
      </c>
      <c r="DO92" s="2">
        <f t="shared" si="88"/>
        <v>7.6887561411864701E-6</v>
      </c>
      <c r="DP92" s="2">
        <f t="shared" si="88"/>
        <v>6.0855818365235239E-7</v>
      </c>
      <c r="DQ92" s="2">
        <f t="shared" si="88"/>
        <v>4.4269835336452348E-8</v>
      </c>
      <c r="DR92" s="2">
        <f t="shared" si="88"/>
        <v>2.7072604558142643E-9</v>
      </c>
      <c r="DS92" s="2">
        <f t="shared" si="88"/>
        <v>1.8408988333717957E-10</v>
      </c>
      <c r="DT92" s="2">
        <f t="shared" si="88"/>
        <v>0</v>
      </c>
      <c r="DU92" s="21">
        <f t="shared" si="110"/>
        <v>777.57849412269479</v>
      </c>
      <c r="DV92" s="21">
        <f t="shared" si="110"/>
        <v>78.537064503710553</v>
      </c>
      <c r="DW92" s="21">
        <f t="shared" si="110"/>
        <v>7.9426734024223755</v>
      </c>
      <c r="DX92" s="21">
        <f t="shared" si="110"/>
        <v>0.80423322088225824</v>
      </c>
      <c r="DY92" s="21">
        <f t="shared" si="110"/>
        <v>8.1524101994674136E-2</v>
      </c>
      <c r="DZ92" s="21">
        <f t="shared" si="110"/>
        <v>8.2727045103090213E-3</v>
      </c>
      <c r="EA92" s="21">
        <f t="shared" si="110"/>
        <v>8.4030730796377925E-4</v>
      </c>
      <c r="EB92" s="21">
        <f t="shared" si="110"/>
        <v>8.5434273194544348E-5</v>
      </c>
      <c r="EC92" s="21">
        <f t="shared" si="110"/>
        <v>8.6937261282730066E-6</v>
      </c>
      <c r="ED92" s="21">
        <f t="shared" si="110"/>
        <v>8.8539709864811794E-7</v>
      </c>
      <c r="EE92" s="21">
        <f t="shared" si="110"/>
        <v>9.0242019318682301E-8</v>
      </c>
      <c r="EF92" s="21">
        <f t="shared" si="110"/>
        <v>9.2044942559681053E-9</v>
      </c>
      <c r="EG92" s="21">
        <f t="shared" si="110"/>
        <v>9.3949557949137685E-10</v>
      </c>
      <c r="EH92" s="2">
        <f t="shared" si="87"/>
        <v>58.65632438355135</v>
      </c>
      <c r="EI92" s="2">
        <f t="shared" si="87"/>
        <v>60.912336859841794</v>
      </c>
      <c r="EJ92" s="2">
        <f t="shared" si="87"/>
        <v>63.168349336132231</v>
      </c>
      <c r="EK92" s="2">
        <f t="shared" si="87"/>
        <v>65.42436181242266</v>
      </c>
      <c r="EL92" s="2">
        <f t="shared" si="87"/>
        <v>67.680374288713097</v>
      </c>
      <c r="EM92" s="2">
        <f t="shared" si="87"/>
        <v>69.936386765003533</v>
      </c>
      <c r="EN92" s="2">
        <f t="shared" si="87"/>
        <v>72.19239924129397</v>
      </c>
      <c r="EO92" s="2">
        <f t="shared" si="87"/>
        <v>74.448411717584406</v>
      </c>
      <c r="EP92" s="2">
        <f t="shared" si="87"/>
        <v>76.704424193874843</v>
      </c>
      <c r="EQ92" s="2">
        <f t="shared" si="87"/>
        <v>78.960436670165279</v>
      </c>
      <c r="ER92" s="2">
        <f t="shared" si="87"/>
        <v>81.216449146455716</v>
      </c>
      <c r="ES92" s="2">
        <f t="shared" si="87"/>
        <v>83.472461622746152</v>
      </c>
      <c r="ET92" s="2">
        <f t="shared" si="87"/>
        <v>85.728474099036589</v>
      </c>
      <c r="EU92" s="2">
        <f t="shared" si="114"/>
        <v>4.9276203683319023E-11</v>
      </c>
      <c r="EV92" s="2">
        <f t="shared" si="114"/>
        <v>4.9770002854064108E-12</v>
      </c>
      <c r="EW92" s="2">
        <f t="shared" si="114"/>
        <v>5.0333798494438915E-13</v>
      </c>
      <c r="EX92" s="2">
        <f t="shared" si="114"/>
        <v>5.0965349865796011E-14</v>
      </c>
      <c r="EY92" s="2">
        <f t="shared" si="114"/>
        <v>5.16629290207061E-15</v>
      </c>
      <c r="EZ92" s="2">
        <f t="shared" si="114"/>
        <v>5.2425250382186467E-16</v>
      </c>
      <c r="FA92" s="2">
        <f t="shared" si="114"/>
        <v>5.3251413685917575E-17</v>
      </c>
      <c r="FB92" s="2">
        <f t="shared" si="113"/>
        <v>5.4140857537734059E-18</v>
      </c>
      <c r="FC92" s="2">
        <f t="shared" si="69"/>
        <v>5.5093321471945541E-19</v>
      </c>
      <c r="FD92" s="2">
        <f t="shared" si="69"/>
        <v>5.6108814869969455E-20</v>
      </c>
      <c r="FE92" s="2">
        <f t="shared" si="69"/>
        <v>5.7187591456706147E-21</v>
      </c>
      <c r="FF92" s="2">
        <f t="shared" si="69"/>
        <v>5.8330128364816889E-22</v>
      </c>
      <c r="FG92" s="2">
        <f t="shared" si="69"/>
        <v>5.9537108966500434E-23</v>
      </c>
    </row>
    <row r="93" spans="1:163" x14ac:dyDescent="0.25">
      <c r="A93" s="19">
        <v>75</v>
      </c>
      <c r="B93" s="19">
        <v>175</v>
      </c>
      <c r="C93" s="4">
        <f t="shared" si="56"/>
        <v>75</v>
      </c>
      <c r="D93" s="20">
        <f t="shared" si="56"/>
        <v>175</v>
      </c>
      <c r="E93" s="8">
        <f t="shared" si="92"/>
        <v>448.16</v>
      </c>
      <c r="F93" s="21">
        <f t="shared" si="111"/>
        <v>6.3371356147021542E-14</v>
      </c>
      <c r="G93" s="7">
        <f t="shared" si="93"/>
        <v>0.68055338348636052</v>
      </c>
      <c r="H93" s="7">
        <f t="shared" si="94"/>
        <v>8.1994886751065327E-3</v>
      </c>
      <c r="I93" s="32">
        <f t="shared" si="95"/>
        <v>92.164054432310323</v>
      </c>
      <c r="J93" s="2">
        <f t="shared" si="105"/>
        <v>1.3496862234684255</v>
      </c>
      <c r="K93" s="2">
        <f t="shared" si="96"/>
        <v>2.5440072419296667</v>
      </c>
      <c r="L93" s="2">
        <f t="shared" si="106"/>
        <v>1.3565543443987529</v>
      </c>
      <c r="M93" s="2">
        <f t="shared" si="97"/>
        <v>1</v>
      </c>
      <c r="N93" s="2">
        <f t="shared" si="98"/>
        <v>1</v>
      </c>
      <c r="O93" s="2">
        <f t="shared" si="99"/>
        <v>0.97417750559551197</v>
      </c>
      <c r="P93" s="2">
        <f t="shared" si="100"/>
        <v>0.37119660321468506</v>
      </c>
      <c r="Q93" s="6">
        <f t="shared" si="101"/>
        <v>175</v>
      </c>
      <c r="R93" s="2">
        <f t="shared" si="89"/>
        <v>0.05</v>
      </c>
      <c r="S93" s="2">
        <f t="shared" si="89"/>
        <v>0.1</v>
      </c>
      <c r="T93" s="2">
        <f t="shared" si="89"/>
        <v>0.15</v>
      </c>
      <c r="U93" s="2">
        <f t="shared" si="89"/>
        <v>0.2</v>
      </c>
      <c r="V93" s="2">
        <f t="shared" si="89"/>
        <v>0.2</v>
      </c>
      <c r="W93" s="2">
        <f t="shared" si="89"/>
        <v>0.15</v>
      </c>
      <c r="X93" s="2">
        <f t="shared" si="89"/>
        <v>0.1</v>
      </c>
      <c r="Y93" s="2">
        <f t="shared" si="89"/>
        <v>0.05</v>
      </c>
      <c r="Z93" s="21">
        <f t="shared" si="107"/>
        <v>936642198.08735895</v>
      </c>
      <c r="AA93" s="21">
        <f t="shared" si="107"/>
        <v>94587154.601881132</v>
      </c>
      <c r="AB93" s="21">
        <f t="shared" si="107"/>
        <v>9571986.0554358475</v>
      </c>
      <c r="AC93" s="21">
        <f t="shared" si="107"/>
        <v>970521.40385119524</v>
      </c>
      <c r="AD93" s="21">
        <f t="shared" si="107"/>
        <v>98576.350503788795</v>
      </c>
      <c r="AE93" s="21">
        <f t="shared" si="107"/>
        <v>10028.695668423796</v>
      </c>
      <c r="AF93" s="21">
        <f t="shared" si="107"/>
        <v>1021.8019217998801</v>
      </c>
      <c r="AG93" s="21">
        <f t="shared" si="107"/>
        <v>104.25379261073317</v>
      </c>
      <c r="AH93" s="2">
        <f t="shared" si="112"/>
        <v>44.918891753915617</v>
      </c>
      <c r="AI93" s="2">
        <f t="shared" si="112"/>
        <v>47.164836341611398</v>
      </c>
      <c r="AJ93" s="2">
        <f t="shared" si="112"/>
        <v>49.41078092930718</v>
      </c>
      <c r="AK93" s="2">
        <f t="shared" si="112"/>
        <v>51.656725517002961</v>
      </c>
      <c r="AL93" s="2">
        <f t="shared" si="112"/>
        <v>53.902670104698743</v>
      </c>
      <c r="AM93" s="2">
        <f t="shared" si="112"/>
        <v>56.148614692394524</v>
      </c>
      <c r="AN93" s="2">
        <f t="shared" si="112"/>
        <v>58.394559280090299</v>
      </c>
      <c r="AO93" s="2">
        <f t="shared" si="61"/>
        <v>60.640503867786087</v>
      </c>
      <c r="AP93" s="2">
        <f t="shared" si="75"/>
        <v>5.9356286321409404E-5</v>
      </c>
      <c r="AQ93" s="2">
        <f t="shared" si="75"/>
        <v>5.9941162613424287E-6</v>
      </c>
      <c r="AR93" s="2">
        <f t="shared" si="75"/>
        <v>6.0658973735770231E-7</v>
      </c>
      <c r="AS93" s="2">
        <f t="shared" si="75"/>
        <v>6.1503257531903932E-8</v>
      </c>
      <c r="AT93" s="2">
        <f t="shared" si="75"/>
        <v>6.2469170154538999E-9</v>
      </c>
      <c r="AU93" s="2">
        <f t="shared" si="75"/>
        <v>6.355320448939302E-10</v>
      </c>
      <c r="AV93" s="2">
        <f t="shared" si="75"/>
        <v>6.4752973498096318E-11</v>
      </c>
      <c r="AW93" s="2">
        <f t="shared" si="75"/>
        <v>6.6067042212126608E-12</v>
      </c>
      <c r="AX93" s="2"/>
      <c r="AY93" s="6">
        <f t="shared" si="102"/>
        <v>175</v>
      </c>
      <c r="AZ93" s="2">
        <f t="shared" si="90"/>
        <v>0.05</v>
      </c>
      <c r="BA93" s="2">
        <f t="shared" si="90"/>
        <v>0.15</v>
      </c>
      <c r="BB93" s="2">
        <f t="shared" si="90"/>
        <v>0.2</v>
      </c>
      <c r="BC93" s="2">
        <f t="shared" si="90"/>
        <v>0.2</v>
      </c>
      <c r="BD93" s="2">
        <f t="shared" si="90"/>
        <v>0.2</v>
      </c>
      <c r="BE93" s="2">
        <f t="shared" si="90"/>
        <v>0.15</v>
      </c>
      <c r="BF93" s="2">
        <f t="shared" si="90"/>
        <v>0.05</v>
      </c>
      <c r="BG93" s="21">
        <f t="shared" si="108"/>
        <v>94371587.739835665</v>
      </c>
      <c r="BH93" s="21">
        <f t="shared" si="108"/>
        <v>9549551.8074315544</v>
      </c>
      <c r="BI93" s="21">
        <f t="shared" si="108"/>
        <v>968188.25303984189</v>
      </c>
      <c r="BJ93" s="21">
        <f t="shared" si="108"/>
        <v>98333.823910280786</v>
      </c>
      <c r="BK93" s="21">
        <f t="shared" si="108"/>
        <v>10003.494160618835</v>
      </c>
      <c r="BL93" s="21">
        <f t="shared" si="108"/>
        <v>1019.1837645130946</v>
      </c>
      <c r="BM93" s="21">
        <f t="shared" si="108"/>
        <v>103.98183095263414</v>
      </c>
      <c r="BN93" s="2">
        <f t="shared" si="115"/>
        <v>47.164836341611398</v>
      </c>
      <c r="BO93" s="2">
        <f t="shared" si="115"/>
        <v>49.41078092930718</v>
      </c>
      <c r="BP93" s="2">
        <f t="shared" si="115"/>
        <v>51.656725517002961</v>
      </c>
      <c r="BQ93" s="2">
        <f t="shared" si="115"/>
        <v>53.902670104698743</v>
      </c>
      <c r="BR93" s="2">
        <f t="shared" si="115"/>
        <v>56.148614692394524</v>
      </c>
      <c r="BS93" s="2">
        <f t="shared" si="115"/>
        <v>58.394559280090299</v>
      </c>
      <c r="BT93" s="2">
        <f t="shared" si="115"/>
        <v>60.640503867786087</v>
      </c>
      <c r="BU93" s="2">
        <f t="shared" si="84"/>
        <v>5.9804554969538769E-6</v>
      </c>
      <c r="BV93" s="2">
        <f t="shared" si="84"/>
        <v>6.0516804863751932E-7</v>
      </c>
      <c r="BW93" s="2">
        <f t="shared" si="84"/>
        <v>6.1355402600892543E-8</v>
      </c>
      <c r="BX93" s="2">
        <f t="shared" si="82"/>
        <v>6.2315477763215668E-9</v>
      </c>
      <c r="BY93" s="2">
        <f t="shared" si="82"/>
        <v>6.3393499116737963E-10</v>
      </c>
      <c r="BZ93" s="2">
        <f t="shared" si="82"/>
        <v>6.4587057320226489E-11</v>
      </c>
      <c r="CA93" s="2">
        <f t="shared" si="82"/>
        <v>6.5894696421189317E-12</v>
      </c>
      <c r="CB93" s="2"/>
      <c r="CC93" s="6">
        <f t="shared" si="103"/>
        <v>175</v>
      </c>
      <c r="CD93" s="2">
        <f t="shared" si="91"/>
        <v>0.01</v>
      </c>
      <c r="CE93" s="2">
        <f t="shared" si="91"/>
        <v>0.05</v>
      </c>
      <c r="CF93" s="2">
        <f t="shared" si="91"/>
        <v>0.2</v>
      </c>
      <c r="CG93" s="2">
        <f t="shared" si="91"/>
        <v>0.48</v>
      </c>
      <c r="CH93" s="2">
        <f t="shared" si="91"/>
        <v>0.19999512732928781</v>
      </c>
      <c r="CI93" s="2">
        <f t="shared" si="91"/>
        <v>3.3129547917056329E-2</v>
      </c>
      <c r="CJ93" s="2">
        <f t="shared" si="91"/>
        <v>1.0528303491678104E-3</v>
      </c>
      <c r="CK93" s="21">
        <f t="shared" si="109"/>
        <v>98333.823910280786</v>
      </c>
      <c r="CL93" s="21">
        <f t="shared" si="109"/>
        <v>10003.494160618835</v>
      </c>
      <c r="CM93" s="21">
        <f t="shared" si="109"/>
        <v>1019.1837645130946</v>
      </c>
      <c r="CN93" s="21">
        <f t="shared" si="109"/>
        <v>103.98183095263414</v>
      </c>
      <c r="CO93" s="21">
        <f t="shared" si="109"/>
        <v>10.622430457891568</v>
      </c>
      <c r="CP93" s="21">
        <f t="shared" si="109"/>
        <v>1.0864593111888043</v>
      </c>
      <c r="CQ93" s="21">
        <f t="shared" si="109"/>
        <v>0.11124785085221796</v>
      </c>
      <c r="CR93" s="2">
        <f t="shared" si="116"/>
        <v>53.902670104698743</v>
      </c>
      <c r="CS93" s="2">
        <f t="shared" si="116"/>
        <v>56.148614692394524</v>
      </c>
      <c r="CT93" s="2">
        <f t="shared" si="116"/>
        <v>58.394559280090299</v>
      </c>
      <c r="CU93" s="2">
        <f t="shared" si="116"/>
        <v>60.640503867786087</v>
      </c>
      <c r="CV93" s="2">
        <f t="shared" si="116"/>
        <v>62.886448455481869</v>
      </c>
      <c r="CW93" s="2">
        <f t="shared" si="116"/>
        <v>65.132393043177657</v>
      </c>
      <c r="CX93" s="2">
        <f t="shared" si="116"/>
        <v>67.378337630873432</v>
      </c>
      <c r="CY93" s="2">
        <f t="shared" si="85"/>
        <v>6.2315477763215668E-9</v>
      </c>
      <c r="CZ93" s="2">
        <f t="shared" si="85"/>
        <v>6.3393499116737963E-10</v>
      </c>
      <c r="DA93" s="2">
        <f t="shared" si="85"/>
        <v>6.4587057320226489E-11</v>
      </c>
      <c r="DB93" s="2">
        <f t="shared" si="83"/>
        <v>6.5894696421189317E-12</v>
      </c>
      <c r="DC93" s="2">
        <f t="shared" si="83"/>
        <v>6.7315782369402114E-13</v>
      </c>
      <c r="DD93" s="2">
        <f t="shared" si="83"/>
        <v>6.8850399948593603E-14</v>
      </c>
      <c r="DE93" s="2">
        <f t="shared" si="83"/>
        <v>7.0499271769466439E-15</v>
      </c>
      <c r="DF93" s="2"/>
      <c r="DG93" s="6">
        <f t="shared" si="104"/>
        <v>175</v>
      </c>
      <c r="DH93" s="2">
        <f t="shared" si="88"/>
        <v>0.06</v>
      </c>
      <c r="DI93" s="2">
        <f t="shared" si="88"/>
        <v>0.09</v>
      </c>
      <c r="DJ93" s="2">
        <f t="shared" si="88"/>
        <v>0.11999707639757268</v>
      </c>
      <c r="DK93" s="2">
        <f t="shared" si="88"/>
        <v>8.6136824584346461E-2</v>
      </c>
      <c r="DL93" s="2">
        <f t="shared" si="88"/>
        <v>1.3686794539181535E-2</v>
      </c>
      <c r="DM93" s="2">
        <f t="shared" si="88"/>
        <v>1.2472284905340248E-3</v>
      </c>
      <c r="DN93" s="2">
        <f t="shared" si="88"/>
        <v>1.1693316190483084E-4</v>
      </c>
      <c r="DO93" s="2">
        <f t="shared" si="88"/>
        <v>1.0813741835810076E-5</v>
      </c>
      <c r="DP93" s="2">
        <f t="shared" si="88"/>
        <v>8.6457473374879087E-7</v>
      </c>
      <c r="DQ93" s="2">
        <f t="shared" si="88"/>
        <v>6.3530569960335012E-8</v>
      </c>
      <c r="DR93" s="2">
        <f t="shared" si="88"/>
        <v>3.924448133130198E-9</v>
      </c>
      <c r="DS93" s="2">
        <f t="shared" si="88"/>
        <v>2.6955789600435766E-10</v>
      </c>
      <c r="DT93" s="2">
        <f t="shared" si="88"/>
        <v>0</v>
      </c>
      <c r="DU93" s="21">
        <f t="shared" si="110"/>
        <v>1019.1837645130946</v>
      </c>
      <c r="DV93" s="21">
        <f t="shared" si="110"/>
        <v>103.98183095263414</v>
      </c>
      <c r="DW93" s="21">
        <f t="shared" si="110"/>
        <v>10.622430457891568</v>
      </c>
      <c r="DX93" s="21">
        <f t="shared" si="110"/>
        <v>1.0864593111888043</v>
      </c>
      <c r="DY93" s="21">
        <f t="shared" si="110"/>
        <v>0.11124785085221796</v>
      </c>
      <c r="DZ93" s="21">
        <f t="shared" si="110"/>
        <v>1.1403211003848824E-2</v>
      </c>
      <c r="EA93" s="21">
        <f t="shared" si="110"/>
        <v>1.1700158206903351E-3</v>
      </c>
      <c r="EB93" s="21">
        <f t="shared" si="110"/>
        <v>1.2015990597689738E-4</v>
      </c>
      <c r="EC93" s="21">
        <f t="shared" si="110"/>
        <v>1.2351143900075687E-5</v>
      </c>
      <c r="ED93" s="21">
        <f t="shared" si="110"/>
        <v>1.2706122064857765E-6</v>
      </c>
      <c r="EE93" s="21">
        <f t="shared" si="110"/>
        <v>1.3081494627343241E-7</v>
      </c>
      <c r="EF93" s="21">
        <f t="shared" si="110"/>
        <v>1.3477894860630482E-8</v>
      </c>
      <c r="EG93" s="21">
        <f t="shared" si="110"/>
        <v>1.3896018602327087E-9</v>
      </c>
      <c r="EH93" s="2">
        <f t="shared" si="87"/>
        <v>58.394559280090299</v>
      </c>
      <c r="EI93" s="2">
        <f t="shared" si="87"/>
        <v>60.640503867786087</v>
      </c>
      <c r="EJ93" s="2">
        <f t="shared" si="87"/>
        <v>62.886448455481869</v>
      </c>
      <c r="EK93" s="2">
        <f t="shared" si="87"/>
        <v>65.132393043177657</v>
      </c>
      <c r="EL93" s="2">
        <f t="shared" si="87"/>
        <v>67.378337630873432</v>
      </c>
      <c r="EM93" s="2">
        <f t="shared" si="87"/>
        <v>69.624282218569206</v>
      </c>
      <c r="EN93" s="2">
        <f t="shared" si="87"/>
        <v>71.870226806264995</v>
      </c>
      <c r="EO93" s="2">
        <f t="shared" si="87"/>
        <v>74.116171393960769</v>
      </c>
      <c r="EP93" s="2">
        <f t="shared" si="87"/>
        <v>76.362115981656558</v>
      </c>
      <c r="EQ93" s="2">
        <f t="shared" si="87"/>
        <v>78.608060569352332</v>
      </c>
      <c r="ER93" s="2">
        <f t="shared" si="87"/>
        <v>80.854005157048121</v>
      </c>
      <c r="ES93" s="2">
        <f t="shared" si="87"/>
        <v>83.099949744743896</v>
      </c>
      <c r="ET93" s="2">
        <f t="shared" si="87"/>
        <v>85.34589433243967</v>
      </c>
      <c r="EU93" s="2">
        <f t="shared" si="114"/>
        <v>6.4587057320226489E-11</v>
      </c>
      <c r="EV93" s="2">
        <f t="shared" si="114"/>
        <v>6.5894696421189317E-12</v>
      </c>
      <c r="EW93" s="2">
        <f t="shared" si="114"/>
        <v>6.7315782369402114E-13</v>
      </c>
      <c r="EX93" s="2">
        <f t="shared" si="114"/>
        <v>6.8850399948593603E-14</v>
      </c>
      <c r="EY93" s="2">
        <f t="shared" si="114"/>
        <v>7.0499271769466439E-15</v>
      </c>
      <c r="EZ93" s="2">
        <f t="shared" si="114"/>
        <v>7.2263694574453905E-16</v>
      </c>
      <c r="FA93" s="2">
        <f t="shared" si="114"/>
        <v>7.4145489270616932E-17</v>
      </c>
      <c r="FB93" s="2">
        <f t="shared" si="113"/>
        <v>7.6146961962545867E-18</v>
      </c>
      <c r="FC93" s="2">
        <f t="shared" si="69"/>
        <v>7.8270873891480903E-19</v>
      </c>
      <c r="FD93" s="2">
        <f t="shared" si="69"/>
        <v>8.052041866196303E-20</v>
      </c>
      <c r="FE93" s="2">
        <f t="shared" si="69"/>
        <v>8.2899205496471745E-21</v>
      </c>
      <c r="FF93" s="2">
        <f t="shared" si="69"/>
        <v>8.5411247532512551E-22</v>
      </c>
      <c r="FG93" s="2">
        <f t="shared" si="69"/>
        <v>8.8060954387370634E-23</v>
      </c>
    </row>
    <row r="94" spans="1:163" x14ac:dyDescent="0.25">
      <c r="A94" s="19">
        <v>76</v>
      </c>
      <c r="B94" s="19">
        <v>177</v>
      </c>
      <c r="C94" s="4">
        <f t="shared" si="56"/>
        <v>76</v>
      </c>
      <c r="D94" s="20">
        <f t="shared" si="56"/>
        <v>177</v>
      </c>
      <c r="E94" s="8">
        <f t="shared" si="92"/>
        <v>450.16</v>
      </c>
      <c r="F94" s="21">
        <f t="shared" si="111"/>
        <v>6.3371356147021542E-14</v>
      </c>
      <c r="G94" s="7">
        <f t="shared" si="93"/>
        <v>0.66508918765210834</v>
      </c>
      <c r="H94" s="7">
        <f t="shared" si="94"/>
        <v>8.2539361485109604E-3</v>
      </c>
      <c r="I94" s="32">
        <f t="shared" si="95"/>
        <v>92.270862800675062</v>
      </c>
      <c r="J94" s="2">
        <f t="shared" si="105"/>
        <v>1.4185900006275758</v>
      </c>
      <c r="K94" s="2">
        <f t="shared" si="96"/>
        <v>2.6610604839306879</v>
      </c>
      <c r="L94" s="2">
        <f t="shared" si="106"/>
        <v>1.3641066347866639</v>
      </c>
      <c r="M94" s="2">
        <f t="shared" si="97"/>
        <v>1</v>
      </c>
      <c r="N94" s="2">
        <f t="shared" si="98"/>
        <v>1</v>
      </c>
      <c r="O94" s="2">
        <f t="shared" si="99"/>
        <v>0.97983776217517071</v>
      </c>
      <c r="P94" s="2">
        <f t="shared" si="100"/>
        <v>0.39007921448928157</v>
      </c>
      <c r="Q94" s="6">
        <f t="shared" si="101"/>
        <v>177</v>
      </c>
      <c r="R94" s="2">
        <f t="shared" si="89"/>
        <v>0.05</v>
      </c>
      <c r="S94" s="2">
        <f t="shared" si="89"/>
        <v>0.1</v>
      </c>
      <c r="T94" s="2">
        <f t="shared" si="89"/>
        <v>0.15</v>
      </c>
      <c r="U94" s="2">
        <f t="shared" si="89"/>
        <v>0.2</v>
      </c>
      <c r="V94" s="2">
        <f t="shared" si="89"/>
        <v>0.2</v>
      </c>
      <c r="W94" s="2">
        <f t="shared" si="89"/>
        <v>0.15</v>
      </c>
      <c r="X94" s="2">
        <f t="shared" si="89"/>
        <v>0.1</v>
      </c>
      <c r="Y94" s="2">
        <f t="shared" si="89"/>
        <v>0.05</v>
      </c>
      <c r="Z94" s="21">
        <f t="shared" si="107"/>
        <v>1153542111.1740174</v>
      </c>
      <c r="AA94" s="21">
        <f t="shared" si="107"/>
        <v>117660034.74095152</v>
      </c>
      <c r="AB94" s="21">
        <f t="shared" si="107"/>
        <v>12026400.149118081</v>
      </c>
      <c r="AC94" s="21">
        <f t="shared" si="107"/>
        <v>1231615.7430063814</v>
      </c>
      <c r="AD94" s="21">
        <f t="shared" si="107"/>
        <v>126351.13314265979</v>
      </c>
      <c r="AE94" s="21">
        <f t="shared" si="107"/>
        <v>12983.355408170864</v>
      </c>
      <c r="AF94" s="21">
        <f t="shared" si="107"/>
        <v>1336.118922727758</v>
      </c>
      <c r="AG94" s="21">
        <f t="shared" si="107"/>
        <v>137.6911433365174</v>
      </c>
      <c r="AH94" s="2">
        <f t="shared" si="112"/>
        <v>44.719323192719976</v>
      </c>
      <c r="AI94" s="2">
        <f t="shared" si="112"/>
        <v>46.955289352355976</v>
      </c>
      <c r="AJ94" s="2">
        <f t="shared" si="112"/>
        <v>49.191255511991969</v>
      </c>
      <c r="AK94" s="2">
        <f t="shared" si="112"/>
        <v>51.427221671627969</v>
      </c>
      <c r="AL94" s="2">
        <f t="shared" si="112"/>
        <v>53.663187831263969</v>
      </c>
      <c r="AM94" s="2">
        <f t="shared" si="112"/>
        <v>55.899153990899968</v>
      </c>
      <c r="AN94" s="2">
        <f t="shared" si="112"/>
        <v>58.135120150535961</v>
      </c>
      <c r="AO94" s="2">
        <f t="shared" si="61"/>
        <v>60.371086310171968</v>
      </c>
      <c r="AP94" s="2">
        <f t="shared" si="75"/>
        <v>7.3101527961882062E-5</v>
      </c>
      <c r="AQ94" s="2">
        <f t="shared" si="75"/>
        <v>7.4562759659729986E-6</v>
      </c>
      <c r="AR94" s="2">
        <f t="shared" si="75"/>
        <v>7.6212928702070828E-7</v>
      </c>
      <c r="AS94" s="2">
        <f t="shared" si="75"/>
        <v>7.8049159886478472E-8</v>
      </c>
      <c r="AT94" s="2">
        <f t="shared" si="75"/>
        <v>8.0070426579679046E-9</v>
      </c>
      <c r="AU94" s="2">
        <f t="shared" si="75"/>
        <v>8.2277283955470766E-10</v>
      </c>
      <c r="AV94" s="2">
        <f t="shared" si="75"/>
        <v>8.4671668106960563E-11</v>
      </c>
      <c r="AW94" s="2">
        <f t="shared" si="75"/>
        <v>8.7256744826692019E-12</v>
      </c>
      <c r="AX94" s="2"/>
      <c r="AY94" s="6">
        <f t="shared" si="102"/>
        <v>177</v>
      </c>
      <c r="AZ94" s="2">
        <f t="shared" si="90"/>
        <v>0.05</v>
      </c>
      <c r="BA94" s="2">
        <f t="shared" si="90"/>
        <v>0.15</v>
      </c>
      <c r="BB94" s="2">
        <f t="shared" si="90"/>
        <v>0.2</v>
      </c>
      <c r="BC94" s="2">
        <f t="shared" si="90"/>
        <v>0.2</v>
      </c>
      <c r="BD94" s="2">
        <f t="shared" si="90"/>
        <v>0.2</v>
      </c>
      <c r="BE94" s="2">
        <f t="shared" si="90"/>
        <v>0.15</v>
      </c>
      <c r="BF94" s="2">
        <f t="shared" si="90"/>
        <v>0.05</v>
      </c>
      <c r="BG94" s="21">
        <f t="shared" si="108"/>
        <v>117392623.09331232</v>
      </c>
      <c r="BH94" s="21">
        <f t="shared" si="108"/>
        <v>11998287.019808726</v>
      </c>
      <c r="BI94" s="21">
        <f t="shared" si="108"/>
        <v>1228662.2683414249</v>
      </c>
      <c r="BJ94" s="21">
        <f t="shared" si="108"/>
        <v>126041.00802732655</v>
      </c>
      <c r="BK94" s="21">
        <f t="shared" si="108"/>
        <v>12950.802755818655</v>
      </c>
      <c r="BL94" s="21">
        <f t="shared" si="108"/>
        <v>1332.702798468209</v>
      </c>
      <c r="BM94" s="21">
        <f t="shared" si="108"/>
        <v>137.33270042435336</v>
      </c>
      <c r="BN94" s="2">
        <f t="shared" si="115"/>
        <v>46.955289352355976</v>
      </c>
      <c r="BO94" s="2">
        <f t="shared" si="115"/>
        <v>49.191255511991969</v>
      </c>
      <c r="BP94" s="2">
        <f t="shared" si="115"/>
        <v>51.427221671627969</v>
      </c>
      <c r="BQ94" s="2">
        <f t="shared" si="115"/>
        <v>53.663187831263969</v>
      </c>
      <c r="BR94" s="2">
        <f t="shared" si="115"/>
        <v>55.899153990899968</v>
      </c>
      <c r="BS94" s="2">
        <f t="shared" si="115"/>
        <v>58.135120150535961</v>
      </c>
      <c r="BT94" s="2">
        <f t="shared" si="115"/>
        <v>60.371086310171968</v>
      </c>
      <c r="BU94" s="2">
        <f t="shared" si="84"/>
        <v>7.4393297272122199E-6</v>
      </c>
      <c r="BV94" s="2">
        <f t="shared" si="84"/>
        <v>7.6034771989082554E-7</v>
      </c>
      <c r="BW94" s="2">
        <f t="shared" si="84"/>
        <v>7.7861994191613892E-8</v>
      </c>
      <c r="BX94" s="2">
        <f t="shared" si="82"/>
        <v>7.9873896088339721E-9</v>
      </c>
      <c r="BY94" s="2">
        <f t="shared" si="82"/>
        <v>8.2070993382896513E-10</v>
      </c>
      <c r="BZ94" s="2">
        <f t="shared" si="82"/>
        <v>8.4455183679866185E-11</v>
      </c>
      <c r="CA94" s="2">
        <f t="shared" si="82"/>
        <v>8.7029594692240785E-12</v>
      </c>
      <c r="CB94" s="2"/>
      <c r="CC94" s="6">
        <f t="shared" si="103"/>
        <v>177</v>
      </c>
      <c r="CD94" s="2">
        <f t="shared" si="91"/>
        <v>0.01</v>
      </c>
      <c r="CE94" s="2">
        <f t="shared" si="91"/>
        <v>0.05</v>
      </c>
      <c r="CF94" s="2">
        <f t="shared" si="91"/>
        <v>0.2</v>
      </c>
      <c r="CG94" s="2">
        <f t="shared" si="91"/>
        <v>0.48</v>
      </c>
      <c r="CH94" s="2">
        <f t="shared" si="91"/>
        <v>0.19999985972156453</v>
      </c>
      <c r="CI94" s="2">
        <f t="shared" si="91"/>
        <v>3.8432975178140524E-2</v>
      </c>
      <c r="CJ94" s="2">
        <f t="shared" si="91"/>
        <v>1.404927275465685E-3</v>
      </c>
      <c r="CK94" s="21">
        <f t="shared" si="109"/>
        <v>126041.00802732655</v>
      </c>
      <c r="CL94" s="21">
        <f t="shared" si="109"/>
        <v>12950.802755818655</v>
      </c>
      <c r="CM94" s="21">
        <f t="shared" si="109"/>
        <v>1332.702798468209</v>
      </c>
      <c r="CN94" s="21">
        <f t="shared" si="109"/>
        <v>137.33270042435336</v>
      </c>
      <c r="CO94" s="21">
        <f t="shared" si="109"/>
        <v>14.170198652226798</v>
      </c>
      <c r="CP94" s="21">
        <f t="shared" si="109"/>
        <v>1.4638646431969387</v>
      </c>
      <c r="CQ94" s="21">
        <f t="shared" si="109"/>
        <v>0.15139599293449243</v>
      </c>
      <c r="CR94" s="2">
        <f t="shared" si="116"/>
        <v>53.663187831263969</v>
      </c>
      <c r="CS94" s="2">
        <f t="shared" si="116"/>
        <v>55.899153990899968</v>
      </c>
      <c r="CT94" s="2">
        <f t="shared" si="116"/>
        <v>58.135120150535961</v>
      </c>
      <c r="CU94" s="2">
        <f t="shared" si="116"/>
        <v>60.371086310171968</v>
      </c>
      <c r="CV94" s="2">
        <f t="shared" si="116"/>
        <v>62.607052469807968</v>
      </c>
      <c r="CW94" s="2">
        <f t="shared" si="116"/>
        <v>64.843018629443961</v>
      </c>
      <c r="CX94" s="2">
        <f t="shared" si="116"/>
        <v>67.078984789079968</v>
      </c>
      <c r="CY94" s="2">
        <f t="shared" si="85"/>
        <v>7.9873896088339721E-9</v>
      </c>
      <c r="CZ94" s="2">
        <f t="shared" si="85"/>
        <v>8.2070993382896513E-10</v>
      </c>
      <c r="DA94" s="2">
        <f t="shared" si="85"/>
        <v>8.4455183679866185E-11</v>
      </c>
      <c r="DB94" s="2">
        <f t="shared" si="83"/>
        <v>8.7029594692240785E-12</v>
      </c>
      <c r="DC94" s="2">
        <f t="shared" si="83"/>
        <v>8.979847054643146E-13</v>
      </c>
      <c r="DD94" s="2">
        <f t="shared" si="83"/>
        <v>9.2767087655065987E-14</v>
      </c>
      <c r="DE94" s="2">
        <f t="shared" si="83"/>
        <v>9.5941693874836824E-15</v>
      </c>
      <c r="DF94" s="2"/>
      <c r="DG94" s="6">
        <f t="shared" si="104"/>
        <v>177</v>
      </c>
      <c r="DH94" s="2">
        <f t="shared" si="88"/>
        <v>0.06</v>
      </c>
      <c r="DI94" s="2">
        <f t="shared" si="88"/>
        <v>0.09</v>
      </c>
      <c r="DJ94" s="2">
        <f t="shared" si="88"/>
        <v>0.11999991583293872</v>
      </c>
      <c r="DK94" s="2">
        <f t="shared" si="88"/>
        <v>9.9925735463165355E-2</v>
      </c>
      <c r="DL94" s="2">
        <f t="shared" si="88"/>
        <v>1.8264054581053905E-2</v>
      </c>
      <c r="DM94" s="2">
        <f t="shared" si="88"/>
        <v>1.710718786205101E-3</v>
      </c>
      <c r="DN94" s="2">
        <f t="shared" si="88"/>
        <v>1.6230507044699973E-4</v>
      </c>
      <c r="DO94" s="2">
        <f t="shared" si="88"/>
        <v>1.5163293408153588E-5</v>
      </c>
      <c r="DP94" s="2">
        <f t="shared" ref="DP94:DT122" si="117">DP$10*(1-EXP((-EC94)))</f>
        <v>1.2245157726908929E-6</v>
      </c>
      <c r="DQ94" s="2">
        <f t="shared" si="117"/>
        <v>9.0882537140402072E-8</v>
      </c>
      <c r="DR94" s="2">
        <f t="shared" si="117"/>
        <v>5.670367042576174E-9</v>
      </c>
      <c r="DS94" s="2">
        <f t="shared" si="117"/>
        <v>3.9338642121578003E-10</v>
      </c>
      <c r="DT94" s="2">
        <f t="shared" si="117"/>
        <v>0</v>
      </c>
      <c r="DU94" s="21">
        <f t="shared" si="110"/>
        <v>1332.702798468209</v>
      </c>
      <c r="DV94" s="21">
        <f t="shared" si="110"/>
        <v>137.33270042435336</v>
      </c>
      <c r="DW94" s="21">
        <f t="shared" si="110"/>
        <v>14.170198652226798</v>
      </c>
      <c r="DX94" s="21">
        <f t="shared" si="110"/>
        <v>1.4638646431969387</v>
      </c>
      <c r="DY94" s="21">
        <f t="shared" si="110"/>
        <v>0.15139599293449243</v>
      </c>
      <c r="DZ94" s="21">
        <f t="shared" si="110"/>
        <v>1.5674189778784542E-2</v>
      </c>
      <c r="EA94" s="21">
        <f t="shared" si="110"/>
        <v>1.624369278199117E-3</v>
      </c>
      <c r="EB94" s="21">
        <f t="shared" si="110"/>
        <v>1.6849523239280124E-4</v>
      </c>
      <c r="EC94" s="21">
        <f t="shared" si="110"/>
        <v>1.7493235472724964E-5</v>
      </c>
      <c r="ED94" s="21">
        <f t="shared" si="110"/>
        <v>1.8176523947878231E-6</v>
      </c>
      <c r="EE94" s="21">
        <f t="shared" si="110"/>
        <v>1.8901225263645041E-7</v>
      </c>
      <c r="EF94" s="21">
        <f t="shared" si="110"/>
        <v>1.966932123704917E-8</v>
      </c>
      <c r="EG94" s="21">
        <f t="shared" si="110"/>
        <v>2.0482942979987249E-9</v>
      </c>
      <c r="EH94" s="2">
        <f t="shared" ref="EH94:ET113" si="118">DH$12/$E94</f>
        <v>58.135120150535961</v>
      </c>
      <c r="EI94" s="2">
        <f t="shared" si="118"/>
        <v>60.371086310171968</v>
      </c>
      <c r="EJ94" s="2">
        <f t="shared" si="118"/>
        <v>62.607052469807968</v>
      </c>
      <c r="EK94" s="2">
        <f t="shared" si="118"/>
        <v>64.843018629443961</v>
      </c>
      <c r="EL94" s="2">
        <f t="shared" si="118"/>
        <v>67.078984789079968</v>
      </c>
      <c r="EM94" s="2">
        <f t="shared" si="118"/>
        <v>69.314950948715961</v>
      </c>
      <c r="EN94" s="2">
        <f t="shared" si="118"/>
        <v>71.550917108351967</v>
      </c>
      <c r="EO94" s="2">
        <f t="shared" si="118"/>
        <v>73.78688326798796</v>
      </c>
      <c r="EP94" s="2">
        <f t="shared" si="118"/>
        <v>76.022849427623953</v>
      </c>
      <c r="EQ94" s="2">
        <f t="shared" si="118"/>
        <v>78.25881558725996</v>
      </c>
      <c r="ER94" s="2">
        <f t="shared" si="118"/>
        <v>80.494781746895953</v>
      </c>
      <c r="ES94" s="2">
        <f t="shared" si="118"/>
        <v>82.73074790653196</v>
      </c>
      <c r="ET94" s="2">
        <f t="shared" si="118"/>
        <v>84.966714066167953</v>
      </c>
      <c r="EU94" s="2">
        <f t="shared" si="114"/>
        <v>8.4455183679866185E-11</v>
      </c>
      <c r="EV94" s="2">
        <f t="shared" si="114"/>
        <v>8.7029594692240785E-12</v>
      </c>
      <c r="EW94" s="2">
        <f t="shared" si="114"/>
        <v>8.979847054643146E-13</v>
      </c>
      <c r="EX94" s="2">
        <f t="shared" si="114"/>
        <v>9.2767087655065987E-14</v>
      </c>
      <c r="EY94" s="2">
        <f t="shared" si="114"/>
        <v>9.5941693874836824E-15</v>
      </c>
      <c r="EZ94" s="2">
        <f t="shared" si="114"/>
        <v>9.932946627873601E-16</v>
      </c>
      <c r="FA94" s="2">
        <f t="shared" si="114"/>
        <v>1.0293848404303657E-16</v>
      </c>
      <c r="FB94" s="2">
        <f t="shared" si="113"/>
        <v>1.0677771381039368E-17</v>
      </c>
      <c r="FC94" s="2">
        <f t="shared" si="69"/>
        <v>1.1085700553057645E-18</v>
      </c>
      <c r="FD94" s="2">
        <f t="shared" si="69"/>
        <v>1.1518709726158576E-19</v>
      </c>
      <c r="FE94" s="2">
        <f t="shared" si="69"/>
        <v>1.1977962777975311E-20</v>
      </c>
      <c r="FF94" s="2">
        <f t="shared" si="69"/>
        <v>1.2464715612832172E-21</v>
      </c>
      <c r="FG94" s="2">
        <f t="shared" si="69"/>
        <v>1.2980318745239068E-22</v>
      </c>
    </row>
    <row r="95" spans="1:163" x14ac:dyDescent="0.25">
      <c r="A95" s="19">
        <v>77</v>
      </c>
      <c r="B95" s="19">
        <v>179</v>
      </c>
      <c r="C95" s="4">
        <f t="shared" si="56"/>
        <v>77</v>
      </c>
      <c r="D95" s="20">
        <f t="shared" si="56"/>
        <v>179</v>
      </c>
      <c r="E95" s="8">
        <f t="shared" si="92"/>
        <v>452.16</v>
      </c>
      <c r="F95" s="21">
        <f t="shared" si="111"/>
        <v>6.3371356147021542E-14</v>
      </c>
      <c r="G95" s="7">
        <f t="shared" si="93"/>
        <v>0.65007149444888412</v>
      </c>
      <c r="H95" s="7">
        <f t="shared" si="94"/>
        <v>8.3056568782895884E-3</v>
      </c>
      <c r="I95" s="32">
        <f t="shared" si="95"/>
        <v>92.374956334644523</v>
      </c>
      <c r="J95" s="2">
        <f t="shared" si="105"/>
        <v>1.4888528155999841</v>
      </c>
      <c r="K95" s="2">
        <f t="shared" si="96"/>
        <v>2.7854250180300322</v>
      </c>
      <c r="L95" s="2">
        <f t="shared" si="106"/>
        <v>1.3715030957981058</v>
      </c>
      <c r="M95" s="2">
        <f t="shared" si="97"/>
        <v>1</v>
      </c>
      <c r="N95" s="2">
        <f t="shared" si="98"/>
        <v>1</v>
      </c>
      <c r="O95" s="2">
        <f t="shared" si="99"/>
        <v>0.98486538930848266</v>
      </c>
      <c r="P95" s="2">
        <f t="shared" si="100"/>
        <v>0.4085532041373251</v>
      </c>
      <c r="Q95" s="6">
        <f t="shared" si="101"/>
        <v>179</v>
      </c>
      <c r="R95" s="2">
        <f t="shared" si="89"/>
        <v>0.05</v>
      </c>
      <c r="S95" s="2">
        <f t="shared" si="89"/>
        <v>0.1</v>
      </c>
      <c r="T95" s="2">
        <f t="shared" si="89"/>
        <v>0.15</v>
      </c>
      <c r="U95" s="2">
        <f t="shared" si="89"/>
        <v>0.2</v>
      </c>
      <c r="V95" s="2">
        <f t="shared" si="89"/>
        <v>0.2</v>
      </c>
      <c r="W95" s="2">
        <f t="shared" si="89"/>
        <v>0.15</v>
      </c>
      <c r="X95" s="2">
        <f t="shared" si="89"/>
        <v>0.1</v>
      </c>
      <c r="Y95" s="2">
        <f t="shared" si="89"/>
        <v>0.05</v>
      </c>
      <c r="Z95" s="21">
        <f t="shared" si="107"/>
        <v>1418108094.1835794</v>
      </c>
      <c r="AA95" s="21">
        <f t="shared" si="107"/>
        <v>146084316.64600882</v>
      </c>
      <c r="AB95" s="21">
        <f t="shared" si="107"/>
        <v>15080255.982653644</v>
      </c>
      <c r="AC95" s="21">
        <f t="shared" si="107"/>
        <v>1559719.4150055721</v>
      </c>
      <c r="AD95" s="21">
        <f t="shared" si="107"/>
        <v>161602.59898532482</v>
      </c>
      <c r="AE95" s="21">
        <f t="shared" si="107"/>
        <v>16770.804465175155</v>
      </c>
      <c r="AF95" s="21">
        <f t="shared" si="107"/>
        <v>1743.0491474222665</v>
      </c>
      <c r="AG95" s="21">
        <f t="shared" si="107"/>
        <v>181.41280150076105</v>
      </c>
      <c r="AH95" s="2">
        <f t="shared" si="112"/>
        <v>44.521520100041627</v>
      </c>
      <c r="AI95" s="2">
        <f t="shared" si="112"/>
        <v>46.747596105043712</v>
      </c>
      <c r="AJ95" s="2">
        <f t="shared" si="112"/>
        <v>48.97367211004579</v>
      </c>
      <c r="AK95" s="2">
        <f t="shared" si="112"/>
        <v>51.199748115047875</v>
      </c>
      <c r="AL95" s="2">
        <f t="shared" si="112"/>
        <v>53.425824120049953</v>
      </c>
      <c r="AM95" s="2">
        <f t="shared" si="112"/>
        <v>55.651900125052038</v>
      </c>
      <c r="AN95" s="2">
        <f t="shared" si="112"/>
        <v>57.877976130054115</v>
      </c>
      <c r="AO95" s="2">
        <f t="shared" si="61"/>
        <v>60.104052135056207</v>
      </c>
      <c r="AP95" s="2">
        <f t="shared" si="75"/>
        <v>8.9867433095567871E-5</v>
      </c>
      <c r="AQ95" s="2">
        <f t="shared" si="75"/>
        <v>9.2575612578017239E-6</v>
      </c>
      <c r="AR95" s="2">
        <f t="shared" si="75"/>
        <v>9.5565627266934979E-7</v>
      </c>
      <c r="AS95" s="2">
        <f t="shared" si="75"/>
        <v>9.8841534537884725E-8</v>
      </c>
      <c r="AT95" s="2">
        <f t="shared" si="75"/>
        <v>1.0240975854587996E-8</v>
      </c>
      <c r="AU95" s="2">
        <f t="shared" si="75"/>
        <v>1.0627886226348274E-9</v>
      </c>
      <c r="AV95" s="2">
        <f t="shared" si="75"/>
        <v>1.1045938830306376E-10</v>
      </c>
      <c r="AW95" s="2">
        <f t="shared" ref="AW95:AW148" si="119">$T$7*$E95*EXP((-AO95))*(1-(AO95^4+8.57333*AO95^3+18.05902*AO95^2+8.63476*AO95+0.26777)/(AO95^4+9.57332*AO95^3+25.63295*AO95^2+21.09965*AO95+3.958497))</f>
        <v>1.1496375253533818E-11</v>
      </c>
      <c r="AX95" s="2"/>
      <c r="AY95" s="6">
        <f t="shared" si="102"/>
        <v>179</v>
      </c>
      <c r="AZ95" s="2">
        <f t="shared" si="90"/>
        <v>0.05</v>
      </c>
      <c r="BA95" s="2">
        <f t="shared" si="90"/>
        <v>0.15</v>
      </c>
      <c r="BB95" s="2">
        <f t="shared" si="90"/>
        <v>0.2</v>
      </c>
      <c r="BC95" s="2">
        <f t="shared" si="90"/>
        <v>0.2</v>
      </c>
      <c r="BD95" s="2">
        <f t="shared" si="90"/>
        <v>0.2</v>
      </c>
      <c r="BE95" s="2">
        <f t="shared" si="90"/>
        <v>0.15</v>
      </c>
      <c r="BF95" s="2">
        <f t="shared" si="90"/>
        <v>0.05</v>
      </c>
      <c r="BG95" s="21">
        <f t="shared" si="108"/>
        <v>145753219.37276733</v>
      </c>
      <c r="BH95" s="21">
        <f t="shared" si="108"/>
        <v>15045096.247982018</v>
      </c>
      <c r="BI95" s="21">
        <f t="shared" si="108"/>
        <v>1555988.4243803003</v>
      </c>
      <c r="BJ95" s="21">
        <f t="shared" si="108"/>
        <v>161206.88927029286</v>
      </c>
      <c r="BK95" s="21">
        <f t="shared" si="108"/>
        <v>16728.850775794504</v>
      </c>
      <c r="BL95" s="21">
        <f t="shared" si="108"/>
        <v>1738.6022488660244</v>
      </c>
      <c r="BM95" s="21">
        <f t="shared" si="108"/>
        <v>180.9415207984494</v>
      </c>
      <c r="BN95" s="2">
        <f t="shared" si="115"/>
        <v>46.747596105043712</v>
      </c>
      <c r="BO95" s="2">
        <f t="shared" si="115"/>
        <v>48.97367211004579</v>
      </c>
      <c r="BP95" s="2">
        <f t="shared" si="115"/>
        <v>51.199748115047875</v>
      </c>
      <c r="BQ95" s="2">
        <f t="shared" si="115"/>
        <v>53.425824120049953</v>
      </c>
      <c r="BR95" s="2">
        <f t="shared" si="115"/>
        <v>55.651900125052038</v>
      </c>
      <c r="BS95" s="2">
        <f t="shared" si="115"/>
        <v>57.877976130054115</v>
      </c>
      <c r="BT95" s="2">
        <f t="shared" si="115"/>
        <v>60.104052135056207</v>
      </c>
      <c r="BU95" s="2">
        <f t="shared" si="84"/>
        <v>9.2365791745794568E-6</v>
      </c>
      <c r="BV95" s="2">
        <f t="shared" si="84"/>
        <v>9.5342815260142696E-7</v>
      </c>
      <c r="BW95" s="2">
        <f t="shared" si="84"/>
        <v>9.8605096602189014E-8</v>
      </c>
      <c r="BX95" s="2">
        <f t="shared" si="82"/>
        <v>1.0215899193305855E-8</v>
      </c>
      <c r="BY95" s="2">
        <f t="shared" si="82"/>
        <v>1.0601299604434041E-9</v>
      </c>
      <c r="BZ95" s="2">
        <f t="shared" si="82"/>
        <v>1.1017758231090645E-10</v>
      </c>
      <c r="CA95" s="2">
        <f t="shared" si="82"/>
        <v>1.1466509556302407E-11</v>
      </c>
      <c r="CB95" s="2"/>
      <c r="CC95" s="6">
        <f t="shared" si="103"/>
        <v>179</v>
      </c>
      <c r="CD95" s="2">
        <f t="shared" si="91"/>
        <v>0.01</v>
      </c>
      <c r="CE95" s="2">
        <f t="shared" si="91"/>
        <v>0.05</v>
      </c>
      <c r="CF95" s="2">
        <f t="shared" si="91"/>
        <v>0.2</v>
      </c>
      <c r="CG95" s="2">
        <f t="shared" si="91"/>
        <v>0.48</v>
      </c>
      <c r="CH95" s="2">
        <f t="shared" si="91"/>
        <v>0.1999999987052011</v>
      </c>
      <c r="CI95" s="2">
        <f t="shared" si="91"/>
        <v>4.30079530918459E-2</v>
      </c>
      <c r="CJ95" s="2">
        <f t="shared" si="91"/>
        <v>1.8574375114355924E-3</v>
      </c>
      <c r="CK95" s="21">
        <f t="shared" si="109"/>
        <v>161206.88927029286</v>
      </c>
      <c r="CL95" s="21">
        <f t="shared" si="109"/>
        <v>16728.850775794504</v>
      </c>
      <c r="CM95" s="21">
        <f t="shared" si="109"/>
        <v>1738.6022488660244</v>
      </c>
      <c r="CN95" s="21">
        <f t="shared" si="109"/>
        <v>180.9415207984494</v>
      </c>
      <c r="CO95" s="21">
        <f t="shared" si="109"/>
        <v>18.855472515199057</v>
      </c>
      <c r="CP95" s="21">
        <f t="shared" si="109"/>
        <v>1.967249658265307</v>
      </c>
      <c r="CQ95" s="21">
        <f t="shared" si="109"/>
        <v>0.20548016048442136</v>
      </c>
      <c r="CR95" s="2">
        <f t="shared" si="116"/>
        <v>53.425824120049953</v>
      </c>
      <c r="CS95" s="2">
        <f t="shared" si="116"/>
        <v>55.651900125052038</v>
      </c>
      <c r="CT95" s="2">
        <f t="shared" si="116"/>
        <v>57.877976130054115</v>
      </c>
      <c r="CU95" s="2">
        <f t="shared" si="116"/>
        <v>60.104052135056207</v>
      </c>
      <c r="CV95" s="2">
        <f t="shared" si="116"/>
        <v>62.330128140058285</v>
      </c>
      <c r="CW95" s="2">
        <f t="shared" si="116"/>
        <v>64.556204145060363</v>
      </c>
      <c r="CX95" s="2">
        <f t="shared" si="116"/>
        <v>66.782280150062448</v>
      </c>
      <c r="CY95" s="2">
        <f t="shared" si="85"/>
        <v>1.0215899193305855E-8</v>
      </c>
      <c r="CZ95" s="2">
        <f t="shared" si="85"/>
        <v>1.0601299604434041E-9</v>
      </c>
      <c r="DA95" s="2">
        <f t="shared" si="85"/>
        <v>1.1017758231090645E-10</v>
      </c>
      <c r="DB95" s="2">
        <f t="shared" si="83"/>
        <v>1.1466509556302407E-11</v>
      </c>
      <c r="DC95" s="2">
        <f t="shared" si="83"/>
        <v>1.1948968640810611E-12</v>
      </c>
      <c r="DD95" s="2">
        <f t="shared" si="83"/>
        <v>1.2466727872403735E-13</v>
      </c>
      <c r="DE95" s="2">
        <f t="shared" si="83"/>
        <v>1.3021556431205414E-14</v>
      </c>
      <c r="DF95" s="2"/>
      <c r="DG95" s="6">
        <f t="shared" si="104"/>
        <v>179</v>
      </c>
      <c r="DH95" s="2">
        <f t="shared" ref="DH95:DT123" si="120">DH$10*(1-EXP((-DU95)))</f>
        <v>0.06</v>
      </c>
      <c r="DI95" s="2">
        <f t="shared" si="120"/>
        <v>0.09</v>
      </c>
      <c r="DJ95" s="2">
        <f t="shared" si="120"/>
        <v>0.11999999922312064</v>
      </c>
      <c r="DK95" s="2">
        <f t="shared" si="120"/>
        <v>0.11182067803879933</v>
      </c>
      <c r="DL95" s="2">
        <f t="shared" si="120"/>
        <v>2.41466876486627E-2</v>
      </c>
      <c r="DM95" s="2">
        <f t="shared" si="120"/>
        <v>2.3381538034013992E-3</v>
      </c>
      <c r="DN95" s="2">
        <f t="shared" si="120"/>
        <v>2.246185813528645E-4</v>
      </c>
      <c r="DO95" s="2">
        <f t="shared" si="120"/>
        <v>2.1199458245028113E-5</v>
      </c>
      <c r="DP95" s="2">
        <f t="shared" si="117"/>
        <v>1.7290406149939043E-6</v>
      </c>
      <c r="DQ95" s="2">
        <f t="shared" si="117"/>
        <v>1.2960422610674981E-7</v>
      </c>
      <c r="DR95" s="2">
        <f t="shared" si="117"/>
        <v>8.1666978213323917E-9</v>
      </c>
      <c r="DS95" s="2">
        <f t="shared" si="117"/>
        <v>5.7220424620751943E-10</v>
      </c>
      <c r="DT95" s="2">
        <f t="shared" si="117"/>
        <v>0</v>
      </c>
      <c r="DU95" s="21">
        <f t="shared" si="110"/>
        <v>1738.6022488660244</v>
      </c>
      <c r="DV95" s="21">
        <f t="shared" si="110"/>
        <v>180.9415207984494</v>
      </c>
      <c r="DW95" s="21">
        <f t="shared" si="110"/>
        <v>18.855472515199057</v>
      </c>
      <c r="DX95" s="21">
        <f t="shared" si="110"/>
        <v>1.967249658265307</v>
      </c>
      <c r="DY95" s="21">
        <f t="shared" si="110"/>
        <v>0.20548016048442136</v>
      </c>
      <c r="DZ95" s="21">
        <f t="shared" si="110"/>
        <v>2.148510440798761E-2</v>
      </c>
      <c r="EA95" s="21">
        <f t="shared" si="110"/>
        <v>2.2487122728568499E-3</v>
      </c>
      <c r="EB95" s="21">
        <f t="shared" si="110"/>
        <v>2.3557728220498396E-4</v>
      </c>
      <c r="EC95" s="21">
        <f t="shared" si="110"/>
        <v>2.4700885278535453E-5</v>
      </c>
      <c r="ED95" s="21">
        <f t="shared" si="110"/>
        <v>2.5920878815494454E-6</v>
      </c>
      <c r="EE95" s="21">
        <f t="shared" si="110"/>
        <v>2.7222329772382145E-7</v>
      </c>
      <c r="EF95" s="21">
        <f t="shared" si="110"/>
        <v>2.8610212738679809E-8</v>
      </c>
      <c r="EG95" s="21">
        <f t="shared" si="110"/>
        <v>3.008987565620109E-9</v>
      </c>
      <c r="EH95" s="2">
        <f t="shared" si="118"/>
        <v>57.877976130054115</v>
      </c>
      <c r="EI95" s="2">
        <f t="shared" si="118"/>
        <v>60.104052135056207</v>
      </c>
      <c r="EJ95" s="2">
        <f t="shared" si="118"/>
        <v>62.330128140058285</v>
      </c>
      <c r="EK95" s="2">
        <f t="shared" si="118"/>
        <v>64.556204145060363</v>
      </c>
      <c r="EL95" s="2">
        <f t="shared" si="118"/>
        <v>66.782280150062448</v>
      </c>
      <c r="EM95" s="2">
        <f t="shared" si="118"/>
        <v>69.008356155064533</v>
      </c>
      <c r="EN95" s="2">
        <f t="shared" si="118"/>
        <v>71.234432160066618</v>
      </c>
      <c r="EO95" s="2">
        <f t="shared" si="118"/>
        <v>73.460508165068688</v>
      </c>
      <c r="EP95" s="2">
        <f t="shared" si="118"/>
        <v>75.686584170070773</v>
      </c>
      <c r="EQ95" s="2">
        <f t="shared" si="118"/>
        <v>77.912660175072858</v>
      </c>
      <c r="ER95" s="2">
        <f t="shared" si="118"/>
        <v>80.138736180074943</v>
      </c>
      <c r="ES95" s="2">
        <f t="shared" si="118"/>
        <v>82.364812185077014</v>
      </c>
      <c r="ET95" s="2">
        <f t="shared" si="118"/>
        <v>84.590888190079099</v>
      </c>
      <c r="EU95" s="2">
        <f t="shared" si="114"/>
        <v>1.1017758231090645E-10</v>
      </c>
      <c r="EV95" s="2">
        <f t="shared" si="114"/>
        <v>1.1466509556302407E-11</v>
      </c>
      <c r="EW95" s="2">
        <f t="shared" si="114"/>
        <v>1.1948968640810611E-12</v>
      </c>
      <c r="EX95" s="2">
        <f t="shared" si="114"/>
        <v>1.2466727872403735E-13</v>
      </c>
      <c r="EY95" s="2">
        <f t="shared" si="114"/>
        <v>1.3021556431205414E-14</v>
      </c>
      <c r="EZ95" s="2">
        <f t="shared" si="114"/>
        <v>1.3615402032945253E-15</v>
      </c>
      <c r="FA95" s="2">
        <f t="shared" si="114"/>
        <v>1.4250394631538972E-16</v>
      </c>
      <c r="FB95" s="2">
        <f t="shared" si="113"/>
        <v>1.4928851850759439E-17</v>
      </c>
      <c r="FC95" s="2">
        <f t="shared" si="69"/>
        <v>1.5653285981327915E-18</v>
      </c>
      <c r="FD95" s="2">
        <f t="shared" si="69"/>
        <v>1.6426412430604851E-19</v>
      </c>
      <c r="FE95" s="2">
        <f t="shared" si="69"/>
        <v>1.7251159551572971E-20</v>
      </c>
      <c r="FF95" s="2">
        <f t="shared" si="69"/>
        <v>1.8130679809049306E-21</v>
      </c>
      <c r="FG95" s="2">
        <f t="shared" si="69"/>
        <v>1.9068362266287129E-22</v>
      </c>
    </row>
    <row r="96" spans="1:163" x14ac:dyDescent="0.25">
      <c r="A96" s="19">
        <v>78</v>
      </c>
      <c r="B96" s="19">
        <v>181</v>
      </c>
      <c r="C96" s="4">
        <f t="shared" si="56"/>
        <v>78</v>
      </c>
      <c r="D96" s="20">
        <f t="shared" si="56"/>
        <v>181</v>
      </c>
      <c r="E96" s="8">
        <f t="shared" si="92"/>
        <v>454.16</v>
      </c>
      <c r="F96" s="21">
        <f t="shared" si="111"/>
        <v>6.3371356147021542E-14</v>
      </c>
      <c r="G96" s="7">
        <f t="shared" si="93"/>
        <v>0.63633109138434119</v>
      </c>
      <c r="H96" s="7">
        <f t="shared" si="94"/>
        <v>8.3513386385489011E-3</v>
      </c>
      <c r="I96" s="32">
        <f t="shared" si="95"/>
        <v>92.470592224033467</v>
      </c>
      <c r="J96" s="2">
        <f t="shared" si="105"/>
        <v>1.5561703340259405</v>
      </c>
      <c r="K96" s="2">
        <f t="shared" si="96"/>
        <v>2.9096610642764364</v>
      </c>
      <c r="L96" s="2">
        <f t="shared" si="106"/>
        <v>1.3783279211147532</v>
      </c>
      <c r="M96" s="2">
        <f t="shared" si="97"/>
        <v>1</v>
      </c>
      <c r="N96" s="2">
        <f t="shared" si="98"/>
        <v>1</v>
      </c>
      <c r="O96" s="2">
        <f t="shared" si="99"/>
        <v>0.98884922331924285</v>
      </c>
      <c r="P96" s="2">
        <f t="shared" si="100"/>
        <v>0.42578646080724619</v>
      </c>
      <c r="Q96" s="6">
        <f t="shared" si="101"/>
        <v>181</v>
      </c>
      <c r="R96" s="2">
        <f t="shared" si="89"/>
        <v>0.05</v>
      </c>
      <c r="S96" s="2">
        <f t="shared" si="89"/>
        <v>0.1</v>
      </c>
      <c r="T96" s="2">
        <f t="shared" si="89"/>
        <v>0.15</v>
      </c>
      <c r="U96" s="2">
        <f t="shared" si="89"/>
        <v>0.2</v>
      </c>
      <c r="V96" s="2">
        <f t="shared" si="89"/>
        <v>0.2</v>
      </c>
      <c r="W96" s="2">
        <f t="shared" si="89"/>
        <v>0.15</v>
      </c>
      <c r="X96" s="2">
        <f t="shared" si="89"/>
        <v>0.1</v>
      </c>
      <c r="Y96" s="2">
        <f t="shared" si="89"/>
        <v>0.05</v>
      </c>
      <c r="Z96" s="21">
        <f t="shared" si="107"/>
        <v>1740250021.7770166</v>
      </c>
      <c r="AA96" s="21">
        <f t="shared" si="107"/>
        <v>181036777.95199037</v>
      </c>
      <c r="AB96" s="21">
        <f t="shared" si="107"/>
        <v>18872635.071754407</v>
      </c>
      <c r="AC96" s="21">
        <f t="shared" si="107"/>
        <v>1971199.8512724815</v>
      </c>
      <c r="AD96" s="21">
        <f t="shared" si="107"/>
        <v>206249.37548558594</v>
      </c>
      <c r="AE96" s="21">
        <f t="shared" si="107"/>
        <v>21615.143083698509</v>
      </c>
      <c r="AF96" s="21">
        <f t="shared" si="107"/>
        <v>2268.6818098321942</v>
      </c>
      <c r="AG96" s="21">
        <f t="shared" si="107"/>
        <v>238.44677926264589</v>
      </c>
      <c r="AH96" s="2">
        <f t="shared" si="112"/>
        <v>44.325459151917435</v>
      </c>
      <c r="AI96" s="2">
        <f t="shared" si="112"/>
        <v>46.541732109513312</v>
      </c>
      <c r="AJ96" s="2">
        <f t="shared" si="112"/>
        <v>48.758005067109181</v>
      </c>
      <c r="AK96" s="2">
        <f t="shared" si="112"/>
        <v>50.97427802470505</v>
      </c>
      <c r="AL96" s="2">
        <f t="shared" si="112"/>
        <v>53.190550982300927</v>
      </c>
      <c r="AM96" s="2">
        <f t="shared" si="112"/>
        <v>55.406823939896796</v>
      </c>
      <c r="AN96" s="2">
        <f t="shared" si="112"/>
        <v>57.623096897492665</v>
      </c>
      <c r="AO96" s="2">
        <f t="shared" si="61"/>
        <v>59.839369855088549</v>
      </c>
      <c r="AP96" s="2">
        <f t="shared" ref="AP96:AV132" si="121">$T$7*$E96*EXP((-AH96))*(1-(AH96^4+8.57333*AH96^3+18.05902*AH96^2+8.63476*AH96+0.26777)/(AH96^4+9.57332*AH96^3+25.63295*AH96^2+21.09965*AH96+3.958497))</f>
        <v>1.1028200391897961E-4</v>
      </c>
      <c r="AQ96" s="2">
        <f t="shared" si="121"/>
        <v>1.147254613143807E-5</v>
      </c>
      <c r="AR96" s="2">
        <f t="shared" si="121"/>
        <v>1.1959844785692715E-6</v>
      </c>
      <c r="AS96" s="2">
        <f t="shared" si="121"/>
        <v>1.2491760781208684E-7</v>
      </c>
      <c r="AT96" s="2">
        <f t="shared" si="121"/>
        <v>1.3070302629002515E-8</v>
      </c>
      <c r="AU96" s="2">
        <f t="shared" si="121"/>
        <v>1.3697809305260412E-9</v>
      </c>
      <c r="AV96" s="2">
        <f t="shared" si="121"/>
        <v>1.4376944295515043E-10</v>
      </c>
      <c r="AW96" s="2">
        <f t="shared" si="119"/>
        <v>1.5110695770763528E-11</v>
      </c>
      <c r="AX96" s="2"/>
      <c r="AY96" s="6">
        <f t="shared" si="102"/>
        <v>181</v>
      </c>
      <c r="AZ96" s="2">
        <f t="shared" si="90"/>
        <v>0.05</v>
      </c>
      <c r="BA96" s="2">
        <f t="shared" si="90"/>
        <v>0.15</v>
      </c>
      <c r="BB96" s="2">
        <f t="shared" si="90"/>
        <v>0.2</v>
      </c>
      <c r="BC96" s="2">
        <f t="shared" si="90"/>
        <v>0.2</v>
      </c>
      <c r="BD96" s="2">
        <f t="shared" si="90"/>
        <v>0.2</v>
      </c>
      <c r="BE96" s="2">
        <f t="shared" si="90"/>
        <v>0.15</v>
      </c>
      <c r="BF96" s="2">
        <f t="shared" si="90"/>
        <v>0.05</v>
      </c>
      <c r="BG96" s="21">
        <f t="shared" si="108"/>
        <v>180627593.95799148</v>
      </c>
      <c r="BH96" s="21">
        <f t="shared" si="108"/>
        <v>18828748.464845486</v>
      </c>
      <c r="BI96" s="21">
        <f t="shared" si="108"/>
        <v>1966496.2842787225</v>
      </c>
      <c r="BJ96" s="21">
        <f t="shared" si="108"/>
        <v>205745.53739940329</v>
      </c>
      <c r="BK96" s="21">
        <f t="shared" si="108"/>
        <v>21561.193180228624</v>
      </c>
      <c r="BL96" s="21">
        <f t="shared" si="108"/>
        <v>2262.9064407938718</v>
      </c>
      <c r="BM96" s="21">
        <f t="shared" si="108"/>
        <v>237.82861985240703</v>
      </c>
      <c r="BN96" s="2">
        <f t="shared" si="115"/>
        <v>46.541732109513312</v>
      </c>
      <c r="BO96" s="2">
        <f t="shared" si="115"/>
        <v>48.758005067109181</v>
      </c>
      <c r="BP96" s="2">
        <f t="shared" si="115"/>
        <v>50.97427802470505</v>
      </c>
      <c r="BQ96" s="2">
        <f t="shared" si="115"/>
        <v>53.190550982300927</v>
      </c>
      <c r="BR96" s="2">
        <f t="shared" si="115"/>
        <v>55.406823939896796</v>
      </c>
      <c r="BS96" s="2">
        <f t="shared" si="115"/>
        <v>57.623096897492665</v>
      </c>
      <c r="BT96" s="2">
        <f t="shared" si="115"/>
        <v>59.839369855088549</v>
      </c>
      <c r="BU96" s="2">
        <f t="shared" si="84"/>
        <v>1.1446615586824334E-5</v>
      </c>
      <c r="BV96" s="2">
        <f t="shared" si="84"/>
        <v>1.1932033247727493E-6</v>
      </c>
      <c r="BW96" s="2">
        <f t="shared" si="84"/>
        <v>1.2461953639296354E-7</v>
      </c>
      <c r="BX96" s="2">
        <f t="shared" si="82"/>
        <v>1.3038373726202586E-8</v>
      </c>
      <c r="BY96" s="2">
        <f t="shared" si="82"/>
        <v>1.3663620519791531E-9</v>
      </c>
      <c r="BZ96" s="2">
        <f t="shared" si="82"/>
        <v>1.4340344998694239E-10</v>
      </c>
      <c r="CA96" s="2">
        <f t="shared" si="82"/>
        <v>1.5071522170621649E-11</v>
      </c>
      <c r="CB96" s="2"/>
      <c r="CC96" s="6">
        <f t="shared" si="103"/>
        <v>181</v>
      </c>
      <c r="CD96" s="2">
        <f t="shared" si="91"/>
        <v>0.01</v>
      </c>
      <c r="CE96" s="2">
        <f t="shared" si="91"/>
        <v>0.05</v>
      </c>
      <c r="CF96" s="2">
        <f t="shared" si="91"/>
        <v>0.2</v>
      </c>
      <c r="CG96" s="2">
        <f t="shared" si="91"/>
        <v>0.48</v>
      </c>
      <c r="CH96" s="2">
        <f t="shared" si="91"/>
        <v>0.19999999999729856</v>
      </c>
      <c r="CI96" s="2">
        <f t="shared" si="91"/>
        <v>4.6421082553539612E-2</v>
      </c>
      <c r="CJ96" s="2">
        <f t="shared" si="91"/>
        <v>2.4281407684046677E-3</v>
      </c>
      <c r="CK96" s="21">
        <f t="shared" si="109"/>
        <v>205745.53739940329</v>
      </c>
      <c r="CL96" s="21">
        <f t="shared" si="109"/>
        <v>21561.193180228624</v>
      </c>
      <c r="CM96" s="21">
        <f t="shared" si="109"/>
        <v>2262.9064407938718</v>
      </c>
      <c r="CN96" s="21">
        <f t="shared" si="109"/>
        <v>237.82861985240703</v>
      </c>
      <c r="CO96" s="21">
        <f t="shared" si="109"/>
        <v>25.027799885394192</v>
      </c>
      <c r="CP96" s="21">
        <f t="shared" si="109"/>
        <v>2.6369626400012622</v>
      </c>
      <c r="CQ96" s="21">
        <f t="shared" si="109"/>
        <v>0.27814645047015618</v>
      </c>
      <c r="CR96" s="2">
        <f t="shared" si="116"/>
        <v>53.190550982300927</v>
      </c>
      <c r="CS96" s="2">
        <f t="shared" si="116"/>
        <v>55.406823939896796</v>
      </c>
      <c r="CT96" s="2">
        <f t="shared" si="116"/>
        <v>57.623096897492665</v>
      </c>
      <c r="CU96" s="2">
        <f t="shared" si="116"/>
        <v>59.839369855088549</v>
      </c>
      <c r="CV96" s="2">
        <f t="shared" si="116"/>
        <v>62.055642812684418</v>
      </c>
      <c r="CW96" s="2">
        <f t="shared" si="116"/>
        <v>64.271915770280287</v>
      </c>
      <c r="CX96" s="2">
        <f t="shared" si="116"/>
        <v>66.488188727876164</v>
      </c>
      <c r="CY96" s="2">
        <f t="shared" si="85"/>
        <v>1.3038373726202586E-8</v>
      </c>
      <c r="CZ96" s="2">
        <f t="shared" si="85"/>
        <v>1.3663620519791531E-9</v>
      </c>
      <c r="DA96" s="2">
        <f t="shared" si="85"/>
        <v>1.4340344998694239E-10</v>
      </c>
      <c r="DB96" s="2">
        <f t="shared" si="83"/>
        <v>1.5071522170621649E-11</v>
      </c>
      <c r="DC96" s="2">
        <f t="shared" si="83"/>
        <v>1.5860456201137058E-12</v>
      </c>
      <c r="DD96" s="2">
        <f t="shared" si="83"/>
        <v>1.671078986059103E-13</v>
      </c>
      <c r="DE96" s="2">
        <f t="shared" si="83"/>
        <v>1.762651777377416E-14</v>
      </c>
      <c r="DF96" s="2"/>
      <c r="DG96" s="6">
        <f t="shared" si="104"/>
        <v>181</v>
      </c>
      <c r="DH96" s="2">
        <f t="shared" si="120"/>
        <v>0.06</v>
      </c>
      <c r="DI96" s="2">
        <f t="shared" si="120"/>
        <v>0.09</v>
      </c>
      <c r="DJ96" s="2">
        <f t="shared" si="120"/>
        <v>0.11999999999837913</v>
      </c>
      <c r="DK96" s="2">
        <f t="shared" si="120"/>
        <v>0.12069481463920299</v>
      </c>
      <c r="DL96" s="2">
        <f t="shared" si="120"/>
        <v>3.1565829989260677E-2</v>
      </c>
      <c r="DM96" s="2">
        <f t="shared" si="120"/>
        <v>3.1836905730431133E-3</v>
      </c>
      <c r="DN96" s="2">
        <f t="shared" si="120"/>
        <v>3.0994280490377336E-4</v>
      </c>
      <c r="DO96" s="2">
        <f t="shared" si="120"/>
        <v>2.9551873147920515E-5</v>
      </c>
      <c r="DP96" s="2">
        <f t="shared" si="117"/>
        <v>2.4341210469858155E-6</v>
      </c>
      <c r="DQ96" s="2">
        <f t="shared" si="117"/>
        <v>1.8425393487064847E-7</v>
      </c>
      <c r="DR96" s="2">
        <f t="shared" si="117"/>
        <v>1.1724731865392356E-8</v>
      </c>
      <c r="DS96" s="2">
        <f t="shared" si="117"/>
        <v>8.2959491942702359E-10</v>
      </c>
      <c r="DT96" s="2">
        <f t="shared" si="117"/>
        <v>0</v>
      </c>
      <c r="DU96" s="21">
        <f t="shared" si="110"/>
        <v>2262.9064407938718</v>
      </c>
      <c r="DV96" s="21">
        <f t="shared" si="110"/>
        <v>237.82861985240703</v>
      </c>
      <c r="DW96" s="21">
        <f t="shared" si="110"/>
        <v>25.027799885394192</v>
      </c>
      <c r="DX96" s="21">
        <f t="shared" si="110"/>
        <v>2.6369626400012622</v>
      </c>
      <c r="DY96" s="21">
        <f t="shared" si="110"/>
        <v>0.27814645047015618</v>
      </c>
      <c r="DZ96" s="21">
        <f t="shared" si="110"/>
        <v>2.9369740935072372E-2</v>
      </c>
      <c r="EA96" s="21">
        <f t="shared" si="110"/>
        <v>3.104241224119507E-3</v>
      </c>
      <c r="EB96" s="21">
        <f t="shared" si="110"/>
        <v>3.2840806611416116E-4</v>
      </c>
      <c r="EC96" s="21">
        <f t="shared" si="110"/>
        <v>3.4773762414337054E-5</v>
      </c>
      <c r="ED96" s="21">
        <f t="shared" si="110"/>
        <v>3.6850854873753949E-6</v>
      </c>
      <c r="EE96" s="21">
        <f t="shared" si="110"/>
        <v>3.9082447186410021E-7</v>
      </c>
      <c r="EF96" s="21">
        <f t="shared" si="110"/>
        <v>4.147974679928395E-8</v>
      </c>
      <c r="EG96" s="21">
        <f t="shared" si="110"/>
        <v>4.4054867081287172E-9</v>
      </c>
      <c r="EH96" s="2">
        <f t="shared" si="118"/>
        <v>57.623096897492665</v>
      </c>
      <c r="EI96" s="2">
        <f t="shared" si="118"/>
        <v>59.839369855088549</v>
      </c>
      <c r="EJ96" s="2">
        <f t="shared" si="118"/>
        <v>62.055642812684418</v>
      </c>
      <c r="EK96" s="2">
        <f t="shared" si="118"/>
        <v>64.271915770280287</v>
      </c>
      <c r="EL96" s="2">
        <f t="shared" si="118"/>
        <v>66.488188727876164</v>
      </c>
      <c r="EM96" s="2">
        <f t="shared" si="118"/>
        <v>68.704461685472026</v>
      </c>
      <c r="EN96" s="2">
        <f t="shared" si="118"/>
        <v>70.920734643067902</v>
      </c>
      <c r="EO96" s="2">
        <f t="shared" si="118"/>
        <v>73.137007600663779</v>
      </c>
      <c r="EP96" s="2">
        <f t="shared" si="118"/>
        <v>75.353280558259641</v>
      </c>
      <c r="EQ96" s="2">
        <f t="shared" si="118"/>
        <v>77.569553515855517</v>
      </c>
      <c r="ER96" s="2">
        <f t="shared" si="118"/>
        <v>79.785826473451394</v>
      </c>
      <c r="ES96" s="2">
        <f t="shared" si="118"/>
        <v>82.002099431047256</v>
      </c>
      <c r="ET96" s="2">
        <f t="shared" si="118"/>
        <v>84.218372388643132</v>
      </c>
      <c r="EU96" s="2">
        <f t="shared" si="114"/>
        <v>1.4340344998694239E-10</v>
      </c>
      <c r="EV96" s="2">
        <f t="shared" si="114"/>
        <v>1.5071522170621649E-11</v>
      </c>
      <c r="EW96" s="2">
        <f t="shared" si="114"/>
        <v>1.5860456201137058E-12</v>
      </c>
      <c r="EX96" s="2">
        <f t="shared" si="114"/>
        <v>1.671078986059103E-13</v>
      </c>
      <c r="EY96" s="2">
        <f t="shared" si="114"/>
        <v>1.762651777377416E-14</v>
      </c>
      <c r="EZ96" s="2">
        <f t="shared" si="114"/>
        <v>1.8612003127422287E-15</v>
      </c>
      <c r="FA96" s="2">
        <f t="shared" si="114"/>
        <v>1.9671997617994341E-16</v>
      </c>
      <c r="FB96" s="2">
        <f t="shared" si="113"/>
        <v>2.0811664519275102E-17</v>
      </c>
      <c r="FC96" s="2">
        <f t="shared" si="69"/>
        <v>2.2036604825308649E-18</v>
      </c>
      <c r="FD96" s="2">
        <f t="shared" si="69"/>
        <v>2.3352886485268661E-19</v>
      </c>
      <c r="FE96" s="2">
        <f t="shared" si="69"/>
        <v>2.4767076797471498E-20</v>
      </c>
      <c r="FF96" s="2">
        <f t="shared" si="69"/>
        <v>2.6286278073056999E-21</v>
      </c>
      <c r="FG96" s="2">
        <f t="shared" si="69"/>
        <v>2.791816671817945E-22</v>
      </c>
    </row>
    <row r="97" spans="1:163" x14ac:dyDescent="0.25">
      <c r="A97" s="19">
        <v>79</v>
      </c>
      <c r="B97" s="19">
        <v>183</v>
      </c>
      <c r="C97" s="4">
        <f t="shared" si="56"/>
        <v>79</v>
      </c>
      <c r="D97" s="20">
        <f t="shared" si="56"/>
        <v>183</v>
      </c>
      <c r="E97" s="8">
        <f t="shared" si="92"/>
        <v>456.16</v>
      </c>
      <c r="F97" s="21">
        <f t="shared" si="111"/>
        <v>6.3371356147021542E-14</v>
      </c>
      <c r="G97" s="7">
        <f t="shared" si="93"/>
        <v>0.62408205800574901</v>
      </c>
      <c r="H97" s="7">
        <f t="shared" si="94"/>
        <v>8.3899922038104657E-3</v>
      </c>
      <c r="I97" s="32">
        <f t="shared" si="95"/>
        <v>92.556256479236282</v>
      </c>
      <c r="J97" s="2">
        <f t="shared" si="105"/>
        <v>1.6187328511122152</v>
      </c>
      <c r="K97" s="2">
        <f t="shared" si="96"/>
        <v>3.029935415054795</v>
      </c>
      <c r="L97" s="2">
        <f t="shared" si="106"/>
        <v>1.3844613123154237</v>
      </c>
      <c r="M97" s="2">
        <f t="shared" si="97"/>
        <v>1</v>
      </c>
      <c r="N97" s="2">
        <f t="shared" si="98"/>
        <v>1</v>
      </c>
      <c r="O97" s="2">
        <f t="shared" si="99"/>
        <v>0.99165920689773557</v>
      </c>
      <c r="P97" s="2">
        <f t="shared" si="100"/>
        <v>0.44166198865604456</v>
      </c>
      <c r="Q97" s="6">
        <f t="shared" si="101"/>
        <v>183</v>
      </c>
      <c r="R97" s="2">
        <f t="shared" si="89"/>
        <v>0.05</v>
      </c>
      <c r="S97" s="2">
        <f t="shared" si="89"/>
        <v>0.1</v>
      </c>
      <c r="T97" s="2">
        <f t="shared" si="89"/>
        <v>0.15</v>
      </c>
      <c r="U97" s="2">
        <f t="shared" si="89"/>
        <v>0.2</v>
      </c>
      <c r="V97" s="2">
        <f t="shared" si="89"/>
        <v>0.2</v>
      </c>
      <c r="W97" s="2">
        <f t="shared" si="89"/>
        <v>0.15</v>
      </c>
      <c r="X97" s="2">
        <f t="shared" si="89"/>
        <v>0.1</v>
      </c>
      <c r="Y97" s="2">
        <f t="shared" si="89"/>
        <v>0.05</v>
      </c>
      <c r="Z97" s="21">
        <f t="shared" si="107"/>
        <v>2131819795.4953663</v>
      </c>
      <c r="AA97" s="21">
        <f t="shared" si="107"/>
        <v>223938737.58432844</v>
      </c>
      <c r="AB97" s="21">
        <f t="shared" si="107"/>
        <v>23573183.249331724</v>
      </c>
      <c r="AC97" s="21">
        <f t="shared" si="107"/>
        <v>2486218.9030583627</v>
      </c>
      <c r="AD97" s="21">
        <f t="shared" si="107"/>
        <v>262678.26314456109</v>
      </c>
      <c r="AE97" s="21">
        <f t="shared" si="107"/>
        <v>27797.913087615911</v>
      </c>
      <c r="AF97" s="21">
        <f t="shared" si="107"/>
        <v>2946.117541214775</v>
      </c>
      <c r="AG97" s="21">
        <f t="shared" si="107"/>
        <v>312.67285738601072</v>
      </c>
      <c r="AH97" s="2">
        <f t="shared" si="112"/>
        <v>44.131117433433054</v>
      </c>
      <c r="AI97" s="2">
        <f t="shared" si="112"/>
        <v>46.337673305104708</v>
      </c>
      <c r="AJ97" s="2">
        <f t="shared" si="112"/>
        <v>48.544229176776362</v>
      </c>
      <c r="AK97" s="2">
        <f t="shared" si="112"/>
        <v>50.750785048448016</v>
      </c>
      <c r="AL97" s="2">
        <f t="shared" si="112"/>
        <v>52.95734092011967</v>
      </c>
      <c r="AM97" s="2">
        <f t="shared" si="112"/>
        <v>55.163896791791323</v>
      </c>
      <c r="AN97" s="2">
        <f t="shared" si="112"/>
        <v>57.37045266346297</v>
      </c>
      <c r="AO97" s="2">
        <f t="shared" si="61"/>
        <v>59.577008535134631</v>
      </c>
      <c r="AP97" s="2">
        <f t="shared" si="121"/>
        <v>1.3509631150569379E-4</v>
      </c>
      <c r="AQ97" s="2">
        <f t="shared" si="121"/>
        <v>1.4191301494704108E-5</v>
      </c>
      <c r="AR97" s="2">
        <f t="shared" si="121"/>
        <v>1.4938645912167566E-6</v>
      </c>
      <c r="AS97" s="2">
        <f t="shared" si="121"/>
        <v>1.5755506356531125E-7</v>
      </c>
      <c r="AT97" s="2">
        <f t="shared" si="121"/>
        <v>1.6646277765819698E-8</v>
      </c>
      <c r="AU97" s="2">
        <f t="shared" si="121"/>
        <v>1.7615914504194126E-9</v>
      </c>
      <c r="AV97" s="2">
        <f t="shared" si="121"/>
        <v>1.8669946395531396E-10</v>
      </c>
      <c r="AW97" s="2">
        <f t="shared" si="119"/>
        <v>1.9814503002915924E-11</v>
      </c>
      <c r="AX97" s="2"/>
      <c r="AY97" s="6">
        <f t="shared" si="102"/>
        <v>183</v>
      </c>
      <c r="AZ97" s="2">
        <f t="shared" si="90"/>
        <v>0.05</v>
      </c>
      <c r="BA97" s="2">
        <f t="shared" si="90"/>
        <v>0.15</v>
      </c>
      <c r="BB97" s="2">
        <f t="shared" si="90"/>
        <v>0.2</v>
      </c>
      <c r="BC97" s="2">
        <f t="shared" si="90"/>
        <v>0.2</v>
      </c>
      <c r="BD97" s="2">
        <f t="shared" si="90"/>
        <v>0.2</v>
      </c>
      <c r="BE97" s="2">
        <f t="shared" si="90"/>
        <v>0.15</v>
      </c>
      <c r="BF97" s="2">
        <f t="shared" si="90"/>
        <v>0.05</v>
      </c>
      <c r="BG97" s="21">
        <f t="shared" si="108"/>
        <v>223433983.29880652</v>
      </c>
      <c r="BH97" s="21">
        <f t="shared" si="108"/>
        <v>23518509.415171817</v>
      </c>
      <c r="BI97" s="21">
        <f t="shared" si="108"/>
        <v>2480301.183625428</v>
      </c>
      <c r="BJ97" s="21">
        <f t="shared" si="108"/>
        <v>262038.09822513981</v>
      </c>
      <c r="BK97" s="21">
        <f t="shared" si="108"/>
        <v>27728.6884790851</v>
      </c>
      <c r="BL97" s="21">
        <f t="shared" si="108"/>
        <v>2938.6338768964843</v>
      </c>
      <c r="BM97" s="21">
        <f t="shared" si="108"/>
        <v>311.86395509722712</v>
      </c>
      <c r="BN97" s="2">
        <f t="shared" si="115"/>
        <v>46.337673305104708</v>
      </c>
      <c r="BO97" s="2">
        <f t="shared" si="115"/>
        <v>48.544229176776362</v>
      </c>
      <c r="BP97" s="2">
        <f t="shared" si="115"/>
        <v>50.750785048448016</v>
      </c>
      <c r="BQ97" s="2">
        <f t="shared" si="115"/>
        <v>52.95734092011967</v>
      </c>
      <c r="BR97" s="2">
        <f t="shared" si="115"/>
        <v>55.163896791791323</v>
      </c>
      <c r="BS97" s="2">
        <f t="shared" si="115"/>
        <v>57.37045266346297</v>
      </c>
      <c r="BT97" s="2">
        <f t="shared" si="115"/>
        <v>59.577008535134631</v>
      </c>
      <c r="BU97" s="2">
        <f t="shared" si="84"/>
        <v>1.4159314531109191E-5</v>
      </c>
      <c r="BV97" s="2">
        <f t="shared" si="84"/>
        <v>1.4903998362002735E-6</v>
      </c>
      <c r="BW97" s="2">
        <f t="shared" si="84"/>
        <v>1.5718004965954819E-7</v>
      </c>
      <c r="BX97" s="2">
        <f t="shared" si="82"/>
        <v>1.6605709646718208E-8</v>
      </c>
      <c r="BY97" s="2">
        <f t="shared" si="82"/>
        <v>1.7572045930980679E-9</v>
      </c>
      <c r="BZ97" s="2">
        <f t="shared" si="82"/>
        <v>1.8622521399851477E-10</v>
      </c>
      <c r="CA97" s="2">
        <f t="shared" si="82"/>
        <v>1.976324176788528E-11</v>
      </c>
      <c r="CB97" s="2"/>
      <c r="CC97" s="6">
        <f t="shared" si="103"/>
        <v>183</v>
      </c>
      <c r="CD97" s="2">
        <f t="shared" si="91"/>
        <v>0.01</v>
      </c>
      <c r="CE97" s="2">
        <f t="shared" si="91"/>
        <v>0.05</v>
      </c>
      <c r="CF97" s="2">
        <f t="shared" si="91"/>
        <v>0.2</v>
      </c>
      <c r="CG97" s="2">
        <f t="shared" si="91"/>
        <v>0.48</v>
      </c>
      <c r="CH97" s="2">
        <f t="shared" si="91"/>
        <v>0.19999999999999921</v>
      </c>
      <c r="CI97" s="2">
        <f t="shared" si="91"/>
        <v>4.8528483569852343E-2</v>
      </c>
      <c r="CJ97" s="2">
        <f t="shared" si="91"/>
        <v>3.1307233278839576E-3</v>
      </c>
      <c r="CK97" s="21">
        <f t="shared" si="109"/>
        <v>262038.09822513981</v>
      </c>
      <c r="CL97" s="21">
        <f t="shared" si="109"/>
        <v>27728.6884790851</v>
      </c>
      <c r="CM97" s="21">
        <f t="shared" si="109"/>
        <v>2938.6338768964843</v>
      </c>
      <c r="CN97" s="21">
        <f t="shared" si="109"/>
        <v>311.86395509722712</v>
      </c>
      <c r="CO97" s="21">
        <f t="shared" si="109"/>
        <v>33.139487009622201</v>
      </c>
      <c r="CP97" s="21">
        <f t="shared" si="109"/>
        <v>3.5257295512213398</v>
      </c>
      <c r="CQ97" s="21">
        <f t="shared" si="109"/>
        <v>0.37552628020454287</v>
      </c>
      <c r="CR97" s="2">
        <f t="shared" si="116"/>
        <v>52.95734092011967</v>
      </c>
      <c r="CS97" s="2">
        <f t="shared" si="116"/>
        <v>55.163896791791323</v>
      </c>
      <c r="CT97" s="2">
        <f t="shared" si="116"/>
        <v>57.37045266346297</v>
      </c>
      <c r="CU97" s="2">
        <f t="shared" si="116"/>
        <v>59.577008535134631</v>
      </c>
      <c r="CV97" s="2">
        <f t="shared" si="116"/>
        <v>61.783564406806285</v>
      </c>
      <c r="CW97" s="2">
        <f t="shared" si="116"/>
        <v>63.990120278477939</v>
      </c>
      <c r="CX97" s="2">
        <f t="shared" si="116"/>
        <v>66.196676150149585</v>
      </c>
      <c r="CY97" s="2">
        <f t="shared" si="85"/>
        <v>1.6605709646718208E-8</v>
      </c>
      <c r="CZ97" s="2">
        <f t="shared" si="85"/>
        <v>1.7572045930980679E-9</v>
      </c>
      <c r="DA97" s="2">
        <f t="shared" si="85"/>
        <v>1.8622521399851477E-10</v>
      </c>
      <c r="DB97" s="2">
        <f t="shared" si="83"/>
        <v>1.976324176788528E-11</v>
      </c>
      <c r="DC97" s="2">
        <f t="shared" si="83"/>
        <v>2.1000942338163678E-12</v>
      </c>
      <c r="DD97" s="2">
        <f t="shared" si="83"/>
        <v>2.2343026306852611E-13</v>
      </c>
      <c r="DE97" s="2">
        <f t="shared" si="83"/>
        <v>2.3797609645408296E-14</v>
      </c>
      <c r="DF97" s="2"/>
      <c r="DG97" s="6">
        <f t="shared" si="104"/>
        <v>183</v>
      </c>
      <c r="DH97" s="2">
        <f t="shared" si="120"/>
        <v>0.06</v>
      </c>
      <c r="DI97" s="2">
        <f t="shared" si="120"/>
        <v>0.09</v>
      </c>
      <c r="DJ97" s="2">
        <f t="shared" si="120"/>
        <v>0.11999999999999951</v>
      </c>
      <c r="DK97" s="2">
        <f t="shared" si="120"/>
        <v>0.12617405728161607</v>
      </c>
      <c r="DL97" s="2">
        <f t="shared" si="120"/>
        <v>4.0699403262491447E-2</v>
      </c>
      <c r="DM97" s="2">
        <f t="shared" si="120"/>
        <v>4.3173359637714839E-3</v>
      </c>
      <c r="DN97" s="2">
        <f t="shared" si="120"/>
        <v>4.2642037267761614E-4</v>
      </c>
      <c r="DO97" s="2">
        <f t="shared" si="120"/>
        <v>4.1076061555692656E-5</v>
      </c>
      <c r="DP97" s="2">
        <f t="shared" si="117"/>
        <v>3.4165843130851139E-6</v>
      </c>
      <c r="DQ97" s="2">
        <f t="shared" si="117"/>
        <v>2.6115046571906223E-7</v>
      </c>
      <c r="DR97" s="2">
        <f t="shared" si="117"/>
        <v>1.678025401297134E-8</v>
      </c>
      <c r="DS97" s="2">
        <f t="shared" si="117"/>
        <v>1.1988999570888837E-9</v>
      </c>
      <c r="DT97" s="2">
        <f t="shared" si="117"/>
        <v>0</v>
      </c>
      <c r="DU97" s="21">
        <f t="shared" si="110"/>
        <v>2938.6338768964843</v>
      </c>
      <c r="DV97" s="21">
        <f t="shared" si="110"/>
        <v>311.86395509722712</v>
      </c>
      <c r="DW97" s="21">
        <f t="shared" si="110"/>
        <v>33.139487009622201</v>
      </c>
      <c r="DX97" s="21">
        <f t="shared" si="110"/>
        <v>3.5257295512213398</v>
      </c>
      <c r="DY97" s="21">
        <f t="shared" si="110"/>
        <v>0.37552628020454287</v>
      </c>
      <c r="DZ97" s="21">
        <f t="shared" si="110"/>
        <v>4.0039497377637782E-2</v>
      </c>
      <c r="EA97" s="21">
        <f t="shared" si="110"/>
        <v>4.2733213723850066E-3</v>
      </c>
      <c r="EB97" s="21">
        <f t="shared" si="110"/>
        <v>4.5650486644478131E-4</v>
      </c>
      <c r="EC97" s="21">
        <f t="shared" si="110"/>
        <v>4.8809538495962678E-5</v>
      </c>
      <c r="ED97" s="21">
        <f t="shared" si="110"/>
        <v>5.2230229543919491E-6</v>
      </c>
      <c r="EE97" s="21">
        <f t="shared" si="110"/>
        <v>5.5934195687311259E-7</v>
      </c>
      <c r="EF97" s="21">
        <f t="shared" si="110"/>
        <v>5.994499967503966E-8</v>
      </c>
      <c r="EG97" s="21">
        <f t="shared" si="110"/>
        <v>6.4288296852348818E-9</v>
      </c>
      <c r="EH97" s="2">
        <f t="shared" si="118"/>
        <v>57.37045266346297</v>
      </c>
      <c r="EI97" s="2">
        <f t="shared" si="118"/>
        <v>59.577008535134631</v>
      </c>
      <c r="EJ97" s="2">
        <f t="shared" si="118"/>
        <v>61.783564406806285</v>
      </c>
      <c r="EK97" s="2">
        <f t="shared" si="118"/>
        <v>63.990120278477939</v>
      </c>
      <c r="EL97" s="2">
        <f t="shared" si="118"/>
        <v>66.196676150149585</v>
      </c>
      <c r="EM97" s="2">
        <f t="shared" si="118"/>
        <v>68.403232021821239</v>
      </c>
      <c r="EN97" s="2">
        <f t="shared" si="118"/>
        <v>70.609787893492893</v>
      </c>
      <c r="EO97" s="2">
        <f t="shared" si="118"/>
        <v>72.816343765164547</v>
      </c>
      <c r="EP97" s="2">
        <f t="shared" si="118"/>
        <v>75.0228996368362</v>
      </c>
      <c r="EQ97" s="2">
        <f t="shared" si="118"/>
        <v>77.229455508507854</v>
      </c>
      <c r="ER97" s="2">
        <f t="shared" si="118"/>
        <v>79.436011380179508</v>
      </c>
      <c r="ES97" s="2">
        <f t="shared" si="118"/>
        <v>81.642567251851162</v>
      </c>
      <c r="ET97" s="2">
        <f t="shared" si="118"/>
        <v>83.849123123522816</v>
      </c>
      <c r="EU97" s="2">
        <f t="shared" si="114"/>
        <v>1.8622521399851477E-10</v>
      </c>
      <c r="EV97" s="2">
        <f t="shared" si="114"/>
        <v>1.976324176788528E-11</v>
      </c>
      <c r="EW97" s="2">
        <f t="shared" si="114"/>
        <v>2.1000942338163678E-12</v>
      </c>
      <c r="EX97" s="2">
        <f t="shared" si="114"/>
        <v>2.2343026306852611E-13</v>
      </c>
      <c r="EY97" s="2">
        <f t="shared" si="114"/>
        <v>2.3797609645408296E-14</v>
      </c>
      <c r="EZ97" s="2">
        <f t="shared" si="114"/>
        <v>2.537357248266019E-15</v>
      </c>
      <c r="FA97" s="2">
        <f t="shared" si="114"/>
        <v>2.7080617062008915E-16</v>
      </c>
      <c r="FB97" s="2">
        <f t="shared" si="113"/>
        <v>2.892933247432074E-17</v>
      </c>
      <c r="FC97" s="2">
        <f t="shared" si="69"/>
        <v>3.0931266473994088E-18</v>
      </c>
      <c r="FD97" s="2">
        <f t="shared" si="69"/>
        <v>3.3099004780684087E-19</v>
      </c>
      <c r="FE97" s="2">
        <f t="shared" si="69"/>
        <v>3.5446258356977988E-20</v>
      </c>
      <c r="FF97" s="2">
        <f t="shared" si="69"/>
        <v>3.7987959236400289E-21</v>
      </c>
      <c r="FG97" s="2">
        <f t="shared" si="69"/>
        <v>4.0740365559156414E-22</v>
      </c>
    </row>
    <row r="98" spans="1:163" x14ac:dyDescent="0.25">
      <c r="A98" s="19">
        <v>80</v>
      </c>
      <c r="B98" s="19">
        <v>185</v>
      </c>
      <c r="C98" s="4">
        <f t="shared" si="56"/>
        <v>80</v>
      </c>
      <c r="D98" s="20">
        <f t="shared" si="56"/>
        <v>185</v>
      </c>
      <c r="E98" s="8">
        <f t="shared" si="92"/>
        <v>458.16</v>
      </c>
      <c r="F98" s="21">
        <f t="shared" si="111"/>
        <v>6.3371356147021542E-14</v>
      </c>
      <c r="G98" s="7">
        <f t="shared" si="93"/>
        <v>0.61276021626822219</v>
      </c>
      <c r="H98" s="7">
        <f t="shared" si="94"/>
        <v>8.4236010784946389E-3</v>
      </c>
      <c r="I98" s="32">
        <f t="shared" si="95"/>
        <v>92.635825731317126</v>
      </c>
      <c r="J98" s="2">
        <f t="shared" si="105"/>
        <v>1.6787858153415047</v>
      </c>
      <c r="K98" s="2">
        <f t="shared" si="96"/>
        <v>3.1500316030293107</v>
      </c>
      <c r="L98" s="2">
        <f t="shared" si="106"/>
        <v>1.3901743028822908</v>
      </c>
      <c r="M98" s="2">
        <f t="shared" si="97"/>
        <v>1</v>
      </c>
      <c r="N98" s="2">
        <f t="shared" si="98"/>
        <v>1</v>
      </c>
      <c r="O98" s="2">
        <f t="shared" si="99"/>
        <v>0.9935153861763919</v>
      </c>
      <c r="P98" s="2">
        <f t="shared" si="100"/>
        <v>0.45689413128519185</v>
      </c>
      <c r="Q98" s="6">
        <f t="shared" si="101"/>
        <v>185</v>
      </c>
      <c r="R98" s="2">
        <f t="shared" si="89"/>
        <v>0.05</v>
      </c>
      <c r="S98" s="2">
        <f t="shared" si="89"/>
        <v>0.1</v>
      </c>
      <c r="T98" s="2">
        <f t="shared" si="89"/>
        <v>0.15</v>
      </c>
      <c r="U98" s="2">
        <f t="shared" si="89"/>
        <v>0.2</v>
      </c>
      <c r="V98" s="2">
        <f t="shared" si="89"/>
        <v>0.2</v>
      </c>
      <c r="W98" s="2">
        <f t="shared" si="89"/>
        <v>0.15</v>
      </c>
      <c r="X98" s="2">
        <f t="shared" si="89"/>
        <v>0.1</v>
      </c>
      <c r="Y98" s="2">
        <f t="shared" si="89"/>
        <v>0.05</v>
      </c>
      <c r="Z98" s="21">
        <f t="shared" si="107"/>
        <v>2606968535.7202511</v>
      </c>
      <c r="AA98" s="21">
        <f t="shared" si="107"/>
        <v>276503892.74703771</v>
      </c>
      <c r="AB98" s="21">
        <f t="shared" si="107"/>
        <v>29388450.371535234</v>
      </c>
      <c r="AC98" s="21">
        <f t="shared" si="107"/>
        <v>3129565.0966718006</v>
      </c>
      <c r="AD98" s="21">
        <f t="shared" si="107"/>
        <v>333852.55446722737</v>
      </c>
      <c r="AE98" s="21">
        <f t="shared" si="107"/>
        <v>35672.085424100107</v>
      </c>
      <c r="AF98" s="21">
        <f t="shared" si="107"/>
        <v>3817.2616968740645</v>
      </c>
      <c r="AG98" s="21">
        <f t="shared" si="107"/>
        <v>409.05098528784015</v>
      </c>
      <c r="AH98" s="2">
        <f t="shared" si="112"/>
        <v>43.938472429794885</v>
      </c>
      <c r="AI98" s="2">
        <f t="shared" si="112"/>
        <v>46.13539605128463</v>
      </c>
      <c r="AJ98" s="2">
        <f t="shared" si="112"/>
        <v>48.332319672774368</v>
      </c>
      <c r="AK98" s="2">
        <f t="shared" si="112"/>
        <v>50.529243294264113</v>
      </c>
      <c r="AL98" s="2">
        <f t="shared" si="112"/>
        <v>52.726166915753858</v>
      </c>
      <c r="AM98" s="2">
        <f t="shared" si="112"/>
        <v>54.923090537243603</v>
      </c>
      <c r="AN98" s="2">
        <f t="shared" si="112"/>
        <v>57.120014158733348</v>
      </c>
      <c r="AO98" s="2">
        <f t="shared" si="61"/>
        <v>59.3169377802231</v>
      </c>
      <c r="AP98" s="2">
        <f t="shared" si="121"/>
        <v>1.652071315452936E-4</v>
      </c>
      <c r="AQ98" s="2">
        <f t="shared" si="121"/>
        <v>1.7522426663443606E-5</v>
      </c>
      <c r="AR98" s="2">
        <f t="shared" si="121"/>
        <v>1.8623859551079803E-6</v>
      </c>
      <c r="AS98" s="2">
        <f t="shared" si="121"/>
        <v>1.9832478432661909E-7</v>
      </c>
      <c r="AT98" s="2">
        <f t="shared" si="121"/>
        <v>2.1156689129740247E-8</v>
      </c>
      <c r="AU98" s="2">
        <f t="shared" si="121"/>
        <v>2.2605884299177772E-9</v>
      </c>
      <c r="AV98" s="2">
        <f t="shared" si="121"/>
        <v>2.4190505049899517E-10</v>
      </c>
      <c r="AW98" s="2">
        <f t="shared" si="119"/>
        <v>2.592211567096595E-11</v>
      </c>
      <c r="AX98" s="2"/>
      <c r="AY98" s="6">
        <f t="shared" si="102"/>
        <v>185</v>
      </c>
      <c r="AZ98" s="2">
        <f t="shared" si="90"/>
        <v>0.05</v>
      </c>
      <c r="BA98" s="2">
        <f t="shared" si="90"/>
        <v>0.15</v>
      </c>
      <c r="BB98" s="2">
        <f t="shared" si="90"/>
        <v>0.2</v>
      </c>
      <c r="BC98" s="2">
        <f t="shared" si="90"/>
        <v>0.2</v>
      </c>
      <c r="BD98" s="2">
        <f t="shared" si="90"/>
        <v>0.2</v>
      </c>
      <c r="BE98" s="2">
        <f t="shared" si="90"/>
        <v>0.15</v>
      </c>
      <c r="BF98" s="2">
        <f t="shared" si="90"/>
        <v>0.05</v>
      </c>
      <c r="BG98" s="21">
        <f t="shared" si="108"/>
        <v>275882379.84431052</v>
      </c>
      <c r="BH98" s="21">
        <f t="shared" si="108"/>
        <v>29320467.568179023</v>
      </c>
      <c r="BI98" s="21">
        <f t="shared" si="108"/>
        <v>3122134.6202901858</v>
      </c>
      <c r="BJ98" s="21">
        <f t="shared" si="108"/>
        <v>333040.86254215572</v>
      </c>
      <c r="BK98" s="21">
        <f t="shared" si="108"/>
        <v>35583.453120602622</v>
      </c>
      <c r="BL98" s="21">
        <f t="shared" si="108"/>
        <v>3807.5861893337401</v>
      </c>
      <c r="BM98" s="21">
        <f t="shared" si="108"/>
        <v>407.99494681186354</v>
      </c>
      <c r="BN98" s="2">
        <f t="shared" si="115"/>
        <v>46.13539605128463</v>
      </c>
      <c r="BO98" s="2">
        <f t="shared" si="115"/>
        <v>48.332319672774368</v>
      </c>
      <c r="BP98" s="2">
        <f t="shared" si="115"/>
        <v>50.529243294264113</v>
      </c>
      <c r="BQ98" s="2">
        <f t="shared" si="115"/>
        <v>52.726166915753858</v>
      </c>
      <c r="BR98" s="2">
        <f t="shared" si="115"/>
        <v>54.923090537243603</v>
      </c>
      <c r="BS98" s="2">
        <f t="shared" si="115"/>
        <v>57.120014158733348</v>
      </c>
      <c r="BT98" s="2">
        <f t="shared" si="115"/>
        <v>59.3169377802231</v>
      </c>
      <c r="BU98" s="2">
        <f t="shared" si="84"/>
        <v>1.7483040547934539E-5</v>
      </c>
      <c r="BV98" s="2">
        <f t="shared" si="84"/>
        <v>1.8580777926646085E-6</v>
      </c>
      <c r="BW98" s="2">
        <f t="shared" si="84"/>
        <v>1.9785390496149734E-7</v>
      </c>
      <c r="BX98" s="2">
        <f t="shared" si="82"/>
        <v>2.1105251111674855E-8</v>
      </c>
      <c r="BY98" s="2">
        <f t="shared" si="82"/>
        <v>2.2549716806467069E-9</v>
      </c>
      <c r="BZ98" s="2">
        <f t="shared" si="82"/>
        <v>2.4129190046475405E-10</v>
      </c>
      <c r="CA98" s="2">
        <f t="shared" si="82"/>
        <v>2.585519308059988E-11</v>
      </c>
      <c r="CB98" s="2"/>
      <c r="CC98" s="6">
        <f t="shared" si="103"/>
        <v>185</v>
      </c>
      <c r="CD98" s="2">
        <f t="shared" si="91"/>
        <v>0.01</v>
      </c>
      <c r="CE98" s="2">
        <f t="shared" si="91"/>
        <v>0.05</v>
      </c>
      <c r="CF98" s="2">
        <f t="shared" si="91"/>
        <v>0.2</v>
      </c>
      <c r="CG98" s="2">
        <f t="shared" si="91"/>
        <v>0.48</v>
      </c>
      <c r="CH98" s="2">
        <f t="shared" si="91"/>
        <v>0.2</v>
      </c>
      <c r="CI98" s="2">
        <f t="shared" si="91"/>
        <v>4.9546273667263024E-2</v>
      </c>
      <c r="CJ98" s="2">
        <f t="shared" si="91"/>
        <v>3.9691125091289182E-3</v>
      </c>
      <c r="CK98" s="21">
        <f t="shared" si="109"/>
        <v>333040.86254215572</v>
      </c>
      <c r="CL98" s="21">
        <f t="shared" si="109"/>
        <v>35583.453120602622</v>
      </c>
      <c r="CM98" s="21">
        <f t="shared" si="109"/>
        <v>3807.5861893337401</v>
      </c>
      <c r="CN98" s="21">
        <f t="shared" si="109"/>
        <v>407.99494681186354</v>
      </c>
      <c r="CO98" s="21">
        <f t="shared" si="109"/>
        <v>43.774438041949196</v>
      </c>
      <c r="CP98" s="21">
        <f t="shared" si="109"/>
        <v>4.7022840594489033</v>
      </c>
      <c r="CQ98" s="21">
        <f t="shared" si="109"/>
        <v>0.5056909138358191</v>
      </c>
      <c r="CR98" s="2">
        <f t="shared" si="116"/>
        <v>52.726166915753858</v>
      </c>
      <c r="CS98" s="2">
        <f t="shared" si="116"/>
        <v>54.923090537243603</v>
      </c>
      <c r="CT98" s="2">
        <f t="shared" si="116"/>
        <v>57.120014158733348</v>
      </c>
      <c r="CU98" s="2">
        <f t="shared" si="116"/>
        <v>59.3169377802231</v>
      </c>
      <c r="CV98" s="2">
        <f t="shared" si="116"/>
        <v>61.513861401712845</v>
      </c>
      <c r="CW98" s="2">
        <f t="shared" si="116"/>
        <v>63.710785023202583</v>
      </c>
      <c r="CX98" s="2">
        <f t="shared" si="116"/>
        <v>65.907708644692335</v>
      </c>
      <c r="CY98" s="2">
        <f t="shared" si="85"/>
        <v>2.1105251111674855E-8</v>
      </c>
      <c r="CZ98" s="2">
        <f t="shared" si="85"/>
        <v>2.2549716806467069E-9</v>
      </c>
      <c r="DA98" s="2">
        <f t="shared" si="85"/>
        <v>2.4129190046475405E-10</v>
      </c>
      <c r="DB98" s="2">
        <f t="shared" si="83"/>
        <v>2.585519308059988E-11</v>
      </c>
      <c r="DC98" s="2">
        <f t="shared" si="83"/>
        <v>2.7740455032920961E-12</v>
      </c>
      <c r="DD98" s="2">
        <f t="shared" si="83"/>
        <v>2.9799011783579881E-13</v>
      </c>
      <c r="DE98" s="2">
        <f t="shared" si="83"/>
        <v>3.2046319001002478E-14</v>
      </c>
      <c r="DF98" s="2"/>
      <c r="DG98" s="6">
        <f t="shared" si="104"/>
        <v>185</v>
      </c>
      <c r="DH98" s="2">
        <f t="shared" si="120"/>
        <v>0.06</v>
      </c>
      <c r="DI98" s="2">
        <f t="shared" si="120"/>
        <v>0.09</v>
      </c>
      <c r="DJ98" s="2">
        <f t="shared" si="120"/>
        <v>0.12</v>
      </c>
      <c r="DK98" s="2">
        <f t="shared" si="120"/>
        <v>0.12882031153488385</v>
      </c>
      <c r="DL98" s="2">
        <f t="shared" si="120"/>
        <v>5.1598462618675935E-2</v>
      </c>
      <c r="DM98" s="2">
        <f t="shared" si="120"/>
        <v>5.8283159936612303E-3</v>
      </c>
      <c r="DN98" s="2">
        <f t="shared" si="120"/>
        <v>5.8493375880098737E-4</v>
      </c>
      <c r="DO98" s="2">
        <f t="shared" si="120"/>
        <v>5.6931101905703935E-5</v>
      </c>
      <c r="DP98" s="2">
        <f t="shared" si="117"/>
        <v>4.7815813803353538E-6</v>
      </c>
      <c r="DQ98" s="2">
        <f t="shared" si="117"/>
        <v>3.6902729032006758E-7</v>
      </c>
      <c r="DR98" s="2">
        <f t="shared" si="117"/>
        <v>2.3941483835443476E-8</v>
      </c>
      <c r="DS98" s="2">
        <f t="shared" si="117"/>
        <v>1.7271095953397264E-9</v>
      </c>
      <c r="DT98" s="2">
        <f t="shared" si="117"/>
        <v>0</v>
      </c>
      <c r="DU98" s="21">
        <f t="shared" si="110"/>
        <v>3807.5861893337401</v>
      </c>
      <c r="DV98" s="21">
        <f t="shared" si="110"/>
        <v>407.99494681186354</v>
      </c>
      <c r="DW98" s="21">
        <f t="shared" si="110"/>
        <v>43.774438041949196</v>
      </c>
      <c r="DX98" s="21">
        <f t="shared" si="110"/>
        <v>4.7022840594489033</v>
      </c>
      <c r="DY98" s="21">
        <f t="shared" si="110"/>
        <v>0.5056909138358191</v>
      </c>
      <c r="DZ98" s="21">
        <f t="shared" si="110"/>
        <v>5.4440019983184304E-2</v>
      </c>
      <c r="EA98" s="21">
        <f t="shared" si="110"/>
        <v>5.866511968365835E-3</v>
      </c>
      <c r="EB98" s="21">
        <f t="shared" si="110"/>
        <v>6.3276795437481345E-4</v>
      </c>
      <c r="EC98" s="21">
        <f t="shared" si="110"/>
        <v>6.8310638551894197E-5</v>
      </c>
      <c r="ED98" s="21">
        <f t="shared" si="110"/>
        <v>7.3805730427608409E-6</v>
      </c>
      <c r="EE98" s="21">
        <f t="shared" si="110"/>
        <v>7.9804977959266956E-7</v>
      </c>
      <c r="EF98" s="21">
        <f t="shared" si="110"/>
        <v>8.6355483543084491E-8</v>
      </c>
      <c r="EG98" s="21">
        <f t="shared" si="110"/>
        <v>9.3508952986222085E-9</v>
      </c>
      <c r="EH98" s="2">
        <f t="shared" si="118"/>
        <v>57.120014158733348</v>
      </c>
      <c r="EI98" s="2">
        <f t="shared" si="118"/>
        <v>59.3169377802231</v>
      </c>
      <c r="EJ98" s="2">
        <f t="shared" si="118"/>
        <v>61.513861401712845</v>
      </c>
      <c r="EK98" s="2">
        <f t="shared" si="118"/>
        <v>63.710785023202583</v>
      </c>
      <c r="EL98" s="2">
        <f t="shared" si="118"/>
        <v>65.907708644692335</v>
      </c>
      <c r="EM98" s="2">
        <f t="shared" si="118"/>
        <v>68.10463226618208</v>
      </c>
      <c r="EN98" s="2">
        <f t="shared" si="118"/>
        <v>70.30155588767181</v>
      </c>
      <c r="EO98" s="2">
        <f t="shared" si="118"/>
        <v>72.498479509161555</v>
      </c>
      <c r="EP98" s="2">
        <f t="shared" si="118"/>
        <v>74.6954031306513</v>
      </c>
      <c r="EQ98" s="2">
        <f t="shared" si="118"/>
        <v>76.892326752141045</v>
      </c>
      <c r="ER98" s="2">
        <f t="shared" si="118"/>
        <v>79.08925037363079</v>
      </c>
      <c r="ES98" s="2">
        <f t="shared" si="118"/>
        <v>81.286173995120535</v>
      </c>
      <c r="ET98" s="2">
        <f t="shared" si="118"/>
        <v>83.48309761661028</v>
      </c>
      <c r="EU98" s="2">
        <f t="shared" si="114"/>
        <v>2.4129190046475405E-10</v>
      </c>
      <c r="EV98" s="2">
        <f t="shared" si="114"/>
        <v>2.585519308059988E-11</v>
      </c>
      <c r="EW98" s="2">
        <f t="shared" si="114"/>
        <v>2.7740455032920961E-12</v>
      </c>
      <c r="EX98" s="2">
        <f t="shared" si="114"/>
        <v>2.9799011783579881E-13</v>
      </c>
      <c r="EY98" s="2">
        <f t="shared" si="114"/>
        <v>3.2046319001002478E-14</v>
      </c>
      <c r="EZ98" s="2">
        <f t="shared" si="114"/>
        <v>3.4499378950053424E-15</v>
      </c>
      <c r="FA98" s="2">
        <f t="shared" si="114"/>
        <v>3.717688192880757E-16</v>
      </c>
      <c r="FB98" s="2">
        <f t="shared" si="113"/>
        <v>4.0099363395108579E-17</v>
      </c>
      <c r="FC98" s="2">
        <f t="shared" si="69"/>
        <v>4.3289378043025468E-18</v>
      </c>
      <c r="FD98" s="2">
        <f t="shared" si="69"/>
        <v>4.6771692286190372E-19</v>
      </c>
      <c r="FE98" s="2">
        <f t="shared" si="69"/>
        <v>5.0573496805619111E-20</v>
      </c>
      <c r="FF98" s="2">
        <f t="shared" si="69"/>
        <v>5.4724641028570648E-21</v>
      </c>
      <c r="FG98" s="2">
        <f t="shared" si="69"/>
        <v>5.9257891626249737E-22</v>
      </c>
    </row>
    <row r="99" spans="1:163" x14ac:dyDescent="0.25">
      <c r="A99" s="19">
        <v>81</v>
      </c>
      <c r="B99" s="19">
        <v>187</v>
      </c>
      <c r="C99" s="4">
        <f t="shared" ref="C99:D148" si="122">A99</f>
        <v>81</v>
      </c>
      <c r="D99" s="20">
        <f t="shared" si="122"/>
        <v>187</v>
      </c>
      <c r="E99" s="8">
        <f t="shared" si="92"/>
        <v>460.16</v>
      </c>
      <c r="F99" s="21">
        <f t="shared" si="111"/>
        <v>6.3371356147021542E-14</v>
      </c>
      <c r="G99" s="7">
        <f t="shared" si="93"/>
        <v>0.60140788477293106</v>
      </c>
      <c r="H99" s="7">
        <f t="shared" si="94"/>
        <v>8.4557369792471557E-3</v>
      </c>
      <c r="I99" s="32">
        <f t="shared" si="95"/>
        <v>92.715929595925374</v>
      </c>
      <c r="J99" s="2">
        <f t="shared" si="105"/>
        <v>1.7412285093434394</v>
      </c>
      <c r="K99" s="2">
        <f t="shared" si="96"/>
        <v>3.2798725710370551</v>
      </c>
      <c r="L99" s="2">
        <f t="shared" si="106"/>
        <v>1.3959474473196467</v>
      </c>
      <c r="M99" s="2">
        <f t="shared" si="97"/>
        <v>1</v>
      </c>
      <c r="N99" s="2">
        <f t="shared" si="98"/>
        <v>1</v>
      </c>
      <c r="O99" s="2">
        <f t="shared" si="99"/>
        <v>0.99483402849861757</v>
      </c>
      <c r="P99" s="2">
        <f t="shared" si="100"/>
        <v>0.4725543128587526</v>
      </c>
      <c r="Q99" s="6">
        <f t="shared" si="101"/>
        <v>187</v>
      </c>
      <c r="R99" s="2">
        <f t="shared" si="89"/>
        <v>0.05</v>
      </c>
      <c r="S99" s="2">
        <f t="shared" si="89"/>
        <v>0.1</v>
      </c>
      <c r="T99" s="2">
        <f t="shared" si="89"/>
        <v>0.15</v>
      </c>
      <c r="U99" s="2">
        <f t="shared" si="89"/>
        <v>0.2</v>
      </c>
      <c r="V99" s="2">
        <f t="shared" si="89"/>
        <v>0.2</v>
      </c>
      <c r="W99" s="2">
        <f t="shared" si="89"/>
        <v>0.15</v>
      </c>
      <c r="X99" s="2">
        <f t="shared" si="89"/>
        <v>0.1</v>
      </c>
      <c r="Y99" s="2">
        <f t="shared" si="89"/>
        <v>0.05</v>
      </c>
      <c r="Z99" s="21">
        <f t="shared" ref="Z99:AG114" si="123">Z98+(AP99-AP98)/$F99</f>
        <v>3182565115.976759</v>
      </c>
      <c r="AA99" s="21">
        <f t="shared" si="123"/>
        <v>340794924.56203014</v>
      </c>
      <c r="AB99" s="21">
        <f t="shared" si="123"/>
        <v>36569466.104063608</v>
      </c>
      <c r="AC99" s="21">
        <f t="shared" si="123"/>
        <v>3931657.9592436971</v>
      </c>
      <c r="AD99" s="21">
        <f t="shared" si="123"/>
        <v>423444.0355602444</v>
      </c>
      <c r="AE99" s="21">
        <f t="shared" si="123"/>
        <v>45679.273709467969</v>
      </c>
      <c r="AF99" s="21">
        <f t="shared" si="123"/>
        <v>4935.0529731091474</v>
      </c>
      <c r="AG99" s="21">
        <f t="shared" si="123"/>
        <v>533.90791460018147</v>
      </c>
      <c r="AH99" s="2">
        <f t="shared" si="112"/>
        <v>43.747502017634787</v>
      </c>
      <c r="AI99" s="2">
        <f t="shared" si="112"/>
        <v>45.934877118516525</v>
      </c>
      <c r="AJ99" s="2">
        <f t="shared" si="112"/>
        <v>48.122252219398263</v>
      </c>
      <c r="AK99" s="2">
        <f t="shared" si="112"/>
        <v>50.309627320280008</v>
      </c>
      <c r="AL99" s="2">
        <f t="shared" si="112"/>
        <v>52.497002421161746</v>
      </c>
      <c r="AM99" s="2">
        <f t="shared" si="112"/>
        <v>54.684377522043484</v>
      </c>
      <c r="AN99" s="2">
        <f t="shared" si="112"/>
        <v>56.871752622925221</v>
      </c>
      <c r="AO99" s="2">
        <f t="shared" si="61"/>
        <v>59.059127723806967</v>
      </c>
      <c r="AP99" s="2">
        <f t="shared" si="121"/>
        <v>2.0168346742973644E-4</v>
      </c>
      <c r="AQ99" s="2">
        <f t="shared" si="121"/>
        <v>2.1596636537650983E-5</v>
      </c>
      <c r="AR99" s="2">
        <f t="shared" si="121"/>
        <v>2.3174566605914007E-6</v>
      </c>
      <c r="AS99" s="2">
        <f t="shared" si="121"/>
        <v>2.4915449678364675E-7</v>
      </c>
      <c r="AT99" s="2">
        <f t="shared" si="121"/>
        <v>2.6834222785824975E-8</v>
      </c>
      <c r="AU99" s="2">
        <f t="shared" si="121"/>
        <v>2.8947575227801257E-9</v>
      </c>
      <c r="AV99" s="2">
        <f t="shared" si="121"/>
        <v>3.1274099956332237E-10</v>
      </c>
      <c r="AW99" s="2">
        <f t="shared" si="119"/>
        <v>3.3834468605841823E-11</v>
      </c>
      <c r="AX99" s="2"/>
      <c r="AY99" s="6">
        <f t="shared" si="102"/>
        <v>187</v>
      </c>
      <c r="AZ99" s="2">
        <f t="shared" si="90"/>
        <v>0.05</v>
      </c>
      <c r="BA99" s="2">
        <f t="shared" si="90"/>
        <v>0.15</v>
      </c>
      <c r="BB99" s="2">
        <f t="shared" si="90"/>
        <v>0.2</v>
      </c>
      <c r="BC99" s="2">
        <f t="shared" si="90"/>
        <v>0.2</v>
      </c>
      <c r="BD99" s="2">
        <f t="shared" si="90"/>
        <v>0.2</v>
      </c>
      <c r="BE99" s="2">
        <f t="shared" si="90"/>
        <v>0.15</v>
      </c>
      <c r="BF99" s="2">
        <f t="shared" si="90"/>
        <v>0.05</v>
      </c>
      <c r="BG99" s="21">
        <f t="shared" ref="BG99:BM114" si="124">BG98+(BU99-BU98)/$F99</f>
        <v>340031019.70590276</v>
      </c>
      <c r="BH99" s="21">
        <f t="shared" si="124"/>
        <v>36485093.523711897</v>
      </c>
      <c r="BI99" s="21">
        <f t="shared" si="124"/>
        <v>3922346.336151097</v>
      </c>
      <c r="BJ99" s="21">
        <f t="shared" si="124"/>
        <v>422416.96393937414</v>
      </c>
      <c r="BK99" s="21">
        <f t="shared" si="124"/>
        <v>45566.034348432659</v>
      </c>
      <c r="BL99" s="21">
        <f t="shared" si="124"/>
        <v>4922.571359170237</v>
      </c>
      <c r="BM99" s="21">
        <f t="shared" si="124"/>
        <v>532.53240181178285</v>
      </c>
      <c r="BN99" s="2">
        <f t="shared" si="115"/>
        <v>45.934877118516525</v>
      </c>
      <c r="BO99" s="2">
        <f t="shared" si="115"/>
        <v>48.122252219398263</v>
      </c>
      <c r="BP99" s="2">
        <f t="shared" si="115"/>
        <v>50.309627320280008</v>
      </c>
      <c r="BQ99" s="2">
        <f t="shared" si="115"/>
        <v>52.497002421161746</v>
      </c>
      <c r="BR99" s="2">
        <f t="shared" si="115"/>
        <v>54.684377522043484</v>
      </c>
      <c r="BS99" s="2">
        <f t="shared" si="115"/>
        <v>56.871752622925221</v>
      </c>
      <c r="BT99" s="2">
        <f t="shared" si="115"/>
        <v>59.059127723806967</v>
      </c>
      <c r="BU99" s="2">
        <f t="shared" si="84"/>
        <v>2.1548226850950525E-5</v>
      </c>
      <c r="BV99" s="2">
        <f t="shared" si="84"/>
        <v>2.3121098557528769E-6</v>
      </c>
      <c r="BW99" s="2">
        <f t="shared" si="84"/>
        <v>2.4856440660033835E-7</v>
      </c>
      <c r="BX99" s="2">
        <f t="shared" si="82"/>
        <v>2.6769135864350294E-8</v>
      </c>
      <c r="BY99" s="2">
        <f t="shared" si="82"/>
        <v>2.8875813909020957E-9</v>
      </c>
      <c r="BZ99" s="2">
        <f t="shared" si="82"/>
        <v>3.1195002276110999E-10</v>
      </c>
      <c r="CA99" s="2">
        <f t="shared" si="82"/>
        <v>3.3747300495043439E-11</v>
      </c>
      <c r="CB99" s="2"/>
      <c r="CC99" s="6">
        <f t="shared" si="103"/>
        <v>187</v>
      </c>
      <c r="CD99" s="2">
        <f t="shared" si="91"/>
        <v>0.01</v>
      </c>
      <c r="CE99" s="2">
        <f t="shared" si="91"/>
        <v>0.05</v>
      </c>
      <c r="CF99" s="2">
        <f t="shared" si="91"/>
        <v>0.2</v>
      </c>
      <c r="CG99" s="2">
        <f t="shared" si="91"/>
        <v>0.48</v>
      </c>
      <c r="CH99" s="2">
        <f t="shared" si="91"/>
        <v>0.2</v>
      </c>
      <c r="CI99" s="2">
        <f t="shared" si="91"/>
        <v>4.9904055951960812E-2</v>
      </c>
      <c r="CJ99" s="2">
        <f t="shared" si="91"/>
        <v>4.92997254665682E-3</v>
      </c>
      <c r="CK99" s="21">
        <f t="shared" ref="CK99:CQ114" si="125">CK98+(CY99-CY98)/$F99</f>
        <v>422416.96393937414</v>
      </c>
      <c r="CL99" s="21">
        <f t="shared" si="125"/>
        <v>45566.034348432659</v>
      </c>
      <c r="CM99" s="21">
        <f t="shared" si="125"/>
        <v>4922.571359170237</v>
      </c>
      <c r="CN99" s="21">
        <f t="shared" si="125"/>
        <v>532.53240181178285</v>
      </c>
      <c r="CO99" s="21">
        <f t="shared" si="125"/>
        <v>57.684703533545374</v>
      </c>
      <c r="CP99" s="21">
        <f t="shared" si="125"/>
        <v>6.2560130957806344</v>
      </c>
      <c r="CQ99" s="21">
        <f t="shared" si="125"/>
        <v>0.67923886054502636</v>
      </c>
      <c r="CR99" s="2">
        <f t="shared" si="116"/>
        <v>52.497002421161746</v>
      </c>
      <c r="CS99" s="2">
        <f t="shared" si="116"/>
        <v>54.684377522043484</v>
      </c>
      <c r="CT99" s="2">
        <f t="shared" si="116"/>
        <v>56.871752622925221</v>
      </c>
      <c r="CU99" s="2">
        <f t="shared" si="116"/>
        <v>59.059127723806967</v>
      </c>
      <c r="CV99" s="2">
        <f t="shared" si="116"/>
        <v>61.246502824688704</v>
      </c>
      <c r="CW99" s="2">
        <f t="shared" si="116"/>
        <v>63.433877925570442</v>
      </c>
      <c r="CX99" s="2">
        <f t="shared" si="116"/>
        <v>65.62125302645218</v>
      </c>
      <c r="CY99" s="2">
        <f t="shared" si="85"/>
        <v>2.6769135864350294E-8</v>
      </c>
      <c r="CZ99" s="2">
        <f t="shared" si="85"/>
        <v>2.8875813909020957E-9</v>
      </c>
      <c r="DA99" s="2">
        <f t="shared" si="85"/>
        <v>3.1195002276110999E-10</v>
      </c>
      <c r="DB99" s="2">
        <f t="shared" si="83"/>
        <v>3.3747300495043439E-11</v>
      </c>
      <c r="DC99" s="2">
        <f t="shared" si="83"/>
        <v>3.6555578918596613E-12</v>
      </c>
      <c r="DD99" s="2">
        <f t="shared" si="83"/>
        <v>3.9645203395314552E-13</v>
      </c>
      <c r="DE99" s="2">
        <f t="shared" si="83"/>
        <v>4.3044287740495966E-14</v>
      </c>
      <c r="DF99" s="2"/>
      <c r="DG99" s="6">
        <f t="shared" si="104"/>
        <v>187</v>
      </c>
      <c r="DH99" s="2">
        <f t="shared" si="120"/>
        <v>0.06</v>
      </c>
      <c r="DI99" s="2">
        <f t="shared" si="120"/>
        <v>0.09</v>
      </c>
      <c r="DJ99" s="2">
        <f t="shared" si="120"/>
        <v>0.12</v>
      </c>
      <c r="DK99" s="2">
        <f t="shared" si="120"/>
        <v>0.12975054547509809</v>
      </c>
      <c r="DL99" s="2">
        <f t="shared" si="120"/>
        <v>6.4089643106538668E-2</v>
      </c>
      <c r="DM99" s="2">
        <f t="shared" si="120"/>
        <v>7.8282469002320994E-3</v>
      </c>
      <c r="DN99" s="2">
        <f t="shared" si="120"/>
        <v>7.9996553684792422E-4</v>
      </c>
      <c r="DO99" s="2">
        <f t="shared" si="120"/>
        <v>7.8682764173030332E-5</v>
      </c>
      <c r="DP99" s="2">
        <f t="shared" si="117"/>
        <v>6.6726206144940302E-6</v>
      </c>
      <c r="DQ99" s="2">
        <f t="shared" si="117"/>
        <v>5.1992023168967456E-7</v>
      </c>
      <c r="DR99" s="2">
        <f t="shared" si="117"/>
        <v>3.405476999396306E-8</v>
      </c>
      <c r="DS99" s="2">
        <f t="shared" si="117"/>
        <v>2.4802465836692988E-9</v>
      </c>
      <c r="DT99" s="2">
        <f t="shared" si="117"/>
        <v>0</v>
      </c>
      <c r="DU99" s="21">
        <f t="shared" ref="DU99:EG114" si="126">DU98+(EU99-EU98)/$F99</f>
        <v>4922.571359170237</v>
      </c>
      <c r="DV99" s="21">
        <f t="shared" si="126"/>
        <v>532.53240181178285</v>
      </c>
      <c r="DW99" s="21">
        <f t="shared" si="126"/>
        <v>57.684703533545374</v>
      </c>
      <c r="DX99" s="21">
        <f t="shared" si="126"/>
        <v>6.2560130957806344</v>
      </c>
      <c r="DY99" s="21">
        <f t="shared" si="126"/>
        <v>0.67923886054502636</v>
      </c>
      <c r="DZ99" s="21">
        <f t="shared" si="126"/>
        <v>7.3825114681423665E-2</v>
      </c>
      <c r="EA99" s="21">
        <f t="shared" si="126"/>
        <v>8.0318242865173722E-3</v>
      </c>
      <c r="EB99" s="21">
        <f t="shared" si="126"/>
        <v>8.7463531723527832E-4</v>
      </c>
      <c r="EC99" s="21">
        <f t="shared" si="126"/>
        <v>9.5327695175956124E-5</v>
      </c>
      <c r="ED99" s="21">
        <f t="shared" si="126"/>
        <v>1.0398458697582211E-5</v>
      </c>
      <c r="EE99" s="21">
        <f t="shared" si="126"/>
        <v>1.1351596441208821E-6</v>
      </c>
      <c r="EF99" s="21">
        <f t="shared" si="126"/>
        <v>1.2401233691452629E-7</v>
      </c>
      <c r="EG99" s="21">
        <f t="shared" si="126"/>
        <v>1.3557390876736823E-8</v>
      </c>
      <c r="EH99" s="2">
        <f t="shared" si="118"/>
        <v>56.871752622925221</v>
      </c>
      <c r="EI99" s="2">
        <f t="shared" si="118"/>
        <v>59.059127723806967</v>
      </c>
      <c r="EJ99" s="2">
        <f t="shared" si="118"/>
        <v>61.246502824688704</v>
      </c>
      <c r="EK99" s="2">
        <f t="shared" si="118"/>
        <v>63.433877925570442</v>
      </c>
      <c r="EL99" s="2">
        <f t="shared" si="118"/>
        <v>65.62125302645218</v>
      </c>
      <c r="EM99" s="2">
        <f t="shared" si="118"/>
        <v>67.808628127333918</v>
      </c>
      <c r="EN99" s="2">
        <f t="shared" si="118"/>
        <v>69.996003228215656</v>
      </c>
      <c r="EO99" s="2">
        <f t="shared" si="118"/>
        <v>72.183378329097408</v>
      </c>
      <c r="EP99" s="2">
        <f t="shared" si="118"/>
        <v>74.370753429979146</v>
      </c>
      <c r="EQ99" s="2">
        <f t="shared" si="118"/>
        <v>76.558128530860884</v>
      </c>
      <c r="ER99" s="2">
        <f t="shared" si="118"/>
        <v>78.745503631742622</v>
      </c>
      <c r="ES99" s="2">
        <f t="shared" si="118"/>
        <v>80.93287873262436</v>
      </c>
      <c r="ET99" s="2">
        <f t="shared" si="118"/>
        <v>83.120253833506098</v>
      </c>
      <c r="EU99" s="2">
        <f t="shared" si="114"/>
        <v>3.1195002276110999E-10</v>
      </c>
      <c r="EV99" s="2">
        <f t="shared" si="114"/>
        <v>3.3747300495043439E-11</v>
      </c>
      <c r="EW99" s="2">
        <f t="shared" si="114"/>
        <v>3.6555578918596613E-12</v>
      </c>
      <c r="EX99" s="2">
        <f t="shared" si="114"/>
        <v>3.9645203395314552E-13</v>
      </c>
      <c r="EY99" s="2">
        <f t="shared" si="114"/>
        <v>4.3044287740495966E-14</v>
      </c>
      <c r="EZ99" s="2">
        <f t="shared" si="114"/>
        <v>4.6783976350712082E-15</v>
      </c>
      <c r="FA99" s="2">
        <f t="shared" si="114"/>
        <v>5.0898759737118962E-16</v>
      </c>
      <c r="FB99" s="2">
        <f t="shared" si="113"/>
        <v>5.5426826187279993E-17</v>
      </c>
      <c r="FC99" s="2">
        <f t="shared" si="69"/>
        <v>6.041045321670223E-18</v>
      </c>
      <c r="FD99" s="2">
        <f t="shared" si="69"/>
        <v>6.5896442950457613E-19</v>
      </c>
      <c r="FE99" s="2">
        <f t="shared" si="69"/>
        <v>7.1936606091310648E-20</v>
      </c>
      <c r="FF99" s="2">
        <f t="shared" si="69"/>
        <v>7.8588299692348728E-21</v>
      </c>
      <c r="FG99" s="2">
        <f t="shared" si="69"/>
        <v>8.5915024567406988E-22</v>
      </c>
    </row>
    <row r="100" spans="1:163" x14ac:dyDescent="0.25">
      <c r="A100" s="19">
        <v>82</v>
      </c>
      <c r="B100" s="19">
        <v>189</v>
      </c>
      <c r="C100" s="4">
        <f t="shared" si="122"/>
        <v>82</v>
      </c>
      <c r="D100" s="20">
        <f t="shared" si="122"/>
        <v>189</v>
      </c>
      <c r="E100" s="8">
        <f t="shared" si="92"/>
        <v>462.16</v>
      </c>
      <c r="F100" s="21">
        <f t="shared" si="111"/>
        <v>6.3371356147021542E-14</v>
      </c>
      <c r="G100" s="7">
        <f t="shared" si="93"/>
        <v>0.58935430181210013</v>
      </c>
      <c r="H100" s="7">
        <f t="shared" si="94"/>
        <v>8.4890825579599129E-3</v>
      </c>
      <c r="I100" s="32">
        <f t="shared" si="95"/>
        <v>92.801222896346488</v>
      </c>
      <c r="J100" s="2">
        <f t="shared" si="105"/>
        <v>1.8100613347365346</v>
      </c>
      <c r="K100" s="2">
        <f t="shared" si="96"/>
        <v>3.4289513303345647</v>
      </c>
      <c r="L100" s="2">
        <f t="shared" si="106"/>
        <v>1.4021291675965164</v>
      </c>
      <c r="M100" s="2">
        <f t="shared" si="97"/>
        <v>1</v>
      </c>
      <c r="N100" s="2">
        <f t="shared" si="98"/>
        <v>1</v>
      </c>
      <c r="O100" s="2">
        <f t="shared" si="99"/>
        <v>0.99596258175453289</v>
      </c>
      <c r="P100" s="2">
        <f t="shared" si="100"/>
        <v>0.48930487150758245</v>
      </c>
      <c r="Q100" s="6">
        <f t="shared" si="101"/>
        <v>189</v>
      </c>
      <c r="R100" s="2">
        <f t="shared" si="89"/>
        <v>0.05</v>
      </c>
      <c r="S100" s="2">
        <f t="shared" si="89"/>
        <v>0.1</v>
      </c>
      <c r="T100" s="2">
        <f t="shared" si="89"/>
        <v>0.15</v>
      </c>
      <c r="U100" s="2">
        <f t="shared" si="89"/>
        <v>0.2</v>
      </c>
      <c r="V100" s="2">
        <f t="shared" si="89"/>
        <v>0.2</v>
      </c>
      <c r="W100" s="2">
        <f t="shared" si="89"/>
        <v>0.15</v>
      </c>
      <c r="X100" s="2">
        <f t="shared" si="89"/>
        <v>0.1</v>
      </c>
      <c r="Y100" s="2">
        <f t="shared" si="89"/>
        <v>0.05</v>
      </c>
      <c r="Z100" s="21">
        <f t="shared" si="123"/>
        <v>3878685813.5987282</v>
      </c>
      <c r="AA100" s="21">
        <f t="shared" si="123"/>
        <v>419290370.10704142</v>
      </c>
      <c r="AB100" s="21">
        <f t="shared" si="123"/>
        <v>45420777.21546717</v>
      </c>
      <c r="AC100" s="21">
        <f t="shared" si="123"/>
        <v>4929757.8026851229</v>
      </c>
      <c r="AD100" s="21">
        <f t="shared" si="123"/>
        <v>535993.5442003475</v>
      </c>
      <c r="AE100" s="21">
        <f t="shared" si="123"/>
        <v>58370.875959805235</v>
      </c>
      <c r="AF100" s="21">
        <f t="shared" si="123"/>
        <v>6366.2272966992377</v>
      </c>
      <c r="AG100" s="21">
        <f t="shared" si="123"/>
        <v>695.29614207692839</v>
      </c>
      <c r="AH100" s="2">
        <f t="shared" si="112"/>
        <v>43.558184456540644</v>
      </c>
      <c r="AI100" s="2">
        <f t="shared" si="112"/>
        <v>45.736093679367677</v>
      </c>
      <c r="AJ100" s="2">
        <f t="shared" si="112"/>
        <v>47.91400290219471</v>
      </c>
      <c r="AK100" s="2">
        <f t="shared" si="112"/>
        <v>50.091912125021736</v>
      </c>
      <c r="AL100" s="2">
        <f t="shared" si="112"/>
        <v>52.269821347848769</v>
      </c>
      <c r="AM100" s="2">
        <f t="shared" si="112"/>
        <v>54.447730570675802</v>
      </c>
      <c r="AN100" s="2">
        <f t="shared" si="112"/>
        <v>56.625639793502835</v>
      </c>
      <c r="AO100" s="2">
        <f t="shared" si="61"/>
        <v>58.803549016329875</v>
      </c>
      <c r="AP100" s="2">
        <f t="shared" si="121"/>
        <v>2.4579758008005134E-4</v>
      </c>
      <c r="AQ100" s="2">
        <f t="shared" si="121"/>
        <v>2.6570999373203029E-5</v>
      </c>
      <c r="AR100" s="2">
        <f t="shared" si="121"/>
        <v>2.8783762494002446E-6</v>
      </c>
      <c r="AS100" s="2">
        <f t="shared" si="121"/>
        <v>3.1240543743265977E-7</v>
      </c>
      <c r="AT100" s="2">
        <f t="shared" si="121"/>
        <v>3.3966637782029226E-8</v>
      </c>
      <c r="AU100" s="2">
        <f t="shared" si="121"/>
        <v>3.6990415690625887E-9</v>
      </c>
      <c r="AV100" s="2">
        <f t="shared" si="121"/>
        <v>4.0343645733202262E-10</v>
      </c>
      <c r="AW100" s="2">
        <f t="shared" si="119"/>
        <v>4.4061859447207283E-11</v>
      </c>
      <c r="AX100" s="2"/>
      <c r="AY100" s="6">
        <f t="shared" si="102"/>
        <v>189</v>
      </c>
      <c r="AZ100" s="2">
        <f t="shared" si="90"/>
        <v>0.05</v>
      </c>
      <c r="BA100" s="2">
        <f t="shared" si="90"/>
        <v>0.15</v>
      </c>
      <c r="BB100" s="2">
        <f t="shared" si="90"/>
        <v>0.2</v>
      </c>
      <c r="BC100" s="2">
        <f t="shared" si="90"/>
        <v>0.2</v>
      </c>
      <c r="BD100" s="2">
        <f t="shared" si="90"/>
        <v>0.2</v>
      </c>
      <c r="BE100" s="2">
        <f t="shared" si="90"/>
        <v>0.15</v>
      </c>
      <c r="BF100" s="2">
        <f t="shared" si="90"/>
        <v>0.05</v>
      </c>
      <c r="BG100" s="21">
        <f t="shared" si="124"/>
        <v>418353115.82177854</v>
      </c>
      <c r="BH100" s="21">
        <f t="shared" si="124"/>
        <v>45316257.830816276</v>
      </c>
      <c r="BI100" s="21">
        <f t="shared" si="124"/>
        <v>4918111.4064330822</v>
      </c>
      <c r="BJ100" s="21">
        <f t="shared" si="124"/>
        <v>534696.56845351344</v>
      </c>
      <c r="BK100" s="21">
        <f t="shared" si="124"/>
        <v>58226.50209788455</v>
      </c>
      <c r="BL100" s="21">
        <f t="shared" si="124"/>
        <v>6350.160929634515</v>
      </c>
      <c r="BM100" s="21">
        <f t="shared" si="124"/>
        <v>693.50856973917939</v>
      </c>
      <c r="BN100" s="2">
        <f t="shared" si="115"/>
        <v>45.736093679367677</v>
      </c>
      <c r="BO100" s="2">
        <f t="shared" si="115"/>
        <v>47.91400290219471</v>
      </c>
      <c r="BP100" s="2">
        <f t="shared" si="115"/>
        <v>50.091912125021736</v>
      </c>
      <c r="BQ100" s="2">
        <f t="shared" si="115"/>
        <v>52.269821347848769</v>
      </c>
      <c r="BR100" s="2">
        <f t="shared" si="115"/>
        <v>54.447730570675802</v>
      </c>
      <c r="BS100" s="2">
        <f t="shared" si="115"/>
        <v>56.625639793502835</v>
      </c>
      <c r="BT100" s="2">
        <f t="shared" si="115"/>
        <v>58.803549016329875</v>
      </c>
      <c r="BU100" s="2">
        <f t="shared" si="84"/>
        <v>2.6511604298090941E-5</v>
      </c>
      <c r="BV100" s="2">
        <f t="shared" si="84"/>
        <v>2.8717527142512532E-6</v>
      </c>
      <c r="BW100" s="2">
        <f t="shared" si="84"/>
        <v>3.1166738950794198E-7</v>
      </c>
      <c r="BX100" s="2">
        <f t="shared" si="82"/>
        <v>3.3884446670062543E-8</v>
      </c>
      <c r="BY100" s="2">
        <f t="shared" si="82"/>
        <v>3.6898924016404918E-9</v>
      </c>
      <c r="BZ100" s="2">
        <f t="shared" si="82"/>
        <v>4.0241830986277525E-10</v>
      </c>
      <c r="CA100" s="2">
        <f t="shared" si="82"/>
        <v>4.3948578563953228E-11</v>
      </c>
      <c r="CB100" s="2"/>
      <c r="CC100" s="6">
        <f t="shared" si="103"/>
        <v>189</v>
      </c>
      <c r="CD100" s="2">
        <f t="shared" si="91"/>
        <v>0.01</v>
      </c>
      <c r="CE100" s="2">
        <f t="shared" si="91"/>
        <v>0.05</v>
      </c>
      <c r="CF100" s="2">
        <f t="shared" si="91"/>
        <v>0.2</v>
      </c>
      <c r="CG100" s="2">
        <f t="shared" si="91"/>
        <v>0.48</v>
      </c>
      <c r="CH100" s="2">
        <f t="shared" si="91"/>
        <v>0.2</v>
      </c>
      <c r="CI100" s="2">
        <f t="shared" si="91"/>
        <v>4.998760999632415E-2</v>
      </c>
      <c r="CJ100" s="2">
        <f t="shared" si="91"/>
        <v>5.974971758208816E-3</v>
      </c>
      <c r="CK100" s="21">
        <f t="shared" si="125"/>
        <v>534696.56845351344</v>
      </c>
      <c r="CL100" s="21">
        <f t="shared" si="125"/>
        <v>58226.50209788455</v>
      </c>
      <c r="CM100" s="21">
        <f t="shared" si="125"/>
        <v>6350.160929634515</v>
      </c>
      <c r="CN100" s="21">
        <f t="shared" si="125"/>
        <v>693.50856973917939</v>
      </c>
      <c r="CO100" s="21">
        <f t="shared" si="125"/>
        <v>75.836695303136437</v>
      </c>
      <c r="CP100" s="21">
        <f t="shared" si="125"/>
        <v>8.3028882920907439</v>
      </c>
      <c r="CQ100" s="21">
        <f t="shared" si="125"/>
        <v>0.91005316555405202</v>
      </c>
      <c r="CR100" s="2">
        <f t="shared" si="116"/>
        <v>52.269821347848769</v>
      </c>
      <c r="CS100" s="2">
        <f t="shared" si="116"/>
        <v>54.447730570675802</v>
      </c>
      <c r="CT100" s="2">
        <f t="shared" si="116"/>
        <v>56.625639793502835</v>
      </c>
      <c r="CU100" s="2">
        <f t="shared" si="116"/>
        <v>58.803549016329875</v>
      </c>
      <c r="CV100" s="2">
        <f t="shared" si="116"/>
        <v>60.981458239156908</v>
      </c>
      <c r="CW100" s="2">
        <f t="shared" si="116"/>
        <v>63.15936746198394</v>
      </c>
      <c r="CX100" s="2">
        <f t="shared" si="116"/>
        <v>65.337276684810973</v>
      </c>
      <c r="CY100" s="2">
        <f t="shared" si="85"/>
        <v>3.3884446670062543E-8</v>
      </c>
      <c r="CZ100" s="2">
        <f t="shared" si="85"/>
        <v>3.6898924016404918E-9</v>
      </c>
      <c r="DA100" s="2">
        <f t="shared" si="85"/>
        <v>4.0241830986277525E-10</v>
      </c>
      <c r="DB100" s="2">
        <f t="shared" si="83"/>
        <v>4.3948578563953228E-11</v>
      </c>
      <c r="DC100" s="2">
        <f t="shared" si="83"/>
        <v>4.8058742270682201E-12</v>
      </c>
      <c r="DD100" s="2">
        <f t="shared" si="83"/>
        <v>5.2616529100701807E-13</v>
      </c>
      <c r="DE100" s="2">
        <f t="shared" si="83"/>
        <v>5.7671303267050186E-14</v>
      </c>
      <c r="DF100" s="2"/>
      <c r="DG100" s="6">
        <f t="shared" si="104"/>
        <v>189</v>
      </c>
      <c r="DH100" s="2">
        <f t="shared" si="120"/>
        <v>0.06</v>
      </c>
      <c r="DI100" s="2">
        <f t="shared" si="120"/>
        <v>0.09</v>
      </c>
      <c r="DJ100" s="2">
        <f t="shared" si="120"/>
        <v>0.12</v>
      </c>
      <c r="DK100" s="2">
        <f t="shared" si="120"/>
        <v>0.12996778599044279</v>
      </c>
      <c r="DL100" s="2">
        <f t="shared" si="120"/>
        <v>7.7674632856714609E-2</v>
      </c>
      <c r="DM100" s="2">
        <f t="shared" si="120"/>
        <v>1.0453248078415725E-2</v>
      </c>
      <c r="DN100" s="2">
        <f t="shared" si="120"/>
        <v>1.0906973672576759E-3</v>
      </c>
      <c r="DO100" s="2">
        <f t="shared" si="120"/>
        <v>1.0843999102584156E-4</v>
      </c>
      <c r="DP100" s="2">
        <f t="shared" si="117"/>
        <v>9.2850099732300089E-6</v>
      </c>
      <c r="DQ100" s="2">
        <f t="shared" si="117"/>
        <v>7.3036860884223564E-7</v>
      </c>
      <c r="DR100" s="2">
        <f t="shared" si="117"/>
        <v>4.8294349969113527E-8</v>
      </c>
      <c r="DS100" s="2">
        <f t="shared" si="117"/>
        <v>3.5507937234946498E-9</v>
      </c>
      <c r="DT100" s="2">
        <f t="shared" si="117"/>
        <v>0</v>
      </c>
      <c r="DU100" s="21">
        <f t="shared" si="126"/>
        <v>6350.160929634515</v>
      </c>
      <c r="DV100" s="21">
        <f t="shared" si="126"/>
        <v>693.50856973917939</v>
      </c>
      <c r="DW100" s="21">
        <f t="shared" si="126"/>
        <v>75.836695303136437</v>
      </c>
      <c r="DX100" s="21">
        <f t="shared" si="126"/>
        <v>8.3028882920907439</v>
      </c>
      <c r="DY100" s="21">
        <f t="shared" si="126"/>
        <v>0.91005316555405202</v>
      </c>
      <c r="DZ100" s="21">
        <f t="shared" si="126"/>
        <v>9.9852963422897942E-2</v>
      </c>
      <c r="EA100" s="21">
        <f t="shared" si="126"/>
        <v>1.0966890784477585E-2</v>
      </c>
      <c r="EB100" s="21">
        <f t="shared" si="126"/>
        <v>1.205615251269125E-3</v>
      </c>
      <c r="EC100" s="21">
        <f t="shared" si="126"/>
        <v>1.3265179747828362E-4</v>
      </c>
      <c r="ED100" s="21">
        <f t="shared" si="126"/>
        <v>1.4607478865546401E-5</v>
      </c>
      <c r="EE100" s="21">
        <f t="shared" si="126"/>
        <v>1.6098129613550412E-6</v>
      </c>
      <c r="EF100" s="21">
        <f t="shared" si="126"/>
        <v>1.7753970197412708E-7</v>
      </c>
      <c r="EG100" s="21">
        <f t="shared" si="126"/>
        <v>1.9593804613408115E-8</v>
      </c>
      <c r="EH100" s="2">
        <f t="shared" si="118"/>
        <v>56.625639793502835</v>
      </c>
      <c r="EI100" s="2">
        <f t="shared" si="118"/>
        <v>58.803549016329875</v>
      </c>
      <c r="EJ100" s="2">
        <f t="shared" si="118"/>
        <v>60.981458239156908</v>
      </c>
      <c r="EK100" s="2">
        <f t="shared" si="118"/>
        <v>63.15936746198394</v>
      </c>
      <c r="EL100" s="2">
        <f t="shared" si="118"/>
        <v>65.337276684810973</v>
      </c>
      <c r="EM100" s="2">
        <f t="shared" si="118"/>
        <v>67.515185907637999</v>
      </c>
      <c r="EN100" s="2">
        <f t="shared" si="118"/>
        <v>69.693095130465039</v>
      </c>
      <c r="EO100" s="2">
        <f t="shared" si="118"/>
        <v>71.871004353292065</v>
      </c>
      <c r="EP100" s="2">
        <f t="shared" si="118"/>
        <v>74.048913576119091</v>
      </c>
      <c r="EQ100" s="2">
        <f t="shared" si="118"/>
        <v>76.226822798946131</v>
      </c>
      <c r="ER100" s="2">
        <f t="shared" si="118"/>
        <v>78.404732021773157</v>
      </c>
      <c r="ES100" s="2">
        <f t="shared" si="118"/>
        <v>80.582641244600197</v>
      </c>
      <c r="ET100" s="2">
        <f t="shared" si="118"/>
        <v>82.760550467427223</v>
      </c>
      <c r="EU100" s="2">
        <f t="shared" si="114"/>
        <v>4.0241830986277525E-10</v>
      </c>
      <c r="EV100" s="2">
        <f t="shared" si="114"/>
        <v>4.3948578563953228E-11</v>
      </c>
      <c r="EW100" s="2">
        <f t="shared" si="114"/>
        <v>4.8058742270682201E-12</v>
      </c>
      <c r="EX100" s="2">
        <f t="shared" si="114"/>
        <v>5.2616529100701807E-13</v>
      </c>
      <c r="EY100" s="2">
        <f t="shared" si="114"/>
        <v>5.7671303267050186E-14</v>
      </c>
      <c r="EZ100" s="2">
        <f t="shared" si="114"/>
        <v>6.3278177074079813E-15</v>
      </c>
      <c r="FA100" s="2">
        <f t="shared" si="114"/>
        <v>6.9498674172861756E-16</v>
      </c>
      <c r="FB100" s="2">
        <f t="shared" si="113"/>
        <v>7.6401473464456585E-17</v>
      </c>
      <c r="FC100" s="2">
        <f t="shared" si="69"/>
        <v>8.4063243015388858E-18</v>
      </c>
      <c r="FD100" s="2">
        <f t="shared" si="69"/>
        <v>9.2569574559863124E-19</v>
      </c>
      <c r="FE100" s="2">
        <f t="shared" si="69"/>
        <v>1.0201603050412174E-19</v>
      </c>
      <c r="FF100" s="2">
        <f t="shared" si="69"/>
        <v>1.125093168403847E-20</v>
      </c>
      <c r="FG100" s="2">
        <f t="shared" si="69"/>
        <v>1.2416859704314394E-21</v>
      </c>
    </row>
    <row r="101" spans="1:163" x14ac:dyDescent="0.25">
      <c r="A101" s="19">
        <v>83</v>
      </c>
      <c r="B101" s="19">
        <v>191</v>
      </c>
      <c r="C101" s="4">
        <f t="shared" si="122"/>
        <v>83</v>
      </c>
      <c r="D101" s="20">
        <f t="shared" si="122"/>
        <v>191</v>
      </c>
      <c r="E101" s="8">
        <f t="shared" si="92"/>
        <v>464.16</v>
      </c>
      <c r="F101" s="21">
        <f t="shared" si="111"/>
        <v>6.3371356147021542E-14</v>
      </c>
      <c r="G101" s="7">
        <f t="shared" si="93"/>
        <v>0.57660793800345167</v>
      </c>
      <c r="H101" s="7">
        <f t="shared" si="94"/>
        <v>8.5240142917001067E-3</v>
      </c>
      <c r="I101" s="32">
        <f t="shared" si="95"/>
        <v>92.891625847612104</v>
      </c>
      <c r="J101" s="2">
        <f t="shared" si="105"/>
        <v>1.8857993279353178</v>
      </c>
      <c r="K101" s="2">
        <f t="shared" si="96"/>
        <v>3.6004278085773755</v>
      </c>
      <c r="L101" s="2">
        <f t="shared" si="106"/>
        <v>1.4087280515259222</v>
      </c>
      <c r="M101" s="2">
        <f t="shared" si="97"/>
        <v>1</v>
      </c>
      <c r="N101" s="2">
        <f t="shared" si="98"/>
        <v>1</v>
      </c>
      <c r="O101" s="2">
        <f t="shared" si="99"/>
        <v>0.99703584081295127</v>
      </c>
      <c r="P101" s="2">
        <f t="shared" si="100"/>
        <v>0.50698356300829817</v>
      </c>
      <c r="Q101" s="6">
        <f t="shared" si="101"/>
        <v>191</v>
      </c>
      <c r="R101" s="2">
        <f t="shared" si="89"/>
        <v>0.05</v>
      </c>
      <c r="S101" s="2">
        <f t="shared" si="89"/>
        <v>0.1</v>
      </c>
      <c r="T101" s="2">
        <f t="shared" si="89"/>
        <v>0.15</v>
      </c>
      <c r="U101" s="2">
        <f t="shared" si="89"/>
        <v>0.2</v>
      </c>
      <c r="V101" s="2">
        <f t="shared" si="89"/>
        <v>0.2</v>
      </c>
      <c r="W101" s="2">
        <f t="shared" si="89"/>
        <v>0.15</v>
      </c>
      <c r="X101" s="2">
        <f t="shared" si="89"/>
        <v>0.1</v>
      </c>
      <c r="Y101" s="2">
        <f t="shared" si="89"/>
        <v>0.05</v>
      </c>
      <c r="Z101" s="21">
        <f t="shared" si="123"/>
        <v>4719186284.1747484</v>
      </c>
      <c r="AA101" s="21">
        <f t="shared" si="123"/>
        <v>514963495.34399861</v>
      </c>
      <c r="AB101" s="21">
        <f t="shared" si="123"/>
        <v>56311210.027146325</v>
      </c>
      <c r="AC101" s="21">
        <f t="shared" si="123"/>
        <v>6169420.4011373045</v>
      </c>
      <c r="AD101" s="21">
        <f t="shared" si="123"/>
        <v>677105.89787229453</v>
      </c>
      <c r="AE101" s="21">
        <f t="shared" si="123"/>
        <v>74433.990325563849</v>
      </c>
      <c r="AF101" s="21">
        <f t="shared" si="123"/>
        <v>8194.7385823438017</v>
      </c>
      <c r="AG101" s="21">
        <f t="shared" si="123"/>
        <v>903.44245213899967</v>
      </c>
      <c r="AH101" s="2">
        <f t="shared" si="112"/>
        <v>43.370498380805806</v>
      </c>
      <c r="AI101" s="2">
        <f t="shared" si="112"/>
        <v>45.5390232998461</v>
      </c>
      <c r="AJ101" s="2">
        <f t="shared" si="112"/>
        <v>47.707548218886387</v>
      </c>
      <c r="AK101" s="2">
        <f t="shared" si="112"/>
        <v>49.876073137926674</v>
      </c>
      <c r="AL101" s="2">
        <f t="shared" si="112"/>
        <v>52.044598056966969</v>
      </c>
      <c r="AM101" s="2">
        <f t="shared" si="112"/>
        <v>54.213122976007256</v>
      </c>
      <c r="AN101" s="2">
        <f t="shared" si="112"/>
        <v>56.38164789504755</v>
      </c>
      <c r="AO101" s="2">
        <f t="shared" si="61"/>
        <v>58.550172814087844</v>
      </c>
      <c r="AP101" s="2">
        <f t="shared" si="121"/>
        <v>2.990612347426635E-4</v>
      </c>
      <c r="AQ101" s="2">
        <f t="shared" si="121"/>
        <v>3.2633935066292839E-5</v>
      </c>
      <c r="AR101" s="2">
        <f t="shared" si="121"/>
        <v>3.5685177457043732E-6</v>
      </c>
      <c r="AS101" s="2">
        <f t="shared" si="121"/>
        <v>3.909645374613151E-7</v>
      </c>
      <c r="AT101" s="2">
        <f t="shared" si="121"/>
        <v>4.2909119003318647E-8</v>
      </c>
      <c r="AU101" s="2">
        <f t="shared" si="121"/>
        <v>4.7169829103654156E-9</v>
      </c>
      <c r="AV101" s="2">
        <f t="shared" si="121"/>
        <v>5.1931169723345253E-10</v>
      </c>
      <c r="AW101" s="2">
        <f t="shared" si="119"/>
        <v>5.7252373392839178E-11</v>
      </c>
      <c r="AX101" s="2"/>
      <c r="AY101" s="6">
        <f t="shared" si="102"/>
        <v>191</v>
      </c>
      <c r="AZ101" s="2">
        <f t="shared" si="90"/>
        <v>0.05</v>
      </c>
      <c r="BA101" s="2">
        <f t="shared" si="90"/>
        <v>0.15</v>
      </c>
      <c r="BB101" s="2">
        <f t="shared" si="90"/>
        <v>0.2</v>
      </c>
      <c r="BC101" s="2">
        <f t="shared" si="90"/>
        <v>0.2</v>
      </c>
      <c r="BD101" s="2">
        <f t="shared" si="90"/>
        <v>0.2</v>
      </c>
      <c r="BE101" s="2">
        <f t="shared" si="90"/>
        <v>0.15</v>
      </c>
      <c r="BF101" s="2">
        <f t="shared" si="90"/>
        <v>0.05</v>
      </c>
      <c r="BG101" s="21">
        <f t="shared" si="124"/>
        <v>513815567.67834842</v>
      </c>
      <c r="BH101" s="21">
        <f t="shared" si="124"/>
        <v>56181970.32323423</v>
      </c>
      <c r="BI101" s="21">
        <f t="shared" si="124"/>
        <v>6154881.6872680634</v>
      </c>
      <c r="BJ101" s="21">
        <f t="shared" si="124"/>
        <v>675471.35665214597</v>
      </c>
      <c r="BK101" s="21">
        <f t="shared" si="124"/>
        <v>74250.303814024737</v>
      </c>
      <c r="BL101" s="21">
        <f t="shared" si="124"/>
        <v>8174.1025225707735</v>
      </c>
      <c r="BM101" s="21">
        <f t="shared" si="124"/>
        <v>901.12458046622282</v>
      </c>
      <c r="BN101" s="2">
        <f t="shared" si="115"/>
        <v>45.5390232998461</v>
      </c>
      <c r="BO101" s="2">
        <f t="shared" si="115"/>
        <v>47.707548218886387</v>
      </c>
      <c r="BP101" s="2">
        <f t="shared" si="115"/>
        <v>49.876073137926674</v>
      </c>
      <c r="BQ101" s="2">
        <f t="shared" si="115"/>
        <v>52.044598056966969</v>
      </c>
      <c r="BR101" s="2">
        <f t="shared" si="115"/>
        <v>54.213122976007256</v>
      </c>
      <c r="BS101" s="2">
        <f t="shared" si="115"/>
        <v>56.38164789504755</v>
      </c>
      <c r="BT101" s="2">
        <f t="shared" si="115"/>
        <v>58.550172814087844</v>
      </c>
      <c r="BU101" s="2">
        <f t="shared" si="84"/>
        <v>3.2561189333361532E-5</v>
      </c>
      <c r="BV101" s="2">
        <f t="shared" si="84"/>
        <v>3.5603276503994126E-6</v>
      </c>
      <c r="BW101" s="2">
        <f t="shared" si="84"/>
        <v>3.9004319944678741E-7</v>
      </c>
      <c r="BX101" s="2">
        <f t="shared" si="82"/>
        <v>4.2805535909519607E-8</v>
      </c>
      <c r="BY101" s="2">
        <f t="shared" si="82"/>
        <v>4.7053424470232662E-9</v>
      </c>
      <c r="BZ101" s="2">
        <f t="shared" si="82"/>
        <v>5.1800396214010467E-10</v>
      </c>
      <c r="CA101" s="2">
        <f t="shared" si="82"/>
        <v>5.7105486721560546E-11</v>
      </c>
      <c r="CB101" s="2"/>
      <c r="CC101" s="6">
        <f t="shared" si="103"/>
        <v>191</v>
      </c>
      <c r="CD101" s="2">
        <f t="shared" si="91"/>
        <v>0.01</v>
      </c>
      <c r="CE101" s="2">
        <f t="shared" si="91"/>
        <v>0.05</v>
      </c>
      <c r="CF101" s="2">
        <f t="shared" si="91"/>
        <v>0.2</v>
      </c>
      <c r="CG101" s="2">
        <f t="shared" si="91"/>
        <v>0.48</v>
      </c>
      <c r="CH101" s="2">
        <f t="shared" si="91"/>
        <v>0.2</v>
      </c>
      <c r="CI101" s="2">
        <f t="shared" si="91"/>
        <v>4.9999159067299286E-2</v>
      </c>
      <c r="CJ101" s="2">
        <f t="shared" si="91"/>
        <v>7.0366817456520717E-3</v>
      </c>
      <c r="CK101" s="21">
        <f t="shared" si="125"/>
        <v>675471.35665214597</v>
      </c>
      <c r="CL101" s="21">
        <f t="shared" si="125"/>
        <v>74250.303814024737</v>
      </c>
      <c r="CM101" s="21">
        <f t="shared" si="125"/>
        <v>8174.1025225707735</v>
      </c>
      <c r="CN101" s="21">
        <f t="shared" si="125"/>
        <v>901.12458046622282</v>
      </c>
      <c r="CO101" s="21">
        <f t="shared" si="125"/>
        <v>99.469495699416797</v>
      </c>
      <c r="CP101" s="21">
        <f t="shared" si="125"/>
        <v>10.993021929548735</v>
      </c>
      <c r="CQ101" s="21">
        <f t="shared" si="125"/>
        <v>1.2162754206707977</v>
      </c>
      <c r="CR101" s="2">
        <f t="shared" si="116"/>
        <v>52.044598056966969</v>
      </c>
      <c r="CS101" s="2">
        <f t="shared" si="116"/>
        <v>54.213122976007256</v>
      </c>
      <c r="CT101" s="2">
        <f t="shared" si="116"/>
        <v>56.38164789504755</v>
      </c>
      <c r="CU101" s="2">
        <f t="shared" si="116"/>
        <v>58.550172814087844</v>
      </c>
      <c r="CV101" s="2">
        <f t="shared" si="116"/>
        <v>60.718697733128138</v>
      </c>
      <c r="CW101" s="2">
        <f t="shared" si="116"/>
        <v>62.887222652168425</v>
      </c>
      <c r="CX101" s="2">
        <f t="shared" si="116"/>
        <v>65.055747571208713</v>
      </c>
      <c r="CY101" s="2">
        <f t="shared" si="85"/>
        <v>4.2805535909519607E-8</v>
      </c>
      <c r="CZ101" s="2">
        <f t="shared" si="85"/>
        <v>4.7053424470232662E-9</v>
      </c>
      <c r="DA101" s="2">
        <f t="shared" si="85"/>
        <v>5.1800396214010467E-10</v>
      </c>
      <c r="DB101" s="2">
        <f t="shared" si="83"/>
        <v>5.7105486721560546E-11</v>
      </c>
      <c r="DC101" s="2">
        <f t="shared" si="83"/>
        <v>6.3035168377323747E-12</v>
      </c>
      <c r="DD101" s="2">
        <f t="shared" si="83"/>
        <v>6.9664270782945099E-13</v>
      </c>
      <c r="DE101" s="2">
        <f t="shared" si="83"/>
        <v>7.7077022856197571E-14</v>
      </c>
      <c r="DF101" s="2"/>
      <c r="DG101" s="6">
        <f t="shared" si="104"/>
        <v>191</v>
      </c>
      <c r="DH101" s="2">
        <f t="shared" si="120"/>
        <v>0.06</v>
      </c>
      <c r="DI101" s="2">
        <f t="shared" si="120"/>
        <v>0.09</v>
      </c>
      <c r="DJ101" s="2">
        <f t="shared" si="120"/>
        <v>0.12</v>
      </c>
      <c r="DK101" s="2">
        <f t="shared" si="120"/>
        <v>0.12999781357497814</v>
      </c>
      <c r="DL101" s="2">
        <f t="shared" si="120"/>
        <v>9.1476862693476935E-2</v>
      </c>
      <c r="DM101" s="2">
        <f t="shared" si="120"/>
        <v>1.3863476957915148E-2</v>
      </c>
      <c r="DN101" s="2">
        <f t="shared" si="120"/>
        <v>1.4823947486405588E-3</v>
      </c>
      <c r="DO101" s="2">
        <f t="shared" si="120"/>
        <v>1.4903483004577445E-4</v>
      </c>
      <c r="DP101" s="2">
        <f t="shared" si="117"/>
        <v>1.2883814706672326E-5</v>
      </c>
      <c r="DQ101" s="2">
        <f t="shared" si="117"/>
        <v>1.0230359854923599E-6</v>
      </c>
      <c r="DR101" s="2">
        <f t="shared" si="117"/>
        <v>6.8284638743421048E-8</v>
      </c>
      <c r="DS101" s="2">
        <f t="shared" si="117"/>
        <v>5.0679107022055803E-9</v>
      </c>
      <c r="DT101" s="2">
        <f t="shared" si="117"/>
        <v>0</v>
      </c>
      <c r="DU101" s="21">
        <f t="shared" si="126"/>
        <v>8174.1025225707735</v>
      </c>
      <c r="DV101" s="21">
        <f t="shared" si="126"/>
        <v>901.12458046622282</v>
      </c>
      <c r="DW101" s="21">
        <f t="shared" si="126"/>
        <v>99.469495699416797</v>
      </c>
      <c r="DX101" s="21">
        <f t="shared" si="126"/>
        <v>10.993021929548735</v>
      </c>
      <c r="DY101" s="21">
        <f t="shared" si="126"/>
        <v>1.2162754206707977</v>
      </c>
      <c r="DZ101" s="21">
        <f t="shared" si="126"/>
        <v>0.13471106955075129</v>
      </c>
      <c r="EA101" s="21">
        <f t="shared" si="126"/>
        <v>1.4934920264640637E-2</v>
      </c>
      <c r="EB101" s="21">
        <f t="shared" si="126"/>
        <v>1.6573151444329139E-3</v>
      </c>
      <c r="EC101" s="21">
        <f t="shared" si="126"/>
        <v>1.8407143591692385E-4</v>
      </c>
      <c r="ED101" s="21">
        <f t="shared" si="126"/>
        <v>2.046092903322101E-5</v>
      </c>
      <c r="EE101" s="21">
        <f t="shared" si="126"/>
        <v>2.2761572151729957E-6</v>
      </c>
      <c r="EF101" s="21">
        <f t="shared" si="126"/>
        <v>2.5339556718727601E-7</v>
      </c>
      <c r="EG101" s="21">
        <f t="shared" si="126"/>
        <v>2.8229223529267259E-8</v>
      </c>
      <c r="EH101" s="2">
        <f t="shared" si="118"/>
        <v>56.38164789504755</v>
      </c>
      <c r="EI101" s="2">
        <f t="shared" si="118"/>
        <v>58.550172814087844</v>
      </c>
      <c r="EJ101" s="2">
        <f t="shared" si="118"/>
        <v>60.718697733128138</v>
      </c>
      <c r="EK101" s="2">
        <f t="shared" si="118"/>
        <v>62.887222652168425</v>
      </c>
      <c r="EL101" s="2">
        <f t="shared" si="118"/>
        <v>65.055747571208713</v>
      </c>
      <c r="EM101" s="2">
        <f t="shared" si="118"/>
        <v>67.224272490249007</v>
      </c>
      <c r="EN101" s="2">
        <f t="shared" si="118"/>
        <v>69.392797409289301</v>
      </c>
      <c r="EO101" s="2">
        <f t="shared" si="118"/>
        <v>71.561322328329581</v>
      </c>
      <c r="EP101" s="2">
        <f t="shared" si="118"/>
        <v>73.729847247369875</v>
      </c>
      <c r="EQ101" s="2">
        <f t="shared" si="118"/>
        <v>75.898372166410169</v>
      </c>
      <c r="ER101" s="2">
        <f t="shared" si="118"/>
        <v>78.066897085450449</v>
      </c>
      <c r="ES101" s="2">
        <f t="shared" si="118"/>
        <v>80.235422004490744</v>
      </c>
      <c r="ET101" s="2">
        <f t="shared" si="118"/>
        <v>82.403946923531038</v>
      </c>
      <c r="EU101" s="2">
        <f t="shared" si="114"/>
        <v>5.1800396214010467E-10</v>
      </c>
      <c r="EV101" s="2">
        <f t="shared" si="114"/>
        <v>5.7105486721560546E-11</v>
      </c>
      <c r="EW101" s="2">
        <f t="shared" si="114"/>
        <v>6.3035168377323747E-12</v>
      </c>
      <c r="EX101" s="2">
        <f t="shared" si="114"/>
        <v>6.9664270782945099E-13</v>
      </c>
      <c r="EY101" s="2">
        <f t="shared" si="114"/>
        <v>7.7077022856197571E-14</v>
      </c>
      <c r="EZ101" s="2">
        <f t="shared" si="114"/>
        <v>8.5368231654468494E-15</v>
      </c>
      <c r="FA101" s="2">
        <f t="shared" si="114"/>
        <v>9.4644615111791109E-16</v>
      </c>
      <c r="FB101" s="2">
        <f t="shared" si="113"/>
        <v>1.0502630826571063E-16</v>
      </c>
      <c r="FC101" s="2">
        <f t="shared" si="69"/>
        <v>1.1664856521985035E-17</v>
      </c>
      <c r="FD101" s="2">
        <f t="shared" si="69"/>
        <v>1.2966368208631818E-18</v>
      </c>
      <c r="FE101" s="2">
        <f t="shared" si="69"/>
        <v>1.4424316952934064E-19</v>
      </c>
      <c r="FF101" s="2">
        <f t="shared" si="69"/>
        <v>1.6058020734301393E-20</v>
      </c>
      <c r="FG101" s="2">
        <f t="shared" si="69"/>
        <v>1.7889241780270758E-21</v>
      </c>
    </row>
    <row r="102" spans="1:163" x14ac:dyDescent="0.25">
      <c r="A102" s="19">
        <v>84</v>
      </c>
      <c r="B102" s="19">
        <v>193</v>
      </c>
      <c r="C102" s="4">
        <f t="shared" si="122"/>
        <v>84</v>
      </c>
      <c r="D102" s="20">
        <f t="shared" si="122"/>
        <v>193</v>
      </c>
      <c r="E102" s="8">
        <f t="shared" si="92"/>
        <v>466.16</v>
      </c>
      <c r="F102" s="21">
        <f t="shared" si="111"/>
        <v>6.3371356147021542E-14</v>
      </c>
      <c r="G102" s="7">
        <f t="shared" si="93"/>
        <v>0.56373101875794795</v>
      </c>
      <c r="H102" s="7">
        <f t="shared" si="94"/>
        <v>8.5590422613615255E-3</v>
      </c>
      <c r="I102" s="32">
        <f t="shared" si="95"/>
        <v>92.983162063425496</v>
      </c>
      <c r="J102" s="2">
        <f t="shared" si="105"/>
        <v>1.9655173145452201</v>
      </c>
      <c r="K102" s="2">
        <f t="shared" si="96"/>
        <v>3.7897547777083043</v>
      </c>
      <c r="L102" s="2">
        <f t="shared" si="106"/>
        <v>1.4154634183588266</v>
      </c>
      <c r="M102" s="2">
        <f t="shared" si="97"/>
        <v>1</v>
      </c>
      <c r="N102" s="2">
        <f t="shared" si="98"/>
        <v>1</v>
      </c>
      <c r="O102" s="2">
        <f t="shared" si="99"/>
        <v>0.99802406439343017</v>
      </c>
      <c r="P102" s="2">
        <f t="shared" si="100"/>
        <v>0.52478246746615542</v>
      </c>
      <c r="Q102" s="6">
        <f t="shared" si="101"/>
        <v>193</v>
      </c>
      <c r="R102" s="2">
        <f t="shared" si="89"/>
        <v>0.05</v>
      </c>
      <c r="S102" s="2">
        <f t="shared" si="89"/>
        <v>0.1</v>
      </c>
      <c r="T102" s="2">
        <f t="shared" si="89"/>
        <v>0.15</v>
      </c>
      <c r="U102" s="2">
        <f t="shared" si="89"/>
        <v>0.2</v>
      </c>
      <c r="V102" s="2">
        <f t="shared" si="89"/>
        <v>0.2</v>
      </c>
      <c r="W102" s="2">
        <f t="shared" si="89"/>
        <v>0.15</v>
      </c>
      <c r="X102" s="2">
        <f t="shared" si="89"/>
        <v>0.1</v>
      </c>
      <c r="Y102" s="2">
        <f t="shared" si="89"/>
        <v>0.05</v>
      </c>
      <c r="Z102" s="21">
        <f t="shared" si="123"/>
        <v>5732368692.0690928</v>
      </c>
      <c r="AA102" s="21">
        <f t="shared" si="123"/>
        <v>631375174.50027573</v>
      </c>
      <c r="AB102" s="21">
        <f t="shared" si="123"/>
        <v>69686665.872945905</v>
      </c>
      <c r="AC102" s="21">
        <f t="shared" si="123"/>
        <v>7706243.0607644804</v>
      </c>
      <c r="AD102" s="21">
        <f t="shared" si="123"/>
        <v>853686.11369534128</v>
      </c>
      <c r="AE102" s="21">
        <f t="shared" si="123"/>
        <v>94723.121758526191</v>
      </c>
      <c r="AF102" s="21">
        <f t="shared" si="123"/>
        <v>10525.983978714245</v>
      </c>
      <c r="AG102" s="21">
        <f t="shared" si="123"/>
        <v>1171.3072545476548</v>
      </c>
      <c r="AH102" s="2">
        <f t="shared" si="112"/>
        <v>43.184422791390986</v>
      </c>
      <c r="AI102" s="2">
        <f t="shared" si="112"/>
        <v>45.343643930960539</v>
      </c>
      <c r="AJ102" s="2">
        <f t="shared" si="112"/>
        <v>47.502865070530085</v>
      </c>
      <c r="AK102" s="2">
        <f t="shared" si="112"/>
        <v>49.662086210099638</v>
      </c>
      <c r="AL102" s="2">
        <f t="shared" si="112"/>
        <v>51.821307349669183</v>
      </c>
      <c r="AM102" s="2">
        <f t="shared" si="112"/>
        <v>53.980528489238736</v>
      </c>
      <c r="AN102" s="2">
        <f t="shared" si="112"/>
        <v>56.139749628808282</v>
      </c>
      <c r="AO102" s="2">
        <f t="shared" si="61"/>
        <v>58.298970768377842</v>
      </c>
      <c r="AP102" s="2">
        <f t="shared" si="121"/>
        <v>3.6326797795523287E-4</v>
      </c>
      <c r="AQ102" s="2">
        <f t="shared" si="121"/>
        <v>4.0011101045778082E-5</v>
      </c>
      <c r="AR102" s="2">
        <f t="shared" si="121"/>
        <v>4.4161385217372992E-6</v>
      </c>
      <c r="AS102" s="2">
        <f t="shared" si="121"/>
        <v>4.8835507355936175E-7</v>
      </c>
      <c r="AT102" s="2">
        <f t="shared" si="121"/>
        <v>5.4099246748758874E-8</v>
      </c>
      <c r="AU102" s="2">
        <f t="shared" si="121"/>
        <v>6.0027326843174017E-9</v>
      </c>
      <c r="AV102" s="2">
        <f t="shared" si="121"/>
        <v>6.6704587951294824E-10</v>
      </c>
      <c r="AW102" s="2">
        <f t="shared" si="119"/>
        <v>7.422732918552962E-11</v>
      </c>
      <c r="AX102" s="2"/>
      <c r="AY102" s="6">
        <f t="shared" si="102"/>
        <v>193</v>
      </c>
      <c r="AZ102" s="2">
        <f t="shared" si="90"/>
        <v>0.05</v>
      </c>
      <c r="BA102" s="2">
        <f t="shared" si="90"/>
        <v>0.15</v>
      </c>
      <c r="BB102" s="2">
        <f t="shared" si="90"/>
        <v>0.2</v>
      </c>
      <c r="BC102" s="2">
        <f t="shared" si="90"/>
        <v>0.2</v>
      </c>
      <c r="BD102" s="2">
        <f t="shared" si="90"/>
        <v>0.2</v>
      </c>
      <c r="BE102" s="2">
        <f t="shared" si="90"/>
        <v>0.15</v>
      </c>
      <c r="BF102" s="2">
        <f t="shared" si="90"/>
        <v>0.05</v>
      </c>
      <c r="BG102" s="21">
        <f t="shared" si="124"/>
        <v>629971649.1938709</v>
      </c>
      <c r="BH102" s="21">
        <f t="shared" si="124"/>
        <v>69527148.190586075</v>
      </c>
      <c r="BI102" s="21">
        <f t="shared" si="124"/>
        <v>7688128.0208252929</v>
      </c>
      <c r="BJ102" s="21">
        <f t="shared" si="124"/>
        <v>851630.2047416023</v>
      </c>
      <c r="BK102" s="21">
        <f t="shared" si="124"/>
        <v>94489.896799118695</v>
      </c>
      <c r="BL102" s="21">
        <f t="shared" si="124"/>
        <v>10499.534932439446</v>
      </c>
      <c r="BM102" s="21">
        <f t="shared" si="124"/>
        <v>1168.3084071225085</v>
      </c>
      <c r="BN102" s="2">
        <f t="shared" si="115"/>
        <v>45.343643930960539</v>
      </c>
      <c r="BO102" s="2">
        <f t="shared" si="115"/>
        <v>47.502865070530085</v>
      </c>
      <c r="BP102" s="2">
        <f t="shared" si="115"/>
        <v>49.662086210099638</v>
      </c>
      <c r="BQ102" s="2">
        <f t="shared" si="115"/>
        <v>51.821307349669183</v>
      </c>
      <c r="BR102" s="2">
        <f t="shared" si="115"/>
        <v>53.980528489238736</v>
      </c>
      <c r="BS102" s="2">
        <f t="shared" si="115"/>
        <v>56.139749628808282</v>
      </c>
      <c r="BT102" s="2">
        <f t="shared" si="115"/>
        <v>58.298970768377842</v>
      </c>
      <c r="BU102" s="2">
        <f t="shared" si="84"/>
        <v>3.9922157743724172E-5</v>
      </c>
      <c r="BV102" s="2">
        <f t="shared" si="84"/>
        <v>4.4060296698767161E-6</v>
      </c>
      <c r="BW102" s="2">
        <f t="shared" si="84"/>
        <v>4.8720709891175758E-7</v>
      </c>
      <c r="BX102" s="2">
        <f t="shared" si="82"/>
        <v>5.3968961010245607E-8</v>
      </c>
      <c r="BY102" s="2">
        <f t="shared" si="82"/>
        <v>5.9879529023524143E-9</v>
      </c>
      <c r="BZ102" s="2">
        <f t="shared" si="82"/>
        <v>6.6536976758171893E-10</v>
      </c>
      <c r="CA102" s="2">
        <f t="shared" si="82"/>
        <v>7.4037288157320093E-11</v>
      </c>
      <c r="CB102" s="2"/>
      <c r="CC102" s="6">
        <f t="shared" si="103"/>
        <v>193</v>
      </c>
      <c r="CD102" s="2">
        <f t="shared" si="91"/>
        <v>0.01</v>
      </c>
      <c r="CE102" s="2">
        <f t="shared" si="91"/>
        <v>0.05</v>
      </c>
      <c r="CF102" s="2">
        <f t="shared" si="91"/>
        <v>0.2</v>
      </c>
      <c r="CG102" s="2">
        <f t="shared" si="91"/>
        <v>0.48</v>
      </c>
      <c r="CH102" s="2">
        <f t="shared" si="91"/>
        <v>0.2</v>
      </c>
      <c r="CI102" s="2">
        <f t="shared" si="91"/>
        <v>4.9999975288643111E-2</v>
      </c>
      <c r="CJ102" s="2">
        <f t="shared" si="91"/>
        <v>8.0240891047871493E-3</v>
      </c>
      <c r="CK102" s="21">
        <f t="shared" si="125"/>
        <v>851630.2047416023</v>
      </c>
      <c r="CL102" s="21">
        <f t="shared" si="125"/>
        <v>94489.896799118695</v>
      </c>
      <c r="CM102" s="21">
        <f t="shared" si="125"/>
        <v>10499.534932439446</v>
      </c>
      <c r="CN102" s="21">
        <f t="shared" si="125"/>
        <v>1168.3084071225085</v>
      </c>
      <c r="CO102" s="21">
        <f t="shared" si="125"/>
        <v>130.16826664376256</v>
      </c>
      <c r="CP102" s="21">
        <f t="shared" si="125"/>
        <v>14.520270632312709</v>
      </c>
      <c r="CQ102" s="21">
        <f t="shared" si="125"/>
        <v>1.621555588200877</v>
      </c>
      <c r="CR102" s="2">
        <f t="shared" si="116"/>
        <v>51.821307349669183</v>
      </c>
      <c r="CS102" s="2">
        <f t="shared" si="116"/>
        <v>53.980528489238736</v>
      </c>
      <c r="CT102" s="2">
        <f t="shared" si="116"/>
        <v>56.139749628808282</v>
      </c>
      <c r="CU102" s="2">
        <f t="shared" si="116"/>
        <v>58.298970768377842</v>
      </c>
      <c r="CV102" s="2">
        <f t="shared" si="116"/>
        <v>60.458191907947388</v>
      </c>
      <c r="CW102" s="2">
        <f t="shared" si="116"/>
        <v>62.617413047516941</v>
      </c>
      <c r="CX102" s="2">
        <f t="shared" si="116"/>
        <v>64.776634187086486</v>
      </c>
      <c r="CY102" s="2">
        <f t="shared" si="85"/>
        <v>5.3968961010245607E-8</v>
      </c>
      <c r="CZ102" s="2">
        <f t="shared" si="85"/>
        <v>5.9879529023524143E-9</v>
      </c>
      <c r="DA102" s="2">
        <f t="shared" si="85"/>
        <v>6.6536976758171893E-10</v>
      </c>
      <c r="DB102" s="2">
        <f t="shared" si="83"/>
        <v>7.4037288157320093E-11</v>
      </c>
      <c r="DC102" s="2">
        <f t="shared" si="83"/>
        <v>8.2489395845223464E-12</v>
      </c>
      <c r="DD102" s="2">
        <f t="shared" si="83"/>
        <v>9.2016924159142642E-13</v>
      </c>
      <c r="DE102" s="2">
        <f t="shared" si="83"/>
        <v>1.0276017669207078E-13</v>
      </c>
      <c r="DF102" s="2"/>
      <c r="DG102" s="6">
        <f t="shared" si="104"/>
        <v>193</v>
      </c>
      <c r="DH102" s="2">
        <f t="shared" si="120"/>
        <v>0.06</v>
      </c>
      <c r="DI102" s="2">
        <f t="shared" si="120"/>
        <v>0.09</v>
      </c>
      <c r="DJ102" s="2">
        <f t="shared" si="120"/>
        <v>0.12</v>
      </c>
      <c r="DK102" s="2">
        <f t="shared" si="120"/>
        <v>0.12999993575047208</v>
      </c>
      <c r="DL102" s="2">
        <f t="shared" si="120"/>
        <v>0.10431315836223296</v>
      </c>
      <c r="DM102" s="2">
        <f t="shared" si="120"/>
        <v>1.8237634852077203E-2</v>
      </c>
      <c r="DN102" s="2">
        <f t="shared" si="120"/>
        <v>2.0081196770993181E-3</v>
      </c>
      <c r="DO102" s="2">
        <f t="shared" si="120"/>
        <v>2.0425867608087289E-4</v>
      </c>
      <c r="DP102" s="2">
        <f t="shared" si="117"/>
        <v>1.7827779331280882E-5</v>
      </c>
      <c r="DQ102" s="2">
        <f t="shared" si="117"/>
        <v>1.4288910519244524E-6</v>
      </c>
      <c r="DR102" s="2">
        <f t="shared" si="117"/>
        <v>9.6266363004415824E-8</v>
      </c>
      <c r="DS102" s="2">
        <f t="shared" si="117"/>
        <v>7.2114467397632612E-9</v>
      </c>
      <c r="DT102" s="2">
        <f t="shared" si="117"/>
        <v>0</v>
      </c>
      <c r="DU102" s="21">
        <f t="shared" si="126"/>
        <v>10499.534932439446</v>
      </c>
      <c r="DV102" s="21">
        <f t="shared" si="126"/>
        <v>1168.3084071225085</v>
      </c>
      <c r="DW102" s="21">
        <f t="shared" si="126"/>
        <v>130.16826664376256</v>
      </c>
      <c r="DX102" s="21">
        <f t="shared" si="126"/>
        <v>14.520270632312709</v>
      </c>
      <c r="DY102" s="21">
        <f t="shared" si="126"/>
        <v>1.621555588200877</v>
      </c>
      <c r="DZ102" s="21">
        <f t="shared" si="126"/>
        <v>0.18127811793378965</v>
      </c>
      <c r="EA102" s="21">
        <f t="shared" si="126"/>
        <v>2.0285564598041296E-2</v>
      </c>
      <c r="EB102" s="21">
        <f t="shared" si="126"/>
        <v>2.2721201564743208E-3</v>
      </c>
      <c r="EC102" s="21">
        <f t="shared" si="126"/>
        <v>2.5471499898668581E-4</v>
      </c>
      <c r="ED102" s="21">
        <f t="shared" si="126"/>
        <v>2.8578229392147059E-5</v>
      </c>
      <c r="EE102" s="21">
        <f t="shared" si="126"/>
        <v>3.2088839152636577E-6</v>
      </c>
      <c r="EF102" s="21">
        <f t="shared" si="126"/>
        <v>3.6057240203693793E-7</v>
      </c>
      <c r="EG102" s="21">
        <f t="shared" si="126"/>
        <v>4.0544697432484338E-8</v>
      </c>
      <c r="EH102" s="2">
        <f t="shared" si="118"/>
        <v>56.139749628808282</v>
      </c>
      <c r="EI102" s="2">
        <f t="shared" si="118"/>
        <v>58.298970768377842</v>
      </c>
      <c r="EJ102" s="2">
        <f t="shared" si="118"/>
        <v>60.458191907947388</v>
      </c>
      <c r="EK102" s="2">
        <f t="shared" si="118"/>
        <v>62.617413047516941</v>
      </c>
      <c r="EL102" s="2">
        <f t="shared" si="118"/>
        <v>64.776634187086486</v>
      </c>
      <c r="EM102" s="2">
        <f t="shared" si="118"/>
        <v>66.935855326656039</v>
      </c>
      <c r="EN102" s="2">
        <f t="shared" si="118"/>
        <v>69.095076466225592</v>
      </c>
      <c r="EO102" s="2">
        <f t="shared" si="118"/>
        <v>71.254297605795131</v>
      </c>
      <c r="EP102" s="2">
        <f t="shared" si="118"/>
        <v>73.413518745364684</v>
      </c>
      <c r="EQ102" s="2">
        <f t="shared" si="118"/>
        <v>75.572739884934236</v>
      </c>
      <c r="ER102" s="2">
        <f t="shared" si="118"/>
        <v>77.731961024503789</v>
      </c>
      <c r="ES102" s="2">
        <f t="shared" si="118"/>
        <v>79.891182164073328</v>
      </c>
      <c r="ET102" s="2">
        <f t="shared" si="118"/>
        <v>82.050403303642881</v>
      </c>
      <c r="EU102" s="2">
        <f t="shared" si="114"/>
        <v>6.6536976758171893E-10</v>
      </c>
      <c r="EV102" s="2">
        <f t="shared" si="114"/>
        <v>7.4037288157320093E-11</v>
      </c>
      <c r="EW102" s="2">
        <f t="shared" si="114"/>
        <v>8.2489395845223464E-12</v>
      </c>
      <c r="EX102" s="2">
        <f t="shared" si="114"/>
        <v>9.2016924159142642E-13</v>
      </c>
      <c r="EY102" s="2">
        <f t="shared" si="114"/>
        <v>1.0276017669207078E-13</v>
      </c>
      <c r="EZ102" s="2">
        <f t="shared" si="114"/>
        <v>1.1487840173243956E-14</v>
      </c>
      <c r="FA102" s="2">
        <f t="shared" si="114"/>
        <v>1.285523738785887E-15</v>
      </c>
      <c r="FB102" s="2">
        <f t="shared" si="113"/>
        <v>1.4398733564476048E-16</v>
      </c>
      <c r="FC102" s="2">
        <f t="shared" si="69"/>
        <v>1.6141634916773498E-17</v>
      </c>
      <c r="FD102" s="2">
        <f t="shared" si="69"/>
        <v>1.8110411528610303E-18</v>
      </c>
      <c r="FE102" s="2">
        <f t="shared" si="69"/>
        <v>2.0335132542862214E-19</v>
      </c>
      <c r="FF102" s="2">
        <f t="shared" si="69"/>
        <v>2.2849962106269829E-20</v>
      </c>
      <c r="FG102" s="2">
        <f t="shared" si="69"/>
        <v>2.5693724608671948E-21</v>
      </c>
    </row>
    <row r="103" spans="1:163" x14ac:dyDescent="0.25">
      <c r="A103" s="19">
        <v>85</v>
      </c>
      <c r="B103" s="19">
        <v>195</v>
      </c>
      <c r="C103" s="4">
        <f t="shared" si="122"/>
        <v>85</v>
      </c>
      <c r="D103" s="20">
        <f t="shared" si="122"/>
        <v>195</v>
      </c>
      <c r="E103" s="8">
        <f t="shared" si="92"/>
        <v>468.16</v>
      </c>
      <c r="F103" s="21">
        <f t="shared" si="111"/>
        <v>6.3371356147021542E-14</v>
      </c>
      <c r="G103" s="7">
        <f t="shared" si="93"/>
        <v>0.55145305348269003</v>
      </c>
      <c r="H103" s="7">
        <f t="shared" si="94"/>
        <v>8.5920914825160198E-3</v>
      </c>
      <c r="I103" s="32">
        <f t="shared" si="95"/>
        <v>93.070647751258235</v>
      </c>
      <c r="J103" s="2">
        <f t="shared" si="105"/>
        <v>2.0446505086693327</v>
      </c>
      <c r="K103" s="2">
        <f t="shared" si="96"/>
        <v>3.9871703012812523</v>
      </c>
      <c r="L103" s="2">
        <f t="shared" si="106"/>
        <v>1.4219544183089456</v>
      </c>
      <c r="M103" s="2">
        <f t="shared" si="97"/>
        <v>1</v>
      </c>
      <c r="N103" s="2">
        <f t="shared" si="98"/>
        <v>1</v>
      </c>
      <c r="O103" s="2">
        <f t="shared" si="99"/>
        <v>0.99884288104011443</v>
      </c>
      <c r="P103" s="2">
        <f t="shared" si="100"/>
        <v>0.54173302820228364</v>
      </c>
      <c r="Q103" s="6">
        <f t="shared" si="101"/>
        <v>195</v>
      </c>
      <c r="R103" s="2">
        <f t="shared" si="89"/>
        <v>0.05</v>
      </c>
      <c r="S103" s="2">
        <f t="shared" si="89"/>
        <v>0.1</v>
      </c>
      <c r="T103" s="2">
        <f t="shared" si="89"/>
        <v>0.15</v>
      </c>
      <c r="U103" s="2">
        <f t="shared" si="89"/>
        <v>0.2</v>
      </c>
      <c r="V103" s="2">
        <f t="shared" si="89"/>
        <v>0.2</v>
      </c>
      <c r="W103" s="2">
        <f t="shared" si="89"/>
        <v>0.15</v>
      </c>
      <c r="X103" s="2">
        <f t="shared" si="89"/>
        <v>0.1</v>
      </c>
      <c r="Y103" s="2">
        <f t="shared" si="89"/>
        <v>0.05</v>
      </c>
      <c r="Z103" s="21">
        <f t="shared" si="123"/>
        <v>6951758668.635355</v>
      </c>
      <c r="AA103" s="21">
        <f t="shared" si="123"/>
        <v>772783091.37383151</v>
      </c>
      <c r="AB103" s="21">
        <f t="shared" si="123"/>
        <v>86085308.459572315</v>
      </c>
      <c r="AC103" s="21">
        <f t="shared" si="123"/>
        <v>9607956.8171444219</v>
      </c>
      <c r="AD103" s="21">
        <f t="shared" si="123"/>
        <v>1074225.1473519783</v>
      </c>
      <c r="AE103" s="21">
        <f t="shared" si="123"/>
        <v>120298.90000358413</v>
      </c>
      <c r="AF103" s="21">
        <f t="shared" si="123"/>
        <v>13492.012473150407</v>
      </c>
      <c r="AG103" s="21">
        <f t="shared" si="123"/>
        <v>1515.2806476086421</v>
      </c>
      <c r="AH103" s="2">
        <f t="shared" si="112"/>
        <v>42.999937048092157</v>
      </c>
      <c r="AI103" s="2">
        <f t="shared" si="112"/>
        <v>45.149933900496762</v>
      </c>
      <c r="AJ103" s="2">
        <f t="shared" si="112"/>
        <v>47.299930752901368</v>
      </c>
      <c r="AK103" s="2">
        <f t="shared" si="112"/>
        <v>49.44992760530598</v>
      </c>
      <c r="AL103" s="2">
        <f t="shared" si="112"/>
        <v>51.599924457710586</v>
      </c>
      <c r="AM103" s="2">
        <f t="shared" si="112"/>
        <v>53.749921310115191</v>
      </c>
      <c r="AN103" s="2">
        <f t="shared" si="112"/>
        <v>55.899918162519803</v>
      </c>
      <c r="AO103" s="2">
        <f t="shared" si="61"/>
        <v>58.049915014924416</v>
      </c>
      <c r="AP103" s="2">
        <f t="shared" si="121"/>
        <v>4.405423744423217E-4</v>
      </c>
      <c r="AQ103" s="2">
        <f t="shared" si="121"/>
        <v>4.8972312507980598E-5</v>
      </c>
      <c r="AR103" s="2">
        <f t="shared" si="121"/>
        <v>5.4553427414221164E-6</v>
      </c>
      <c r="AS103" s="2">
        <f t="shared" si="121"/>
        <v>6.0886925330460519E-7</v>
      </c>
      <c r="AT103" s="2">
        <f t="shared" si="121"/>
        <v>6.8075104394933597E-8</v>
      </c>
      <c r="AU103" s="2">
        <f t="shared" si="121"/>
        <v>7.6235044362222144E-9</v>
      </c>
      <c r="AV103" s="2">
        <f t="shared" si="121"/>
        <v>8.5500712757607642E-10</v>
      </c>
      <c r="AW103" s="2">
        <f t="shared" si="119"/>
        <v>9.6025389582296866E-11</v>
      </c>
      <c r="AX103" s="2"/>
      <c r="AY103" s="6">
        <f t="shared" si="102"/>
        <v>195</v>
      </c>
      <c r="AZ103" s="2">
        <f t="shared" si="90"/>
        <v>0.05</v>
      </c>
      <c r="BA103" s="2">
        <f t="shared" si="90"/>
        <v>0.15</v>
      </c>
      <c r="BB103" s="2">
        <f t="shared" si="90"/>
        <v>0.2</v>
      </c>
      <c r="BC103" s="2">
        <f t="shared" si="90"/>
        <v>0.2</v>
      </c>
      <c r="BD103" s="2">
        <f t="shared" si="90"/>
        <v>0.2</v>
      </c>
      <c r="BE103" s="2">
        <f t="shared" si="90"/>
        <v>0.15</v>
      </c>
      <c r="BF103" s="2">
        <f t="shared" si="90"/>
        <v>0.05</v>
      </c>
      <c r="BG103" s="21">
        <f t="shared" si="124"/>
        <v>771069985.68669045</v>
      </c>
      <c r="BH103" s="21">
        <f t="shared" si="124"/>
        <v>85888770.940080836</v>
      </c>
      <c r="BI103" s="21">
        <f t="shared" si="124"/>
        <v>9585427.8165647425</v>
      </c>
      <c r="BJ103" s="21">
        <f t="shared" si="124"/>
        <v>1071644.2736616577</v>
      </c>
      <c r="BK103" s="21">
        <f t="shared" si="124"/>
        <v>120003.37570538724</v>
      </c>
      <c r="BL103" s="21">
        <f t="shared" si="124"/>
        <v>13458.184249531621</v>
      </c>
      <c r="BM103" s="21">
        <f t="shared" si="124"/>
        <v>1511.4092229573052</v>
      </c>
      <c r="BN103" s="2">
        <f t="shared" si="115"/>
        <v>45.149933900496762</v>
      </c>
      <c r="BO103" s="2">
        <f t="shared" si="115"/>
        <v>47.299930752901368</v>
      </c>
      <c r="BP103" s="2">
        <f t="shared" si="115"/>
        <v>49.44992760530598</v>
      </c>
      <c r="BQ103" s="2">
        <f t="shared" si="115"/>
        <v>51.599924457710586</v>
      </c>
      <c r="BR103" s="2">
        <f t="shared" si="115"/>
        <v>53.749921310115191</v>
      </c>
      <c r="BS103" s="2">
        <f t="shared" si="115"/>
        <v>55.899918162519803</v>
      </c>
      <c r="BT103" s="2">
        <f t="shared" si="115"/>
        <v>58.049915014924416</v>
      </c>
      <c r="BU103" s="2">
        <f t="shared" si="84"/>
        <v>4.8863750677362925E-5</v>
      </c>
      <c r="BV103" s="2">
        <f t="shared" si="84"/>
        <v>5.4428878922781586E-6</v>
      </c>
      <c r="BW103" s="2">
        <f t="shared" si="84"/>
        <v>6.0744155998523345E-7</v>
      </c>
      <c r="BX103" s="2">
        <f t="shared" si="82"/>
        <v>6.7911550929133788E-8</v>
      </c>
      <c r="BY103" s="2">
        <f t="shared" si="82"/>
        <v>7.6047766606710799E-9</v>
      </c>
      <c r="BZ103" s="2">
        <f t="shared" si="82"/>
        <v>8.5286338716930925E-10</v>
      </c>
      <c r="CA103" s="2">
        <f t="shared" si="82"/>
        <v>9.5780052151920646E-11</v>
      </c>
      <c r="CB103" s="2"/>
      <c r="CC103" s="6">
        <f t="shared" si="103"/>
        <v>195</v>
      </c>
      <c r="CD103" s="2">
        <f t="shared" si="91"/>
        <v>0.01</v>
      </c>
      <c r="CE103" s="2">
        <f t="shared" si="91"/>
        <v>0.05</v>
      </c>
      <c r="CF103" s="2">
        <f t="shared" si="91"/>
        <v>0.2</v>
      </c>
      <c r="CG103" s="2">
        <f t="shared" si="91"/>
        <v>0.48</v>
      </c>
      <c r="CH103" s="2">
        <f t="shared" si="91"/>
        <v>0.2</v>
      </c>
      <c r="CI103" s="2">
        <f t="shared" si="91"/>
        <v>4.999999975509406E-2</v>
      </c>
      <c r="CJ103" s="2">
        <f t="shared" si="91"/>
        <v>8.8428812850204659E-3</v>
      </c>
      <c r="CK103" s="21">
        <f t="shared" si="125"/>
        <v>1071644.2736616577</v>
      </c>
      <c r="CL103" s="21">
        <f t="shared" si="125"/>
        <v>120003.37570538724</v>
      </c>
      <c r="CM103" s="21">
        <f t="shared" si="125"/>
        <v>13458.184249531621</v>
      </c>
      <c r="CN103" s="21">
        <f t="shared" si="125"/>
        <v>1511.4092229573052</v>
      </c>
      <c r="CO103" s="21">
        <f t="shared" si="125"/>
        <v>169.95647072175183</v>
      </c>
      <c r="CP103" s="21">
        <f t="shared" si="125"/>
        <v>19.134414624929835</v>
      </c>
      <c r="CQ103" s="21">
        <f t="shared" si="125"/>
        <v>2.1566520441865462</v>
      </c>
      <c r="CR103" s="2">
        <f t="shared" si="116"/>
        <v>51.599924457710586</v>
      </c>
      <c r="CS103" s="2">
        <f t="shared" si="116"/>
        <v>53.749921310115191</v>
      </c>
      <c r="CT103" s="2">
        <f t="shared" si="116"/>
        <v>55.899918162519803</v>
      </c>
      <c r="CU103" s="2">
        <f t="shared" si="116"/>
        <v>58.049915014924416</v>
      </c>
      <c r="CV103" s="2">
        <f t="shared" si="116"/>
        <v>60.199911867329021</v>
      </c>
      <c r="CW103" s="2">
        <f t="shared" si="116"/>
        <v>62.349908719733634</v>
      </c>
      <c r="CX103" s="2">
        <f t="shared" si="116"/>
        <v>64.499905572138232</v>
      </c>
      <c r="CY103" s="2">
        <f t="shared" si="85"/>
        <v>6.7911550929133788E-8</v>
      </c>
      <c r="CZ103" s="2">
        <f t="shared" si="85"/>
        <v>7.6047766606710799E-9</v>
      </c>
      <c r="DA103" s="2">
        <f t="shared" si="85"/>
        <v>8.5286338716930925E-10</v>
      </c>
      <c r="DB103" s="2">
        <f t="shared" si="83"/>
        <v>9.5780052151920646E-11</v>
      </c>
      <c r="DC103" s="2">
        <f t="shared" si="83"/>
        <v>1.0770372035598978E-11</v>
      </c>
      <c r="DD103" s="2">
        <f t="shared" si="83"/>
        <v>1.2125738038612063E-12</v>
      </c>
      <c r="DE103" s="2">
        <f t="shared" si="83"/>
        <v>1.3666996477734767E-13</v>
      </c>
      <c r="DF103" s="2"/>
      <c r="DG103" s="6">
        <f t="shared" si="104"/>
        <v>195</v>
      </c>
      <c r="DH103" s="2">
        <f t="shared" si="120"/>
        <v>0.06</v>
      </c>
      <c r="DI103" s="2">
        <f t="shared" si="120"/>
        <v>0.09</v>
      </c>
      <c r="DJ103" s="2">
        <f t="shared" si="120"/>
        <v>0.12</v>
      </c>
      <c r="DK103" s="2">
        <f t="shared" si="120"/>
        <v>0.12999999936324455</v>
      </c>
      <c r="DL103" s="2">
        <f t="shared" si="120"/>
        <v>0.11495745670526605</v>
      </c>
      <c r="DM103" s="2">
        <f t="shared" si="120"/>
        <v>2.3758870002980118E-2</v>
      </c>
      <c r="DN103" s="2">
        <f t="shared" si="120"/>
        <v>2.7107943312528419E-3</v>
      </c>
      <c r="DO103" s="2">
        <f t="shared" si="120"/>
        <v>2.7917100919072732E-4</v>
      </c>
      <c r="DP103" s="2">
        <f t="shared" si="117"/>
        <v>2.4601103432498884E-5</v>
      </c>
      <c r="DQ103" s="2">
        <f t="shared" si="117"/>
        <v>1.9901341828276744E-6</v>
      </c>
      <c r="DR103" s="2">
        <f t="shared" si="117"/>
        <v>1.3532162991491957E-7</v>
      </c>
      <c r="DS103" s="2">
        <f t="shared" si="117"/>
        <v>1.0231104061730889E-8</v>
      </c>
      <c r="DT103" s="2">
        <f t="shared" si="117"/>
        <v>0</v>
      </c>
      <c r="DU103" s="21">
        <f t="shared" si="126"/>
        <v>13458.184249531621</v>
      </c>
      <c r="DV103" s="21">
        <f t="shared" si="126"/>
        <v>1511.4092229573052</v>
      </c>
      <c r="DW103" s="21">
        <f t="shared" si="126"/>
        <v>169.95647072175183</v>
      </c>
      <c r="DX103" s="21">
        <f t="shared" si="126"/>
        <v>19.134414624929835</v>
      </c>
      <c r="DY103" s="21">
        <f t="shared" si="126"/>
        <v>2.1566520441865462</v>
      </c>
      <c r="DZ103" s="21">
        <f t="shared" si="126"/>
        <v>0.2433331557836679</v>
      </c>
      <c r="EA103" s="21">
        <f t="shared" si="126"/>
        <v>2.7482141606526931E-2</v>
      </c>
      <c r="EB103" s="21">
        <f t="shared" si="126"/>
        <v>3.1067209660477681E-3</v>
      </c>
      <c r="EC103" s="21">
        <f t="shared" si="126"/>
        <v>3.5150610578336185E-4</v>
      </c>
      <c r="ED103" s="21">
        <f t="shared" si="126"/>
        <v>3.9803475804349687E-5</v>
      </c>
      <c r="EE103" s="21">
        <f t="shared" si="126"/>
        <v>4.5107311704754769E-6</v>
      </c>
      <c r="EF103" s="21">
        <f t="shared" si="126"/>
        <v>5.1155533394845558E-7</v>
      </c>
      <c r="EG103" s="21">
        <f t="shared" si="126"/>
        <v>5.805522814301326E-8</v>
      </c>
      <c r="EH103" s="2">
        <f t="shared" si="118"/>
        <v>55.899918162519803</v>
      </c>
      <c r="EI103" s="2">
        <f t="shared" si="118"/>
        <v>58.049915014924416</v>
      </c>
      <c r="EJ103" s="2">
        <f t="shared" si="118"/>
        <v>60.199911867329021</v>
      </c>
      <c r="EK103" s="2">
        <f t="shared" si="118"/>
        <v>62.349908719733634</v>
      </c>
      <c r="EL103" s="2">
        <f t="shared" si="118"/>
        <v>64.499905572138232</v>
      </c>
      <c r="EM103" s="2">
        <f t="shared" si="118"/>
        <v>66.649902424542844</v>
      </c>
      <c r="EN103" s="2">
        <f t="shared" si="118"/>
        <v>68.799899276947457</v>
      </c>
      <c r="EO103" s="2">
        <f t="shared" si="118"/>
        <v>70.949896129352055</v>
      </c>
      <c r="EP103" s="2">
        <f t="shared" si="118"/>
        <v>73.099892981756668</v>
      </c>
      <c r="EQ103" s="2">
        <f t="shared" si="118"/>
        <v>75.24988983416128</v>
      </c>
      <c r="ER103" s="2">
        <f t="shared" si="118"/>
        <v>77.399886686565878</v>
      </c>
      <c r="ES103" s="2">
        <f t="shared" si="118"/>
        <v>79.549883538970491</v>
      </c>
      <c r="ET103" s="2">
        <f t="shared" si="118"/>
        <v>81.699880391375103</v>
      </c>
      <c r="EU103" s="2">
        <f t="shared" si="114"/>
        <v>8.5286338716930925E-10</v>
      </c>
      <c r="EV103" s="2">
        <f t="shared" si="114"/>
        <v>9.5780052151920646E-11</v>
      </c>
      <c r="EW103" s="2">
        <f t="shared" si="114"/>
        <v>1.0770372035598978E-11</v>
      </c>
      <c r="EX103" s="2">
        <f t="shared" si="114"/>
        <v>1.2125738038612063E-12</v>
      </c>
      <c r="EY103" s="2">
        <f t="shared" si="114"/>
        <v>1.3666996477734767E-13</v>
      </c>
      <c r="EZ103" s="2">
        <f t="shared" si="114"/>
        <v>1.5420352077545493E-14</v>
      </c>
      <c r="FA103" s="2">
        <f t="shared" si="114"/>
        <v>1.7415805834300971E-15</v>
      </c>
      <c r="FB103" s="2">
        <f t="shared" si="113"/>
        <v>1.9687712078883192E-16</v>
      </c>
      <c r="FC103" s="2">
        <f t="shared" si="69"/>
        <v>2.2275418617450054E-17</v>
      </c>
      <c r="FD103" s="2">
        <f t="shared" si="69"/>
        <v>2.5224002410867989E-18</v>
      </c>
      <c r="FE103" s="2">
        <f t="shared" si="69"/>
        <v>2.8585115148767278E-19</v>
      </c>
      <c r="FF103" s="2">
        <f t="shared" si="69"/>
        <v>3.2417955256556119E-20</v>
      </c>
      <c r="FG103" s="2">
        <f t="shared" si="69"/>
        <v>3.6790385388474814E-21</v>
      </c>
    </row>
    <row r="104" spans="1:163" x14ac:dyDescent="0.25">
      <c r="A104" s="19">
        <v>86</v>
      </c>
      <c r="B104" s="19">
        <v>197</v>
      </c>
      <c r="C104" s="4">
        <f t="shared" si="122"/>
        <v>86</v>
      </c>
      <c r="D104" s="20">
        <f t="shared" si="122"/>
        <v>197</v>
      </c>
      <c r="E104" s="8">
        <f t="shared" si="92"/>
        <v>470.16</v>
      </c>
      <c r="F104" s="21">
        <f t="shared" si="111"/>
        <v>6.3371356147021542E-14</v>
      </c>
      <c r="G104" s="7">
        <f t="shared" si="93"/>
        <v>0.54026767846560042</v>
      </c>
      <c r="H104" s="7">
        <f t="shared" si="94"/>
        <v>8.6217301552038127E-3</v>
      </c>
      <c r="I104" s="32">
        <f t="shared" si="95"/>
        <v>93.150545509442253</v>
      </c>
      <c r="J104" s="2">
        <f t="shared" si="105"/>
        <v>2.1195007801398815</v>
      </c>
      <c r="K104" s="2">
        <f t="shared" si="96"/>
        <v>4.1831080751478176</v>
      </c>
      <c r="L104" s="2">
        <f t="shared" si="106"/>
        <v>1.427930302297862</v>
      </c>
      <c r="M104" s="2">
        <f t="shared" si="97"/>
        <v>1</v>
      </c>
      <c r="N104" s="2">
        <f t="shared" si="98"/>
        <v>1</v>
      </c>
      <c r="O104" s="2">
        <f t="shared" si="99"/>
        <v>0.99942815666998885</v>
      </c>
      <c r="P104" s="2">
        <f t="shared" si="100"/>
        <v>0.55721651187707344</v>
      </c>
      <c r="Q104" s="6">
        <f t="shared" si="101"/>
        <v>197</v>
      </c>
      <c r="R104" s="2">
        <f t="shared" si="89"/>
        <v>0.05</v>
      </c>
      <c r="S104" s="2">
        <f t="shared" si="89"/>
        <v>0.1</v>
      </c>
      <c r="T104" s="2">
        <f t="shared" si="89"/>
        <v>0.15</v>
      </c>
      <c r="U104" s="2">
        <f t="shared" si="89"/>
        <v>0.2</v>
      </c>
      <c r="V104" s="2">
        <f t="shared" si="89"/>
        <v>0.2</v>
      </c>
      <c r="W104" s="2">
        <f t="shared" si="89"/>
        <v>0.15</v>
      </c>
      <c r="X104" s="2">
        <f t="shared" si="89"/>
        <v>0.1</v>
      </c>
      <c r="Y104" s="2">
        <f t="shared" si="89"/>
        <v>0.05</v>
      </c>
      <c r="Z104" s="21">
        <f t="shared" si="123"/>
        <v>8417008848.9083996</v>
      </c>
      <c r="AA104" s="21">
        <f t="shared" si="123"/>
        <v>944269931.82266331</v>
      </c>
      <c r="AB104" s="21">
        <f t="shared" si="123"/>
        <v>106155560.8576304</v>
      </c>
      <c r="AC104" s="21">
        <f t="shared" si="123"/>
        <v>11956929.08378455</v>
      </c>
      <c r="AD104" s="21">
        <f t="shared" si="123"/>
        <v>1349144.9123937576</v>
      </c>
      <c r="AE104" s="21">
        <f t="shared" si="123"/>
        <v>152475.27080902748</v>
      </c>
      <c r="AF104" s="21">
        <f t="shared" si="123"/>
        <v>17257.933176569477</v>
      </c>
      <c r="AG104" s="21">
        <f t="shared" si="123"/>
        <v>1956.0468669500701</v>
      </c>
      <c r="AH104" s="2">
        <f t="shared" si="112"/>
        <v>42.81702086190834</v>
      </c>
      <c r="AI104" s="2">
        <f t="shared" si="112"/>
        <v>44.957871905003756</v>
      </c>
      <c r="AJ104" s="2">
        <f t="shared" si="112"/>
        <v>47.098722948099173</v>
      </c>
      <c r="AK104" s="2">
        <f t="shared" si="112"/>
        <v>49.23957399119459</v>
      </c>
      <c r="AL104" s="2">
        <f t="shared" si="112"/>
        <v>51.380425034290006</v>
      </c>
      <c r="AM104" s="2">
        <f t="shared" si="112"/>
        <v>53.521276077385423</v>
      </c>
      <c r="AN104" s="2">
        <f t="shared" si="112"/>
        <v>55.662127120480832</v>
      </c>
      <c r="AO104" s="2">
        <f t="shared" si="61"/>
        <v>57.802978163576263</v>
      </c>
      <c r="AP104" s="2">
        <f t="shared" si="121"/>
        <v>5.3339726546089232E-4</v>
      </c>
      <c r="AQ104" s="2">
        <f t="shared" si="121"/>
        <v>5.9839666148590981E-5</v>
      </c>
      <c r="AR104" s="2">
        <f t="shared" si="121"/>
        <v>6.7272218541000681E-6</v>
      </c>
      <c r="AS104" s="2">
        <f t="shared" si="121"/>
        <v>7.5772681139333322E-7</v>
      </c>
      <c r="AT104" s="2">
        <f t="shared" si="121"/>
        <v>8.5497142737251681E-8</v>
      </c>
      <c r="AU104" s="2">
        <f t="shared" si="121"/>
        <v>9.6625646900525911E-9</v>
      </c>
      <c r="AV104" s="2">
        <f t="shared" si="121"/>
        <v>1.0936586296938882E-9</v>
      </c>
      <c r="AW104" s="2">
        <f t="shared" si="119"/>
        <v>1.2395734264575872E-10</v>
      </c>
      <c r="AX104" s="2"/>
      <c r="AY104" s="6">
        <f t="shared" si="102"/>
        <v>197</v>
      </c>
      <c r="AZ104" s="2">
        <f t="shared" si="90"/>
        <v>0.05</v>
      </c>
      <c r="BA104" s="2">
        <f t="shared" si="90"/>
        <v>0.15</v>
      </c>
      <c r="BB104" s="2">
        <f t="shared" si="90"/>
        <v>0.2</v>
      </c>
      <c r="BC104" s="2">
        <f t="shared" si="90"/>
        <v>0.2</v>
      </c>
      <c r="BD104" s="2">
        <f t="shared" si="90"/>
        <v>0.2</v>
      </c>
      <c r="BE104" s="2">
        <f t="shared" si="90"/>
        <v>0.15</v>
      </c>
      <c r="BF104" s="2">
        <f t="shared" si="90"/>
        <v>0.05</v>
      </c>
      <c r="BG104" s="21">
        <f t="shared" si="124"/>
        <v>942182483.96590996</v>
      </c>
      <c r="BH104" s="21">
        <f t="shared" si="124"/>
        <v>105913839.12474196</v>
      </c>
      <c r="BI104" s="21">
        <f t="shared" si="124"/>
        <v>11928962.195484474</v>
      </c>
      <c r="BJ104" s="21">
        <f t="shared" si="124"/>
        <v>1345911.2460771087</v>
      </c>
      <c r="BK104" s="21">
        <f t="shared" si="124"/>
        <v>152101.55375129191</v>
      </c>
      <c r="BL104" s="21">
        <f t="shared" si="124"/>
        <v>17214.756829500602</v>
      </c>
      <c r="BM104" s="21">
        <f t="shared" si="124"/>
        <v>1951.0597363574248</v>
      </c>
      <c r="BN104" s="2">
        <f t="shared" si="115"/>
        <v>44.957871905003756</v>
      </c>
      <c r="BO104" s="2">
        <f t="shared" si="115"/>
        <v>47.098722948099173</v>
      </c>
      <c r="BP104" s="2">
        <f t="shared" si="115"/>
        <v>49.23957399119459</v>
      </c>
      <c r="BQ104" s="2">
        <f t="shared" si="115"/>
        <v>51.380425034290006</v>
      </c>
      <c r="BR104" s="2">
        <f t="shared" si="115"/>
        <v>53.521276077385423</v>
      </c>
      <c r="BS104" s="2">
        <f t="shared" si="115"/>
        <v>55.662127120480832</v>
      </c>
      <c r="BT104" s="2">
        <f t="shared" si="115"/>
        <v>57.802978163576263</v>
      </c>
      <c r="BU104" s="2">
        <f t="shared" si="84"/>
        <v>5.9707381747021956E-5</v>
      </c>
      <c r="BV104" s="2">
        <f t="shared" si="84"/>
        <v>6.7119036200767082E-6</v>
      </c>
      <c r="BW104" s="2">
        <f t="shared" si="84"/>
        <v>7.5595451175454478E-7</v>
      </c>
      <c r="BX104" s="2">
        <f t="shared" si="82"/>
        <v>8.5292220917438668E-8</v>
      </c>
      <c r="BY104" s="2">
        <f t="shared" si="82"/>
        <v>9.638881733288613E-9</v>
      </c>
      <c r="BZ104" s="2">
        <f t="shared" si="82"/>
        <v>1.0909224860266591E-9</v>
      </c>
      <c r="CA104" s="2">
        <f t="shared" si="82"/>
        <v>1.2364130141682049E-10</v>
      </c>
      <c r="CB104" s="2"/>
      <c r="CC104" s="6">
        <f t="shared" si="103"/>
        <v>197</v>
      </c>
      <c r="CD104" s="2">
        <f t="shared" si="91"/>
        <v>0.01</v>
      </c>
      <c r="CE104" s="2">
        <f t="shared" si="91"/>
        <v>0.05</v>
      </c>
      <c r="CF104" s="2">
        <f t="shared" si="91"/>
        <v>0.2</v>
      </c>
      <c r="CG104" s="2">
        <f t="shared" si="91"/>
        <v>0.48</v>
      </c>
      <c r="CH104" s="2">
        <f t="shared" si="91"/>
        <v>0.2</v>
      </c>
      <c r="CI104" s="2">
        <f t="shared" si="91"/>
        <v>4.9999999999406242E-2</v>
      </c>
      <c r="CJ104" s="2">
        <f t="shared" si="91"/>
        <v>9.4281566705826034E-3</v>
      </c>
      <c r="CK104" s="21">
        <f t="shared" si="125"/>
        <v>1345911.2460771087</v>
      </c>
      <c r="CL104" s="21">
        <f t="shared" si="125"/>
        <v>152101.55375129191</v>
      </c>
      <c r="CM104" s="21">
        <f t="shared" si="125"/>
        <v>17214.756829500602</v>
      </c>
      <c r="CN104" s="21">
        <f t="shared" si="125"/>
        <v>1951.0597363574248</v>
      </c>
      <c r="CO104" s="21">
        <f t="shared" si="125"/>
        <v>221.41148025207241</v>
      </c>
      <c r="CP104" s="21">
        <f t="shared" si="125"/>
        <v>25.156569385864795</v>
      </c>
      <c r="CQ104" s="21">
        <f t="shared" si="125"/>
        <v>2.8614753177336718</v>
      </c>
      <c r="CR104" s="2">
        <f t="shared" si="116"/>
        <v>51.380425034290006</v>
      </c>
      <c r="CS104" s="2">
        <f t="shared" si="116"/>
        <v>53.521276077385423</v>
      </c>
      <c r="CT104" s="2">
        <f t="shared" si="116"/>
        <v>55.662127120480832</v>
      </c>
      <c r="CU104" s="2">
        <f t="shared" si="116"/>
        <v>57.802978163576263</v>
      </c>
      <c r="CV104" s="2">
        <f t="shared" si="116"/>
        <v>59.94382920667168</v>
      </c>
      <c r="CW104" s="2">
        <f t="shared" si="116"/>
        <v>62.084680249767096</v>
      </c>
      <c r="CX104" s="2">
        <f t="shared" si="116"/>
        <v>64.225531292862513</v>
      </c>
      <c r="CY104" s="2">
        <f t="shared" si="85"/>
        <v>8.5292220917438668E-8</v>
      </c>
      <c r="CZ104" s="2">
        <f t="shared" si="85"/>
        <v>9.638881733288613E-9</v>
      </c>
      <c r="DA104" s="2">
        <f t="shared" si="85"/>
        <v>1.0909224860266591E-9</v>
      </c>
      <c r="DB104" s="2">
        <f t="shared" si="83"/>
        <v>1.2364130141682049E-10</v>
      </c>
      <c r="DC104" s="2">
        <f t="shared" si="83"/>
        <v>1.403114577009331E-11</v>
      </c>
      <c r="DD104" s="2">
        <f t="shared" si="83"/>
        <v>1.5942059179888971E-12</v>
      </c>
      <c r="DE104" s="2">
        <f t="shared" si="83"/>
        <v>1.8133557146601215E-13</v>
      </c>
      <c r="DF104" s="2"/>
      <c r="DG104" s="6">
        <f t="shared" si="104"/>
        <v>197</v>
      </c>
      <c r="DH104" s="2">
        <f t="shared" si="120"/>
        <v>0.06</v>
      </c>
      <c r="DI104" s="2">
        <f t="shared" si="120"/>
        <v>0.09</v>
      </c>
      <c r="DJ104" s="2">
        <f t="shared" si="120"/>
        <v>0.12</v>
      </c>
      <c r="DK104" s="2">
        <f t="shared" si="120"/>
        <v>0.12999999999845624</v>
      </c>
      <c r="DL104" s="2">
        <f t="shared" si="120"/>
        <v>0.12256603671757384</v>
      </c>
      <c r="DM104" s="2">
        <f t="shared" si="120"/>
        <v>3.0587556595290527E-2</v>
      </c>
      <c r="DN104" s="2">
        <f t="shared" si="120"/>
        <v>3.6455940643295272E-3</v>
      </c>
      <c r="DO104" s="2">
        <f t="shared" si="120"/>
        <v>3.8050071029424815E-4</v>
      </c>
      <c r="DP104" s="2">
        <f t="shared" si="117"/>
        <v>3.3855526594791522E-5</v>
      </c>
      <c r="DQ104" s="2">
        <f t="shared" si="117"/>
        <v>2.7641139682343941E-6</v>
      </c>
      <c r="DR104" s="2">
        <f t="shared" si="117"/>
        <v>1.896779948740157E-7</v>
      </c>
      <c r="DS104" s="2">
        <f t="shared" si="117"/>
        <v>1.4472571110424326E-8</v>
      </c>
      <c r="DT104" s="2">
        <f t="shared" si="117"/>
        <v>0</v>
      </c>
      <c r="DU104" s="21">
        <f t="shared" si="126"/>
        <v>17214.756829500602</v>
      </c>
      <c r="DV104" s="21">
        <f t="shared" si="126"/>
        <v>1951.0597363574248</v>
      </c>
      <c r="DW104" s="21">
        <f t="shared" si="126"/>
        <v>221.41148025207241</v>
      </c>
      <c r="DX104" s="21">
        <f t="shared" si="126"/>
        <v>25.156569385864795</v>
      </c>
      <c r="DY104" s="21">
        <f t="shared" si="126"/>
        <v>2.8614753177336718</v>
      </c>
      <c r="DZ104" s="21">
        <f t="shared" si="126"/>
        <v>0.32582529187485604</v>
      </c>
      <c r="EA104" s="21">
        <f t="shared" si="126"/>
        <v>3.713706372828425E-2</v>
      </c>
      <c r="EB104" s="21">
        <f t="shared" si="126"/>
        <v>4.2367480253031314E-3</v>
      </c>
      <c r="EC104" s="21">
        <f t="shared" si="126"/>
        <v>4.8376737649571082E-4</v>
      </c>
      <c r="ED104" s="21">
        <f t="shared" si="126"/>
        <v>5.5283807486239128E-5</v>
      </c>
      <c r="EE104" s="21">
        <f t="shared" si="126"/>
        <v>6.3226198168742601E-6</v>
      </c>
      <c r="EF104" s="21">
        <f t="shared" si="126"/>
        <v>7.2362881732561691E-7</v>
      </c>
      <c r="EG104" s="21">
        <f t="shared" si="126"/>
        <v>8.2877688024565149E-8</v>
      </c>
      <c r="EH104" s="2">
        <f t="shared" si="118"/>
        <v>55.662127120480832</v>
      </c>
      <c r="EI104" s="2">
        <f t="shared" si="118"/>
        <v>57.802978163576263</v>
      </c>
      <c r="EJ104" s="2">
        <f t="shared" si="118"/>
        <v>59.94382920667168</v>
      </c>
      <c r="EK104" s="2">
        <f t="shared" si="118"/>
        <v>62.084680249767096</v>
      </c>
      <c r="EL104" s="2">
        <f t="shared" si="118"/>
        <v>64.225531292862513</v>
      </c>
      <c r="EM104" s="2">
        <f t="shared" si="118"/>
        <v>66.366382335957923</v>
      </c>
      <c r="EN104" s="2">
        <f t="shared" si="118"/>
        <v>68.507233379053346</v>
      </c>
      <c r="EO104" s="2">
        <f t="shared" si="118"/>
        <v>70.648084422148756</v>
      </c>
      <c r="EP104" s="2">
        <f t="shared" si="118"/>
        <v>72.78893546524418</v>
      </c>
      <c r="EQ104" s="2">
        <f t="shared" si="118"/>
        <v>74.929786508339589</v>
      </c>
      <c r="ER104" s="2">
        <f t="shared" si="118"/>
        <v>77.070637551435013</v>
      </c>
      <c r="ES104" s="2">
        <f t="shared" si="118"/>
        <v>79.211488594530422</v>
      </c>
      <c r="ET104" s="2">
        <f t="shared" si="118"/>
        <v>81.352339637625846</v>
      </c>
      <c r="EU104" s="2">
        <f t="shared" si="114"/>
        <v>1.0909224860266591E-9</v>
      </c>
      <c r="EV104" s="2">
        <f t="shared" si="114"/>
        <v>1.2364130141682049E-10</v>
      </c>
      <c r="EW104" s="2">
        <f t="shared" si="114"/>
        <v>1.403114577009331E-11</v>
      </c>
      <c r="EX104" s="2">
        <f t="shared" si="114"/>
        <v>1.5942059179888971E-12</v>
      </c>
      <c r="EY104" s="2">
        <f t="shared" si="114"/>
        <v>1.8133557146601215E-13</v>
      </c>
      <c r="EZ104" s="2">
        <f t="shared" si="114"/>
        <v>2.0647990613108746E-14</v>
      </c>
      <c r="FA104" s="2">
        <f t="shared" si="114"/>
        <v>2.3534260917797372E-15</v>
      </c>
      <c r="FB104" s="2">
        <f t="shared" si="113"/>
        <v>2.6848846801667493E-16</v>
      </c>
      <c r="FC104" s="2">
        <f t="shared" si="113"/>
        <v>3.065699470821995E-17</v>
      </c>
      <c r="FD104" s="2">
        <f t="shared" si="113"/>
        <v>3.5034098533738357E-18</v>
      </c>
      <c r="FE104" s="2">
        <f t="shared" si="113"/>
        <v>4.0067299219735483E-19</v>
      </c>
      <c r="FF104" s="2">
        <f t="shared" si="113"/>
        <v>4.5857339500989663E-20</v>
      </c>
      <c r="FG104" s="2">
        <f t="shared" si="113"/>
        <v>5.25207148444646E-21</v>
      </c>
    </row>
    <row r="105" spans="1:163" x14ac:dyDescent="0.25">
      <c r="A105" s="19">
        <v>87</v>
      </c>
      <c r="B105" s="19">
        <v>199</v>
      </c>
      <c r="C105" s="4">
        <f t="shared" si="122"/>
        <v>87</v>
      </c>
      <c r="D105" s="20">
        <f t="shared" si="122"/>
        <v>199</v>
      </c>
      <c r="E105" s="8">
        <f t="shared" si="92"/>
        <v>472.16</v>
      </c>
      <c r="F105" s="21">
        <f t="shared" si="111"/>
        <v>6.3371356147021542E-14</v>
      </c>
      <c r="G105" s="7">
        <f t="shared" si="93"/>
        <v>0.53014193432738232</v>
      </c>
      <c r="H105" s="7">
        <f t="shared" si="94"/>
        <v>8.6480117074495925E-3</v>
      </c>
      <c r="I105" s="32">
        <f t="shared" si="95"/>
        <v>93.223056498141034</v>
      </c>
      <c r="J105" s="2">
        <f t="shared" si="105"/>
        <v>2.1896116050449108</v>
      </c>
      <c r="K105" s="2">
        <f t="shared" si="96"/>
        <v>4.3752296287211836</v>
      </c>
      <c r="L105" s="2">
        <f t="shared" si="106"/>
        <v>1.4333947184260485</v>
      </c>
      <c r="M105" s="2">
        <f t="shared" si="97"/>
        <v>1</v>
      </c>
      <c r="N105" s="2">
        <f t="shared" si="98"/>
        <v>1</v>
      </c>
      <c r="O105" s="2">
        <f t="shared" si="99"/>
        <v>0.99977352203205372</v>
      </c>
      <c r="P105" s="2">
        <f t="shared" si="100"/>
        <v>0.57132268206747572</v>
      </c>
      <c r="Q105" s="6">
        <f t="shared" si="101"/>
        <v>199</v>
      </c>
      <c r="R105" s="2">
        <f t="shared" ref="R105:Y136" si="127">R$10*(1-EXP((-Z105)))</f>
        <v>0.05</v>
      </c>
      <c r="S105" s="2">
        <f t="shared" si="127"/>
        <v>0.1</v>
      </c>
      <c r="T105" s="2">
        <f t="shared" si="127"/>
        <v>0.15</v>
      </c>
      <c r="U105" s="2">
        <f t="shared" si="127"/>
        <v>0.2</v>
      </c>
      <c r="V105" s="2">
        <f t="shared" si="127"/>
        <v>0.2</v>
      </c>
      <c r="W105" s="2">
        <f t="shared" si="127"/>
        <v>0.15</v>
      </c>
      <c r="X105" s="2">
        <f t="shared" si="127"/>
        <v>0.1</v>
      </c>
      <c r="Y105" s="2">
        <f t="shared" si="127"/>
        <v>0.05</v>
      </c>
      <c r="Z105" s="21">
        <f t="shared" si="123"/>
        <v>10174948084.608582</v>
      </c>
      <c r="AA105" s="21">
        <f t="shared" si="123"/>
        <v>1151893639.9918642</v>
      </c>
      <c r="AB105" s="21">
        <f t="shared" si="123"/>
        <v>130677397.57978363</v>
      </c>
      <c r="AC105" s="21">
        <f t="shared" si="123"/>
        <v>14853152.219263427</v>
      </c>
      <c r="AD105" s="21">
        <f t="shared" si="123"/>
        <v>1691214.1417650937</v>
      </c>
      <c r="AE105" s="21">
        <f t="shared" si="123"/>
        <v>192876.90838889955</v>
      </c>
      <c r="AF105" s="21">
        <f t="shared" si="123"/>
        <v>22029.784411434601</v>
      </c>
      <c r="AG105" s="21">
        <f t="shared" si="123"/>
        <v>2519.6556998245055</v>
      </c>
      <c r="AH105" s="2">
        <f t="shared" si="112"/>
        <v>42.635654287603408</v>
      </c>
      <c r="AI105" s="2">
        <f t="shared" si="112"/>
        <v>44.767437001983573</v>
      </c>
      <c r="AJ105" s="2">
        <f t="shared" si="112"/>
        <v>46.899219716363746</v>
      </c>
      <c r="AK105" s="2">
        <f t="shared" si="112"/>
        <v>49.031002430743918</v>
      </c>
      <c r="AL105" s="2">
        <f t="shared" si="112"/>
        <v>51.162785145124083</v>
      </c>
      <c r="AM105" s="2">
        <f t="shared" si="112"/>
        <v>53.294567859504255</v>
      </c>
      <c r="AN105" s="2">
        <f t="shared" si="112"/>
        <v>55.426350573884427</v>
      </c>
      <c r="AO105" s="2">
        <f t="shared" si="61"/>
        <v>57.5581332882646</v>
      </c>
      <c r="AP105" s="2">
        <f t="shared" si="121"/>
        <v>6.4480025885127142E-4</v>
      </c>
      <c r="AQ105" s="2">
        <f t="shared" si="121"/>
        <v>7.2997062103546676E-5</v>
      </c>
      <c r="AR105" s="2">
        <f t="shared" si="121"/>
        <v>8.2812039023987522E-6</v>
      </c>
      <c r="AS105" s="2">
        <f t="shared" si="121"/>
        <v>9.4126439919300855E-7</v>
      </c>
      <c r="AT105" s="2">
        <f t="shared" si="121"/>
        <v>1.0717453369867982E-7</v>
      </c>
      <c r="AU105" s="2">
        <f t="shared" si="121"/>
        <v>1.2222871254049553E-8</v>
      </c>
      <c r="AV105" s="2">
        <f t="shared" si="121"/>
        <v>1.3960573137791306E-9</v>
      </c>
      <c r="AW105" s="2">
        <f t="shared" si="119"/>
        <v>1.596739987214517E-10</v>
      </c>
      <c r="AX105" s="2"/>
      <c r="AY105" s="6">
        <f t="shared" si="102"/>
        <v>199</v>
      </c>
      <c r="AZ105" s="2">
        <f t="shared" ref="AZ105:BF141" si="128">AZ$10*(1-EXP((-BG105)))</f>
        <v>0.05</v>
      </c>
      <c r="BA105" s="2">
        <f t="shared" si="128"/>
        <v>0.15</v>
      </c>
      <c r="BB105" s="2">
        <f t="shared" si="128"/>
        <v>0.2</v>
      </c>
      <c r="BC105" s="2">
        <f t="shared" si="128"/>
        <v>0.2</v>
      </c>
      <c r="BD105" s="2">
        <f t="shared" si="128"/>
        <v>0.2</v>
      </c>
      <c r="BE105" s="2">
        <f t="shared" si="128"/>
        <v>0.15</v>
      </c>
      <c r="BF105" s="2">
        <f t="shared" si="128"/>
        <v>0.05</v>
      </c>
      <c r="BG105" s="21">
        <f t="shared" si="124"/>
        <v>1149354282.1123312</v>
      </c>
      <c r="BH105" s="21">
        <f t="shared" si="124"/>
        <v>130380621.30631372</v>
      </c>
      <c r="BI105" s="21">
        <f t="shared" si="124"/>
        <v>14818498.005112756</v>
      </c>
      <c r="BJ105" s="21">
        <f t="shared" si="124"/>
        <v>1687170.24776923</v>
      </c>
      <c r="BK105" s="21">
        <f t="shared" si="124"/>
        <v>192405.2417430561</v>
      </c>
      <c r="BL105" s="21">
        <f t="shared" si="124"/>
        <v>21974.789624925881</v>
      </c>
      <c r="BM105" s="21">
        <f t="shared" si="124"/>
        <v>2513.2449919580804</v>
      </c>
      <c r="BN105" s="2">
        <f t="shared" si="115"/>
        <v>44.767437001983573</v>
      </c>
      <c r="BO105" s="2">
        <f t="shared" si="115"/>
        <v>46.899219716363746</v>
      </c>
      <c r="BP105" s="2">
        <f t="shared" si="115"/>
        <v>49.031002430743918</v>
      </c>
      <c r="BQ105" s="2">
        <f t="shared" si="115"/>
        <v>51.162785145124083</v>
      </c>
      <c r="BR105" s="2">
        <f t="shared" si="115"/>
        <v>53.294567859504255</v>
      </c>
      <c r="BS105" s="2">
        <f t="shared" si="115"/>
        <v>55.426350573884427</v>
      </c>
      <c r="BT105" s="2">
        <f t="shared" si="115"/>
        <v>57.5581332882646</v>
      </c>
      <c r="BU105" s="2">
        <f t="shared" si="84"/>
        <v>7.2836139550977672E-5</v>
      </c>
      <c r="BV105" s="2">
        <f t="shared" si="84"/>
        <v>8.2623967874766934E-6</v>
      </c>
      <c r="BW105" s="2">
        <f t="shared" si="84"/>
        <v>9.3906831464607086E-7</v>
      </c>
      <c r="BX105" s="2">
        <f t="shared" si="82"/>
        <v>1.0691826665204712E-7</v>
      </c>
      <c r="BY105" s="2">
        <f t="shared" si="82"/>
        <v>1.2192981099053137E-8</v>
      </c>
      <c r="BZ105" s="2">
        <f t="shared" si="82"/>
        <v>1.392572219577057E-9</v>
      </c>
      <c r="CA105" s="2">
        <f t="shared" si="82"/>
        <v>1.5926774347009399E-10</v>
      </c>
      <c r="CB105" s="2"/>
      <c r="CC105" s="6">
        <f t="shared" si="103"/>
        <v>199</v>
      </c>
      <c r="CD105" s="2">
        <f t="shared" ref="CD105:CJ141" si="129">CD$10*(1-EXP((-CK105)))</f>
        <v>0.01</v>
      </c>
      <c r="CE105" s="2">
        <f t="shared" si="129"/>
        <v>0.05</v>
      </c>
      <c r="CF105" s="2">
        <f t="shared" si="129"/>
        <v>0.2</v>
      </c>
      <c r="CG105" s="2">
        <f t="shared" si="129"/>
        <v>0.48</v>
      </c>
      <c r="CH105" s="2">
        <f t="shared" si="129"/>
        <v>0.2</v>
      </c>
      <c r="CI105" s="2">
        <f t="shared" si="129"/>
        <v>4.9999999999999767E-2</v>
      </c>
      <c r="CJ105" s="2">
        <f t="shared" si="129"/>
        <v>9.7735220320539981E-3</v>
      </c>
      <c r="CK105" s="21">
        <f t="shared" si="125"/>
        <v>1687170.24776923</v>
      </c>
      <c r="CL105" s="21">
        <f t="shared" si="125"/>
        <v>192405.2417430561</v>
      </c>
      <c r="CM105" s="21">
        <f t="shared" si="125"/>
        <v>21974.789624925881</v>
      </c>
      <c r="CN105" s="21">
        <f t="shared" si="125"/>
        <v>2513.2449919580804</v>
      </c>
      <c r="CO105" s="21">
        <f t="shared" si="125"/>
        <v>287.80920334404556</v>
      </c>
      <c r="CP105" s="21">
        <f t="shared" si="125"/>
        <v>32.998645344903792</v>
      </c>
      <c r="CQ105" s="21">
        <f t="shared" si="125"/>
        <v>3.7876927035458832</v>
      </c>
      <c r="CR105" s="2">
        <f t="shared" si="116"/>
        <v>51.162785145124083</v>
      </c>
      <c r="CS105" s="2">
        <f t="shared" si="116"/>
        <v>53.294567859504255</v>
      </c>
      <c r="CT105" s="2">
        <f t="shared" si="116"/>
        <v>55.426350573884427</v>
      </c>
      <c r="CU105" s="2">
        <f t="shared" si="116"/>
        <v>57.5581332882646</v>
      </c>
      <c r="CV105" s="2">
        <f t="shared" si="116"/>
        <v>59.689916002644772</v>
      </c>
      <c r="CW105" s="2">
        <f t="shared" si="116"/>
        <v>61.821698717024944</v>
      </c>
      <c r="CX105" s="2">
        <f t="shared" si="116"/>
        <v>63.953481431405109</v>
      </c>
      <c r="CY105" s="2">
        <f t="shared" si="85"/>
        <v>1.0691826665204712E-7</v>
      </c>
      <c r="CZ105" s="2">
        <f t="shared" si="85"/>
        <v>1.2192981099053137E-8</v>
      </c>
      <c r="DA105" s="2">
        <f t="shared" si="85"/>
        <v>1.392572219577057E-9</v>
      </c>
      <c r="DB105" s="2">
        <f t="shared" si="83"/>
        <v>1.5926774347009399E-10</v>
      </c>
      <c r="DC105" s="2">
        <f t="shared" si="83"/>
        <v>1.8238859527506057E-11</v>
      </c>
      <c r="DD105" s="2">
        <f t="shared" si="83"/>
        <v>2.0911689065211531E-12</v>
      </c>
      <c r="DE105" s="2">
        <f t="shared" si="83"/>
        <v>2.4003122329188106E-13</v>
      </c>
      <c r="DF105" s="2"/>
      <c r="DG105" s="6">
        <f t="shared" si="104"/>
        <v>199</v>
      </c>
      <c r="DH105" s="2">
        <f t="shared" si="120"/>
        <v>0.06</v>
      </c>
      <c r="DI105" s="2">
        <f t="shared" si="120"/>
        <v>0.09</v>
      </c>
      <c r="DJ105" s="2">
        <f t="shared" si="120"/>
        <v>0.12</v>
      </c>
      <c r="DK105" s="2">
        <f t="shared" si="120"/>
        <v>0.12999999999999939</v>
      </c>
      <c r="DL105" s="2">
        <f t="shared" si="120"/>
        <v>0.12705578641670198</v>
      </c>
      <c r="DM105" s="2">
        <f t="shared" si="120"/>
        <v>3.8816592446575433E-2</v>
      </c>
      <c r="DN105" s="2">
        <f t="shared" si="120"/>
        <v>4.8825588347468423E-3</v>
      </c>
      <c r="DO105" s="2">
        <f t="shared" si="120"/>
        <v>5.1716438402539143E-4</v>
      </c>
      <c r="DP105" s="2">
        <f t="shared" si="117"/>
        <v>4.646589975087823E-5</v>
      </c>
      <c r="DQ105" s="2">
        <f t="shared" si="117"/>
        <v>3.8285544788296826E-6</v>
      </c>
      <c r="DR105" s="2">
        <f t="shared" si="117"/>
        <v>2.6511813643437241E-7</v>
      </c>
      <c r="DS105" s="2">
        <f t="shared" si="117"/>
        <v>2.0413060617396894E-8</v>
      </c>
      <c r="DT105" s="2">
        <f t="shared" si="117"/>
        <v>0</v>
      </c>
      <c r="DU105" s="21">
        <f t="shared" si="126"/>
        <v>21974.789624925881</v>
      </c>
      <c r="DV105" s="21">
        <f t="shared" si="126"/>
        <v>2513.2449919580804</v>
      </c>
      <c r="DW105" s="21">
        <f t="shared" si="126"/>
        <v>287.80920334404556</v>
      </c>
      <c r="DX105" s="21">
        <f t="shared" si="126"/>
        <v>32.998645344903792</v>
      </c>
      <c r="DY105" s="21">
        <f t="shared" si="126"/>
        <v>3.7876927035458832</v>
      </c>
      <c r="DZ105" s="21">
        <f t="shared" si="126"/>
        <v>0.43522061451251365</v>
      </c>
      <c r="EA105" s="21">
        <f t="shared" si="126"/>
        <v>5.0057835089640075E-2</v>
      </c>
      <c r="EB105" s="21">
        <f t="shared" si="126"/>
        <v>5.7628442688490746E-3</v>
      </c>
      <c r="EC105" s="21">
        <f t="shared" si="126"/>
        <v>6.6401897968376396E-4</v>
      </c>
      <c r="ED105" s="21">
        <f t="shared" si="126"/>
        <v>7.6574021292132461E-5</v>
      </c>
      <c r="EE105" s="21">
        <f t="shared" si="126"/>
        <v>8.8373102633841173E-6</v>
      </c>
      <c r="EF105" s="21">
        <f t="shared" si="126"/>
        <v>1.0206535516897421E-6</v>
      </c>
      <c r="EG105" s="21">
        <f t="shared" si="126"/>
        <v>1.1796129464173216E-7</v>
      </c>
      <c r="EH105" s="2">
        <f t="shared" si="118"/>
        <v>55.426350573884427</v>
      </c>
      <c r="EI105" s="2">
        <f t="shared" si="118"/>
        <v>57.5581332882646</v>
      </c>
      <c r="EJ105" s="2">
        <f t="shared" si="118"/>
        <v>59.689916002644772</v>
      </c>
      <c r="EK105" s="2">
        <f t="shared" si="118"/>
        <v>61.821698717024944</v>
      </c>
      <c r="EL105" s="2">
        <f t="shared" si="118"/>
        <v>63.953481431405109</v>
      </c>
      <c r="EM105" s="2">
        <f t="shared" si="118"/>
        <v>66.085264145785288</v>
      </c>
      <c r="EN105" s="2">
        <f t="shared" si="118"/>
        <v>68.217046860165453</v>
      </c>
      <c r="EO105" s="2">
        <f t="shared" si="118"/>
        <v>70.348829574545618</v>
      </c>
      <c r="EP105" s="2">
        <f t="shared" si="118"/>
        <v>72.480612288925798</v>
      </c>
      <c r="EQ105" s="2">
        <f t="shared" si="118"/>
        <v>74.612395003305963</v>
      </c>
      <c r="ER105" s="2">
        <f t="shared" si="118"/>
        <v>76.744177717686128</v>
      </c>
      <c r="ES105" s="2">
        <f t="shared" si="118"/>
        <v>78.875960432066307</v>
      </c>
      <c r="ET105" s="2">
        <f t="shared" si="118"/>
        <v>81.007743146446472</v>
      </c>
      <c r="EU105" s="2">
        <f t="shared" si="114"/>
        <v>1.392572219577057E-9</v>
      </c>
      <c r="EV105" s="2">
        <f t="shared" si="114"/>
        <v>1.5926774347009399E-10</v>
      </c>
      <c r="EW105" s="2">
        <f t="shared" si="114"/>
        <v>1.8238859527506057E-11</v>
      </c>
      <c r="EX105" s="2">
        <f t="shared" si="114"/>
        <v>2.0911689065211531E-12</v>
      </c>
      <c r="EY105" s="2">
        <f t="shared" si="114"/>
        <v>2.4003122329188106E-13</v>
      </c>
      <c r="EZ105" s="2">
        <f t="shared" si="114"/>
        <v>2.7580520564798075E-14</v>
      </c>
      <c r="FA105" s="2">
        <f t="shared" si="114"/>
        <v>3.1722328954144535E-15</v>
      </c>
      <c r="FB105" s="2">
        <f t="shared" si="113"/>
        <v>3.6519925658105661E-16</v>
      </c>
      <c r="FC105" s="2">
        <f t="shared" si="113"/>
        <v>4.2079783249921665E-17</v>
      </c>
      <c r="FD105" s="2">
        <f t="shared" si="113"/>
        <v>4.8525995749133371E-18</v>
      </c>
      <c r="FE105" s="2">
        <f t="shared" si="113"/>
        <v>5.6003233608264357E-19</v>
      </c>
      <c r="FF105" s="2">
        <f t="shared" si="113"/>
        <v>6.4680199726853111E-20</v>
      </c>
      <c r="FG105" s="2">
        <f t="shared" si="113"/>
        <v>7.4753672143049527E-21</v>
      </c>
    </row>
    <row r="106" spans="1:163" x14ac:dyDescent="0.25">
      <c r="A106" s="19">
        <v>88</v>
      </c>
      <c r="B106" s="19">
        <v>201</v>
      </c>
      <c r="C106" s="4">
        <f t="shared" si="122"/>
        <v>88</v>
      </c>
      <c r="D106" s="20">
        <f t="shared" si="122"/>
        <v>201</v>
      </c>
      <c r="E106" s="8">
        <f t="shared" si="92"/>
        <v>474.16</v>
      </c>
      <c r="F106" s="21">
        <f t="shared" si="111"/>
        <v>6.3371356147021542E-14</v>
      </c>
      <c r="G106" s="7">
        <f t="shared" si="93"/>
        <v>0.5205217149185023</v>
      </c>
      <c r="H106" s="7">
        <f t="shared" si="94"/>
        <v>8.6724730228640145E-3</v>
      </c>
      <c r="I106" s="32">
        <f t="shared" si="95"/>
        <v>93.292111269738044</v>
      </c>
      <c r="J106" s="2">
        <f t="shared" si="105"/>
        <v>2.2583615069193455</v>
      </c>
      <c r="K106" s="2">
        <f t="shared" si="96"/>
        <v>4.5720990442687617</v>
      </c>
      <c r="L106" s="2">
        <f t="shared" si="106"/>
        <v>1.4386372915462613</v>
      </c>
      <c r="M106" s="2">
        <f t="shared" si="97"/>
        <v>1</v>
      </c>
      <c r="N106" s="2">
        <f t="shared" si="98"/>
        <v>1</v>
      </c>
      <c r="O106" s="2">
        <f t="shared" si="99"/>
        <v>0.99993275786521596</v>
      </c>
      <c r="P106" s="2">
        <f t="shared" si="100"/>
        <v>0.58481316490628132</v>
      </c>
      <c r="Q106" s="6">
        <f t="shared" si="101"/>
        <v>201</v>
      </c>
      <c r="R106" s="2">
        <f t="shared" si="127"/>
        <v>0.05</v>
      </c>
      <c r="S106" s="2">
        <f t="shared" si="127"/>
        <v>0.1</v>
      </c>
      <c r="T106" s="2">
        <f t="shared" si="127"/>
        <v>0.15</v>
      </c>
      <c r="U106" s="2">
        <f t="shared" si="127"/>
        <v>0.2</v>
      </c>
      <c r="V106" s="2">
        <f t="shared" si="127"/>
        <v>0.2</v>
      </c>
      <c r="W106" s="2">
        <f t="shared" si="127"/>
        <v>0.15</v>
      </c>
      <c r="X106" s="2">
        <f t="shared" si="127"/>
        <v>0.1</v>
      </c>
      <c r="Y106" s="2">
        <f t="shared" si="127"/>
        <v>0.05</v>
      </c>
      <c r="Z106" s="21">
        <f t="shared" si="123"/>
        <v>12280798077.135939</v>
      </c>
      <c r="AA106" s="21">
        <f t="shared" si="123"/>
        <v>1402863269.8955202</v>
      </c>
      <c r="AB106" s="21">
        <f t="shared" si="123"/>
        <v>160587495.04181057</v>
      </c>
      <c r="AC106" s="21">
        <f t="shared" si="123"/>
        <v>18417806.41193445</v>
      </c>
      <c r="AD106" s="21">
        <f t="shared" si="123"/>
        <v>2116048.7627124181</v>
      </c>
      <c r="AE106" s="21">
        <f t="shared" si="123"/>
        <v>243508.93560611169</v>
      </c>
      <c r="AF106" s="21">
        <f t="shared" si="123"/>
        <v>28064.178220829792</v>
      </c>
      <c r="AG106" s="21">
        <f t="shared" si="123"/>
        <v>3238.8477863480716</v>
      </c>
      <c r="AH106" s="2">
        <f t="shared" si="112"/>
        <v>42.455817716456096</v>
      </c>
      <c r="AI106" s="2">
        <f t="shared" si="112"/>
        <v>44.578608602278905</v>
      </c>
      <c r="AJ106" s="2">
        <f t="shared" si="112"/>
        <v>46.701399488101707</v>
      </c>
      <c r="AK106" s="2">
        <f t="shared" si="112"/>
        <v>48.824190373924509</v>
      </c>
      <c r="AL106" s="2">
        <f t="shared" si="112"/>
        <v>50.946981259747318</v>
      </c>
      <c r="AM106" s="2">
        <f t="shared" si="112"/>
        <v>53.06977214557012</v>
      </c>
      <c r="AN106" s="2">
        <f t="shared" si="112"/>
        <v>55.192563031392929</v>
      </c>
      <c r="AO106" s="2">
        <f t="shared" si="61"/>
        <v>57.315353917215738</v>
      </c>
      <c r="AP106" s="2">
        <f t="shared" si="121"/>
        <v>7.7825082871992523E-4</v>
      </c>
      <c r="AQ106" s="2">
        <f t="shared" si="121"/>
        <v>8.8901347902257453E-5</v>
      </c>
      <c r="AR106" s="2">
        <f t="shared" si="121"/>
        <v>1.0176647341056986E-5</v>
      </c>
      <c r="AS106" s="2">
        <f t="shared" si="121"/>
        <v>1.1671613695777376E-6</v>
      </c>
      <c r="AT106" s="2">
        <f t="shared" si="121"/>
        <v>1.3409687976631761E-7</v>
      </c>
      <c r="AU106" s="2">
        <f t="shared" si="121"/>
        <v>1.5431491483277191E-8</v>
      </c>
      <c r="AV106" s="2">
        <f t="shared" si="121"/>
        <v>1.7784650330056953E-9</v>
      </c>
      <c r="AW106" s="2">
        <f t="shared" si="119"/>
        <v>2.0525017657465614E-10</v>
      </c>
      <c r="AX106" s="2"/>
      <c r="AY106" s="6">
        <f t="shared" si="102"/>
        <v>201</v>
      </c>
      <c r="AZ106" s="2">
        <f t="shared" si="128"/>
        <v>0.05</v>
      </c>
      <c r="BA106" s="2">
        <f t="shared" si="128"/>
        <v>0.15</v>
      </c>
      <c r="BB106" s="2">
        <f t="shared" si="128"/>
        <v>0.2</v>
      </c>
      <c r="BC106" s="2">
        <f t="shared" si="128"/>
        <v>0.2</v>
      </c>
      <c r="BD106" s="2">
        <f t="shared" si="128"/>
        <v>0.2</v>
      </c>
      <c r="BE106" s="2">
        <f t="shared" si="128"/>
        <v>0.15</v>
      </c>
      <c r="BF106" s="2">
        <f t="shared" si="128"/>
        <v>0.05</v>
      </c>
      <c r="BG106" s="21">
        <f t="shared" si="124"/>
        <v>1399779243.7161131</v>
      </c>
      <c r="BH106" s="21">
        <f t="shared" si="124"/>
        <v>160223751.40624923</v>
      </c>
      <c r="BI106" s="21">
        <f t="shared" si="124"/>
        <v>18374942.917739384</v>
      </c>
      <c r="BJ106" s="21">
        <f t="shared" si="124"/>
        <v>2111001.0947352396</v>
      </c>
      <c r="BK106" s="21">
        <f t="shared" si="124"/>
        <v>242914.80666806819</v>
      </c>
      <c r="BL106" s="21">
        <f t="shared" si="124"/>
        <v>27994.271767627022</v>
      </c>
      <c r="BM106" s="21">
        <f t="shared" si="124"/>
        <v>3230.6244476666084</v>
      </c>
      <c r="BN106" s="2">
        <f t="shared" si="115"/>
        <v>44.578608602278905</v>
      </c>
      <c r="BO106" s="2">
        <f t="shared" si="115"/>
        <v>46.701399488101707</v>
      </c>
      <c r="BP106" s="2">
        <f t="shared" si="115"/>
        <v>48.824190373924509</v>
      </c>
      <c r="BQ106" s="2">
        <f t="shared" si="115"/>
        <v>50.946981259747318</v>
      </c>
      <c r="BR106" s="2">
        <f t="shared" si="115"/>
        <v>53.06977214557012</v>
      </c>
      <c r="BS106" s="2">
        <f t="shared" si="115"/>
        <v>55.192563031392929</v>
      </c>
      <c r="BT106" s="2">
        <f t="shared" si="115"/>
        <v>57.315353917215738</v>
      </c>
      <c r="BU106" s="2">
        <f t="shared" si="84"/>
        <v>8.8705908980875133E-5</v>
      </c>
      <c r="BV106" s="2">
        <f t="shared" si="84"/>
        <v>1.0153596413581605E-5</v>
      </c>
      <c r="BW106" s="2">
        <f t="shared" si="84"/>
        <v>1.1644450518213959E-6</v>
      </c>
      <c r="BX106" s="2">
        <f t="shared" si="82"/>
        <v>1.337770022012239E-7</v>
      </c>
      <c r="BY106" s="2">
        <f t="shared" si="82"/>
        <v>1.5393840726747185E-8</v>
      </c>
      <c r="BZ106" s="2">
        <f t="shared" si="82"/>
        <v>1.7740349662628074E-9</v>
      </c>
      <c r="CA106" s="2">
        <f t="shared" si="82"/>
        <v>2.0472905245035559E-10</v>
      </c>
      <c r="CB106" s="2"/>
      <c r="CC106" s="6">
        <f t="shared" si="103"/>
        <v>201</v>
      </c>
      <c r="CD106" s="2">
        <f t="shared" si="129"/>
        <v>0.01</v>
      </c>
      <c r="CE106" s="2">
        <f t="shared" si="129"/>
        <v>0.05</v>
      </c>
      <c r="CF106" s="2">
        <f t="shared" si="129"/>
        <v>0.2</v>
      </c>
      <c r="CG106" s="2">
        <f t="shared" si="129"/>
        <v>0.48</v>
      </c>
      <c r="CH106" s="2">
        <f t="shared" si="129"/>
        <v>0.2</v>
      </c>
      <c r="CI106" s="2">
        <f t="shared" si="129"/>
        <v>0.05</v>
      </c>
      <c r="CJ106" s="2">
        <f t="shared" si="129"/>
        <v>9.9327578652159774E-3</v>
      </c>
      <c r="CK106" s="21">
        <f t="shared" si="125"/>
        <v>2111001.0947352396</v>
      </c>
      <c r="CL106" s="21">
        <f t="shared" si="125"/>
        <v>242914.80666806819</v>
      </c>
      <c r="CM106" s="21">
        <f t="shared" si="125"/>
        <v>27994.271767627022</v>
      </c>
      <c r="CN106" s="21">
        <f t="shared" si="125"/>
        <v>3230.6244476666084</v>
      </c>
      <c r="CO106" s="21">
        <f t="shared" si="125"/>
        <v>373.30463744892705</v>
      </c>
      <c r="CP106" s="21">
        <f t="shared" si="125"/>
        <v>43.187866368143212</v>
      </c>
      <c r="CQ106" s="21">
        <f t="shared" si="125"/>
        <v>5.0020403152183928</v>
      </c>
      <c r="CR106" s="2">
        <f t="shared" si="116"/>
        <v>50.946981259747318</v>
      </c>
      <c r="CS106" s="2">
        <f t="shared" si="116"/>
        <v>53.06977214557012</v>
      </c>
      <c r="CT106" s="2">
        <f t="shared" si="116"/>
        <v>55.192563031392929</v>
      </c>
      <c r="CU106" s="2">
        <f t="shared" si="116"/>
        <v>57.315353917215738</v>
      </c>
      <c r="CV106" s="2">
        <f t="shared" si="116"/>
        <v>59.43814480303854</v>
      </c>
      <c r="CW106" s="2">
        <f t="shared" si="116"/>
        <v>61.560935688861349</v>
      </c>
      <c r="CX106" s="2">
        <f t="shared" si="116"/>
        <v>63.683726574684151</v>
      </c>
      <c r="CY106" s="2">
        <f t="shared" si="85"/>
        <v>1.337770022012239E-7</v>
      </c>
      <c r="CZ106" s="2">
        <f t="shared" si="85"/>
        <v>1.5393840726747185E-8</v>
      </c>
      <c r="DA106" s="2">
        <f t="shared" si="85"/>
        <v>1.7740349662628074E-9</v>
      </c>
      <c r="DB106" s="2">
        <f t="shared" si="83"/>
        <v>2.0472905245035559E-10</v>
      </c>
      <c r="DC106" s="2">
        <f t="shared" si="83"/>
        <v>2.3656821131110714E-11</v>
      </c>
      <c r="DD106" s="2">
        <f t="shared" si="83"/>
        <v>2.7368736608455777E-12</v>
      </c>
      <c r="DE106" s="2">
        <f t="shared" si="83"/>
        <v>3.1698607827746468E-13</v>
      </c>
      <c r="DF106" s="2"/>
      <c r="DG106" s="6">
        <f t="shared" si="104"/>
        <v>201</v>
      </c>
      <c r="DH106" s="2">
        <f t="shared" si="120"/>
        <v>0.06</v>
      </c>
      <c r="DI106" s="2">
        <f t="shared" si="120"/>
        <v>0.09</v>
      </c>
      <c r="DJ106" s="2">
        <f t="shared" si="120"/>
        <v>0.12</v>
      </c>
      <c r="DK106" s="2">
        <f t="shared" si="120"/>
        <v>0.13</v>
      </c>
      <c r="DL106" s="2">
        <f t="shared" si="120"/>
        <v>0.1291258522478077</v>
      </c>
      <c r="DM106" s="2">
        <f t="shared" si="120"/>
        <v>4.840794083611772E-2</v>
      </c>
      <c r="DN106" s="2">
        <f t="shared" si="120"/>
        <v>6.5091511601110376E-3</v>
      </c>
      <c r="DO106" s="2">
        <f t="shared" si="120"/>
        <v>7.0093057389659984E-4</v>
      </c>
      <c r="DP106" s="2">
        <f t="shared" si="117"/>
        <v>6.3603335277336866E-5</v>
      </c>
      <c r="DQ106" s="2">
        <f t="shared" si="117"/>
        <v>5.2885132374225211E-6</v>
      </c>
      <c r="DR106" s="2">
        <f t="shared" si="117"/>
        <v>3.6953032988895629E-7</v>
      </c>
      <c r="DS106" s="2">
        <f t="shared" si="117"/>
        <v>2.8709503470114586E-8</v>
      </c>
      <c r="DT106" s="2">
        <f t="shared" si="117"/>
        <v>0</v>
      </c>
      <c r="DU106" s="21">
        <f t="shared" si="126"/>
        <v>27994.271767627022</v>
      </c>
      <c r="DV106" s="21">
        <f t="shared" si="126"/>
        <v>3230.6244476666084</v>
      </c>
      <c r="DW106" s="21">
        <f t="shared" si="126"/>
        <v>373.30463744892705</v>
      </c>
      <c r="DX106" s="21">
        <f t="shared" si="126"/>
        <v>43.187866368143212</v>
      </c>
      <c r="DY106" s="21">
        <f t="shared" si="126"/>
        <v>5.0020403152183928</v>
      </c>
      <c r="DZ106" s="21">
        <f t="shared" si="126"/>
        <v>0.5799474132397443</v>
      </c>
      <c r="EA106" s="21">
        <f t="shared" si="126"/>
        <v>6.7306627853532391E-2</v>
      </c>
      <c r="EB106" s="21">
        <f t="shared" si="126"/>
        <v>7.818603262428496E-3</v>
      </c>
      <c r="EC106" s="21">
        <f t="shared" si="126"/>
        <v>9.090321199216201E-4</v>
      </c>
      <c r="ED106" s="21">
        <f t="shared" si="126"/>
        <v>1.0577585881731358E-4</v>
      </c>
      <c r="EE106" s="21">
        <f t="shared" si="126"/>
        <v>1.2317753526233856E-5</v>
      </c>
      <c r="EF106" s="21">
        <f t="shared" si="126"/>
        <v>1.435476203855757E-6</v>
      </c>
      <c r="EG106" s="21">
        <f t="shared" si="126"/>
        <v>1.6740304683414745E-7</v>
      </c>
      <c r="EH106" s="2">
        <f t="shared" si="118"/>
        <v>55.192563031392929</v>
      </c>
      <c r="EI106" s="2">
        <f t="shared" si="118"/>
        <v>57.315353917215738</v>
      </c>
      <c r="EJ106" s="2">
        <f t="shared" si="118"/>
        <v>59.43814480303854</v>
      </c>
      <c r="EK106" s="2">
        <f t="shared" si="118"/>
        <v>61.560935688861349</v>
      </c>
      <c r="EL106" s="2">
        <f t="shared" si="118"/>
        <v>63.683726574684151</v>
      </c>
      <c r="EM106" s="2">
        <f t="shared" si="118"/>
        <v>65.806517460506953</v>
      </c>
      <c r="EN106" s="2">
        <f t="shared" si="118"/>
        <v>67.929308346329762</v>
      </c>
      <c r="EO106" s="2">
        <f t="shared" si="118"/>
        <v>70.052099232152571</v>
      </c>
      <c r="EP106" s="2">
        <f t="shared" si="118"/>
        <v>72.174890117975366</v>
      </c>
      <c r="EQ106" s="2">
        <f t="shared" si="118"/>
        <v>74.297681003798175</v>
      </c>
      <c r="ER106" s="2">
        <f t="shared" si="118"/>
        <v>76.420471889620984</v>
      </c>
      <c r="ES106" s="2">
        <f t="shared" si="118"/>
        <v>78.543262775443779</v>
      </c>
      <c r="ET106" s="2">
        <f t="shared" si="118"/>
        <v>80.666053661266588</v>
      </c>
      <c r="EU106" s="2">
        <f t="shared" si="114"/>
        <v>1.7740349662628074E-9</v>
      </c>
      <c r="EV106" s="2">
        <f t="shared" si="114"/>
        <v>2.0472905245035559E-10</v>
      </c>
      <c r="EW106" s="2">
        <f t="shared" si="114"/>
        <v>2.3656821131110714E-11</v>
      </c>
      <c r="EX106" s="2">
        <f t="shared" si="114"/>
        <v>2.7368736608455777E-12</v>
      </c>
      <c r="EY106" s="2">
        <f t="shared" si="114"/>
        <v>3.1698607827746468E-13</v>
      </c>
      <c r="EZ106" s="2">
        <f t="shared" si="114"/>
        <v>3.6752054070959715E-14</v>
      </c>
      <c r="FA106" s="2">
        <f t="shared" si="114"/>
        <v>4.2653122847612413E-15</v>
      </c>
      <c r="FB106" s="2">
        <f t="shared" si="113"/>
        <v>4.9547549191562066E-16</v>
      </c>
      <c r="FC106" s="2">
        <f t="shared" si="113"/>
        <v>5.7606598220634985E-17</v>
      </c>
      <c r="FD106" s="2">
        <f t="shared" si="113"/>
        <v>6.703159620869048E-18</v>
      </c>
      <c r="FE106" s="2">
        <f t="shared" si="113"/>
        <v>7.8059274564219609E-19</v>
      </c>
      <c r="FF106" s="2">
        <f t="shared" si="113"/>
        <v>9.0968073755117674E-20</v>
      </c>
      <c r="FG106" s="2">
        <f t="shared" si="113"/>
        <v>1.0608558101023285E-20</v>
      </c>
    </row>
    <row r="107" spans="1:163" x14ac:dyDescent="0.25">
      <c r="A107" s="19">
        <v>89</v>
      </c>
      <c r="B107" s="19">
        <v>203</v>
      </c>
      <c r="C107" s="4">
        <f t="shared" si="122"/>
        <v>89</v>
      </c>
      <c r="D107" s="20">
        <f t="shared" si="122"/>
        <v>203</v>
      </c>
      <c r="E107" s="8">
        <f t="shared" si="92"/>
        <v>476.16</v>
      </c>
      <c r="F107" s="21">
        <f t="shared" si="111"/>
        <v>6.3371356147021542E-14</v>
      </c>
      <c r="G107" s="7">
        <f t="shared" si="93"/>
        <v>0.51070265546259574</v>
      </c>
      <c r="H107" s="7">
        <f t="shared" si="94"/>
        <v>8.6971099888548502E-3</v>
      </c>
      <c r="I107" s="32">
        <f t="shared" si="95"/>
        <v>93.362736825225298</v>
      </c>
      <c r="J107" s="2">
        <f t="shared" si="105"/>
        <v>2.3307506707512675</v>
      </c>
      <c r="K107" s="2">
        <f t="shared" si="96"/>
        <v>4.7888373928708123</v>
      </c>
      <c r="L107" s="2">
        <f t="shared" si="106"/>
        <v>1.4440423997593057</v>
      </c>
      <c r="M107" s="2">
        <f t="shared" si="97"/>
        <v>1</v>
      </c>
      <c r="N107" s="2">
        <f t="shared" si="98"/>
        <v>1</v>
      </c>
      <c r="O107" s="2">
        <f t="shared" si="99"/>
        <v>0.99998626681926839</v>
      </c>
      <c r="P107" s="2">
        <f t="shared" si="100"/>
        <v>0.59861337212526999</v>
      </c>
      <c r="Q107" s="6">
        <f t="shared" si="101"/>
        <v>203</v>
      </c>
      <c r="R107" s="2">
        <f t="shared" si="127"/>
        <v>0.05</v>
      </c>
      <c r="S107" s="2">
        <f t="shared" si="127"/>
        <v>0.1</v>
      </c>
      <c r="T107" s="2">
        <f t="shared" si="127"/>
        <v>0.15</v>
      </c>
      <c r="U107" s="2">
        <f t="shared" si="127"/>
        <v>0.2</v>
      </c>
      <c r="V107" s="2">
        <f t="shared" si="127"/>
        <v>0.2</v>
      </c>
      <c r="W107" s="2">
        <f t="shared" si="127"/>
        <v>0.15</v>
      </c>
      <c r="X107" s="2">
        <f t="shared" si="127"/>
        <v>0.1</v>
      </c>
      <c r="Y107" s="2">
        <f t="shared" si="127"/>
        <v>0.05</v>
      </c>
      <c r="Z107" s="21">
        <f t="shared" si="123"/>
        <v>14799582152.90823</v>
      </c>
      <c r="AA107" s="21">
        <f t="shared" si="123"/>
        <v>1705744485.7770305</v>
      </c>
      <c r="AB107" s="21">
        <f t="shared" si="123"/>
        <v>197008893.03040829</v>
      </c>
      <c r="AC107" s="21">
        <f t="shared" si="123"/>
        <v>22797500.263116445</v>
      </c>
      <c r="AD107" s="21">
        <f t="shared" si="123"/>
        <v>2642712.9233316188</v>
      </c>
      <c r="AE107" s="21">
        <f t="shared" si="123"/>
        <v>306841.43794058298</v>
      </c>
      <c r="AF107" s="21">
        <f t="shared" si="123"/>
        <v>35680.098677395799</v>
      </c>
      <c r="AG107" s="21">
        <f t="shared" si="123"/>
        <v>4154.6907651680449</v>
      </c>
      <c r="AH107" s="2">
        <f t="shared" si="112"/>
        <v>42.277491869192758</v>
      </c>
      <c r="AI107" s="2">
        <f t="shared" si="112"/>
        <v>44.391366462652392</v>
      </c>
      <c r="AJ107" s="2">
        <f t="shared" si="112"/>
        <v>46.505241056112034</v>
      </c>
      <c r="AK107" s="2">
        <f t="shared" si="112"/>
        <v>48.619115649571668</v>
      </c>
      <c r="AL107" s="2">
        <f t="shared" si="112"/>
        <v>50.73299024303131</v>
      </c>
      <c r="AM107" s="2">
        <f t="shared" si="112"/>
        <v>52.846864836490944</v>
      </c>
      <c r="AN107" s="2">
        <f t="shared" si="112"/>
        <v>54.960739429950586</v>
      </c>
      <c r="AO107" s="2">
        <f t="shared" si="61"/>
        <v>57.074614023410227</v>
      </c>
      <c r="AP107" s="2">
        <f t="shared" si="121"/>
        <v>9.3786959144313766E-4</v>
      </c>
      <c r="AQ107" s="2">
        <f t="shared" si="121"/>
        <v>1.0809534130412755E-4</v>
      </c>
      <c r="AR107" s="2">
        <f t="shared" si="121"/>
        <v>1.2484720724364827E-5</v>
      </c>
      <c r="AS107" s="2">
        <f t="shared" si="121"/>
        <v>1.4447085084359122E-6</v>
      </c>
      <c r="AT107" s="2">
        <f t="shared" si="121"/>
        <v>1.6747230185878914E-7</v>
      </c>
      <c r="AU107" s="2">
        <f t="shared" si="121"/>
        <v>1.9444958044397043E-8</v>
      </c>
      <c r="AV107" s="2">
        <f t="shared" si="121"/>
        <v>2.2610962406461267E-9</v>
      </c>
      <c r="AW107" s="2">
        <f t="shared" si="119"/>
        <v>2.6328838816020576E-10</v>
      </c>
      <c r="AX107" s="2"/>
      <c r="AY107" s="6">
        <f t="shared" si="102"/>
        <v>203</v>
      </c>
      <c r="AZ107" s="2">
        <f t="shared" si="128"/>
        <v>0.05</v>
      </c>
      <c r="BA107" s="2">
        <f t="shared" si="128"/>
        <v>0.15</v>
      </c>
      <c r="BB107" s="2">
        <f t="shared" si="128"/>
        <v>0.2</v>
      </c>
      <c r="BC107" s="2">
        <f t="shared" si="128"/>
        <v>0.2</v>
      </c>
      <c r="BD107" s="2">
        <f t="shared" si="128"/>
        <v>0.2</v>
      </c>
      <c r="BE107" s="2">
        <f t="shared" si="128"/>
        <v>0.15</v>
      </c>
      <c r="BF107" s="2">
        <f t="shared" si="128"/>
        <v>0.05</v>
      </c>
      <c r="BG107" s="21">
        <f t="shared" si="124"/>
        <v>1702005042.1649525</v>
      </c>
      <c r="BH107" s="21">
        <f t="shared" si="124"/>
        <v>196563827.75034398</v>
      </c>
      <c r="BI107" s="21">
        <f t="shared" si="124"/>
        <v>22744576.775552928</v>
      </c>
      <c r="BJ107" s="21">
        <f t="shared" si="124"/>
        <v>2636423.9691198752</v>
      </c>
      <c r="BK107" s="21">
        <f t="shared" si="124"/>
        <v>306094.49033961975</v>
      </c>
      <c r="BL107" s="21">
        <f t="shared" si="124"/>
        <v>35591.414905954683</v>
      </c>
      <c r="BM107" s="21">
        <f t="shared" si="124"/>
        <v>4144.1641500112391</v>
      </c>
      <c r="BN107" s="2">
        <f t="shared" si="115"/>
        <v>44.391366462652392</v>
      </c>
      <c r="BO107" s="2">
        <f t="shared" si="115"/>
        <v>46.505241056112034</v>
      </c>
      <c r="BP107" s="2">
        <f t="shared" si="115"/>
        <v>48.619115649571668</v>
      </c>
      <c r="BQ107" s="2">
        <f t="shared" si="115"/>
        <v>50.73299024303131</v>
      </c>
      <c r="BR107" s="2">
        <f t="shared" si="115"/>
        <v>52.846864836490944</v>
      </c>
      <c r="BS107" s="2">
        <f t="shared" si="115"/>
        <v>54.960739429950586</v>
      </c>
      <c r="BT107" s="2">
        <f t="shared" si="115"/>
        <v>57.074614023410227</v>
      </c>
      <c r="BU107" s="2">
        <f t="shared" si="84"/>
        <v>1.0785836769119449E-4</v>
      </c>
      <c r="BV107" s="2">
        <f t="shared" si="84"/>
        <v>1.2456516333993186E-5</v>
      </c>
      <c r="BW107" s="2">
        <f t="shared" si="84"/>
        <v>1.4413546752569816E-6</v>
      </c>
      <c r="BX107" s="2">
        <f t="shared" si="82"/>
        <v>1.6707376230164441E-7</v>
      </c>
      <c r="BY107" s="2">
        <f t="shared" si="82"/>
        <v>1.939762296195324E-8</v>
      </c>
      <c r="BZ107" s="2">
        <f t="shared" si="82"/>
        <v>2.2554762297816708E-9</v>
      </c>
      <c r="CA107" s="2">
        <f t="shared" si="82"/>
        <v>2.6262130228208121E-10</v>
      </c>
      <c r="CB107" s="2"/>
      <c r="CC107" s="6">
        <f t="shared" si="103"/>
        <v>203</v>
      </c>
      <c r="CD107" s="2">
        <f t="shared" si="129"/>
        <v>0.01</v>
      </c>
      <c r="CE107" s="2">
        <f t="shared" si="129"/>
        <v>0.05</v>
      </c>
      <c r="CF107" s="2">
        <f t="shared" si="129"/>
        <v>0.2</v>
      </c>
      <c r="CG107" s="2">
        <f t="shared" si="129"/>
        <v>0.48</v>
      </c>
      <c r="CH107" s="2">
        <f t="shared" si="129"/>
        <v>0.2</v>
      </c>
      <c r="CI107" s="2">
        <f t="shared" si="129"/>
        <v>0.05</v>
      </c>
      <c r="CJ107" s="2">
        <f t="shared" si="129"/>
        <v>9.9862668192684193E-3</v>
      </c>
      <c r="CK107" s="21">
        <f t="shared" si="125"/>
        <v>2636423.9691198752</v>
      </c>
      <c r="CL107" s="21">
        <f t="shared" si="125"/>
        <v>306094.49033961975</v>
      </c>
      <c r="CM107" s="21">
        <f t="shared" si="125"/>
        <v>35591.414905954683</v>
      </c>
      <c r="CN107" s="21">
        <f t="shared" si="125"/>
        <v>4144.1641500112391</v>
      </c>
      <c r="CO107" s="21">
        <f t="shared" si="125"/>
        <v>483.15681729285592</v>
      </c>
      <c r="CP107" s="21">
        <f t="shared" si="125"/>
        <v>56.397596949261143</v>
      </c>
      <c r="CQ107" s="21">
        <f t="shared" si="125"/>
        <v>6.590525516128638</v>
      </c>
      <c r="CR107" s="2">
        <f t="shared" si="116"/>
        <v>50.73299024303131</v>
      </c>
      <c r="CS107" s="2">
        <f t="shared" si="116"/>
        <v>52.846864836490944</v>
      </c>
      <c r="CT107" s="2">
        <f t="shared" si="116"/>
        <v>54.960739429950586</v>
      </c>
      <c r="CU107" s="2">
        <f t="shared" si="116"/>
        <v>57.074614023410227</v>
      </c>
      <c r="CV107" s="2">
        <f t="shared" si="116"/>
        <v>59.188488616869869</v>
      </c>
      <c r="CW107" s="2">
        <f t="shared" si="116"/>
        <v>61.302363210329503</v>
      </c>
      <c r="CX107" s="2">
        <f t="shared" si="116"/>
        <v>63.416237803789144</v>
      </c>
      <c r="CY107" s="2">
        <f t="shared" si="85"/>
        <v>1.6707376230164441E-7</v>
      </c>
      <c r="CZ107" s="2">
        <f t="shared" si="85"/>
        <v>1.939762296195324E-8</v>
      </c>
      <c r="DA107" s="2">
        <f t="shared" si="85"/>
        <v>2.2554762297816708E-9</v>
      </c>
      <c r="DB107" s="2">
        <f t="shared" si="83"/>
        <v>2.6262130228208121E-10</v>
      </c>
      <c r="DC107" s="2">
        <f t="shared" si="83"/>
        <v>3.0618302743526993E-11</v>
      </c>
      <c r="DD107" s="2">
        <f t="shared" si="83"/>
        <v>3.5739922021078039E-12</v>
      </c>
      <c r="DE107" s="2">
        <f t="shared" si="83"/>
        <v>4.1765053967862092E-13</v>
      </c>
      <c r="DF107" s="2"/>
      <c r="DG107" s="6">
        <f t="shared" si="104"/>
        <v>203</v>
      </c>
      <c r="DH107" s="2">
        <f t="shared" si="120"/>
        <v>0.06</v>
      </c>
      <c r="DI107" s="2">
        <f t="shared" si="120"/>
        <v>0.09</v>
      </c>
      <c r="DJ107" s="2">
        <f t="shared" si="120"/>
        <v>0.12</v>
      </c>
      <c r="DK107" s="2">
        <f t="shared" si="120"/>
        <v>0.13</v>
      </c>
      <c r="DL107" s="2">
        <f t="shared" si="120"/>
        <v>0.12982146865048946</v>
      </c>
      <c r="DM107" s="2">
        <f t="shared" si="120"/>
        <v>5.9117752031911781E-2</v>
      </c>
      <c r="DN107" s="2">
        <f t="shared" si="120"/>
        <v>8.632218164955496E-3</v>
      </c>
      <c r="DO107" s="2">
        <f t="shared" si="120"/>
        <v>9.4726257203650241E-4</v>
      </c>
      <c r="DP107" s="2">
        <f t="shared" si="117"/>
        <v>8.6831177827549909E-5</v>
      </c>
      <c r="DQ107" s="2">
        <f t="shared" si="117"/>
        <v>7.2856181821179259E-6</v>
      </c>
      <c r="DR107" s="2">
        <f t="shared" si="117"/>
        <v>5.1364614002791241E-7</v>
      </c>
      <c r="DS107" s="2">
        <f t="shared" si="117"/>
        <v>4.0263726943656763E-8</v>
      </c>
      <c r="DT107" s="2">
        <f t="shared" si="117"/>
        <v>0</v>
      </c>
      <c r="DU107" s="21">
        <f t="shared" si="126"/>
        <v>35591.414905954683</v>
      </c>
      <c r="DV107" s="21">
        <f t="shared" si="126"/>
        <v>4144.1641500112391</v>
      </c>
      <c r="DW107" s="21">
        <f t="shared" si="126"/>
        <v>483.15681729285592</v>
      </c>
      <c r="DX107" s="21">
        <f t="shared" si="126"/>
        <v>56.397596949261143</v>
      </c>
      <c r="DY107" s="21">
        <f t="shared" si="126"/>
        <v>6.590525516128638</v>
      </c>
      <c r="DZ107" s="21">
        <f t="shared" si="126"/>
        <v>0.77096626597379481</v>
      </c>
      <c r="EA107" s="21">
        <f t="shared" si="126"/>
        <v>9.0277266003728651E-2</v>
      </c>
      <c r="EB107" s="21">
        <f t="shared" si="126"/>
        <v>1.0580920719360145E-2</v>
      </c>
      <c r="EC107" s="21">
        <f t="shared" si="126"/>
        <v>1.241215386747481E-3</v>
      </c>
      <c r="ED107" s="21">
        <f t="shared" si="126"/>
        <v>1.4572298072015627E-4</v>
      </c>
      <c r="EE107" s="21">
        <f t="shared" si="126"/>
        <v>1.7121684576105914E-5</v>
      </c>
      <c r="EF107" s="21">
        <f t="shared" si="126"/>
        <v>2.0131883736723647E-6</v>
      </c>
      <c r="EG107" s="21">
        <f t="shared" si="126"/>
        <v>2.3687823064760319E-7</v>
      </c>
      <c r="EH107" s="2">
        <f t="shared" si="118"/>
        <v>54.960739429950586</v>
      </c>
      <c r="EI107" s="2">
        <f t="shared" si="118"/>
        <v>57.074614023410227</v>
      </c>
      <c r="EJ107" s="2">
        <f t="shared" si="118"/>
        <v>59.188488616869869</v>
      </c>
      <c r="EK107" s="2">
        <f t="shared" si="118"/>
        <v>61.302363210329503</v>
      </c>
      <c r="EL107" s="2">
        <f t="shared" si="118"/>
        <v>63.416237803789144</v>
      </c>
      <c r="EM107" s="2">
        <f t="shared" si="118"/>
        <v>65.530112397248772</v>
      </c>
      <c r="EN107" s="2">
        <f t="shared" si="118"/>
        <v>67.643986990708413</v>
      </c>
      <c r="EO107" s="2">
        <f t="shared" si="118"/>
        <v>69.757861584168054</v>
      </c>
      <c r="EP107" s="2">
        <f t="shared" si="118"/>
        <v>71.871736177627696</v>
      </c>
      <c r="EQ107" s="2">
        <f t="shared" si="118"/>
        <v>73.985610771087323</v>
      </c>
      <c r="ER107" s="2">
        <f t="shared" si="118"/>
        <v>76.099485364546965</v>
      </c>
      <c r="ES107" s="2">
        <f t="shared" si="118"/>
        <v>78.213359958006606</v>
      </c>
      <c r="ET107" s="2">
        <f t="shared" si="118"/>
        <v>80.327234551466248</v>
      </c>
      <c r="EU107" s="2">
        <f t="shared" si="114"/>
        <v>2.2554762297816708E-9</v>
      </c>
      <c r="EV107" s="2">
        <f t="shared" si="114"/>
        <v>2.6262130228208121E-10</v>
      </c>
      <c r="EW107" s="2">
        <f t="shared" si="114"/>
        <v>3.0618302743526993E-11</v>
      </c>
      <c r="EX107" s="2">
        <f t="shared" si="114"/>
        <v>3.5739922021078039E-12</v>
      </c>
      <c r="EY107" s="2">
        <f t="shared" si="114"/>
        <v>4.1765053967862092E-13</v>
      </c>
      <c r="EZ107" s="2">
        <f t="shared" si="114"/>
        <v>4.8857177818364685E-14</v>
      </c>
      <c r="FA107" s="2">
        <f t="shared" si="114"/>
        <v>5.7209927759016887E-15</v>
      </c>
      <c r="FB107" s="2">
        <f t="shared" si="113"/>
        <v>6.7052729526997104E-16</v>
      </c>
      <c r="FC107" s="2">
        <f t="shared" si="113"/>
        <v>7.8657502328737705E-17</v>
      </c>
      <c r="FD107" s="2">
        <f t="shared" si="113"/>
        <v>9.2346629100225762E-18</v>
      </c>
      <c r="FE107" s="2">
        <f t="shared" si="113"/>
        <v>1.0850243711093733E-18</v>
      </c>
      <c r="FF107" s="2">
        <f t="shared" si="113"/>
        <v>1.2757847741903452E-19</v>
      </c>
      <c r="FG107" s="2">
        <f t="shared" si="113"/>
        <v>1.5011294717845575E-20</v>
      </c>
    </row>
    <row r="108" spans="1:163" x14ac:dyDescent="0.25">
      <c r="A108" s="19">
        <v>90</v>
      </c>
      <c r="B108" s="19">
        <v>205</v>
      </c>
      <c r="C108" s="4">
        <f t="shared" si="122"/>
        <v>90</v>
      </c>
      <c r="D108" s="20">
        <f t="shared" si="122"/>
        <v>205</v>
      </c>
      <c r="E108" s="8">
        <f t="shared" si="92"/>
        <v>478.16</v>
      </c>
      <c r="F108" s="21">
        <f t="shared" si="111"/>
        <v>6.3371356147021542E-14</v>
      </c>
      <c r="G108" s="7">
        <f t="shared" si="93"/>
        <v>0.50029922410503691</v>
      </c>
      <c r="H108" s="7">
        <f t="shared" si="94"/>
        <v>8.7230774036351124E-3</v>
      </c>
      <c r="I108" s="32">
        <f t="shared" si="95"/>
        <v>93.437696824469626</v>
      </c>
      <c r="J108" s="2">
        <f t="shared" si="105"/>
        <v>2.4099718008283628</v>
      </c>
      <c r="K108" s="2">
        <f t="shared" si="96"/>
        <v>5.0376030824202971</v>
      </c>
      <c r="L108" s="2">
        <f t="shared" si="106"/>
        <v>1.4498324631352641</v>
      </c>
      <c r="M108" s="2">
        <f t="shared" si="97"/>
        <v>1</v>
      </c>
      <c r="N108" s="2">
        <f t="shared" si="98"/>
        <v>1</v>
      </c>
      <c r="O108" s="2">
        <f t="shared" si="99"/>
        <v>0.9999982726424792</v>
      </c>
      <c r="P108" s="2">
        <f t="shared" si="100"/>
        <v>0.6131948516787975</v>
      </c>
      <c r="Q108" s="6">
        <f t="shared" si="101"/>
        <v>205</v>
      </c>
      <c r="R108" s="2">
        <f t="shared" si="127"/>
        <v>0.05</v>
      </c>
      <c r="S108" s="2">
        <f t="shared" si="127"/>
        <v>0.1</v>
      </c>
      <c r="T108" s="2">
        <f t="shared" si="127"/>
        <v>0.15</v>
      </c>
      <c r="U108" s="2">
        <f t="shared" si="127"/>
        <v>0.2</v>
      </c>
      <c r="V108" s="2">
        <f t="shared" si="127"/>
        <v>0.2</v>
      </c>
      <c r="W108" s="2">
        <f t="shared" si="127"/>
        <v>0.15</v>
      </c>
      <c r="X108" s="2">
        <f t="shared" si="127"/>
        <v>0.1</v>
      </c>
      <c r="Y108" s="2">
        <f t="shared" si="127"/>
        <v>0.05</v>
      </c>
      <c r="Z108" s="21">
        <f t="shared" si="123"/>
        <v>17807754252.343708</v>
      </c>
      <c r="AA108" s="21">
        <f t="shared" si="123"/>
        <v>2070699356.9639804</v>
      </c>
      <c r="AB108" s="21">
        <f t="shared" si="123"/>
        <v>241285922.16275197</v>
      </c>
      <c r="AC108" s="21">
        <f t="shared" si="123"/>
        <v>28169309.780440293</v>
      </c>
      <c r="AD108" s="21">
        <f t="shared" si="123"/>
        <v>3294439.68982899</v>
      </c>
      <c r="AE108" s="21">
        <f t="shared" si="123"/>
        <v>385911.72830976447</v>
      </c>
      <c r="AF108" s="21">
        <f t="shared" si="123"/>
        <v>45273.308231425792</v>
      </c>
      <c r="AG108" s="21">
        <f t="shared" si="123"/>
        <v>5318.5952735406499</v>
      </c>
      <c r="AH108" s="2">
        <f t="shared" si="112"/>
        <v>42.100657789097426</v>
      </c>
      <c r="AI108" s="2">
        <f t="shared" si="112"/>
        <v>44.205690678552294</v>
      </c>
      <c r="AJ108" s="2">
        <f t="shared" si="112"/>
        <v>46.310723568007162</v>
      </c>
      <c r="AK108" s="2">
        <f t="shared" si="112"/>
        <v>48.415756457462038</v>
      </c>
      <c r="AL108" s="2">
        <f t="shared" si="112"/>
        <v>50.520789346916906</v>
      </c>
      <c r="AM108" s="2">
        <f t="shared" si="112"/>
        <v>52.625822236371775</v>
      </c>
      <c r="AN108" s="2">
        <f t="shared" si="112"/>
        <v>54.73085512582665</v>
      </c>
      <c r="AO108" s="2">
        <f t="shared" si="61"/>
        <v>56.835888015281526</v>
      </c>
      <c r="AP108" s="2">
        <f t="shared" si="121"/>
        <v>1.1285015369079969E-3</v>
      </c>
      <c r="AQ108" s="2">
        <f t="shared" si="121"/>
        <v>1.3122302642370613E-4</v>
      </c>
      <c r="AR108" s="2">
        <f t="shared" si="121"/>
        <v>1.5290616106642626E-5</v>
      </c>
      <c r="AS108" s="2">
        <f t="shared" si="121"/>
        <v>1.7851273625122017E-6</v>
      </c>
      <c r="AT108" s="2">
        <f t="shared" si="121"/>
        <v>2.0877311088904079E-7</v>
      </c>
      <c r="AU108" s="2">
        <f t="shared" si="121"/>
        <v>2.4455749576030851E-8</v>
      </c>
      <c r="AV108" s="2">
        <f t="shared" si="121"/>
        <v>2.8690309398875709E-9</v>
      </c>
      <c r="AW108" s="2">
        <f t="shared" si="119"/>
        <v>3.3704659528141012E-10</v>
      </c>
      <c r="AX108" s="2"/>
      <c r="AY108" s="6">
        <f t="shared" si="102"/>
        <v>205</v>
      </c>
      <c r="AZ108" s="2">
        <f t="shared" si="128"/>
        <v>0.05</v>
      </c>
      <c r="BA108" s="2">
        <f t="shared" si="128"/>
        <v>0.15</v>
      </c>
      <c r="BB108" s="2">
        <f t="shared" si="128"/>
        <v>0.2</v>
      </c>
      <c r="BC108" s="2">
        <f t="shared" si="128"/>
        <v>0.2</v>
      </c>
      <c r="BD108" s="2">
        <f t="shared" si="128"/>
        <v>0.2</v>
      </c>
      <c r="BE108" s="2">
        <f t="shared" si="128"/>
        <v>0.15</v>
      </c>
      <c r="BF108" s="2">
        <f t="shared" si="128"/>
        <v>0.05</v>
      </c>
      <c r="BG108" s="21">
        <f t="shared" si="124"/>
        <v>2066172471.7635846</v>
      </c>
      <c r="BH108" s="21">
        <f t="shared" si="124"/>
        <v>240742267.27286586</v>
      </c>
      <c r="BI108" s="21">
        <f t="shared" si="124"/>
        <v>28104079.641615726</v>
      </c>
      <c r="BJ108" s="21">
        <f t="shared" si="124"/>
        <v>3286618.5017968738</v>
      </c>
      <c r="BK108" s="21">
        <f t="shared" si="124"/>
        <v>384974.43853864772</v>
      </c>
      <c r="BL108" s="21">
        <f t="shared" si="124"/>
        <v>45161.025489663807</v>
      </c>
      <c r="BM108" s="21">
        <f t="shared" si="124"/>
        <v>5305.1478545947921</v>
      </c>
      <c r="BN108" s="2">
        <f t="shared" si="115"/>
        <v>44.205690678552294</v>
      </c>
      <c r="BO108" s="2">
        <f t="shared" si="115"/>
        <v>46.310723568007162</v>
      </c>
      <c r="BP108" s="2">
        <f t="shared" si="115"/>
        <v>48.415756457462038</v>
      </c>
      <c r="BQ108" s="2">
        <f t="shared" si="115"/>
        <v>50.520789346916906</v>
      </c>
      <c r="BR108" s="2">
        <f t="shared" si="115"/>
        <v>52.625822236371775</v>
      </c>
      <c r="BS108" s="2">
        <f t="shared" si="115"/>
        <v>54.73085512582665</v>
      </c>
      <c r="BT108" s="2">
        <f t="shared" si="115"/>
        <v>56.835888015281526</v>
      </c>
      <c r="BU108" s="2">
        <f t="shared" si="84"/>
        <v>1.309361515694348E-4</v>
      </c>
      <c r="BV108" s="2">
        <f t="shared" si="84"/>
        <v>1.5256163958994572E-5</v>
      </c>
      <c r="BW108" s="2">
        <f t="shared" si="84"/>
        <v>1.7809936401532299E-6</v>
      </c>
      <c r="BX108" s="2">
        <f t="shared" si="82"/>
        <v>2.0827747159676472E-7</v>
      </c>
      <c r="BY108" s="2">
        <f t="shared" si="82"/>
        <v>2.4396352252132451E-8</v>
      </c>
      <c r="BZ108" s="2">
        <f t="shared" si="82"/>
        <v>2.8619154302702086E-9</v>
      </c>
      <c r="CA108" s="2">
        <f t="shared" si="82"/>
        <v>3.3619441410613403E-10</v>
      </c>
      <c r="CB108" s="2"/>
      <c r="CC108" s="6">
        <f t="shared" si="103"/>
        <v>205</v>
      </c>
      <c r="CD108" s="2">
        <f t="shared" si="129"/>
        <v>0.01</v>
      </c>
      <c r="CE108" s="2">
        <f t="shared" si="129"/>
        <v>0.05</v>
      </c>
      <c r="CF108" s="2">
        <f t="shared" si="129"/>
        <v>0.2</v>
      </c>
      <c r="CG108" s="2">
        <f t="shared" si="129"/>
        <v>0.48</v>
      </c>
      <c r="CH108" s="2">
        <f t="shared" si="129"/>
        <v>0.2</v>
      </c>
      <c r="CI108" s="2">
        <f t="shared" si="129"/>
        <v>0.05</v>
      </c>
      <c r="CJ108" s="2">
        <f t="shared" si="129"/>
        <v>9.9982726424791817E-3</v>
      </c>
      <c r="CK108" s="21">
        <f t="shared" si="125"/>
        <v>3286618.5017968738</v>
      </c>
      <c r="CL108" s="21">
        <f t="shared" si="125"/>
        <v>384974.43853864772</v>
      </c>
      <c r="CM108" s="21">
        <f t="shared" si="125"/>
        <v>45161.025489663807</v>
      </c>
      <c r="CN108" s="21">
        <f t="shared" si="125"/>
        <v>5305.1478545947921</v>
      </c>
      <c r="CO108" s="21">
        <f t="shared" si="125"/>
        <v>624.00851065189818</v>
      </c>
      <c r="CP108" s="21">
        <f t="shared" si="125"/>
        <v>73.486020647663182</v>
      </c>
      <c r="CQ108" s="21">
        <f t="shared" si="125"/>
        <v>8.6637475758128328</v>
      </c>
      <c r="CR108" s="2">
        <f t="shared" si="116"/>
        <v>50.520789346916906</v>
      </c>
      <c r="CS108" s="2">
        <f t="shared" si="116"/>
        <v>52.625822236371775</v>
      </c>
      <c r="CT108" s="2">
        <f t="shared" si="116"/>
        <v>54.73085512582665</v>
      </c>
      <c r="CU108" s="2">
        <f t="shared" si="116"/>
        <v>56.835888015281526</v>
      </c>
      <c r="CV108" s="2">
        <f t="shared" si="116"/>
        <v>58.940920904736394</v>
      </c>
      <c r="CW108" s="2">
        <f t="shared" si="116"/>
        <v>61.04595379419127</v>
      </c>
      <c r="CX108" s="2">
        <f t="shared" si="116"/>
        <v>63.150986683646138</v>
      </c>
      <c r="CY108" s="2">
        <f t="shared" si="85"/>
        <v>2.0827747159676472E-7</v>
      </c>
      <c r="CZ108" s="2">
        <f t="shared" si="85"/>
        <v>2.4396352252132451E-8</v>
      </c>
      <c r="DA108" s="2">
        <f t="shared" si="85"/>
        <v>2.8619154302702086E-9</v>
      </c>
      <c r="DB108" s="2">
        <f t="shared" si="83"/>
        <v>3.3619441410613403E-10</v>
      </c>
      <c r="DC108" s="2">
        <f t="shared" si="83"/>
        <v>3.9544265567293925E-11</v>
      </c>
      <c r="DD108" s="2">
        <f t="shared" si="83"/>
        <v>4.6569087862904425E-12</v>
      </c>
      <c r="DE108" s="2">
        <f t="shared" si="83"/>
        <v>5.4903343319472959E-13</v>
      </c>
      <c r="DF108" s="2"/>
      <c r="DG108" s="6">
        <f t="shared" si="104"/>
        <v>205</v>
      </c>
      <c r="DH108" s="2">
        <f t="shared" si="120"/>
        <v>0.06</v>
      </c>
      <c r="DI108" s="2">
        <f t="shared" si="120"/>
        <v>0.09</v>
      </c>
      <c r="DJ108" s="2">
        <f t="shared" si="120"/>
        <v>0.12</v>
      </c>
      <c r="DK108" s="2">
        <f t="shared" si="120"/>
        <v>0.13</v>
      </c>
      <c r="DL108" s="2">
        <f t="shared" si="120"/>
        <v>0.12997754435222936</v>
      </c>
      <c r="DM108" s="2">
        <f t="shared" si="120"/>
        <v>7.0433532206860813E-2</v>
      </c>
      <c r="DN108" s="2">
        <f t="shared" si="120"/>
        <v>1.1378391762826024E-2</v>
      </c>
      <c r="DO108" s="2">
        <f t="shared" si="120"/>
        <v>1.2763742566251767E-3</v>
      </c>
      <c r="DP108" s="2">
        <f t="shared" si="117"/>
        <v>1.1823046619034328E-4</v>
      </c>
      <c r="DQ108" s="2">
        <f t="shared" si="117"/>
        <v>1.0010297296575434E-5</v>
      </c>
      <c r="DR108" s="2">
        <f t="shared" si="117"/>
        <v>7.1202640390399801E-7</v>
      </c>
      <c r="DS108" s="2">
        <f t="shared" si="117"/>
        <v>5.631036521291932E-8</v>
      </c>
      <c r="DT108" s="2">
        <f t="shared" si="117"/>
        <v>0</v>
      </c>
      <c r="DU108" s="21">
        <f t="shared" si="126"/>
        <v>45161.025489663807</v>
      </c>
      <c r="DV108" s="21">
        <f t="shared" si="126"/>
        <v>5305.1478545947921</v>
      </c>
      <c r="DW108" s="21">
        <f t="shared" si="126"/>
        <v>624.00851065189818</v>
      </c>
      <c r="DX108" s="21">
        <f t="shared" si="126"/>
        <v>73.486020647663182</v>
      </c>
      <c r="DY108" s="21">
        <f t="shared" si="126"/>
        <v>8.6637475758128328</v>
      </c>
      <c r="DZ108" s="21">
        <f t="shared" si="126"/>
        <v>1.0224983791471935</v>
      </c>
      <c r="EA108" s="21">
        <f t="shared" si="126"/>
        <v>0.12079447281682286</v>
      </c>
      <c r="EB108" s="21">
        <f t="shared" si="126"/>
        <v>1.4283460862435045E-2</v>
      </c>
      <c r="EC108" s="21">
        <f t="shared" si="126"/>
        <v>1.690434639748834E-3</v>
      </c>
      <c r="ED108" s="21">
        <f t="shared" si="126"/>
        <v>2.0022598981723176E-4</v>
      </c>
      <c r="EE108" s="21">
        <f t="shared" si="126"/>
        <v>2.3734495124365149E-5</v>
      </c>
      <c r="EF108" s="21">
        <f t="shared" si="126"/>
        <v>2.8155222242677887E-6</v>
      </c>
      <c r="EG108" s="21">
        <f t="shared" si="126"/>
        <v>3.342263445829236E-7</v>
      </c>
      <c r="EH108" s="2">
        <f t="shared" si="118"/>
        <v>54.73085512582665</v>
      </c>
      <c r="EI108" s="2">
        <f t="shared" si="118"/>
        <v>56.835888015281526</v>
      </c>
      <c r="EJ108" s="2">
        <f t="shared" si="118"/>
        <v>58.940920904736394</v>
      </c>
      <c r="EK108" s="2">
        <f t="shared" si="118"/>
        <v>61.04595379419127</v>
      </c>
      <c r="EL108" s="2">
        <f t="shared" si="118"/>
        <v>63.150986683646138</v>
      </c>
      <c r="EM108" s="2">
        <f t="shared" si="118"/>
        <v>65.256019573101014</v>
      </c>
      <c r="EN108" s="2">
        <f t="shared" si="118"/>
        <v>67.361052462555875</v>
      </c>
      <c r="EO108" s="2">
        <f t="shared" si="118"/>
        <v>69.466085352010751</v>
      </c>
      <c r="EP108" s="2">
        <f t="shared" si="118"/>
        <v>71.571118241465626</v>
      </c>
      <c r="EQ108" s="2">
        <f t="shared" si="118"/>
        <v>73.676151130920488</v>
      </c>
      <c r="ER108" s="2">
        <f t="shared" si="118"/>
        <v>75.781184020375363</v>
      </c>
      <c r="ES108" s="2">
        <f t="shared" si="118"/>
        <v>77.886216909830239</v>
      </c>
      <c r="ET108" s="2">
        <f t="shared" si="118"/>
        <v>79.9912497992851</v>
      </c>
      <c r="EU108" s="2">
        <f t="shared" si="114"/>
        <v>2.8619154302702086E-9</v>
      </c>
      <c r="EV108" s="2">
        <f t="shared" si="114"/>
        <v>3.3619441410613403E-10</v>
      </c>
      <c r="EW108" s="2">
        <f t="shared" si="114"/>
        <v>3.9544265567293925E-11</v>
      </c>
      <c r="EX108" s="2">
        <f t="shared" si="114"/>
        <v>4.6569087862904425E-12</v>
      </c>
      <c r="EY108" s="2">
        <f t="shared" si="114"/>
        <v>5.4903343319472959E-13</v>
      </c>
      <c r="EZ108" s="2">
        <f t="shared" si="114"/>
        <v>6.479710894468907E-14</v>
      </c>
      <c r="FA108" s="2">
        <f t="shared" si="114"/>
        <v>7.6549095574665942E-15</v>
      </c>
      <c r="FB108" s="2">
        <f t="shared" si="113"/>
        <v>9.0516228532541467E-16</v>
      </c>
      <c r="FC108" s="2">
        <f t="shared" si="113"/>
        <v>1.0712513559878542E-16</v>
      </c>
      <c r="FD108" s="2">
        <f t="shared" si="113"/>
        <v>1.2688592510597702E-17</v>
      </c>
      <c r="FE108" s="2">
        <f t="shared" si="113"/>
        <v>1.5040871434958902E-18</v>
      </c>
      <c r="FF108" s="2">
        <f t="shared" si="113"/>
        <v>1.7842346161392831E-19</v>
      </c>
      <c r="FG108" s="2">
        <f t="shared" si="113"/>
        <v>2.1180376716281593E-20</v>
      </c>
    </row>
    <row r="109" spans="1:163" x14ac:dyDescent="0.25">
      <c r="A109" s="19">
        <v>91</v>
      </c>
      <c r="B109" s="19">
        <v>207</v>
      </c>
      <c r="C109" s="4">
        <f t="shared" si="122"/>
        <v>91</v>
      </c>
      <c r="D109" s="20">
        <f t="shared" si="122"/>
        <v>207</v>
      </c>
      <c r="E109" s="8">
        <f t="shared" si="92"/>
        <v>480.16</v>
      </c>
      <c r="F109" s="21">
        <f t="shared" si="111"/>
        <v>6.3371356147021542E-14</v>
      </c>
      <c r="G109" s="7">
        <f t="shared" si="93"/>
        <v>0.48943029871975319</v>
      </c>
      <c r="H109" s="7">
        <f t="shared" si="94"/>
        <v>8.7501733754705626E-3</v>
      </c>
      <c r="I109" s="32">
        <f t="shared" si="95"/>
        <v>93.516141507677673</v>
      </c>
      <c r="J109" s="2">
        <f t="shared" si="105"/>
        <v>2.4956046386944273</v>
      </c>
      <c r="K109" s="2">
        <f t="shared" si="96"/>
        <v>5.3207783095827894</v>
      </c>
      <c r="L109" s="2">
        <f t="shared" si="106"/>
        <v>1.4559555547174585</v>
      </c>
      <c r="M109" s="2">
        <f t="shared" si="97"/>
        <v>1</v>
      </c>
      <c r="N109" s="2">
        <f t="shared" si="98"/>
        <v>1</v>
      </c>
      <c r="O109" s="2">
        <f t="shared" si="99"/>
        <v>0.99999988389721139</v>
      </c>
      <c r="P109" s="2">
        <f t="shared" si="100"/>
        <v>0.62834740297259994</v>
      </c>
      <c r="Q109" s="6">
        <f t="shared" si="101"/>
        <v>207</v>
      </c>
      <c r="R109" s="2">
        <f t="shared" si="127"/>
        <v>0.05</v>
      </c>
      <c r="S109" s="2">
        <f t="shared" si="127"/>
        <v>0.1</v>
      </c>
      <c r="T109" s="2">
        <f t="shared" si="127"/>
        <v>0.15</v>
      </c>
      <c r="U109" s="2">
        <f t="shared" si="127"/>
        <v>0.2</v>
      </c>
      <c r="V109" s="2">
        <f t="shared" si="127"/>
        <v>0.2</v>
      </c>
      <c r="W109" s="2">
        <f t="shared" si="127"/>
        <v>0.15</v>
      </c>
      <c r="X109" s="2">
        <f t="shared" si="127"/>
        <v>0.1</v>
      </c>
      <c r="Y109" s="2">
        <f t="shared" si="127"/>
        <v>0.05</v>
      </c>
      <c r="Z109" s="21">
        <f t="shared" si="123"/>
        <v>21395079964.112431</v>
      </c>
      <c r="AA109" s="21">
        <f t="shared" si="123"/>
        <v>2509765764.3094134</v>
      </c>
      <c r="AB109" s="21">
        <f t="shared" si="123"/>
        <v>295025269.44785666</v>
      </c>
      <c r="AC109" s="21">
        <f t="shared" si="123"/>
        <v>34746756.510048203</v>
      </c>
      <c r="AD109" s="21">
        <f t="shared" si="123"/>
        <v>4099493.7921065562</v>
      </c>
      <c r="AE109" s="21">
        <f t="shared" si="123"/>
        <v>484447.87404548324</v>
      </c>
      <c r="AF109" s="21">
        <f t="shared" si="123"/>
        <v>57333.90643511925</v>
      </c>
      <c r="AG109" s="21">
        <f t="shared" si="123"/>
        <v>6794.7942592416039</v>
      </c>
      <c r="AH109" s="2">
        <f t="shared" si="112"/>
        <v>41.92529683529412</v>
      </c>
      <c r="AI109" s="2">
        <f t="shared" si="112"/>
        <v>44.021561677058827</v>
      </c>
      <c r="AJ109" s="2">
        <f t="shared" si="112"/>
        <v>46.117826518823527</v>
      </c>
      <c r="AK109" s="2">
        <f t="shared" si="112"/>
        <v>48.214091360588235</v>
      </c>
      <c r="AL109" s="2">
        <f t="shared" si="112"/>
        <v>50.310356202352942</v>
      </c>
      <c r="AM109" s="2">
        <f t="shared" si="112"/>
        <v>52.406621044117642</v>
      </c>
      <c r="AN109" s="2">
        <f t="shared" si="112"/>
        <v>54.50288588588235</v>
      </c>
      <c r="AO109" s="2">
        <f t="shared" si="61"/>
        <v>56.599150727647064</v>
      </c>
      <c r="AP109" s="2">
        <f t="shared" si="121"/>
        <v>1.3558352322038602E-3</v>
      </c>
      <c r="AQ109" s="2">
        <f t="shared" si="121"/>
        <v>1.5904726009578681E-4</v>
      </c>
      <c r="AR109" s="2">
        <f t="shared" si="121"/>
        <v>1.8696151422555472E-5</v>
      </c>
      <c r="AS109" s="2">
        <f t="shared" si="121"/>
        <v>2.2019490817522467E-6</v>
      </c>
      <c r="AT109" s="2">
        <f t="shared" si="121"/>
        <v>2.5979048112209315E-7</v>
      </c>
      <c r="AU109" s="2">
        <f t="shared" si="121"/>
        <v>3.0700118760803903E-8</v>
      </c>
      <c r="AV109" s="2">
        <f t="shared" si="121"/>
        <v>3.6333274039999571E-9</v>
      </c>
      <c r="AW109" s="2">
        <f t="shared" si="119"/>
        <v>4.3059532694813726E-10</v>
      </c>
      <c r="AX109" s="2"/>
      <c r="AY109" s="6">
        <f t="shared" si="102"/>
        <v>207</v>
      </c>
      <c r="AZ109" s="2">
        <f t="shared" si="128"/>
        <v>0.05</v>
      </c>
      <c r="BA109" s="2">
        <f t="shared" si="128"/>
        <v>0.15</v>
      </c>
      <c r="BB109" s="2">
        <f t="shared" si="128"/>
        <v>0.2</v>
      </c>
      <c r="BC109" s="2">
        <f t="shared" si="128"/>
        <v>0.2</v>
      </c>
      <c r="BD109" s="2">
        <f t="shared" si="128"/>
        <v>0.2</v>
      </c>
      <c r="BE109" s="2">
        <f t="shared" si="128"/>
        <v>0.15</v>
      </c>
      <c r="BF109" s="2">
        <f t="shared" si="128"/>
        <v>0.05</v>
      </c>
      <c r="BG109" s="21">
        <f t="shared" si="124"/>
        <v>2504294292.5936413</v>
      </c>
      <c r="BH109" s="21">
        <f t="shared" si="124"/>
        <v>294362285.24250239</v>
      </c>
      <c r="BI109" s="21">
        <f t="shared" si="124"/>
        <v>34666496.991782993</v>
      </c>
      <c r="BJ109" s="21">
        <f t="shared" si="124"/>
        <v>4089784.5908315345</v>
      </c>
      <c r="BK109" s="21">
        <f t="shared" si="124"/>
        <v>483273.944118682</v>
      </c>
      <c r="BL109" s="21">
        <f t="shared" si="124"/>
        <v>57192.02208878973</v>
      </c>
      <c r="BM109" s="21">
        <f t="shared" si="124"/>
        <v>6777.6503522692046</v>
      </c>
      <c r="BN109" s="2">
        <f t="shared" si="115"/>
        <v>44.021561677058827</v>
      </c>
      <c r="BO109" s="2">
        <f t="shared" si="115"/>
        <v>46.117826518823527</v>
      </c>
      <c r="BP109" s="2">
        <f t="shared" si="115"/>
        <v>48.214091360588235</v>
      </c>
      <c r="BQ109" s="2">
        <f t="shared" si="115"/>
        <v>50.310356202352942</v>
      </c>
      <c r="BR109" s="2">
        <f t="shared" si="115"/>
        <v>52.406621044117642</v>
      </c>
      <c r="BS109" s="2">
        <f t="shared" si="115"/>
        <v>54.50288588588235</v>
      </c>
      <c r="BT109" s="2">
        <f t="shared" si="115"/>
        <v>56.599150727647064</v>
      </c>
      <c r="BU109" s="2">
        <f t="shared" si="84"/>
        <v>1.5870052551303788E-4</v>
      </c>
      <c r="BV109" s="2">
        <f t="shared" si="84"/>
        <v>1.8654137214358102E-5</v>
      </c>
      <c r="BW109" s="2">
        <f t="shared" si="84"/>
        <v>2.1968629272360731E-6</v>
      </c>
      <c r="BX109" s="2">
        <f t="shared" si="82"/>
        <v>2.5917519587019063E-7</v>
      </c>
      <c r="BY109" s="2">
        <f t="shared" si="82"/>
        <v>3.0625725229320936E-8</v>
      </c>
      <c r="BZ109" s="2">
        <f t="shared" si="82"/>
        <v>3.6243360005570225E-9</v>
      </c>
      <c r="CA109" s="2">
        <f t="shared" si="82"/>
        <v>4.2950889431363798E-10</v>
      </c>
      <c r="CB109" s="2"/>
      <c r="CC109" s="6">
        <f t="shared" si="103"/>
        <v>207</v>
      </c>
      <c r="CD109" s="2">
        <f t="shared" si="129"/>
        <v>0.01</v>
      </c>
      <c r="CE109" s="2">
        <f t="shared" si="129"/>
        <v>0.05</v>
      </c>
      <c r="CF109" s="2">
        <f t="shared" si="129"/>
        <v>0.2</v>
      </c>
      <c r="CG109" s="2">
        <f t="shared" si="129"/>
        <v>0.48</v>
      </c>
      <c r="CH109" s="2">
        <f t="shared" si="129"/>
        <v>0.2</v>
      </c>
      <c r="CI109" s="2">
        <f t="shared" si="129"/>
        <v>0.05</v>
      </c>
      <c r="CJ109" s="2">
        <f t="shared" si="129"/>
        <v>9.9998838972114572E-3</v>
      </c>
      <c r="CK109" s="21">
        <f t="shared" si="125"/>
        <v>4089784.5908315345</v>
      </c>
      <c r="CL109" s="21">
        <f t="shared" si="125"/>
        <v>483273.944118682</v>
      </c>
      <c r="CM109" s="21">
        <f t="shared" si="125"/>
        <v>57192.02208878973</v>
      </c>
      <c r="CN109" s="21">
        <f t="shared" si="125"/>
        <v>6777.6503522692046</v>
      </c>
      <c r="CO109" s="21">
        <f t="shared" si="125"/>
        <v>804.23329786659724</v>
      </c>
      <c r="CP109" s="21">
        <f t="shared" si="125"/>
        <v>95.544569613949093</v>
      </c>
      <c r="CQ109" s="21">
        <f t="shared" si="125"/>
        <v>11.363619744096029</v>
      </c>
      <c r="CR109" s="2">
        <f t="shared" si="116"/>
        <v>50.310356202352942</v>
      </c>
      <c r="CS109" s="2">
        <f t="shared" si="116"/>
        <v>52.406621044117642</v>
      </c>
      <c r="CT109" s="2">
        <f t="shared" si="116"/>
        <v>54.50288588588235</v>
      </c>
      <c r="CU109" s="2">
        <f t="shared" si="116"/>
        <v>56.599150727647064</v>
      </c>
      <c r="CV109" s="2">
        <f t="shared" si="116"/>
        <v>58.695415569411772</v>
      </c>
      <c r="CW109" s="2">
        <f t="shared" si="116"/>
        <v>60.791680411176472</v>
      </c>
      <c r="CX109" s="2">
        <f t="shared" si="116"/>
        <v>62.887945252941179</v>
      </c>
      <c r="CY109" s="2">
        <f t="shared" si="85"/>
        <v>2.5917519587019063E-7</v>
      </c>
      <c r="CZ109" s="2">
        <f t="shared" si="85"/>
        <v>3.0625725229320936E-8</v>
      </c>
      <c r="DA109" s="2">
        <f t="shared" si="85"/>
        <v>3.6243360005570225E-9</v>
      </c>
      <c r="DB109" s="2">
        <f t="shared" si="83"/>
        <v>4.2950889431363798E-10</v>
      </c>
      <c r="DC109" s="2">
        <f t="shared" si="83"/>
        <v>5.0965354744397798E-11</v>
      </c>
      <c r="DD109" s="2">
        <f t="shared" si="83"/>
        <v>6.0547889489194611E-12</v>
      </c>
      <c r="DE109" s="2">
        <f t="shared" si="83"/>
        <v>7.2012799392243529E-13</v>
      </c>
      <c r="DF109" s="2"/>
      <c r="DG109" s="6">
        <f t="shared" si="104"/>
        <v>207</v>
      </c>
      <c r="DH109" s="2">
        <f t="shared" si="120"/>
        <v>0.06</v>
      </c>
      <c r="DI109" s="2">
        <f t="shared" si="120"/>
        <v>0.09</v>
      </c>
      <c r="DJ109" s="2">
        <f t="shared" si="120"/>
        <v>0.12</v>
      </c>
      <c r="DK109" s="2">
        <f t="shared" si="120"/>
        <v>0.13</v>
      </c>
      <c r="DL109" s="2">
        <f t="shared" si="120"/>
        <v>0.12999849066374897</v>
      </c>
      <c r="DM109" s="2">
        <f t="shared" si="120"/>
        <v>8.1567686201960601E-2</v>
      </c>
      <c r="DN109" s="2">
        <f t="shared" si="120"/>
        <v>1.4891351550991095E-2</v>
      </c>
      <c r="DO109" s="2">
        <f t="shared" si="120"/>
        <v>1.7145304137926452E-3</v>
      </c>
      <c r="DP109" s="2">
        <f t="shared" si="117"/>
        <v>1.6056330438288691E-4</v>
      </c>
      <c r="DQ109" s="2">
        <f t="shared" si="117"/>
        <v>1.3717926970618911E-5</v>
      </c>
      <c r="DR109" s="2">
        <f t="shared" si="117"/>
        <v>9.843756382255098E-7</v>
      </c>
      <c r="DS109" s="2">
        <f t="shared" si="117"/>
        <v>7.8535114951261422E-8</v>
      </c>
      <c r="DT109" s="2">
        <f t="shared" si="117"/>
        <v>0</v>
      </c>
      <c r="DU109" s="21">
        <f t="shared" si="126"/>
        <v>57192.02208878973</v>
      </c>
      <c r="DV109" s="21">
        <f t="shared" si="126"/>
        <v>6777.6503522692046</v>
      </c>
      <c r="DW109" s="21">
        <f t="shared" si="126"/>
        <v>804.23329786659724</v>
      </c>
      <c r="DX109" s="21">
        <f t="shared" si="126"/>
        <v>95.544569613949093</v>
      </c>
      <c r="DY109" s="21">
        <f t="shared" si="126"/>
        <v>11.363619744096029</v>
      </c>
      <c r="DZ109" s="21">
        <f t="shared" si="126"/>
        <v>1.3529540576501069</v>
      </c>
      <c r="EA109" s="21">
        <f t="shared" si="126"/>
        <v>0.1612415286745543</v>
      </c>
      <c r="EB109" s="21">
        <f t="shared" si="126"/>
        <v>1.9234133608991687E-2</v>
      </c>
      <c r="EC109" s="21">
        <f t="shared" si="126"/>
        <v>2.2963961917608347E-3</v>
      </c>
      <c r="ED109" s="21">
        <f t="shared" si="126"/>
        <v>2.7439618260175131E-4</v>
      </c>
      <c r="EE109" s="21">
        <f t="shared" si="126"/>
        <v>3.2813059616684215E-5</v>
      </c>
      <c r="EF109" s="21">
        <f t="shared" si="126"/>
        <v>3.9267634572943212E-6</v>
      </c>
      <c r="EG109" s="21">
        <f t="shared" si="126"/>
        <v>4.7024637217954498E-7</v>
      </c>
      <c r="EH109" s="2">
        <f t="shared" si="118"/>
        <v>54.50288588588235</v>
      </c>
      <c r="EI109" s="2">
        <f t="shared" si="118"/>
        <v>56.599150727647064</v>
      </c>
      <c r="EJ109" s="2">
        <f t="shared" si="118"/>
        <v>58.695415569411772</v>
      </c>
      <c r="EK109" s="2">
        <f t="shared" si="118"/>
        <v>60.791680411176472</v>
      </c>
      <c r="EL109" s="2">
        <f t="shared" si="118"/>
        <v>62.887945252941179</v>
      </c>
      <c r="EM109" s="2">
        <f t="shared" si="118"/>
        <v>64.984210094705887</v>
      </c>
      <c r="EN109" s="2">
        <f t="shared" si="118"/>
        <v>67.080474936470594</v>
      </c>
      <c r="EO109" s="2">
        <f t="shared" si="118"/>
        <v>69.176739778235302</v>
      </c>
      <c r="EP109" s="2">
        <f t="shared" si="118"/>
        <v>71.273004620000009</v>
      </c>
      <c r="EQ109" s="2">
        <f t="shared" si="118"/>
        <v>73.369269461764702</v>
      </c>
      <c r="ER109" s="2">
        <f t="shared" si="118"/>
        <v>75.465534303529409</v>
      </c>
      <c r="ES109" s="2">
        <f t="shared" si="118"/>
        <v>77.561799145294117</v>
      </c>
      <c r="ET109" s="2">
        <f t="shared" si="118"/>
        <v>79.658063987058824</v>
      </c>
      <c r="EU109" s="2">
        <f t="shared" si="114"/>
        <v>3.6243360005570225E-9</v>
      </c>
      <c r="EV109" s="2">
        <f t="shared" si="114"/>
        <v>4.2950889431363798E-10</v>
      </c>
      <c r="EW109" s="2">
        <f t="shared" si="114"/>
        <v>5.0965354744397798E-11</v>
      </c>
      <c r="EX109" s="2">
        <f t="shared" si="114"/>
        <v>6.0547889489194611E-12</v>
      </c>
      <c r="EY109" s="2">
        <f t="shared" si="114"/>
        <v>7.2012799392243529E-13</v>
      </c>
      <c r="EZ109" s="2">
        <f t="shared" si="114"/>
        <v>8.5738533437902837E-14</v>
      </c>
      <c r="FA109" s="2">
        <f t="shared" si="114"/>
        <v>1.0218094339325367E-14</v>
      </c>
      <c r="FB109" s="2">
        <f t="shared" si="113"/>
        <v>1.218893131114809E-15</v>
      </c>
      <c r="FC109" s="2">
        <f t="shared" si="113"/>
        <v>1.4552574092273984E-16</v>
      </c>
      <c r="FD109" s="2">
        <f t="shared" si="113"/>
        <v>1.7388858213038738E-17</v>
      </c>
      <c r="FE109" s="2">
        <f t="shared" si="113"/>
        <v>2.0794080872423456E-18</v>
      </c>
      <c r="FF109" s="2">
        <f t="shared" si="113"/>
        <v>2.4884432555730805E-19</v>
      </c>
      <c r="FG109" s="2">
        <f t="shared" si="113"/>
        <v>2.9800150328234786E-20</v>
      </c>
    </row>
    <row r="110" spans="1:163" x14ac:dyDescent="0.25">
      <c r="A110" s="19">
        <v>92</v>
      </c>
      <c r="B110" s="19">
        <v>209</v>
      </c>
      <c r="C110" s="4">
        <f t="shared" si="122"/>
        <v>92</v>
      </c>
      <c r="D110" s="20">
        <f t="shared" si="122"/>
        <v>209</v>
      </c>
      <c r="E110" s="8">
        <f t="shared" si="92"/>
        <v>482.16</v>
      </c>
      <c r="F110" s="21">
        <f t="shared" si="111"/>
        <v>6.3371356147021542E-14</v>
      </c>
      <c r="G110" s="7">
        <f t="shared" si="93"/>
        <v>0.47855282472733512</v>
      </c>
      <c r="H110" s="7">
        <f t="shared" si="94"/>
        <v>8.7772860692305679E-3</v>
      </c>
      <c r="I110" s="32">
        <f t="shared" si="95"/>
        <v>93.594778336647053</v>
      </c>
      <c r="J110" s="2">
        <f t="shared" si="105"/>
        <v>2.5843403488609673</v>
      </c>
      <c r="K110" s="2">
        <f t="shared" si="96"/>
        <v>5.6307343114642183</v>
      </c>
      <c r="L110" s="2">
        <f t="shared" si="106"/>
        <v>1.4621642089330313</v>
      </c>
      <c r="M110" s="2">
        <f t="shared" si="97"/>
        <v>1</v>
      </c>
      <c r="N110" s="2">
        <f t="shared" si="98"/>
        <v>1</v>
      </c>
      <c r="O110" s="2">
        <f t="shared" si="99"/>
        <v>0.99999999652271554</v>
      </c>
      <c r="P110" s="2">
        <f t="shared" si="100"/>
        <v>0.64341973594051927</v>
      </c>
      <c r="Q110" s="6">
        <f t="shared" si="101"/>
        <v>209</v>
      </c>
      <c r="R110" s="2">
        <f t="shared" si="127"/>
        <v>0.05</v>
      </c>
      <c r="S110" s="2">
        <f t="shared" si="127"/>
        <v>0.1</v>
      </c>
      <c r="T110" s="2">
        <f t="shared" si="127"/>
        <v>0.15</v>
      </c>
      <c r="U110" s="2">
        <f t="shared" si="127"/>
        <v>0.2</v>
      </c>
      <c r="V110" s="2">
        <f t="shared" si="127"/>
        <v>0.2</v>
      </c>
      <c r="W110" s="2">
        <f t="shared" si="127"/>
        <v>0.15</v>
      </c>
      <c r="X110" s="2">
        <f t="shared" si="127"/>
        <v>0.1</v>
      </c>
      <c r="Y110" s="2">
        <f t="shared" si="127"/>
        <v>0.05</v>
      </c>
      <c r="Z110" s="21">
        <f t="shared" si="123"/>
        <v>25666805653.084209</v>
      </c>
      <c r="AA110" s="21">
        <f t="shared" si="123"/>
        <v>3037182495.2876439</v>
      </c>
      <c r="AB110" s="21">
        <f t="shared" si="123"/>
        <v>360144187.88588125</v>
      </c>
      <c r="AC110" s="21">
        <f t="shared" si="123"/>
        <v>42786888.621039018</v>
      </c>
      <c r="AD110" s="21">
        <f t="shared" si="123"/>
        <v>5092202.7045332454</v>
      </c>
      <c r="AE110" s="21">
        <f t="shared" si="123"/>
        <v>607017.64842512843</v>
      </c>
      <c r="AF110" s="21">
        <f t="shared" si="123"/>
        <v>72467.692200823003</v>
      </c>
      <c r="AG110" s="21">
        <f t="shared" si="123"/>
        <v>8663.3863486407572</v>
      </c>
      <c r="AH110" s="2">
        <f t="shared" si="112"/>
        <v>41.75139067619633</v>
      </c>
      <c r="AI110" s="2">
        <f t="shared" si="112"/>
        <v>43.83896021000615</v>
      </c>
      <c r="AJ110" s="2">
        <f t="shared" si="112"/>
        <v>45.926529743815962</v>
      </c>
      <c r="AK110" s="2">
        <f t="shared" si="112"/>
        <v>48.014099277625782</v>
      </c>
      <c r="AL110" s="2">
        <f t="shared" si="112"/>
        <v>50.101668811435594</v>
      </c>
      <c r="AM110" s="2">
        <f t="shared" si="112"/>
        <v>52.189238345245414</v>
      </c>
      <c r="AN110" s="2">
        <f t="shared" si="112"/>
        <v>54.276807879055234</v>
      </c>
      <c r="AO110" s="2">
        <f t="shared" si="61"/>
        <v>56.364377412865053</v>
      </c>
      <c r="AP110" s="2">
        <f t="shared" si="121"/>
        <v>1.6265402822020717E-3</v>
      </c>
      <c r="AQ110" s="2">
        <f t="shared" si="121"/>
        <v>1.9247037359250611E-4</v>
      </c>
      <c r="AR110" s="2">
        <f t="shared" si="121"/>
        <v>2.2822825594800376E-5</v>
      </c>
      <c r="AS110" s="2">
        <f t="shared" si="121"/>
        <v>2.7114631572269496E-6</v>
      </c>
      <c r="AT110" s="2">
        <f t="shared" si="121"/>
        <v>3.2269979116180731E-7</v>
      </c>
      <c r="AU110" s="2">
        <f t="shared" si="121"/>
        <v>3.8467531585876474E-8</v>
      </c>
      <c r="AV110" s="2">
        <f t="shared" si="121"/>
        <v>4.5923759316110948E-9</v>
      </c>
      <c r="AW110" s="2">
        <f t="shared" si="119"/>
        <v>5.490105417389581E-10</v>
      </c>
      <c r="AX110" s="2"/>
      <c r="AY110" s="6">
        <f t="shared" si="102"/>
        <v>209</v>
      </c>
      <c r="AZ110" s="2">
        <f t="shared" si="128"/>
        <v>0.05</v>
      </c>
      <c r="BA110" s="2">
        <f t="shared" si="128"/>
        <v>0.15</v>
      </c>
      <c r="BB110" s="2">
        <f t="shared" si="128"/>
        <v>0.2</v>
      </c>
      <c r="BC110" s="2">
        <f t="shared" si="128"/>
        <v>0.2</v>
      </c>
      <c r="BD110" s="2">
        <f t="shared" si="128"/>
        <v>0.2</v>
      </c>
      <c r="BE110" s="2">
        <f t="shared" si="128"/>
        <v>0.15</v>
      </c>
      <c r="BF110" s="2">
        <f t="shared" si="128"/>
        <v>0.05</v>
      </c>
      <c r="BG110" s="21">
        <f t="shared" si="124"/>
        <v>3030579674.593441</v>
      </c>
      <c r="BH110" s="21">
        <f t="shared" si="124"/>
        <v>359337004.43805295</v>
      </c>
      <c r="BI110" s="21">
        <f t="shared" si="124"/>
        <v>42688305.520474873</v>
      </c>
      <c r="BJ110" s="21">
        <f t="shared" si="124"/>
        <v>5080171.1860509599</v>
      </c>
      <c r="BK110" s="21">
        <f t="shared" si="124"/>
        <v>605550.05721060571</v>
      </c>
      <c r="BL110" s="21">
        <f t="shared" si="124"/>
        <v>72288.747412907192</v>
      </c>
      <c r="BM110" s="21">
        <f t="shared" si="124"/>
        <v>8641.5735084603548</v>
      </c>
      <c r="BN110" s="2">
        <f t="shared" si="115"/>
        <v>43.83896021000615</v>
      </c>
      <c r="BO110" s="2">
        <f t="shared" si="115"/>
        <v>45.926529743815962</v>
      </c>
      <c r="BP110" s="2">
        <f t="shared" si="115"/>
        <v>48.014099277625782</v>
      </c>
      <c r="BQ110" s="2">
        <f t="shared" si="115"/>
        <v>50.101668811435594</v>
      </c>
      <c r="BR110" s="2">
        <f t="shared" si="115"/>
        <v>52.189238345245414</v>
      </c>
      <c r="BS110" s="2">
        <f t="shared" si="115"/>
        <v>54.276807879055234</v>
      </c>
      <c r="BT110" s="2">
        <f t="shared" si="115"/>
        <v>56.364377412865053</v>
      </c>
      <c r="BU110" s="2">
        <f t="shared" si="84"/>
        <v>1.9205194389071848E-4</v>
      </c>
      <c r="BV110" s="2">
        <f t="shared" si="84"/>
        <v>2.2771673285052052E-5</v>
      </c>
      <c r="BW110" s="2">
        <f t="shared" si="84"/>
        <v>2.705215812451021E-6</v>
      </c>
      <c r="BX110" s="2">
        <f t="shared" si="82"/>
        <v>3.2193733751907689E-7</v>
      </c>
      <c r="BY110" s="2">
        <f t="shared" si="82"/>
        <v>3.8374528340342715E-8</v>
      </c>
      <c r="BZ110" s="2">
        <f t="shared" si="82"/>
        <v>4.5810359577254298E-9</v>
      </c>
      <c r="CA110" s="2">
        <f t="shared" si="82"/>
        <v>5.4762823247530787E-10</v>
      </c>
      <c r="CB110" s="2"/>
      <c r="CC110" s="6">
        <f t="shared" si="103"/>
        <v>209</v>
      </c>
      <c r="CD110" s="2">
        <f t="shared" si="129"/>
        <v>0.01</v>
      </c>
      <c r="CE110" s="2">
        <f t="shared" si="129"/>
        <v>0.05</v>
      </c>
      <c r="CF110" s="2">
        <f t="shared" si="129"/>
        <v>0.2</v>
      </c>
      <c r="CG110" s="2">
        <f t="shared" si="129"/>
        <v>0.48</v>
      </c>
      <c r="CH110" s="2">
        <f t="shared" si="129"/>
        <v>0.2</v>
      </c>
      <c r="CI110" s="2">
        <f t="shared" si="129"/>
        <v>0.05</v>
      </c>
      <c r="CJ110" s="2">
        <f t="shared" si="129"/>
        <v>9.9999965227155693E-3</v>
      </c>
      <c r="CK110" s="21">
        <f t="shared" si="125"/>
        <v>5080171.1860509599</v>
      </c>
      <c r="CL110" s="21">
        <f t="shared" si="125"/>
        <v>605550.05721060571</v>
      </c>
      <c r="CM110" s="21">
        <f t="shared" si="125"/>
        <v>72288.747412907192</v>
      </c>
      <c r="CN110" s="21">
        <f t="shared" si="125"/>
        <v>8641.5735084603548</v>
      </c>
      <c r="CO110" s="21">
        <f t="shared" si="125"/>
        <v>1034.3654271472064</v>
      </c>
      <c r="CP110" s="21">
        <f t="shared" si="125"/>
        <v>123.95844045999486</v>
      </c>
      <c r="CQ110" s="21">
        <f t="shared" si="125"/>
        <v>14.87184399763863</v>
      </c>
      <c r="CR110" s="2">
        <f t="shared" si="116"/>
        <v>50.101668811435594</v>
      </c>
      <c r="CS110" s="2">
        <f t="shared" si="116"/>
        <v>52.189238345245414</v>
      </c>
      <c r="CT110" s="2">
        <f t="shared" si="116"/>
        <v>54.276807879055234</v>
      </c>
      <c r="CU110" s="2">
        <f t="shared" si="116"/>
        <v>56.364377412865053</v>
      </c>
      <c r="CV110" s="2">
        <f t="shared" si="116"/>
        <v>58.451946946674873</v>
      </c>
      <c r="CW110" s="2">
        <f t="shared" si="116"/>
        <v>60.539516480484686</v>
      </c>
      <c r="CX110" s="2">
        <f t="shared" si="116"/>
        <v>62.627086014294505</v>
      </c>
      <c r="CY110" s="2">
        <f t="shared" si="85"/>
        <v>3.2193733751907689E-7</v>
      </c>
      <c r="CZ110" s="2">
        <f t="shared" si="85"/>
        <v>3.8374528340342715E-8</v>
      </c>
      <c r="DA110" s="2">
        <f t="shared" si="85"/>
        <v>4.5810359577254298E-9</v>
      </c>
      <c r="DB110" s="2">
        <f t="shared" si="83"/>
        <v>5.4762823247530787E-10</v>
      </c>
      <c r="DC110" s="2">
        <f t="shared" si="83"/>
        <v>6.5549139869911687E-11</v>
      </c>
      <c r="DD110" s="2">
        <f t="shared" si="83"/>
        <v>7.8554144778196997E-12</v>
      </c>
      <c r="DE110" s="2">
        <f t="shared" si="83"/>
        <v>9.4244892253730224E-13</v>
      </c>
      <c r="DF110" s="2"/>
      <c r="DG110" s="6">
        <f t="shared" si="104"/>
        <v>209</v>
      </c>
      <c r="DH110" s="2">
        <f t="shared" si="120"/>
        <v>0.06</v>
      </c>
      <c r="DI110" s="2">
        <f t="shared" si="120"/>
        <v>0.09</v>
      </c>
      <c r="DJ110" s="2">
        <f t="shared" si="120"/>
        <v>0.12</v>
      </c>
      <c r="DK110" s="2">
        <f t="shared" si="120"/>
        <v>0.13</v>
      </c>
      <c r="DL110" s="2">
        <f t="shared" si="120"/>
        <v>0.12999995479530241</v>
      </c>
      <c r="DM110" s="2">
        <f t="shared" si="120"/>
        <v>9.1562868473919617E-2</v>
      </c>
      <c r="DN110" s="2">
        <f t="shared" si="120"/>
        <v>1.9323600591610882E-2</v>
      </c>
      <c r="DO110" s="2">
        <f t="shared" si="120"/>
        <v>2.2956108049392242E-3</v>
      </c>
      <c r="DP110" s="2">
        <f t="shared" si="117"/>
        <v>2.1748465484731198E-4</v>
      </c>
      <c r="DQ110" s="2">
        <f t="shared" si="117"/>
        <v>1.8750096762609747E-5</v>
      </c>
      <c r="DR110" s="2">
        <f t="shared" si="117"/>
        <v>1.3572897449465326E-6</v>
      </c>
      <c r="DS110" s="2">
        <f t="shared" si="117"/>
        <v>1.0923339227808526E-7</v>
      </c>
      <c r="DT110" s="2">
        <f t="shared" si="117"/>
        <v>0</v>
      </c>
      <c r="DU110" s="21">
        <f t="shared" si="126"/>
        <v>72288.747412907192</v>
      </c>
      <c r="DV110" s="21">
        <f t="shared" si="126"/>
        <v>8641.5735084603548</v>
      </c>
      <c r="DW110" s="21">
        <f t="shared" si="126"/>
        <v>1034.3654271472064</v>
      </c>
      <c r="DX110" s="21">
        <f t="shared" si="126"/>
        <v>123.95844045999486</v>
      </c>
      <c r="DY110" s="21">
        <f t="shared" si="126"/>
        <v>14.87184399763863</v>
      </c>
      <c r="DZ110" s="21">
        <f t="shared" si="126"/>
        <v>1.7861137169182297</v>
      </c>
      <c r="EA110" s="21">
        <f t="shared" si="126"/>
        <v>0.21472410195459618</v>
      </c>
      <c r="EB110" s="21">
        <f t="shared" si="126"/>
        <v>2.5837724370262355E-2</v>
      </c>
      <c r="EC110" s="21">
        <f t="shared" si="126"/>
        <v>3.1117601483016139E-3</v>
      </c>
      <c r="ED110" s="21">
        <f t="shared" si="126"/>
        <v>3.7507226606122682E-4</v>
      </c>
      <c r="EE110" s="21">
        <f t="shared" si="126"/>
        <v>4.5244014993197197E-5</v>
      </c>
      <c r="EF110" s="21">
        <f t="shared" si="126"/>
        <v>5.461684528898488E-6</v>
      </c>
      <c r="EG110" s="21">
        <f t="shared" si="126"/>
        <v>6.5977328614920135E-7</v>
      </c>
      <c r="EH110" s="2">
        <f t="shared" si="118"/>
        <v>54.276807879055234</v>
      </c>
      <c r="EI110" s="2">
        <f t="shared" si="118"/>
        <v>56.364377412865053</v>
      </c>
      <c r="EJ110" s="2">
        <f t="shared" si="118"/>
        <v>58.451946946674873</v>
      </c>
      <c r="EK110" s="2">
        <f t="shared" si="118"/>
        <v>60.539516480484686</v>
      </c>
      <c r="EL110" s="2">
        <f t="shared" si="118"/>
        <v>62.627086014294505</v>
      </c>
      <c r="EM110" s="2">
        <f t="shared" si="118"/>
        <v>64.714655548104318</v>
      </c>
      <c r="EN110" s="2">
        <f t="shared" si="118"/>
        <v>66.802225081914131</v>
      </c>
      <c r="EO110" s="2">
        <f t="shared" si="118"/>
        <v>68.889794615723957</v>
      </c>
      <c r="EP110" s="2">
        <f t="shared" si="118"/>
        <v>70.97736414953377</v>
      </c>
      <c r="EQ110" s="2">
        <f t="shared" si="118"/>
        <v>73.064933683343583</v>
      </c>
      <c r="ER110" s="2">
        <f t="shared" si="118"/>
        <v>75.152503217153395</v>
      </c>
      <c r="ES110" s="2">
        <f t="shared" si="118"/>
        <v>77.240072750963222</v>
      </c>
      <c r="ET110" s="2">
        <f t="shared" si="118"/>
        <v>79.327642284773034</v>
      </c>
      <c r="EU110" s="2">
        <f t="shared" si="114"/>
        <v>4.5810359577254298E-9</v>
      </c>
      <c r="EV110" s="2">
        <f t="shared" si="114"/>
        <v>5.4762823247530787E-10</v>
      </c>
      <c r="EW110" s="2">
        <f t="shared" si="114"/>
        <v>6.5549139869911687E-11</v>
      </c>
      <c r="EX110" s="2">
        <f t="shared" si="114"/>
        <v>7.8554144778196997E-12</v>
      </c>
      <c r="EY110" s="2">
        <f t="shared" si="114"/>
        <v>9.4244892253730224E-13</v>
      </c>
      <c r="EZ110" s="2">
        <f t="shared" si="114"/>
        <v>1.1318844847390555E-13</v>
      </c>
      <c r="FA110" s="2">
        <f t="shared" si="114"/>
        <v>1.3607357538314079E-14</v>
      </c>
      <c r="FB110" s="2">
        <f t="shared" si="113"/>
        <v>1.6373716330964734E-15</v>
      </c>
      <c r="FC110" s="2">
        <f t="shared" si="113"/>
        <v>1.9719646060213016E-16</v>
      </c>
      <c r="FD110" s="2">
        <f t="shared" si="113"/>
        <v>2.3768838153436425E-17</v>
      </c>
      <c r="FE110" s="2">
        <f t="shared" si="113"/>
        <v>2.8671745876550824E-18</v>
      </c>
      <c r="FF110" s="2">
        <f t="shared" si="113"/>
        <v>3.4611435544350366E-19</v>
      </c>
      <c r="FG110" s="2">
        <f t="shared" si="113"/>
        <v>4.181072789285179E-20</v>
      </c>
    </row>
    <row r="111" spans="1:163" x14ac:dyDescent="0.25">
      <c r="A111" s="19">
        <v>93</v>
      </c>
      <c r="B111" s="19">
        <v>211</v>
      </c>
      <c r="C111" s="4">
        <f t="shared" si="122"/>
        <v>93</v>
      </c>
      <c r="D111" s="20">
        <f t="shared" si="122"/>
        <v>211</v>
      </c>
      <c r="E111" s="8">
        <f t="shared" si="92"/>
        <v>484.16</v>
      </c>
      <c r="F111" s="21">
        <f t="shared" si="111"/>
        <v>6.3371356147021542E-14</v>
      </c>
      <c r="G111" s="7">
        <f t="shared" si="93"/>
        <v>0.4681549212991778</v>
      </c>
      <c r="H111" s="7">
        <f t="shared" si="94"/>
        <v>8.803203087375951E-3</v>
      </c>
      <c r="I111" s="32">
        <f t="shared" si="95"/>
        <v>93.670070008273157</v>
      </c>
      <c r="J111" s="2">
        <f t="shared" si="105"/>
        <v>2.6721016880367374</v>
      </c>
      <c r="K111" s="2">
        <f t="shared" si="96"/>
        <v>5.9547900564403244</v>
      </c>
      <c r="L111" s="2">
        <f t="shared" si="106"/>
        <v>1.468179833286013</v>
      </c>
      <c r="M111" s="2">
        <f t="shared" si="97"/>
        <v>1</v>
      </c>
      <c r="N111" s="2">
        <f t="shared" si="98"/>
        <v>1</v>
      </c>
      <c r="O111" s="2">
        <f t="shared" si="99"/>
        <v>0.9999999999632081</v>
      </c>
      <c r="P111" s="2">
        <f t="shared" si="100"/>
        <v>0.65774086846195312</v>
      </c>
      <c r="Q111" s="6">
        <f t="shared" si="101"/>
        <v>211</v>
      </c>
      <c r="R111" s="2">
        <f t="shared" si="127"/>
        <v>0.05</v>
      </c>
      <c r="S111" s="2">
        <f t="shared" si="127"/>
        <v>0.1</v>
      </c>
      <c r="T111" s="2">
        <f t="shared" si="127"/>
        <v>0.15</v>
      </c>
      <c r="U111" s="2">
        <f t="shared" si="127"/>
        <v>0.2</v>
      </c>
      <c r="V111" s="2">
        <f t="shared" si="127"/>
        <v>0.2</v>
      </c>
      <c r="W111" s="2">
        <f t="shared" si="127"/>
        <v>0.15</v>
      </c>
      <c r="X111" s="2">
        <f t="shared" si="127"/>
        <v>0.1</v>
      </c>
      <c r="Y111" s="2">
        <f t="shared" si="127"/>
        <v>0.05</v>
      </c>
      <c r="Z111" s="21">
        <f t="shared" si="123"/>
        <v>30746156453.078648</v>
      </c>
      <c r="AA111" s="21">
        <f t="shared" si="123"/>
        <v>3669766963.9313025</v>
      </c>
      <c r="AB111" s="21">
        <f t="shared" si="123"/>
        <v>438927008.73257989</v>
      </c>
      <c r="AC111" s="21">
        <f t="shared" si="123"/>
        <v>52598655.338382147</v>
      </c>
      <c r="AD111" s="21">
        <f t="shared" si="123"/>
        <v>6314186.8919088151</v>
      </c>
      <c r="AE111" s="21">
        <f t="shared" si="123"/>
        <v>759207.83277952531</v>
      </c>
      <c r="AF111" s="21">
        <f t="shared" si="123"/>
        <v>91422.10718200315</v>
      </c>
      <c r="AG111" s="21">
        <f t="shared" si="123"/>
        <v>11024.064662693694</v>
      </c>
      <c r="AH111" s="2">
        <f t="shared" si="112"/>
        <v>41.578921283118852</v>
      </c>
      <c r="AI111" s="2">
        <f t="shared" si="112"/>
        <v>43.657867347274795</v>
      </c>
      <c r="AJ111" s="2">
        <f t="shared" si="112"/>
        <v>45.736813411430738</v>
      </c>
      <c r="AK111" s="2">
        <f t="shared" si="112"/>
        <v>47.815759475586681</v>
      </c>
      <c r="AL111" s="2">
        <f t="shared" si="112"/>
        <v>49.894705539742624</v>
      </c>
      <c r="AM111" s="2">
        <f t="shared" si="112"/>
        <v>51.973651603898567</v>
      </c>
      <c r="AN111" s="2">
        <f t="shared" si="112"/>
        <v>54.052597668054503</v>
      </c>
      <c r="AO111" s="2">
        <f t="shared" si="61"/>
        <v>56.131543732210453</v>
      </c>
      <c r="AP111" s="2">
        <f t="shared" si="121"/>
        <v>1.948425630744178E-3</v>
      </c>
      <c r="AQ111" s="2">
        <f t="shared" si="121"/>
        <v>2.3255810924799778E-4</v>
      </c>
      <c r="AR111" s="2">
        <f t="shared" si="121"/>
        <v>2.7815399792943509E-5</v>
      </c>
      <c r="AS111" s="2">
        <f t="shared" si="121"/>
        <v>3.3332481203031935E-6</v>
      </c>
      <c r="AT111" s="2">
        <f t="shared" si="121"/>
        <v>4.0013858630601325E-7</v>
      </c>
      <c r="AU111" s="2">
        <f t="shared" si="121"/>
        <v>4.8112029960679828E-8</v>
      </c>
      <c r="AV111" s="2">
        <f t="shared" si="121"/>
        <v>5.7935429139419021E-9</v>
      </c>
      <c r="AW111" s="2">
        <f t="shared" si="119"/>
        <v>6.9860992792735714E-10</v>
      </c>
      <c r="AX111" s="2"/>
      <c r="AY111" s="6">
        <f t="shared" si="102"/>
        <v>211</v>
      </c>
      <c r="AZ111" s="2">
        <f t="shared" si="128"/>
        <v>0.05</v>
      </c>
      <c r="BA111" s="2">
        <f t="shared" si="128"/>
        <v>0.15</v>
      </c>
      <c r="BB111" s="2">
        <f t="shared" si="128"/>
        <v>0.2</v>
      </c>
      <c r="BC111" s="2">
        <f t="shared" si="128"/>
        <v>0.2</v>
      </c>
      <c r="BD111" s="2">
        <f t="shared" si="128"/>
        <v>0.2</v>
      </c>
      <c r="BE111" s="2">
        <f t="shared" si="128"/>
        <v>0.15</v>
      </c>
      <c r="BF111" s="2">
        <f t="shared" si="128"/>
        <v>0.05</v>
      </c>
      <c r="BG111" s="21">
        <f t="shared" si="124"/>
        <v>3661811163.8752513</v>
      </c>
      <c r="BH111" s="21">
        <f t="shared" si="124"/>
        <v>437945850.09751278</v>
      </c>
      <c r="BI111" s="21">
        <f t="shared" si="124"/>
        <v>52477769.562251985</v>
      </c>
      <c r="BJ111" s="21">
        <f t="shared" si="124"/>
        <v>6299303.8035308076</v>
      </c>
      <c r="BK111" s="21">
        <f t="shared" si="124"/>
        <v>757376.47762442636</v>
      </c>
      <c r="BL111" s="21">
        <f t="shared" si="124"/>
        <v>91196.85084381442</v>
      </c>
      <c r="BM111" s="21">
        <f t="shared" si="124"/>
        <v>10996.366122756684</v>
      </c>
      <c r="BN111" s="2">
        <f t="shared" si="115"/>
        <v>43.657867347274795</v>
      </c>
      <c r="BO111" s="2">
        <f t="shared" si="115"/>
        <v>45.736813411430738</v>
      </c>
      <c r="BP111" s="2">
        <f t="shared" si="115"/>
        <v>47.815759475586681</v>
      </c>
      <c r="BQ111" s="2">
        <f t="shared" si="115"/>
        <v>49.894705539742624</v>
      </c>
      <c r="BR111" s="2">
        <f t="shared" si="115"/>
        <v>51.973651603898567</v>
      </c>
      <c r="BS111" s="2">
        <f t="shared" si="115"/>
        <v>54.052597668054503</v>
      </c>
      <c r="BT111" s="2">
        <f t="shared" si="115"/>
        <v>56.131543732210453</v>
      </c>
      <c r="BU111" s="2">
        <f t="shared" si="84"/>
        <v>2.320539394092109E-4</v>
      </c>
      <c r="BV111" s="2">
        <f t="shared" si="84"/>
        <v>2.7753222439643931E-5</v>
      </c>
      <c r="BW111" s="2">
        <f t="shared" si="84"/>
        <v>3.3255874247309391E-6</v>
      </c>
      <c r="BX111" s="2">
        <f t="shared" si="82"/>
        <v>3.9919542481184291E-7</v>
      </c>
      <c r="BY111" s="2">
        <f t="shared" si="82"/>
        <v>4.7995974500914367E-8</v>
      </c>
      <c r="BZ111" s="2">
        <f t="shared" si="82"/>
        <v>5.7792681143101719E-9</v>
      </c>
      <c r="CA111" s="2">
        <f t="shared" si="82"/>
        <v>6.9685463388825654E-10</v>
      </c>
      <c r="CB111" s="2"/>
      <c r="CC111" s="6">
        <f t="shared" si="103"/>
        <v>211</v>
      </c>
      <c r="CD111" s="2">
        <f t="shared" si="129"/>
        <v>0.01</v>
      </c>
      <c r="CE111" s="2">
        <f t="shared" si="129"/>
        <v>0.05</v>
      </c>
      <c r="CF111" s="2">
        <f t="shared" si="129"/>
        <v>0.2</v>
      </c>
      <c r="CG111" s="2">
        <f t="shared" si="129"/>
        <v>0.48</v>
      </c>
      <c r="CH111" s="2">
        <f t="shared" si="129"/>
        <v>0.2</v>
      </c>
      <c r="CI111" s="2">
        <f t="shared" si="129"/>
        <v>0.05</v>
      </c>
      <c r="CJ111" s="2">
        <f t="shared" si="129"/>
        <v>9.9999999632081026E-3</v>
      </c>
      <c r="CK111" s="21">
        <f t="shared" si="125"/>
        <v>6299303.8035308076</v>
      </c>
      <c r="CL111" s="21">
        <f t="shared" si="125"/>
        <v>757376.47762442636</v>
      </c>
      <c r="CM111" s="21">
        <f t="shared" si="125"/>
        <v>91196.85084381442</v>
      </c>
      <c r="CN111" s="21">
        <f t="shared" si="125"/>
        <v>10996.366122756684</v>
      </c>
      <c r="CO111" s="21">
        <f t="shared" si="125"/>
        <v>1327.6311597072104</v>
      </c>
      <c r="CP111" s="21">
        <f t="shared" si="125"/>
        <v>160.48206131534596</v>
      </c>
      <c r="CQ111" s="21">
        <f t="shared" si="125"/>
        <v>19.420573248100119</v>
      </c>
      <c r="CR111" s="2">
        <f t="shared" si="116"/>
        <v>49.894705539742624</v>
      </c>
      <c r="CS111" s="2">
        <f t="shared" si="116"/>
        <v>51.973651603898567</v>
      </c>
      <c r="CT111" s="2">
        <f t="shared" si="116"/>
        <v>54.052597668054503</v>
      </c>
      <c r="CU111" s="2">
        <f t="shared" si="116"/>
        <v>56.131543732210453</v>
      </c>
      <c r="CV111" s="2">
        <f t="shared" si="116"/>
        <v>58.210489796366396</v>
      </c>
      <c r="CW111" s="2">
        <f t="shared" si="116"/>
        <v>60.289435860522339</v>
      </c>
      <c r="CX111" s="2">
        <f t="shared" si="116"/>
        <v>62.368381924678282</v>
      </c>
      <c r="CY111" s="2">
        <f t="shared" si="85"/>
        <v>3.9919542481184291E-7</v>
      </c>
      <c r="CZ111" s="2">
        <f t="shared" si="85"/>
        <v>4.7995974500914367E-8</v>
      </c>
      <c r="DA111" s="2">
        <f t="shared" si="85"/>
        <v>5.7792681143101719E-9</v>
      </c>
      <c r="DB111" s="2">
        <f t="shared" si="83"/>
        <v>6.9685463388825654E-10</v>
      </c>
      <c r="DC111" s="2">
        <f t="shared" si="83"/>
        <v>8.4133787053688875E-11</v>
      </c>
      <c r="DD111" s="2">
        <f t="shared" si="83"/>
        <v>1.0169965862822938E-11</v>
      </c>
      <c r="DE111" s="2">
        <f t="shared" si="83"/>
        <v>1.2307080638846717E-12</v>
      </c>
      <c r="DF111" s="2"/>
      <c r="DG111" s="6">
        <f t="shared" si="104"/>
        <v>211</v>
      </c>
      <c r="DH111" s="2">
        <f t="shared" si="120"/>
        <v>0.06</v>
      </c>
      <c r="DI111" s="2">
        <f t="shared" si="120"/>
        <v>0.09</v>
      </c>
      <c r="DJ111" s="2">
        <f t="shared" si="120"/>
        <v>0.12</v>
      </c>
      <c r="DK111" s="2">
        <f t="shared" si="120"/>
        <v>0.13</v>
      </c>
      <c r="DL111" s="2">
        <f t="shared" si="120"/>
        <v>0.12999999952170532</v>
      </c>
      <c r="DM111" s="2">
        <f t="shared" si="120"/>
        <v>9.9536913742389974E-2</v>
      </c>
      <c r="DN111" s="2">
        <f t="shared" si="120"/>
        <v>2.4819630675948313E-2</v>
      </c>
      <c r="DO111" s="2">
        <f t="shared" si="120"/>
        <v>3.0629283903418091E-3</v>
      </c>
      <c r="DP111" s="2">
        <f t="shared" si="117"/>
        <v>2.9381550110343604E-4</v>
      </c>
      <c r="DQ111" s="2">
        <f t="shared" si="117"/>
        <v>2.5562533917938836E-5</v>
      </c>
      <c r="DR111" s="2">
        <f t="shared" si="117"/>
        <v>1.8665739052436958E-6</v>
      </c>
      <c r="DS111" s="2">
        <f t="shared" si="117"/>
        <v>1.5152264116746751E-7</v>
      </c>
      <c r="DT111" s="2">
        <f t="shared" si="117"/>
        <v>0</v>
      </c>
      <c r="DU111" s="21">
        <f t="shared" si="126"/>
        <v>91196.85084381442</v>
      </c>
      <c r="DV111" s="21">
        <f t="shared" si="126"/>
        <v>10996.366122756684</v>
      </c>
      <c r="DW111" s="21">
        <f t="shared" si="126"/>
        <v>1327.6311597072104</v>
      </c>
      <c r="DX111" s="21">
        <f t="shared" si="126"/>
        <v>160.48206131534596</v>
      </c>
      <c r="DY111" s="21">
        <f t="shared" si="126"/>
        <v>19.420573248100119</v>
      </c>
      <c r="DZ111" s="21">
        <f t="shared" si="126"/>
        <v>2.3526268973665085</v>
      </c>
      <c r="EA111" s="21">
        <f t="shared" si="126"/>
        <v>0.28528003533351021</v>
      </c>
      <c r="EB111" s="21">
        <f t="shared" si="126"/>
        <v>3.462512822557999E-2</v>
      </c>
      <c r="EC111" s="21">
        <f t="shared" si="126"/>
        <v>4.2061979624115134E-3</v>
      </c>
      <c r="ED111" s="21">
        <f t="shared" si="126"/>
        <v>5.1138141154706681E-4</v>
      </c>
      <c r="EE111" s="21">
        <f t="shared" si="126"/>
        <v>6.2221065865187192E-5</v>
      </c>
      <c r="EF111" s="21">
        <f t="shared" si="126"/>
        <v>7.5761607574015498E-6</v>
      </c>
      <c r="EG111" s="21">
        <f t="shared" si="126"/>
        <v>9.231313514824704E-7</v>
      </c>
      <c r="EH111" s="2">
        <f t="shared" si="118"/>
        <v>54.052597668054503</v>
      </c>
      <c r="EI111" s="2">
        <f t="shared" si="118"/>
        <v>56.131543732210453</v>
      </c>
      <c r="EJ111" s="2">
        <f t="shared" si="118"/>
        <v>58.210489796366396</v>
      </c>
      <c r="EK111" s="2">
        <f t="shared" si="118"/>
        <v>60.289435860522339</v>
      </c>
      <c r="EL111" s="2">
        <f t="shared" si="118"/>
        <v>62.368381924678282</v>
      </c>
      <c r="EM111" s="2">
        <f t="shared" si="118"/>
        <v>64.447327988834232</v>
      </c>
      <c r="EN111" s="2">
        <f t="shared" si="118"/>
        <v>66.526274052990161</v>
      </c>
      <c r="EO111" s="2">
        <f t="shared" si="118"/>
        <v>68.605220117146104</v>
      </c>
      <c r="EP111" s="2">
        <f t="shared" si="118"/>
        <v>70.684166181302047</v>
      </c>
      <c r="EQ111" s="2">
        <f t="shared" si="118"/>
        <v>72.76311224545799</v>
      </c>
      <c r="ER111" s="2">
        <f t="shared" si="118"/>
        <v>74.842058309613932</v>
      </c>
      <c r="ES111" s="2">
        <f t="shared" si="118"/>
        <v>76.921004373769875</v>
      </c>
      <c r="ET111" s="2">
        <f t="shared" si="118"/>
        <v>78.999950437925818</v>
      </c>
      <c r="EU111" s="2">
        <f t="shared" si="114"/>
        <v>5.7792681143101719E-9</v>
      </c>
      <c r="EV111" s="2">
        <f t="shared" si="114"/>
        <v>6.9685463388825654E-10</v>
      </c>
      <c r="EW111" s="2">
        <f t="shared" si="114"/>
        <v>8.4133787053688875E-11</v>
      </c>
      <c r="EX111" s="2">
        <f t="shared" si="114"/>
        <v>1.0169965862822938E-11</v>
      </c>
      <c r="EY111" s="2">
        <f t="shared" si="114"/>
        <v>1.2307080638846717E-12</v>
      </c>
      <c r="EZ111" s="2">
        <f t="shared" si="114"/>
        <v>1.4908915699407531E-13</v>
      </c>
      <c r="FA111" s="2">
        <f t="shared" si="114"/>
        <v>1.8078582720754763E-14</v>
      </c>
      <c r="FB111" s="2">
        <f t="shared" si="113"/>
        <v>2.1942413324195173E-15</v>
      </c>
      <c r="FC111" s="2">
        <f t="shared" si="113"/>
        <v>2.6655246910085635E-16</v>
      </c>
      <c r="FD111" s="2">
        <f t="shared" si="113"/>
        <v>3.2406933558115763E-17</v>
      </c>
      <c r="FE111" s="2">
        <f t="shared" si="113"/>
        <v>3.9430333247900628E-18</v>
      </c>
      <c r="FF111" s="2">
        <f t="shared" si="113"/>
        <v>4.8011158158438205E-19</v>
      </c>
      <c r="FG111" s="2">
        <f t="shared" si="113"/>
        <v>5.8500085645276951E-20</v>
      </c>
    </row>
    <row r="112" spans="1:163" x14ac:dyDescent="0.25">
      <c r="A112" s="19">
        <v>94</v>
      </c>
      <c r="B112" s="19">
        <v>213</v>
      </c>
      <c r="C112" s="4">
        <f t="shared" si="122"/>
        <v>94</v>
      </c>
      <c r="D112" s="20">
        <f t="shared" si="122"/>
        <v>213</v>
      </c>
      <c r="E112" s="8">
        <f t="shared" si="92"/>
        <v>486.16</v>
      </c>
      <c r="F112" s="21">
        <f t="shared" si="111"/>
        <v>6.3371356147021542E-14</v>
      </c>
      <c r="G112" s="7">
        <f t="shared" si="93"/>
        <v>0.45847608959391839</v>
      </c>
      <c r="H112" s="7">
        <f t="shared" si="94"/>
        <v>8.8273277926370075E-3</v>
      </c>
      <c r="I112" s="32">
        <f t="shared" si="95"/>
        <v>93.740262072910369</v>
      </c>
      <c r="J112" s="2">
        <f t="shared" si="105"/>
        <v>2.7564610593090366</v>
      </c>
      <c r="K112" s="2">
        <f t="shared" si="96"/>
        <v>6.2836447834427123</v>
      </c>
      <c r="L112" s="2">
        <f t="shared" si="106"/>
        <v>1.4738551172193628</v>
      </c>
      <c r="M112" s="2">
        <f t="shared" si="97"/>
        <v>1</v>
      </c>
      <c r="N112" s="2">
        <f t="shared" si="98"/>
        <v>1</v>
      </c>
      <c r="O112" s="2">
        <f t="shared" si="99"/>
        <v>0.99999999999989775</v>
      </c>
      <c r="P112" s="2">
        <f t="shared" si="100"/>
        <v>0.67099604840824068</v>
      </c>
      <c r="Q112" s="6">
        <f t="shared" si="101"/>
        <v>213</v>
      </c>
      <c r="R112" s="2">
        <f t="shared" si="127"/>
        <v>0.05</v>
      </c>
      <c r="S112" s="2">
        <f t="shared" si="127"/>
        <v>0.1</v>
      </c>
      <c r="T112" s="2">
        <f t="shared" si="127"/>
        <v>0.15</v>
      </c>
      <c r="U112" s="2">
        <f t="shared" si="127"/>
        <v>0.2</v>
      </c>
      <c r="V112" s="2">
        <f t="shared" si="127"/>
        <v>0.2</v>
      </c>
      <c r="W112" s="2">
        <f t="shared" si="127"/>
        <v>0.15</v>
      </c>
      <c r="X112" s="2">
        <f t="shared" si="127"/>
        <v>0.1</v>
      </c>
      <c r="Y112" s="2">
        <f t="shared" si="127"/>
        <v>0.05</v>
      </c>
      <c r="Z112" s="21">
        <f t="shared" si="123"/>
        <v>36777209178.151459</v>
      </c>
      <c r="AA112" s="21">
        <f t="shared" si="123"/>
        <v>4427353461.6973934</v>
      </c>
      <c r="AB112" s="21">
        <f t="shared" si="123"/>
        <v>534091289.02863479</v>
      </c>
      <c r="AC112" s="21">
        <f t="shared" si="123"/>
        <v>64552795.686465502</v>
      </c>
      <c r="AD112" s="21">
        <f t="shared" si="123"/>
        <v>7815825.3222935926</v>
      </c>
      <c r="AE112" s="21">
        <f t="shared" si="123"/>
        <v>947839.68935309013</v>
      </c>
      <c r="AF112" s="21">
        <f t="shared" si="123"/>
        <v>115117.68725338091</v>
      </c>
      <c r="AG112" s="21">
        <f t="shared" si="123"/>
        <v>14000.677090275</v>
      </c>
      <c r="AH112" s="2">
        <f t="shared" si="112"/>
        <v>41.407870924047273</v>
      </c>
      <c r="AI112" s="2">
        <f t="shared" si="112"/>
        <v>43.478264470249641</v>
      </c>
      <c r="AJ112" s="2">
        <f t="shared" si="112"/>
        <v>45.548658016452002</v>
      </c>
      <c r="AK112" s="2">
        <f t="shared" si="112"/>
        <v>47.61905156265437</v>
      </c>
      <c r="AL112" s="2">
        <f t="shared" si="112"/>
        <v>49.689445108856731</v>
      </c>
      <c r="AM112" s="2">
        <f t="shared" si="112"/>
        <v>51.759838655059092</v>
      </c>
      <c r="AN112" s="2">
        <f t="shared" si="112"/>
        <v>53.83023220126146</v>
      </c>
      <c r="AO112" s="2">
        <f t="shared" si="61"/>
        <v>55.900625747463828</v>
      </c>
      <c r="AP112" s="2">
        <f t="shared" si="121"/>
        <v>2.3306216209262316E-3</v>
      </c>
      <c r="AQ112" s="2">
        <f t="shared" si="121"/>
        <v>2.8056739301010749E-4</v>
      </c>
      <c r="AR112" s="2">
        <f t="shared" si="121"/>
        <v>3.384608929205979E-5</v>
      </c>
      <c r="AS112" s="2">
        <f t="shared" si="121"/>
        <v>4.0907982057330638E-6</v>
      </c>
      <c r="AT112" s="2">
        <f t="shared" si="121"/>
        <v>4.9529945008198142E-7</v>
      </c>
      <c r="AU112" s="2">
        <f t="shared" si="121"/>
        <v>6.0065886524277091E-8</v>
      </c>
      <c r="AV112" s="2">
        <f t="shared" si="121"/>
        <v>7.295163957755448E-9</v>
      </c>
      <c r="AW112" s="2">
        <f t="shared" si="119"/>
        <v>8.8724189418726237E-10</v>
      </c>
      <c r="AX112" s="2"/>
      <c r="AY112" s="6">
        <f t="shared" si="102"/>
        <v>213</v>
      </c>
      <c r="AZ112" s="2">
        <f t="shared" si="128"/>
        <v>0.05</v>
      </c>
      <c r="BA112" s="2">
        <f t="shared" si="128"/>
        <v>0.15</v>
      </c>
      <c r="BB112" s="2">
        <f t="shared" si="128"/>
        <v>0.2</v>
      </c>
      <c r="BC112" s="2">
        <f t="shared" si="128"/>
        <v>0.2</v>
      </c>
      <c r="BD112" s="2">
        <f t="shared" si="128"/>
        <v>0.2</v>
      </c>
      <c r="BE112" s="2">
        <f t="shared" si="128"/>
        <v>0.15</v>
      </c>
      <c r="BF112" s="2">
        <f t="shared" si="128"/>
        <v>0.05</v>
      </c>
      <c r="BG112" s="21">
        <f t="shared" si="124"/>
        <v>4417782062.4218464</v>
      </c>
      <c r="BH112" s="21">
        <f t="shared" si="124"/>
        <v>532900560.6011107</v>
      </c>
      <c r="BI112" s="21">
        <f t="shared" si="124"/>
        <v>64404808.635442868</v>
      </c>
      <c r="BJ112" s="21">
        <f t="shared" si="124"/>
        <v>7797446.7944229133</v>
      </c>
      <c r="BK112" s="21">
        <f t="shared" si="124"/>
        <v>945558.5367567183</v>
      </c>
      <c r="BL112" s="21">
        <f t="shared" si="124"/>
        <v>114834.66634763971</v>
      </c>
      <c r="BM112" s="21">
        <f t="shared" si="124"/>
        <v>13965.573276798688</v>
      </c>
      <c r="BN112" s="2">
        <f t="shared" si="115"/>
        <v>43.478264470249641</v>
      </c>
      <c r="BO112" s="2">
        <f t="shared" si="115"/>
        <v>45.548658016452002</v>
      </c>
      <c r="BP112" s="2">
        <f t="shared" si="115"/>
        <v>47.61905156265437</v>
      </c>
      <c r="BQ112" s="2">
        <f t="shared" si="115"/>
        <v>49.689445108856731</v>
      </c>
      <c r="BR112" s="2">
        <f t="shared" si="115"/>
        <v>51.759838655059092</v>
      </c>
      <c r="BS112" s="2">
        <f t="shared" si="115"/>
        <v>53.83023220126146</v>
      </c>
      <c r="BT112" s="2">
        <f t="shared" si="115"/>
        <v>55.900625747463828</v>
      </c>
      <c r="BU112" s="2">
        <f t="shared" si="84"/>
        <v>2.7996084045779103E-4</v>
      </c>
      <c r="BV112" s="2">
        <f t="shared" si="84"/>
        <v>3.3770631216804761E-5</v>
      </c>
      <c r="BW112" s="2">
        <f t="shared" si="84"/>
        <v>4.0814200656175606E-6</v>
      </c>
      <c r="BX112" s="2">
        <f t="shared" si="82"/>
        <v>4.9413477784683062E-7</v>
      </c>
      <c r="BY112" s="2">
        <f t="shared" si="82"/>
        <v>5.9921326790666705E-8</v>
      </c>
      <c r="BZ112" s="2">
        <f t="shared" si="82"/>
        <v>7.2772285391406716E-9</v>
      </c>
      <c r="CA112" s="2">
        <f t="shared" si="82"/>
        <v>8.8501731792133655E-10</v>
      </c>
      <c r="CB112" s="2"/>
      <c r="CC112" s="6">
        <f t="shared" si="103"/>
        <v>213</v>
      </c>
      <c r="CD112" s="2">
        <f t="shared" si="129"/>
        <v>0.01</v>
      </c>
      <c r="CE112" s="2">
        <f t="shared" si="129"/>
        <v>0.05</v>
      </c>
      <c r="CF112" s="2">
        <f t="shared" si="129"/>
        <v>0.2</v>
      </c>
      <c r="CG112" s="2">
        <f t="shared" si="129"/>
        <v>0.48</v>
      </c>
      <c r="CH112" s="2">
        <f t="shared" si="129"/>
        <v>0.2</v>
      </c>
      <c r="CI112" s="2">
        <f t="shared" si="129"/>
        <v>0.05</v>
      </c>
      <c r="CJ112" s="2">
        <f t="shared" si="129"/>
        <v>9.9999999998977105E-3</v>
      </c>
      <c r="CK112" s="21">
        <f t="shared" si="125"/>
        <v>7797446.7944229133</v>
      </c>
      <c r="CL112" s="21">
        <f t="shared" si="125"/>
        <v>945558.5367567183</v>
      </c>
      <c r="CM112" s="21">
        <f t="shared" si="125"/>
        <v>114834.66634763971</v>
      </c>
      <c r="CN112" s="21">
        <f t="shared" si="125"/>
        <v>13965.573276798688</v>
      </c>
      <c r="CO112" s="21">
        <f t="shared" si="125"/>
        <v>1700.6043153831579</v>
      </c>
      <c r="CP112" s="21">
        <f t="shared" si="125"/>
        <v>207.33301779692448</v>
      </c>
      <c r="CQ112" s="21">
        <f t="shared" si="125"/>
        <v>25.305798121310808</v>
      </c>
      <c r="CR112" s="2">
        <f t="shared" si="116"/>
        <v>49.689445108856731</v>
      </c>
      <c r="CS112" s="2">
        <f t="shared" si="116"/>
        <v>51.759838655059092</v>
      </c>
      <c r="CT112" s="2">
        <f t="shared" si="116"/>
        <v>53.83023220126146</v>
      </c>
      <c r="CU112" s="2">
        <f t="shared" si="116"/>
        <v>55.900625747463828</v>
      </c>
      <c r="CV112" s="2">
        <f t="shared" si="116"/>
        <v>57.971019293666188</v>
      </c>
      <c r="CW112" s="2">
        <f t="shared" si="116"/>
        <v>60.041412839868556</v>
      </c>
      <c r="CX112" s="2">
        <f t="shared" si="116"/>
        <v>62.111806386070917</v>
      </c>
      <c r="CY112" s="2">
        <f t="shared" si="85"/>
        <v>4.9413477784683062E-7</v>
      </c>
      <c r="CZ112" s="2">
        <f t="shared" si="85"/>
        <v>5.9921326790666705E-8</v>
      </c>
      <c r="DA112" s="2">
        <f t="shared" si="85"/>
        <v>7.2772285391406716E-9</v>
      </c>
      <c r="DB112" s="2">
        <f t="shared" si="83"/>
        <v>8.8501731792133655E-10</v>
      </c>
      <c r="DC112" s="2">
        <f t="shared" si="83"/>
        <v>1.0776960173530786E-10</v>
      </c>
      <c r="DD112" s="2">
        <f t="shared" si="83"/>
        <v>1.3138974511845658E-11</v>
      </c>
      <c r="DE112" s="2">
        <f t="shared" si="83"/>
        <v>1.6036627453302159E-12</v>
      </c>
      <c r="DF112" s="2"/>
      <c r="DG112" s="6">
        <f t="shared" si="104"/>
        <v>213</v>
      </c>
      <c r="DH112" s="2">
        <f t="shared" si="120"/>
        <v>0.06</v>
      </c>
      <c r="DI112" s="2">
        <f t="shared" si="120"/>
        <v>0.09</v>
      </c>
      <c r="DJ112" s="2">
        <f t="shared" si="120"/>
        <v>0.12</v>
      </c>
      <c r="DK112" s="2">
        <f t="shared" si="120"/>
        <v>0.13</v>
      </c>
      <c r="DL112" s="2">
        <f t="shared" si="120"/>
        <v>0.12999999999867023</v>
      </c>
      <c r="DM112" s="2">
        <f t="shared" si="120"/>
        <v>0.10500434018502888</v>
      </c>
      <c r="DN112" s="2">
        <f t="shared" si="120"/>
        <v>3.1487048685406506E-2</v>
      </c>
      <c r="DO112" s="2">
        <f t="shared" si="120"/>
        <v>4.0712349112819275E-3</v>
      </c>
      <c r="DP112" s="2">
        <f t="shared" si="117"/>
        <v>3.9589302480161462E-4</v>
      </c>
      <c r="DQ112" s="2">
        <f t="shared" si="117"/>
        <v>3.4761668474858619E-5</v>
      </c>
      <c r="DR112" s="2">
        <f t="shared" si="117"/>
        <v>2.5603088697212504E-6</v>
      </c>
      <c r="DS112" s="2">
        <f t="shared" si="117"/>
        <v>2.0962570696614335E-7</v>
      </c>
      <c r="DT112" s="2">
        <f t="shared" si="117"/>
        <v>0</v>
      </c>
      <c r="DU112" s="21">
        <f t="shared" si="126"/>
        <v>114834.66634763971</v>
      </c>
      <c r="DV112" s="21">
        <f t="shared" si="126"/>
        <v>13965.573276798688</v>
      </c>
      <c r="DW112" s="21">
        <f t="shared" si="126"/>
        <v>1700.6043153831579</v>
      </c>
      <c r="DX112" s="21">
        <f t="shared" si="126"/>
        <v>207.33301779692448</v>
      </c>
      <c r="DY112" s="21">
        <f t="shared" si="126"/>
        <v>25.305798121310808</v>
      </c>
      <c r="DZ112" s="21">
        <f t="shared" si="126"/>
        <v>3.0919108673263747</v>
      </c>
      <c r="EA112" s="21">
        <f t="shared" si="126"/>
        <v>0.37814738830540923</v>
      </c>
      <c r="EB112" s="21">
        <f t="shared" si="126"/>
        <v>4.6291030239342015E-2</v>
      </c>
      <c r="EC112" s="21">
        <f t="shared" si="126"/>
        <v>5.6716681855595247E-3</v>
      </c>
      <c r="ED112" s="21">
        <f t="shared" si="126"/>
        <v>6.9547515628825022E-4</v>
      </c>
      <c r="EE112" s="21">
        <f t="shared" si="126"/>
        <v>8.5347270965389064E-5</v>
      </c>
      <c r="EF112" s="21">
        <f t="shared" si="126"/>
        <v>1.0481340277368901E-5</v>
      </c>
      <c r="EG112" s="21">
        <f t="shared" si="126"/>
        <v>1.288090951301669E-6</v>
      </c>
      <c r="EH112" s="2">
        <f t="shared" si="118"/>
        <v>53.83023220126146</v>
      </c>
      <c r="EI112" s="2">
        <f t="shared" si="118"/>
        <v>55.900625747463828</v>
      </c>
      <c r="EJ112" s="2">
        <f t="shared" si="118"/>
        <v>57.971019293666188</v>
      </c>
      <c r="EK112" s="2">
        <f t="shared" si="118"/>
        <v>60.041412839868556</v>
      </c>
      <c r="EL112" s="2">
        <f t="shared" si="118"/>
        <v>62.111806386070917</v>
      </c>
      <c r="EM112" s="2">
        <f t="shared" si="118"/>
        <v>64.182199932273278</v>
      </c>
      <c r="EN112" s="2">
        <f t="shared" si="118"/>
        <v>66.252593478475646</v>
      </c>
      <c r="EO112" s="2">
        <f t="shared" si="118"/>
        <v>68.322987024678014</v>
      </c>
      <c r="EP112" s="2">
        <f t="shared" si="118"/>
        <v>70.393380570880367</v>
      </c>
      <c r="EQ112" s="2">
        <f t="shared" si="118"/>
        <v>72.463774117082735</v>
      </c>
      <c r="ER112" s="2">
        <f t="shared" si="118"/>
        <v>74.534167663285103</v>
      </c>
      <c r="ES112" s="2">
        <f t="shared" si="118"/>
        <v>76.604561209487457</v>
      </c>
      <c r="ET112" s="2">
        <f t="shared" si="118"/>
        <v>78.674954755689825</v>
      </c>
      <c r="EU112" s="2">
        <f t="shared" si="114"/>
        <v>7.2772285391406716E-9</v>
      </c>
      <c r="EV112" s="2">
        <f t="shared" si="114"/>
        <v>8.8501731792133655E-10</v>
      </c>
      <c r="EW112" s="2">
        <f t="shared" si="114"/>
        <v>1.0776960173530786E-10</v>
      </c>
      <c r="EX112" s="2">
        <f t="shared" si="114"/>
        <v>1.3138974511845658E-11</v>
      </c>
      <c r="EY112" s="2">
        <f t="shared" si="114"/>
        <v>1.6036627453302159E-12</v>
      </c>
      <c r="EZ112" s="2">
        <f t="shared" si="114"/>
        <v>1.9593858474818595E-13</v>
      </c>
      <c r="FA112" s="2">
        <f t="shared" si="114"/>
        <v>2.3963712820368136E-14</v>
      </c>
      <c r="FB112" s="2">
        <f t="shared" si="113"/>
        <v>2.9335253637098864E-15</v>
      </c>
      <c r="FC112" s="2">
        <f t="shared" si="113"/>
        <v>3.594213045348241E-16</v>
      </c>
      <c r="FD112" s="2">
        <f t="shared" si="113"/>
        <v>4.4073203820548173E-17</v>
      </c>
      <c r="FE112" s="2">
        <f t="shared" si="113"/>
        <v>5.4085723045240219E-18</v>
      </c>
      <c r="FF112" s="2">
        <f t="shared" si="113"/>
        <v>6.6421674761526607E-19</v>
      </c>
      <c r="FG112" s="2">
        <f t="shared" si="113"/>
        <v>8.162807042469384E-20</v>
      </c>
    </row>
    <row r="113" spans="1:163" x14ac:dyDescent="0.25">
      <c r="A113" s="19">
        <v>95</v>
      </c>
      <c r="B113" s="19">
        <v>215</v>
      </c>
      <c r="C113" s="4">
        <f t="shared" si="122"/>
        <v>95</v>
      </c>
      <c r="D113" s="20">
        <f t="shared" si="122"/>
        <v>215</v>
      </c>
      <c r="E113" s="8">
        <f t="shared" si="92"/>
        <v>488.16</v>
      </c>
      <c r="F113" s="21">
        <f t="shared" si="111"/>
        <v>6.3371356147021542E-14</v>
      </c>
      <c r="G113" s="7">
        <f t="shared" si="93"/>
        <v>0.44935790184653307</v>
      </c>
      <c r="H113" s="7">
        <f t="shared" si="94"/>
        <v>8.8500550801432695E-3</v>
      </c>
      <c r="I113" s="32">
        <f t="shared" si="95"/>
        <v>93.806483062110601</v>
      </c>
      <c r="J113" s="2">
        <f t="shared" si="105"/>
        <v>2.8383608694947218</v>
      </c>
      <c r="K113" s="2">
        <f t="shared" si="96"/>
        <v>6.6201114668239613</v>
      </c>
      <c r="L113" s="2">
        <f t="shared" si="106"/>
        <v>1.4792727435898279</v>
      </c>
      <c r="M113" s="2">
        <f t="shared" si="97"/>
        <v>1</v>
      </c>
      <c r="N113" s="2">
        <f t="shared" si="98"/>
        <v>1</v>
      </c>
      <c r="O113" s="2">
        <f t="shared" si="99"/>
        <v>0.99999999999999989</v>
      </c>
      <c r="P113" s="2">
        <f t="shared" si="100"/>
        <v>0.68341731744277623</v>
      </c>
      <c r="Q113" s="6">
        <f t="shared" si="101"/>
        <v>215</v>
      </c>
      <c r="R113" s="2">
        <f t="shared" si="127"/>
        <v>0.05</v>
      </c>
      <c r="S113" s="2">
        <f t="shared" si="127"/>
        <v>0.1</v>
      </c>
      <c r="T113" s="2">
        <f t="shared" si="127"/>
        <v>0.15</v>
      </c>
      <c r="U113" s="2">
        <f t="shared" si="127"/>
        <v>0.2</v>
      </c>
      <c r="V113" s="2">
        <f t="shared" si="127"/>
        <v>0.2</v>
      </c>
      <c r="W113" s="2">
        <f t="shared" si="127"/>
        <v>0.15</v>
      </c>
      <c r="X113" s="2">
        <f t="shared" si="127"/>
        <v>0.1</v>
      </c>
      <c r="Y113" s="2">
        <f t="shared" si="127"/>
        <v>0.05</v>
      </c>
      <c r="Z113" s="21">
        <f t="shared" si="123"/>
        <v>43928192107.760841</v>
      </c>
      <c r="AA113" s="21">
        <f t="shared" si="123"/>
        <v>5333300938.8916492</v>
      </c>
      <c r="AB113" s="21">
        <f t="shared" si="123"/>
        <v>648865124.9390626</v>
      </c>
      <c r="AC113" s="21">
        <f t="shared" si="123"/>
        <v>79093497.60027498</v>
      </c>
      <c r="AD113" s="21">
        <f t="shared" si="123"/>
        <v>9657998.4560591634</v>
      </c>
      <c r="AE113" s="21">
        <f t="shared" si="123"/>
        <v>1181227.4704133437</v>
      </c>
      <c r="AF113" s="21">
        <f t="shared" si="123"/>
        <v>144686.12528476623</v>
      </c>
      <c r="AG113" s="21">
        <f t="shared" si="123"/>
        <v>17746.793328479151</v>
      </c>
      <c r="AH113" s="2">
        <f t="shared" si="112"/>
        <v>41.238222157560685</v>
      </c>
      <c r="AI113" s="2">
        <f t="shared" si="112"/>
        <v>43.300133265438717</v>
      </c>
      <c r="AJ113" s="2">
        <f t="shared" si="112"/>
        <v>45.362044373316749</v>
      </c>
      <c r="AK113" s="2">
        <f t="shared" si="112"/>
        <v>47.423955481194788</v>
      </c>
      <c r="AL113" s="2">
        <f t="shared" si="112"/>
        <v>49.48586658907282</v>
      </c>
      <c r="AM113" s="2">
        <f t="shared" si="112"/>
        <v>51.547777696950853</v>
      </c>
      <c r="AN113" s="2">
        <f t="shared" si="112"/>
        <v>53.609688804828885</v>
      </c>
      <c r="AO113" s="2">
        <f t="shared" si="112"/>
        <v>55.671599912706931</v>
      </c>
      <c r="AP113" s="2">
        <f t="shared" si="121"/>
        <v>2.7837891069597792E-3</v>
      </c>
      <c r="AQ113" s="2">
        <f t="shared" si="121"/>
        <v>3.3797851323788037E-4</v>
      </c>
      <c r="AR113" s="2">
        <f t="shared" si="121"/>
        <v>4.1119462923899325E-5</v>
      </c>
      <c r="AS113" s="2">
        <f t="shared" si="121"/>
        <v>5.0122622053407616E-6</v>
      </c>
      <c r="AT113" s="2">
        <f t="shared" si="121"/>
        <v>6.1204045982631414E-7</v>
      </c>
      <c r="AU113" s="2">
        <f t="shared" si="121"/>
        <v>7.4855986718209514E-8</v>
      </c>
      <c r="AV113" s="2">
        <f t="shared" si="121"/>
        <v>9.1689559749535039E-9</v>
      </c>
      <c r="AW113" s="2">
        <f t="shared" si="119"/>
        <v>1.1246383604866383E-9</v>
      </c>
      <c r="AX113" s="2"/>
      <c r="AY113" s="6">
        <f t="shared" si="102"/>
        <v>215</v>
      </c>
      <c r="AZ113" s="2">
        <f t="shared" si="128"/>
        <v>0.05</v>
      </c>
      <c r="BA113" s="2">
        <f t="shared" si="128"/>
        <v>0.15</v>
      </c>
      <c r="BB113" s="2">
        <f t="shared" si="128"/>
        <v>0.2</v>
      </c>
      <c r="BC113" s="2">
        <f t="shared" si="128"/>
        <v>0.2</v>
      </c>
      <c r="BD113" s="2">
        <f t="shared" si="128"/>
        <v>0.2</v>
      </c>
      <c r="BE113" s="2">
        <f t="shared" si="128"/>
        <v>0.15</v>
      </c>
      <c r="BF113" s="2">
        <f t="shared" si="128"/>
        <v>0.05</v>
      </c>
      <c r="BG113" s="21">
        <f t="shared" si="124"/>
        <v>5321803203.851119</v>
      </c>
      <c r="BH113" s="21">
        <f t="shared" si="124"/>
        <v>647422341.41468596</v>
      </c>
      <c r="BI113" s="21">
        <f t="shared" si="124"/>
        <v>78912631.638492763</v>
      </c>
      <c r="BJ113" s="21">
        <f t="shared" si="124"/>
        <v>9635342.4874712061</v>
      </c>
      <c r="BK113" s="21">
        <f t="shared" si="124"/>
        <v>1178391.1193718377</v>
      </c>
      <c r="BL113" s="21">
        <f t="shared" si="124"/>
        <v>144331.18645692591</v>
      </c>
      <c r="BM113" s="21">
        <f t="shared" si="124"/>
        <v>17702.390071367296</v>
      </c>
      <c r="BN113" s="2">
        <f t="shared" si="115"/>
        <v>43.300133265438717</v>
      </c>
      <c r="BO113" s="2">
        <f t="shared" si="115"/>
        <v>45.362044373316749</v>
      </c>
      <c r="BP113" s="2">
        <f t="shared" si="115"/>
        <v>47.423955481194788</v>
      </c>
      <c r="BQ113" s="2">
        <f t="shared" si="115"/>
        <v>49.48586658907282</v>
      </c>
      <c r="BR113" s="2">
        <f t="shared" si="115"/>
        <v>51.547777696950853</v>
      </c>
      <c r="BS113" s="2">
        <f t="shared" si="115"/>
        <v>53.609688804828885</v>
      </c>
      <c r="BT113" s="2">
        <f t="shared" si="115"/>
        <v>55.671599912706931</v>
      </c>
      <c r="BU113" s="2">
        <f t="shared" si="84"/>
        <v>3.372498861757424E-4</v>
      </c>
      <c r="BV113" s="2">
        <f t="shared" si="84"/>
        <v>4.1028031775332976E-5</v>
      </c>
      <c r="BW113" s="2">
        <f t="shared" si="84"/>
        <v>5.0008004840617869E-6</v>
      </c>
      <c r="BX113" s="2">
        <f t="shared" si="82"/>
        <v>6.1060472037207097E-7</v>
      </c>
      <c r="BY113" s="2">
        <f t="shared" si="82"/>
        <v>7.4676243306200248E-8</v>
      </c>
      <c r="BZ113" s="2">
        <f t="shared" si="82"/>
        <v>9.1464630200840296E-9</v>
      </c>
      <c r="CA113" s="2">
        <f t="shared" si="82"/>
        <v>1.1218244658661153E-9</v>
      </c>
      <c r="CB113" s="2"/>
      <c r="CC113" s="6">
        <f t="shared" si="103"/>
        <v>215</v>
      </c>
      <c r="CD113" s="2">
        <f t="shared" si="129"/>
        <v>0.01</v>
      </c>
      <c r="CE113" s="2">
        <f t="shared" si="129"/>
        <v>0.05</v>
      </c>
      <c r="CF113" s="2">
        <f t="shared" si="129"/>
        <v>0.2</v>
      </c>
      <c r="CG113" s="2">
        <f t="shared" si="129"/>
        <v>0.48</v>
      </c>
      <c r="CH113" s="2">
        <f t="shared" si="129"/>
        <v>0.2</v>
      </c>
      <c r="CI113" s="2">
        <f t="shared" si="129"/>
        <v>0.05</v>
      </c>
      <c r="CJ113" s="2">
        <f t="shared" si="129"/>
        <v>9.9999999999999499E-3</v>
      </c>
      <c r="CK113" s="21">
        <f t="shared" si="125"/>
        <v>9635342.4874712061</v>
      </c>
      <c r="CL113" s="21">
        <f t="shared" si="125"/>
        <v>1178391.1193718377</v>
      </c>
      <c r="CM113" s="21">
        <f t="shared" si="125"/>
        <v>144331.18645692591</v>
      </c>
      <c r="CN113" s="21">
        <f t="shared" si="125"/>
        <v>17702.390071367296</v>
      </c>
      <c r="CO113" s="21">
        <f t="shared" si="125"/>
        <v>2174.0135289289146</v>
      </c>
      <c r="CP113" s="21">
        <f t="shared" si="125"/>
        <v>267.3087245720161</v>
      </c>
      <c r="CQ113" s="21">
        <f t="shared" si="125"/>
        <v>32.90412050154778</v>
      </c>
      <c r="CR113" s="2">
        <f t="shared" si="116"/>
        <v>49.48586658907282</v>
      </c>
      <c r="CS113" s="2">
        <f t="shared" si="116"/>
        <v>51.547777696950853</v>
      </c>
      <c r="CT113" s="2">
        <f t="shared" si="116"/>
        <v>53.609688804828885</v>
      </c>
      <c r="CU113" s="2">
        <f t="shared" si="116"/>
        <v>55.671599912706931</v>
      </c>
      <c r="CV113" s="2">
        <f t="shared" si="116"/>
        <v>57.733511020584963</v>
      </c>
      <c r="CW113" s="2">
        <f t="shared" si="116"/>
        <v>59.795422128462995</v>
      </c>
      <c r="CX113" s="2">
        <f t="shared" si="116"/>
        <v>61.857333236341027</v>
      </c>
      <c r="CY113" s="2">
        <f t="shared" si="85"/>
        <v>6.1060472037207097E-7</v>
      </c>
      <c r="CZ113" s="2">
        <f t="shared" si="85"/>
        <v>7.4676243306200248E-8</v>
      </c>
      <c r="DA113" s="2">
        <f t="shared" si="85"/>
        <v>9.1464630200840296E-9</v>
      </c>
      <c r="DB113" s="2">
        <f t="shared" si="83"/>
        <v>1.1218244658661153E-9</v>
      </c>
      <c r="DC113" s="2">
        <f t="shared" si="83"/>
        <v>1.3777018561019739E-10</v>
      </c>
      <c r="DD113" s="2">
        <f t="shared" si="83"/>
        <v>1.6939716386059321E-11</v>
      </c>
      <c r="DE113" s="2">
        <f t="shared" si="83"/>
        <v>2.0851787390080976E-12</v>
      </c>
      <c r="DF113" s="2"/>
      <c r="DG113" s="6">
        <f t="shared" si="104"/>
        <v>215</v>
      </c>
      <c r="DH113" s="2">
        <f t="shared" si="120"/>
        <v>0.06</v>
      </c>
      <c r="DI113" s="2">
        <f t="shared" si="120"/>
        <v>0.09</v>
      </c>
      <c r="DJ113" s="2">
        <f t="shared" si="120"/>
        <v>0.12</v>
      </c>
      <c r="DK113" s="2">
        <f t="shared" si="120"/>
        <v>0.13</v>
      </c>
      <c r="DL113" s="2">
        <f t="shared" si="120"/>
        <v>0.12999999999999934</v>
      </c>
      <c r="DM113" s="2">
        <f t="shared" si="120"/>
        <v>0.10809223943431857</v>
      </c>
      <c r="DN113" s="2">
        <f t="shared" si="120"/>
        <v>3.9353373264133178E-2</v>
      </c>
      <c r="DO113" s="2">
        <f t="shared" si="120"/>
        <v>5.3887440345313118E-3</v>
      </c>
      <c r="DP113" s="2">
        <f t="shared" si="117"/>
        <v>5.3201619504121837E-4</v>
      </c>
      <c r="DQ113" s="2">
        <f t="shared" si="117"/>
        <v>4.7152369631564552E-5</v>
      </c>
      <c r="DR113" s="2">
        <f t="shared" si="117"/>
        <v>3.5028970182382491E-6</v>
      </c>
      <c r="DS113" s="2">
        <f t="shared" si="117"/>
        <v>2.8924810295816173E-7</v>
      </c>
      <c r="DT113" s="2">
        <f t="shared" si="117"/>
        <v>0</v>
      </c>
      <c r="DU113" s="21">
        <f t="shared" si="126"/>
        <v>144331.18645692591</v>
      </c>
      <c r="DV113" s="21">
        <f t="shared" si="126"/>
        <v>17702.390071367296</v>
      </c>
      <c r="DW113" s="21">
        <f t="shared" si="126"/>
        <v>2174.0135289289146</v>
      </c>
      <c r="DX113" s="21">
        <f t="shared" si="126"/>
        <v>267.3087245720161</v>
      </c>
      <c r="DY113" s="21">
        <f t="shared" si="126"/>
        <v>32.90412050154778</v>
      </c>
      <c r="DZ113" s="21">
        <f t="shared" si="126"/>
        <v>4.0545502903255981</v>
      </c>
      <c r="EA113" s="21">
        <f t="shared" si="126"/>
        <v>0.50010617067955987</v>
      </c>
      <c r="EB113" s="21">
        <f t="shared" si="126"/>
        <v>6.1742363331133698E-2</v>
      </c>
      <c r="EC113" s="21">
        <f t="shared" si="126"/>
        <v>7.6292602940343218E-3</v>
      </c>
      <c r="ED113" s="21">
        <f t="shared" si="126"/>
        <v>9.4349234158427149E-4</v>
      </c>
      <c r="EE113" s="21">
        <f t="shared" si="126"/>
        <v>1.1677005129838132E-4</v>
      </c>
      <c r="EF113" s="21">
        <f t="shared" si="126"/>
        <v>1.4462509729532114E-5</v>
      </c>
      <c r="EG113" s="21">
        <f t="shared" si="126"/>
        <v>1.7924965426276554E-6</v>
      </c>
      <c r="EH113" s="2">
        <f t="shared" si="118"/>
        <v>53.609688804828885</v>
      </c>
      <c r="EI113" s="2">
        <f t="shared" si="118"/>
        <v>55.671599912706931</v>
      </c>
      <c r="EJ113" s="2">
        <f t="shared" si="118"/>
        <v>57.733511020584963</v>
      </c>
      <c r="EK113" s="2">
        <f t="shared" si="118"/>
        <v>59.795422128462995</v>
      </c>
      <c r="EL113" s="2">
        <f t="shared" si="118"/>
        <v>61.857333236341027</v>
      </c>
      <c r="EM113" s="2">
        <f t="shared" si="118"/>
        <v>63.919244344219067</v>
      </c>
      <c r="EN113" s="2">
        <f t="shared" si="118"/>
        <v>65.981155452097099</v>
      </c>
      <c r="EO113" s="2">
        <f t="shared" si="118"/>
        <v>68.043066559975131</v>
      </c>
      <c r="EP113" s="2">
        <f t="shared" ref="EP113:ET146" si="130">DP$12/$E113</f>
        <v>70.104977667853163</v>
      </c>
      <c r="EQ113" s="2">
        <f t="shared" si="130"/>
        <v>72.166888775731195</v>
      </c>
      <c r="ER113" s="2">
        <f t="shared" si="130"/>
        <v>74.228799883609227</v>
      </c>
      <c r="ES113" s="2">
        <f t="shared" si="130"/>
        <v>76.290710991487273</v>
      </c>
      <c r="ET113" s="2">
        <f t="shared" si="130"/>
        <v>78.352622099365306</v>
      </c>
      <c r="EU113" s="2">
        <f t="shared" si="114"/>
        <v>9.1464630200840296E-9</v>
      </c>
      <c r="EV113" s="2">
        <f t="shared" si="114"/>
        <v>1.1218244658661153E-9</v>
      </c>
      <c r="EW113" s="2">
        <f t="shared" si="114"/>
        <v>1.3777018561019739E-10</v>
      </c>
      <c r="EX113" s="2">
        <f t="shared" si="114"/>
        <v>1.6939716386059321E-11</v>
      </c>
      <c r="EY113" s="2">
        <f t="shared" si="114"/>
        <v>2.0851787390080976E-12</v>
      </c>
      <c r="EZ113" s="2">
        <f t="shared" si="114"/>
        <v>2.5694235046423306E-13</v>
      </c>
      <c r="FA113" s="2">
        <f t="shared" si="114"/>
        <v>3.1692406253457529E-14</v>
      </c>
      <c r="FB113" s="2">
        <f t="shared" si="113"/>
        <v>3.9126972960160769E-15</v>
      </c>
      <c r="FC113" s="2">
        <f t="shared" si="113"/>
        <v>4.8347657123157925E-16</v>
      </c>
      <c r="FD113" s="2">
        <f t="shared" si="113"/>
        <v>5.9790389200524168E-17</v>
      </c>
      <c r="FE113" s="2">
        <f t="shared" si="113"/>
        <v>7.3998765081356983E-18</v>
      </c>
      <c r="FF113" s="2">
        <f t="shared" si="113"/>
        <v>9.165088548499437E-19</v>
      </c>
      <c r="FG113" s="2">
        <f t="shared" si="113"/>
        <v>1.1359293679516193E-19</v>
      </c>
    </row>
    <row r="114" spans="1:163" x14ac:dyDescent="0.25">
      <c r="A114" s="19">
        <v>96</v>
      </c>
      <c r="B114" s="19">
        <v>217</v>
      </c>
      <c r="C114" s="4">
        <f t="shared" si="122"/>
        <v>96</v>
      </c>
      <c r="D114" s="20">
        <f t="shared" si="122"/>
        <v>217</v>
      </c>
      <c r="E114" s="8">
        <f t="shared" si="92"/>
        <v>490.16</v>
      </c>
      <c r="F114" s="21">
        <f t="shared" si="111"/>
        <v>6.3371356147021542E-14</v>
      </c>
      <c r="G114" s="7">
        <f t="shared" si="93"/>
        <v>0.44033582250494835</v>
      </c>
      <c r="H114" s="7">
        <f t="shared" si="94"/>
        <v>8.8725428152917861E-3</v>
      </c>
      <c r="I114" s="32">
        <f t="shared" si="95"/>
        <v>93.872096761507493</v>
      </c>
      <c r="J114" s="2">
        <f t="shared" si="105"/>
        <v>2.9217846697512639</v>
      </c>
      <c r="K114" s="2">
        <f t="shared" si="96"/>
        <v>6.9812268526130135</v>
      </c>
      <c r="L114" s="2">
        <f t="shared" si="106"/>
        <v>1.4847054300084301</v>
      </c>
      <c r="M114" s="2">
        <f t="shared" si="97"/>
        <v>1</v>
      </c>
      <c r="N114" s="2">
        <f t="shared" si="98"/>
        <v>1</v>
      </c>
      <c r="O114" s="2">
        <f t="shared" si="99"/>
        <v>1</v>
      </c>
      <c r="P114" s="2">
        <f t="shared" si="100"/>
        <v>0.69564503026105662</v>
      </c>
      <c r="Q114" s="6">
        <f t="shared" si="101"/>
        <v>217</v>
      </c>
      <c r="R114" s="2">
        <f t="shared" si="127"/>
        <v>0.05</v>
      </c>
      <c r="S114" s="2">
        <f t="shared" si="127"/>
        <v>0.1</v>
      </c>
      <c r="T114" s="2">
        <f t="shared" si="127"/>
        <v>0.15</v>
      </c>
      <c r="U114" s="2">
        <f t="shared" si="127"/>
        <v>0.2</v>
      </c>
      <c r="V114" s="2">
        <f t="shared" si="127"/>
        <v>0.2</v>
      </c>
      <c r="W114" s="2">
        <f t="shared" si="127"/>
        <v>0.15</v>
      </c>
      <c r="X114" s="2">
        <f t="shared" si="127"/>
        <v>0.1</v>
      </c>
      <c r="Y114" s="2">
        <f t="shared" si="127"/>
        <v>0.05</v>
      </c>
      <c r="Z114" s="21">
        <f t="shared" si="123"/>
        <v>52395270186.31089</v>
      </c>
      <c r="AA114" s="21">
        <f t="shared" si="123"/>
        <v>6415080547.6204872</v>
      </c>
      <c r="AB114" s="21">
        <f t="shared" si="123"/>
        <v>787077386.363644</v>
      </c>
      <c r="AC114" s="21">
        <f t="shared" si="123"/>
        <v>96752123.698135227</v>
      </c>
      <c r="AD114" s="21">
        <f t="shared" si="123"/>
        <v>11914157.986137051</v>
      </c>
      <c r="AE114" s="21">
        <f t="shared" si="123"/>
        <v>1469488.0492258524</v>
      </c>
      <c r="AF114" s="21">
        <f t="shared" si="123"/>
        <v>181516.25592776804</v>
      </c>
      <c r="AG114" s="21">
        <f t="shared" si="123"/>
        <v>22452.48881290674</v>
      </c>
      <c r="AH114" s="2">
        <f t="shared" ref="AH114:AO143" si="131">R$12/$E114</f>
        <v>41.069957826903099</v>
      </c>
      <c r="AI114" s="2">
        <f t="shared" si="131"/>
        <v>43.123455718248252</v>
      </c>
      <c r="AJ114" s="2">
        <f t="shared" si="131"/>
        <v>45.176953609593411</v>
      </c>
      <c r="AK114" s="2">
        <f t="shared" si="131"/>
        <v>47.230451500938564</v>
      </c>
      <c r="AL114" s="2">
        <f t="shared" si="131"/>
        <v>49.283949392283716</v>
      </c>
      <c r="AM114" s="2">
        <f t="shared" si="131"/>
        <v>51.337447283628876</v>
      </c>
      <c r="AN114" s="2">
        <f t="shared" si="131"/>
        <v>53.390945174974028</v>
      </c>
      <c r="AO114" s="2">
        <f t="shared" si="131"/>
        <v>55.444443066319188</v>
      </c>
      <c r="AP114" s="2">
        <f t="shared" si="121"/>
        <v>3.320359327400213E-3</v>
      </c>
      <c r="AQ114" s="2">
        <f t="shared" si="121"/>
        <v>4.0653235409522117E-4</v>
      </c>
      <c r="AR114" s="2">
        <f t="shared" si="121"/>
        <v>4.987816136652172E-5</v>
      </c>
      <c r="AS114" s="2">
        <f t="shared" si="121"/>
        <v>6.1313132888553525E-6</v>
      </c>
      <c r="AT114" s="2">
        <f t="shared" si="121"/>
        <v>7.5501634893137666E-7</v>
      </c>
      <c r="AU114" s="2">
        <f t="shared" si="121"/>
        <v>9.3123450521283568E-8</v>
      </c>
      <c r="AV114" s="2">
        <f t="shared" si="121"/>
        <v>1.1502931300872504E-8</v>
      </c>
      <c r="AW114" s="2">
        <f t="shared" si="119"/>
        <v>1.4228446649497302E-9</v>
      </c>
      <c r="AX114" s="2"/>
      <c r="AY114" s="6">
        <f t="shared" si="102"/>
        <v>217</v>
      </c>
      <c r="AZ114" s="2">
        <f t="shared" si="128"/>
        <v>0.05</v>
      </c>
      <c r="BA114" s="2">
        <f t="shared" si="128"/>
        <v>0.15</v>
      </c>
      <c r="BB114" s="2">
        <f t="shared" si="128"/>
        <v>0.2</v>
      </c>
      <c r="BC114" s="2">
        <f t="shared" si="128"/>
        <v>0.2</v>
      </c>
      <c r="BD114" s="2">
        <f t="shared" si="128"/>
        <v>0.2</v>
      </c>
      <c r="BE114" s="2">
        <f t="shared" si="128"/>
        <v>0.15</v>
      </c>
      <c r="BF114" s="2">
        <f t="shared" si="128"/>
        <v>0.05</v>
      </c>
      <c r="BG114" s="21">
        <f t="shared" si="124"/>
        <v>6401289337.0465374</v>
      </c>
      <c r="BH114" s="21">
        <f t="shared" si="124"/>
        <v>785331914.30545247</v>
      </c>
      <c r="BI114" s="21">
        <f t="shared" si="124"/>
        <v>96531433.386163041</v>
      </c>
      <c r="BJ114" s="21">
        <f t="shared" si="124"/>
        <v>11886276.375481158</v>
      </c>
      <c r="BK114" s="21">
        <f t="shared" si="124"/>
        <v>1465967.5931131146</v>
      </c>
      <c r="BL114" s="21">
        <f t="shared" si="124"/>
        <v>181071.94007578923</v>
      </c>
      <c r="BM114" s="21">
        <f t="shared" si="124"/>
        <v>22396.42938720691</v>
      </c>
      <c r="BN114" s="2">
        <f t="shared" si="115"/>
        <v>43.123455718248252</v>
      </c>
      <c r="BO114" s="2">
        <f t="shared" si="115"/>
        <v>45.176953609593411</v>
      </c>
      <c r="BP114" s="2">
        <f t="shared" si="115"/>
        <v>47.230451500938564</v>
      </c>
      <c r="BQ114" s="2">
        <f t="shared" si="115"/>
        <v>49.283949392283716</v>
      </c>
      <c r="BR114" s="2">
        <f t="shared" si="115"/>
        <v>51.337447283628876</v>
      </c>
      <c r="BS114" s="2">
        <f t="shared" si="115"/>
        <v>53.390945174974028</v>
      </c>
      <c r="BT114" s="2">
        <f t="shared" si="115"/>
        <v>55.444443066319188</v>
      </c>
      <c r="BU114" s="2">
        <f t="shared" si="84"/>
        <v>4.0565838637824042E-4</v>
      </c>
      <c r="BV114" s="2">
        <f t="shared" si="84"/>
        <v>4.9767548435077368E-5</v>
      </c>
      <c r="BW114" s="2">
        <f t="shared" si="84"/>
        <v>6.1173278444971656E-6</v>
      </c>
      <c r="BX114" s="2">
        <f t="shared" si="82"/>
        <v>7.5324945345254956E-7</v>
      </c>
      <c r="BY114" s="2">
        <f t="shared" si="82"/>
        <v>9.2900354443163302E-8</v>
      </c>
      <c r="BZ114" s="2">
        <f t="shared" si="82"/>
        <v>1.1474774402774987E-8</v>
      </c>
      <c r="CA114" s="2">
        <f t="shared" si="82"/>
        <v>1.4192921031183088E-9</v>
      </c>
      <c r="CB114" s="2"/>
      <c r="CC114" s="6">
        <f t="shared" si="103"/>
        <v>217</v>
      </c>
      <c r="CD114" s="2">
        <f t="shared" si="129"/>
        <v>0.01</v>
      </c>
      <c r="CE114" s="2">
        <f t="shared" si="129"/>
        <v>0.05</v>
      </c>
      <c r="CF114" s="2">
        <f t="shared" si="129"/>
        <v>0.2</v>
      </c>
      <c r="CG114" s="2">
        <f t="shared" si="129"/>
        <v>0.48</v>
      </c>
      <c r="CH114" s="2">
        <f t="shared" si="129"/>
        <v>0.2</v>
      </c>
      <c r="CI114" s="2">
        <f t="shared" si="129"/>
        <v>0.05</v>
      </c>
      <c r="CJ114" s="2">
        <f t="shared" si="129"/>
        <v>0.01</v>
      </c>
      <c r="CK114" s="21">
        <f t="shared" si="125"/>
        <v>11886276.375481158</v>
      </c>
      <c r="CL114" s="21">
        <f t="shared" si="125"/>
        <v>1465967.5931131146</v>
      </c>
      <c r="CM114" s="21">
        <f t="shared" si="125"/>
        <v>181071.94007578923</v>
      </c>
      <c r="CN114" s="21">
        <f t="shared" si="125"/>
        <v>22396.42938720691</v>
      </c>
      <c r="CO114" s="21">
        <f t="shared" si="125"/>
        <v>2773.7344805874609</v>
      </c>
      <c r="CP114" s="21">
        <f t="shared" si="125"/>
        <v>343.93107125460381</v>
      </c>
      <c r="CQ114" s="21">
        <f t="shared" si="125"/>
        <v>42.693728652974656</v>
      </c>
      <c r="CR114" s="2">
        <f t="shared" si="116"/>
        <v>49.283949392283716</v>
      </c>
      <c r="CS114" s="2">
        <f t="shared" si="116"/>
        <v>51.337447283628876</v>
      </c>
      <c r="CT114" s="2">
        <f t="shared" si="116"/>
        <v>53.390945174974028</v>
      </c>
      <c r="CU114" s="2">
        <f t="shared" si="116"/>
        <v>55.444443066319188</v>
      </c>
      <c r="CV114" s="2">
        <f t="shared" si="116"/>
        <v>57.497940957664348</v>
      </c>
      <c r="CW114" s="2">
        <f t="shared" si="116"/>
        <v>59.5514388490095</v>
      </c>
      <c r="CX114" s="2">
        <f t="shared" si="116"/>
        <v>61.604936740354653</v>
      </c>
      <c r="CY114" s="2">
        <f t="shared" si="85"/>
        <v>7.5324945345254956E-7</v>
      </c>
      <c r="CZ114" s="2">
        <f t="shared" si="85"/>
        <v>9.2900354443163302E-8</v>
      </c>
      <c r="DA114" s="2">
        <f t="shared" si="85"/>
        <v>1.1474774402774987E-8</v>
      </c>
      <c r="DB114" s="2">
        <f t="shared" si="83"/>
        <v>1.4192921031183088E-9</v>
      </c>
      <c r="DC114" s="2">
        <f t="shared" si="83"/>
        <v>1.7577531562658182E-10</v>
      </c>
      <c r="DD114" s="2">
        <f t="shared" si="83"/>
        <v>2.1795378406502143E-11</v>
      </c>
      <c r="DE114" s="2">
        <f t="shared" si="83"/>
        <v>2.7055594837119552E-12</v>
      </c>
      <c r="DF114" s="2"/>
      <c r="DG114" s="6">
        <f t="shared" si="104"/>
        <v>217</v>
      </c>
      <c r="DH114" s="2">
        <f t="shared" si="120"/>
        <v>0.06</v>
      </c>
      <c r="DI114" s="2">
        <f t="shared" si="120"/>
        <v>0.09</v>
      </c>
      <c r="DJ114" s="2">
        <f t="shared" si="120"/>
        <v>0.12</v>
      </c>
      <c r="DK114" s="2">
        <f t="shared" si="120"/>
        <v>0.13</v>
      </c>
      <c r="DL114" s="2">
        <f t="shared" si="120"/>
        <v>0.13</v>
      </c>
      <c r="DM114" s="2">
        <f t="shared" si="120"/>
        <v>0.10945384013298215</v>
      </c>
      <c r="DN114" s="2">
        <f t="shared" si="120"/>
        <v>4.8310374585796692E-2</v>
      </c>
      <c r="DO114" s="2">
        <f t="shared" si="120"/>
        <v>7.0988294710685584E-3</v>
      </c>
      <c r="DP114" s="2">
        <f t="shared" si="117"/>
        <v>7.1300753526170723E-4</v>
      </c>
      <c r="DQ114" s="2">
        <f t="shared" si="117"/>
        <v>6.3800069164898776E-5</v>
      </c>
      <c r="DR114" s="2">
        <f t="shared" si="117"/>
        <v>4.7803877621910291E-6</v>
      </c>
      <c r="DS114" s="2">
        <f t="shared" si="117"/>
        <v>3.98079020555997E-7</v>
      </c>
      <c r="DT114" s="2">
        <f t="shared" si="117"/>
        <v>0</v>
      </c>
      <c r="DU114" s="21">
        <f t="shared" si="126"/>
        <v>181071.94007578923</v>
      </c>
      <c r="DV114" s="21">
        <f t="shared" si="126"/>
        <v>22396.42938720691</v>
      </c>
      <c r="DW114" s="21">
        <f t="shared" si="126"/>
        <v>2773.7344805874609</v>
      </c>
      <c r="DX114" s="21">
        <f t="shared" si="126"/>
        <v>343.93107125460381</v>
      </c>
      <c r="DY114" s="21">
        <f t="shared" si="126"/>
        <v>42.693728652974656</v>
      </c>
      <c r="DZ114" s="21">
        <f t="shared" si="126"/>
        <v>5.3053239151502538</v>
      </c>
      <c r="EA114" s="21">
        <f t="shared" si="126"/>
        <v>0.6599130935813422</v>
      </c>
      <c r="EB114" s="21">
        <f t="shared" si="126"/>
        <v>8.2160488518717559E-2</v>
      </c>
      <c r="EC114" s="21">
        <f t="shared" si="126"/>
        <v>1.0238052392673988E-2</v>
      </c>
      <c r="ED114" s="21">
        <f t="shared" si="126"/>
        <v>1.2768161662462469E-3</v>
      </c>
      <c r="EE114" s="21">
        <f t="shared" si="126"/>
        <v>1.5935895570364054E-4</v>
      </c>
      <c r="EF114" s="21">
        <f t="shared" si="126"/>
        <v>1.9904149114017068E-5</v>
      </c>
      <c r="EG114" s="21">
        <f t="shared" si="126"/>
        <v>2.4877868617900287E-6</v>
      </c>
      <c r="EH114" s="2">
        <f t="shared" ref="EH114:EO145" si="132">DH$12/$E114</f>
        <v>53.390945174974028</v>
      </c>
      <c r="EI114" s="2">
        <f t="shared" si="132"/>
        <v>55.444443066319188</v>
      </c>
      <c r="EJ114" s="2">
        <f t="shared" si="132"/>
        <v>57.497940957664348</v>
      </c>
      <c r="EK114" s="2">
        <f t="shared" si="132"/>
        <v>59.5514388490095</v>
      </c>
      <c r="EL114" s="2">
        <f t="shared" si="132"/>
        <v>61.604936740354653</v>
      </c>
      <c r="EM114" s="2">
        <f t="shared" si="132"/>
        <v>63.658434631699812</v>
      </c>
      <c r="EN114" s="2">
        <f t="shared" si="132"/>
        <v>65.711932523044965</v>
      </c>
      <c r="EO114" s="2">
        <f t="shared" si="132"/>
        <v>67.765430414390124</v>
      </c>
      <c r="EP114" s="2">
        <f t="shared" si="130"/>
        <v>69.81892830573527</v>
      </c>
      <c r="EQ114" s="2">
        <f t="shared" si="130"/>
        <v>71.872426197080429</v>
      </c>
      <c r="ER114" s="2">
        <f t="shared" si="130"/>
        <v>73.925924088425589</v>
      </c>
      <c r="ES114" s="2">
        <f t="shared" si="130"/>
        <v>75.979421979770734</v>
      </c>
      <c r="ET114" s="2">
        <f t="shared" si="130"/>
        <v>78.032919871115894</v>
      </c>
      <c r="EU114" s="2">
        <f t="shared" si="114"/>
        <v>1.1474774402774987E-8</v>
      </c>
      <c r="EV114" s="2">
        <f t="shared" si="114"/>
        <v>1.4192921031183088E-9</v>
      </c>
      <c r="EW114" s="2">
        <f t="shared" si="114"/>
        <v>1.7577531562658182E-10</v>
      </c>
      <c r="EX114" s="2">
        <f t="shared" si="114"/>
        <v>2.1795378406502143E-11</v>
      </c>
      <c r="EY114" s="2">
        <f t="shared" si="114"/>
        <v>2.7055594837119552E-12</v>
      </c>
      <c r="EZ114" s="2">
        <f t="shared" si="114"/>
        <v>3.3620557130229744E-13</v>
      </c>
      <c r="FA114" s="2">
        <f t="shared" si="114"/>
        <v>4.1819587679425991E-14</v>
      </c>
      <c r="FB114" s="2">
        <f t="shared" si="113"/>
        <v>5.206621579132925E-15</v>
      </c>
      <c r="FC114" s="2">
        <f t="shared" si="113"/>
        <v>6.4879926442800933E-16</v>
      </c>
      <c r="FD114" s="2">
        <f t="shared" si="113"/>
        <v>8.0913572005465579E-17</v>
      </c>
      <c r="FE114" s="2">
        <f t="shared" si="113"/>
        <v>1.0098793137112835E-17</v>
      </c>
      <c r="FF114" s="2">
        <f t="shared" si="113"/>
        <v>1.2613529223077988E-18</v>
      </c>
      <c r="FG114" s="2">
        <f t="shared" si="113"/>
        <v>1.5765442723637695E-19</v>
      </c>
    </row>
    <row r="115" spans="1:163" x14ac:dyDescent="0.25">
      <c r="A115" s="19">
        <v>97</v>
      </c>
      <c r="B115" s="19">
        <v>219</v>
      </c>
      <c r="C115" s="4">
        <f t="shared" si="122"/>
        <v>97</v>
      </c>
      <c r="D115" s="20">
        <f t="shared" si="122"/>
        <v>219</v>
      </c>
      <c r="E115" s="8">
        <f t="shared" si="92"/>
        <v>492.16</v>
      </c>
      <c r="F115" s="21">
        <f t="shared" si="111"/>
        <v>6.3371356147021542E-14</v>
      </c>
      <c r="G115" s="7">
        <f t="shared" si="93"/>
        <v>0.43095325281323482</v>
      </c>
      <c r="H115" s="7">
        <f t="shared" si="94"/>
        <v>8.8959290807247692E-3</v>
      </c>
      <c r="I115" s="32">
        <f t="shared" si="95"/>
        <v>93.940428050962041</v>
      </c>
      <c r="J115" s="2">
        <f t="shared" si="105"/>
        <v>3.0111356441264929</v>
      </c>
      <c r="K115" s="2">
        <f t="shared" si="96"/>
        <v>7.3897459643123558</v>
      </c>
      <c r="L115" s="2">
        <f t="shared" si="106"/>
        <v>1.4904361906534145</v>
      </c>
      <c r="M115" s="2">
        <f t="shared" si="97"/>
        <v>1</v>
      </c>
      <c r="N115" s="2">
        <f t="shared" si="98"/>
        <v>1</v>
      </c>
      <c r="O115" s="2">
        <f t="shared" si="99"/>
        <v>1</v>
      </c>
      <c r="P115" s="2">
        <f t="shared" si="100"/>
        <v>0.70829574458830735</v>
      </c>
      <c r="Q115" s="6">
        <f t="shared" si="101"/>
        <v>219</v>
      </c>
      <c r="R115" s="2">
        <f t="shared" si="127"/>
        <v>0.05</v>
      </c>
      <c r="S115" s="2">
        <f t="shared" si="127"/>
        <v>0.1</v>
      </c>
      <c r="T115" s="2">
        <f t="shared" si="127"/>
        <v>0.15</v>
      </c>
      <c r="U115" s="2">
        <f t="shared" si="127"/>
        <v>0.2</v>
      </c>
      <c r="V115" s="2">
        <f t="shared" si="127"/>
        <v>0.2</v>
      </c>
      <c r="W115" s="2">
        <f t="shared" si="127"/>
        <v>0.15</v>
      </c>
      <c r="X115" s="2">
        <f t="shared" si="127"/>
        <v>0.1</v>
      </c>
      <c r="Y115" s="2">
        <f t="shared" si="127"/>
        <v>0.05</v>
      </c>
      <c r="Z115" s="21">
        <f t="shared" ref="Z115:AG130" si="133">Z114+(AP115-AP114)/$F115</f>
        <v>62406881516.453674</v>
      </c>
      <c r="AA115" s="21">
        <f t="shared" si="133"/>
        <v>7704954561.9897175</v>
      </c>
      <c r="AB115" s="21">
        <f t="shared" si="133"/>
        <v>953262883.49518871</v>
      </c>
      <c r="AC115" s="21">
        <f t="shared" si="133"/>
        <v>118163346.07720123</v>
      </c>
      <c r="AD115" s="21">
        <f t="shared" si="133"/>
        <v>14672780.766109252</v>
      </c>
      <c r="AE115" s="21">
        <f t="shared" si="133"/>
        <v>1824911.1804408282</v>
      </c>
      <c r="AF115" s="21">
        <f t="shared" si="133"/>
        <v>227309.51712986879</v>
      </c>
      <c r="AG115" s="21">
        <f t="shared" si="133"/>
        <v>28352.596954695033</v>
      </c>
      <c r="AH115" s="2">
        <f t="shared" si="131"/>
        <v>40.903061054199497</v>
      </c>
      <c r="AI115" s="2">
        <f t="shared" si="131"/>
        <v>42.948214106909468</v>
      </c>
      <c r="AJ115" s="2">
        <f t="shared" si="131"/>
        <v>44.993367159619446</v>
      </c>
      <c r="AK115" s="2">
        <f t="shared" si="131"/>
        <v>47.038520212329416</v>
      </c>
      <c r="AL115" s="2">
        <f t="shared" si="131"/>
        <v>49.083673265039394</v>
      </c>
      <c r="AM115" s="2">
        <f t="shared" si="131"/>
        <v>51.128826317749365</v>
      </c>
      <c r="AN115" s="2">
        <f t="shared" si="131"/>
        <v>53.173979370459342</v>
      </c>
      <c r="AO115" s="2">
        <f t="shared" si="131"/>
        <v>55.219132423169327</v>
      </c>
      <c r="AP115" s="2">
        <f t="shared" si="121"/>
        <v>3.9548087146082473E-3</v>
      </c>
      <c r="AQ115" s="2">
        <f t="shared" si="121"/>
        <v>4.8827341964460206E-4</v>
      </c>
      <c r="AR115" s="2">
        <f t="shared" si="121"/>
        <v>6.0409561691714662E-5</v>
      </c>
      <c r="AS115" s="2">
        <f t="shared" si="121"/>
        <v>7.4881714877822224E-6</v>
      </c>
      <c r="AT115" s="2">
        <f t="shared" si="121"/>
        <v>9.2983401559628167E-7</v>
      </c>
      <c r="AU115" s="2">
        <f t="shared" si="121"/>
        <v>1.1564709635239737E-7</v>
      </c>
      <c r="AV115" s="2">
        <f t="shared" si="121"/>
        <v>1.4404912365644414E-8</v>
      </c>
      <c r="AW115" s="2">
        <f t="shared" si="119"/>
        <v>1.7967425193089375E-9</v>
      </c>
      <c r="AX115" s="2"/>
      <c r="AY115" s="6">
        <f t="shared" si="102"/>
        <v>219</v>
      </c>
      <c r="AZ115" s="2">
        <f t="shared" si="128"/>
        <v>0.05</v>
      </c>
      <c r="BA115" s="2">
        <f t="shared" si="128"/>
        <v>0.15</v>
      </c>
      <c r="BB115" s="2">
        <f t="shared" si="128"/>
        <v>0.2</v>
      </c>
      <c r="BC115" s="2">
        <f t="shared" si="128"/>
        <v>0.2</v>
      </c>
      <c r="BD115" s="2">
        <f t="shared" si="128"/>
        <v>0.2</v>
      </c>
      <c r="BE115" s="2">
        <f t="shared" si="128"/>
        <v>0.15</v>
      </c>
      <c r="BF115" s="2">
        <f t="shared" si="128"/>
        <v>0.05</v>
      </c>
      <c r="BG115" s="21">
        <f t="shared" ref="BG115:BM130" si="134">BG114+(BU115-BU114)/$F115</f>
        <v>7688436711.698473</v>
      </c>
      <c r="BH115" s="21">
        <f t="shared" si="134"/>
        <v>951154468.5729816</v>
      </c>
      <c r="BI115" s="21">
        <f t="shared" si="134"/>
        <v>117894495.14821306</v>
      </c>
      <c r="BJ115" s="21">
        <f t="shared" si="134"/>
        <v>14638525.660752578</v>
      </c>
      <c r="BK115" s="21">
        <f t="shared" si="134"/>
        <v>1820549.2324745632</v>
      </c>
      <c r="BL115" s="21">
        <f t="shared" si="134"/>
        <v>226754.32531524362</v>
      </c>
      <c r="BM115" s="21">
        <f t="shared" si="134"/>
        <v>28281.954503527635</v>
      </c>
      <c r="BN115" s="2">
        <f t="shared" si="115"/>
        <v>42.948214106909468</v>
      </c>
      <c r="BO115" s="2">
        <f t="shared" si="115"/>
        <v>44.993367159619446</v>
      </c>
      <c r="BP115" s="2">
        <f t="shared" si="115"/>
        <v>47.038520212329416</v>
      </c>
      <c r="BQ115" s="2">
        <f t="shared" si="115"/>
        <v>49.083673265039394</v>
      </c>
      <c r="BR115" s="2">
        <f t="shared" si="115"/>
        <v>51.128826317749365</v>
      </c>
      <c r="BS115" s="2">
        <f t="shared" si="115"/>
        <v>53.173979370459342</v>
      </c>
      <c r="BT115" s="2">
        <f t="shared" si="115"/>
        <v>55.219132423169327</v>
      </c>
      <c r="BU115" s="2">
        <f t="shared" si="84"/>
        <v>4.87226661071012E-4</v>
      </c>
      <c r="BV115" s="2">
        <f t="shared" si="84"/>
        <v>6.0275948578773765E-5</v>
      </c>
      <c r="BW115" s="2">
        <f t="shared" si="84"/>
        <v>7.4711340398108552E-6</v>
      </c>
      <c r="BX115" s="2">
        <f t="shared" si="82"/>
        <v>9.2766322311487019E-7</v>
      </c>
      <c r="BY115" s="2">
        <f t="shared" si="82"/>
        <v>1.1537067379433241E-7</v>
      </c>
      <c r="BZ115" s="2">
        <f t="shared" si="82"/>
        <v>1.436972910742989E-8</v>
      </c>
      <c r="CA115" s="2">
        <f t="shared" si="82"/>
        <v>1.7922658113769098E-9</v>
      </c>
      <c r="CB115" s="2"/>
      <c r="CC115" s="6">
        <f t="shared" si="103"/>
        <v>219</v>
      </c>
      <c r="CD115" s="2">
        <f t="shared" si="129"/>
        <v>0.01</v>
      </c>
      <c r="CE115" s="2">
        <f t="shared" si="129"/>
        <v>0.05</v>
      </c>
      <c r="CF115" s="2">
        <f t="shared" si="129"/>
        <v>0.2</v>
      </c>
      <c r="CG115" s="2">
        <f t="shared" si="129"/>
        <v>0.48</v>
      </c>
      <c r="CH115" s="2">
        <f t="shared" si="129"/>
        <v>0.2</v>
      </c>
      <c r="CI115" s="2">
        <f t="shared" si="129"/>
        <v>0.05</v>
      </c>
      <c r="CJ115" s="2">
        <f t="shared" si="129"/>
        <v>0.01</v>
      </c>
      <c r="CK115" s="21">
        <f t="shared" ref="CK115:CQ130" si="135">CK114+(CY115-CY114)/$F115</f>
        <v>14638525.660752578</v>
      </c>
      <c r="CL115" s="21">
        <f t="shared" si="135"/>
        <v>1820549.2324745632</v>
      </c>
      <c r="CM115" s="21">
        <f t="shared" si="135"/>
        <v>226754.32531524362</v>
      </c>
      <c r="CN115" s="21">
        <f t="shared" si="135"/>
        <v>28281.954503527635</v>
      </c>
      <c r="CO115" s="21">
        <f t="shared" si="135"/>
        <v>3532.0072492215422</v>
      </c>
      <c r="CP115" s="21">
        <f t="shared" si="135"/>
        <v>441.62540860017094</v>
      </c>
      <c r="CQ115" s="21">
        <f t="shared" si="135"/>
        <v>55.280574586308994</v>
      </c>
      <c r="CR115" s="2">
        <f t="shared" si="116"/>
        <v>49.083673265039394</v>
      </c>
      <c r="CS115" s="2">
        <f t="shared" si="116"/>
        <v>51.128826317749365</v>
      </c>
      <c r="CT115" s="2">
        <f t="shared" si="116"/>
        <v>53.173979370459342</v>
      </c>
      <c r="CU115" s="2">
        <f t="shared" si="116"/>
        <v>55.219132423169327</v>
      </c>
      <c r="CV115" s="2">
        <f t="shared" si="116"/>
        <v>57.264285475879298</v>
      </c>
      <c r="CW115" s="2">
        <f t="shared" si="116"/>
        <v>59.309438528589276</v>
      </c>
      <c r="CX115" s="2">
        <f t="shared" si="116"/>
        <v>61.354591581299246</v>
      </c>
      <c r="CY115" s="2">
        <f t="shared" si="85"/>
        <v>9.2766322311487019E-7</v>
      </c>
      <c r="CZ115" s="2">
        <f t="shared" si="85"/>
        <v>1.1537067379433241E-7</v>
      </c>
      <c r="DA115" s="2">
        <f t="shared" si="85"/>
        <v>1.436972910742989E-8</v>
      </c>
      <c r="DB115" s="2">
        <f t="shared" si="83"/>
        <v>1.7922658113769098E-9</v>
      </c>
      <c r="DC115" s="2">
        <f t="shared" si="83"/>
        <v>2.2382808930428027E-10</v>
      </c>
      <c r="DD115" s="2">
        <f t="shared" si="83"/>
        <v>2.7986401051975346E-11</v>
      </c>
      <c r="DE115" s="2">
        <f t="shared" si="83"/>
        <v>3.5032049801209753E-12</v>
      </c>
      <c r="DF115" s="2"/>
      <c r="DG115" s="6">
        <f t="shared" si="104"/>
        <v>219</v>
      </c>
      <c r="DH115" s="2">
        <f t="shared" si="120"/>
        <v>0.06</v>
      </c>
      <c r="DI115" s="2">
        <f t="shared" si="120"/>
        <v>0.09</v>
      </c>
      <c r="DJ115" s="2">
        <f t="shared" si="120"/>
        <v>0.12</v>
      </c>
      <c r="DK115" s="2">
        <f t="shared" si="120"/>
        <v>0.13</v>
      </c>
      <c r="DL115" s="2">
        <f t="shared" si="120"/>
        <v>0.13</v>
      </c>
      <c r="DM115" s="2">
        <f t="shared" si="120"/>
        <v>0.10989209822513941</v>
      </c>
      <c r="DN115" s="2">
        <f t="shared" si="120"/>
        <v>5.8056784204711769E-2</v>
      </c>
      <c r="DO115" s="2">
        <f t="shared" si="120"/>
        <v>9.3007839263132084E-3</v>
      </c>
      <c r="DP115" s="2">
        <f t="shared" si="117"/>
        <v>9.529129762095857E-4</v>
      </c>
      <c r="DQ115" s="2">
        <f t="shared" si="117"/>
        <v>8.6111331857430251E-5</v>
      </c>
      <c r="DR115" s="2">
        <f t="shared" si="117"/>
        <v>6.5074690562760823E-6</v>
      </c>
      <c r="DS115" s="2">
        <f t="shared" si="117"/>
        <v>5.4645501967653948E-7</v>
      </c>
      <c r="DT115" s="2">
        <f t="shared" si="117"/>
        <v>0</v>
      </c>
      <c r="DU115" s="21">
        <f t="shared" ref="DU115:EG130" si="136">DU114+(EU115-EU114)/$F115</f>
        <v>226754.32531524362</v>
      </c>
      <c r="DV115" s="21">
        <f t="shared" si="136"/>
        <v>28281.954503527635</v>
      </c>
      <c r="DW115" s="21">
        <f t="shared" si="136"/>
        <v>3532.0072492215422</v>
      </c>
      <c r="DX115" s="21">
        <f t="shared" si="136"/>
        <v>441.62540860017094</v>
      </c>
      <c r="DY115" s="21">
        <f t="shared" si="136"/>
        <v>55.280574586308994</v>
      </c>
      <c r="DZ115" s="21">
        <f t="shared" si="136"/>
        <v>6.9270143235206962</v>
      </c>
      <c r="EA115" s="21">
        <f t="shared" si="136"/>
        <v>0.86885348736202317</v>
      </c>
      <c r="EB115" s="21">
        <f t="shared" si="136"/>
        <v>0.10908080918225284</v>
      </c>
      <c r="EC115" s="21">
        <f t="shared" si="136"/>
        <v>1.3706549560537488E-2</v>
      </c>
      <c r="ED115" s="21">
        <f t="shared" si="136"/>
        <v>1.7237113743910181E-3</v>
      </c>
      <c r="EE115" s="21">
        <f t="shared" si="136"/>
        <v>2.1693916480825665E-4</v>
      </c>
      <c r="EF115" s="21">
        <f t="shared" si="136"/>
        <v>2.7323124256932247E-5</v>
      </c>
      <c r="EG115" s="21">
        <f t="shared" si="136"/>
        <v>3.4436983685859153E-6</v>
      </c>
      <c r="EH115" s="2">
        <f t="shared" si="132"/>
        <v>53.173979370459342</v>
      </c>
      <c r="EI115" s="2">
        <f t="shared" si="132"/>
        <v>55.219132423169327</v>
      </c>
      <c r="EJ115" s="2">
        <f t="shared" si="132"/>
        <v>57.264285475879298</v>
      </c>
      <c r="EK115" s="2">
        <f t="shared" si="132"/>
        <v>59.309438528589276</v>
      </c>
      <c r="EL115" s="2">
        <f t="shared" si="132"/>
        <v>61.354591581299246</v>
      </c>
      <c r="EM115" s="2">
        <f t="shared" si="132"/>
        <v>63.399744634009224</v>
      </c>
      <c r="EN115" s="2">
        <f t="shared" si="132"/>
        <v>65.444897686719202</v>
      </c>
      <c r="EO115" s="2">
        <f t="shared" si="132"/>
        <v>67.490050739429165</v>
      </c>
      <c r="EP115" s="2">
        <f t="shared" si="130"/>
        <v>69.535203792139143</v>
      </c>
      <c r="EQ115" s="2">
        <f t="shared" si="130"/>
        <v>71.580356844849121</v>
      </c>
      <c r="ER115" s="2">
        <f t="shared" si="130"/>
        <v>73.625509897559098</v>
      </c>
      <c r="ES115" s="2">
        <f t="shared" si="130"/>
        <v>75.670662950269062</v>
      </c>
      <c r="ET115" s="2">
        <f t="shared" si="130"/>
        <v>77.715816002979039</v>
      </c>
      <c r="EU115" s="2">
        <f t="shared" si="114"/>
        <v>1.436972910742989E-8</v>
      </c>
      <c r="EV115" s="2">
        <f t="shared" si="114"/>
        <v>1.7922658113769098E-9</v>
      </c>
      <c r="EW115" s="2">
        <f t="shared" si="114"/>
        <v>2.2382808930428027E-10</v>
      </c>
      <c r="EX115" s="2">
        <f t="shared" si="114"/>
        <v>2.7986401051975346E-11</v>
      </c>
      <c r="EY115" s="2">
        <f t="shared" si="114"/>
        <v>3.5032049801209753E-12</v>
      </c>
      <c r="EZ115" s="2">
        <f t="shared" si="114"/>
        <v>4.3897429173134958E-13</v>
      </c>
      <c r="FA115" s="2">
        <f t="shared" si="114"/>
        <v>5.5060423787200448E-14</v>
      </c>
      <c r="FB115" s="2">
        <f t="shared" si="113"/>
        <v>6.9125988074938423E-15</v>
      </c>
      <c r="FC115" s="2">
        <f t="shared" si="113"/>
        <v>8.6860263374762274E-16</v>
      </c>
      <c r="FD115" s="2">
        <f t="shared" si="113"/>
        <v>1.092339274012052E-16</v>
      </c>
      <c r="FE115" s="2">
        <f t="shared" si="113"/>
        <v>1.3747729075301435E-17</v>
      </c>
      <c r="FF115" s="2">
        <f t="shared" si="113"/>
        <v>1.7315034383353767E-18</v>
      </c>
      <c r="FG115" s="2">
        <f t="shared" si="113"/>
        <v>2.1823183577857507E-19</v>
      </c>
    </row>
    <row r="116" spans="1:163" x14ac:dyDescent="0.25">
      <c r="A116" s="19">
        <v>98</v>
      </c>
      <c r="B116" s="19">
        <v>221</v>
      </c>
      <c r="C116" s="4">
        <f t="shared" si="122"/>
        <v>98</v>
      </c>
      <c r="D116" s="20">
        <f t="shared" si="122"/>
        <v>221</v>
      </c>
      <c r="E116" s="8">
        <f t="shared" si="92"/>
        <v>494.16</v>
      </c>
      <c r="F116" s="21">
        <f t="shared" si="111"/>
        <v>6.3371356147021542E-14</v>
      </c>
      <c r="G116" s="7">
        <f t="shared" si="93"/>
        <v>0.42106618448131389</v>
      </c>
      <c r="H116" s="7">
        <f t="shared" si="94"/>
        <v>8.9205728203357402E-3</v>
      </c>
      <c r="I116" s="32">
        <f t="shared" si="95"/>
        <v>94.012539531899208</v>
      </c>
      <c r="J116" s="2">
        <f t="shared" si="105"/>
        <v>3.1082404867606903</v>
      </c>
      <c r="K116" s="2">
        <f t="shared" si="96"/>
        <v>7.8607543831839655</v>
      </c>
      <c r="L116" s="2">
        <f t="shared" si="106"/>
        <v>1.496570468432302</v>
      </c>
      <c r="M116" s="2">
        <f t="shared" si="97"/>
        <v>1</v>
      </c>
      <c r="N116" s="2">
        <f t="shared" si="98"/>
        <v>1</v>
      </c>
      <c r="O116" s="2">
        <f t="shared" si="99"/>
        <v>1</v>
      </c>
      <c r="P116" s="2">
        <f t="shared" si="100"/>
        <v>0.72155490871496353</v>
      </c>
      <c r="Q116" s="6">
        <f t="shared" si="101"/>
        <v>221</v>
      </c>
      <c r="R116" s="2">
        <f t="shared" si="127"/>
        <v>0.05</v>
      </c>
      <c r="S116" s="2">
        <f t="shared" si="127"/>
        <v>0.1</v>
      </c>
      <c r="T116" s="2">
        <f t="shared" si="127"/>
        <v>0.15</v>
      </c>
      <c r="U116" s="2">
        <f t="shared" si="127"/>
        <v>0.2</v>
      </c>
      <c r="V116" s="2">
        <f t="shared" si="127"/>
        <v>0.2</v>
      </c>
      <c r="W116" s="2">
        <f t="shared" si="127"/>
        <v>0.15</v>
      </c>
      <c r="X116" s="2">
        <f t="shared" si="127"/>
        <v>0.1</v>
      </c>
      <c r="Y116" s="2">
        <f t="shared" si="127"/>
        <v>0.05</v>
      </c>
      <c r="Z116" s="21">
        <f t="shared" si="133"/>
        <v>74228699194.818146</v>
      </c>
      <c r="AA116" s="21">
        <f t="shared" si="133"/>
        <v>9240759846.5658875</v>
      </c>
      <c r="AB116" s="21">
        <f t="shared" si="133"/>
        <v>1152784765.21716</v>
      </c>
      <c r="AC116" s="21">
        <f t="shared" si="133"/>
        <v>144084085.16139984</v>
      </c>
      <c r="AD116" s="21">
        <f t="shared" si="133"/>
        <v>18040273.776679814</v>
      </c>
      <c r="AE116" s="21">
        <f t="shared" si="133"/>
        <v>2262401.5520110764</v>
      </c>
      <c r="AF116" s="21">
        <f t="shared" si="133"/>
        <v>284146.72950488696</v>
      </c>
      <c r="AG116" s="21">
        <f t="shared" si="133"/>
        <v>35736.72999929895</v>
      </c>
      <c r="AH116" s="2">
        <f t="shared" si="131"/>
        <v>40.737515234812257</v>
      </c>
      <c r="AI116" s="2">
        <f t="shared" si="131"/>
        <v>42.774390996552867</v>
      </c>
      <c r="AJ116" s="2">
        <f t="shared" si="131"/>
        <v>44.811266758293478</v>
      </c>
      <c r="AK116" s="2">
        <f t="shared" si="131"/>
        <v>46.848142520034095</v>
      </c>
      <c r="AL116" s="2">
        <f t="shared" si="131"/>
        <v>48.885018281774705</v>
      </c>
      <c r="AM116" s="2">
        <f t="shared" si="131"/>
        <v>50.921894043515316</v>
      </c>
      <c r="AN116" s="2">
        <f t="shared" si="131"/>
        <v>52.958769805255926</v>
      </c>
      <c r="AO116" s="2">
        <f t="shared" si="131"/>
        <v>54.995645566996551</v>
      </c>
      <c r="AP116" s="2">
        <f t="shared" si="121"/>
        <v>4.7039733330090372E-3</v>
      </c>
      <c r="AQ116" s="2">
        <f t="shared" si="121"/>
        <v>5.8559948330595625E-4</v>
      </c>
      <c r="AR116" s="2">
        <f t="shared" si="121"/>
        <v>7.305353391744161E-5</v>
      </c>
      <c r="AS116" s="2">
        <f t="shared" si="121"/>
        <v>9.1308038758809927E-6</v>
      </c>
      <c r="AT116" s="2">
        <f t="shared" si="121"/>
        <v>1.1432366144917545E-6</v>
      </c>
      <c r="AU116" s="2">
        <f t="shared" si="121"/>
        <v>1.4337145450006835E-7</v>
      </c>
      <c r="AV116" s="2">
        <f t="shared" si="121"/>
        <v>1.8006763593465589E-8</v>
      </c>
      <c r="AW116" s="2">
        <f t="shared" si="119"/>
        <v>2.2646850443155231E-9</v>
      </c>
      <c r="AX116" s="2"/>
      <c r="AY116" s="6">
        <f t="shared" si="102"/>
        <v>221</v>
      </c>
      <c r="AZ116" s="2">
        <f t="shared" si="128"/>
        <v>0.05</v>
      </c>
      <c r="BA116" s="2">
        <f t="shared" si="128"/>
        <v>0.15</v>
      </c>
      <c r="BB116" s="2">
        <f t="shared" si="128"/>
        <v>0.2</v>
      </c>
      <c r="BC116" s="2">
        <f t="shared" si="128"/>
        <v>0.2</v>
      </c>
      <c r="BD116" s="2">
        <f t="shared" si="128"/>
        <v>0.2</v>
      </c>
      <c r="BE116" s="2">
        <f t="shared" si="128"/>
        <v>0.15</v>
      </c>
      <c r="BF116" s="2">
        <f t="shared" si="128"/>
        <v>0.05</v>
      </c>
      <c r="BG116" s="21">
        <f t="shared" si="134"/>
        <v>9221005012.3043747</v>
      </c>
      <c r="BH116" s="21">
        <f t="shared" si="134"/>
        <v>1150241809.7046547</v>
      </c>
      <c r="BI116" s="21">
        <f t="shared" si="134"/>
        <v>143757083.41730312</v>
      </c>
      <c r="BJ116" s="21">
        <f t="shared" si="134"/>
        <v>17998257.868940644</v>
      </c>
      <c r="BK116" s="21">
        <f t="shared" si="134"/>
        <v>2257006.2749941358</v>
      </c>
      <c r="BL116" s="21">
        <f t="shared" si="134"/>
        <v>283454.23434671987</v>
      </c>
      <c r="BM116" s="21">
        <f t="shared" si="134"/>
        <v>35647.876195038865</v>
      </c>
      <c r="BN116" s="2">
        <f t="shared" si="115"/>
        <v>42.774390996552867</v>
      </c>
      <c r="BO116" s="2">
        <f t="shared" si="115"/>
        <v>44.811266758293478</v>
      </c>
      <c r="BP116" s="2">
        <f t="shared" si="115"/>
        <v>46.848142520034095</v>
      </c>
      <c r="BQ116" s="2">
        <f t="shared" si="115"/>
        <v>48.885018281774705</v>
      </c>
      <c r="BR116" s="2">
        <f t="shared" si="115"/>
        <v>50.921894043515316</v>
      </c>
      <c r="BS116" s="2">
        <f t="shared" si="115"/>
        <v>52.958769805255926</v>
      </c>
      <c r="BT116" s="2">
        <f t="shared" si="115"/>
        <v>54.995645566996551</v>
      </c>
      <c r="BU116" s="2">
        <f t="shared" si="84"/>
        <v>5.8434759266834423E-4</v>
      </c>
      <c r="BV116" s="2">
        <f t="shared" si="84"/>
        <v>7.2892383377992593E-5</v>
      </c>
      <c r="BW116" s="2">
        <f t="shared" si="84"/>
        <v>9.1100813318951431E-6</v>
      </c>
      <c r="BX116" s="2">
        <f t="shared" si="82"/>
        <v>1.1405740094385752E-6</v>
      </c>
      <c r="BY116" s="2">
        <f t="shared" si="82"/>
        <v>1.4302954847871598E-7</v>
      </c>
      <c r="BZ116" s="2">
        <f t="shared" si="82"/>
        <v>1.7962879236167296E-8</v>
      </c>
      <c r="CA116" s="2">
        <f t="shared" si="82"/>
        <v>2.2590542582407394E-9</v>
      </c>
      <c r="CB116" s="2"/>
      <c r="CC116" s="6">
        <f t="shared" si="103"/>
        <v>221</v>
      </c>
      <c r="CD116" s="2">
        <f t="shared" si="129"/>
        <v>0.01</v>
      </c>
      <c r="CE116" s="2">
        <f t="shared" si="129"/>
        <v>0.05</v>
      </c>
      <c r="CF116" s="2">
        <f t="shared" si="129"/>
        <v>0.2</v>
      </c>
      <c r="CG116" s="2">
        <f t="shared" si="129"/>
        <v>0.48</v>
      </c>
      <c r="CH116" s="2">
        <f t="shared" si="129"/>
        <v>0.2</v>
      </c>
      <c r="CI116" s="2">
        <f t="shared" si="129"/>
        <v>0.05</v>
      </c>
      <c r="CJ116" s="2">
        <f t="shared" si="129"/>
        <v>0.01</v>
      </c>
      <c r="CK116" s="21">
        <f t="shared" si="135"/>
        <v>17998257.868940644</v>
      </c>
      <c r="CL116" s="21">
        <f t="shared" si="135"/>
        <v>2257006.2749941358</v>
      </c>
      <c r="CM116" s="21">
        <f t="shared" si="135"/>
        <v>283454.23434671987</v>
      </c>
      <c r="CN116" s="21">
        <f t="shared" si="135"/>
        <v>35647.876195038865</v>
      </c>
      <c r="CO116" s="21">
        <f t="shared" si="135"/>
        <v>4488.9271602762692</v>
      </c>
      <c r="CP116" s="21">
        <f t="shared" si="135"/>
        <v>565.94161129231247</v>
      </c>
      <c r="CQ116" s="21">
        <f t="shared" si="135"/>
        <v>71.430980244597819</v>
      </c>
      <c r="CR116" s="2">
        <f t="shared" si="116"/>
        <v>48.885018281774705</v>
      </c>
      <c r="CS116" s="2">
        <f t="shared" si="116"/>
        <v>50.921894043515316</v>
      </c>
      <c r="CT116" s="2">
        <f t="shared" si="116"/>
        <v>52.958769805255926</v>
      </c>
      <c r="CU116" s="2">
        <f t="shared" si="116"/>
        <v>54.995645566996551</v>
      </c>
      <c r="CV116" s="2">
        <f t="shared" si="116"/>
        <v>57.032521328737161</v>
      </c>
      <c r="CW116" s="2">
        <f t="shared" si="116"/>
        <v>59.069397090477771</v>
      </c>
      <c r="CX116" s="2">
        <f t="shared" si="116"/>
        <v>61.106272852218389</v>
      </c>
      <c r="CY116" s="2">
        <f t="shared" si="85"/>
        <v>1.1405740094385752E-6</v>
      </c>
      <c r="CZ116" s="2">
        <f t="shared" si="85"/>
        <v>1.4302954847871598E-7</v>
      </c>
      <c r="DA116" s="2">
        <f t="shared" si="85"/>
        <v>1.7962879236167296E-8</v>
      </c>
      <c r="DB116" s="2">
        <f t="shared" si="83"/>
        <v>2.2590542582407394E-9</v>
      </c>
      <c r="DC116" s="2">
        <f t="shared" si="83"/>
        <v>2.8446940179190556E-10</v>
      </c>
      <c r="DD116" s="2">
        <f t="shared" si="83"/>
        <v>3.5864487407624368E-11</v>
      </c>
      <c r="DE116" s="2">
        <f t="shared" si="83"/>
        <v>4.5266780890112686E-12</v>
      </c>
      <c r="DF116" s="2"/>
      <c r="DG116" s="6">
        <f t="shared" si="104"/>
        <v>221</v>
      </c>
      <c r="DH116" s="2">
        <f t="shared" si="120"/>
        <v>0.06</v>
      </c>
      <c r="DI116" s="2">
        <f t="shared" si="120"/>
        <v>0.09</v>
      </c>
      <c r="DJ116" s="2">
        <f t="shared" si="120"/>
        <v>0.12</v>
      </c>
      <c r="DK116" s="2">
        <f t="shared" si="120"/>
        <v>0.13</v>
      </c>
      <c r="DL116" s="2">
        <f t="shared" si="120"/>
        <v>0.13</v>
      </c>
      <c r="DM116" s="2">
        <f t="shared" si="120"/>
        <v>0.10998676265504116</v>
      </c>
      <c r="DN116" s="2">
        <f t="shared" si="120"/>
        <v>6.8064134598097847E-2</v>
      </c>
      <c r="DO116" s="2">
        <f t="shared" si="120"/>
        <v>1.2108628517127908E-2</v>
      </c>
      <c r="DP116" s="2">
        <f t="shared" si="117"/>
        <v>1.2698601271975563E-3</v>
      </c>
      <c r="DQ116" s="2">
        <f t="shared" si="117"/>
        <v>1.1593795757702253E-4</v>
      </c>
      <c r="DR116" s="2">
        <f t="shared" si="117"/>
        <v>8.8366228606084896E-6</v>
      </c>
      <c r="DS116" s="2">
        <f t="shared" si="117"/>
        <v>7.4823706140536579E-7</v>
      </c>
      <c r="DT116" s="2">
        <f t="shared" si="117"/>
        <v>0</v>
      </c>
      <c r="DU116" s="21">
        <f t="shared" si="136"/>
        <v>283454.23434671987</v>
      </c>
      <c r="DV116" s="21">
        <f t="shared" si="136"/>
        <v>35647.876195038865</v>
      </c>
      <c r="DW116" s="21">
        <f t="shared" si="136"/>
        <v>4488.9271602762692</v>
      </c>
      <c r="DX116" s="21">
        <f t="shared" si="136"/>
        <v>565.94161129231247</v>
      </c>
      <c r="DY116" s="21">
        <f t="shared" si="136"/>
        <v>71.430980244597819</v>
      </c>
      <c r="DZ116" s="21">
        <f t="shared" si="136"/>
        <v>9.0251936461841851</v>
      </c>
      <c r="EA116" s="21">
        <f t="shared" si="136"/>
        <v>1.1414405004877168</v>
      </c>
      <c r="EB116" s="21">
        <f t="shared" si="136"/>
        <v>0.1444944876079633</v>
      </c>
      <c r="EC116" s="21">
        <f t="shared" si="136"/>
        <v>1.8307421812395187E-2</v>
      </c>
      <c r="ED116" s="21">
        <f t="shared" si="136"/>
        <v>2.3214516364965321E-3</v>
      </c>
      <c r="EE116" s="21">
        <f t="shared" si="136"/>
        <v>2.9459748493172201E-4</v>
      </c>
      <c r="EF116" s="21">
        <f t="shared" si="136"/>
        <v>3.741255291115058E-5</v>
      </c>
      <c r="EG116" s="21">
        <f t="shared" si="136"/>
        <v>4.7545339209252177E-6</v>
      </c>
      <c r="EH116" s="2">
        <f t="shared" si="132"/>
        <v>52.958769805255926</v>
      </c>
      <c r="EI116" s="2">
        <f t="shared" si="132"/>
        <v>54.995645566996551</v>
      </c>
      <c r="EJ116" s="2">
        <f t="shared" si="132"/>
        <v>57.032521328737161</v>
      </c>
      <c r="EK116" s="2">
        <f t="shared" si="132"/>
        <v>59.069397090477771</v>
      </c>
      <c r="EL116" s="2">
        <f t="shared" si="132"/>
        <v>61.106272852218389</v>
      </c>
      <c r="EM116" s="2">
        <f t="shared" si="132"/>
        <v>63.143148613958999</v>
      </c>
      <c r="EN116" s="2">
        <f t="shared" si="132"/>
        <v>65.180024375699617</v>
      </c>
      <c r="EO116" s="2">
        <f t="shared" si="132"/>
        <v>67.21690013744022</v>
      </c>
      <c r="EP116" s="2">
        <f t="shared" si="130"/>
        <v>69.253775899180837</v>
      </c>
      <c r="EQ116" s="2">
        <f t="shared" si="130"/>
        <v>71.290651660921441</v>
      </c>
      <c r="ER116" s="2">
        <f t="shared" si="130"/>
        <v>73.327527422662058</v>
      </c>
      <c r="ES116" s="2">
        <f t="shared" si="130"/>
        <v>75.364403184402676</v>
      </c>
      <c r="ET116" s="2">
        <f t="shared" si="130"/>
        <v>77.401278946143279</v>
      </c>
      <c r="EU116" s="2">
        <f t="shared" si="114"/>
        <v>1.7962879236167296E-8</v>
      </c>
      <c r="EV116" s="2">
        <f t="shared" si="114"/>
        <v>2.2590542582407394E-9</v>
      </c>
      <c r="EW116" s="2">
        <f t="shared" si="114"/>
        <v>2.8446940179190556E-10</v>
      </c>
      <c r="EX116" s="2">
        <f t="shared" si="114"/>
        <v>3.5864487407624368E-11</v>
      </c>
      <c r="EY116" s="2">
        <f t="shared" si="114"/>
        <v>4.5266780890112686E-12</v>
      </c>
      <c r="EZ116" s="2">
        <f t="shared" si="114"/>
        <v>5.7193876084817391E-13</v>
      </c>
      <c r="FA116" s="2">
        <f t="shared" si="114"/>
        <v>7.2334632477041612E-14</v>
      </c>
      <c r="FB116" s="2">
        <f t="shared" si="113"/>
        <v>9.1568116354856333E-15</v>
      </c>
      <c r="FC116" s="2">
        <f t="shared" si="113"/>
        <v>1.1601661478070459E-15</v>
      </c>
      <c r="FD116" s="2">
        <f t="shared" si="113"/>
        <v>1.4711353843450772E-16</v>
      </c>
      <c r="FE116" s="2">
        <f t="shared" si="113"/>
        <v>1.8669042137624969E-17</v>
      </c>
      <c r="FF116" s="2">
        <f t="shared" si="113"/>
        <v>2.3708842149018109E-18</v>
      </c>
      <c r="FG116" s="2">
        <f t="shared" si="113"/>
        <v>3.013012624160467E-19</v>
      </c>
    </row>
    <row r="117" spans="1:163" x14ac:dyDescent="0.25">
      <c r="A117" s="19">
        <v>99</v>
      </c>
      <c r="B117" s="19">
        <v>223</v>
      </c>
      <c r="C117" s="4">
        <f t="shared" si="122"/>
        <v>99</v>
      </c>
      <c r="D117" s="20">
        <f t="shared" si="122"/>
        <v>223</v>
      </c>
      <c r="E117" s="8">
        <f t="shared" si="92"/>
        <v>496.16</v>
      </c>
      <c r="F117" s="21">
        <f t="shared" si="111"/>
        <v>6.3371356147021542E-14</v>
      </c>
      <c r="G117" s="7">
        <f t="shared" si="93"/>
        <v>0.41090496983085101</v>
      </c>
      <c r="H117" s="7">
        <f t="shared" si="94"/>
        <v>8.9458998757955179E-3</v>
      </c>
      <c r="I117" s="32">
        <f t="shared" si="95"/>
        <v>94.086764135352979</v>
      </c>
      <c r="J117" s="2">
        <f t="shared" si="105"/>
        <v>3.2112921834574113</v>
      </c>
      <c r="K117" s="2">
        <f t="shared" si="96"/>
        <v>8.3933997898530617</v>
      </c>
      <c r="L117" s="2">
        <f t="shared" si="106"/>
        <v>1.5029841211119626</v>
      </c>
      <c r="M117" s="2">
        <f t="shared" si="97"/>
        <v>1</v>
      </c>
      <c r="N117" s="2">
        <f t="shared" si="98"/>
        <v>1</v>
      </c>
      <c r="O117" s="2">
        <f t="shared" si="99"/>
        <v>1</v>
      </c>
      <c r="P117" s="2">
        <f t="shared" si="100"/>
        <v>0.73510560200254027</v>
      </c>
      <c r="Q117" s="6">
        <f t="shared" si="101"/>
        <v>223</v>
      </c>
      <c r="R117" s="2">
        <f t="shared" si="127"/>
        <v>0.05</v>
      </c>
      <c r="S117" s="2">
        <f t="shared" si="127"/>
        <v>0.1</v>
      </c>
      <c r="T117" s="2">
        <f t="shared" si="127"/>
        <v>0.15</v>
      </c>
      <c r="U117" s="2">
        <f t="shared" si="127"/>
        <v>0.2</v>
      </c>
      <c r="V117" s="2">
        <f t="shared" si="127"/>
        <v>0.2</v>
      </c>
      <c r="W117" s="2">
        <f t="shared" si="127"/>
        <v>0.15</v>
      </c>
      <c r="X117" s="2">
        <f t="shared" si="127"/>
        <v>0.1</v>
      </c>
      <c r="Y117" s="2">
        <f t="shared" si="127"/>
        <v>0.05</v>
      </c>
      <c r="Z117" s="21">
        <f t="shared" si="133"/>
        <v>88169301621.704514</v>
      </c>
      <c r="AA117" s="21">
        <f t="shared" si="133"/>
        <v>11066810788.80224</v>
      </c>
      <c r="AB117" s="21">
        <f t="shared" si="133"/>
        <v>1391976776.5438774</v>
      </c>
      <c r="AC117" s="21">
        <f t="shared" si="133"/>
        <v>175415707.76436833</v>
      </c>
      <c r="AD117" s="21">
        <f t="shared" si="133"/>
        <v>22144407.823603317</v>
      </c>
      <c r="AE117" s="21">
        <f t="shared" si="133"/>
        <v>2800005.7131231278</v>
      </c>
      <c r="AF117" s="21">
        <f t="shared" si="133"/>
        <v>354568.37036416709</v>
      </c>
      <c r="AG117" s="21">
        <f t="shared" si="133"/>
        <v>44961.426629389418</v>
      </c>
      <c r="AH117" s="2">
        <f t="shared" si="131"/>
        <v>40.573304031834134</v>
      </c>
      <c r="AI117" s="2">
        <f t="shared" si="131"/>
        <v>42.601969233425841</v>
      </c>
      <c r="AJ117" s="2">
        <f t="shared" si="131"/>
        <v>44.630634435017548</v>
      </c>
      <c r="AK117" s="2">
        <f t="shared" si="131"/>
        <v>46.659299636609255</v>
      </c>
      <c r="AL117" s="2">
        <f t="shared" si="131"/>
        <v>48.687964838200962</v>
      </c>
      <c r="AM117" s="2">
        <f t="shared" si="131"/>
        <v>50.716630039792662</v>
      </c>
      <c r="AN117" s="2">
        <f t="shared" si="131"/>
        <v>52.745295241384369</v>
      </c>
      <c r="AO117" s="2">
        <f t="shared" si="131"/>
        <v>54.773960442976083</v>
      </c>
      <c r="AP117" s="2">
        <f t="shared" si="121"/>
        <v>5.5874082143072858E-3</v>
      </c>
      <c r="AQ117" s="2">
        <f t="shared" si="121"/>
        <v>7.0131880790902043E-4</v>
      </c>
      <c r="AR117" s="2">
        <f t="shared" si="121"/>
        <v>8.8211456054749425E-5</v>
      </c>
      <c r="AS117" s="2">
        <f t="shared" si="121"/>
        <v>1.1116331290517778E-5</v>
      </c>
      <c r="AT117" s="2">
        <f t="shared" si="121"/>
        <v>1.4033211548544606E-6</v>
      </c>
      <c r="AU117" s="2">
        <f t="shared" si="121"/>
        <v>1.774401592600209E-7</v>
      </c>
      <c r="AV117" s="2">
        <f t="shared" si="121"/>
        <v>2.2469478476816675E-8</v>
      </c>
      <c r="AW117" s="2">
        <f t="shared" si="119"/>
        <v>2.8492665798092154E-9</v>
      </c>
      <c r="AX117" s="2"/>
      <c r="AY117" s="6">
        <f t="shared" si="102"/>
        <v>223</v>
      </c>
      <c r="AZ117" s="2">
        <f t="shared" si="128"/>
        <v>0.05</v>
      </c>
      <c r="BA117" s="2">
        <f t="shared" si="128"/>
        <v>0.15</v>
      </c>
      <c r="BB117" s="2">
        <f t="shared" si="128"/>
        <v>0.2</v>
      </c>
      <c r="BC117" s="2">
        <f t="shared" si="128"/>
        <v>0.2</v>
      </c>
      <c r="BD117" s="2">
        <f t="shared" si="128"/>
        <v>0.2</v>
      </c>
      <c r="BE117" s="2">
        <f t="shared" si="128"/>
        <v>0.15</v>
      </c>
      <c r="BF117" s="2">
        <f t="shared" si="128"/>
        <v>0.05</v>
      </c>
      <c r="BG117" s="21">
        <f t="shared" si="134"/>
        <v>11043218528.746811</v>
      </c>
      <c r="BH117" s="21">
        <f t="shared" si="134"/>
        <v>1388914327.5600893</v>
      </c>
      <c r="BI117" s="21">
        <f t="shared" si="134"/>
        <v>175018601.14688769</v>
      </c>
      <c r="BJ117" s="21">
        <f t="shared" si="134"/>
        <v>22092957.061031628</v>
      </c>
      <c r="BK117" s="21">
        <f t="shared" si="134"/>
        <v>2793343.6656896155</v>
      </c>
      <c r="BL117" s="21">
        <f t="shared" si="134"/>
        <v>353706.14219730813</v>
      </c>
      <c r="BM117" s="21">
        <f t="shared" si="134"/>
        <v>44849.871604490472</v>
      </c>
      <c r="BN117" s="2">
        <f t="shared" si="115"/>
        <v>42.601969233425841</v>
      </c>
      <c r="BO117" s="2">
        <f t="shared" si="115"/>
        <v>44.630634435017548</v>
      </c>
      <c r="BP117" s="2">
        <f t="shared" si="115"/>
        <v>46.659299636609255</v>
      </c>
      <c r="BQ117" s="2">
        <f t="shared" si="115"/>
        <v>48.687964838200962</v>
      </c>
      <c r="BR117" s="2">
        <f t="shared" si="115"/>
        <v>50.716630039792662</v>
      </c>
      <c r="BS117" s="2">
        <f t="shared" si="115"/>
        <v>52.745295241384369</v>
      </c>
      <c r="BT117" s="2">
        <f t="shared" si="115"/>
        <v>54.773960442976083</v>
      </c>
      <c r="BU117" s="2">
        <f t="shared" si="84"/>
        <v>6.9982373439473429E-4</v>
      </c>
      <c r="BV117" s="2">
        <f t="shared" si="84"/>
        <v>8.8017384509515707E-5</v>
      </c>
      <c r="BW117" s="2">
        <f t="shared" si="84"/>
        <v>1.1091166105633076E-5</v>
      </c>
      <c r="BX117" s="2">
        <f t="shared" si="82"/>
        <v>1.4000606502554943E-6</v>
      </c>
      <c r="BY117" s="2">
        <f t="shared" si="82"/>
        <v>1.7701797627944344E-7</v>
      </c>
      <c r="BZ117" s="2">
        <f t="shared" si="82"/>
        <v>2.2414837908574662E-8</v>
      </c>
      <c r="CA117" s="2">
        <f t="shared" si="82"/>
        <v>2.8421971865963545E-9</v>
      </c>
      <c r="CB117" s="2"/>
      <c r="CC117" s="6">
        <f t="shared" si="103"/>
        <v>223</v>
      </c>
      <c r="CD117" s="2">
        <f t="shared" si="129"/>
        <v>0.01</v>
      </c>
      <c r="CE117" s="2">
        <f t="shared" si="129"/>
        <v>0.05</v>
      </c>
      <c r="CF117" s="2">
        <f t="shared" si="129"/>
        <v>0.2</v>
      </c>
      <c r="CG117" s="2">
        <f t="shared" si="129"/>
        <v>0.48</v>
      </c>
      <c r="CH117" s="2">
        <f t="shared" si="129"/>
        <v>0.2</v>
      </c>
      <c r="CI117" s="2">
        <f t="shared" si="129"/>
        <v>0.05</v>
      </c>
      <c r="CJ117" s="2">
        <f t="shared" si="129"/>
        <v>0.01</v>
      </c>
      <c r="CK117" s="21">
        <f t="shared" si="135"/>
        <v>22092957.061031628</v>
      </c>
      <c r="CL117" s="21">
        <f t="shared" si="135"/>
        <v>2793343.6656896155</v>
      </c>
      <c r="CM117" s="21">
        <f t="shared" si="135"/>
        <v>353706.14219730813</v>
      </c>
      <c r="CN117" s="21">
        <f t="shared" si="135"/>
        <v>44849.871604490472</v>
      </c>
      <c r="CO117" s="21">
        <f t="shared" si="135"/>
        <v>5694.2673077591162</v>
      </c>
      <c r="CP117" s="21">
        <f t="shared" si="135"/>
        <v>723.82660186574435</v>
      </c>
      <c r="CQ117" s="21">
        <f t="shared" si="135"/>
        <v>92.112173156607014</v>
      </c>
      <c r="CR117" s="2">
        <f t="shared" si="116"/>
        <v>48.687964838200962</v>
      </c>
      <c r="CS117" s="2">
        <f t="shared" si="116"/>
        <v>50.716630039792662</v>
      </c>
      <c r="CT117" s="2">
        <f t="shared" si="116"/>
        <v>52.745295241384369</v>
      </c>
      <c r="CU117" s="2">
        <f t="shared" si="116"/>
        <v>54.773960442976083</v>
      </c>
      <c r="CV117" s="2">
        <f t="shared" si="116"/>
        <v>56.80262564456779</v>
      </c>
      <c r="CW117" s="2">
        <f t="shared" si="116"/>
        <v>58.831290846159497</v>
      </c>
      <c r="CX117" s="2">
        <f t="shared" si="116"/>
        <v>60.859956047751204</v>
      </c>
      <c r="CY117" s="2">
        <f t="shared" si="85"/>
        <v>1.4000606502554943E-6</v>
      </c>
      <c r="CZ117" s="2">
        <f t="shared" si="85"/>
        <v>1.7701797627944344E-7</v>
      </c>
      <c r="DA117" s="2">
        <f t="shared" si="85"/>
        <v>2.2414837908574662E-8</v>
      </c>
      <c r="DB117" s="2">
        <f t="shared" si="83"/>
        <v>2.8421971865963545E-9</v>
      </c>
      <c r="DC117" s="2">
        <f t="shared" si="83"/>
        <v>3.6085344155634453E-10</v>
      </c>
      <c r="DD117" s="2">
        <f t="shared" si="83"/>
        <v>4.5869873375522456E-11</v>
      </c>
      <c r="DE117" s="2">
        <f t="shared" si="83"/>
        <v>5.8372733305834608E-12</v>
      </c>
      <c r="DF117" s="2"/>
      <c r="DG117" s="6">
        <f t="shared" si="104"/>
        <v>223</v>
      </c>
      <c r="DH117" s="2">
        <f t="shared" si="120"/>
        <v>0.06</v>
      </c>
      <c r="DI117" s="2">
        <f t="shared" si="120"/>
        <v>0.09</v>
      </c>
      <c r="DJ117" s="2">
        <f t="shared" si="120"/>
        <v>0.12</v>
      </c>
      <c r="DK117" s="2">
        <f t="shared" si="120"/>
        <v>0.13</v>
      </c>
      <c r="DL117" s="2">
        <f t="shared" si="120"/>
        <v>0.13</v>
      </c>
      <c r="DM117" s="2">
        <f t="shared" si="120"/>
        <v>0.10999911837425543</v>
      </c>
      <c r="DN117" s="2">
        <f t="shared" si="120"/>
        <v>7.7604251751431264E-2</v>
      </c>
      <c r="DO117" s="2">
        <f t="shared" si="120"/>
        <v>1.5646440448325482E-2</v>
      </c>
      <c r="DP117" s="2">
        <f t="shared" si="117"/>
        <v>1.6870884606826665E-3</v>
      </c>
      <c r="DQ117" s="2">
        <f t="shared" si="117"/>
        <v>1.5571091790029246E-4</v>
      </c>
      <c r="DR117" s="2">
        <f t="shared" si="117"/>
        <v>1.197008330698579E-5</v>
      </c>
      <c r="DS117" s="2">
        <f t="shared" si="117"/>
        <v>1.0219666379485127E-6</v>
      </c>
      <c r="DT117" s="2">
        <f t="shared" si="117"/>
        <v>0</v>
      </c>
      <c r="DU117" s="21">
        <f t="shared" si="136"/>
        <v>353706.14219730813</v>
      </c>
      <c r="DV117" s="21">
        <f t="shared" si="136"/>
        <v>44849.871604490472</v>
      </c>
      <c r="DW117" s="21">
        <f t="shared" si="136"/>
        <v>5694.2673077591162</v>
      </c>
      <c r="DX117" s="21">
        <f t="shared" si="136"/>
        <v>723.82660186574435</v>
      </c>
      <c r="DY117" s="21">
        <f t="shared" si="136"/>
        <v>92.112173156607014</v>
      </c>
      <c r="DZ117" s="21">
        <f t="shared" si="136"/>
        <v>11.734223283688998</v>
      </c>
      <c r="EA117" s="21">
        <f t="shared" si="136"/>
        <v>1.496299055475111</v>
      </c>
      <c r="EB117" s="21">
        <f t="shared" si="136"/>
        <v>0.19097812295914635</v>
      </c>
      <c r="EC117" s="21">
        <f t="shared" si="136"/>
        <v>2.4396451767456848E-2</v>
      </c>
      <c r="ED117" s="21">
        <f t="shared" si="136"/>
        <v>3.1190776271692363E-3</v>
      </c>
      <c r="EE117" s="21">
        <f t="shared" si="136"/>
        <v>3.9908239968800257E-4</v>
      </c>
      <c r="EF117" s="21">
        <f t="shared" si="136"/>
        <v>5.1099637461683164E-5</v>
      </c>
      <c r="EG117" s="21">
        <f t="shared" si="136"/>
        <v>6.547496913353093E-6</v>
      </c>
      <c r="EH117" s="2">
        <f t="shared" si="132"/>
        <v>52.745295241384369</v>
      </c>
      <c r="EI117" s="2">
        <f t="shared" si="132"/>
        <v>54.773960442976083</v>
      </c>
      <c r="EJ117" s="2">
        <f t="shared" si="132"/>
        <v>56.80262564456779</v>
      </c>
      <c r="EK117" s="2">
        <f t="shared" si="132"/>
        <v>58.831290846159497</v>
      </c>
      <c r="EL117" s="2">
        <f t="shared" si="132"/>
        <v>60.859956047751204</v>
      </c>
      <c r="EM117" s="2">
        <f t="shared" si="132"/>
        <v>62.888621249342911</v>
      </c>
      <c r="EN117" s="2">
        <f t="shared" si="132"/>
        <v>64.917286450934611</v>
      </c>
      <c r="EO117" s="2">
        <f t="shared" si="132"/>
        <v>66.945951652526318</v>
      </c>
      <c r="EP117" s="2">
        <f t="shared" si="130"/>
        <v>68.974616854118025</v>
      </c>
      <c r="EQ117" s="2">
        <f t="shared" si="130"/>
        <v>71.003282055709732</v>
      </c>
      <c r="ER117" s="2">
        <f t="shared" si="130"/>
        <v>73.031947257301439</v>
      </c>
      <c r="ES117" s="2">
        <f t="shared" si="130"/>
        <v>75.060612458893146</v>
      </c>
      <c r="ET117" s="2">
        <f t="shared" si="130"/>
        <v>77.089277660484854</v>
      </c>
      <c r="EU117" s="2">
        <f t="shared" si="114"/>
        <v>2.2414837908574662E-8</v>
      </c>
      <c r="EV117" s="2">
        <f t="shared" si="114"/>
        <v>2.8421971865963545E-9</v>
      </c>
      <c r="EW117" s="2">
        <f t="shared" si="114"/>
        <v>3.6085344155634453E-10</v>
      </c>
      <c r="EX117" s="2">
        <f t="shared" si="114"/>
        <v>4.5869873375522456E-11</v>
      </c>
      <c r="EY117" s="2">
        <f t="shared" si="114"/>
        <v>5.8372733305834608E-12</v>
      </c>
      <c r="EZ117" s="2">
        <f t="shared" si="114"/>
        <v>7.4361364281932799E-13</v>
      </c>
      <c r="FA117" s="2">
        <f t="shared" si="114"/>
        <v>9.4822500346965195E-14</v>
      </c>
      <c r="FB117" s="2">
        <f t="shared" si="113"/>
        <v>1.2102542646333734E-14</v>
      </c>
      <c r="FC117" s="2">
        <f t="shared" si="113"/>
        <v>1.546036233679141E-15</v>
      </c>
      <c r="FD117" s="2">
        <f t="shared" si="113"/>
        <v>1.9766017916154855E-16</v>
      </c>
      <c r="FE117" s="2">
        <f t="shared" si="113"/>
        <v>2.5290392882636409E-17</v>
      </c>
      <c r="FF117" s="2">
        <f t="shared" si="113"/>
        <v>3.2382533245680077E-18</v>
      </c>
      <c r="FG117" s="2">
        <f t="shared" si="113"/>
        <v>4.1492375876762309E-19</v>
      </c>
    </row>
    <row r="118" spans="1:163" x14ac:dyDescent="0.25">
      <c r="A118" s="19">
        <v>100</v>
      </c>
      <c r="B118" s="19">
        <v>225</v>
      </c>
      <c r="C118" s="4">
        <f t="shared" si="122"/>
        <v>100</v>
      </c>
      <c r="D118" s="20">
        <f t="shared" si="122"/>
        <v>225</v>
      </c>
      <c r="E118" s="8">
        <f t="shared" si="92"/>
        <v>498.16</v>
      </c>
      <c r="F118" s="21">
        <f t="shared" si="111"/>
        <v>6.3371356147021542E-14</v>
      </c>
      <c r="G118" s="7">
        <f t="shared" si="93"/>
        <v>0.40089922351635116</v>
      </c>
      <c r="H118" s="7">
        <f t="shared" si="94"/>
        <v>8.9708394229403316E-3</v>
      </c>
      <c r="I118" s="32">
        <f t="shared" si="95"/>
        <v>94.159965904496332</v>
      </c>
      <c r="J118" s="2">
        <f t="shared" si="105"/>
        <v>3.316095719067957</v>
      </c>
      <c r="K118" s="2">
        <f t="shared" si="96"/>
        <v>8.9720909233330595</v>
      </c>
      <c r="L118" s="2">
        <f t="shared" si="106"/>
        <v>1.5094160089576361</v>
      </c>
      <c r="M118" s="2">
        <f t="shared" si="97"/>
        <v>1</v>
      </c>
      <c r="N118" s="2">
        <f t="shared" si="98"/>
        <v>1</v>
      </c>
      <c r="O118" s="2">
        <f t="shared" si="99"/>
        <v>1</v>
      </c>
      <c r="P118" s="2">
        <f t="shared" si="100"/>
        <v>0.74837420002427346</v>
      </c>
      <c r="Q118" s="6">
        <f t="shared" si="101"/>
        <v>225</v>
      </c>
      <c r="R118" s="2">
        <f t="shared" si="127"/>
        <v>0.05</v>
      </c>
      <c r="S118" s="2">
        <f t="shared" si="127"/>
        <v>0.1</v>
      </c>
      <c r="T118" s="2">
        <f t="shared" si="127"/>
        <v>0.15</v>
      </c>
      <c r="U118" s="2">
        <f t="shared" si="127"/>
        <v>0.2</v>
      </c>
      <c r="V118" s="2">
        <f t="shared" si="127"/>
        <v>0.2</v>
      </c>
      <c r="W118" s="2">
        <f t="shared" si="127"/>
        <v>0.15</v>
      </c>
      <c r="X118" s="2">
        <f t="shared" si="127"/>
        <v>0.1</v>
      </c>
      <c r="Y118" s="2">
        <f t="shared" si="127"/>
        <v>0.05</v>
      </c>
      <c r="Z118" s="21">
        <f t="shared" si="133"/>
        <v>104586644503.2261</v>
      </c>
      <c r="AA118" s="21">
        <f t="shared" si="133"/>
        <v>13234938565.872204</v>
      </c>
      <c r="AB118" s="21">
        <f t="shared" si="133"/>
        <v>1678308372.2559981</v>
      </c>
      <c r="AC118" s="21">
        <f t="shared" si="133"/>
        <v>213230008.09136245</v>
      </c>
      <c r="AD118" s="21">
        <f t="shared" si="133"/>
        <v>27138370.130280823</v>
      </c>
      <c r="AE118" s="21">
        <f t="shared" si="133"/>
        <v>3459539.1927671283</v>
      </c>
      <c r="AF118" s="21">
        <f t="shared" si="133"/>
        <v>441670.9120056812</v>
      </c>
      <c r="AG118" s="21">
        <f t="shared" si="133"/>
        <v>56464.852662283585</v>
      </c>
      <c r="AH118" s="2">
        <f t="shared" si="131"/>
        <v>40.410411370713874</v>
      </c>
      <c r="AI118" s="2">
        <f t="shared" si="131"/>
        <v>42.430931939249568</v>
      </c>
      <c r="AJ118" s="2">
        <f t="shared" si="131"/>
        <v>44.451452507785262</v>
      </c>
      <c r="AK118" s="2">
        <f t="shared" si="131"/>
        <v>46.471973076320957</v>
      </c>
      <c r="AL118" s="2">
        <f t="shared" si="131"/>
        <v>48.492493644856651</v>
      </c>
      <c r="AM118" s="2">
        <f t="shared" si="131"/>
        <v>50.513014213392339</v>
      </c>
      <c r="AN118" s="2">
        <f t="shared" si="131"/>
        <v>52.533534781928033</v>
      </c>
      <c r="AO118" s="2">
        <f t="shared" si="131"/>
        <v>54.554055350463734</v>
      </c>
      <c r="AP118" s="2">
        <f t="shared" si="121"/>
        <v>6.627797497039959E-3</v>
      </c>
      <c r="AQ118" s="2">
        <f t="shared" si="121"/>
        <v>8.3871600544197119E-4</v>
      </c>
      <c r="AR118" s="2">
        <f t="shared" si="121"/>
        <v>1.0635667758276721E-4</v>
      </c>
      <c r="AS118" s="2">
        <f t="shared" si="121"/>
        <v>1.3512674783990156E-5</v>
      </c>
      <c r="AT118" s="2">
        <f t="shared" si="121"/>
        <v>1.7197953187757221E-6</v>
      </c>
      <c r="AU118" s="2">
        <f t="shared" si="121"/>
        <v>2.1923569028942523E-7</v>
      </c>
      <c r="AV118" s="2">
        <f t="shared" si="121"/>
        <v>2.7989284664491839E-8</v>
      </c>
      <c r="AW118" s="2">
        <f t="shared" si="119"/>
        <v>3.5782542878506709E-9</v>
      </c>
      <c r="AX118" s="2"/>
      <c r="AY118" s="6">
        <f t="shared" si="102"/>
        <v>225</v>
      </c>
      <c r="AZ118" s="2">
        <f t="shared" si="128"/>
        <v>0.05</v>
      </c>
      <c r="BA118" s="2">
        <f t="shared" si="128"/>
        <v>0.15</v>
      </c>
      <c r="BB118" s="2">
        <f t="shared" si="128"/>
        <v>0.2</v>
      </c>
      <c r="BC118" s="2">
        <f t="shared" si="128"/>
        <v>0.2</v>
      </c>
      <c r="BD118" s="2">
        <f t="shared" si="128"/>
        <v>0.2</v>
      </c>
      <c r="BE118" s="2">
        <f t="shared" si="128"/>
        <v>0.15</v>
      </c>
      <c r="BF118" s="2">
        <f t="shared" si="128"/>
        <v>0.05</v>
      </c>
      <c r="BG118" s="21">
        <f t="shared" si="134"/>
        <v>13206803402.824436</v>
      </c>
      <c r="BH118" s="21">
        <f t="shared" si="134"/>
        <v>1674625775.4433379</v>
      </c>
      <c r="BI118" s="21">
        <f t="shared" si="134"/>
        <v>212748514.12645748</v>
      </c>
      <c r="BJ118" s="21">
        <f t="shared" si="134"/>
        <v>27075467.617695402</v>
      </c>
      <c r="BK118" s="21">
        <f t="shared" si="134"/>
        <v>3451326.7711588438</v>
      </c>
      <c r="BL118" s="21">
        <f t="shared" si="134"/>
        <v>440599.22333965136</v>
      </c>
      <c r="BM118" s="21">
        <f t="shared" si="134"/>
        <v>56325.050261338947</v>
      </c>
      <c r="BN118" s="2">
        <f t="shared" ref="BN118:BT148" si="137">AZ$12/$E118</f>
        <v>42.430931939249568</v>
      </c>
      <c r="BO118" s="2">
        <f t="shared" si="137"/>
        <v>44.451452507785262</v>
      </c>
      <c r="BP118" s="2">
        <f t="shared" si="137"/>
        <v>46.471973076320957</v>
      </c>
      <c r="BQ118" s="2">
        <f t="shared" si="137"/>
        <v>48.492493644856651</v>
      </c>
      <c r="BR118" s="2">
        <f t="shared" si="137"/>
        <v>50.513014213392339</v>
      </c>
      <c r="BS118" s="2">
        <f t="shared" si="137"/>
        <v>52.533534781928033</v>
      </c>
      <c r="BT118" s="2">
        <f t="shared" si="137"/>
        <v>54.554055350463734</v>
      </c>
      <c r="BU118" s="2">
        <f t="shared" si="84"/>
        <v>8.3693304200421618E-4</v>
      </c>
      <c r="BV118" s="2">
        <f t="shared" si="84"/>
        <v>1.0612330642860624E-4</v>
      </c>
      <c r="BW118" s="2">
        <f t="shared" si="84"/>
        <v>1.3482161858457524E-5</v>
      </c>
      <c r="BX118" s="2">
        <f t="shared" si="82"/>
        <v>1.7158091012481288E-6</v>
      </c>
      <c r="BY118" s="2">
        <f t="shared" si="82"/>
        <v>2.1871525799485715E-7</v>
      </c>
      <c r="BZ118" s="2">
        <f t="shared" si="82"/>
        <v>2.7921370300358136E-8</v>
      </c>
      <c r="CA118" s="2">
        <f t="shared" si="82"/>
        <v>3.5693948201101997E-9</v>
      </c>
      <c r="CB118" s="2"/>
      <c r="CC118" s="6">
        <f t="shared" si="103"/>
        <v>225</v>
      </c>
      <c r="CD118" s="2">
        <f t="shared" si="129"/>
        <v>0.01</v>
      </c>
      <c r="CE118" s="2">
        <f t="shared" si="129"/>
        <v>0.05</v>
      </c>
      <c r="CF118" s="2">
        <f t="shared" si="129"/>
        <v>0.2</v>
      </c>
      <c r="CG118" s="2">
        <f t="shared" si="129"/>
        <v>0.48</v>
      </c>
      <c r="CH118" s="2">
        <f t="shared" si="129"/>
        <v>0.2</v>
      </c>
      <c r="CI118" s="2">
        <f t="shared" si="129"/>
        <v>0.05</v>
      </c>
      <c r="CJ118" s="2">
        <f t="shared" si="129"/>
        <v>0.01</v>
      </c>
      <c r="CK118" s="21">
        <f t="shared" si="135"/>
        <v>27075467.617695402</v>
      </c>
      <c r="CL118" s="21">
        <f t="shared" si="135"/>
        <v>3451326.7711588438</v>
      </c>
      <c r="CM118" s="21">
        <f t="shared" si="135"/>
        <v>440599.22333965136</v>
      </c>
      <c r="CN118" s="21">
        <f t="shared" si="135"/>
        <v>56325.050261338947</v>
      </c>
      <c r="CO118" s="21">
        <f t="shared" si="135"/>
        <v>7209.702604023134</v>
      </c>
      <c r="CP118" s="21">
        <f t="shared" si="135"/>
        <v>923.95969934161235</v>
      </c>
      <c r="CQ118" s="21">
        <f t="shared" si="135"/>
        <v>118.54258410912078</v>
      </c>
      <c r="CR118" s="2">
        <f t="shared" ref="CR118:CX148" si="138">CD$12/$E118</f>
        <v>48.492493644856651</v>
      </c>
      <c r="CS118" s="2">
        <f t="shared" si="138"/>
        <v>50.513014213392339</v>
      </c>
      <c r="CT118" s="2">
        <f t="shared" si="138"/>
        <v>52.533534781928033</v>
      </c>
      <c r="CU118" s="2">
        <f t="shared" si="138"/>
        <v>54.554055350463734</v>
      </c>
      <c r="CV118" s="2">
        <f t="shared" si="138"/>
        <v>56.574575918999429</v>
      </c>
      <c r="CW118" s="2">
        <f t="shared" si="138"/>
        <v>58.595096487535123</v>
      </c>
      <c r="CX118" s="2">
        <f t="shared" si="138"/>
        <v>60.615617056070818</v>
      </c>
      <c r="CY118" s="2">
        <f t="shared" si="85"/>
        <v>1.7158091012481288E-6</v>
      </c>
      <c r="CZ118" s="2">
        <f t="shared" si="85"/>
        <v>2.1871525799485715E-7</v>
      </c>
      <c r="DA118" s="2">
        <f t="shared" si="85"/>
        <v>2.7921370300358136E-8</v>
      </c>
      <c r="DB118" s="2">
        <f t="shared" si="83"/>
        <v>3.5693948201101997E-9</v>
      </c>
      <c r="DC118" s="2">
        <f t="shared" si="83"/>
        <v>4.5688863143365869E-10</v>
      </c>
      <c r="DD118" s="2">
        <f t="shared" si="83"/>
        <v>5.8552579172472266E-11</v>
      </c>
      <c r="DE118" s="2">
        <f t="shared" si="83"/>
        <v>7.5122043161673496E-12</v>
      </c>
      <c r="DF118" s="2"/>
      <c r="DG118" s="6">
        <f t="shared" si="104"/>
        <v>225</v>
      </c>
      <c r="DH118" s="2">
        <f t="shared" si="120"/>
        <v>0.06</v>
      </c>
      <c r="DI118" s="2">
        <f t="shared" si="120"/>
        <v>0.09</v>
      </c>
      <c r="DJ118" s="2">
        <f t="shared" si="120"/>
        <v>0.12</v>
      </c>
      <c r="DK118" s="2">
        <f t="shared" si="120"/>
        <v>0.13</v>
      </c>
      <c r="DL118" s="2">
        <f t="shared" si="120"/>
        <v>0.13</v>
      </c>
      <c r="DM118" s="2">
        <f t="shared" si="120"/>
        <v>0.10999997312409554</v>
      </c>
      <c r="DN118" s="2">
        <f t="shared" si="120"/>
        <v>8.5875807894690889E-2</v>
      </c>
      <c r="DO118" s="2">
        <f t="shared" si="120"/>
        <v>2.0038090706660509E-2</v>
      </c>
      <c r="DP118" s="2">
        <f t="shared" si="117"/>
        <v>2.2341486629710839E-3</v>
      </c>
      <c r="DQ118" s="2">
        <f t="shared" si="117"/>
        <v>2.0861183547833952E-4</v>
      </c>
      <c r="DR118" s="2">
        <f t="shared" si="117"/>
        <v>1.6175414245817031E-5</v>
      </c>
      <c r="DS118" s="2">
        <f t="shared" si="117"/>
        <v>1.3923861312981067E-6</v>
      </c>
      <c r="DT118" s="2">
        <f t="shared" si="117"/>
        <v>0</v>
      </c>
      <c r="DU118" s="21">
        <f t="shared" si="136"/>
        <v>440599.22333965136</v>
      </c>
      <c r="DV118" s="21">
        <f t="shared" si="136"/>
        <v>56325.050261338947</v>
      </c>
      <c r="DW118" s="21">
        <f t="shared" si="136"/>
        <v>7209.702604023134</v>
      </c>
      <c r="DX118" s="21">
        <f t="shared" si="136"/>
        <v>923.95969934161235</v>
      </c>
      <c r="DY118" s="21">
        <f t="shared" si="136"/>
        <v>118.54258410912078</v>
      </c>
      <c r="DZ118" s="21">
        <f t="shared" si="136"/>
        <v>15.224760783208568</v>
      </c>
      <c r="EA118" s="21">
        <f t="shared" si="136"/>
        <v>1.9572811066756555</v>
      </c>
      <c r="EB118" s="21">
        <f t="shared" si="136"/>
        <v>0.25185872933814707</v>
      </c>
      <c r="EC118" s="21">
        <f t="shared" si="136"/>
        <v>3.2436841581582547E-2</v>
      </c>
      <c r="ED118" s="21">
        <f t="shared" si="136"/>
        <v>4.1809647746423786E-3</v>
      </c>
      <c r="EE118" s="21">
        <f t="shared" si="136"/>
        <v>5.3932588492329068E-4</v>
      </c>
      <c r="EF118" s="21">
        <f t="shared" si="136"/>
        <v>6.9621730101362657E-5</v>
      </c>
      <c r="EG118" s="21">
        <f t="shared" si="136"/>
        <v>8.9937443801817331E-6</v>
      </c>
      <c r="EH118" s="2">
        <f t="shared" si="132"/>
        <v>52.533534781928033</v>
      </c>
      <c r="EI118" s="2">
        <f t="shared" si="132"/>
        <v>54.554055350463734</v>
      </c>
      <c r="EJ118" s="2">
        <f t="shared" si="132"/>
        <v>56.574575918999429</v>
      </c>
      <c r="EK118" s="2">
        <f t="shared" si="132"/>
        <v>58.595096487535123</v>
      </c>
      <c r="EL118" s="2">
        <f t="shared" si="132"/>
        <v>60.615617056070818</v>
      </c>
      <c r="EM118" s="2">
        <f t="shared" si="132"/>
        <v>62.636137624606512</v>
      </c>
      <c r="EN118" s="2">
        <f t="shared" si="132"/>
        <v>64.656658193142206</v>
      </c>
      <c r="EO118" s="2">
        <f t="shared" si="132"/>
        <v>66.677178761677894</v>
      </c>
      <c r="EP118" s="2">
        <f t="shared" si="130"/>
        <v>68.697699330213595</v>
      </c>
      <c r="EQ118" s="2">
        <f t="shared" si="130"/>
        <v>70.718219898749282</v>
      </c>
      <c r="ER118" s="2">
        <f t="shared" si="130"/>
        <v>72.73874046728497</v>
      </c>
      <c r="ES118" s="2">
        <f t="shared" si="130"/>
        <v>74.759261035820671</v>
      </c>
      <c r="ET118" s="2">
        <f t="shared" si="130"/>
        <v>76.779781604356359</v>
      </c>
      <c r="EU118" s="2">
        <f t="shared" si="114"/>
        <v>2.7921370300358136E-8</v>
      </c>
      <c r="EV118" s="2">
        <f t="shared" si="114"/>
        <v>3.5693948201101997E-9</v>
      </c>
      <c r="EW118" s="2">
        <f t="shared" si="114"/>
        <v>4.5688863143365869E-10</v>
      </c>
      <c r="EX118" s="2">
        <f t="shared" si="114"/>
        <v>5.8552579172472266E-11</v>
      </c>
      <c r="EY118" s="2">
        <f t="shared" si="114"/>
        <v>7.5122043161673496E-12</v>
      </c>
      <c r="EZ118" s="2">
        <f t="shared" si="114"/>
        <v>9.6481373784591674E-13</v>
      </c>
      <c r="FA118" s="2">
        <f t="shared" si="114"/>
        <v>1.2403555809097942E-13</v>
      </c>
      <c r="FB118" s="2">
        <f t="shared" si="113"/>
        <v>1.5960629235624021E-14</v>
      </c>
      <c r="FC118" s="2">
        <f t="shared" si="113"/>
        <v>2.055566640150985E-15</v>
      </c>
      <c r="FD118" s="2">
        <f t="shared" si="113"/>
        <v>2.6495340777201386E-16</v>
      </c>
      <c r="FE118" s="2">
        <f t="shared" si="113"/>
        <v>3.4177812732781409E-17</v>
      </c>
      <c r="FF118" s="2">
        <f t="shared" si="113"/>
        <v>4.4120234538252635E-18</v>
      </c>
      <c r="FG118" s="2">
        <f t="shared" si="113"/>
        <v>5.699457782117701E-19</v>
      </c>
    </row>
    <row r="119" spans="1:163" x14ac:dyDescent="0.25">
      <c r="A119" s="19">
        <v>101</v>
      </c>
      <c r="B119" s="19">
        <v>227</v>
      </c>
      <c r="C119" s="4">
        <f t="shared" si="122"/>
        <v>101</v>
      </c>
      <c r="D119" s="20">
        <f t="shared" si="122"/>
        <v>227</v>
      </c>
      <c r="E119" s="8">
        <f t="shared" si="92"/>
        <v>500.16</v>
      </c>
      <c r="F119" s="21">
        <f t="shared" si="111"/>
        <v>6.3371356147021542E-14</v>
      </c>
      <c r="G119" s="7">
        <f t="shared" si="93"/>
        <v>0.3914255702755447</v>
      </c>
      <c r="H119" s="7">
        <f t="shared" si="94"/>
        <v>8.994452716162683E-3</v>
      </c>
      <c r="I119" s="32">
        <f t="shared" si="95"/>
        <v>94.229378303201116</v>
      </c>
      <c r="J119" s="2">
        <f t="shared" si="105"/>
        <v>3.4184677899212605</v>
      </c>
      <c r="K119" s="2">
        <f t="shared" si="96"/>
        <v>9.5758669988152221</v>
      </c>
      <c r="L119" s="2">
        <f t="shared" si="106"/>
        <v>1.5156203364250576</v>
      </c>
      <c r="M119" s="2">
        <f t="shared" si="97"/>
        <v>1</v>
      </c>
      <c r="N119" s="2">
        <f t="shared" si="98"/>
        <v>1</v>
      </c>
      <c r="O119" s="2">
        <f t="shared" si="99"/>
        <v>1</v>
      </c>
      <c r="P119" s="2">
        <f t="shared" si="100"/>
        <v>0.76086937448071523</v>
      </c>
      <c r="Q119" s="6">
        <f t="shared" si="101"/>
        <v>227</v>
      </c>
      <c r="R119" s="2">
        <f t="shared" si="127"/>
        <v>0.05</v>
      </c>
      <c r="S119" s="2">
        <f t="shared" si="127"/>
        <v>0.1</v>
      </c>
      <c r="T119" s="2">
        <f t="shared" si="127"/>
        <v>0.15</v>
      </c>
      <c r="U119" s="2">
        <f t="shared" si="127"/>
        <v>0.2</v>
      </c>
      <c r="V119" s="2">
        <f t="shared" si="127"/>
        <v>0.2</v>
      </c>
      <c r="W119" s="2">
        <f t="shared" si="127"/>
        <v>0.15</v>
      </c>
      <c r="X119" s="2">
        <f t="shared" si="127"/>
        <v>0.1</v>
      </c>
      <c r="Y119" s="2">
        <f t="shared" si="127"/>
        <v>0.05</v>
      </c>
      <c r="Z119" s="21">
        <f t="shared" si="133"/>
        <v>123895438953.61575</v>
      </c>
      <c r="AA119" s="21">
        <f t="shared" si="133"/>
        <v>15805685803.772421</v>
      </c>
      <c r="AB119" s="21">
        <f t="shared" si="133"/>
        <v>2020576101.4889252</v>
      </c>
      <c r="AC119" s="21">
        <f t="shared" si="133"/>
        <v>258799573.47052372</v>
      </c>
      <c r="AD119" s="21">
        <f t="shared" si="133"/>
        <v>33205540.310041349</v>
      </c>
      <c r="AE119" s="21">
        <f t="shared" si="133"/>
        <v>4267331.7069502445</v>
      </c>
      <c r="AF119" s="21">
        <f t="shared" si="133"/>
        <v>549222.25277615187</v>
      </c>
      <c r="AG119" s="21">
        <f t="shared" si="133"/>
        <v>70784.56158962677</v>
      </c>
      <c r="AH119" s="2">
        <f t="shared" si="131"/>
        <v>40.248821434010765</v>
      </c>
      <c r="AI119" s="2">
        <f t="shared" si="131"/>
        <v>42.261262505711301</v>
      </c>
      <c r="AJ119" s="2">
        <f t="shared" si="131"/>
        <v>44.273703577411837</v>
      </c>
      <c r="AK119" s="2">
        <f t="shared" si="131"/>
        <v>46.28614464911238</v>
      </c>
      <c r="AL119" s="2">
        <f t="shared" si="131"/>
        <v>48.298585720812916</v>
      </c>
      <c r="AM119" s="2">
        <f t="shared" si="131"/>
        <v>50.311026792513452</v>
      </c>
      <c r="AN119" s="2">
        <f t="shared" si="131"/>
        <v>52.323467864213988</v>
      </c>
      <c r="AO119" s="2">
        <f t="shared" si="131"/>
        <v>54.335908935914539</v>
      </c>
      <c r="AP119" s="2">
        <f t="shared" si="121"/>
        <v>7.851421986925235E-3</v>
      </c>
      <c r="AQ119" s="2">
        <f t="shared" si="121"/>
        <v>1.0016277442189178E-3</v>
      </c>
      <c r="AR119" s="2">
        <f t="shared" si="121"/>
        <v>1.2804664774961936E-4</v>
      </c>
      <c r="AS119" s="2">
        <f t="shared" si="121"/>
        <v>1.6400479941097968E-5</v>
      </c>
      <c r="AT119" s="2">
        <f t="shared" si="121"/>
        <v>2.1042801210419151E-6</v>
      </c>
      <c r="AU119" s="2">
        <f t="shared" si="121"/>
        <v>2.7042659739862144E-7</v>
      </c>
      <c r="AV119" s="2">
        <f t="shared" si="121"/>
        <v>3.4804958984547012E-8</v>
      </c>
      <c r="AW119" s="2">
        <f t="shared" si="119"/>
        <v>4.4857136622070196E-9</v>
      </c>
      <c r="AX119" s="2"/>
      <c r="AY119" s="6">
        <f t="shared" si="102"/>
        <v>227</v>
      </c>
      <c r="AZ119" s="2">
        <f t="shared" si="128"/>
        <v>0.05</v>
      </c>
      <c r="BA119" s="2">
        <f t="shared" si="128"/>
        <v>0.15</v>
      </c>
      <c r="BB119" s="2">
        <f t="shared" si="128"/>
        <v>0.2</v>
      </c>
      <c r="BC119" s="2">
        <f t="shared" si="128"/>
        <v>0.2</v>
      </c>
      <c r="BD119" s="2">
        <f t="shared" si="128"/>
        <v>0.2</v>
      </c>
      <c r="BE119" s="2">
        <f t="shared" si="128"/>
        <v>0.15</v>
      </c>
      <c r="BF119" s="2">
        <f t="shared" si="128"/>
        <v>0.05</v>
      </c>
      <c r="BG119" s="21">
        <f t="shared" si="134"/>
        <v>15772179973.666977</v>
      </c>
      <c r="BH119" s="21">
        <f t="shared" si="134"/>
        <v>2016154268.2467232</v>
      </c>
      <c r="BI119" s="21">
        <f t="shared" si="134"/>
        <v>258216653.07493719</v>
      </c>
      <c r="BJ119" s="21">
        <f t="shared" si="134"/>
        <v>33128759.862833686</v>
      </c>
      <c r="BK119" s="21">
        <f t="shared" si="134"/>
        <v>4257224.9226740226</v>
      </c>
      <c r="BL119" s="21">
        <f t="shared" si="134"/>
        <v>547892.51784283051</v>
      </c>
      <c r="BM119" s="21">
        <f t="shared" si="134"/>
        <v>70609.672833062534</v>
      </c>
      <c r="BN119" s="2">
        <f t="shared" si="137"/>
        <v>42.261262505711301</v>
      </c>
      <c r="BO119" s="2">
        <f t="shared" si="137"/>
        <v>44.273703577411837</v>
      </c>
      <c r="BP119" s="2">
        <f t="shared" si="137"/>
        <v>46.28614464911238</v>
      </c>
      <c r="BQ119" s="2">
        <f t="shared" si="137"/>
        <v>48.298585720812916</v>
      </c>
      <c r="BR119" s="2">
        <f t="shared" si="137"/>
        <v>50.311026792513452</v>
      </c>
      <c r="BS119" s="2">
        <f t="shared" si="137"/>
        <v>52.323467864213988</v>
      </c>
      <c r="BT119" s="2">
        <f t="shared" si="137"/>
        <v>54.335908935914539</v>
      </c>
      <c r="BU119" s="2">
        <f t="shared" si="84"/>
        <v>9.9950443432630367E-4</v>
      </c>
      <c r="BV119" s="2">
        <f t="shared" si="84"/>
        <v>1.2776643018040505E-4</v>
      </c>
      <c r="BW119" s="2">
        <f t="shared" si="84"/>
        <v>1.6363539485103894E-5</v>
      </c>
      <c r="BX119" s="2">
        <f t="shared" si="82"/>
        <v>2.0994144399767905E-6</v>
      </c>
      <c r="BY119" s="2">
        <f t="shared" si="82"/>
        <v>2.6978611677275189E-7</v>
      </c>
      <c r="BZ119" s="2">
        <f t="shared" si="82"/>
        <v>3.472069187850637E-8</v>
      </c>
      <c r="CA119" s="2">
        <f t="shared" si="82"/>
        <v>4.474630724528678E-9</v>
      </c>
      <c r="CB119" s="2"/>
      <c r="CC119" s="6">
        <f t="shared" si="103"/>
        <v>227</v>
      </c>
      <c r="CD119" s="2">
        <f t="shared" si="129"/>
        <v>0.01</v>
      </c>
      <c r="CE119" s="2">
        <f t="shared" si="129"/>
        <v>0.05</v>
      </c>
      <c r="CF119" s="2">
        <f t="shared" si="129"/>
        <v>0.2</v>
      </c>
      <c r="CG119" s="2">
        <f t="shared" si="129"/>
        <v>0.48</v>
      </c>
      <c r="CH119" s="2">
        <f t="shared" si="129"/>
        <v>0.2</v>
      </c>
      <c r="CI119" s="2">
        <f t="shared" si="129"/>
        <v>0.05</v>
      </c>
      <c r="CJ119" s="2">
        <f t="shared" si="129"/>
        <v>0.01</v>
      </c>
      <c r="CK119" s="21">
        <f t="shared" si="135"/>
        <v>33128759.862833686</v>
      </c>
      <c r="CL119" s="21">
        <f t="shared" si="135"/>
        <v>4257224.9226740226</v>
      </c>
      <c r="CM119" s="21">
        <f t="shared" si="135"/>
        <v>547892.51784283051</v>
      </c>
      <c r="CN119" s="21">
        <f t="shared" si="135"/>
        <v>70609.672833062534</v>
      </c>
      <c r="CO119" s="21">
        <f t="shared" si="135"/>
        <v>9111.5190857711405</v>
      </c>
      <c r="CP119" s="21">
        <f t="shared" si="135"/>
        <v>1177.1645281917854</v>
      </c>
      <c r="CQ119" s="21">
        <f t="shared" si="135"/>
        <v>152.25414059217593</v>
      </c>
      <c r="CR119" s="2">
        <f t="shared" si="138"/>
        <v>48.298585720812916</v>
      </c>
      <c r="CS119" s="2">
        <f t="shared" si="138"/>
        <v>50.311026792513452</v>
      </c>
      <c r="CT119" s="2">
        <f t="shared" si="138"/>
        <v>52.323467864213988</v>
      </c>
      <c r="CU119" s="2">
        <f t="shared" si="138"/>
        <v>54.335908935914539</v>
      </c>
      <c r="CV119" s="2">
        <f t="shared" si="138"/>
        <v>56.348350007615075</v>
      </c>
      <c r="CW119" s="2">
        <f t="shared" si="138"/>
        <v>58.360791079315611</v>
      </c>
      <c r="CX119" s="2">
        <f t="shared" si="138"/>
        <v>60.373232151016147</v>
      </c>
      <c r="CY119" s="2">
        <f t="shared" si="85"/>
        <v>2.0994144399767905E-6</v>
      </c>
      <c r="CZ119" s="2">
        <f t="shared" si="85"/>
        <v>2.6978611677275189E-7</v>
      </c>
      <c r="DA119" s="2">
        <f t="shared" si="85"/>
        <v>3.472069187850637E-8</v>
      </c>
      <c r="DB119" s="2">
        <f t="shared" si="83"/>
        <v>4.474630724528678E-9</v>
      </c>
      <c r="DC119" s="2">
        <f t="shared" si="83"/>
        <v>5.7740932102478708E-10</v>
      </c>
      <c r="DD119" s="2">
        <f t="shared" si="83"/>
        <v>7.4598512559682216E-11</v>
      </c>
      <c r="DE119" s="2">
        <f t="shared" si="83"/>
        <v>9.64855136832547E-12</v>
      </c>
      <c r="DF119" s="2"/>
      <c r="DG119" s="6">
        <f t="shared" si="104"/>
        <v>227</v>
      </c>
      <c r="DH119" s="2">
        <f t="shared" si="120"/>
        <v>0.06</v>
      </c>
      <c r="DI119" s="2">
        <f t="shared" si="120"/>
        <v>0.09</v>
      </c>
      <c r="DJ119" s="2">
        <f t="shared" si="120"/>
        <v>0.12</v>
      </c>
      <c r="DK119" s="2">
        <f t="shared" si="120"/>
        <v>0.13</v>
      </c>
      <c r="DL119" s="2">
        <f t="shared" si="120"/>
        <v>0.13</v>
      </c>
      <c r="DM119" s="2">
        <f t="shared" si="120"/>
        <v>0.10999999969794413</v>
      </c>
      <c r="DN119" s="2">
        <f t="shared" si="120"/>
        <v>9.2229765905427294E-2</v>
      </c>
      <c r="DO119" s="2">
        <f t="shared" si="120"/>
        <v>2.5388883156581658E-2</v>
      </c>
      <c r="DP119" s="2">
        <f t="shared" si="117"/>
        <v>2.9482362798132068E-3</v>
      </c>
      <c r="DQ119" s="2">
        <f t="shared" si="117"/>
        <v>2.7879126136636791E-4</v>
      </c>
      <c r="DR119" s="2">
        <f t="shared" si="117"/>
        <v>2.1805746242261614E-5</v>
      </c>
      <c r="DS119" s="2">
        <f t="shared" si="117"/>
        <v>1.8924333403136374E-6</v>
      </c>
      <c r="DT119" s="2">
        <f t="shared" si="117"/>
        <v>0</v>
      </c>
      <c r="DU119" s="21">
        <f t="shared" si="136"/>
        <v>547892.51784283051</v>
      </c>
      <c r="DV119" s="21">
        <f t="shared" si="136"/>
        <v>70609.672833062534</v>
      </c>
      <c r="DW119" s="21">
        <f t="shared" si="136"/>
        <v>9111.5190857711405</v>
      </c>
      <c r="DX119" s="21">
        <f t="shared" si="136"/>
        <v>1177.1645281917854</v>
      </c>
      <c r="DY119" s="21">
        <f t="shared" si="136"/>
        <v>152.25414059217593</v>
      </c>
      <c r="DZ119" s="21">
        <f t="shared" si="136"/>
        <v>19.713134212271946</v>
      </c>
      <c r="EA119" s="21">
        <f t="shared" si="136"/>
        <v>2.5548698940607388</v>
      </c>
      <c r="EB119" s="21">
        <f t="shared" si="136"/>
        <v>0.33142318698762308</v>
      </c>
      <c r="EC119" s="21">
        <f t="shared" si="136"/>
        <v>4.3030328116000098E-2</v>
      </c>
      <c r="ED119" s="21">
        <f t="shared" si="136"/>
        <v>5.5914281673512672E-3</v>
      </c>
      <c r="EE119" s="21">
        <f t="shared" si="136"/>
        <v>7.2712249757782765E-4</v>
      </c>
      <c r="EF119" s="21">
        <f t="shared" si="136"/>
        <v>9.4626143928060047E-5</v>
      </c>
      <c r="EG119" s="21">
        <f t="shared" si="136"/>
        <v>1.232301076431445E-5</v>
      </c>
      <c r="EH119" s="2">
        <f t="shared" si="132"/>
        <v>52.323467864213988</v>
      </c>
      <c r="EI119" s="2">
        <f t="shared" si="132"/>
        <v>54.335908935914539</v>
      </c>
      <c r="EJ119" s="2">
        <f t="shared" si="132"/>
        <v>56.348350007615075</v>
      </c>
      <c r="EK119" s="2">
        <f t="shared" si="132"/>
        <v>58.360791079315611</v>
      </c>
      <c r="EL119" s="2">
        <f t="shared" si="132"/>
        <v>60.373232151016147</v>
      </c>
      <c r="EM119" s="2">
        <f t="shared" si="132"/>
        <v>62.38567322271669</v>
      </c>
      <c r="EN119" s="2">
        <f t="shared" si="132"/>
        <v>64.398114294417226</v>
      </c>
      <c r="EO119" s="2">
        <f t="shared" si="132"/>
        <v>66.410555366117762</v>
      </c>
      <c r="EP119" s="2">
        <f t="shared" si="130"/>
        <v>68.422996437818298</v>
      </c>
      <c r="EQ119" s="2">
        <f t="shared" si="130"/>
        <v>70.435437509518835</v>
      </c>
      <c r="ER119" s="2">
        <f t="shared" si="130"/>
        <v>72.447878581219371</v>
      </c>
      <c r="ES119" s="2">
        <f t="shared" si="130"/>
        <v>74.460319652919921</v>
      </c>
      <c r="ET119" s="2">
        <f t="shared" si="130"/>
        <v>76.472760724620457</v>
      </c>
      <c r="EU119" s="2">
        <f t="shared" si="114"/>
        <v>3.472069187850637E-8</v>
      </c>
      <c r="EV119" s="2">
        <f t="shared" si="114"/>
        <v>4.474630724528678E-9</v>
      </c>
      <c r="EW119" s="2">
        <f t="shared" si="114"/>
        <v>5.7740932102478708E-10</v>
      </c>
      <c r="EX119" s="2">
        <f t="shared" si="114"/>
        <v>7.4598512559682216E-11</v>
      </c>
      <c r="EY119" s="2">
        <f t="shared" si="114"/>
        <v>9.64855136832547E-12</v>
      </c>
      <c r="EZ119" s="2">
        <f t="shared" si="114"/>
        <v>1.2492480489399204E-12</v>
      </c>
      <c r="FA119" s="2">
        <f t="shared" si="114"/>
        <v>1.6190556996582626E-13</v>
      </c>
      <c r="FB119" s="2">
        <f t="shared" si="113"/>
        <v>2.1002736817973576E-14</v>
      </c>
      <c r="FC119" s="2">
        <f t="shared" si="113"/>
        <v>2.7268902481622365E-15</v>
      </c>
      <c r="FD119" s="2">
        <f t="shared" si="113"/>
        <v>3.5433638576370518E-16</v>
      </c>
      <c r="FE119" s="2">
        <f t="shared" si="113"/>
        <v>4.6078738756516324E-17</v>
      </c>
      <c r="FF119" s="2">
        <f t="shared" si="113"/>
        <v>5.9965870676844139E-18</v>
      </c>
      <c r="FG119" s="2">
        <f t="shared" si="113"/>
        <v>7.8092590394895113E-19</v>
      </c>
    </row>
    <row r="120" spans="1:163" x14ac:dyDescent="0.25">
      <c r="A120" s="19">
        <v>102</v>
      </c>
      <c r="B120" s="19">
        <v>229</v>
      </c>
      <c r="C120" s="4">
        <f t="shared" si="122"/>
        <v>102</v>
      </c>
      <c r="D120" s="20">
        <f t="shared" si="122"/>
        <v>229</v>
      </c>
      <c r="E120" s="8">
        <f t="shared" si="92"/>
        <v>502.16</v>
      </c>
      <c r="F120" s="21">
        <f t="shared" si="111"/>
        <v>6.3371356147021542E-14</v>
      </c>
      <c r="G120" s="7">
        <f t="shared" si="93"/>
        <v>0.38260120582206308</v>
      </c>
      <c r="H120" s="7">
        <f t="shared" si="94"/>
        <v>9.0164476425173227E-3</v>
      </c>
      <c r="I120" s="32">
        <f t="shared" si="95"/>
        <v>94.294124111027216</v>
      </c>
      <c r="J120" s="2">
        <f t="shared" si="105"/>
        <v>3.5166569334764519</v>
      </c>
      <c r="K120" s="2">
        <f t="shared" si="96"/>
        <v>10.193168356000054</v>
      </c>
      <c r="L120" s="2">
        <f t="shared" si="106"/>
        <v>1.521507018806346</v>
      </c>
      <c r="M120" s="2">
        <f t="shared" si="97"/>
        <v>1</v>
      </c>
      <c r="N120" s="2">
        <f t="shared" si="98"/>
        <v>1</v>
      </c>
      <c r="O120" s="2">
        <f t="shared" si="99"/>
        <v>1</v>
      </c>
      <c r="P120" s="2">
        <f t="shared" si="100"/>
        <v>0.7724493034101263</v>
      </c>
      <c r="Q120" s="6">
        <f t="shared" si="101"/>
        <v>229</v>
      </c>
      <c r="R120" s="2">
        <f t="shared" si="127"/>
        <v>0.05</v>
      </c>
      <c r="S120" s="2">
        <f t="shared" si="127"/>
        <v>0.1</v>
      </c>
      <c r="T120" s="2">
        <f t="shared" si="127"/>
        <v>0.15</v>
      </c>
      <c r="U120" s="2">
        <f t="shared" si="127"/>
        <v>0.2</v>
      </c>
      <c r="V120" s="2">
        <f t="shared" si="127"/>
        <v>0.2</v>
      </c>
      <c r="W120" s="2">
        <f t="shared" si="127"/>
        <v>0.15</v>
      </c>
      <c r="X120" s="2">
        <f t="shared" si="127"/>
        <v>0.1</v>
      </c>
      <c r="Y120" s="2">
        <f t="shared" si="127"/>
        <v>0.05</v>
      </c>
      <c r="Z120" s="21">
        <f t="shared" si="133"/>
        <v>146575552503.24127</v>
      </c>
      <c r="AA120" s="21">
        <f t="shared" si="133"/>
        <v>18849678131.444748</v>
      </c>
      <c r="AB120" s="21">
        <f t="shared" si="133"/>
        <v>2429125148.8389053</v>
      </c>
      <c r="AC120" s="21">
        <f t="shared" si="133"/>
        <v>313633225.37486118</v>
      </c>
      <c r="AD120" s="21">
        <f t="shared" si="133"/>
        <v>40565110.628642969</v>
      </c>
      <c r="AE120" s="21">
        <f t="shared" si="133"/>
        <v>5255111.3407587418</v>
      </c>
      <c r="AF120" s="21">
        <f t="shared" si="133"/>
        <v>681799.80477969418</v>
      </c>
      <c r="AG120" s="21">
        <f t="shared" si="133"/>
        <v>88578.91629325939</v>
      </c>
      <c r="AH120" s="2">
        <f t="shared" si="131"/>
        <v>40.088518656274545</v>
      </c>
      <c r="AI120" s="2">
        <f t="shared" si="131"/>
        <v>42.092944589088269</v>
      </c>
      <c r="AJ120" s="2">
        <f t="shared" si="131"/>
        <v>44.097370521901993</v>
      </c>
      <c r="AK120" s="2">
        <f t="shared" si="131"/>
        <v>46.101796454715725</v>
      </c>
      <c r="AL120" s="2">
        <f t="shared" si="131"/>
        <v>48.106222387529449</v>
      </c>
      <c r="AM120" s="2">
        <f t="shared" si="131"/>
        <v>50.110648320343174</v>
      </c>
      <c r="AN120" s="2">
        <f t="shared" si="131"/>
        <v>52.115074253156905</v>
      </c>
      <c r="AO120" s="2">
        <f t="shared" si="131"/>
        <v>54.119500185970637</v>
      </c>
      <c r="AP120" s="2">
        <f t="shared" si="121"/>
        <v>9.2886915401334431E-3</v>
      </c>
      <c r="AQ120" s="2">
        <f t="shared" si="121"/>
        <v>1.1945296661246419E-3</v>
      </c>
      <c r="AR120" s="2">
        <f t="shared" si="121"/>
        <v>1.5393695493276134E-4</v>
      </c>
      <c r="AS120" s="2">
        <f t="shared" si="121"/>
        <v>1.9875362824769542E-5</v>
      </c>
      <c r="AT120" s="2">
        <f t="shared" si="121"/>
        <v>2.5706660727910673E-6</v>
      </c>
      <c r="AU120" s="2">
        <f t="shared" si="121"/>
        <v>3.3302353236747423E-7</v>
      </c>
      <c r="AV120" s="2">
        <f t="shared" si="121"/>
        <v>4.3206578249663757E-8</v>
      </c>
      <c r="AW120" s="2">
        <f t="shared" si="119"/>
        <v>5.6133660515373503E-9</v>
      </c>
      <c r="AX120" s="2"/>
      <c r="AY120" s="6">
        <f t="shared" si="102"/>
        <v>229</v>
      </c>
      <c r="AZ120" s="2">
        <f t="shared" si="128"/>
        <v>0.05</v>
      </c>
      <c r="BA120" s="2">
        <f t="shared" si="128"/>
        <v>0.15</v>
      </c>
      <c r="BB120" s="2">
        <f t="shared" si="128"/>
        <v>0.2</v>
      </c>
      <c r="BC120" s="2">
        <f t="shared" si="128"/>
        <v>0.2</v>
      </c>
      <c r="BD120" s="2">
        <f t="shared" si="128"/>
        <v>0.2</v>
      </c>
      <c r="BE120" s="2">
        <f t="shared" si="128"/>
        <v>0.15</v>
      </c>
      <c r="BF120" s="2">
        <f t="shared" si="128"/>
        <v>0.05</v>
      </c>
      <c r="BG120" s="21">
        <f t="shared" si="134"/>
        <v>18809831685.537979</v>
      </c>
      <c r="BH120" s="21">
        <f t="shared" si="134"/>
        <v>2423823377.781908</v>
      </c>
      <c r="BI120" s="21">
        <f t="shared" si="134"/>
        <v>312928580.63093114</v>
      </c>
      <c r="BJ120" s="21">
        <f t="shared" si="134"/>
        <v>40471538.185250074</v>
      </c>
      <c r="BK120" s="21">
        <f t="shared" si="134"/>
        <v>5242693.6294862702</v>
      </c>
      <c r="BL120" s="21">
        <f t="shared" si="134"/>
        <v>680152.70303977747</v>
      </c>
      <c r="BM120" s="21">
        <f t="shared" si="134"/>
        <v>88360.522569135719</v>
      </c>
      <c r="BN120" s="2">
        <f t="shared" si="137"/>
        <v>42.092944589088269</v>
      </c>
      <c r="BO120" s="2">
        <f t="shared" si="137"/>
        <v>44.097370521901993</v>
      </c>
      <c r="BP120" s="2">
        <f t="shared" si="137"/>
        <v>46.101796454715725</v>
      </c>
      <c r="BQ120" s="2">
        <f t="shared" si="137"/>
        <v>48.106222387529449</v>
      </c>
      <c r="BR120" s="2">
        <f t="shared" si="137"/>
        <v>50.110648320343174</v>
      </c>
      <c r="BS120" s="2">
        <f t="shared" si="137"/>
        <v>52.115074253156905</v>
      </c>
      <c r="BT120" s="2">
        <f t="shared" si="137"/>
        <v>54.119500185970637</v>
      </c>
      <c r="BU120" s="2">
        <f t="shared" si="84"/>
        <v>1.1920045428098905E-3</v>
      </c>
      <c r="BV120" s="2">
        <f t="shared" si="84"/>
        <v>1.5360097451089838E-4</v>
      </c>
      <c r="BW120" s="2">
        <f t="shared" si="84"/>
        <v>1.9830708531744826E-5</v>
      </c>
      <c r="BX120" s="2">
        <f t="shared" si="82"/>
        <v>2.5647362601552688E-6</v>
      </c>
      <c r="BY120" s="2">
        <f t="shared" si="82"/>
        <v>3.3223660516389562E-7</v>
      </c>
      <c r="BZ120" s="2">
        <f t="shared" si="82"/>
        <v>4.3102199178693126E-8</v>
      </c>
      <c r="CA120" s="2">
        <f t="shared" si="82"/>
        <v>5.5995261450656352E-9</v>
      </c>
      <c r="CB120" s="2"/>
      <c r="CC120" s="6">
        <f t="shared" si="103"/>
        <v>229</v>
      </c>
      <c r="CD120" s="2">
        <f t="shared" si="129"/>
        <v>0.01</v>
      </c>
      <c r="CE120" s="2">
        <f t="shared" si="129"/>
        <v>0.05</v>
      </c>
      <c r="CF120" s="2">
        <f t="shared" si="129"/>
        <v>0.2</v>
      </c>
      <c r="CG120" s="2">
        <f t="shared" si="129"/>
        <v>0.48</v>
      </c>
      <c r="CH120" s="2">
        <f t="shared" si="129"/>
        <v>0.2</v>
      </c>
      <c r="CI120" s="2">
        <f t="shared" si="129"/>
        <v>0.05</v>
      </c>
      <c r="CJ120" s="2">
        <f t="shared" si="129"/>
        <v>0.01</v>
      </c>
      <c r="CK120" s="21">
        <f t="shared" si="135"/>
        <v>40471538.185250074</v>
      </c>
      <c r="CL120" s="21">
        <f t="shared" si="135"/>
        <v>5242693.6294862702</v>
      </c>
      <c r="CM120" s="21">
        <f t="shared" si="135"/>
        <v>680152.70303977747</v>
      </c>
      <c r="CN120" s="21">
        <f t="shared" si="135"/>
        <v>88360.522569135719</v>
      </c>
      <c r="CO120" s="21">
        <f t="shared" si="135"/>
        <v>11493.908666582174</v>
      </c>
      <c r="CP120" s="21">
        <f t="shared" si="135"/>
        <v>1496.9140614380776</v>
      </c>
      <c r="CQ120" s="21">
        <f t="shared" si="135"/>
        <v>195.16927387398545</v>
      </c>
      <c r="CR120" s="2">
        <f t="shared" si="138"/>
        <v>48.106222387529449</v>
      </c>
      <c r="CS120" s="2">
        <f t="shared" si="138"/>
        <v>50.110648320343174</v>
      </c>
      <c r="CT120" s="2">
        <f t="shared" si="138"/>
        <v>52.115074253156905</v>
      </c>
      <c r="CU120" s="2">
        <f t="shared" si="138"/>
        <v>54.119500185970637</v>
      </c>
      <c r="CV120" s="2">
        <f t="shared" si="138"/>
        <v>56.123926118784361</v>
      </c>
      <c r="CW120" s="2">
        <f t="shared" si="138"/>
        <v>58.128352051598092</v>
      </c>
      <c r="CX120" s="2">
        <f t="shared" si="138"/>
        <v>60.132777984411817</v>
      </c>
      <c r="CY120" s="2">
        <f t="shared" si="85"/>
        <v>2.5647362601552688E-6</v>
      </c>
      <c r="CZ120" s="2">
        <f t="shared" si="85"/>
        <v>3.3223660516389562E-7</v>
      </c>
      <c r="DA120" s="2">
        <f t="shared" si="85"/>
        <v>4.3102199178693126E-8</v>
      </c>
      <c r="DB120" s="2">
        <f t="shared" si="83"/>
        <v>5.5995261450656352E-9</v>
      </c>
      <c r="DC120" s="2">
        <f t="shared" si="83"/>
        <v>7.2838457963131645E-10</v>
      </c>
      <c r="DD120" s="2">
        <f t="shared" si="83"/>
        <v>9.4861474108876905E-11</v>
      </c>
      <c r="DE120" s="2">
        <f t="shared" si="83"/>
        <v>1.2368141563623918E-11</v>
      </c>
      <c r="DF120" s="2"/>
      <c r="DG120" s="6">
        <f t="shared" si="104"/>
        <v>229</v>
      </c>
      <c r="DH120" s="2">
        <f t="shared" si="120"/>
        <v>0.06</v>
      </c>
      <c r="DI120" s="2">
        <f t="shared" si="120"/>
        <v>0.09</v>
      </c>
      <c r="DJ120" s="2">
        <f t="shared" si="120"/>
        <v>0.12</v>
      </c>
      <c r="DK120" s="2">
        <f t="shared" si="120"/>
        <v>0.13</v>
      </c>
      <c r="DL120" s="2">
        <f t="shared" si="120"/>
        <v>0.13</v>
      </c>
      <c r="DM120" s="2">
        <f t="shared" si="120"/>
        <v>0.1099999999990481</v>
      </c>
      <c r="DN120" s="2">
        <f t="shared" si="120"/>
        <v>9.6413324898051059E-2</v>
      </c>
      <c r="DO120" s="2">
        <f t="shared" si="120"/>
        <v>3.1756874936888307E-2</v>
      </c>
      <c r="DP120" s="2">
        <f t="shared" si="117"/>
        <v>3.8755671551195131E-3</v>
      </c>
      <c r="DQ120" s="2">
        <f t="shared" si="117"/>
        <v>3.7164457757928873E-4</v>
      </c>
      <c r="DR120" s="2">
        <f t="shared" si="117"/>
        <v>2.9325991651293346E-5</v>
      </c>
      <c r="DS120" s="2">
        <f t="shared" si="117"/>
        <v>2.5658517886739675E-6</v>
      </c>
      <c r="DT120" s="2">
        <f t="shared" si="117"/>
        <v>0</v>
      </c>
      <c r="DU120" s="21">
        <f t="shared" si="136"/>
        <v>680152.70303977747</v>
      </c>
      <c r="DV120" s="21">
        <f t="shared" si="136"/>
        <v>88360.522569135719</v>
      </c>
      <c r="DW120" s="21">
        <f t="shared" si="136"/>
        <v>11493.908666582174</v>
      </c>
      <c r="DX120" s="21">
        <f t="shared" si="136"/>
        <v>1496.9140614380776</v>
      </c>
      <c r="DY120" s="21">
        <f t="shared" si="136"/>
        <v>195.16927387398545</v>
      </c>
      <c r="DZ120" s="21">
        <f t="shared" si="136"/>
        <v>25.473026126992242</v>
      </c>
      <c r="EA120" s="21">
        <f t="shared" si="136"/>
        <v>3.3279445680808286</v>
      </c>
      <c r="EB120" s="21">
        <f t="shared" si="136"/>
        <v>0.43518360951752472</v>
      </c>
      <c r="EC120" s="21">
        <f t="shared" si="136"/>
        <v>5.6956928922718211E-2</v>
      </c>
      <c r="ED120" s="21">
        <f t="shared" si="136"/>
        <v>7.460653141467934E-3</v>
      </c>
      <c r="EE120" s="21">
        <f t="shared" si="136"/>
        <v>9.780111520757502E-4</v>
      </c>
      <c r="EF120" s="21">
        <f t="shared" si="136"/>
        <v>1.2830081963191234E-4</v>
      </c>
      <c r="EG120" s="21">
        <f t="shared" si="136"/>
        <v>1.6842909762778277E-5</v>
      </c>
      <c r="EH120" s="2">
        <f t="shared" si="132"/>
        <v>52.115074253156905</v>
      </c>
      <c r="EI120" s="2">
        <f t="shared" si="132"/>
        <v>54.119500185970637</v>
      </c>
      <c r="EJ120" s="2">
        <f t="shared" si="132"/>
        <v>56.123926118784361</v>
      </c>
      <c r="EK120" s="2">
        <f t="shared" si="132"/>
        <v>58.128352051598092</v>
      </c>
      <c r="EL120" s="2">
        <f t="shared" si="132"/>
        <v>60.132777984411817</v>
      </c>
      <c r="EM120" s="2">
        <f t="shared" si="132"/>
        <v>62.137203917225541</v>
      </c>
      <c r="EN120" s="2">
        <f t="shared" si="132"/>
        <v>64.141629850039266</v>
      </c>
      <c r="EO120" s="2">
        <f t="shared" si="132"/>
        <v>66.146055782852997</v>
      </c>
      <c r="EP120" s="2">
        <f t="shared" si="130"/>
        <v>68.150481715666729</v>
      </c>
      <c r="EQ120" s="2">
        <f t="shared" si="130"/>
        <v>70.154907648480446</v>
      </c>
      <c r="ER120" s="2">
        <f t="shared" si="130"/>
        <v>72.159333581294177</v>
      </c>
      <c r="ES120" s="2">
        <f t="shared" si="130"/>
        <v>74.163759514107909</v>
      </c>
      <c r="ET120" s="2">
        <f t="shared" si="130"/>
        <v>76.168185446921626</v>
      </c>
      <c r="EU120" s="2">
        <f t="shared" si="114"/>
        <v>4.3102199178693126E-8</v>
      </c>
      <c r="EV120" s="2">
        <f t="shared" si="114"/>
        <v>5.5995261450656352E-9</v>
      </c>
      <c r="EW120" s="2">
        <f t="shared" si="114"/>
        <v>7.2838457963131645E-10</v>
      </c>
      <c r="EX120" s="2">
        <f t="shared" si="114"/>
        <v>9.4861474108876905E-11</v>
      </c>
      <c r="EY120" s="2">
        <f t="shared" si="114"/>
        <v>1.2368141563623918E-11</v>
      </c>
      <c r="EZ120" s="2">
        <f t="shared" si="114"/>
        <v>1.61426021083601E-12</v>
      </c>
      <c r="FA120" s="2">
        <f t="shared" si="114"/>
        <v>2.1089636046139595E-13</v>
      </c>
      <c r="FB120" s="2">
        <f t="shared" si="113"/>
        <v>2.7578175508081411E-14</v>
      </c>
      <c r="FC120" s="2">
        <f t="shared" si="113"/>
        <v>3.6094378278021674E-15</v>
      </c>
      <c r="FD120" s="2">
        <f t="shared" si="113"/>
        <v>4.727917073173596E-16</v>
      </c>
      <c r="FE120" s="2">
        <f t="shared" si="113"/>
        <v>6.1977893033951211E-17</v>
      </c>
      <c r="FF120" s="2">
        <f t="shared" si="113"/>
        <v>8.1305969348486901E-18</v>
      </c>
      <c r="FG120" s="2">
        <f t="shared" si="113"/>
        <v>1.0673580331291683E-18</v>
      </c>
    </row>
    <row r="121" spans="1:163" x14ac:dyDescent="0.25">
      <c r="A121" s="19">
        <v>103</v>
      </c>
      <c r="B121" s="19">
        <v>231</v>
      </c>
      <c r="C121" s="4">
        <f t="shared" si="122"/>
        <v>103</v>
      </c>
      <c r="D121" s="20">
        <f t="shared" si="122"/>
        <v>231</v>
      </c>
      <c r="E121" s="8">
        <f t="shared" si="92"/>
        <v>504.16</v>
      </c>
      <c r="F121" s="21">
        <f t="shared" si="111"/>
        <v>6.3371356147021542E-14</v>
      </c>
      <c r="G121" s="7">
        <f t="shared" si="93"/>
        <v>0.37421571371096346</v>
      </c>
      <c r="H121" s="7">
        <f t="shared" si="94"/>
        <v>9.0373486697134849E-3</v>
      </c>
      <c r="I121" s="32">
        <f t="shared" si="95"/>
        <v>94.35573104808384</v>
      </c>
      <c r="J121" s="2">
        <f t="shared" si="105"/>
        <v>3.6125680604624129</v>
      </c>
      <c r="K121" s="2">
        <f t="shared" si="96"/>
        <v>10.834643825488277</v>
      </c>
      <c r="L121" s="2">
        <f t="shared" si="106"/>
        <v>1.5272039346064128</v>
      </c>
      <c r="M121" s="2">
        <f t="shared" si="97"/>
        <v>1</v>
      </c>
      <c r="N121" s="2">
        <f t="shared" si="98"/>
        <v>1</v>
      </c>
      <c r="O121" s="2">
        <f t="shared" si="99"/>
        <v>1</v>
      </c>
      <c r="P121" s="2">
        <f t="shared" si="100"/>
        <v>0.78340108356152038</v>
      </c>
      <c r="Q121" s="6">
        <f t="shared" si="101"/>
        <v>231</v>
      </c>
      <c r="R121" s="2">
        <f t="shared" si="127"/>
        <v>0.05</v>
      </c>
      <c r="S121" s="2">
        <f t="shared" si="127"/>
        <v>0.1</v>
      </c>
      <c r="T121" s="2">
        <f t="shared" si="127"/>
        <v>0.15</v>
      </c>
      <c r="U121" s="2">
        <f t="shared" si="127"/>
        <v>0.2</v>
      </c>
      <c r="V121" s="2">
        <f t="shared" si="127"/>
        <v>0.2</v>
      </c>
      <c r="W121" s="2">
        <f t="shared" si="127"/>
        <v>0.15</v>
      </c>
      <c r="X121" s="2">
        <f t="shared" si="127"/>
        <v>0.1</v>
      </c>
      <c r="Y121" s="2">
        <f t="shared" si="127"/>
        <v>0.05</v>
      </c>
      <c r="Z121" s="21">
        <f t="shared" si="133"/>
        <v>173181563539.73355</v>
      </c>
      <c r="AA121" s="21">
        <f t="shared" si="133"/>
        <v>22449196862.078278</v>
      </c>
      <c r="AB121" s="21">
        <f t="shared" si="133"/>
        <v>2916105447.6773586</v>
      </c>
      <c r="AC121" s="21">
        <f t="shared" si="133"/>
        <v>379517327.10781449</v>
      </c>
      <c r="AD121" s="21">
        <f t="shared" si="133"/>
        <v>49478690.279856935</v>
      </c>
      <c r="AE121" s="21">
        <f t="shared" si="133"/>
        <v>6461052.0429386599</v>
      </c>
      <c r="AF121" s="21">
        <f t="shared" si="133"/>
        <v>844955.42569431965</v>
      </c>
      <c r="AG121" s="21">
        <f t="shared" si="133"/>
        <v>110652.88437546798</v>
      </c>
      <c r="AH121" s="2">
        <f t="shared" si="131"/>
        <v>39.929487719047174</v>
      </c>
      <c r="AI121" s="2">
        <f t="shared" si="131"/>
        <v>41.925962104999535</v>
      </c>
      <c r="AJ121" s="2">
        <f t="shared" si="131"/>
        <v>43.922436490951895</v>
      </c>
      <c r="AK121" s="2">
        <f t="shared" si="131"/>
        <v>45.918910876904249</v>
      </c>
      <c r="AL121" s="2">
        <f t="shared" si="131"/>
        <v>47.91538526285661</v>
      </c>
      <c r="AM121" s="2">
        <f t="shared" si="131"/>
        <v>49.911859648808964</v>
      </c>
      <c r="AN121" s="2">
        <f t="shared" si="131"/>
        <v>51.908334034761324</v>
      </c>
      <c r="AO121" s="2">
        <f t="shared" si="131"/>
        <v>53.904808420713692</v>
      </c>
      <c r="AP121" s="2">
        <f t="shared" si="121"/>
        <v>1.0974750541178581E-2</v>
      </c>
      <c r="AQ121" s="2">
        <f t="shared" si="121"/>
        <v>1.4226360495614941E-3</v>
      </c>
      <c r="AR121" s="2">
        <f t="shared" si="121"/>
        <v>1.8479755688703594E-4</v>
      </c>
      <c r="AS121" s="2">
        <f t="shared" si="121"/>
        <v>2.4050527700115127E-5</v>
      </c>
      <c r="AT121" s="2">
        <f t="shared" si="121"/>
        <v>3.1355317034129919E-6</v>
      </c>
      <c r="AU121" s="2">
        <f t="shared" si="121"/>
        <v>4.0944563009750708E-7</v>
      </c>
      <c r="AV121" s="2">
        <f t="shared" si="121"/>
        <v>5.3545971210032926E-8</v>
      </c>
      <c r="AW121" s="2">
        <f t="shared" si="119"/>
        <v>7.0122233444529775E-9</v>
      </c>
      <c r="AX121" s="2"/>
      <c r="AY121" s="6">
        <f t="shared" si="102"/>
        <v>231</v>
      </c>
      <c r="AZ121" s="2">
        <f t="shared" si="128"/>
        <v>0.05</v>
      </c>
      <c r="BA121" s="2">
        <f t="shared" si="128"/>
        <v>0.15</v>
      </c>
      <c r="BB121" s="2">
        <f t="shared" si="128"/>
        <v>0.2</v>
      </c>
      <c r="BC121" s="2">
        <f t="shared" si="128"/>
        <v>0.2</v>
      </c>
      <c r="BD121" s="2">
        <f t="shared" si="128"/>
        <v>0.2</v>
      </c>
      <c r="BE121" s="2">
        <f t="shared" si="128"/>
        <v>0.15</v>
      </c>
      <c r="BF121" s="2">
        <f t="shared" si="128"/>
        <v>0.05</v>
      </c>
      <c r="BG121" s="21">
        <f t="shared" si="134"/>
        <v>22401874746.164829</v>
      </c>
      <c r="BH121" s="21">
        <f t="shared" si="134"/>
        <v>2909757732.5562334</v>
      </c>
      <c r="BI121" s="21">
        <f t="shared" si="134"/>
        <v>378666813.03395808</v>
      </c>
      <c r="BJ121" s="21">
        <f t="shared" si="134"/>
        <v>49364831.091567077</v>
      </c>
      <c r="BK121" s="21">
        <f t="shared" si="134"/>
        <v>6445819.7477648193</v>
      </c>
      <c r="BL121" s="21">
        <f t="shared" si="134"/>
        <v>842918.64889842062</v>
      </c>
      <c r="BM121" s="21">
        <f t="shared" si="134"/>
        <v>110380.64025280756</v>
      </c>
      <c r="BN121" s="2">
        <f t="shared" si="137"/>
        <v>41.925962104999535</v>
      </c>
      <c r="BO121" s="2">
        <f t="shared" si="137"/>
        <v>43.922436490951895</v>
      </c>
      <c r="BP121" s="2">
        <f t="shared" si="137"/>
        <v>45.918910876904249</v>
      </c>
      <c r="BQ121" s="2">
        <f t="shared" si="137"/>
        <v>47.91538526285661</v>
      </c>
      <c r="BR121" s="2">
        <f t="shared" si="137"/>
        <v>49.911859648808964</v>
      </c>
      <c r="BS121" s="2">
        <f t="shared" si="137"/>
        <v>51.908334034761324</v>
      </c>
      <c r="BT121" s="2">
        <f t="shared" si="137"/>
        <v>53.904808420713692</v>
      </c>
      <c r="BU121" s="2">
        <f t="shared" si="84"/>
        <v>1.4196371829003119E-3</v>
      </c>
      <c r="BV121" s="2">
        <f t="shared" si="84"/>
        <v>1.8439529357137526E-4</v>
      </c>
      <c r="BW121" s="2">
        <f t="shared" si="84"/>
        <v>2.3996629469832719E-5</v>
      </c>
      <c r="BX121" s="2">
        <f t="shared" si="82"/>
        <v>3.1283162922412638E-6</v>
      </c>
      <c r="BY121" s="2">
        <f t="shared" si="82"/>
        <v>4.0848033889510913E-7</v>
      </c>
      <c r="BZ121" s="2">
        <f t="shared" si="82"/>
        <v>5.3416897902308026E-8</v>
      </c>
      <c r="CA121" s="2">
        <f t="shared" si="82"/>
        <v>6.9949708651969305E-9</v>
      </c>
      <c r="CB121" s="2"/>
      <c r="CC121" s="6">
        <f t="shared" si="103"/>
        <v>231</v>
      </c>
      <c r="CD121" s="2">
        <f t="shared" si="129"/>
        <v>0.01</v>
      </c>
      <c r="CE121" s="2">
        <f t="shared" si="129"/>
        <v>0.05</v>
      </c>
      <c r="CF121" s="2">
        <f t="shared" si="129"/>
        <v>0.2</v>
      </c>
      <c r="CG121" s="2">
        <f t="shared" si="129"/>
        <v>0.48</v>
      </c>
      <c r="CH121" s="2">
        <f t="shared" si="129"/>
        <v>0.2</v>
      </c>
      <c r="CI121" s="2">
        <f t="shared" si="129"/>
        <v>0.05</v>
      </c>
      <c r="CJ121" s="2">
        <f t="shared" si="129"/>
        <v>0.01</v>
      </c>
      <c r="CK121" s="21">
        <f t="shared" si="135"/>
        <v>49364831.091567077</v>
      </c>
      <c r="CL121" s="21">
        <f t="shared" si="135"/>
        <v>6445819.7477648193</v>
      </c>
      <c r="CM121" s="21">
        <f t="shared" si="135"/>
        <v>842918.64889842062</v>
      </c>
      <c r="CN121" s="21">
        <f t="shared" si="135"/>
        <v>110380.64025280756</v>
      </c>
      <c r="CO121" s="21">
        <f t="shared" si="135"/>
        <v>14472.969025854421</v>
      </c>
      <c r="CP121" s="21">
        <f t="shared" si="135"/>
        <v>1899.9487618502108</v>
      </c>
      <c r="CQ121" s="21">
        <f t="shared" si="135"/>
        <v>249.69594066076985</v>
      </c>
      <c r="CR121" s="2">
        <f t="shared" si="138"/>
        <v>47.91538526285661</v>
      </c>
      <c r="CS121" s="2">
        <f t="shared" si="138"/>
        <v>49.911859648808964</v>
      </c>
      <c r="CT121" s="2">
        <f t="shared" si="138"/>
        <v>51.908334034761324</v>
      </c>
      <c r="CU121" s="2">
        <f t="shared" si="138"/>
        <v>53.904808420713692</v>
      </c>
      <c r="CV121" s="2">
        <f t="shared" si="138"/>
        <v>55.901282806666046</v>
      </c>
      <c r="CW121" s="2">
        <f t="shared" si="138"/>
        <v>57.897757192618407</v>
      </c>
      <c r="CX121" s="2">
        <f t="shared" si="138"/>
        <v>59.894231578570768</v>
      </c>
      <c r="CY121" s="2">
        <f t="shared" si="85"/>
        <v>3.1283162922412638E-6</v>
      </c>
      <c r="CZ121" s="2">
        <f t="shared" si="85"/>
        <v>4.0848033889510913E-7</v>
      </c>
      <c r="DA121" s="2">
        <f t="shared" si="85"/>
        <v>5.3416897902308026E-8</v>
      </c>
      <c r="DB121" s="2">
        <f t="shared" si="83"/>
        <v>6.9949708651969305E-9</v>
      </c>
      <c r="DC121" s="2">
        <f t="shared" si="83"/>
        <v>9.1717167464223194E-10</v>
      </c>
      <c r="DD121" s="2">
        <f t="shared" si="83"/>
        <v>1.2040232964830233E-10</v>
      </c>
      <c r="DE121" s="2">
        <f t="shared" si="83"/>
        <v>1.5823570384079203E-11</v>
      </c>
      <c r="DF121" s="2"/>
      <c r="DG121" s="6">
        <f t="shared" si="104"/>
        <v>231</v>
      </c>
      <c r="DH121" s="2">
        <f t="shared" si="120"/>
        <v>0.06</v>
      </c>
      <c r="DI121" s="2">
        <f t="shared" si="120"/>
        <v>0.09</v>
      </c>
      <c r="DJ121" s="2">
        <f t="shared" si="120"/>
        <v>0.12</v>
      </c>
      <c r="DK121" s="2">
        <f t="shared" si="120"/>
        <v>0.13</v>
      </c>
      <c r="DL121" s="2">
        <f t="shared" si="120"/>
        <v>0.13</v>
      </c>
      <c r="DM121" s="2">
        <f t="shared" si="120"/>
        <v>0.1099999999999994</v>
      </c>
      <c r="DN121" s="2">
        <f t="shared" si="120"/>
        <v>9.8677958847472352E-2</v>
      </c>
      <c r="DO121" s="2">
        <f t="shared" si="120"/>
        <v>3.9113544031672484E-2</v>
      </c>
      <c r="DP121" s="2">
        <f t="shared" si="117"/>
        <v>5.0726056749975336E-3</v>
      </c>
      <c r="DQ121" s="2">
        <f t="shared" si="117"/>
        <v>4.9415770786346853E-4</v>
      </c>
      <c r="DR121" s="2">
        <f t="shared" si="117"/>
        <v>3.93467007732895E-5</v>
      </c>
      <c r="DS121" s="2">
        <f t="shared" si="117"/>
        <v>3.4705987418814922E-6</v>
      </c>
      <c r="DT121" s="2">
        <f t="shared" si="117"/>
        <v>0</v>
      </c>
      <c r="DU121" s="21">
        <f t="shared" si="136"/>
        <v>842918.64889842062</v>
      </c>
      <c r="DV121" s="21">
        <f t="shared" si="136"/>
        <v>110380.64025280756</v>
      </c>
      <c r="DW121" s="21">
        <f t="shared" si="136"/>
        <v>14472.969025854421</v>
      </c>
      <c r="DX121" s="21">
        <f t="shared" si="136"/>
        <v>1899.9487618502108</v>
      </c>
      <c r="DY121" s="21">
        <f t="shared" si="136"/>
        <v>249.69594066076985</v>
      </c>
      <c r="DZ121" s="21">
        <f t="shared" si="136"/>
        <v>32.850008532052243</v>
      </c>
      <c r="EA121" s="21">
        <f t="shared" si="136"/>
        <v>4.3259933160509245</v>
      </c>
      <c r="EB121" s="21">
        <f t="shared" si="136"/>
        <v>0.57021287317780855</v>
      </c>
      <c r="EC121" s="21">
        <f t="shared" si="136"/>
        <v>7.5225606859357655E-2</v>
      </c>
      <c r="ED121" s="21">
        <f t="shared" si="136"/>
        <v>9.93231671426573E-3</v>
      </c>
      <c r="EE121" s="21">
        <f t="shared" si="136"/>
        <v>1.3124175357004954E-3</v>
      </c>
      <c r="EF121" s="21">
        <f t="shared" si="136"/>
        <v>1.7354499515560815E-4</v>
      </c>
      <c r="EG121" s="21">
        <f t="shared" si="136"/>
        <v>2.2964350808400177E-5</v>
      </c>
      <c r="EH121" s="2">
        <f t="shared" si="132"/>
        <v>51.908334034761324</v>
      </c>
      <c r="EI121" s="2">
        <f t="shared" si="132"/>
        <v>53.904808420713692</v>
      </c>
      <c r="EJ121" s="2">
        <f t="shared" si="132"/>
        <v>55.901282806666046</v>
      </c>
      <c r="EK121" s="2">
        <f t="shared" si="132"/>
        <v>57.897757192618407</v>
      </c>
      <c r="EL121" s="2">
        <f t="shared" si="132"/>
        <v>59.894231578570768</v>
      </c>
      <c r="EM121" s="2">
        <f t="shared" si="132"/>
        <v>61.890705964523121</v>
      </c>
      <c r="EN121" s="2">
        <f t="shared" si="132"/>
        <v>63.887180350475482</v>
      </c>
      <c r="EO121" s="2">
        <f t="shared" si="132"/>
        <v>65.883654736427843</v>
      </c>
      <c r="EP121" s="2">
        <f t="shared" si="130"/>
        <v>67.880129122380197</v>
      </c>
      <c r="EQ121" s="2">
        <f t="shared" si="130"/>
        <v>69.876603508332565</v>
      </c>
      <c r="ER121" s="2">
        <f t="shared" si="130"/>
        <v>71.873077894284918</v>
      </c>
      <c r="ES121" s="2">
        <f t="shared" si="130"/>
        <v>73.869552280237272</v>
      </c>
      <c r="ET121" s="2">
        <f t="shared" si="130"/>
        <v>75.86602666618964</v>
      </c>
      <c r="EU121" s="2">
        <f t="shared" si="114"/>
        <v>5.3416897902308026E-8</v>
      </c>
      <c r="EV121" s="2">
        <f t="shared" si="114"/>
        <v>6.9949708651969305E-9</v>
      </c>
      <c r="EW121" s="2">
        <f t="shared" si="114"/>
        <v>9.1717167464223194E-10</v>
      </c>
      <c r="EX121" s="2">
        <f t="shared" si="114"/>
        <v>1.2040232964830233E-10</v>
      </c>
      <c r="EY121" s="2">
        <f t="shared" si="114"/>
        <v>1.5823570384079203E-11</v>
      </c>
      <c r="EZ121" s="2">
        <f t="shared" si="114"/>
        <v>2.081749590117379E-12</v>
      </c>
      <c r="FA121" s="2">
        <f t="shared" si="114"/>
        <v>2.7414406312109784E-13</v>
      </c>
      <c r="FB121" s="2">
        <f t="shared" si="113"/>
        <v>3.6135163065767332E-14</v>
      </c>
      <c r="FC121" s="2">
        <f t="shared" si="113"/>
        <v>4.7671487236601801E-15</v>
      </c>
      <c r="FD121" s="2">
        <f t="shared" si="113"/>
        <v>6.294243798647485E-16</v>
      </c>
      <c r="FE121" s="2">
        <f t="shared" si="113"/>
        <v>8.3169679068472453E-17</v>
      </c>
      <c r="FF121" s="2">
        <f t="shared" si="113"/>
        <v>1.0997781695539172E-17</v>
      </c>
      <c r="FG121" s="2">
        <f t="shared" si="113"/>
        <v>1.4552820537642698E-18</v>
      </c>
    </row>
    <row r="122" spans="1:163" x14ac:dyDescent="0.25">
      <c r="A122" s="19">
        <v>104</v>
      </c>
      <c r="B122" s="19">
        <v>233</v>
      </c>
      <c r="C122" s="4">
        <f t="shared" si="122"/>
        <v>104</v>
      </c>
      <c r="D122" s="20">
        <f t="shared" si="122"/>
        <v>233</v>
      </c>
      <c r="E122" s="8">
        <f t="shared" si="92"/>
        <v>506.16</v>
      </c>
      <c r="F122" s="21">
        <f t="shared" si="111"/>
        <v>6.3371356147021542E-14</v>
      </c>
      <c r="G122" s="7">
        <f t="shared" si="93"/>
        <v>0.36586882922907982</v>
      </c>
      <c r="H122" s="7">
        <f t="shared" si="94"/>
        <v>9.0581534665277498E-3</v>
      </c>
      <c r="I122" s="32">
        <f t="shared" si="95"/>
        <v>94.417133085825569</v>
      </c>
      <c r="J122" s="2">
        <f t="shared" si="105"/>
        <v>3.7106286656017189</v>
      </c>
      <c r="K122" s="2">
        <f t="shared" si="96"/>
        <v>11.532391876735714</v>
      </c>
      <c r="L122" s="2">
        <f t="shared" si="106"/>
        <v>1.5329812681525194</v>
      </c>
      <c r="M122" s="2">
        <f t="shared" si="97"/>
        <v>1</v>
      </c>
      <c r="N122" s="2">
        <f t="shared" si="98"/>
        <v>1</v>
      </c>
      <c r="O122" s="2">
        <f t="shared" si="99"/>
        <v>1</v>
      </c>
      <c r="P122" s="2">
        <f t="shared" si="100"/>
        <v>0.79425224828372065</v>
      </c>
      <c r="Q122" s="6">
        <f t="shared" si="101"/>
        <v>233</v>
      </c>
      <c r="R122" s="2">
        <f t="shared" si="127"/>
        <v>0.05</v>
      </c>
      <c r="S122" s="2">
        <f t="shared" si="127"/>
        <v>0.1</v>
      </c>
      <c r="T122" s="2">
        <f t="shared" si="127"/>
        <v>0.15</v>
      </c>
      <c r="U122" s="2">
        <f t="shared" si="127"/>
        <v>0.2</v>
      </c>
      <c r="V122" s="2">
        <f t="shared" si="127"/>
        <v>0.2</v>
      </c>
      <c r="W122" s="2">
        <f t="shared" si="127"/>
        <v>0.15</v>
      </c>
      <c r="X122" s="2">
        <f t="shared" si="127"/>
        <v>0.1</v>
      </c>
      <c r="Y122" s="2">
        <f t="shared" si="127"/>
        <v>0.05</v>
      </c>
      <c r="Z122" s="21">
        <f t="shared" si="133"/>
        <v>204353614879.89203</v>
      </c>
      <c r="AA122" s="21">
        <f t="shared" si="133"/>
        <v>26699980077.277454</v>
      </c>
      <c r="AB122" s="21">
        <f t="shared" si="133"/>
        <v>3495767377.5449505</v>
      </c>
      <c r="AC122" s="21">
        <f t="shared" si="133"/>
        <v>458563863.86145461</v>
      </c>
      <c r="AD122" s="21">
        <f t="shared" si="133"/>
        <v>60258054.913676605</v>
      </c>
      <c r="AE122" s="21">
        <f t="shared" si="133"/>
        <v>7931012.7515543252</v>
      </c>
      <c r="AF122" s="21">
        <f t="shared" si="133"/>
        <v>1045412.1074367794</v>
      </c>
      <c r="AG122" s="21">
        <f t="shared" si="133"/>
        <v>137989.04984604934</v>
      </c>
      <c r="AH122" s="2">
        <f t="shared" si="131"/>
        <v>39.771713545983133</v>
      </c>
      <c r="AI122" s="2">
        <f t="shared" si="131"/>
        <v>41.760299223282288</v>
      </c>
      <c r="AJ122" s="2">
        <f t="shared" si="131"/>
        <v>43.748884900581452</v>
      </c>
      <c r="AK122" s="2">
        <f t="shared" si="131"/>
        <v>45.737470577880607</v>
      </c>
      <c r="AL122" s="2">
        <f t="shared" si="131"/>
        <v>47.726056255179763</v>
      </c>
      <c r="AM122" s="2">
        <f t="shared" si="131"/>
        <v>49.714641932478919</v>
      </c>
      <c r="AN122" s="2">
        <f t="shared" si="131"/>
        <v>51.703227609778075</v>
      </c>
      <c r="AO122" s="2">
        <f t="shared" si="131"/>
        <v>53.691813287077238</v>
      </c>
      <c r="AP122" s="2">
        <f t="shared" si="121"/>
        <v>1.2950165708489005E-2</v>
      </c>
      <c r="AQ122" s="2">
        <f t="shared" si="121"/>
        <v>1.6920139465956626E-3</v>
      </c>
      <c r="AR122" s="2">
        <f t="shared" si="121"/>
        <v>2.2153151948954493E-4</v>
      </c>
      <c r="AS122" s="2">
        <f t="shared" si="121"/>
        <v>2.9059813932918684E-5</v>
      </c>
      <c r="AT122" s="2">
        <f t="shared" si="121"/>
        <v>3.8186346586613865E-6</v>
      </c>
      <c r="AU122" s="2">
        <f t="shared" si="121"/>
        <v>5.0259903368531853E-7</v>
      </c>
      <c r="AV122" s="2">
        <f t="shared" si="121"/>
        <v>6.624918298078449E-8</v>
      </c>
      <c r="AW122" s="2">
        <f t="shared" si="119"/>
        <v>8.7445532221831011E-9</v>
      </c>
      <c r="AX122" s="2"/>
      <c r="AY122" s="6">
        <f t="shared" si="102"/>
        <v>233</v>
      </c>
      <c r="AZ122" s="2">
        <f t="shared" si="128"/>
        <v>0.05</v>
      </c>
      <c r="BA122" s="2">
        <f t="shared" si="128"/>
        <v>0.15</v>
      </c>
      <c r="BB122" s="2">
        <f t="shared" si="128"/>
        <v>0.2</v>
      </c>
      <c r="BC122" s="2">
        <f t="shared" si="128"/>
        <v>0.2</v>
      </c>
      <c r="BD122" s="2">
        <f t="shared" si="128"/>
        <v>0.2</v>
      </c>
      <c r="BE122" s="2">
        <f t="shared" si="128"/>
        <v>0.15</v>
      </c>
      <c r="BF122" s="2">
        <f t="shared" si="128"/>
        <v>0.05</v>
      </c>
      <c r="BG122" s="21">
        <f t="shared" si="134"/>
        <v>26643855761.948586</v>
      </c>
      <c r="BH122" s="21">
        <f t="shared" si="134"/>
        <v>3488178124.33706</v>
      </c>
      <c r="BI122" s="21">
        <f t="shared" si="134"/>
        <v>457538800.40610254</v>
      </c>
      <c r="BJ122" s="21">
        <f t="shared" si="134"/>
        <v>60119724.096763186</v>
      </c>
      <c r="BK122" s="21">
        <f t="shared" si="134"/>
        <v>7912357.8631357495</v>
      </c>
      <c r="BL122" s="21">
        <f t="shared" si="134"/>
        <v>1042897.6589899306</v>
      </c>
      <c r="BM122" s="21">
        <f t="shared" si="134"/>
        <v>137650.26348881799</v>
      </c>
      <c r="BN122" s="2">
        <f t="shared" si="137"/>
        <v>41.760299223282288</v>
      </c>
      <c r="BO122" s="2">
        <f t="shared" si="137"/>
        <v>43.748884900581452</v>
      </c>
      <c r="BP122" s="2">
        <f t="shared" si="137"/>
        <v>45.737470577880607</v>
      </c>
      <c r="BQ122" s="2">
        <f t="shared" si="137"/>
        <v>47.726056255179763</v>
      </c>
      <c r="BR122" s="2">
        <f t="shared" si="137"/>
        <v>49.714641932478919</v>
      </c>
      <c r="BS122" s="2">
        <f t="shared" si="137"/>
        <v>51.703227609778075</v>
      </c>
      <c r="BT122" s="2">
        <f t="shared" si="137"/>
        <v>53.691813287077238</v>
      </c>
      <c r="BU122" s="2">
        <f t="shared" si="84"/>
        <v>1.6884572726204485E-3</v>
      </c>
      <c r="BV122" s="2">
        <f t="shared" si="84"/>
        <v>2.2105057822161776E-4</v>
      </c>
      <c r="BW122" s="2">
        <f t="shared" si="84"/>
        <v>2.899485427161627E-5</v>
      </c>
      <c r="BX122" s="2">
        <f t="shared" si="82"/>
        <v>3.8098684471966571E-6</v>
      </c>
      <c r="BY122" s="2">
        <f t="shared" si="82"/>
        <v>5.0141684810746212E-7</v>
      </c>
      <c r="BZ122" s="2">
        <f t="shared" si="82"/>
        <v>6.6089838972745924E-8</v>
      </c>
      <c r="CA122" s="2">
        <f t="shared" si="82"/>
        <v>8.7230838712812421E-9</v>
      </c>
      <c r="CB122" s="2"/>
      <c r="CC122" s="6">
        <f t="shared" si="103"/>
        <v>233</v>
      </c>
      <c r="CD122" s="2">
        <f t="shared" si="129"/>
        <v>0.01</v>
      </c>
      <c r="CE122" s="2">
        <f t="shared" si="129"/>
        <v>0.05</v>
      </c>
      <c r="CF122" s="2">
        <f t="shared" si="129"/>
        <v>0.2</v>
      </c>
      <c r="CG122" s="2">
        <f t="shared" si="129"/>
        <v>0.48</v>
      </c>
      <c r="CH122" s="2">
        <f t="shared" si="129"/>
        <v>0.2</v>
      </c>
      <c r="CI122" s="2">
        <f t="shared" si="129"/>
        <v>0.05</v>
      </c>
      <c r="CJ122" s="2">
        <f t="shared" si="129"/>
        <v>0.01</v>
      </c>
      <c r="CK122" s="21">
        <f t="shared" si="135"/>
        <v>60119724.096763186</v>
      </c>
      <c r="CL122" s="21">
        <f t="shared" si="135"/>
        <v>7912357.8631357495</v>
      </c>
      <c r="CM122" s="21">
        <f t="shared" si="135"/>
        <v>1042897.6589899306</v>
      </c>
      <c r="CN122" s="21">
        <f t="shared" si="135"/>
        <v>137650.26348881799</v>
      </c>
      <c r="CO122" s="21">
        <f t="shared" si="135"/>
        <v>18191.551384535065</v>
      </c>
      <c r="CP122" s="21">
        <f t="shared" si="135"/>
        <v>2407.0318278614141</v>
      </c>
      <c r="CQ122" s="21">
        <f t="shared" si="135"/>
        <v>318.84466140676921</v>
      </c>
      <c r="CR122" s="2">
        <f t="shared" si="138"/>
        <v>47.726056255179763</v>
      </c>
      <c r="CS122" s="2">
        <f t="shared" si="138"/>
        <v>49.714641932478919</v>
      </c>
      <c r="CT122" s="2">
        <f t="shared" si="138"/>
        <v>51.703227609778075</v>
      </c>
      <c r="CU122" s="2">
        <f t="shared" si="138"/>
        <v>53.691813287077238</v>
      </c>
      <c r="CV122" s="2">
        <f t="shared" si="138"/>
        <v>55.680398964376394</v>
      </c>
      <c r="CW122" s="2">
        <f t="shared" si="138"/>
        <v>57.66898464167555</v>
      </c>
      <c r="CX122" s="2">
        <f t="shared" si="138"/>
        <v>59.657570318974706</v>
      </c>
      <c r="CY122" s="2">
        <f t="shared" si="85"/>
        <v>3.8098684471966571E-6</v>
      </c>
      <c r="CZ122" s="2">
        <f t="shared" si="85"/>
        <v>5.0141684810746212E-7</v>
      </c>
      <c r="DA122" s="2">
        <f t="shared" si="85"/>
        <v>6.6089838972745924E-8</v>
      </c>
      <c r="DB122" s="2">
        <f t="shared" si="83"/>
        <v>8.7230838712812421E-9</v>
      </c>
      <c r="DC122" s="2">
        <f t="shared" si="83"/>
        <v>1.1528232816562144E-9</v>
      </c>
      <c r="DD122" s="2">
        <f t="shared" si="83"/>
        <v>1.5253687122062192E-10</v>
      </c>
      <c r="DE122" s="2">
        <f t="shared" si="83"/>
        <v>2.0205618593584863E-11</v>
      </c>
      <c r="DF122" s="2"/>
      <c r="DG122" s="6">
        <f t="shared" si="104"/>
        <v>233</v>
      </c>
      <c r="DH122" s="2">
        <f t="shared" si="120"/>
        <v>0.06</v>
      </c>
      <c r="DI122" s="2">
        <f t="shared" si="120"/>
        <v>0.09</v>
      </c>
      <c r="DJ122" s="2">
        <f t="shared" si="120"/>
        <v>0.12</v>
      </c>
      <c r="DK122" s="2">
        <f t="shared" si="120"/>
        <v>0.13</v>
      </c>
      <c r="DL122" s="2">
        <f t="shared" si="120"/>
        <v>0.13</v>
      </c>
      <c r="DM122" s="2">
        <f t="shared" si="120"/>
        <v>0.11</v>
      </c>
      <c r="DN122" s="2">
        <f t="shared" si="120"/>
        <v>9.9634582015185547E-2</v>
      </c>
      <c r="DO122" s="2">
        <f t="shared" si="120"/>
        <v>4.7298174924605654E-2</v>
      </c>
      <c r="DP122" s="2">
        <f t="shared" si="117"/>
        <v>6.6068049086628186E-3</v>
      </c>
      <c r="DQ122" s="2">
        <f t="shared" si="117"/>
        <v>6.5533550815328198E-4</v>
      </c>
      <c r="DR122" s="2">
        <f t="shared" si="117"/>
        <v>5.2667643101654838E-5</v>
      </c>
      <c r="DS122" s="2">
        <f t="shared" si="117"/>
        <v>4.6832840117172483E-6</v>
      </c>
      <c r="DT122" s="2">
        <f t="shared" si="117"/>
        <v>0</v>
      </c>
      <c r="DU122" s="21">
        <f t="shared" si="136"/>
        <v>1042897.6589899306</v>
      </c>
      <c r="DV122" s="21">
        <f t="shared" si="136"/>
        <v>137650.26348881799</v>
      </c>
      <c r="DW122" s="21">
        <f t="shared" si="136"/>
        <v>18191.551384535065</v>
      </c>
      <c r="DX122" s="21">
        <f t="shared" si="136"/>
        <v>2407.0318278614141</v>
      </c>
      <c r="DY122" s="21">
        <f t="shared" si="136"/>
        <v>318.84466140676921</v>
      </c>
      <c r="DZ122" s="21">
        <f t="shared" si="136"/>
        <v>42.279590617869019</v>
      </c>
      <c r="EA122" s="21">
        <f t="shared" si="136"/>
        <v>5.611883602712501</v>
      </c>
      <c r="EB122" s="21">
        <f t="shared" si="136"/>
        <v>0.74556800919657751</v>
      </c>
      <c r="EC122" s="21">
        <f t="shared" si="136"/>
        <v>9.9138719310979936E-2</v>
      </c>
      <c r="ED122" s="21">
        <f t="shared" si="136"/>
        <v>1.3193361060308655E-2</v>
      </c>
      <c r="EE122" s="21">
        <f t="shared" si="136"/>
        <v>1.7571309541876195E-3</v>
      </c>
      <c r="EF122" s="21">
        <f t="shared" si="136"/>
        <v>2.3419162130297599E-4</v>
      </c>
      <c r="EG122" s="21">
        <f t="shared" si="136"/>
        <v>3.1234929463679741E-5</v>
      </c>
      <c r="EH122" s="2">
        <f t="shared" si="132"/>
        <v>51.703227609778075</v>
      </c>
      <c r="EI122" s="2">
        <f t="shared" si="132"/>
        <v>53.691813287077238</v>
      </c>
      <c r="EJ122" s="2">
        <f t="shared" si="132"/>
        <v>55.680398964376394</v>
      </c>
      <c r="EK122" s="2">
        <f t="shared" si="132"/>
        <v>57.66898464167555</v>
      </c>
      <c r="EL122" s="2">
        <f t="shared" si="132"/>
        <v>59.657570318974706</v>
      </c>
      <c r="EM122" s="2">
        <f t="shared" si="132"/>
        <v>61.646155996273862</v>
      </c>
      <c r="EN122" s="2">
        <f t="shared" si="132"/>
        <v>63.634741673573018</v>
      </c>
      <c r="EO122" s="2">
        <f t="shared" si="132"/>
        <v>65.623327350872174</v>
      </c>
      <c r="EP122" s="2">
        <f t="shared" si="130"/>
        <v>67.61191302817133</v>
      </c>
      <c r="EQ122" s="2">
        <f t="shared" si="130"/>
        <v>69.600498705470486</v>
      </c>
      <c r="ER122" s="2">
        <f t="shared" si="130"/>
        <v>71.589084382769641</v>
      </c>
      <c r="ES122" s="2">
        <f t="shared" si="130"/>
        <v>73.577670060068797</v>
      </c>
      <c r="ET122" s="2">
        <f t="shared" si="130"/>
        <v>75.566255737367953</v>
      </c>
      <c r="EU122" s="2">
        <f t="shared" si="114"/>
        <v>6.6089838972745924E-8</v>
      </c>
      <c r="EV122" s="2">
        <f t="shared" si="114"/>
        <v>8.7230838712812421E-9</v>
      </c>
      <c r="EW122" s="2">
        <f t="shared" si="114"/>
        <v>1.1528232816562144E-9</v>
      </c>
      <c r="EX122" s="2">
        <f t="shared" ref="EX122:FC148" si="139">$DJ$7*$E122*EXP((-EK122))*(1-(EK122^2+2.334733*EK122+0.250621)/(EK122^2+3.330657*EK122+1.681534))</f>
        <v>1.5253687122062192E-10</v>
      </c>
      <c r="EY122" s="2">
        <f t="shared" si="139"/>
        <v>2.0205618593584863E-11</v>
      </c>
      <c r="EZ122" s="2">
        <f t="shared" si="139"/>
        <v>2.6793149947952482E-12</v>
      </c>
      <c r="FA122" s="2">
        <f t="shared" si="139"/>
        <v>3.5563267444312423E-13</v>
      </c>
      <c r="FB122" s="2">
        <f t="shared" si="113"/>
        <v>4.7247655842622142E-14</v>
      </c>
      <c r="FC122" s="2">
        <f t="shared" si="113"/>
        <v>6.2825550894157114E-15</v>
      </c>
      <c r="FD122" s="2">
        <f t="shared" si="113"/>
        <v>8.3608118252906563E-16</v>
      </c>
      <c r="FE122" s="2">
        <f t="shared" si="113"/>
        <v>1.1135177149477942E-16</v>
      </c>
      <c r="FF122" s="2">
        <f t="shared" si="113"/>
        <v>1.4841040640239288E-17</v>
      </c>
      <c r="FG122" s="2">
        <f t="shared" si="113"/>
        <v>1.9793998392699454E-18</v>
      </c>
    </row>
    <row r="123" spans="1:163" x14ac:dyDescent="0.25">
      <c r="A123" s="19">
        <v>105</v>
      </c>
      <c r="B123" s="19">
        <v>235</v>
      </c>
      <c r="C123" s="4">
        <f t="shared" si="122"/>
        <v>105</v>
      </c>
      <c r="D123" s="20">
        <f t="shared" si="122"/>
        <v>235</v>
      </c>
      <c r="E123" s="8">
        <f t="shared" si="92"/>
        <v>508.16</v>
      </c>
      <c r="F123" s="21">
        <f t="shared" si="111"/>
        <v>6.3371356147021542E-14</v>
      </c>
      <c r="G123" s="7">
        <f t="shared" si="93"/>
        <v>0.35724715329169465</v>
      </c>
      <c r="H123" s="7">
        <f t="shared" si="94"/>
        <v>9.0796431872091667E-3</v>
      </c>
      <c r="I123" s="32">
        <f t="shared" si="95"/>
        <v>94.48063921324713</v>
      </c>
      <c r="J123" s="2">
        <f t="shared" si="105"/>
        <v>3.8147061173030439</v>
      </c>
      <c r="K123" s="2">
        <f t="shared" si="96"/>
        <v>12.32237798808716</v>
      </c>
      <c r="L123" s="2">
        <f t="shared" si="106"/>
        <v>1.5390684409597373</v>
      </c>
      <c r="M123" s="2">
        <f t="shared" si="97"/>
        <v>1</v>
      </c>
      <c r="N123" s="2">
        <f t="shared" si="98"/>
        <v>1</v>
      </c>
      <c r="O123" s="2">
        <f t="shared" si="99"/>
        <v>1</v>
      </c>
      <c r="P123" s="2">
        <f t="shared" si="100"/>
        <v>0.8054084383418626</v>
      </c>
      <c r="Q123" s="6">
        <f t="shared" si="101"/>
        <v>235</v>
      </c>
      <c r="R123" s="2">
        <f t="shared" si="127"/>
        <v>0.05</v>
      </c>
      <c r="S123" s="2">
        <f t="shared" si="127"/>
        <v>0.1</v>
      </c>
      <c r="T123" s="2">
        <f t="shared" si="127"/>
        <v>0.15</v>
      </c>
      <c r="U123" s="2">
        <f t="shared" si="127"/>
        <v>0.2</v>
      </c>
      <c r="V123" s="2">
        <f t="shared" si="127"/>
        <v>0.2</v>
      </c>
      <c r="W123" s="2">
        <f t="shared" si="127"/>
        <v>0.15</v>
      </c>
      <c r="X123" s="2">
        <f t="shared" si="127"/>
        <v>0.1</v>
      </c>
      <c r="Y123" s="2">
        <f t="shared" si="127"/>
        <v>0.05</v>
      </c>
      <c r="Z123" s="21">
        <f t="shared" si="133"/>
        <v>240829728923.65656</v>
      </c>
      <c r="AA123" s="21">
        <f t="shared" si="133"/>
        <v>31713282779.635204</v>
      </c>
      <c r="AB123" s="21">
        <f t="shared" si="133"/>
        <v>4184802727.1559916</v>
      </c>
      <c r="AC123" s="21">
        <f t="shared" si="133"/>
        <v>553266330.36731863</v>
      </c>
      <c r="AD123" s="21">
        <f t="shared" si="133"/>
        <v>73274227.23350881</v>
      </c>
      <c r="AE123" s="21">
        <f t="shared" si="133"/>
        <v>9720001.054347571</v>
      </c>
      <c r="AF123" s="21">
        <f t="shared" si="133"/>
        <v>1291298.1767294165</v>
      </c>
      <c r="AG123" s="21">
        <f t="shared" si="133"/>
        <v>171784.8364964478</v>
      </c>
      <c r="AH123" s="2">
        <f t="shared" si="131"/>
        <v>39.615181298084899</v>
      </c>
      <c r="AI123" s="2">
        <f t="shared" si="131"/>
        <v>41.595940362989147</v>
      </c>
      <c r="AJ123" s="2">
        <f t="shared" si="131"/>
        <v>43.576699427893395</v>
      </c>
      <c r="AK123" s="2">
        <f t="shared" si="131"/>
        <v>45.557458492797636</v>
      </c>
      <c r="AL123" s="2">
        <f t="shared" si="131"/>
        <v>47.538217557701884</v>
      </c>
      <c r="AM123" s="2">
        <f t="shared" si="131"/>
        <v>49.518976622606125</v>
      </c>
      <c r="AN123" s="2">
        <f t="shared" si="131"/>
        <v>51.499735687510373</v>
      </c>
      <c r="AO123" s="2">
        <f t="shared" si="131"/>
        <v>53.480494752414621</v>
      </c>
      <c r="AP123" s="2">
        <f t="shared" si="121"/>
        <v>1.5261706522415781E-2</v>
      </c>
      <c r="AQ123" s="2">
        <f t="shared" si="121"/>
        <v>2.009713737619601E-3</v>
      </c>
      <c r="AR123" s="2">
        <f t="shared" si="121"/>
        <v>2.651966240276337E-4</v>
      </c>
      <c r="AS123" s="2">
        <f t="shared" si="121"/>
        <v>3.5061237665863174E-5</v>
      </c>
      <c r="AT123" s="2">
        <f t="shared" si="121"/>
        <v>4.643487150412477E-6</v>
      </c>
      <c r="AU123" s="2">
        <f t="shared" si="121"/>
        <v>6.1596964856448491E-7</v>
      </c>
      <c r="AV123" s="2">
        <f t="shared" si="121"/>
        <v>8.1831316649519404E-8</v>
      </c>
      <c r="AW123" s="2">
        <f t="shared" si="119"/>
        <v>1.0886238054274257E-8</v>
      </c>
      <c r="AX123" s="2"/>
      <c r="AY123" s="6">
        <f t="shared" si="102"/>
        <v>235</v>
      </c>
      <c r="AZ123" s="2">
        <f t="shared" si="128"/>
        <v>0.05</v>
      </c>
      <c r="BA123" s="2">
        <f t="shared" si="128"/>
        <v>0.15</v>
      </c>
      <c r="BB123" s="2">
        <f t="shared" si="128"/>
        <v>0.2</v>
      </c>
      <c r="BC123" s="2">
        <f t="shared" si="128"/>
        <v>0.2</v>
      </c>
      <c r="BD123" s="2">
        <f t="shared" si="128"/>
        <v>0.2</v>
      </c>
      <c r="BE123" s="2">
        <f t="shared" si="128"/>
        <v>0.15</v>
      </c>
      <c r="BF123" s="2">
        <f t="shared" si="128"/>
        <v>0.05</v>
      </c>
      <c r="BG123" s="21">
        <f t="shared" si="134"/>
        <v>31646807960.374611</v>
      </c>
      <c r="BH123" s="21">
        <f t="shared" si="134"/>
        <v>4175741792.273881</v>
      </c>
      <c r="BI123" s="21">
        <f t="shared" si="134"/>
        <v>552032698.80461848</v>
      </c>
      <c r="BJ123" s="21">
        <f t="shared" si="134"/>
        <v>73106420.886081681</v>
      </c>
      <c r="BK123" s="21">
        <f t="shared" si="134"/>
        <v>9697190.7202707436</v>
      </c>
      <c r="BL123" s="21">
        <f t="shared" si="134"/>
        <v>1288199.1394405183</v>
      </c>
      <c r="BM123" s="21">
        <f t="shared" si="134"/>
        <v>171363.96340299724</v>
      </c>
      <c r="BN123" s="2">
        <f t="shared" si="137"/>
        <v>41.595940362989147</v>
      </c>
      <c r="BO123" s="2">
        <f t="shared" si="137"/>
        <v>43.576699427893395</v>
      </c>
      <c r="BP123" s="2">
        <f t="shared" si="137"/>
        <v>45.557458492797636</v>
      </c>
      <c r="BQ123" s="2">
        <f t="shared" si="137"/>
        <v>47.538217557701884</v>
      </c>
      <c r="BR123" s="2">
        <f t="shared" si="137"/>
        <v>49.518976622606125</v>
      </c>
      <c r="BS123" s="2">
        <f t="shared" si="137"/>
        <v>51.499735687510373</v>
      </c>
      <c r="BT123" s="2">
        <f t="shared" si="137"/>
        <v>53.480494752414621</v>
      </c>
      <c r="BU123" s="2">
        <f t="shared" si="84"/>
        <v>2.0055011381734287E-3</v>
      </c>
      <c r="BV123" s="2">
        <f t="shared" si="84"/>
        <v>2.646224202961945E-4</v>
      </c>
      <c r="BW123" s="2">
        <f t="shared" si="84"/>
        <v>3.4983060760749094E-5</v>
      </c>
      <c r="BX123" s="2">
        <f t="shared" si="82"/>
        <v>4.6328530346059409E-6</v>
      </c>
      <c r="BY123" s="2">
        <f t="shared" si="82"/>
        <v>6.1452412675986983E-7</v>
      </c>
      <c r="BZ123" s="2">
        <f t="shared" si="82"/>
        <v>8.1634926453771762E-8</v>
      </c>
      <c r="CA123" s="2">
        <f t="shared" si="82"/>
        <v>1.0859566755576505E-8</v>
      </c>
      <c r="CB123" s="2"/>
      <c r="CC123" s="6">
        <f t="shared" si="103"/>
        <v>235</v>
      </c>
      <c r="CD123" s="2">
        <f t="shared" si="129"/>
        <v>0.01</v>
      </c>
      <c r="CE123" s="2">
        <f t="shared" si="129"/>
        <v>0.05</v>
      </c>
      <c r="CF123" s="2">
        <f t="shared" si="129"/>
        <v>0.2</v>
      </c>
      <c r="CG123" s="2">
        <f t="shared" si="129"/>
        <v>0.48</v>
      </c>
      <c r="CH123" s="2">
        <f t="shared" si="129"/>
        <v>0.2</v>
      </c>
      <c r="CI123" s="2">
        <f t="shared" si="129"/>
        <v>0.05</v>
      </c>
      <c r="CJ123" s="2">
        <f t="shared" si="129"/>
        <v>0.01</v>
      </c>
      <c r="CK123" s="21">
        <f t="shared" si="135"/>
        <v>73106420.886081681</v>
      </c>
      <c r="CL123" s="21">
        <f t="shared" si="135"/>
        <v>9697190.7202707436</v>
      </c>
      <c r="CM123" s="21">
        <f t="shared" si="135"/>
        <v>1288199.1394405183</v>
      </c>
      <c r="CN123" s="21">
        <f t="shared" si="135"/>
        <v>171363.96340299724</v>
      </c>
      <c r="CO123" s="21">
        <f t="shared" si="135"/>
        <v>22825.126146061521</v>
      </c>
      <c r="CP123" s="21">
        <f t="shared" si="135"/>
        <v>3043.8703635495217</v>
      </c>
      <c r="CQ123" s="21">
        <f t="shared" si="135"/>
        <v>406.37241889059652</v>
      </c>
      <c r="CR123" s="2">
        <f t="shared" si="138"/>
        <v>47.538217557701884</v>
      </c>
      <c r="CS123" s="2">
        <f t="shared" si="138"/>
        <v>49.518976622606125</v>
      </c>
      <c r="CT123" s="2">
        <f t="shared" si="138"/>
        <v>51.499735687510373</v>
      </c>
      <c r="CU123" s="2">
        <f t="shared" si="138"/>
        <v>53.480494752414621</v>
      </c>
      <c r="CV123" s="2">
        <f t="shared" si="138"/>
        <v>55.46125381731887</v>
      </c>
      <c r="CW123" s="2">
        <f t="shared" si="138"/>
        <v>57.442012882223111</v>
      </c>
      <c r="CX123" s="2">
        <f t="shared" si="138"/>
        <v>59.422771947127359</v>
      </c>
      <c r="CY123" s="2">
        <f t="shared" si="85"/>
        <v>4.6328530346059409E-6</v>
      </c>
      <c r="CZ123" s="2">
        <f t="shared" si="85"/>
        <v>6.1452412675986983E-7</v>
      </c>
      <c r="DA123" s="2">
        <f t="shared" si="85"/>
        <v>8.1634926453771762E-8</v>
      </c>
      <c r="DB123" s="2">
        <f t="shared" si="83"/>
        <v>1.0859566755576505E-8</v>
      </c>
      <c r="DC123" s="2">
        <f t="shared" si="83"/>
        <v>1.4464591981027578E-9</v>
      </c>
      <c r="DD123" s="2">
        <f t="shared" si="83"/>
        <v>1.9289419287386067E-10</v>
      </c>
      <c r="DE123" s="2">
        <f t="shared" si="83"/>
        <v>2.5752371285842614E-11</v>
      </c>
      <c r="DF123" s="2"/>
      <c r="DG123" s="6">
        <f t="shared" si="104"/>
        <v>235</v>
      </c>
      <c r="DH123" s="2">
        <f t="shared" si="120"/>
        <v>0.06</v>
      </c>
      <c r="DI123" s="2">
        <f t="shared" si="120"/>
        <v>0.09</v>
      </c>
      <c r="DJ123" s="2">
        <f t="shared" si="120"/>
        <v>0.12</v>
      </c>
      <c r="DK123" s="2">
        <f t="shared" si="120"/>
        <v>0.13</v>
      </c>
      <c r="DL123" s="2">
        <f t="shared" si="120"/>
        <v>0.13</v>
      </c>
      <c r="DM123" s="2">
        <f t="shared" si="120"/>
        <v>0.11</v>
      </c>
      <c r="DN123" s="2">
        <f t="shared" si="120"/>
        <v>9.9930062475539205E-2</v>
      </c>
      <c r="DO123" s="2">
        <f t="shared" si="120"/>
        <v>5.5978718344536042E-2</v>
      </c>
      <c r="DP123" s="2">
        <f t="shared" si="120"/>
        <v>8.5562939424558056E-3</v>
      </c>
      <c r="DQ123" s="2">
        <f t="shared" si="120"/>
        <v>8.6672493726440707E-4</v>
      </c>
      <c r="DR123" s="2">
        <f t="shared" si="120"/>
        <v>7.0333704776430743E-5</v>
      </c>
      <c r="DS123" s="2">
        <f t="shared" si="120"/>
        <v>6.3049372907708626E-6</v>
      </c>
      <c r="DT123" s="2">
        <f t="shared" si="120"/>
        <v>0</v>
      </c>
      <c r="DU123" s="21">
        <f t="shared" si="136"/>
        <v>1288199.1394405183</v>
      </c>
      <c r="DV123" s="21">
        <f t="shared" si="136"/>
        <v>171363.96340299724</v>
      </c>
      <c r="DW123" s="21">
        <f t="shared" si="136"/>
        <v>22825.126146061521</v>
      </c>
      <c r="DX123" s="21">
        <f t="shared" si="136"/>
        <v>3043.8703635495217</v>
      </c>
      <c r="DY123" s="21">
        <f t="shared" si="136"/>
        <v>406.37241889059652</v>
      </c>
      <c r="DZ123" s="21">
        <f t="shared" si="136"/>
        <v>54.309586754289533</v>
      </c>
      <c r="EA123" s="21">
        <f t="shared" si="136"/>
        <v>7.2653231291457541</v>
      </c>
      <c r="EB123" s="21">
        <f t="shared" si="136"/>
        <v>0.97282341048417531</v>
      </c>
      <c r="EC123" s="21">
        <f t="shared" si="136"/>
        <v>0.1303738350821087</v>
      </c>
      <c r="ED123" s="21">
        <f t="shared" si="136"/>
        <v>1.7486500310469184E-2</v>
      </c>
      <c r="EE123" s="21">
        <f t="shared" si="136"/>
        <v>2.3472093677705556E-3</v>
      </c>
      <c r="EF123" s="21">
        <f t="shared" si="136"/>
        <v>3.1529656527691193E-4</v>
      </c>
      <c r="EG123" s="21">
        <f t="shared" si="136"/>
        <v>4.2382692669892E-5</v>
      </c>
      <c r="EH123" s="2">
        <f t="shared" si="132"/>
        <v>51.499735687510373</v>
      </c>
      <c r="EI123" s="2">
        <f t="shared" si="132"/>
        <v>53.480494752414621</v>
      </c>
      <c r="EJ123" s="2">
        <f t="shared" si="132"/>
        <v>55.46125381731887</v>
      </c>
      <c r="EK123" s="2">
        <f t="shared" si="132"/>
        <v>57.442012882223111</v>
      </c>
      <c r="EL123" s="2">
        <f t="shared" si="132"/>
        <v>59.422771947127359</v>
      </c>
      <c r="EM123" s="2">
        <f t="shared" si="132"/>
        <v>61.4035310120316</v>
      </c>
      <c r="EN123" s="2">
        <f t="shared" si="132"/>
        <v>63.384290076935848</v>
      </c>
      <c r="EO123" s="2">
        <f t="shared" si="132"/>
        <v>65.365049141840089</v>
      </c>
      <c r="EP123" s="2">
        <f t="shared" si="130"/>
        <v>67.345808206744337</v>
      </c>
      <c r="EQ123" s="2">
        <f t="shared" si="130"/>
        <v>69.326567271648585</v>
      </c>
      <c r="ER123" s="2">
        <f t="shared" si="130"/>
        <v>71.307326336552819</v>
      </c>
      <c r="ES123" s="2">
        <f t="shared" si="130"/>
        <v>73.288085401457067</v>
      </c>
      <c r="ET123" s="2">
        <f t="shared" si="130"/>
        <v>75.268844466361315</v>
      </c>
      <c r="EU123" s="2">
        <f t="shared" ref="EU123:EW148" si="140">$DJ$7*$E123*EXP((-EH123))*(1-(EH123^2+2.334733*EH123+0.250621)/(EH123^2+3.330657*EH123+1.681534))</f>
        <v>8.1634926453771762E-8</v>
      </c>
      <c r="EV123" s="2">
        <f t="shared" si="140"/>
        <v>1.0859566755576505E-8</v>
      </c>
      <c r="EW123" s="2">
        <f t="shared" si="140"/>
        <v>1.4464591981027578E-9</v>
      </c>
      <c r="EX123" s="2">
        <f t="shared" si="139"/>
        <v>1.9289419287386067E-10</v>
      </c>
      <c r="EY123" s="2">
        <f t="shared" si="139"/>
        <v>2.5752371285842614E-11</v>
      </c>
      <c r="EZ123" s="2">
        <f t="shared" si="139"/>
        <v>3.4416721644036458E-12</v>
      </c>
      <c r="FA123" s="2">
        <f t="shared" si="139"/>
        <v>4.6041337954028854E-13</v>
      </c>
      <c r="FB123" s="2">
        <f t="shared" si="113"/>
        <v>6.1649138813952802E-14</v>
      </c>
      <c r="FC123" s="2">
        <f t="shared" si="113"/>
        <v>8.2619667352413625E-15</v>
      </c>
      <c r="FD123" s="2">
        <f t="shared" si="113"/>
        <v>1.1081432389397456E-15</v>
      </c>
      <c r="FE123" s="2">
        <f t="shared" si="113"/>
        <v>1.4874584079661315E-16</v>
      </c>
      <c r="FF123" s="2">
        <f t="shared" si="113"/>
        <v>1.998077093009581E-17</v>
      </c>
      <c r="FG123" s="2">
        <f t="shared" si="113"/>
        <v>2.6858487116534853E-18</v>
      </c>
    </row>
    <row r="124" spans="1:163" x14ac:dyDescent="0.25">
      <c r="A124" s="19">
        <v>106</v>
      </c>
      <c r="B124" s="19">
        <v>237</v>
      </c>
      <c r="C124" s="4">
        <f t="shared" si="122"/>
        <v>106</v>
      </c>
      <c r="D124" s="20">
        <f t="shared" si="122"/>
        <v>237</v>
      </c>
      <c r="E124" s="8">
        <f t="shared" si="92"/>
        <v>510.16</v>
      </c>
      <c r="F124" s="21">
        <f t="shared" si="111"/>
        <v>6.3371356147021542E-14</v>
      </c>
      <c r="G124" s="7">
        <f t="shared" si="93"/>
        <v>0.34833343765722569</v>
      </c>
      <c r="H124" s="7">
        <f t="shared" si="94"/>
        <v>9.1018608233868082E-3</v>
      </c>
      <c r="I124" s="32">
        <f t="shared" si="95"/>
        <v>94.546384942104012</v>
      </c>
      <c r="J124" s="2">
        <f t="shared" si="105"/>
        <v>3.925371679478447</v>
      </c>
      <c r="K124" s="2">
        <f t="shared" si="96"/>
        <v>13.222112611387866</v>
      </c>
      <c r="L124" s="2">
        <f t="shared" si="106"/>
        <v>1.5454991264305831</v>
      </c>
      <c r="M124" s="2">
        <f t="shared" si="97"/>
        <v>1</v>
      </c>
      <c r="N124" s="2">
        <f t="shared" si="98"/>
        <v>1</v>
      </c>
      <c r="O124" s="2">
        <f t="shared" si="99"/>
        <v>1</v>
      </c>
      <c r="P124" s="2">
        <f t="shared" si="100"/>
        <v>0.81688713207272801</v>
      </c>
      <c r="Q124" s="6">
        <f t="shared" si="101"/>
        <v>237</v>
      </c>
      <c r="R124" s="2">
        <f t="shared" si="127"/>
        <v>0.05</v>
      </c>
      <c r="S124" s="2">
        <f t="shared" si="127"/>
        <v>0.1</v>
      </c>
      <c r="T124" s="2">
        <f t="shared" si="127"/>
        <v>0.15</v>
      </c>
      <c r="U124" s="2">
        <f t="shared" si="127"/>
        <v>0.2</v>
      </c>
      <c r="V124" s="2">
        <f t="shared" si="127"/>
        <v>0.2</v>
      </c>
      <c r="W124" s="2">
        <f t="shared" si="127"/>
        <v>0.15</v>
      </c>
      <c r="X124" s="2">
        <f t="shared" si="127"/>
        <v>0.1</v>
      </c>
      <c r="Y124" s="2">
        <f t="shared" si="127"/>
        <v>0.05</v>
      </c>
      <c r="Z124" s="21">
        <f t="shared" si="133"/>
        <v>283459765323.5188</v>
      </c>
      <c r="AA124" s="21">
        <f t="shared" si="133"/>
        <v>37618230550.567932</v>
      </c>
      <c r="AB124" s="21">
        <f t="shared" si="133"/>
        <v>5002737355.8293524</v>
      </c>
      <c r="AC124" s="21">
        <f t="shared" si="133"/>
        <v>666564607.87296033</v>
      </c>
      <c r="AD124" s="21">
        <f t="shared" si="133"/>
        <v>88968102.513634264</v>
      </c>
      <c r="AE124" s="21">
        <f t="shared" si="133"/>
        <v>11893899.561016677</v>
      </c>
      <c r="AF124" s="21">
        <f t="shared" si="133"/>
        <v>1592425.7394350783</v>
      </c>
      <c r="AG124" s="21">
        <f t="shared" si="133"/>
        <v>213497.1167028108</v>
      </c>
      <c r="AH124" s="2">
        <f t="shared" si="131"/>
        <v>39.459876369050541</v>
      </c>
      <c r="AI124" s="2">
        <f t="shared" si="131"/>
        <v>41.43287018750307</v>
      </c>
      <c r="AJ124" s="2">
        <f t="shared" si="131"/>
        <v>43.405864005955593</v>
      </c>
      <c r="AK124" s="2">
        <f t="shared" si="131"/>
        <v>45.378857824408122</v>
      </c>
      <c r="AL124" s="2">
        <f t="shared" si="131"/>
        <v>47.351851642860645</v>
      </c>
      <c r="AM124" s="2">
        <f t="shared" si="131"/>
        <v>49.324845461313174</v>
      </c>
      <c r="AN124" s="2">
        <f t="shared" si="131"/>
        <v>51.297839279765704</v>
      </c>
      <c r="AO124" s="2">
        <f t="shared" si="131"/>
        <v>53.270833098218233</v>
      </c>
      <c r="AP124" s="2">
        <f t="shared" si="121"/>
        <v>1.7963229741671943E-2</v>
      </c>
      <c r="AQ124" s="2">
        <f t="shared" si="121"/>
        <v>2.38391828584094E-3</v>
      </c>
      <c r="AR124" s="2">
        <f t="shared" si="121"/>
        <v>3.1703025068627506E-4</v>
      </c>
      <c r="AS124" s="2">
        <f t="shared" si="121"/>
        <v>4.2241103160517276E-5</v>
      </c>
      <c r="AT124" s="2">
        <f t="shared" si="121"/>
        <v>5.638029310116245E-6</v>
      </c>
      <c r="AU124" s="2">
        <f t="shared" si="121"/>
        <v>7.5373254505809109E-7</v>
      </c>
      <c r="AV124" s="2">
        <f t="shared" si="121"/>
        <v>1.0091417867142446E-7</v>
      </c>
      <c r="AW124" s="2">
        <f t="shared" si="119"/>
        <v>1.3529601818936043E-8</v>
      </c>
      <c r="AX124" s="2"/>
      <c r="AY124" s="6">
        <f t="shared" si="102"/>
        <v>237</v>
      </c>
      <c r="AZ124" s="2">
        <f t="shared" si="128"/>
        <v>0.05</v>
      </c>
      <c r="BA124" s="2">
        <f t="shared" si="128"/>
        <v>0.15</v>
      </c>
      <c r="BB124" s="2">
        <f t="shared" si="128"/>
        <v>0.2</v>
      </c>
      <c r="BC124" s="2">
        <f t="shared" si="128"/>
        <v>0.2</v>
      </c>
      <c r="BD124" s="2">
        <f t="shared" si="128"/>
        <v>0.2</v>
      </c>
      <c r="BE124" s="2">
        <f t="shared" si="128"/>
        <v>0.15</v>
      </c>
      <c r="BF124" s="2">
        <f t="shared" si="128"/>
        <v>0.05</v>
      </c>
      <c r="BG124" s="21">
        <f t="shared" si="134"/>
        <v>37539600374.767242</v>
      </c>
      <c r="BH124" s="21">
        <f t="shared" si="134"/>
        <v>4991934305.2642145</v>
      </c>
      <c r="BI124" s="21">
        <f t="shared" si="134"/>
        <v>665082113.44823229</v>
      </c>
      <c r="BJ124" s="21">
        <f t="shared" si="134"/>
        <v>88764846.160849378</v>
      </c>
      <c r="BK124" s="21">
        <f t="shared" si="134"/>
        <v>11866051.795598891</v>
      </c>
      <c r="BL124" s="21">
        <f t="shared" si="134"/>
        <v>1588612.4129613023</v>
      </c>
      <c r="BM124" s="21">
        <f t="shared" si="134"/>
        <v>212975.14984498479</v>
      </c>
      <c r="BN124" s="2">
        <f t="shared" si="137"/>
        <v>41.43287018750307</v>
      </c>
      <c r="BO124" s="2">
        <f t="shared" si="137"/>
        <v>43.405864005955593</v>
      </c>
      <c r="BP124" s="2">
        <f t="shared" si="137"/>
        <v>45.378857824408122</v>
      </c>
      <c r="BQ124" s="2">
        <f t="shared" si="137"/>
        <v>47.351851642860645</v>
      </c>
      <c r="BR124" s="2">
        <f t="shared" si="137"/>
        <v>49.324845461313174</v>
      </c>
      <c r="BS124" s="2">
        <f t="shared" si="137"/>
        <v>51.297839279765704</v>
      </c>
      <c r="BT124" s="2">
        <f t="shared" si="137"/>
        <v>53.270833098218233</v>
      </c>
      <c r="BU124" s="2">
        <f t="shared" si="84"/>
        <v>2.3789353849663713E-3</v>
      </c>
      <c r="BV124" s="2">
        <f t="shared" si="84"/>
        <v>3.1634564672143741E-4</v>
      </c>
      <c r="BW124" s="2">
        <f t="shared" si="84"/>
        <v>4.2147155478341859E-5</v>
      </c>
      <c r="BX124" s="2">
        <f t="shared" si="82"/>
        <v>5.625148679394768E-6</v>
      </c>
      <c r="BY124" s="2">
        <f t="shared" si="82"/>
        <v>7.5196779439790201E-7</v>
      </c>
      <c r="BZ124" s="2">
        <f t="shared" si="82"/>
        <v>1.0067252300134997E-7</v>
      </c>
      <c r="CA124" s="2">
        <f t="shared" si="82"/>
        <v>1.3496524071291812E-8</v>
      </c>
      <c r="CB124" s="2"/>
      <c r="CC124" s="6">
        <f t="shared" si="103"/>
        <v>237</v>
      </c>
      <c r="CD124" s="2">
        <f t="shared" si="129"/>
        <v>0.01</v>
      </c>
      <c r="CE124" s="2">
        <f t="shared" si="129"/>
        <v>0.05</v>
      </c>
      <c r="CF124" s="2">
        <f t="shared" si="129"/>
        <v>0.2</v>
      </c>
      <c r="CG124" s="2">
        <f t="shared" si="129"/>
        <v>0.48</v>
      </c>
      <c r="CH124" s="2">
        <f t="shared" si="129"/>
        <v>0.2</v>
      </c>
      <c r="CI124" s="2">
        <f t="shared" si="129"/>
        <v>0.05</v>
      </c>
      <c r="CJ124" s="2">
        <f t="shared" si="129"/>
        <v>0.01</v>
      </c>
      <c r="CK124" s="21">
        <f t="shared" si="135"/>
        <v>88764846.160849378</v>
      </c>
      <c r="CL124" s="21">
        <f t="shared" si="135"/>
        <v>11866051.795598891</v>
      </c>
      <c r="CM124" s="21">
        <f t="shared" si="135"/>
        <v>1588612.4129613023</v>
      </c>
      <c r="CN124" s="21">
        <f t="shared" si="135"/>
        <v>212975.14984498479</v>
      </c>
      <c r="CO124" s="21">
        <f t="shared" si="135"/>
        <v>28588.868479012759</v>
      </c>
      <c r="CP124" s="21">
        <f t="shared" si="135"/>
        <v>3842.2370121145318</v>
      </c>
      <c r="CQ124" s="21">
        <f t="shared" si="135"/>
        <v>516.9592690749829</v>
      </c>
      <c r="CR124" s="2">
        <f t="shared" si="138"/>
        <v>47.351851642860645</v>
      </c>
      <c r="CS124" s="2">
        <f t="shared" si="138"/>
        <v>49.324845461313174</v>
      </c>
      <c r="CT124" s="2">
        <f t="shared" si="138"/>
        <v>51.297839279765704</v>
      </c>
      <c r="CU124" s="2">
        <f t="shared" si="138"/>
        <v>53.270833098218233</v>
      </c>
      <c r="CV124" s="2">
        <f t="shared" si="138"/>
        <v>55.243826916670763</v>
      </c>
      <c r="CW124" s="2">
        <f t="shared" si="138"/>
        <v>57.216820735123285</v>
      </c>
      <c r="CX124" s="2">
        <f t="shared" si="138"/>
        <v>59.189814553575815</v>
      </c>
      <c r="CY124" s="2">
        <f t="shared" si="85"/>
        <v>5.625148679394768E-6</v>
      </c>
      <c r="CZ124" s="2">
        <f t="shared" si="85"/>
        <v>7.5196779439790201E-7</v>
      </c>
      <c r="DA124" s="2">
        <f t="shared" si="85"/>
        <v>1.0067252300134997E-7</v>
      </c>
      <c r="DB124" s="2">
        <f t="shared" si="83"/>
        <v>1.3496524071291812E-8</v>
      </c>
      <c r="DC124" s="2">
        <f t="shared" si="83"/>
        <v>1.8117153662238755E-9</v>
      </c>
      <c r="DD124" s="2">
        <f t="shared" si="83"/>
        <v>2.4348777009597792E-10</v>
      </c>
      <c r="DE124" s="2">
        <f t="shared" si="83"/>
        <v>3.2760409954054676E-11</v>
      </c>
      <c r="DF124" s="2"/>
      <c r="DG124" s="6">
        <f t="shared" si="104"/>
        <v>237</v>
      </c>
      <c r="DH124" s="2">
        <f t="shared" ref="DH124:DT143" si="141">DH$10*(1-EXP((-DU124)))</f>
        <v>0.06</v>
      </c>
      <c r="DI124" s="2">
        <f t="shared" si="141"/>
        <v>0.09</v>
      </c>
      <c r="DJ124" s="2">
        <f t="shared" si="141"/>
        <v>0.12</v>
      </c>
      <c r="DK124" s="2">
        <f t="shared" si="141"/>
        <v>0.13</v>
      </c>
      <c r="DL124" s="2">
        <f t="shared" si="141"/>
        <v>0.13</v>
      </c>
      <c r="DM124" s="2">
        <f t="shared" si="141"/>
        <v>0.11</v>
      </c>
      <c r="DN124" s="2">
        <f t="shared" si="141"/>
        <v>9.9991620821211991E-2</v>
      </c>
      <c r="DO124" s="2">
        <f t="shared" si="141"/>
        <v>6.4642649523981022E-2</v>
      </c>
      <c r="DP124" s="2">
        <f t="shared" si="141"/>
        <v>1.1007645404388944E-2</v>
      </c>
      <c r="DQ124" s="2">
        <f t="shared" si="141"/>
        <v>1.1430415482509004E-3</v>
      </c>
      <c r="DR124" s="2">
        <f t="shared" si="141"/>
        <v>9.3706291718353982E-5</v>
      </c>
      <c r="DS124" s="2">
        <f t="shared" si="141"/>
        <v>8.4684831767356526E-6</v>
      </c>
      <c r="DT124" s="2">
        <f t="shared" si="141"/>
        <v>0</v>
      </c>
      <c r="DU124" s="21">
        <f t="shared" si="136"/>
        <v>1588612.4129613023</v>
      </c>
      <c r="DV124" s="21">
        <f t="shared" si="136"/>
        <v>212975.14984498479</v>
      </c>
      <c r="DW124" s="21">
        <f t="shared" si="136"/>
        <v>28588.868479012759</v>
      </c>
      <c r="DX124" s="21">
        <f t="shared" si="136"/>
        <v>3842.2370121145318</v>
      </c>
      <c r="DY124" s="21">
        <f t="shared" si="136"/>
        <v>516.9592690749829</v>
      </c>
      <c r="DZ124" s="21">
        <f t="shared" si="136"/>
        <v>69.627788227347096</v>
      </c>
      <c r="EA124" s="21">
        <f t="shared" si="136"/>
        <v>9.3871755519341278</v>
      </c>
      <c r="EB124" s="21">
        <f t="shared" si="136"/>
        <v>1.266741022716964</v>
      </c>
      <c r="EC124" s="21">
        <f t="shared" si="136"/>
        <v>0.17108738966549444</v>
      </c>
      <c r="ED124" s="21">
        <f t="shared" si="136"/>
        <v>2.3126191807381589E-2</v>
      </c>
      <c r="EE124" s="21">
        <f t="shared" si="136"/>
        <v>3.1284315000555721E-3</v>
      </c>
      <c r="EF124" s="21">
        <f t="shared" si="136"/>
        <v>4.2351382815897644E-4</v>
      </c>
      <c r="EG124" s="21">
        <f t="shared" si="136"/>
        <v>5.7373372347357131E-5</v>
      </c>
      <c r="EH124" s="2">
        <f t="shared" si="132"/>
        <v>51.297839279765704</v>
      </c>
      <c r="EI124" s="2">
        <f t="shared" si="132"/>
        <v>53.270833098218233</v>
      </c>
      <c r="EJ124" s="2">
        <f t="shared" si="132"/>
        <v>55.243826916670763</v>
      </c>
      <c r="EK124" s="2">
        <f t="shared" si="132"/>
        <v>57.216820735123285</v>
      </c>
      <c r="EL124" s="2">
        <f t="shared" si="132"/>
        <v>59.189814553575815</v>
      </c>
      <c r="EM124" s="2">
        <f t="shared" si="132"/>
        <v>61.162808372028344</v>
      </c>
      <c r="EN124" s="2">
        <f t="shared" si="132"/>
        <v>63.135802190480867</v>
      </c>
      <c r="EO124" s="2">
        <f t="shared" si="132"/>
        <v>65.108796008933396</v>
      </c>
      <c r="EP124" s="2">
        <f t="shared" si="130"/>
        <v>67.081789827385919</v>
      </c>
      <c r="EQ124" s="2">
        <f t="shared" si="130"/>
        <v>69.054783645838441</v>
      </c>
      <c r="ER124" s="2">
        <f t="shared" si="130"/>
        <v>71.027777464290978</v>
      </c>
      <c r="ES124" s="2">
        <f t="shared" si="130"/>
        <v>73.0007712827435</v>
      </c>
      <c r="ET124" s="2">
        <f t="shared" si="130"/>
        <v>74.973765101196022</v>
      </c>
      <c r="EU124" s="2">
        <f t="shared" si="140"/>
        <v>1.0067252300134997E-7</v>
      </c>
      <c r="EV124" s="2">
        <f t="shared" si="140"/>
        <v>1.3496524071291812E-8</v>
      </c>
      <c r="EW124" s="2">
        <f t="shared" si="140"/>
        <v>1.8117153662238755E-9</v>
      </c>
      <c r="EX124" s="2">
        <f t="shared" si="139"/>
        <v>2.4348777009597792E-10</v>
      </c>
      <c r="EY124" s="2">
        <f t="shared" si="139"/>
        <v>3.2760409954054676E-11</v>
      </c>
      <c r="EZ124" s="2">
        <f t="shared" si="139"/>
        <v>4.4124073654846065E-12</v>
      </c>
      <c r="FA124" s="2">
        <f t="shared" si="139"/>
        <v>5.9487804511623112E-13</v>
      </c>
      <c r="FB124" s="2">
        <f t="shared" si="113"/>
        <v>8.0275096496639032E-14</v>
      </c>
      <c r="FC124" s="2">
        <f t="shared" si="113"/>
        <v>1.0842039902756302E-14</v>
      </c>
      <c r="FD124" s="2">
        <f t="shared" si="113"/>
        <v>1.4655381373499108E-15</v>
      </c>
      <c r="FE124" s="2">
        <f t="shared" si="113"/>
        <v>1.9825294677158251E-16</v>
      </c>
      <c r="FF124" s="2">
        <f t="shared" si="113"/>
        <v>2.6838645637450973E-17</v>
      </c>
      <c r="FG124" s="2">
        <f t="shared" si="113"/>
        <v>3.6358284123800463E-18</v>
      </c>
    </row>
    <row r="125" spans="1:163" x14ac:dyDescent="0.25">
      <c r="A125" s="19">
        <v>107</v>
      </c>
      <c r="B125" s="19">
        <v>239</v>
      </c>
      <c r="C125" s="4">
        <f t="shared" si="122"/>
        <v>107</v>
      </c>
      <c r="D125" s="20">
        <f t="shared" si="122"/>
        <v>239</v>
      </c>
      <c r="E125" s="8">
        <f t="shared" si="92"/>
        <v>512.16000000000008</v>
      </c>
      <c r="F125" s="21">
        <f t="shared" si="111"/>
        <v>6.3371356147023346E-14</v>
      </c>
      <c r="G125" s="7">
        <f t="shared" si="93"/>
        <v>0.33939861299456514</v>
      </c>
      <c r="H125" s="7">
        <f t="shared" si="94"/>
        <v>9.1241310742907478E-3</v>
      </c>
      <c r="I125" s="32">
        <f t="shared" si="95"/>
        <v>94.612376819375598</v>
      </c>
      <c r="J125" s="2">
        <f t="shared" si="105"/>
        <v>4.0395136078265788</v>
      </c>
      <c r="K125" s="2">
        <f t="shared" si="96"/>
        <v>14.219378997763004</v>
      </c>
      <c r="L125" s="2">
        <f t="shared" si="106"/>
        <v>1.5520960747380805</v>
      </c>
      <c r="M125" s="2">
        <f t="shared" si="97"/>
        <v>1</v>
      </c>
      <c r="N125" s="2">
        <f t="shared" si="98"/>
        <v>1</v>
      </c>
      <c r="O125" s="2">
        <f t="shared" si="99"/>
        <v>1</v>
      </c>
      <c r="P125" s="2">
        <f t="shared" si="100"/>
        <v>0.82833690816717132</v>
      </c>
      <c r="Q125" s="6">
        <f t="shared" si="101"/>
        <v>239</v>
      </c>
      <c r="R125" s="2">
        <f t="shared" si="127"/>
        <v>0.05</v>
      </c>
      <c r="S125" s="2">
        <f t="shared" si="127"/>
        <v>0.1</v>
      </c>
      <c r="T125" s="2">
        <f t="shared" si="127"/>
        <v>0.15</v>
      </c>
      <c r="U125" s="2">
        <f t="shared" si="127"/>
        <v>0.2</v>
      </c>
      <c r="V125" s="2">
        <f t="shared" si="127"/>
        <v>0.2</v>
      </c>
      <c r="W125" s="2">
        <f t="shared" si="127"/>
        <v>0.15</v>
      </c>
      <c r="X125" s="2">
        <f t="shared" si="127"/>
        <v>0.1</v>
      </c>
      <c r="Y125" s="2">
        <f t="shared" si="127"/>
        <v>0.05</v>
      </c>
      <c r="Z125" s="21">
        <f t="shared" si="133"/>
        <v>333221222470.22882</v>
      </c>
      <c r="AA125" s="21">
        <f t="shared" si="133"/>
        <v>44564505341.274452</v>
      </c>
      <c r="AB125" s="21">
        <f t="shared" si="133"/>
        <v>5972382828.0283546</v>
      </c>
      <c r="AC125" s="21">
        <f t="shared" si="133"/>
        <v>801920177.7194699</v>
      </c>
      <c r="AD125" s="21">
        <f t="shared" si="133"/>
        <v>107862864.82607482</v>
      </c>
      <c r="AE125" s="21">
        <f t="shared" si="133"/>
        <v>14531499.221867669</v>
      </c>
      <c r="AF125" s="21">
        <f t="shared" si="133"/>
        <v>1960621.2316925223</v>
      </c>
      <c r="AG125" s="21">
        <f t="shared" si="133"/>
        <v>264895.58769338357</v>
      </c>
      <c r="AH125" s="2">
        <f t="shared" si="131"/>
        <v>39.30578438073028</v>
      </c>
      <c r="AI125" s="2">
        <f t="shared" si="131"/>
        <v>41.271073599766794</v>
      </c>
      <c r="AJ125" s="2">
        <f t="shared" si="131"/>
        <v>43.236362818803308</v>
      </c>
      <c r="AK125" s="2">
        <f t="shared" si="131"/>
        <v>45.201652037839821</v>
      </c>
      <c r="AL125" s="2">
        <f t="shared" si="131"/>
        <v>47.166941256876335</v>
      </c>
      <c r="AM125" s="2">
        <f t="shared" si="131"/>
        <v>49.132230475912849</v>
      </c>
      <c r="AN125" s="2">
        <f t="shared" si="131"/>
        <v>51.097519694949362</v>
      </c>
      <c r="AO125" s="2">
        <f t="shared" si="131"/>
        <v>53.062808913985883</v>
      </c>
      <c r="AP125" s="2">
        <f t="shared" si="121"/>
        <v>2.1116680764910946E-2</v>
      </c>
      <c r="AQ125" s="2">
        <f t="shared" si="121"/>
        <v>2.8241131394978929E-3</v>
      </c>
      <c r="AR125" s="2">
        <f t="shared" si="121"/>
        <v>3.7847799924134668E-4</v>
      </c>
      <c r="AS125" s="2">
        <f t="shared" si="121"/>
        <v>5.0818769183743731E-5</v>
      </c>
      <c r="AT125" s="2">
        <f t="shared" si="121"/>
        <v>6.8354160219312697E-6</v>
      </c>
      <c r="AU125" s="2">
        <f t="shared" si="121"/>
        <v>9.2088081253914738E-7</v>
      </c>
      <c r="AV125" s="2">
        <f t="shared" si="121"/>
        <v>1.2424722634299952E-7</v>
      </c>
      <c r="AW125" s="2">
        <f t="shared" si="119"/>
        <v>1.6786792629492079E-8</v>
      </c>
      <c r="AX125" s="2"/>
      <c r="AY125" s="6">
        <f t="shared" si="102"/>
        <v>239</v>
      </c>
      <c r="AZ125" s="2">
        <f t="shared" si="128"/>
        <v>0.05</v>
      </c>
      <c r="BA125" s="2">
        <f t="shared" si="128"/>
        <v>0.15</v>
      </c>
      <c r="BB125" s="2">
        <f t="shared" si="128"/>
        <v>0.2</v>
      </c>
      <c r="BC125" s="2">
        <f t="shared" si="128"/>
        <v>0.2</v>
      </c>
      <c r="BD125" s="2">
        <f t="shared" si="128"/>
        <v>0.2</v>
      </c>
      <c r="BE125" s="2">
        <f t="shared" si="128"/>
        <v>0.15</v>
      </c>
      <c r="BF125" s="2">
        <f t="shared" si="128"/>
        <v>0.05</v>
      </c>
      <c r="BG125" s="21">
        <f t="shared" si="134"/>
        <v>44471618550.316772</v>
      </c>
      <c r="BH125" s="21">
        <f t="shared" si="134"/>
        <v>5959520303.5829763</v>
      </c>
      <c r="BI125" s="21">
        <f t="shared" si="134"/>
        <v>800141157.74561572</v>
      </c>
      <c r="BJ125" s="21">
        <f t="shared" si="134"/>
        <v>107617035.45484768</v>
      </c>
      <c r="BK125" s="21">
        <f t="shared" si="134"/>
        <v>14497554.153882228</v>
      </c>
      <c r="BL125" s="21">
        <f t="shared" si="134"/>
        <v>1955936.5237892331</v>
      </c>
      <c r="BM125" s="21">
        <f t="shared" si="134"/>
        <v>264249.32401773083</v>
      </c>
      <c r="BN125" s="2">
        <f t="shared" si="137"/>
        <v>41.271073599766794</v>
      </c>
      <c r="BO125" s="2">
        <f t="shared" si="137"/>
        <v>43.236362818803308</v>
      </c>
      <c r="BP125" s="2">
        <f t="shared" si="137"/>
        <v>45.201652037839821</v>
      </c>
      <c r="BQ125" s="2">
        <f t="shared" si="137"/>
        <v>47.166941256876335</v>
      </c>
      <c r="BR125" s="2">
        <f t="shared" si="137"/>
        <v>49.132230475912849</v>
      </c>
      <c r="BS125" s="2">
        <f t="shared" si="137"/>
        <v>51.097519694949362</v>
      </c>
      <c r="BT125" s="2">
        <f t="shared" si="137"/>
        <v>53.062808913985883</v>
      </c>
      <c r="BU125" s="2">
        <f t="shared" si="84"/>
        <v>2.8182267775867594E-3</v>
      </c>
      <c r="BV125" s="2">
        <f t="shared" si="84"/>
        <v>3.7766288362376879E-4</v>
      </c>
      <c r="BW125" s="2">
        <f t="shared" si="84"/>
        <v>5.0706030275387949E-5</v>
      </c>
      <c r="BX125" s="2">
        <f t="shared" si="82"/>
        <v>6.819837481295835E-6</v>
      </c>
      <c r="BY125" s="2">
        <f t="shared" si="82"/>
        <v>9.1872966754640722E-7</v>
      </c>
      <c r="BZ125" s="2">
        <f t="shared" si="82"/>
        <v>1.2395035005001544E-7</v>
      </c>
      <c r="CA125" s="2">
        <f t="shared" si="82"/>
        <v>1.6745838023937407E-8</v>
      </c>
      <c r="CB125" s="2"/>
      <c r="CC125" s="6">
        <f t="shared" si="103"/>
        <v>239</v>
      </c>
      <c r="CD125" s="2">
        <f t="shared" si="129"/>
        <v>0.01</v>
      </c>
      <c r="CE125" s="2">
        <f t="shared" si="129"/>
        <v>0.05</v>
      </c>
      <c r="CF125" s="2">
        <f t="shared" si="129"/>
        <v>0.2</v>
      </c>
      <c r="CG125" s="2">
        <f t="shared" si="129"/>
        <v>0.48</v>
      </c>
      <c r="CH125" s="2">
        <f t="shared" si="129"/>
        <v>0.2</v>
      </c>
      <c r="CI125" s="2">
        <f t="shared" si="129"/>
        <v>0.05</v>
      </c>
      <c r="CJ125" s="2">
        <f t="shared" si="129"/>
        <v>0.01</v>
      </c>
      <c r="CK125" s="21">
        <f t="shared" si="135"/>
        <v>107617035.45484768</v>
      </c>
      <c r="CL125" s="21">
        <f t="shared" si="135"/>
        <v>14497554.153882228</v>
      </c>
      <c r="CM125" s="21">
        <f t="shared" si="135"/>
        <v>1955936.5237892331</v>
      </c>
      <c r="CN125" s="21">
        <f t="shared" si="135"/>
        <v>264249.32401773083</v>
      </c>
      <c r="CO125" s="21">
        <f t="shared" si="135"/>
        <v>35746.203698168501</v>
      </c>
      <c r="CP125" s="21">
        <f t="shared" si="135"/>
        <v>4841.3333797681817</v>
      </c>
      <c r="CQ125" s="21">
        <f t="shared" si="135"/>
        <v>656.42472256429664</v>
      </c>
      <c r="CR125" s="2">
        <f t="shared" si="138"/>
        <v>47.166941256876335</v>
      </c>
      <c r="CS125" s="2">
        <f t="shared" si="138"/>
        <v>49.132230475912849</v>
      </c>
      <c r="CT125" s="2">
        <f t="shared" si="138"/>
        <v>51.097519694949362</v>
      </c>
      <c r="CU125" s="2">
        <f t="shared" si="138"/>
        <v>53.062808913985883</v>
      </c>
      <c r="CV125" s="2">
        <f t="shared" si="138"/>
        <v>55.028098133022397</v>
      </c>
      <c r="CW125" s="2">
        <f t="shared" si="138"/>
        <v>56.993387352058917</v>
      </c>
      <c r="CX125" s="2">
        <f t="shared" si="138"/>
        <v>58.958676571095431</v>
      </c>
      <c r="CY125" s="2">
        <f t="shared" si="85"/>
        <v>6.819837481295835E-6</v>
      </c>
      <c r="CZ125" s="2">
        <f t="shared" si="85"/>
        <v>9.1872966754640722E-7</v>
      </c>
      <c r="DA125" s="2">
        <f t="shared" si="85"/>
        <v>1.2395035005001544E-7</v>
      </c>
      <c r="DB125" s="2">
        <f t="shared" si="83"/>
        <v>1.6745838023937407E-8</v>
      </c>
      <c r="DC125" s="2">
        <f t="shared" si="83"/>
        <v>2.2652854054606274E-9</v>
      </c>
      <c r="DD125" s="2">
        <f t="shared" si="83"/>
        <v>3.0680186183575473E-10</v>
      </c>
      <c r="DE125" s="2">
        <f t="shared" si="83"/>
        <v>4.1598524877332093E-11</v>
      </c>
      <c r="DF125" s="2"/>
      <c r="DG125" s="6">
        <f t="shared" si="104"/>
        <v>239</v>
      </c>
      <c r="DH125" s="2">
        <f t="shared" si="141"/>
        <v>0.06</v>
      </c>
      <c r="DI125" s="2">
        <f t="shared" si="141"/>
        <v>0.09</v>
      </c>
      <c r="DJ125" s="2">
        <f t="shared" si="141"/>
        <v>0.12</v>
      </c>
      <c r="DK125" s="2">
        <f t="shared" si="141"/>
        <v>0.13</v>
      </c>
      <c r="DL125" s="2">
        <f t="shared" si="141"/>
        <v>0.13</v>
      </c>
      <c r="DM125" s="2">
        <f t="shared" si="141"/>
        <v>0.11</v>
      </c>
      <c r="DN125" s="2">
        <f t="shared" si="141"/>
        <v>9.9999446728557373E-2</v>
      </c>
      <c r="DO125" s="2">
        <f t="shared" si="141"/>
        <v>7.2648159443534019E-2</v>
      </c>
      <c r="DP125" s="2">
        <f t="shared" si="141"/>
        <v>1.4050500131706757E-2</v>
      </c>
      <c r="DQ125" s="2">
        <f t="shared" si="141"/>
        <v>1.5028993450574291E-3</v>
      </c>
      <c r="DR125" s="2">
        <f t="shared" si="141"/>
        <v>1.2455411324067468E-4</v>
      </c>
      <c r="DS125" s="2">
        <f t="shared" si="141"/>
        <v>1.1348405075219948E-5</v>
      </c>
      <c r="DT125" s="2">
        <f t="shared" si="141"/>
        <v>0</v>
      </c>
      <c r="DU125" s="21">
        <f t="shared" si="136"/>
        <v>1955936.5237892331</v>
      </c>
      <c r="DV125" s="21">
        <f t="shared" si="136"/>
        <v>264249.32401773083</v>
      </c>
      <c r="DW125" s="21">
        <f t="shared" si="136"/>
        <v>35746.203698168501</v>
      </c>
      <c r="DX125" s="21">
        <f t="shared" si="136"/>
        <v>4841.3333797681817</v>
      </c>
      <c r="DY125" s="21">
        <f t="shared" si="136"/>
        <v>656.42472256429664</v>
      </c>
      <c r="DZ125" s="21">
        <f t="shared" si="136"/>
        <v>89.09613446166091</v>
      </c>
      <c r="EA125" s="21">
        <f t="shared" si="136"/>
        <v>12.104832008202665</v>
      </c>
      <c r="EB125" s="21">
        <f t="shared" si="136"/>
        <v>1.6461110856177352</v>
      </c>
      <c r="EC125" s="21">
        <f t="shared" si="136"/>
        <v>0.22404574623587664</v>
      </c>
      <c r="ED125" s="21">
        <f t="shared" si="136"/>
        <v>3.0518989582085019E-2</v>
      </c>
      <c r="EE125" s="21">
        <f t="shared" si="136"/>
        <v>4.1604464420485036E-3</v>
      </c>
      <c r="EF125" s="21">
        <f t="shared" si="136"/>
        <v>5.6758129755575949E-4</v>
      </c>
      <c r="EG125" s="21">
        <f t="shared" si="136"/>
        <v>7.7485064375854563E-5</v>
      </c>
      <c r="EH125" s="2">
        <f t="shared" si="132"/>
        <v>51.097519694949362</v>
      </c>
      <c r="EI125" s="2">
        <f t="shared" si="132"/>
        <v>53.062808913985883</v>
      </c>
      <c r="EJ125" s="2">
        <f t="shared" si="132"/>
        <v>55.028098133022397</v>
      </c>
      <c r="EK125" s="2">
        <f t="shared" si="132"/>
        <v>56.993387352058917</v>
      </c>
      <c r="EL125" s="2">
        <f t="shared" si="132"/>
        <v>58.958676571095431</v>
      </c>
      <c r="EM125" s="2">
        <f t="shared" si="132"/>
        <v>60.923965790131945</v>
      </c>
      <c r="EN125" s="2">
        <f t="shared" si="132"/>
        <v>62.889255009168458</v>
      </c>
      <c r="EO125" s="2">
        <f t="shared" si="132"/>
        <v>64.854544228204972</v>
      </c>
      <c r="EP125" s="2">
        <f t="shared" si="130"/>
        <v>66.819833447241479</v>
      </c>
      <c r="EQ125" s="2">
        <f t="shared" si="130"/>
        <v>68.785122666277999</v>
      </c>
      <c r="ER125" s="2">
        <f t="shared" si="130"/>
        <v>70.750411885314506</v>
      </c>
      <c r="ES125" s="2">
        <f t="shared" si="130"/>
        <v>72.715701104351027</v>
      </c>
      <c r="ET125" s="2">
        <f t="shared" si="130"/>
        <v>74.680990323387533</v>
      </c>
      <c r="EU125" s="2">
        <f t="shared" si="140"/>
        <v>1.2395035005001544E-7</v>
      </c>
      <c r="EV125" s="2">
        <f t="shared" si="140"/>
        <v>1.6745838023937407E-8</v>
      </c>
      <c r="EW125" s="2">
        <f t="shared" si="140"/>
        <v>2.2652854054606274E-9</v>
      </c>
      <c r="EX125" s="2">
        <f t="shared" si="139"/>
        <v>3.0680186183575473E-10</v>
      </c>
      <c r="EY125" s="2">
        <f t="shared" si="139"/>
        <v>4.1598524877332093E-11</v>
      </c>
      <c r="EZ125" s="2">
        <f t="shared" si="139"/>
        <v>5.6461428682928683E-12</v>
      </c>
      <c r="FA125" s="2">
        <f t="shared" si="139"/>
        <v>7.6709962029168201E-13</v>
      </c>
      <c r="FB125" s="2">
        <f t="shared" si="113"/>
        <v>1.0431629186424246E-13</v>
      </c>
      <c r="FC125" s="2">
        <f t="shared" si="113"/>
        <v>1.4198082777939046E-14</v>
      </c>
      <c r="FD125" s="2">
        <f t="shared" si="113"/>
        <v>1.9340297580535635E-15</v>
      </c>
      <c r="FE125" s="2">
        <f t="shared" si="113"/>
        <v>2.6365313320966621E-16</v>
      </c>
      <c r="FF125" s="2">
        <f t="shared" si="113"/>
        <v>3.5968396549794897E-17</v>
      </c>
      <c r="FG125" s="2">
        <f t="shared" si="113"/>
        <v>4.9103336106372071E-18</v>
      </c>
    </row>
    <row r="126" spans="1:163" x14ac:dyDescent="0.25">
      <c r="A126" s="19">
        <v>108</v>
      </c>
      <c r="B126" s="19">
        <v>241</v>
      </c>
      <c r="C126" s="4">
        <f t="shared" si="122"/>
        <v>108</v>
      </c>
      <c r="D126" s="20">
        <f t="shared" si="122"/>
        <v>241</v>
      </c>
      <c r="E126" s="8">
        <f t="shared" si="92"/>
        <v>514.16000000000008</v>
      </c>
      <c r="F126" s="21">
        <f t="shared" si="111"/>
        <v>6.3371356147021542E-14</v>
      </c>
      <c r="G126" s="7">
        <f t="shared" si="93"/>
        <v>0.33082342745757504</v>
      </c>
      <c r="H126" s="7">
        <f t="shared" si="94"/>
        <v>9.1455049166062757E-3</v>
      </c>
      <c r="I126" s="32">
        <f t="shared" si="95"/>
        <v>94.675797770115167</v>
      </c>
      <c r="J126" s="2">
        <f t="shared" si="105"/>
        <v>4.1521740729335601</v>
      </c>
      <c r="K126" s="2">
        <f t="shared" si="96"/>
        <v>15.277906665430676</v>
      </c>
      <c r="L126" s="2">
        <f t="shared" si="106"/>
        <v>1.5585810503477859</v>
      </c>
      <c r="M126" s="2">
        <f t="shared" si="97"/>
        <v>1</v>
      </c>
      <c r="N126" s="2">
        <f t="shared" si="98"/>
        <v>1</v>
      </c>
      <c r="O126" s="2">
        <f t="shared" si="99"/>
        <v>1</v>
      </c>
      <c r="P126" s="2">
        <f t="shared" si="100"/>
        <v>0.83927337368332244</v>
      </c>
      <c r="Q126" s="6">
        <f t="shared" si="101"/>
        <v>241</v>
      </c>
      <c r="R126" s="2">
        <f t="shared" si="127"/>
        <v>0.05</v>
      </c>
      <c r="S126" s="2">
        <f t="shared" si="127"/>
        <v>0.1</v>
      </c>
      <c r="T126" s="2">
        <f t="shared" si="127"/>
        <v>0.15</v>
      </c>
      <c r="U126" s="2">
        <f t="shared" si="127"/>
        <v>0.2</v>
      </c>
      <c r="V126" s="2">
        <f t="shared" si="127"/>
        <v>0.2</v>
      </c>
      <c r="W126" s="2">
        <f t="shared" si="127"/>
        <v>0.15</v>
      </c>
      <c r="X126" s="2">
        <f t="shared" si="127"/>
        <v>0.1</v>
      </c>
      <c r="Y126" s="2">
        <f t="shared" si="127"/>
        <v>0.05</v>
      </c>
      <c r="Z126" s="21">
        <f t="shared" si="133"/>
        <v>391237106517.14374</v>
      </c>
      <c r="AA126" s="21">
        <f t="shared" si="133"/>
        <v>52725406676.898773</v>
      </c>
      <c r="AB126" s="21">
        <f t="shared" si="133"/>
        <v>7120355237.9583511</v>
      </c>
      <c r="AC126" s="21">
        <f t="shared" si="133"/>
        <v>963403205.6065892</v>
      </c>
      <c r="AD126" s="21">
        <f t="shared" si="133"/>
        <v>130578476.10307758</v>
      </c>
      <c r="AE126" s="21">
        <f t="shared" si="133"/>
        <v>17726890.775161229</v>
      </c>
      <c r="AF126" s="21">
        <f t="shared" si="133"/>
        <v>2410117.2489391193</v>
      </c>
      <c r="AG126" s="21">
        <f t="shared" si="133"/>
        <v>328126.54013725306</v>
      </c>
      <c r="AH126" s="2">
        <f t="shared" si="131"/>
        <v>39.152891178689167</v>
      </c>
      <c r="AI126" s="2">
        <f t="shared" si="131"/>
        <v>41.110535737623621</v>
      </c>
      <c r="AJ126" s="2">
        <f t="shared" si="131"/>
        <v>43.068180296558083</v>
      </c>
      <c r="AK126" s="2">
        <f t="shared" si="131"/>
        <v>45.025824855492537</v>
      </c>
      <c r="AL126" s="2">
        <f t="shared" si="131"/>
        <v>46.983469414426999</v>
      </c>
      <c r="AM126" s="2">
        <f t="shared" si="131"/>
        <v>48.941113973361453</v>
      </c>
      <c r="AN126" s="2">
        <f t="shared" si="131"/>
        <v>50.898758532295915</v>
      </c>
      <c r="AO126" s="2">
        <f t="shared" si="131"/>
        <v>52.856403091230376</v>
      </c>
      <c r="AP126" s="2">
        <f t="shared" si="121"/>
        <v>2.4793226015032296E-2</v>
      </c>
      <c r="AQ126" s="2">
        <f t="shared" si="121"/>
        <v>3.3412805245184455E-3</v>
      </c>
      <c r="AR126" s="2">
        <f t="shared" si="121"/>
        <v>4.512265676779751E-4</v>
      </c>
      <c r="AS126" s="2">
        <f t="shared" si="121"/>
        <v>6.1052167655677777E-5</v>
      </c>
      <c r="AT126" s="2">
        <f t="shared" si="121"/>
        <v>8.2749351142635097E-6</v>
      </c>
      <c r="AU126" s="2">
        <f t="shared" si="121"/>
        <v>1.1233771086920978E-6</v>
      </c>
      <c r="AV126" s="2">
        <f t="shared" si="121"/>
        <v>1.5273239853860134E-7</v>
      </c>
      <c r="AW126" s="2">
        <f t="shared" si="119"/>
        <v>2.0793823836327914E-8</v>
      </c>
      <c r="AX126" s="2"/>
      <c r="AY126" s="6">
        <f t="shared" si="102"/>
        <v>241</v>
      </c>
      <c r="AZ126" s="2">
        <f t="shared" si="128"/>
        <v>0.05</v>
      </c>
      <c r="BA126" s="2">
        <f t="shared" si="128"/>
        <v>0.15</v>
      </c>
      <c r="BB126" s="2">
        <f t="shared" si="128"/>
        <v>0.2</v>
      </c>
      <c r="BC126" s="2">
        <f t="shared" si="128"/>
        <v>0.2</v>
      </c>
      <c r="BD126" s="2">
        <f t="shared" si="128"/>
        <v>0.2</v>
      </c>
      <c r="BE126" s="2">
        <f t="shared" si="128"/>
        <v>0.15</v>
      </c>
      <c r="BF126" s="2">
        <f t="shared" si="128"/>
        <v>0.05</v>
      </c>
      <c r="BG126" s="21">
        <f t="shared" si="134"/>
        <v>52615819974.592888</v>
      </c>
      <c r="BH126" s="21">
        <f t="shared" si="134"/>
        <v>7105061301.3572731</v>
      </c>
      <c r="BI126" s="21">
        <f t="shared" si="134"/>
        <v>961271359.21074903</v>
      </c>
      <c r="BJ126" s="21">
        <f t="shared" si="134"/>
        <v>130281593.47273326</v>
      </c>
      <c r="BK126" s="21">
        <f t="shared" si="134"/>
        <v>17685576.662909213</v>
      </c>
      <c r="BL126" s="21">
        <f t="shared" si="134"/>
        <v>2404371.1846278957</v>
      </c>
      <c r="BM126" s="21">
        <f t="shared" si="134"/>
        <v>327327.69974288536</v>
      </c>
      <c r="BN126" s="2">
        <f t="shared" si="137"/>
        <v>41.110535737623621</v>
      </c>
      <c r="BO126" s="2">
        <f t="shared" si="137"/>
        <v>43.068180296558083</v>
      </c>
      <c r="BP126" s="2">
        <f t="shared" si="137"/>
        <v>45.025824855492537</v>
      </c>
      <c r="BQ126" s="2">
        <f t="shared" si="137"/>
        <v>46.983469414426999</v>
      </c>
      <c r="BR126" s="2">
        <f t="shared" si="137"/>
        <v>48.941113973361453</v>
      </c>
      <c r="BS126" s="2">
        <f t="shared" si="137"/>
        <v>50.898758532295915</v>
      </c>
      <c r="BT126" s="2">
        <f t="shared" si="137"/>
        <v>52.856403091230376</v>
      </c>
      <c r="BU126" s="2">
        <f t="shared" si="84"/>
        <v>3.3343358665776411E-3</v>
      </c>
      <c r="BV126" s="2">
        <f t="shared" si="84"/>
        <v>4.5025737017473816E-4</v>
      </c>
      <c r="BW126" s="2">
        <f t="shared" si="84"/>
        <v>6.0917069658476246E-5</v>
      </c>
      <c r="BX126" s="2">
        <f t="shared" si="82"/>
        <v>8.2561212593620945E-6</v>
      </c>
      <c r="BY126" s="2">
        <f t="shared" si="82"/>
        <v>1.1207589773706776E-6</v>
      </c>
      <c r="BZ126" s="2">
        <f t="shared" si="82"/>
        <v>1.5236826265069114E-7</v>
      </c>
      <c r="CA126" s="2">
        <f t="shared" si="82"/>
        <v>2.0743200237191814E-8</v>
      </c>
      <c r="CB126" s="2"/>
      <c r="CC126" s="6">
        <f t="shared" si="103"/>
        <v>241</v>
      </c>
      <c r="CD126" s="2">
        <f t="shared" si="129"/>
        <v>0.01</v>
      </c>
      <c r="CE126" s="2">
        <f t="shared" si="129"/>
        <v>0.05</v>
      </c>
      <c r="CF126" s="2">
        <f t="shared" si="129"/>
        <v>0.2</v>
      </c>
      <c r="CG126" s="2">
        <f t="shared" si="129"/>
        <v>0.48</v>
      </c>
      <c r="CH126" s="2">
        <f t="shared" si="129"/>
        <v>0.2</v>
      </c>
      <c r="CI126" s="2">
        <f t="shared" si="129"/>
        <v>0.05</v>
      </c>
      <c r="CJ126" s="2">
        <f t="shared" si="129"/>
        <v>0.01</v>
      </c>
      <c r="CK126" s="21">
        <f t="shared" si="135"/>
        <v>130281593.47273326</v>
      </c>
      <c r="CL126" s="21">
        <f t="shared" si="135"/>
        <v>17685576.662909213</v>
      </c>
      <c r="CM126" s="21">
        <f t="shared" si="135"/>
        <v>2404371.1846278957</v>
      </c>
      <c r="CN126" s="21">
        <f t="shared" si="135"/>
        <v>327327.69974288536</v>
      </c>
      <c r="CO126" s="21">
        <f t="shared" si="135"/>
        <v>44619.096700399852</v>
      </c>
      <c r="CP126" s="21">
        <f t="shared" si="135"/>
        <v>6089.4446181248104</v>
      </c>
      <c r="CQ126" s="21">
        <f t="shared" si="135"/>
        <v>831.99239560411024</v>
      </c>
      <c r="CR126" s="2">
        <f t="shared" si="138"/>
        <v>46.983469414426999</v>
      </c>
      <c r="CS126" s="2">
        <f t="shared" si="138"/>
        <v>48.941113973361453</v>
      </c>
      <c r="CT126" s="2">
        <f t="shared" si="138"/>
        <v>50.898758532295915</v>
      </c>
      <c r="CU126" s="2">
        <f t="shared" si="138"/>
        <v>52.856403091230376</v>
      </c>
      <c r="CV126" s="2">
        <f t="shared" si="138"/>
        <v>54.814047650164838</v>
      </c>
      <c r="CW126" s="2">
        <f t="shared" si="138"/>
        <v>56.771692209099292</v>
      </c>
      <c r="CX126" s="2">
        <f t="shared" si="138"/>
        <v>58.729336768033754</v>
      </c>
      <c r="CY126" s="2">
        <f t="shared" si="85"/>
        <v>8.2561212593620945E-6</v>
      </c>
      <c r="CZ126" s="2">
        <f t="shared" si="85"/>
        <v>1.1207589773706776E-6</v>
      </c>
      <c r="DA126" s="2">
        <f t="shared" si="85"/>
        <v>1.5236826265069114E-7</v>
      </c>
      <c r="DB126" s="2">
        <f t="shared" si="83"/>
        <v>2.0743200237191814E-8</v>
      </c>
      <c r="DC126" s="2">
        <f t="shared" si="83"/>
        <v>2.8275726679594452E-9</v>
      </c>
      <c r="DD126" s="2">
        <f t="shared" si="83"/>
        <v>3.8589636363275272E-10</v>
      </c>
      <c r="DE126" s="2">
        <f t="shared" si="83"/>
        <v>5.2724486413441955E-11</v>
      </c>
      <c r="DF126" s="2"/>
      <c r="DG126" s="6">
        <f t="shared" si="104"/>
        <v>241</v>
      </c>
      <c r="DH126" s="2">
        <f t="shared" si="141"/>
        <v>0.06</v>
      </c>
      <c r="DI126" s="2">
        <f t="shared" si="141"/>
        <v>0.09</v>
      </c>
      <c r="DJ126" s="2">
        <f t="shared" si="141"/>
        <v>0.12</v>
      </c>
      <c r="DK126" s="2">
        <f t="shared" si="141"/>
        <v>0.13</v>
      </c>
      <c r="DL126" s="2">
        <f t="shared" si="141"/>
        <v>0.13</v>
      </c>
      <c r="DM126" s="2">
        <f t="shared" si="141"/>
        <v>0.11</v>
      </c>
      <c r="DN126" s="2">
        <f t="shared" si="141"/>
        <v>9.9999982853460997E-2</v>
      </c>
      <c r="DO126" s="2">
        <f t="shared" si="141"/>
        <v>7.9355909492918361E-2</v>
      </c>
      <c r="DP126" s="2">
        <f t="shared" si="141"/>
        <v>1.7767512872251451E-2</v>
      </c>
      <c r="DQ126" s="2">
        <f t="shared" si="141"/>
        <v>1.9696272877347543E-3</v>
      </c>
      <c r="DR126" s="2">
        <f t="shared" si="141"/>
        <v>1.6516797064278997E-4</v>
      </c>
      <c r="DS126" s="2">
        <f t="shared" si="141"/>
        <v>1.5173206314049726E-5</v>
      </c>
      <c r="DT126" s="2">
        <f t="shared" si="141"/>
        <v>0</v>
      </c>
      <c r="DU126" s="21">
        <f t="shared" si="136"/>
        <v>2404371.1846278957</v>
      </c>
      <c r="DV126" s="21">
        <f t="shared" si="136"/>
        <v>327327.69974288536</v>
      </c>
      <c r="DW126" s="21">
        <f t="shared" si="136"/>
        <v>44619.096700399852</v>
      </c>
      <c r="DX126" s="21">
        <f t="shared" si="136"/>
        <v>6089.4446181248104</v>
      </c>
      <c r="DY126" s="21">
        <f t="shared" si="136"/>
        <v>831.99239560411024</v>
      </c>
      <c r="DZ126" s="21">
        <f t="shared" si="136"/>
        <v>113.7928349998199</v>
      </c>
      <c r="EA126" s="21">
        <f t="shared" si="136"/>
        <v>15.578884397854342</v>
      </c>
      <c r="EB126" s="21">
        <f t="shared" si="136"/>
        <v>2.1348048141429654</v>
      </c>
      <c r="EC126" s="21">
        <f t="shared" si="136"/>
        <v>0.29279058197654007</v>
      </c>
      <c r="ED126" s="21">
        <f t="shared" si="136"/>
        <v>4.0189429792655371E-2</v>
      </c>
      <c r="EE126" s="21">
        <f t="shared" si="136"/>
        <v>5.5208106903099127E-3</v>
      </c>
      <c r="EF126" s="21">
        <f t="shared" si="136"/>
        <v>7.5894824407558869E-4</v>
      </c>
      <c r="EG126" s="21">
        <f t="shared" si="136"/>
        <v>1.0440545472778504E-4</v>
      </c>
      <c r="EH126" s="2">
        <f t="shared" si="132"/>
        <v>50.898758532295915</v>
      </c>
      <c r="EI126" s="2">
        <f t="shared" si="132"/>
        <v>52.856403091230376</v>
      </c>
      <c r="EJ126" s="2">
        <f t="shared" si="132"/>
        <v>54.814047650164838</v>
      </c>
      <c r="EK126" s="2">
        <f t="shared" si="132"/>
        <v>56.771692209099292</v>
      </c>
      <c r="EL126" s="2">
        <f t="shared" si="132"/>
        <v>58.729336768033754</v>
      </c>
      <c r="EM126" s="2">
        <f t="shared" si="132"/>
        <v>60.686981326968208</v>
      </c>
      <c r="EN126" s="2">
        <f t="shared" si="132"/>
        <v>62.64462588590267</v>
      </c>
      <c r="EO126" s="2">
        <f t="shared" si="132"/>
        <v>64.602270444837131</v>
      </c>
      <c r="EP126" s="2">
        <f t="shared" si="130"/>
        <v>66.559915003771579</v>
      </c>
      <c r="EQ126" s="2">
        <f t="shared" si="130"/>
        <v>68.51755956270604</v>
      </c>
      <c r="ER126" s="2">
        <f t="shared" si="130"/>
        <v>70.475204121640502</v>
      </c>
      <c r="ES126" s="2">
        <f t="shared" si="130"/>
        <v>72.432848680574963</v>
      </c>
      <c r="ET126" s="2">
        <f t="shared" si="130"/>
        <v>74.390493239509411</v>
      </c>
      <c r="EU126" s="2">
        <f t="shared" si="140"/>
        <v>1.5236826265069114E-7</v>
      </c>
      <c r="EV126" s="2">
        <f t="shared" si="140"/>
        <v>2.0743200237191814E-8</v>
      </c>
      <c r="EW126" s="2">
        <f t="shared" si="140"/>
        <v>2.8275726679594452E-9</v>
      </c>
      <c r="EX126" s="2">
        <f t="shared" si="139"/>
        <v>3.8589636363275272E-10</v>
      </c>
      <c r="EY126" s="2">
        <f t="shared" si="139"/>
        <v>5.2724486413441955E-11</v>
      </c>
      <c r="EZ126" s="2">
        <f t="shared" si="139"/>
        <v>7.21120627375288E-12</v>
      </c>
      <c r="FA126" s="2">
        <f t="shared" si="139"/>
        <v>9.8725503154970973E-13</v>
      </c>
      <c r="FB126" s="2">
        <f t="shared" si="113"/>
        <v>1.3528547618143067E-13</v>
      </c>
      <c r="FC126" s="2">
        <f t="shared" si="113"/>
        <v>1.8554536246929125E-14</v>
      </c>
      <c r="FD126" s="2">
        <f t="shared" si="113"/>
        <v>2.5468586687360953E-15</v>
      </c>
      <c r="FE126" s="2">
        <f t="shared" si="113"/>
        <v>3.498612604759152E-16</v>
      </c>
      <c r="FF126" s="2">
        <f t="shared" si="113"/>
        <v>4.8095579472471015E-17</v>
      </c>
      <c r="FG126" s="2">
        <f t="shared" si="113"/>
        <v>6.6163152552462353E-18</v>
      </c>
    </row>
    <row r="127" spans="1:163" x14ac:dyDescent="0.25">
      <c r="A127" s="19">
        <v>109</v>
      </c>
      <c r="B127" s="19">
        <v>243</v>
      </c>
      <c r="C127" s="4">
        <f t="shared" si="122"/>
        <v>109</v>
      </c>
      <c r="D127" s="20">
        <f t="shared" si="122"/>
        <v>243</v>
      </c>
      <c r="E127" s="8">
        <f t="shared" si="92"/>
        <v>516.16000000000008</v>
      </c>
      <c r="F127" s="21">
        <f t="shared" si="111"/>
        <v>6.3371356147021542E-14</v>
      </c>
      <c r="G127" s="28">
        <f t="shared" si="93"/>
        <v>0.32288661233929888</v>
      </c>
      <c r="H127" s="7">
        <f t="shared" si="94"/>
        <v>9.1652876063327872E-3</v>
      </c>
      <c r="I127" s="32">
        <f t="shared" si="95"/>
        <v>94.734572046205429</v>
      </c>
      <c r="J127" s="2">
        <f t="shared" si="105"/>
        <v>4.2592393427610613</v>
      </c>
      <c r="K127" s="2">
        <f t="shared" si="96"/>
        <v>16.357304858924419</v>
      </c>
      <c r="L127" s="2">
        <f t="shared" si="106"/>
        <v>1.5647278527318109</v>
      </c>
      <c r="M127" s="2">
        <f t="shared" si="97"/>
        <v>1</v>
      </c>
      <c r="N127" s="2">
        <f t="shared" si="98"/>
        <v>1</v>
      </c>
      <c r="O127" s="29">
        <f t="shared" si="99"/>
        <v>1</v>
      </c>
      <c r="P127" s="2">
        <f t="shared" si="100"/>
        <v>0.84935023181416347</v>
      </c>
      <c r="Q127" s="6">
        <f t="shared" si="101"/>
        <v>243</v>
      </c>
      <c r="R127" s="2">
        <f t="shared" si="127"/>
        <v>0.05</v>
      </c>
      <c r="S127" s="2">
        <f t="shared" si="127"/>
        <v>0.1</v>
      </c>
      <c r="T127" s="2">
        <f t="shared" si="127"/>
        <v>0.15</v>
      </c>
      <c r="U127" s="2">
        <f t="shared" si="127"/>
        <v>0.2</v>
      </c>
      <c r="V127" s="2">
        <f t="shared" si="127"/>
        <v>0.2</v>
      </c>
      <c r="W127" s="2">
        <f t="shared" si="127"/>
        <v>0.15</v>
      </c>
      <c r="X127" s="2">
        <f t="shared" si="127"/>
        <v>0.1</v>
      </c>
      <c r="Y127" s="2">
        <f t="shared" si="127"/>
        <v>0.05</v>
      </c>
      <c r="Z127" s="21">
        <f t="shared" si="133"/>
        <v>458796116322.85864</v>
      </c>
      <c r="AA127" s="21">
        <f t="shared" si="133"/>
        <v>62301336712.515938</v>
      </c>
      <c r="AB127" s="21">
        <f t="shared" si="133"/>
        <v>8477670494.5921316</v>
      </c>
      <c r="AC127" s="21">
        <f t="shared" si="133"/>
        <v>1155793241.1903644</v>
      </c>
      <c r="AD127" s="21">
        <f t="shared" si="133"/>
        <v>157848561.45092118</v>
      </c>
      <c r="AE127" s="21">
        <f t="shared" si="133"/>
        <v>21592273.464310534</v>
      </c>
      <c r="AF127" s="21">
        <f t="shared" si="133"/>
        <v>2958016.3344009584</v>
      </c>
      <c r="AG127" s="21">
        <f t="shared" si="133"/>
        <v>405788.92657099786</v>
      </c>
      <c r="AH127" s="2">
        <f t="shared" si="131"/>
        <v>39.001182827872796</v>
      </c>
      <c r="AI127" s="2">
        <f t="shared" si="131"/>
        <v>40.951241969266434</v>
      </c>
      <c r="AJ127" s="2">
        <f t="shared" si="131"/>
        <v>42.901301110660071</v>
      </c>
      <c r="AK127" s="2">
        <f t="shared" si="131"/>
        <v>44.851360252053709</v>
      </c>
      <c r="AL127" s="2">
        <f t="shared" si="131"/>
        <v>46.801419393447354</v>
      </c>
      <c r="AM127" s="2">
        <f t="shared" si="131"/>
        <v>48.751478534840992</v>
      </c>
      <c r="AN127" s="2">
        <f t="shared" si="131"/>
        <v>50.701537676234629</v>
      </c>
      <c r="AO127" s="2">
        <f t="shared" si="131"/>
        <v>52.651596817628274</v>
      </c>
      <c r="AP127" s="2">
        <f t="shared" si="121"/>
        <v>2.9074532086370376E-2</v>
      </c>
      <c r="AQ127" s="2">
        <f t="shared" si="121"/>
        <v>3.9481201972445014E-3</v>
      </c>
      <c r="AR127" s="2">
        <f t="shared" si="121"/>
        <v>5.3724147620990033E-4</v>
      </c>
      <c r="AS127" s="2">
        <f t="shared" si="121"/>
        <v>7.3244185119795339E-5</v>
      </c>
      <c r="AT127" s="2">
        <f t="shared" si="121"/>
        <v>1.000307740500138E-5</v>
      </c>
      <c r="AU127" s="2">
        <f t="shared" si="121"/>
        <v>1.3683316517307104E-6</v>
      </c>
      <c r="AV127" s="2">
        <f t="shared" si="121"/>
        <v>1.8745350661603093E-7</v>
      </c>
      <c r="AW127" s="2">
        <f t="shared" si="119"/>
        <v>2.571539458624837E-8</v>
      </c>
      <c r="AX127" s="2"/>
      <c r="AY127" s="6">
        <f t="shared" si="102"/>
        <v>243</v>
      </c>
      <c r="AZ127" s="2">
        <f t="shared" si="128"/>
        <v>0.05</v>
      </c>
      <c r="BA127" s="2">
        <f t="shared" si="128"/>
        <v>0.15</v>
      </c>
      <c r="BB127" s="2">
        <f t="shared" si="128"/>
        <v>0.2</v>
      </c>
      <c r="BC127" s="2">
        <f t="shared" si="128"/>
        <v>0.2</v>
      </c>
      <c r="BD127" s="2">
        <f t="shared" si="128"/>
        <v>0.2</v>
      </c>
      <c r="BE127" s="2">
        <f t="shared" si="128"/>
        <v>0.15</v>
      </c>
      <c r="BF127" s="2">
        <f t="shared" si="128"/>
        <v>0.05</v>
      </c>
      <c r="BG127" s="21">
        <f t="shared" si="134"/>
        <v>62172212585.527657</v>
      </c>
      <c r="BH127" s="21">
        <f t="shared" si="134"/>
        <v>8459509802.9903393</v>
      </c>
      <c r="BI127" s="21">
        <f t="shared" si="134"/>
        <v>1153242153.509007</v>
      </c>
      <c r="BJ127" s="21">
        <f t="shared" si="134"/>
        <v>157490543.70973983</v>
      </c>
      <c r="BK127" s="21">
        <f t="shared" si="134"/>
        <v>21542066.5830089</v>
      </c>
      <c r="BL127" s="21">
        <f t="shared" si="134"/>
        <v>2950979.5239490806</v>
      </c>
      <c r="BM127" s="21">
        <f t="shared" si="134"/>
        <v>404803.09660904011</v>
      </c>
      <c r="BN127" s="2">
        <f t="shared" si="137"/>
        <v>40.951241969266434</v>
      </c>
      <c r="BO127" s="2">
        <f t="shared" si="137"/>
        <v>42.901301110660071</v>
      </c>
      <c r="BP127" s="2">
        <f t="shared" si="137"/>
        <v>44.851360252053709</v>
      </c>
      <c r="BQ127" s="2">
        <f t="shared" si="137"/>
        <v>46.801419393447354</v>
      </c>
      <c r="BR127" s="2">
        <f t="shared" si="137"/>
        <v>48.751478534840992</v>
      </c>
      <c r="BS127" s="2">
        <f t="shared" si="137"/>
        <v>50.701537676234629</v>
      </c>
      <c r="BT127" s="2">
        <f t="shared" si="137"/>
        <v>52.651596817628274</v>
      </c>
      <c r="BU127" s="2">
        <f t="shared" si="84"/>
        <v>3.9399374262059535E-3</v>
      </c>
      <c r="BV127" s="2">
        <f t="shared" si="84"/>
        <v>5.3609060855452689E-4</v>
      </c>
      <c r="BW127" s="2">
        <f t="shared" si="84"/>
        <v>7.3082519233777762E-5</v>
      </c>
      <c r="BX127" s="2">
        <f t="shared" si="82"/>
        <v>9.9803893352180239E-6</v>
      </c>
      <c r="BY127" s="2">
        <f t="shared" si="82"/>
        <v>1.3651499735747135E-6</v>
      </c>
      <c r="BZ127" s="2">
        <f t="shared" si="82"/>
        <v>1.8700757439474593E-7</v>
      </c>
      <c r="CA127" s="2">
        <f t="shared" si="82"/>
        <v>2.5652921204628743E-8</v>
      </c>
      <c r="CB127" s="2"/>
      <c r="CC127" s="6">
        <f t="shared" si="103"/>
        <v>243</v>
      </c>
      <c r="CD127" s="2">
        <f t="shared" si="129"/>
        <v>0.01</v>
      </c>
      <c r="CE127" s="2">
        <f t="shared" si="129"/>
        <v>0.05</v>
      </c>
      <c r="CF127" s="2">
        <f t="shared" si="129"/>
        <v>0.2</v>
      </c>
      <c r="CG127" s="2">
        <f t="shared" si="129"/>
        <v>0.48</v>
      </c>
      <c r="CH127" s="2">
        <f t="shared" si="129"/>
        <v>0.2</v>
      </c>
      <c r="CI127" s="2">
        <f t="shared" si="129"/>
        <v>0.05</v>
      </c>
      <c r="CJ127" s="2">
        <f t="shared" si="129"/>
        <v>0.01</v>
      </c>
      <c r="CK127" s="21">
        <f t="shared" si="135"/>
        <v>157490543.70973983</v>
      </c>
      <c r="CL127" s="21">
        <f t="shared" si="135"/>
        <v>21542066.5830089</v>
      </c>
      <c r="CM127" s="21">
        <f t="shared" si="135"/>
        <v>2950979.5239490806</v>
      </c>
      <c r="CN127" s="21">
        <f t="shared" si="135"/>
        <v>404803.09660904011</v>
      </c>
      <c r="CO127" s="21">
        <f t="shared" si="135"/>
        <v>55600.421811589127</v>
      </c>
      <c r="CP127" s="21">
        <f t="shared" si="135"/>
        <v>7645.9440445394248</v>
      </c>
      <c r="CQ127" s="21">
        <f t="shared" si="135"/>
        <v>1052.6131472243412</v>
      </c>
      <c r="CR127" s="2">
        <f t="shared" si="138"/>
        <v>46.801419393447354</v>
      </c>
      <c r="CS127" s="2">
        <f t="shared" si="138"/>
        <v>48.751478534840992</v>
      </c>
      <c r="CT127" s="2">
        <f t="shared" si="138"/>
        <v>50.701537676234629</v>
      </c>
      <c r="CU127" s="2">
        <f t="shared" si="138"/>
        <v>52.651596817628274</v>
      </c>
      <c r="CV127" s="2">
        <f t="shared" si="138"/>
        <v>54.601655959021919</v>
      </c>
      <c r="CW127" s="2">
        <f t="shared" si="138"/>
        <v>56.551715100415556</v>
      </c>
      <c r="CX127" s="2">
        <f t="shared" si="138"/>
        <v>58.501774241809194</v>
      </c>
      <c r="CY127" s="2">
        <f t="shared" si="85"/>
        <v>9.9803893352180239E-6</v>
      </c>
      <c r="CZ127" s="2">
        <f t="shared" si="85"/>
        <v>1.3651499735747135E-6</v>
      </c>
      <c r="DA127" s="2">
        <f t="shared" si="85"/>
        <v>1.8700757439474593E-7</v>
      </c>
      <c r="DB127" s="2">
        <f t="shared" si="83"/>
        <v>2.5652921204628743E-8</v>
      </c>
      <c r="DC127" s="2">
        <f t="shared" si="83"/>
        <v>3.5234741325468515E-9</v>
      </c>
      <c r="DD127" s="2">
        <f t="shared" si="83"/>
        <v>4.84533843126708E-10</v>
      </c>
      <c r="DE127" s="2">
        <f t="shared" si="83"/>
        <v>6.6705522637791196E-11</v>
      </c>
      <c r="DF127" s="2"/>
      <c r="DG127" s="6">
        <f t="shared" si="104"/>
        <v>243</v>
      </c>
      <c r="DH127" s="2">
        <f t="shared" si="141"/>
        <v>0.06</v>
      </c>
      <c r="DI127" s="2">
        <f t="shared" si="141"/>
        <v>0.09</v>
      </c>
      <c r="DJ127" s="2">
        <f t="shared" si="141"/>
        <v>0.12</v>
      </c>
      <c r="DK127" s="2">
        <f t="shared" si="141"/>
        <v>0.13</v>
      </c>
      <c r="DL127" s="2">
        <f t="shared" si="141"/>
        <v>0.13</v>
      </c>
      <c r="DM127" s="2">
        <f t="shared" si="141"/>
        <v>0.11</v>
      </c>
      <c r="DN127" s="2">
        <f t="shared" si="141"/>
        <v>9.9999999796221178E-2</v>
      </c>
      <c r="DO127" s="2">
        <f t="shared" si="141"/>
        <v>8.4321314910124665E-2</v>
      </c>
      <c r="DP127" s="2">
        <f t="shared" si="141"/>
        <v>2.2218044969910793E-2</v>
      </c>
      <c r="DQ127" s="2">
        <f t="shared" si="141"/>
        <v>2.572125769843009E-3</v>
      </c>
      <c r="DR127" s="2">
        <f t="shared" si="141"/>
        <v>2.1850493390135673E-4</v>
      </c>
      <c r="DS127" s="2">
        <f t="shared" si="141"/>
        <v>2.0241434162444618E-5</v>
      </c>
      <c r="DT127" s="2">
        <f t="shared" si="141"/>
        <v>0</v>
      </c>
      <c r="DU127" s="21">
        <f t="shared" si="136"/>
        <v>2950979.5239490806</v>
      </c>
      <c r="DV127" s="21">
        <f t="shared" si="136"/>
        <v>404803.09660904011</v>
      </c>
      <c r="DW127" s="21">
        <f t="shared" si="136"/>
        <v>55600.421811589127</v>
      </c>
      <c r="DX127" s="21">
        <f t="shared" si="136"/>
        <v>7645.9440445394248</v>
      </c>
      <c r="DY127" s="21">
        <f t="shared" si="136"/>
        <v>1052.6131472243412</v>
      </c>
      <c r="DZ127" s="21">
        <f t="shared" si="136"/>
        <v>145.06420060942801</v>
      </c>
      <c r="EA127" s="21">
        <f t="shared" si="136"/>
        <v>20.011400773234101</v>
      </c>
      <c r="EB127" s="21">
        <f t="shared" si="136"/>
        <v>2.7630899626584497</v>
      </c>
      <c r="EC127" s="21">
        <f t="shared" si="136"/>
        <v>0.38184718365749309</v>
      </c>
      <c r="ED127" s="21">
        <f t="shared" si="136"/>
        <v>5.281288564158583E-2</v>
      </c>
      <c r="EE127" s="21">
        <f t="shared" si="136"/>
        <v>7.3101519693892728E-3</v>
      </c>
      <c r="EF127" s="21">
        <f t="shared" si="136"/>
        <v>1.0125841985073264E-3</v>
      </c>
      <c r="EG127" s="21">
        <f t="shared" si="136"/>
        <v>1.4035812327777795E-4</v>
      </c>
      <c r="EH127" s="2">
        <f t="shared" si="132"/>
        <v>50.701537676234629</v>
      </c>
      <c r="EI127" s="2">
        <f t="shared" si="132"/>
        <v>52.651596817628274</v>
      </c>
      <c r="EJ127" s="2">
        <f t="shared" si="132"/>
        <v>54.601655959021919</v>
      </c>
      <c r="EK127" s="2">
        <f t="shared" si="132"/>
        <v>56.551715100415556</v>
      </c>
      <c r="EL127" s="2">
        <f t="shared" si="132"/>
        <v>58.501774241809194</v>
      </c>
      <c r="EM127" s="2">
        <f t="shared" si="132"/>
        <v>60.451833383202832</v>
      </c>
      <c r="EN127" s="2">
        <f t="shared" si="132"/>
        <v>62.401892524596477</v>
      </c>
      <c r="EO127" s="2">
        <f t="shared" si="132"/>
        <v>64.351951665990114</v>
      </c>
      <c r="EP127" s="2">
        <f t="shared" si="130"/>
        <v>66.302010807383752</v>
      </c>
      <c r="EQ127" s="2">
        <f t="shared" si="130"/>
        <v>68.25206994877739</v>
      </c>
      <c r="ER127" s="2">
        <f t="shared" si="130"/>
        <v>70.202129090171027</v>
      </c>
      <c r="ES127" s="2">
        <f t="shared" si="130"/>
        <v>72.152188231564665</v>
      </c>
      <c r="ET127" s="2">
        <f t="shared" si="130"/>
        <v>74.102247372958317</v>
      </c>
      <c r="EU127" s="2">
        <f t="shared" si="140"/>
        <v>1.8700757439474593E-7</v>
      </c>
      <c r="EV127" s="2">
        <f t="shared" si="140"/>
        <v>2.5652921204628743E-8</v>
      </c>
      <c r="EW127" s="2">
        <f t="shared" si="140"/>
        <v>3.5234741325468515E-9</v>
      </c>
      <c r="EX127" s="2">
        <f t="shared" si="139"/>
        <v>4.84533843126708E-10</v>
      </c>
      <c r="EY127" s="2">
        <f t="shared" si="139"/>
        <v>6.6705522637791196E-11</v>
      </c>
      <c r="EZ127" s="2">
        <f t="shared" si="139"/>
        <v>9.1929151210030774E-12</v>
      </c>
      <c r="FA127" s="2">
        <f t="shared" si="139"/>
        <v>1.2681496054014054E-12</v>
      </c>
      <c r="FB127" s="2">
        <f t="shared" si="113"/>
        <v>1.7510075808988974E-13</v>
      </c>
      <c r="FC127" s="2">
        <f t="shared" si="113"/>
        <v>2.4198173869296238E-14</v>
      </c>
      <c r="FD127" s="2">
        <f t="shared" si="113"/>
        <v>3.3468241851448698E-15</v>
      </c>
      <c r="FE127" s="2">
        <f t="shared" si="113"/>
        <v>4.6325424394102041E-16</v>
      </c>
      <c r="FF127" s="2">
        <f t="shared" si="113"/>
        <v>6.4168833872454389E-17</v>
      </c>
      <c r="FG127" s="2">
        <f t="shared" si="113"/>
        <v>8.8946846183636577E-18</v>
      </c>
    </row>
    <row r="128" spans="1:163" x14ac:dyDescent="0.25">
      <c r="A128" s="19">
        <v>110</v>
      </c>
      <c r="B128" s="19">
        <v>245</v>
      </c>
      <c r="C128" s="4">
        <f t="shared" si="122"/>
        <v>110</v>
      </c>
      <c r="D128" s="20">
        <f t="shared" si="122"/>
        <v>245</v>
      </c>
      <c r="E128" s="8">
        <f t="shared" si="92"/>
        <v>518.16000000000008</v>
      </c>
      <c r="F128" s="21">
        <f t="shared" si="111"/>
        <v>6.3371356147021542E-14</v>
      </c>
      <c r="G128" s="28">
        <f t="shared" si="93"/>
        <v>0.31561864949670188</v>
      </c>
      <c r="H128" s="7">
        <f t="shared" si="94"/>
        <v>9.1834031667580047E-3</v>
      </c>
      <c r="I128" s="32">
        <f t="shared" si="95"/>
        <v>94.788456334370906</v>
      </c>
      <c r="J128" s="2">
        <f t="shared" si="105"/>
        <v>4.3596964901557511</v>
      </c>
      <c r="K128" s="2">
        <f t="shared" si="96"/>
        <v>17.439837281149071</v>
      </c>
      <c r="L128" s="2">
        <f t="shared" si="106"/>
        <v>1.570487763432854</v>
      </c>
      <c r="M128" s="2">
        <f t="shared" si="97"/>
        <v>1</v>
      </c>
      <c r="N128" s="2">
        <f t="shared" si="98"/>
        <v>1</v>
      </c>
      <c r="O128" s="29">
        <f t="shared" si="99"/>
        <v>1</v>
      </c>
      <c r="P128" s="2">
        <f t="shared" si="100"/>
        <v>0.85853981080743913</v>
      </c>
      <c r="Q128" s="6">
        <f t="shared" si="101"/>
        <v>245</v>
      </c>
      <c r="R128" s="2">
        <f t="shared" si="127"/>
        <v>0.05</v>
      </c>
      <c r="S128" s="2">
        <f t="shared" si="127"/>
        <v>0.1</v>
      </c>
      <c r="T128" s="2">
        <f t="shared" si="127"/>
        <v>0.15</v>
      </c>
      <c r="U128" s="2">
        <f t="shared" si="127"/>
        <v>0.2</v>
      </c>
      <c r="V128" s="2">
        <f t="shared" si="127"/>
        <v>0.2</v>
      </c>
      <c r="W128" s="2">
        <f t="shared" si="127"/>
        <v>0.15</v>
      </c>
      <c r="X128" s="2">
        <f t="shared" si="127"/>
        <v>0.1</v>
      </c>
      <c r="Y128" s="2">
        <f t="shared" si="127"/>
        <v>0.05</v>
      </c>
      <c r="Z128" s="21">
        <f t="shared" si="133"/>
        <v>537375419779.93042</v>
      </c>
      <c r="AA128" s="21">
        <f t="shared" si="133"/>
        <v>73523763293.377869</v>
      </c>
      <c r="AB128" s="21">
        <f t="shared" si="133"/>
        <v>10080426513.833298</v>
      </c>
      <c r="AC128" s="21">
        <f t="shared" si="133"/>
        <v>1384695514.6960006</v>
      </c>
      <c r="AD128" s="21">
        <f t="shared" si="133"/>
        <v>190540060.98856568</v>
      </c>
      <c r="AE128" s="21">
        <f t="shared" si="133"/>
        <v>26261249.270933464</v>
      </c>
      <c r="AF128" s="21">
        <f t="shared" si="133"/>
        <v>3624839.1504781982</v>
      </c>
      <c r="AG128" s="21">
        <f t="shared" si="133"/>
        <v>501024.96573976259</v>
      </c>
      <c r="AH128" s="2">
        <f t="shared" si="131"/>
        <v>38.850645608373519</v>
      </c>
      <c r="AI128" s="2">
        <f t="shared" si="131"/>
        <v>40.793177888792194</v>
      </c>
      <c r="AJ128" s="2">
        <f t="shared" si="131"/>
        <v>42.735710169210869</v>
      </c>
      <c r="AK128" s="2">
        <f t="shared" si="131"/>
        <v>44.678242449629543</v>
      </c>
      <c r="AL128" s="2">
        <f t="shared" si="131"/>
        <v>46.620774730048218</v>
      </c>
      <c r="AM128" s="2">
        <f t="shared" si="131"/>
        <v>48.563307010466893</v>
      </c>
      <c r="AN128" s="2">
        <f t="shared" si="131"/>
        <v>50.505839290885568</v>
      </c>
      <c r="AO128" s="2">
        <f t="shared" si="131"/>
        <v>52.44837157130425</v>
      </c>
      <c r="AP128" s="2">
        <f t="shared" si="121"/>
        <v>3.4054209111533354E-2</v>
      </c>
      <c r="AQ128" s="2">
        <f t="shared" si="121"/>
        <v>4.6593005889341036E-3</v>
      </c>
      <c r="AR128" s="2">
        <f t="shared" si="121"/>
        <v>6.3881029872201475E-4</v>
      </c>
      <c r="AS128" s="2">
        <f t="shared" si="121"/>
        <v>8.7750032616983948E-5</v>
      </c>
      <c r="AT128" s="2">
        <f t="shared" si="121"/>
        <v>1.2074782065181639E-5</v>
      </c>
      <c r="AU128" s="2">
        <f t="shared" si="121"/>
        <v>1.6642109804140393E-6</v>
      </c>
      <c r="AV128" s="2">
        <f t="shared" si="121"/>
        <v>2.2971097278062153E-7</v>
      </c>
      <c r="AW128" s="2">
        <f t="shared" si="119"/>
        <v>3.1750631542443852E-8</v>
      </c>
      <c r="AX128" s="2"/>
      <c r="AY128" s="6">
        <f t="shared" si="102"/>
        <v>245</v>
      </c>
      <c r="AZ128" s="2">
        <f t="shared" si="128"/>
        <v>0.05</v>
      </c>
      <c r="BA128" s="2">
        <f t="shared" si="128"/>
        <v>0.15</v>
      </c>
      <c r="BB128" s="2">
        <f t="shared" si="128"/>
        <v>0.2</v>
      </c>
      <c r="BC128" s="2">
        <f t="shared" si="128"/>
        <v>0.2</v>
      </c>
      <c r="BD128" s="2">
        <f t="shared" si="128"/>
        <v>0.2</v>
      </c>
      <c r="BE128" s="2">
        <f t="shared" si="128"/>
        <v>0.15</v>
      </c>
      <c r="BF128" s="2">
        <f t="shared" si="128"/>
        <v>0.05</v>
      </c>
      <c r="BG128" s="21">
        <f t="shared" si="134"/>
        <v>73371810413.990707</v>
      </c>
      <c r="BH128" s="21">
        <f t="shared" si="134"/>
        <v>10058890160.872992</v>
      </c>
      <c r="BI128" s="21">
        <f t="shared" si="134"/>
        <v>1381646944.4685414</v>
      </c>
      <c r="BJ128" s="21">
        <f t="shared" si="134"/>
        <v>190108938.87731135</v>
      </c>
      <c r="BK128" s="21">
        <f t="shared" si="134"/>
        <v>26200326.6342507</v>
      </c>
      <c r="BL128" s="21">
        <f t="shared" si="134"/>
        <v>3616235.0301629417</v>
      </c>
      <c r="BM128" s="21">
        <f t="shared" si="134"/>
        <v>499810.33608885453</v>
      </c>
      <c r="BN128" s="2">
        <f t="shared" si="137"/>
        <v>40.793177888792194</v>
      </c>
      <c r="BO128" s="2">
        <f t="shared" si="137"/>
        <v>42.735710169210869</v>
      </c>
      <c r="BP128" s="2">
        <f t="shared" si="137"/>
        <v>44.678242449629543</v>
      </c>
      <c r="BQ128" s="2">
        <f t="shared" si="137"/>
        <v>46.620774730048218</v>
      </c>
      <c r="BR128" s="2">
        <f t="shared" si="137"/>
        <v>48.563307010466893</v>
      </c>
      <c r="BS128" s="2">
        <f t="shared" si="137"/>
        <v>50.505839290885568</v>
      </c>
      <c r="BT128" s="2">
        <f t="shared" si="137"/>
        <v>52.44837157130425</v>
      </c>
      <c r="BU128" s="2">
        <f t="shared" si="84"/>
        <v>4.6496711288968942E-3</v>
      </c>
      <c r="BV128" s="2">
        <f t="shared" si="84"/>
        <v>6.3744551082845922E-4</v>
      </c>
      <c r="BW128" s="2">
        <f t="shared" si="84"/>
        <v>8.7556840587360419E-5</v>
      </c>
      <c r="BX128" s="2">
        <f t="shared" si="82"/>
        <v>1.2047461272326484E-5</v>
      </c>
      <c r="BY128" s="2">
        <f t="shared" si="82"/>
        <v>1.6603502303074004E-6</v>
      </c>
      <c r="BZ128" s="2">
        <f t="shared" si="82"/>
        <v>2.2916571800779163E-7</v>
      </c>
      <c r="CA128" s="2">
        <f t="shared" si="82"/>
        <v>3.167365881424943E-8</v>
      </c>
      <c r="CB128" s="2"/>
      <c r="CC128" s="6">
        <f t="shared" si="103"/>
        <v>245</v>
      </c>
      <c r="CD128" s="2">
        <f t="shared" si="129"/>
        <v>0.01</v>
      </c>
      <c r="CE128" s="2">
        <f t="shared" si="129"/>
        <v>0.05</v>
      </c>
      <c r="CF128" s="2">
        <f t="shared" si="129"/>
        <v>0.2</v>
      </c>
      <c r="CG128" s="2">
        <f t="shared" si="129"/>
        <v>0.48</v>
      </c>
      <c r="CH128" s="2">
        <f t="shared" si="129"/>
        <v>0.2</v>
      </c>
      <c r="CI128" s="2">
        <f t="shared" si="129"/>
        <v>0.05</v>
      </c>
      <c r="CJ128" s="2">
        <f t="shared" si="129"/>
        <v>0.01</v>
      </c>
      <c r="CK128" s="21">
        <f t="shared" si="135"/>
        <v>190108938.87731135</v>
      </c>
      <c r="CL128" s="21">
        <f t="shared" si="135"/>
        <v>26200326.6342507</v>
      </c>
      <c r="CM128" s="21">
        <f t="shared" si="135"/>
        <v>3616235.0301629417</v>
      </c>
      <c r="CN128" s="21">
        <f t="shared" si="135"/>
        <v>499810.33608885453</v>
      </c>
      <c r="CO128" s="21">
        <f t="shared" si="135"/>
        <v>69168.810444128248</v>
      </c>
      <c r="CP128" s="21">
        <f t="shared" si="135"/>
        <v>9583.7179126047649</v>
      </c>
      <c r="CQ128" s="21">
        <f t="shared" si="135"/>
        <v>1329.3589637601162</v>
      </c>
      <c r="CR128" s="2">
        <f t="shared" si="138"/>
        <v>46.620774730048218</v>
      </c>
      <c r="CS128" s="2">
        <f t="shared" si="138"/>
        <v>48.563307010466893</v>
      </c>
      <c r="CT128" s="2">
        <f t="shared" si="138"/>
        <v>50.505839290885568</v>
      </c>
      <c r="CU128" s="2">
        <f t="shared" si="138"/>
        <v>52.44837157130425</v>
      </c>
      <c r="CV128" s="2">
        <f t="shared" si="138"/>
        <v>54.390903851722925</v>
      </c>
      <c r="CW128" s="2">
        <f t="shared" si="138"/>
        <v>56.333436132141607</v>
      </c>
      <c r="CX128" s="2">
        <f t="shared" si="138"/>
        <v>58.275968412560282</v>
      </c>
      <c r="CY128" s="2">
        <f t="shared" si="85"/>
        <v>1.2047461272326484E-5</v>
      </c>
      <c r="CZ128" s="2">
        <f t="shared" si="85"/>
        <v>1.6603502303074004E-6</v>
      </c>
      <c r="DA128" s="2">
        <f t="shared" si="85"/>
        <v>2.2916571800779163E-7</v>
      </c>
      <c r="DB128" s="2">
        <f t="shared" si="83"/>
        <v>3.167365881424943E-8</v>
      </c>
      <c r="DC128" s="2">
        <f t="shared" si="83"/>
        <v>4.3833213209206866E-9</v>
      </c>
      <c r="DD128" s="2">
        <f t="shared" si="83"/>
        <v>6.0733320105226824E-10</v>
      </c>
      <c r="DE128" s="2">
        <f t="shared" si="83"/>
        <v>8.4243280339678078E-11</v>
      </c>
      <c r="DF128" s="2"/>
      <c r="DG128" s="6">
        <f t="shared" si="104"/>
        <v>245</v>
      </c>
      <c r="DH128" s="2">
        <f t="shared" si="141"/>
        <v>0.06</v>
      </c>
      <c r="DI128" s="2">
        <f t="shared" si="141"/>
        <v>0.09</v>
      </c>
      <c r="DJ128" s="2">
        <f t="shared" si="141"/>
        <v>0.12</v>
      </c>
      <c r="DK128" s="2">
        <f t="shared" si="141"/>
        <v>0.13</v>
      </c>
      <c r="DL128" s="2">
        <f t="shared" si="141"/>
        <v>0.13</v>
      </c>
      <c r="DM128" s="2">
        <f t="shared" si="141"/>
        <v>0.11</v>
      </c>
      <c r="DN128" s="2">
        <f t="shared" si="141"/>
        <v>9.9999999999279443E-2</v>
      </c>
      <c r="DO128" s="2">
        <f t="shared" si="141"/>
        <v>8.7464127368731603E-2</v>
      </c>
      <c r="DP128" s="2">
        <f t="shared" si="141"/>
        <v>2.7414706906844701E-2</v>
      </c>
      <c r="DQ128" s="2">
        <f t="shared" si="141"/>
        <v>3.3456663619396199E-3</v>
      </c>
      <c r="DR128" s="2">
        <f t="shared" si="141"/>
        <v>2.8836794510703423E-4</v>
      </c>
      <c r="DS128" s="2">
        <f t="shared" si="141"/>
        <v>2.6942225536803477E-5</v>
      </c>
      <c r="DT128" s="2">
        <f t="shared" si="141"/>
        <v>0</v>
      </c>
      <c r="DU128" s="21">
        <f t="shared" si="136"/>
        <v>3616235.0301629417</v>
      </c>
      <c r="DV128" s="21">
        <f t="shared" si="136"/>
        <v>499810.33608885453</v>
      </c>
      <c r="DW128" s="21">
        <f t="shared" si="136"/>
        <v>69168.810444128248</v>
      </c>
      <c r="DX128" s="21">
        <f t="shared" si="136"/>
        <v>9583.7179126047649</v>
      </c>
      <c r="DY128" s="21">
        <f t="shared" si="136"/>
        <v>1329.3589637601162</v>
      </c>
      <c r="DZ128" s="21">
        <f t="shared" si="136"/>
        <v>184.58831034495995</v>
      </c>
      <c r="EA128" s="21">
        <f t="shared" si="136"/>
        <v>25.656168970535376</v>
      </c>
      <c r="EB128" s="21">
        <f t="shared" si="136"/>
        <v>3.5692718592798158</v>
      </c>
      <c r="EC128" s="21">
        <f t="shared" si="136"/>
        <v>0.49698628093555186</v>
      </c>
      <c r="ED128" s="21">
        <f t="shared" si="136"/>
        <v>6.9257185599269425E-2</v>
      </c>
      <c r="EE128" s="21">
        <f t="shared" si="136"/>
        <v>9.6587608491033906E-3</v>
      </c>
      <c r="EF128" s="21">
        <f t="shared" si="136"/>
        <v>1.3480194469320638E-3</v>
      </c>
      <c r="EG128" s="21">
        <f t="shared" si="136"/>
        <v>1.8826626691539715E-4</v>
      </c>
      <c r="EH128" s="2">
        <f t="shared" si="132"/>
        <v>50.505839290885568</v>
      </c>
      <c r="EI128" s="2">
        <f t="shared" si="132"/>
        <v>52.44837157130425</v>
      </c>
      <c r="EJ128" s="2">
        <f t="shared" si="132"/>
        <v>54.390903851722925</v>
      </c>
      <c r="EK128" s="2">
        <f t="shared" si="132"/>
        <v>56.333436132141607</v>
      </c>
      <c r="EL128" s="2">
        <f t="shared" si="132"/>
        <v>58.275968412560282</v>
      </c>
      <c r="EM128" s="2">
        <f t="shared" si="132"/>
        <v>60.218500692978957</v>
      </c>
      <c r="EN128" s="2">
        <f t="shared" si="132"/>
        <v>62.161032973397631</v>
      </c>
      <c r="EO128" s="2">
        <f t="shared" si="132"/>
        <v>64.103565253816299</v>
      </c>
      <c r="EP128" s="2">
        <f t="shared" si="130"/>
        <v>66.046097534234988</v>
      </c>
      <c r="EQ128" s="2">
        <f t="shared" si="130"/>
        <v>67.988629814653663</v>
      </c>
      <c r="ER128" s="2">
        <f t="shared" si="130"/>
        <v>69.931162095072338</v>
      </c>
      <c r="ES128" s="2">
        <f t="shared" si="130"/>
        <v>71.873694375491013</v>
      </c>
      <c r="ET128" s="2">
        <f t="shared" si="130"/>
        <v>73.816226655909688</v>
      </c>
      <c r="EU128" s="2">
        <f t="shared" si="140"/>
        <v>2.2916571800779163E-7</v>
      </c>
      <c r="EV128" s="2">
        <f t="shared" si="140"/>
        <v>3.167365881424943E-8</v>
      </c>
      <c r="EW128" s="2">
        <f t="shared" si="140"/>
        <v>4.3833213209206866E-9</v>
      </c>
      <c r="EX128" s="2">
        <f t="shared" si="139"/>
        <v>6.0733320105226824E-10</v>
      </c>
      <c r="EY128" s="2">
        <f t="shared" si="139"/>
        <v>8.4243280339678078E-11</v>
      </c>
      <c r="EZ128" s="2">
        <f t="shared" si="139"/>
        <v>1.1697611555447433E-11</v>
      </c>
      <c r="FA128" s="2">
        <f t="shared" si="139"/>
        <v>1.6258662211999652E-12</v>
      </c>
      <c r="FB128" s="2">
        <f t="shared" si="113"/>
        <v>2.2618959817996364E-13</v>
      </c>
      <c r="FC128" s="2">
        <f t="shared" si="113"/>
        <v>3.1494694609350659E-14</v>
      </c>
      <c r="FD128" s="2">
        <f t="shared" si="113"/>
        <v>4.3889217743516881E-15</v>
      </c>
      <c r="FE128" s="2">
        <f t="shared" si="113"/>
        <v>6.1208877370744103E-16</v>
      </c>
      <c r="FF128" s="2">
        <f t="shared" si="113"/>
        <v>8.542582046464307E-17</v>
      </c>
      <c r="FG128" s="2">
        <f t="shared" si="113"/>
        <v>1.1930688651165888E-17</v>
      </c>
    </row>
    <row r="129" spans="1:163" x14ac:dyDescent="0.25">
      <c r="A129" s="19">
        <v>111</v>
      </c>
      <c r="B129" s="19">
        <v>247</v>
      </c>
      <c r="C129" s="4">
        <f t="shared" si="122"/>
        <v>111</v>
      </c>
      <c r="D129" s="20">
        <f t="shared" si="122"/>
        <v>247</v>
      </c>
      <c r="E129" s="8">
        <f t="shared" si="92"/>
        <v>520.16000000000008</v>
      </c>
      <c r="F129" s="21">
        <f t="shared" si="111"/>
        <v>6.3371356147021542E-14</v>
      </c>
      <c r="G129" s="28">
        <f t="shared" si="93"/>
        <v>0.308791804175853</v>
      </c>
      <c r="H129" s="7">
        <f t="shared" si="94"/>
        <v>9.2004192318648065E-3</v>
      </c>
      <c r="I129" s="32">
        <f t="shared" si="95"/>
        <v>94.83912518975842</v>
      </c>
      <c r="J129" s="2">
        <f t="shared" si="105"/>
        <v>4.4562089146096735</v>
      </c>
      <c r="K129" s="2">
        <f t="shared" si="96"/>
        <v>18.54780195831874</v>
      </c>
      <c r="L129" s="2">
        <f t="shared" si="106"/>
        <v>1.5760203951153766</v>
      </c>
      <c r="M129" s="2">
        <f t="shared" si="97"/>
        <v>1</v>
      </c>
      <c r="N129" s="2">
        <f t="shared" si="98"/>
        <v>1</v>
      </c>
      <c r="O129" s="29">
        <f t="shared" si="99"/>
        <v>1</v>
      </c>
      <c r="P129" s="2">
        <f t="shared" si="100"/>
        <v>0.86713868233667002</v>
      </c>
      <c r="Q129" s="6">
        <f t="shared" si="101"/>
        <v>247</v>
      </c>
      <c r="R129" s="2">
        <f t="shared" si="127"/>
        <v>0.05</v>
      </c>
      <c r="S129" s="2">
        <f t="shared" si="127"/>
        <v>0.1</v>
      </c>
      <c r="T129" s="2">
        <f t="shared" si="127"/>
        <v>0.15</v>
      </c>
      <c r="U129" s="2">
        <f t="shared" si="127"/>
        <v>0.2</v>
      </c>
      <c r="V129" s="2">
        <f t="shared" si="127"/>
        <v>0.2</v>
      </c>
      <c r="W129" s="2">
        <f t="shared" si="127"/>
        <v>0.15</v>
      </c>
      <c r="X129" s="2">
        <f t="shared" si="127"/>
        <v>0.1</v>
      </c>
      <c r="Y129" s="2">
        <f t="shared" si="127"/>
        <v>0.05</v>
      </c>
      <c r="Z129" s="21">
        <f t="shared" si="133"/>
        <v>628666326726.30811</v>
      </c>
      <c r="AA129" s="21">
        <f t="shared" si="133"/>
        <v>86659721493.885941</v>
      </c>
      <c r="AB129" s="21">
        <f t="shared" si="133"/>
        <v>11970584076.664698</v>
      </c>
      <c r="AC129" s="21">
        <f t="shared" si="133"/>
        <v>1656675078.7607012</v>
      </c>
      <c r="AD129" s="21">
        <f t="shared" si="133"/>
        <v>229676071.59547621</v>
      </c>
      <c r="AE129" s="21">
        <f t="shared" si="133"/>
        <v>31892681.31205374</v>
      </c>
      <c r="AF129" s="21">
        <f t="shared" si="133"/>
        <v>4435171.4623585586</v>
      </c>
      <c r="AG129" s="21">
        <f t="shared" si="133"/>
        <v>617627.90029902244</v>
      </c>
      <c r="AH129" s="2">
        <f t="shared" si="131"/>
        <v>38.701266011294258</v>
      </c>
      <c r="AI129" s="2">
        <f t="shared" si="131"/>
        <v>40.636329311858972</v>
      </c>
      <c r="AJ129" s="2">
        <f t="shared" si="131"/>
        <v>42.571392612423686</v>
      </c>
      <c r="AK129" s="2">
        <f t="shared" si="131"/>
        <v>44.506455912988393</v>
      </c>
      <c r="AL129" s="2">
        <f t="shared" si="131"/>
        <v>46.441519213553107</v>
      </c>
      <c r="AM129" s="2">
        <f t="shared" si="131"/>
        <v>48.376582514117821</v>
      </c>
      <c r="AN129" s="2">
        <f t="shared" si="131"/>
        <v>50.311645814682535</v>
      </c>
      <c r="AO129" s="2">
        <f t="shared" si="131"/>
        <v>52.246709115247256</v>
      </c>
      <c r="AP129" s="2">
        <f t="shared" si="121"/>
        <v>3.9839437688616856E-2</v>
      </c>
      <c r="AQ129" s="2">
        <f t="shared" si="121"/>
        <v>5.4917440743908891E-3</v>
      </c>
      <c r="AR129" s="2">
        <f t="shared" si="121"/>
        <v>7.5859214681018965E-4</v>
      </c>
      <c r="AS129" s="2">
        <f t="shared" si="121"/>
        <v>1.0498574643603975E-4</v>
      </c>
      <c r="AT129" s="2">
        <f t="shared" si="121"/>
        <v>1.4554884131525778E-5</v>
      </c>
      <c r="AU129" s="2">
        <f t="shared" si="121"/>
        <v>2.0210824659096209E-6</v>
      </c>
      <c r="AV129" s="2">
        <f t="shared" si="121"/>
        <v>2.8106283031423117E-7</v>
      </c>
      <c r="AW129" s="2">
        <f t="shared" si="119"/>
        <v>3.9139917636186556E-8</v>
      </c>
      <c r="AX129" s="2"/>
      <c r="AY129" s="6">
        <f t="shared" si="102"/>
        <v>247</v>
      </c>
      <c r="AZ129" s="2">
        <f t="shared" si="128"/>
        <v>0.05</v>
      </c>
      <c r="BA129" s="2">
        <f t="shared" si="128"/>
        <v>0.15</v>
      </c>
      <c r="BB129" s="2">
        <f t="shared" si="128"/>
        <v>0.2</v>
      </c>
      <c r="BC129" s="2">
        <f t="shared" si="128"/>
        <v>0.2</v>
      </c>
      <c r="BD129" s="2">
        <f t="shared" si="128"/>
        <v>0.2</v>
      </c>
      <c r="BE129" s="2">
        <f t="shared" si="128"/>
        <v>0.15</v>
      </c>
      <c r="BF129" s="2">
        <f t="shared" si="128"/>
        <v>0.05</v>
      </c>
      <c r="BG129" s="21">
        <f t="shared" si="134"/>
        <v>86481126729.498001</v>
      </c>
      <c r="BH129" s="21">
        <f t="shared" si="134"/>
        <v>11945077911.511293</v>
      </c>
      <c r="BI129" s="21">
        <f t="shared" si="134"/>
        <v>1653036973.9232955</v>
      </c>
      <c r="BJ129" s="21">
        <f t="shared" si="134"/>
        <v>229157654.66577315</v>
      </c>
      <c r="BK129" s="21">
        <f t="shared" si="134"/>
        <v>31818865.025231093</v>
      </c>
      <c r="BL129" s="21">
        <f t="shared" si="134"/>
        <v>4424667.0908209113</v>
      </c>
      <c r="BM129" s="21">
        <f t="shared" si="134"/>
        <v>616133.75224712607</v>
      </c>
      <c r="BN129" s="2">
        <f t="shared" si="137"/>
        <v>40.636329311858972</v>
      </c>
      <c r="BO129" s="2">
        <f t="shared" si="137"/>
        <v>42.571392612423686</v>
      </c>
      <c r="BP129" s="2">
        <f t="shared" si="137"/>
        <v>44.506455912988393</v>
      </c>
      <c r="BQ129" s="2">
        <f t="shared" si="137"/>
        <v>46.441519213553107</v>
      </c>
      <c r="BR129" s="2">
        <f t="shared" si="137"/>
        <v>48.376582514117821</v>
      </c>
      <c r="BS129" s="2">
        <f t="shared" si="137"/>
        <v>50.311645814682535</v>
      </c>
      <c r="BT129" s="2">
        <f t="shared" si="137"/>
        <v>52.246709115247256</v>
      </c>
      <c r="BU129" s="2">
        <f t="shared" si="84"/>
        <v>5.4804262819708668E-3</v>
      </c>
      <c r="BV129" s="2">
        <f t="shared" si="84"/>
        <v>7.569757865343085E-4</v>
      </c>
      <c r="BW129" s="2">
        <f t="shared" si="84"/>
        <v>1.0475519479868831E-4</v>
      </c>
      <c r="BX129" s="2">
        <f t="shared" si="82"/>
        <v>1.4522031347640921E-5</v>
      </c>
      <c r="BY129" s="2">
        <f t="shared" si="82"/>
        <v>2.0164046277079322E-6</v>
      </c>
      <c r="BZ129" s="2">
        <f t="shared" si="82"/>
        <v>2.8039715404441835E-7</v>
      </c>
      <c r="CA129" s="2">
        <f t="shared" si="82"/>
        <v>3.9045231447853458E-8</v>
      </c>
      <c r="CB129" s="2"/>
      <c r="CC129" s="6">
        <f t="shared" si="103"/>
        <v>247</v>
      </c>
      <c r="CD129" s="2">
        <f t="shared" si="129"/>
        <v>0.01</v>
      </c>
      <c r="CE129" s="2">
        <f t="shared" si="129"/>
        <v>0.05</v>
      </c>
      <c r="CF129" s="2">
        <f t="shared" si="129"/>
        <v>0.2</v>
      </c>
      <c r="CG129" s="2">
        <f t="shared" si="129"/>
        <v>0.48</v>
      </c>
      <c r="CH129" s="2">
        <f t="shared" si="129"/>
        <v>0.2</v>
      </c>
      <c r="CI129" s="2">
        <f t="shared" si="129"/>
        <v>0.05</v>
      </c>
      <c r="CJ129" s="2">
        <f t="shared" si="129"/>
        <v>0.01</v>
      </c>
      <c r="CK129" s="21">
        <f t="shared" si="135"/>
        <v>229157654.66577315</v>
      </c>
      <c r="CL129" s="21">
        <f t="shared" si="135"/>
        <v>31818865.025231093</v>
      </c>
      <c r="CM129" s="21">
        <f t="shared" si="135"/>
        <v>4424667.0908209113</v>
      </c>
      <c r="CN129" s="21">
        <f t="shared" si="135"/>
        <v>616133.75224712607</v>
      </c>
      <c r="CO129" s="21">
        <f t="shared" si="135"/>
        <v>85906.445380745063</v>
      </c>
      <c r="CP129" s="21">
        <f t="shared" si="135"/>
        <v>11992.093690268928</v>
      </c>
      <c r="CQ129" s="21">
        <f t="shared" si="135"/>
        <v>1675.9022819335996</v>
      </c>
      <c r="CR129" s="2">
        <f t="shared" si="138"/>
        <v>46.441519213553107</v>
      </c>
      <c r="CS129" s="2">
        <f t="shared" si="138"/>
        <v>48.376582514117821</v>
      </c>
      <c r="CT129" s="2">
        <f t="shared" si="138"/>
        <v>50.311645814682535</v>
      </c>
      <c r="CU129" s="2">
        <f t="shared" si="138"/>
        <v>52.246709115247256</v>
      </c>
      <c r="CV129" s="2">
        <f t="shared" si="138"/>
        <v>54.181772415811963</v>
      </c>
      <c r="CW129" s="2">
        <f t="shared" si="138"/>
        <v>56.116835716376677</v>
      </c>
      <c r="CX129" s="2">
        <f t="shared" si="138"/>
        <v>58.051899016941391</v>
      </c>
      <c r="CY129" s="2">
        <f t="shared" si="85"/>
        <v>1.4522031347640921E-5</v>
      </c>
      <c r="CZ129" s="2">
        <f t="shared" si="85"/>
        <v>2.0164046277079322E-6</v>
      </c>
      <c r="DA129" s="2">
        <f t="shared" si="85"/>
        <v>2.8039715404441835E-7</v>
      </c>
      <c r="DB129" s="2">
        <f t="shared" si="83"/>
        <v>3.9045231447853458E-8</v>
      </c>
      <c r="DC129" s="2">
        <f t="shared" si="83"/>
        <v>5.4440079455478607E-9</v>
      </c>
      <c r="DD129" s="2">
        <f t="shared" si="83"/>
        <v>7.5995524019448383E-10</v>
      </c>
      <c r="DE129" s="2">
        <f t="shared" si="83"/>
        <v>1.062042003760205E-10</v>
      </c>
      <c r="DF129" s="2"/>
      <c r="DG129" s="6">
        <f t="shared" si="104"/>
        <v>247</v>
      </c>
      <c r="DH129" s="2">
        <f t="shared" si="141"/>
        <v>0.06</v>
      </c>
      <c r="DI129" s="2">
        <f t="shared" si="141"/>
        <v>0.09</v>
      </c>
      <c r="DJ129" s="2">
        <f t="shared" si="141"/>
        <v>0.12</v>
      </c>
      <c r="DK129" s="2">
        <f t="shared" si="141"/>
        <v>0.13</v>
      </c>
      <c r="DL129" s="2">
        <f t="shared" si="141"/>
        <v>0.13</v>
      </c>
      <c r="DM129" s="2">
        <f t="shared" si="141"/>
        <v>0.11</v>
      </c>
      <c r="DN129" s="2">
        <f t="shared" si="141"/>
        <v>9.999999999999945E-2</v>
      </c>
      <c r="DO129" s="2">
        <f t="shared" si="141"/>
        <v>8.9096904519618658E-2</v>
      </c>
      <c r="DP129" s="2">
        <f t="shared" si="141"/>
        <v>3.329390971304047E-2</v>
      </c>
      <c r="DQ129" s="2">
        <f t="shared" si="141"/>
        <v>4.3324593024246299E-3</v>
      </c>
      <c r="DR129" s="2">
        <f t="shared" si="141"/>
        <v>3.7962723410166931E-4</v>
      </c>
      <c r="DS129" s="2">
        <f t="shared" si="141"/>
        <v>3.5781567485022591E-5</v>
      </c>
      <c r="DT129" s="2">
        <f t="shared" si="141"/>
        <v>0</v>
      </c>
      <c r="DU129" s="21">
        <f t="shared" si="136"/>
        <v>4424667.0908209113</v>
      </c>
      <c r="DV129" s="21">
        <f t="shared" si="136"/>
        <v>616133.75224712607</v>
      </c>
      <c r="DW129" s="21">
        <f t="shared" si="136"/>
        <v>85906.445380745063</v>
      </c>
      <c r="DX129" s="21">
        <f t="shared" si="136"/>
        <v>11992.093690268928</v>
      </c>
      <c r="DY129" s="21">
        <f t="shared" si="136"/>
        <v>1675.9022819335996</v>
      </c>
      <c r="DZ129" s="21">
        <f t="shared" si="136"/>
        <v>234.45308272891228</v>
      </c>
      <c r="EA129" s="21">
        <f t="shared" si="136"/>
        <v>32.831354032264031</v>
      </c>
      <c r="EB129" s="21">
        <f t="shared" si="136"/>
        <v>4.6017366646287581</v>
      </c>
      <c r="EC129" s="21">
        <f t="shared" si="136"/>
        <v>0.64555255288310276</v>
      </c>
      <c r="ED129" s="21">
        <f t="shared" si="136"/>
        <v>9.063522908832175E-2</v>
      </c>
      <c r="EE129" s="21">
        <f t="shared" si="136"/>
        <v>1.2734987962518452E-2</v>
      </c>
      <c r="EF129" s="21">
        <f t="shared" si="136"/>
        <v>1.7906806863588591E-3</v>
      </c>
      <c r="EG129" s="21">
        <f t="shared" si="136"/>
        <v>2.5196447458320924E-4</v>
      </c>
      <c r="EH129" s="2">
        <f t="shared" si="132"/>
        <v>50.311645814682535</v>
      </c>
      <c r="EI129" s="2">
        <f t="shared" si="132"/>
        <v>52.246709115247256</v>
      </c>
      <c r="EJ129" s="2">
        <f t="shared" si="132"/>
        <v>54.181772415811963</v>
      </c>
      <c r="EK129" s="2">
        <f t="shared" si="132"/>
        <v>56.116835716376677</v>
      </c>
      <c r="EL129" s="2">
        <f t="shared" si="132"/>
        <v>58.051899016941391</v>
      </c>
      <c r="EM129" s="2">
        <f t="shared" si="132"/>
        <v>59.986962317506105</v>
      </c>
      <c r="EN129" s="2">
        <f t="shared" si="132"/>
        <v>61.922025618070819</v>
      </c>
      <c r="EO129" s="2">
        <f t="shared" si="132"/>
        <v>63.857088918635526</v>
      </c>
      <c r="EP129" s="2">
        <f t="shared" si="130"/>
        <v>65.792152219200247</v>
      </c>
      <c r="EQ129" s="2">
        <f t="shared" si="130"/>
        <v>67.727215519764954</v>
      </c>
      <c r="ER129" s="2">
        <f t="shared" si="130"/>
        <v>69.662278820329661</v>
      </c>
      <c r="ES129" s="2">
        <f t="shared" si="130"/>
        <v>71.597342120894382</v>
      </c>
      <c r="ET129" s="2">
        <f t="shared" si="130"/>
        <v>73.532405421459089</v>
      </c>
      <c r="EU129" s="2">
        <f t="shared" si="140"/>
        <v>2.8039715404441835E-7</v>
      </c>
      <c r="EV129" s="2">
        <f t="shared" si="140"/>
        <v>3.9045231447853458E-8</v>
      </c>
      <c r="EW129" s="2">
        <f t="shared" si="140"/>
        <v>5.4440079455478607E-9</v>
      </c>
      <c r="EX129" s="2">
        <f t="shared" si="139"/>
        <v>7.5995524019448383E-10</v>
      </c>
      <c r="EY129" s="2">
        <f t="shared" si="139"/>
        <v>1.062042003760205E-10</v>
      </c>
      <c r="EZ129" s="2">
        <f t="shared" si="139"/>
        <v>1.485760980538104E-11</v>
      </c>
      <c r="FA129" s="2">
        <f t="shared" si="139"/>
        <v>2.0805674291675605E-12</v>
      </c>
      <c r="FB129" s="2">
        <f t="shared" si="113"/>
        <v>2.916182930689967E-13</v>
      </c>
      <c r="FC129" s="2">
        <f t="shared" si="113"/>
        <v>4.0909540740374163E-14</v>
      </c>
      <c r="FD129" s="2">
        <f t="shared" si="113"/>
        <v>5.7436773820229383E-15</v>
      </c>
      <c r="FE129" s="2">
        <f t="shared" si="113"/>
        <v>8.0703345770079093E-16</v>
      </c>
      <c r="FF129" s="2">
        <f t="shared" si="113"/>
        <v>1.1347786352084048E-16</v>
      </c>
      <c r="FG129" s="2">
        <f t="shared" si="113"/>
        <v>1.5967330455209748E-17</v>
      </c>
    </row>
    <row r="130" spans="1:163" x14ac:dyDescent="0.25">
      <c r="A130" s="19">
        <v>112</v>
      </c>
      <c r="B130" s="19">
        <v>249</v>
      </c>
      <c r="C130" s="4">
        <f t="shared" si="122"/>
        <v>112</v>
      </c>
      <c r="D130" s="20">
        <f t="shared" si="122"/>
        <v>249</v>
      </c>
      <c r="E130" s="8">
        <f t="shared" si="92"/>
        <v>522.16000000000008</v>
      </c>
      <c r="F130" s="21">
        <f t="shared" si="111"/>
        <v>6.3371356147021542E-14</v>
      </c>
      <c r="G130" s="28">
        <f t="shared" si="93"/>
        <v>0.30207177532770901</v>
      </c>
      <c r="H130" s="7">
        <f t="shared" si="94"/>
        <v>9.2171690545172092E-3</v>
      </c>
      <c r="I130" s="32">
        <f t="shared" si="95"/>
        <v>94.889053360980242</v>
      </c>
      <c r="J130" s="2">
        <f t="shared" si="105"/>
        <v>4.5532932885332835</v>
      </c>
      <c r="K130" s="2">
        <f t="shared" si="96"/>
        <v>19.733930360636247</v>
      </c>
      <c r="L130" s="2">
        <f t="shared" si="106"/>
        <v>1.5815901494482503</v>
      </c>
      <c r="M130" s="2">
        <f t="shared" si="97"/>
        <v>1</v>
      </c>
      <c r="N130" s="2">
        <f t="shared" si="98"/>
        <v>1</v>
      </c>
      <c r="O130" s="29">
        <f t="shared" si="99"/>
        <v>1</v>
      </c>
      <c r="P130" s="2">
        <f t="shared" si="100"/>
        <v>0.87557200336641805</v>
      </c>
      <c r="Q130" s="6">
        <f t="shared" si="101"/>
        <v>249</v>
      </c>
      <c r="R130" s="2">
        <f t="shared" si="127"/>
        <v>0.05</v>
      </c>
      <c r="S130" s="2">
        <f t="shared" si="127"/>
        <v>0.1</v>
      </c>
      <c r="T130" s="2">
        <f t="shared" si="127"/>
        <v>0.15</v>
      </c>
      <c r="U130" s="2">
        <f t="shared" si="127"/>
        <v>0.2</v>
      </c>
      <c r="V130" s="2">
        <f t="shared" si="127"/>
        <v>0.2</v>
      </c>
      <c r="W130" s="2">
        <f t="shared" si="127"/>
        <v>0.15</v>
      </c>
      <c r="X130" s="2">
        <f t="shared" si="127"/>
        <v>0.1</v>
      </c>
      <c r="Y130" s="2">
        <f t="shared" si="127"/>
        <v>0.05</v>
      </c>
      <c r="Z130" s="21">
        <f t="shared" si="133"/>
        <v>734603196230.24609</v>
      </c>
      <c r="AA130" s="21">
        <f t="shared" si="133"/>
        <v>102016921097.47879</v>
      </c>
      <c r="AB130" s="21">
        <f t="shared" si="133"/>
        <v>14196859574.089455</v>
      </c>
      <c r="AC130" s="21">
        <f t="shared" si="133"/>
        <v>1979411343.065402</v>
      </c>
      <c r="AD130" s="21">
        <f t="shared" si="133"/>
        <v>276462362.07730079</v>
      </c>
      <c r="AE130" s="21">
        <f t="shared" si="133"/>
        <v>38675206.919070676</v>
      </c>
      <c r="AF130" s="21">
        <f t="shared" si="133"/>
        <v>5418426.6700655669</v>
      </c>
      <c r="AG130" s="21">
        <f t="shared" si="133"/>
        <v>760169.9673686726</v>
      </c>
      <c r="AH130" s="2">
        <f t="shared" si="131"/>
        <v>38.553030734707413</v>
      </c>
      <c r="AI130" s="2">
        <f t="shared" si="131"/>
        <v>40.480682271442781</v>
      </c>
      <c r="AJ130" s="2">
        <f t="shared" si="131"/>
        <v>42.408333808178149</v>
      </c>
      <c r="AK130" s="2">
        <f t="shared" si="131"/>
        <v>44.335985344913524</v>
      </c>
      <c r="AL130" s="2">
        <f t="shared" si="131"/>
        <v>46.263636881648893</v>
      </c>
      <c r="AM130" s="2">
        <f t="shared" si="131"/>
        <v>48.191288418384261</v>
      </c>
      <c r="AN130" s="2">
        <f t="shared" si="131"/>
        <v>50.118939955119629</v>
      </c>
      <c r="AO130" s="2">
        <f t="shared" si="131"/>
        <v>52.046591491855011</v>
      </c>
      <c r="AP130" s="2">
        <f t="shared" si="121"/>
        <v>4.6552800775051459E-2</v>
      </c>
      <c r="AQ130" s="2">
        <f t="shared" si="121"/>
        <v>6.4649506398910695E-3</v>
      </c>
      <c r="AR130" s="2">
        <f t="shared" si="121"/>
        <v>8.9967424423888144E-4</v>
      </c>
      <c r="AS130" s="2">
        <f t="shared" si="121"/>
        <v>1.2543798118285222E-4</v>
      </c>
      <c r="AT130" s="2">
        <f t="shared" si="121"/>
        <v>1.7519794808447488E-5</v>
      </c>
      <c r="AU130" s="2">
        <f t="shared" si="121"/>
        <v>2.4509003117281846E-6</v>
      </c>
      <c r="AV130" s="2">
        <f t="shared" si="121"/>
        <v>3.4337304626524564E-7</v>
      </c>
      <c r="AW130" s="2">
        <f t="shared" si="119"/>
        <v>4.8173001734389987E-8</v>
      </c>
      <c r="AX130" s="2"/>
      <c r="AY130" s="6">
        <f t="shared" si="102"/>
        <v>249</v>
      </c>
      <c r="AZ130" s="2">
        <f t="shared" si="128"/>
        <v>0.05</v>
      </c>
      <c r="BA130" s="2">
        <f t="shared" si="128"/>
        <v>0.15</v>
      </c>
      <c r="BB130" s="2">
        <f t="shared" si="128"/>
        <v>0.2</v>
      </c>
      <c r="BC130" s="2">
        <f t="shared" si="128"/>
        <v>0.2</v>
      </c>
      <c r="BD130" s="2">
        <f t="shared" si="128"/>
        <v>0.2</v>
      </c>
      <c r="BE130" s="2">
        <f t="shared" si="128"/>
        <v>0.15</v>
      </c>
      <c r="BF130" s="2">
        <f t="shared" si="128"/>
        <v>0.05</v>
      </c>
      <c r="BG130" s="21">
        <f t="shared" si="134"/>
        <v>101807272033.58151</v>
      </c>
      <c r="BH130" s="21">
        <f t="shared" si="134"/>
        <v>14166690786.568039</v>
      </c>
      <c r="BI130" s="21">
        <f t="shared" si="134"/>
        <v>1975075544.0376787</v>
      </c>
      <c r="BJ130" s="21">
        <f t="shared" si="134"/>
        <v>275839849.38185972</v>
      </c>
      <c r="BK130" s="21">
        <f t="shared" si="134"/>
        <v>38585898.772494934</v>
      </c>
      <c r="BL130" s="21">
        <f t="shared" si="134"/>
        <v>5405621.8270203508</v>
      </c>
      <c r="BM130" s="21">
        <f t="shared" si="134"/>
        <v>758334.86974393204</v>
      </c>
      <c r="BN130" s="2">
        <f t="shared" si="137"/>
        <v>40.480682271442781</v>
      </c>
      <c r="BO130" s="2">
        <f t="shared" si="137"/>
        <v>42.408333808178149</v>
      </c>
      <c r="BP130" s="2">
        <f t="shared" si="137"/>
        <v>44.335985344913524</v>
      </c>
      <c r="BQ130" s="2">
        <f t="shared" si="137"/>
        <v>46.263636881648893</v>
      </c>
      <c r="BR130" s="2">
        <f t="shared" si="137"/>
        <v>48.191288418384261</v>
      </c>
      <c r="BS130" s="2">
        <f t="shared" si="137"/>
        <v>50.118939955119629</v>
      </c>
      <c r="BT130" s="2">
        <f t="shared" si="137"/>
        <v>52.046591491855011</v>
      </c>
      <c r="BU130" s="2">
        <f t="shared" si="84"/>
        <v>6.4516648943969447E-3</v>
      </c>
      <c r="BV130" s="2">
        <f t="shared" si="84"/>
        <v>8.9776240726033806E-4</v>
      </c>
      <c r="BW130" s="2">
        <f t="shared" si="84"/>
        <v>1.2516321571848446E-4</v>
      </c>
      <c r="BX130" s="2">
        <f t="shared" si="82"/>
        <v>1.7480345334718651E-5</v>
      </c>
      <c r="BY130" s="2">
        <f t="shared" si="82"/>
        <v>2.4452407333647029E-6</v>
      </c>
      <c r="BZ130" s="2">
        <f t="shared" si="82"/>
        <v>3.4256158599622059E-7</v>
      </c>
      <c r="CA130" s="2">
        <f t="shared" si="82"/>
        <v>4.8056709109248008E-8</v>
      </c>
      <c r="CB130" s="2"/>
      <c r="CC130" s="6">
        <f t="shared" si="103"/>
        <v>249</v>
      </c>
      <c r="CD130" s="2">
        <f t="shared" si="129"/>
        <v>0.01</v>
      </c>
      <c r="CE130" s="2">
        <f t="shared" si="129"/>
        <v>0.05</v>
      </c>
      <c r="CF130" s="2">
        <f t="shared" si="129"/>
        <v>0.2</v>
      </c>
      <c r="CG130" s="2">
        <f t="shared" si="129"/>
        <v>0.48</v>
      </c>
      <c r="CH130" s="2">
        <f t="shared" si="129"/>
        <v>0.2</v>
      </c>
      <c r="CI130" s="2">
        <f t="shared" si="129"/>
        <v>0.05</v>
      </c>
      <c r="CJ130" s="2">
        <f t="shared" si="129"/>
        <v>0.01</v>
      </c>
      <c r="CK130" s="21">
        <f t="shared" si="135"/>
        <v>275839849.38185972</v>
      </c>
      <c r="CL130" s="21">
        <f t="shared" si="135"/>
        <v>38585898.772494934</v>
      </c>
      <c r="CM130" s="21">
        <f t="shared" si="135"/>
        <v>5405621.8270203508</v>
      </c>
      <c r="CN130" s="21">
        <f t="shared" si="135"/>
        <v>758334.86974393204</v>
      </c>
      <c r="CO130" s="21">
        <f t="shared" si="135"/>
        <v>106520.35392953156</v>
      </c>
      <c r="CP130" s="21">
        <f t="shared" si="135"/>
        <v>14980.37079751425</v>
      </c>
      <c r="CQ130" s="21">
        <f t="shared" si="135"/>
        <v>2109.0983249871538</v>
      </c>
      <c r="CR130" s="2">
        <f t="shared" si="138"/>
        <v>46.263636881648893</v>
      </c>
      <c r="CS130" s="2">
        <f t="shared" si="138"/>
        <v>48.191288418384261</v>
      </c>
      <c r="CT130" s="2">
        <f t="shared" si="138"/>
        <v>50.118939955119629</v>
      </c>
      <c r="CU130" s="2">
        <f t="shared" si="138"/>
        <v>52.046591491855011</v>
      </c>
      <c r="CV130" s="2">
        <f t="shared" si="138"/>
        <v>53.974243028590379</v>
      </c>
      <c r="CW130" s="2">
        <f t="shared" si="138"/>
        <v>55.901894565325748</v>
      </c>
      <c r="CX130" s="2">
        <f t="shared" si="138"/>
        <v>57.829546102061123</v>
      </c>
      <c r="CY130" s="2">
        <f t="shared" si="85"/>
        <v>1.7480345334718651E-5</v>
      </c>
      <c r="CZ130" s="2">
        <f t="shared" si="85"/>
        <v>2.4452407333647029E-6</v>
      </c>
      <c r="DA130" s="2">
        <f t="shared" si="85"/>
        <v>3.4256158599622059E-7</v>
      </c>
      <c r="DB130" s="2">
        <f t="shared" si="83"/>
        <v>4.8056709109248008E-8</v>
      </c>
      <c r="DC130" s="2">
        <f t="shared" si="83"/>
        <v>6.7503392857751411E-9</v>
      </c>
      <c r="DD130" s="2">
        <f t="shared" si="83"/>
        <v>9.4932641302371841E-10</v>
      </c>
      <c r="DE130" s="2">
        <f t="shared" si="83"/>
        <v>1.3365642110184775E-10</v>
      </c>
      <c r="DF130" s="2"/>
      <c r="DG130" s="6">
        <f t="shared" si="104"/>
        <v>249</v>
      </c>
      <c r="DH130" s="2">
        <f t="shared" si="141"/>
        <v>0.06</v>
      </c>
      <c r="DI130" s="2">
        <f t="shared" si="141"/>
        <v>0.09</v>
      </c>
      <c r="DJ130" s="2">
        <f t="shared" si="141"/>
        <v>0.12</v>
      </c>
      <c r="DK130" s="2">
        <f t="shared" si="141"/>
        <v>0.13</v>
      </c>
      <c r="DL130" s="2">
        <f t="shared" si="141"/>
        <v>0.13</v>
      </c>
      <c r="DM130" s="2">
        <f t="shared" si="141"/>
        <v>0.11</v>
      </c>
      <c r="DN130" s="2">
        <f t="shared" si="141"/>
        <v>0.1</v>
      </c>
      <c r="DO130" s="2">
        <f t="shared" si="141"/>
        <v>8.9758691998098855E-2</v>
      </c>
      <c r="DP130" s="2">
        <f t="shared" si="141"/>
        <v>3.9685709643601012E-2</v>
      </c>
      <c r="DQ130" s="2">
        <f t="shared" si="141"/>
        <v>5.5816963653607006E-3</v>
      </c>
      <c r="DR130" s="2">
        <f t="shared" si="141"/>
        <v>4.9848961366036001E-4</v>
      </c>
      <c r="DS130" s="2">
        <f t="shared" si="141"/>
        <v>4.7415745697212406E-5</v>
      </c>
      <c r="DT130" s="2">
        <f t="shared" si="141"/>
        <v>0</v>
      </c>
      <c r="DU130" s="21">
        <f t="shared" si="136"/>
        <v>5405621.8270203508</v>
      </c>
      <c r="DV130" s="21">
        <f t="shared" si="136"/>
        <v>758334.86974393204</v>
      </c>
      <c r="DW130" s="21">
        <f t="shared" si="136"/>
        <v>106520.35392953156</v>
      </c>
      <c r="DX130" s="21">
        <f t="shared" si="136"/>
        <v>14980.37079751425</v>
      </c>
      <c r="DY130" s="21">
        <f t="shared" si="136"/>
        <v>2109.0983249871538</v>
      </c>
      <c r="DZ130" s="21">
        <f t="shared" si="136"/>
        <v>297.25184698242583</v>
      </c>
      <c r="EA130" s="21">
        <f t="shared" si="136"/>
        <v>41.93511067725295</v>
      </c>
      <c r="EB130" s="21">
        <f t="shared" si="136"/>
        <v>5.9214908156019845</v>
      </c>
      <c r="EC130" s="21">
        <f t="shared" si="136"/>
        <v>0.83687601179194104</v>
      </c>
      <c r="ED130" s="21">
        <f t="shared" si="136"/>
        <v>0.11837137691578095</v>
      </c>
      <c r="EE130" s="21">
        <f t="shared" si="136"/>
        <v>1.675592009009589E-2</v>
      </c>
      <c r="EF130" s="21">
        <f t="shared" si="136"/>
        <v>2.3736020507230935E-3</v>
      </c>
      <c r="EG130" s="21">
        <f t="shared" si="136"/>
        <v>3.3647207894619988E-4</v>
      </c>
      <c r="EH130" s="2">
        <f t="shared" si="132"/>
        <v>50.118939955119629</v>
      </c>
      <c r="EI130" s="2">
        <f t="shared" si="132"/>
        <v>52.046591491855011</v>
      </c>
      <c r="EJ130" s="2">
        <f t="shared" si="132"/>
        <v>53.974243028590379</v>
      </c>
      <c r="EK130" s="2">
        <f t="shared" si="132"/>
        <v>55.901894565325748</v>
      </c>
      <c r="EL130" s="2">
        <f t="shared" si="132"/>
        <v>57.829546102061123</v>
      </c>
      <c r="EM130" s="2">
        <f t="shared" si="132"/>
        <v>59.757197638796491</v>
      </c>
      <c r="EN130" s="2">
        <f t="shared" si="132"/>
        <v>61.684849175531859</v>
      </c>
      <c r="EO130" s="2">
        <f t="shared" si="132"/>
        <v>63.612500712267227</v>
      </c>
      <c r="EP130" s="2">
        <f t="shared" si="130"/>
        <v>65.540152249002603</v>
      </c>
      <c r="EQ130" s="2">
        <f t="shared" si="130"/>
        <v>67.467803785737971</v>
      </c>
      <c r="ER130" s="2">
        <f t="shared" si="130"/>
        <v>69.395455322473339</v>
      </c>
      <c r="ES130" s="2">
        <f t="shared" si="130"/>
        <v>71.323106859208707</v>
      </c>
      <c r="ET130" s="2">
        <f t="shared" si="130"/>
        <v>73.250758395944075</v>
      </c>
      <c r="EU130" s="2">
        <f t="shared" si="140"/>
        <v>3.4256158599622059E-7</v>
      </c>
      <c r="EV130" s="2">
        <f t="shared" si="140"/>
        <v>4.8056709109248008E-8</v>
      </c>
      <c r="EW130" s="2">
        <f t="shared" si="140"/>
        <v>6.7503392857751411E-9</v>
      </c>
      <c r="EX130" s="2">
        <f t="shared" si="139"/>
        <v>9.4932641302371841E-10</v>
      </c>
      <c r="EY130" s="2">
        <f t="shared" si="139"/>
        <v>1.3365642110184775E-10</v>
      </c>
      <c r="EZ130" s="2">
        <f t="shared" si="139"/>
        <v>1.8837252660483295E-11</v>
      </c>
      <c r="FA130" s="2">
        <f t="shared" si="139"/>
        <v>2.6574848337929671E-12</v>
      </c>
      <c r="FB130" s="2">
        <f t="shared" si="113"/>
        <v>3.7525290339683107E-13</v>
      </c>
      <c r="FC130" s="2">
        <f t="shared" si="113"/>
        <v>5.3033967794166198E-14</v>
      </c>
      <c r="FD130" s="2">
        <f t="shared" si="113"/>
        <v>7.5013546841432934E-15</v>
      </c>
      <c r="FE130" s="2">
        <f t="shared" si="113"/>
        <v>1.0618453796005018E-15</v>
      </c>
      <c r="FF130" s="2">
        <f t="shared" si="113"/>
        <v>1.5041838090767409E-16</v>
      </c>
      <c r="FG130" s="2">
        <f t="shared" si="113"/>
        <v>2.1322691948428421E-17</v>
      </c>
    </row>
    <row r="131" spans="1:163" x14ac:dyDescent="0.25">
      <c r="A131" s="19">
        <v>113</v>
      </c>
      <c r="B131" s="19">
        <v>251</v>
      </c>
      <c r="C131" s="4">
        <f t="shared" si="122"/>
        <v>113</v>
      </c>
      <c r="D131" s="20">
        <f t="shared" si="122"/>
        <v>251</v>
      </c>
      <c r="E131" s="8">
        <f t="shared" si="92"/>
        <v>524.16000000000008</v>
      </c>
      <c r="F131" s="21">
        <f t="shared" si="111"/>
        <v>6.3371356147021542E-14</v>
      </c>
      <c r="G131" s="28">
        <f t="shared" si="93"/>
        <v>0.29524033442218978</v>
      </c>
      <c r="H131" s="7">
        <f t="shared" si="94"/>
        <v>9.2341965742218923E-3</v>
      </c>
      <c r="I131" s="32">
        <f t="shared" si="95"/>
        <v>94.939862369582386</v>
      </c>
      <c r="J131" s="2">
        <f t="shared" si="105"/>
        <v>4.6541510318833357</v>
      </c>
      <c r="K131" s="2">
        <f t="shared" si="96"/>
        <v>21.04723104631924</v>
      </c>
      <c r="L131" s="2">
        <f t="shared" si="106"/>
        <v>1.5873867096518355</v>
      </c>
      <c r="M131" s="2">
        <f t="shared" si="97"/>
        <v>1</v>
      </c>
      <c r="N131" s="2">
        <f t="shared" si="98"/>
        <v>1</v>
      </c>
      <c r="O131" s="29">
        <f t="shared" si="99"/>
        <v>1</v>
      </c>
      <c r="P131" s="2">
        <f t="shared" si="100"/>
        <v>0.88411378201644664</v>
      </c>
      <c r="Q131" s="6">
        <f t="shared" si="101"/>
        <v>251</v>
      </c>
      <c r="R131" s="2">
        <f t="shared" si="127"/>
        <v>0.05</v>
      </c>
      <c r="S131" s="2">
        <f t="shared" si="127"/>
        <v>0.1</v>
      </c>
      <c r="T131" s="2">
        <f t="shared" si="127"/>
        <v>0.15</v>
      </c>
      <c r="U131" s="2">
        <f t="shared" si="127"/>
        <v>0.2</v>
      </c>
      <c r="V131" s="2">
        <f t="shared" si="127"/>
        <v>0.2</v>
      </c>
      <c r="W131" s="2">
        <f t="shared" si="127"/>
        <v>0.15</v>
      </c>
      <c r="X131" s="2">
        <f t="shared" si="127"/>
        <v>0.1</v>
      </c>
      <c r="Y131" s="2">
        <f t="shared" si="127"/>
        <v>0.05</v>
      </c>
      <c r="Z131" s="21">
        <f t="shared" ref="Z131:AG146" si="142">Z130+(AP131-AP130)/$F131</f>
        <v>857395951740.31726</v>
      </c>
      <c r="AA131" s="21">
        <f t="shared" si="142"/>
        <v>119949535194.93962</v>
      </c>
      <c r="AB131" s="21">
        <f t="shared" si="142"/>
        <v>16815744486.794617</v>
      </c>
      <c r="AC131" s="21">
        <f t="shared" si="142"/>
        <v>2361875885.1229095</v>
      </c>
      <c r="AD131" s="21">
        <f t="shared" si="142"/>
        <v>332318113.23918658</v>
      </c>
      <c r="AE131" s="21">
        <f t="shared" si="142"/>
        <v>46832509.442106336</v>
      </c>
      <c r="AF131" s="21">
        <f t="shared" si="142"/>
        <v>6609743.274620994</v>
      </c>
      <c r="AG131" s="21">
        <f t="shared" si="142"/>
        <v>934154.15309376328</v>
      </c>
      <c r="AH131" s="2">
        <f t="shared" si="131"/>
        <v>38.405926679706241</v>
      </c>
      <c r="AI131" s="2">
        <f t="shared" si="131"/>
        <v>40.326223013691546</v>
      </c>
      <c r="AJ131" s="2">
        <f t="shared" si="131"/>
        <v>42.246519347676859</v>
      </c>
      <c r="AK131" s="2">
        <f t="shared" si="131"/>
        <v>44.166815681662172</v>
      </c>
      <c r="AL131" s="2">
        <f t="shared" si="131"/>
        <v>46.087112015647484</v>
      </c>
      <c r="AM131" s="2">
        <f t="shared" si="131"/>
        <v>48.007408349632797</v>
      </c>
      <c r="AN131" s="2">
        <f t="shared" si="131"/>
        <v>49.92770468361811</v>
      </c>
      <c r="AO131" s="2">
        <f t="shared" si="131"/>
        <v>51.848001017603423</v>
      </c>
      <c r="AP131" s="2">
        <f t="shared" si="121"/>
        <v>5.4334344216754323E-2</v>
      </c>
      <c r="AQ131" s="2">
        <f t="shared" si="121"/>
        <v>7.6013647145083589E-3</v>
      </c>
      <c r="AR131" s="2">
        <f t="shared" si="121"/>
        <v>1.0656365327499817E-3</v>
      </c>
      <c r="AS131" s="2">
        <f t="shared" si="121"/>
        <v>1.4967527789118602E-4</v>
      </c>
      <c r="AT131" s="2">
        <f t="shared" si="121"/>
        <v>2.1059449508186766E-5</v>
      </c>
      <c r="AU131" s="2">
        <f t="shared" si="121"/>
        <v>2.9678396351144749E-6</v>
      </c>
      <c r="AV131" s="2">
        <f t="shared" si="121"/>
        <v>4.1886839509638805E-7</v>
      </c>
      <c r="AW131" s="2">
        <f t="shared" si="119"/>
        <v>5.9198615531924249E-8</v>
      </c>
      <c r="AX131" s="2"/>
      <c r="AY131" s="6">
        <f t="shared" si="102"/>
        <v>251</v>
      </c>
      <c r="AZ131" s="2">
        <f t="shared" si="128"/>
        <v>0.05</v>
      </c>
      <c r="BA131" s="2">
        <f t="shared" si="128"/>
        <v>0.15</v>
      </c>
      <c r="BB131" s="2">
        <f t="shared" si="128"/>
        <v>0.2</v>
      </c>
      <c r="BC131" s="2">
        <f t="shared" si="128"/>
        <v>0.2</v>
      </c>
      <c r="BD131" s="2">
        <f t="shared" si="128"/>
        <v>0.2</v>
      </c>
      <c r="BE131" s="2">
        <f t="shared" si="128"/>
        <v>0.15</v>
      </c>
      <c r="BF131" s="2">
        <f t="shared" si="128"/>
        <v>0.05</v>
      </c>
      <c r="BG131" s="21">
        <f t="shared" ref="BG131:BM146" si="143">BG130+(BU131-BU130)/$F131</f>
        <v>119703731947.88812</v>
      </c>
      <c r="BH131" s="21">
        <f t="shared" si="143"/>
        <v>16780106219.556629</v>
      </c>
      <c r="BI131" s="21">
        <f t="shared" si="143"/>
        <v>2356715469.9468145</v>
      </c>
      <c r="BJ131" s="21">
        <f t="shared" si="143"/>
        <v>331571639.84755319</v>
      </c>
      <c r="BK131" s="21">
        <f t="shared" si="143"/>
        <v>46724614.138181657</v>
      </c>
      <c r="BL131" s="21">
        <f t="shared" si="143"/>
        <v>6594157.5670807697</v>
      </c>
      <c r="BM131" s="21">
        <f t="shared" si="143"/>
        <v>931903.81238801708</v>
      </c>
      <c r="BN131" s="2">
        <f t="shared" si="137"/>
        <v>40.326223013691546</v>
      </c>
      <c r="BO131" s="2">
        <f t="shared" si="137"/>
        <v>42.246519347676859</v>
      </c>
      <c r="BP131" s="2">
        <f t="shared" si="137"/>
        <v>44.166815681662172</v>
      </c>
      <c r="BQ131" s="2">
        <f t="shared" si="137"/>
        <v>46.087112015647484</v>
      </c>
      <c r="BR131" s="2">
        <f t="shared" si="137"/>
        <v>48.007408349632797</v>
      </c>
      <c r="BS131" s="2">
        <f t="shared" si="137"/>
        <v>49.92770468361811</v>
      </c>
      <c r="BT131" s="2">
        <f t="shared" si="137"/>
        <v>51.848001017603423</v>
      </c>
      <c r="BU131" s="2">
        <f t="shared" si="84"/>
        <v>7.5857878293973634E-3</v>
      </c>
      <c r="BV131" s="2">
        <f t="shared" si="84"/>
        <v>1.0633780874243805E-3</v>
      </c>
      <c r="BW131" s="2">
        <f t="shared" si="84"/>
        <v>1.4934825538319522E-4</v>
      </c>
      <c r="BX131" s="2">
        <f t="shared" si="82"/>
        <v>2.1012144477031292E-5</v>
      </c>
      <c r="BY131" s="2">
        <f t="shared" si="82"/>
        <v>2.9610021633828729E-6</v>
      </c>
      <c r="BZ131" s="2">
        <f t="shared" si="82"/>
        <v>4.1788070767305318E-7</v>
      </c>
      <c r="CA131" s="2">
        <f t="shared" si="82"/>
        <v>5.9056008389608274E-8</v>
      </c>
      <c r="CB131" s="2"/>
      <c r="CC131" s="6">
        <f t="shared" si="103"/>
        <v>251</v>
      </c>
      <c r="CD131" s="2">
        <f t="shared" si="129"/>
        <v>0.01</v>
      </c>
      <c r="CE131" s="2">
        <f t="shared" si="129"/>
        <v>0.05</v>
      </c>
      <c r="CF131" s="2">
        <f t="shared" si="129"/>
        <v>0.2</v>
      </c>
      <c r="CG131" s="2">
        <f t="shared" si="129"/>
        <v>0.48</v>
      </c>
      <c r="CH131" s="2">
        <f t="shared" si="129"/>
        <v>0.2</v>
      </c>
      <c r="CI131" s="2">
        <f t="shared" si="129"/>
        <v>0.05</v>
      </c>
      <c r="CJ131" s="2">
        <f t="shared" si="129"/>
        <v>0.01</v>
      </c>
      <c r="CK131" s="21">
        <f t="shared" ref="CK131:CQ146" si="144">CK130+(CY131-CY130)/$F131</f>
        <v>331571639.84755319</v>
      </c>
      <c r="CL131" s="21">
        <f t="shared" si="144"/>
        <v>46724614.138181657</v>
      </c>
      <c r="CM131" s="21">
        <f t="shared" si="144"/>
        <v>6594157.5670807697</v>
      </c>
      <c r="CN131" s="21">
        <f t="shared" si="144"/>
        <v>931903.81238801708</v>
      </c>
      <c r="CO131" s="21">
        <f t="shared" si="144"/>
        <v>131867.84951677834</v>
      </c>
      <c r="CP131" s="21">
        <f t="shared" si="144"/>
        <v>18682.071088279383</v>
      </c>
      <c r="CQ131" s="21">
        <f t="shared" si="144"/>
        <v>2649.6914422539003</v>
      </c>
      <c r="CR131" s="2">
        <f t="shared" si="138"/>
        <v>46.087112015647484</v>
      </c>
      <c r="CS131" s="2">
        <f t="shared" si="138"/>
        <v>48.007408349632797</v>
      </c>
      <c r="CT131" s="2">
        <f t="shared" si="138"/>
        <v>49.92770468361811</v>
      </c>
      <c r="CU131" s="2">
        <f t="shared" si="138"/>
        <v>51.848001017603423</v>
      </c>
      <c r="CV131" s="2">
        <f t="shared" si="138"/>
        <v>53.768297351588735</v>
      </c>
      <c r="CW131" s="2">
        <f t="shared" si="138"/>
        <v>55.688593685574048</v>
      </c>
      <c r="CX131" s="2">
        <f t="shared" si="138"/>
        <v>57.608890019559361</v>
      </c>
      <c r="CY131" s="2">
        <f t="shared" si="85"/>
        <v>2.1012144477031292E-5</v>
      </c>
      <c r="CZ131" s="2">
        <f t="shared" si="85"/>
        <v>2.9610021633828729E-6</v>
      </c>
      <c r="DA131" s="2">
        <f t="shared" si="85"/>
        <v>4.1788070767305318E-7</v>
      </c>
      <c r="DB131" s="2">
        <f t="shared" si="83"/>
        <v>5.9056008389608274E-8</v>
      </c>
      <c r="DC131" s="2">
        <f t="shared" si="83"/>
        <v>8.3566444560696147E-9</v>
      </c>
      <c r="DD131" s="2">
        <f t="shared" si="83"/>
        <v>1.1839081804993289E-9</v>
      </c>
      <c r="DE131" s="2">
        <f t="shared" si="83"/>
        <v>1.6791454006678731E-10</v>
      </c>
      <c r="DF131" s="2"/>
      <c r="DG131" s="6">
        <f t="shared" si="104"/>
        <v>251</v>
      </c>
      <c r="DH131" s="2">
        <f t="shared" si="141"/>
        <v>0.06</v>
      </c>
      <c r="DI131" s="2">
        <f t="shared" si="141"/>
        <v>0.09</v>
      </c>
      <c r="DJ131" s="2">
        <f t="shared" si="141"/>
        <v>0.12</v>
      </c>
      <c r="DK131" s="2">
        <f t="shared" si="141"/>
        <v>0.13</v>
      </c>
      <c r="DL131" s="2">
        <f t="shared" si="141"/>
        <v>0.13</v>
      </c>
      <c r="DM131" s="2">
        <f t="shared" si="141"/>
        <v>0.11</v>
      </c>
      <c r="DN131" s="2">
        <f t="shared" si="141"/>
        <v>0.1</v>
      </c>
      <c r="DO131" s="2">
        <f t="shared" si="141"/>
        <v>8.9955197968997216E-2</v>
      </c>
      <c r="DP131" s="2">
        <f t="shared" si="141"/>
        <v>4.6294454106735342E-2</v>
      </c>
      <c r="DQ131" s="2">
        <f t="shared" si="141"/>
        <v>7.1486160105311732E-3</v>
      </c>
      <c r="DR131" s="2">
        <f t="shared" si="141"/>
        <v>6.5282014768564315E-4</v>
      </c>
      <c r="DS131" s="2">
        <f t="shared" si="141"/>
        <v>6.2693782497180717E-5</v>
      </c>
      <c r="DT131" s="2">
        <f t="shared" si="141"/>
        <v>0</v>
      </c>
      <c r="DU131" s="21">
        <f t="shared" ref="DU131:EG146" si="145">DU130+(EU131-EU130)/$F131</f>
        <v>6594157.5670807697</v>
      </c>
      <c r="DV131" s="21">
        <f t="shared" si="145"/>
        <v>931903.81238801708</v>
      </c>
      <c r="DW131" s="21">
        <f t="shared" si="145"/>
        <v>131867.84951677834</v>
      </c>
      <c r="DX131" s="21">
        <f t="shared" si="145"/>
        <v>18682.071088279383</v>
      </c>
      <c r="DY131" s="21">
        <f t="shared" si="145"/>
        <v>2649.6914422539003</v>
      </c>
      <c r="DZ131" s="21">
        <f t="shared" si="145"/>
        <v>376.20014033077604</v>
      </c>
      <c r="EA131" s="21">
        <f t="shared" si="145"/>
        <v>53.464807222475841</v>
      </c>
      <c r="EB131" s="21">
        <f t="shared" si="145"/>
        <v>7.6053114760355296</v>
      </c>
      <c r="EC131" s="21">
        <f t="shared" si="145"/>
        <v>1.0827862173477059</v>
      </c>
      <c r="ED131" s="21">
        <f t="shared" si="145"/>
        <v>0.15428506243525716</v>
      </c>
      <c r="EE131" s="21">
        <f t="shared" si="145"/>
        <v>2.200092680828197E-2</v>
      </c>
      <c r="EF131" s="21">
        <f t="shared" si="145"/>
        <v>3.1396125544535386E-3</v>
      </c>
      <c r="EG131" s="21">
        <f t="shared" si="145"/>
        <v>4.4834525285518802E-4</v>
      </c>
      <c r="EH131" s="2">
        <f t="shared" si="132"/>
        <v>49.92770468361811</v>
      </c>
      <c r="EI131" s="2">
        <f t="shared" si="132"/>
        <v>51.848001017603423</v>
      </c>
      <c r="EJ131" s="2">
        <f t="shared" si="132"/>
        <v>53.768297351588735</v>
      </c>
      <c r="EK131" s="2">
        <f t="shared" si="132"/>
        <v>55.688593685574048</v>
      </c>
      <c r="EL131" s="2">
        <f t="shared" si="132"/>
        <v>57.608890019559361</v>
      </c>
      <c r="EM131" s="2">
        <f t="shared" si="132"/>
        <v>59.529186353544674</v>
      </c>
      <c r="EN131" s="2">
        <f t="shared" si="132"/>
        <v>61.449482687529986</v>
      </c>
      <c r="EO131" s="2">
        <f t="shared" si="132"/>
        <v>63.369779021515292</v>
      </c>
      <c r="EP131" s="2">
        <f t="shared" si="130"/>
        <v>65.290075355500605</v>
      </c>
      <c r="EQ131" s="2">
        <f t="shared" si="130"/>
        <v>67.210371689485925</v>
      </c>
      <c r="ER131" s="2">
        <f t="shared" si="130"/>
        <v>69.13066802347123</v>
      </c>
      <c r="ES131" s="2">
        <f t="shared" si="130"/>
        <v>71.050964357456536</v>
      </c>
      <c r="ET131" s="2">
        <f t="shared" si="130"/>
        <v>72.971260691441856</v>
      </c>
      <c r="EU131" s="2">
        <f t="shared" si="140"/>
        <v>4.1788070767305318E-7</v>
      </c>
      <c r="EV131" s="2">
        <f t="shared" si="140"/>
        <v>5.9056008389608274E-8</v>
      </c>
      <c r="EW131" s="2">
        <f t="shared" si="140"/>
        <v>8.3566444560696147E-9</v>
      </c>
      <c r="EX131" s="2">
        <f t="shared" si="139"/>
        <v>1.1839081804993289E-9</v>
      </c>
      <c r="EY131" s="2">
        <f t="shared" si="139"/>
        <v>1.6791454006678731E-10</v>
      </c>
      <c r="EZ131" s="2">
        <f t="shared" si="139"/>
        <v>2.3840313075461127E-11</v>
      </c>
      <c r="FA131" s="2">
        <f t="shared" si="139"/>
        <v>3.388137339827371E-12</v>
      </c>
      <c r="FB131" s="2">
        <f t="shared" si="113"/>
        <v>4.8195890215687826E-13</v>
      </c>
      <c r="FC131" s="2">
        <f t="shared" si="113"/>
        <v>6.8617631010627843E-14</v>
      </c>
      <c r="FD131" s="2">
        <f t="shared" si="113"/>
        <v>9.7772536397501514E-15</v>
      </c>
      <c r="FE131" s="2">
        <f t="shared" si="113"/>
        <v>1.3942285683321925E-15</v>
      </c>
      <c r="FF131" s="2">
        <f t="shared" si="113"/>
        <v>1.9896150535193551E-16</v>
      </c>
      <c r="FG131" s="2">
        <f t="shared" si="113"/>
        <v>2.8412246695512584E-17</v>
      </c>
    </row>
    <row r="132" spans="1:163" x14ac:dyDescent="0.25">
      <c r="A132" s="19">
        <v>114</v>
      </c>
      <c r="B132" s="19">
        <v>253</v>
      </c>
      <c r="C132" s="4">
        <f t="shared" si="122"/>
        <v>114</v>
      </c>
      <c r="D132" s="20">
        <f t="shared" si="122"/>
        <v>253</v>
      </c>
      <c r="E132" s="8">
        <f t="shared" si="92"/>
        <v>526.16000000000008</v>
      </c>
      <c r="F132" s="21">
        <f t="shared" si="111"/>
        <v>6.3371356147021542E-14</v>
      </c>
      <c r="G132" s="28">
        <f t="shared" si="93"/>
        <v>0.28832376934809179</v>
      </c>
      <c r="H132" s="7">
        <f t="shared" si="94"/>
        <v>9.2514362678263254E-3</v>
      </c>
      <c r="I132" s="32">
        <f t="shared" si="95"/>
        <v>94.991359091075694</v>
      </c>
      <c r="J132" s="2">
        <f t="shared" si="105"/>
        <v>4.7585371199369275</v>
      </c>
      <c r="K132" s="2">
        <f t="shared" si="96"/>
        <v>22.499385084942816</v>
      </c>
      <c r="L132" s="2">
        <f t="shared" si="106"/>
        <v>1.5934034177162024</v>
      </c>
      <c r="M132" s="2">
        <f t="shared" si="97"/>
        <v>1</v>
      </c>
      <c r="N132" s="2">
        <f t="shared" si="98"/>
        <v>1</v>
      </c>
      <c r="O132" s="29">
        <f t="shared" si="99"/>
        <v>1</v>
      </c>
      <c r="P132" s="2">
        <f t="shared" si="100"/>
        <v>0.89272996386098191</v>
      </c>
      <c r="Q132" s="6">
        <f t="shared" si="101"/>
        <v>253</v>
      </c>
      <c r="R132" s="2">
        <f t="shared" si="127"/>
        <v>0.05</v>
      </c>
      <c r="S132" s="2">
        <f t="shared" si="127"/>
        <v>0.1</v>
      </c>
      <c r="T132" s="2">
        <f t="shared" si="127"/>
        <v>0.15</v>
      </c>
      <c r="U132" s="2">
        <f t="shared" si="127"/>
        <v>0.2</v>
      </c>
      <c r="V132" s="2">
        <f t="shared" si="127"/>
        <v>0.2</v>
      </c>
      <c r="W132" s="2">
        <f t="shared" si="127"/>
        <v>0.15</v>
      </c>
      <c r="X132" s="2">
        <f t="shared" si="127"/>
        <v>0.1</v>
      </c>
      <c r="Y132" s="2">
        <f t="shared" si="127"/>
        <v>0.05</v>
      </c>
      <c r="Z132" s="21">
        <f t="shared" si="142"/>
        <v>999566616657.03955</v>
      </c>
      <c r="AA132" s="21">
        <f t="shared" si="142"/>
        <v>140864753588.73065</v>
      </c>
      <c r="AB132" s="21">
        <f t="shared" si="142"/>
        <v>19892668256.427326</v>
      </c>
      <c r="AC132" s="21">
        <f t="shared" si="142"/>
        <v>2814536796.8708448</v>
      </c>
      <c r="AD132" s="21">
        <f t="shared" si="142"/>
        <v>398911511.12924951</v>
      </c>
      <c r="AE132" s="21">
        <f t="shared" si="142"/>
        <v>56629468.217880517</v>
      </c>
      <c r="AF132" s="21">
        <f t="shared" si="142"/>
        <v>8051039.7029529912</v>
      </c>
      <c r="AG132" s="21">
        <f t="shared" si="142"/>
        <v>1146193.8937978025</v>
      </c>
      <c r="AH132" s="2">
        <f t="shared" si="131"/>
        <v>38.259940946546337</v>
      </c>
      <c r="AI132" s="2">
        <f t="shared" si="131"/>
        <v>40.172937993873653</v>
      </c>
      <c r="AJ132" s="2">
        <f t="shared" si="131"/>
        <v>42.085935041200969</v>
      </c>
      <c r="AK132" s="2">
        <f t="shared" si="131"/>
        <v>43.998932088528292</v>
      </c>
      <c r="AL132" s="2">
        <f t="shared" si="131"/>
        <v>45.911929135855608</v>
      </c>
      <c r="AM132" s="2">
        <f t="shared" si="131"/>
        <v>47.824926183182924</v>
      </c>
      <c r="AN132" s="2">
        <f t="shared" si="131"/>
        <v>49.737923230510241</v>
      </c>
      <c r="AO132" s="2">
        <f t="shared" si="131"/>
        <v>51.650920277837564</v>
      </c>
      <c r="AP132" s="2">
        <f t="shared" si="121"/>
        <v>6.3343892056850787E-2</v>
      </c>
      <c r="AQ132" s="2">
        <f t="shared" si="121"/>
        <v>8.9267904682340266E-3</v>
      </c>
      <c r="AR132" s="2">
        <f t="shared" si="121"/>
        <v>1.2606253647926122E-3</v>
      </c>
      <c r="AS132" s="2">
        <f t="shared" ref="AS132:AV148" si="146">$T$7*$E132*EXP((-AK132))*(1-(AK132^4+8.57333*AK132^3+18.05902*AK132^2+8.63476*AK132+0.26777)/(AK132^4+9.57332*AK132^3+25.63295*AK132^2+21.09965*AK132+3.958497))</f>
        <v>1.7836101374339993E-4</v>
      </c>
      <c r="AT132" s="2">
        <f t="shared" si="146"/>
        <v>2.5279563442918258E-5</v>
      </c>
      <c r="AU132" s="2">
        <f t="shared" si="146"/>
        <v>3.5886861988517485E-6</v>
      </c>
      <c r="AV132" s="2">
        <f t="shared" si="146"/>
        <v>5.1020530436964515E-7</v>
      </c>
      <c r="AW132" s="2">
        <f t="shared" si="119"/>
        <v>7.2635861457402015E-8</v>
      </c>
      <c r="AX132" s="2"/>
      <c r="AY132" s="6">
        <f t="shared" si="102"/>
        <v>253</v>
      </c>
      <c r="AZ132" s="2">
        <f t="shared" si="128"/>
        <v>0.05</v>
      </c>
      <c r="BA132" s="2">
        <f t="shared" si="128"/>
        <v>0.15</v>
      </c>
      <c r="BB132" s="2">
        <f t="shared" si="128"/>
        <v>0.2</v>
      </c>
      <c r="BC132" s="2">
        <f t="shared" si="128"/>
        <v>0.2</v>
      </c>
      <c r="BD132" s="2">
        <f t="shared" si="128"/>
        <v>0.2</v>
      </c>
      <c r="BE132" s="2">
        <f t="shared" si="128"/>
        <v>0.15</v>
      </c>
      <c r="BF132" s="2">
        <f t="shared" si="128"/>
        <v>0.05</v>
      </c>
      <c r="BG132" s="21">
        <f t="shared" si="143"/>
        <v>140576908539.98334</v>
      </c>
      <c r="BH132" s="21">
        <f t="shared" si="143"/>
        <v>19850621974.707592</v>
      </c>
      <c r="BI132" s="21">
        <f t="shared" si="143"/>
        <v>2808403016.1293306</v>
      </c>
      <c r="BJ132" s="21">
        <f t="shared" si="143"/>
        <v>398017620.57036269</v>
      </c>
      <c r="BK132" s="21">
        <f t="shared" si="143"/>
        <v>56499303.376912594</v>
      </c>
      <c r="BL132" s="21">
        <f t="shared" si="143"/>
        <v>8032097.3361413237</v>
      </c>
      <c r="BM132" s="21">
        <f t="shared" si="143"/>
        <v>1143438.595646231</v>
      </c>
      <c r="BN132" s="2">
        <f t="shared" si="137"/>
        <v>40.172937993873653</v>
      </c>
      <c r="BO132" s="2">
        <f t="shared" si="137"/>
        <v>42.085935041200969</v>
      </c>
      <c r="BP132" s="2">
        <f t="shared" si="137"/>
        <v>43.998932088528292</v>
      </c>
      <c r="BQ132" s="2">
        <f t="shared" si="137"/>
        <v>45.911929135855608</v>
      </c>
      <c r="BR132" s="2">
        <f t="shared" si="137"/>
        <v>47.824926183182924</v>
      </c>
      <c r="BS132" s="2">
        <f t="shared" si="137"/>
        <v>49.737923230510241</v>
      </c>
      <c r="BT132" s="2">
        <f t="shared" si="137"/>
        <v>51.650920277837564</v>
      </c>
      <c r="BU132" s="2">
        <f t="shared" si="84"/>
        <v>8.9085493371347021E-3</v>
      </c>
      <c r="BV132" s="2">
        <f t="shared" si="84"/>
        <v>1.257960834899093E-3</v>
      </c>
      <c r="BW132" s="2">
        <f t="shared" si="84"/>
        <v>1.779723077395017E-4</v>
      </c>
      <c r="BX132" s="2">
        <f t="shared" si="82"/>
        <v>2.522291638595458E-5</v>
      </c>
      <c r="BY132" s="2">
        <f t="shared" si="82"/>
        <v>3.5804374763569499E-6</v>
      </c>
      <c r="BZ132" s="2">
        <f t="shared" si="82"/>
        <v>5.0900490089615546E-7</v>
      </c>
      <c r="CA132" s="2">
        <f t="shared" si="82"/>
        <v>7.2461254476947561E-8</v>
      </c>
      <c r="CB132" s="2"/>
      <c r="CC132" s="6">
        <f t="shared" si="103"/>
        <v>253</v>
      </c>
      <c r="CD132" s="2">
        <f t="shared" si="129"/>
        <v>0.01</v>
      </c>
      <c r="CE132" s="2">
        <f t="shared" si="129"/>
        <v>0.05</v>
      </c>
      <c r="CF132" s="2">
        <f t="shared" si="129"/>
        <v>0.2</v>
      </c>
      <c r="CG132" s="2">
        <f t="shared" si="129"/>
        <v>0.48</v>
      </c>
      <c r="CH132" s="2">
        <f t="shared" si="129"/>
        <v>0.2</v>
      </c>
      <c r="CI132" s="2">
        <f t="shared" si="129"/>
        <v>0.05</v>
      </c>
      <c r="CJ132" s="2">
        <f t="shared" si="129"/>
        <v>0.01</v>
      </c>
      <c r="CK132" s="21">
        <f t="shared" si="144"/>
        <v>398017620.57036269</v>
      </c>
      <c r="CL132" s="21">
        <f t="shared" si="144"/>
        <v>56499303.376912594</v>
      </c>
      <c r="CM132" s="21">
        <f t="shared" si="144"/>
        <v>8032097.3361413237</v>
      </c>
      <c r="CN132" s="21">
        <f t="shared" si="144"/>
        <v>1143438.595646231</v>
      </c>
      <c r="CO132" s="21">
        <f t="shared" si="144"/>
        <v>162986.8846495694</v>
      </c>
      <c r="CP132" s="21">
        <f t="shared" si="144"/>
        <v>23260.047881033446</v>
      </c>
      <c r="CQ132" s="21">
        <f t="shared" si="144"/>
        <v>3323.170483156277</v>
      </c>
      <c r="CR132" s="2">
        <f t="shared" si="138"/>
        <v>45.911929135855608</v>
      </c>
      <c r="CS132" s="2">
        <f t="shared" si="138"/>
        <v>47.824926183182924</v>
      </c>
      <c r="CT132" s="2">
        <f t="shared" si="138"/>
        <v>49.737923230510241</v>
      </c>
      <c r="CU132" s="2">
        <f t="shared" si="138"/>
        <v>51.650920277837564</v>
      </c>
      <c r="CV132" s="2">
        <f t="shared" si="138"/>
        <v>53.56391732516488</v>
      </c>
      <c r="CW132" s="2">
        <f t="shared" si="138"/>
        <v>55.476914372492196</v>
      </c>
      <c r="CX132" s="2">
        <f t="shared" si="138"/>
        <v>57.389911419819512</v>
      </c>
      <c r="CY132" s="2">
        <f t="shared" si="85"/>
        <v>2.522291638595458E-5</v>
      </c>
      <c r="CZ132" s="2">
        <f t="shared" si="85"/>
        <v>3.5804374763569499E-6</v>
      </c>
      <c r="DA132" s="2">
        <f t="shared" si="85"/>
        <v>5.0900490089615546E-7</v>
      </c>
      <c r="DB132" s="2">
        <f t="shared" si="83"/>
        <v>7.2461254476947561E-8</v>
      </c>
      <c r="DC132" s="2">
        <f t="shared" si="83"/>
        <v>1.0328699914421392E-8</v>
      </c>
      <c r="DD132" s="2">
        <f t="shared" si="83"/>
        <v>1.474020778265746E-9</v>
      </c>
      <c r="DE132" s="2">
        <f t="shared" si="83"/>
        <v>2.1059382022536632E-10</v>
      </c>
      <c r="DF132" s="2"/>
      <c r="DG132" s="6">
        <f t="shared" si="104"/>
        <v>253</v>
      </c>
      <c r="DH132" s="2">
        <f t="shared" si="141"/>
        <v>0.06</v>
      </c>
      <c r="DI132" s="2">
        <f t="shared" si="141"/>
        <v>0.09</v>
      </c>
      <c r="DJ132" s="2">
        <f t="shared" si="141"/>
        <v>0.12</v>
      </c>
      <c r="DK132" s="2">
        <f t="shared" si="141"/>
        <v>0.13</v>
      </c>
      <c r="DL132" s="2">
        <f t="shared" si="141"/>
        <v>0.13</v>
      </c>
      <c r="DM132" s="2">
        <f t="shared" si="141"/>
        <v>0.11</v>
      </c>
      <c r="DN132" s="2">
        <f t="shared" si="141"/>
        <v>0.1</v>
      </c>
      <c r="DO132" s="2">
        <f t="shared" si="141"/>
        <v>8.9994751633506662E-2</v>
      </c>
      <c r="DP132" s="2">
        <f t="shared" si="141"/>
        <v>5.2708044463887861E-2</v>
      </c>
      <c r="DQ132" s="2">
        <f t="shared" si="141"/>
        <v>9.0919398124966085E-3</v>
      </c>
      <c r="DR132" s="2">
        <f t="shared" si="141"/>
        <v>8.525169119710629E-4</v>
      </c>
      <c r="DS132" s="2">
        <f t="shared" si="141"/>
        <v>8.271103911967171E-5</v>
      </c>
      <c r="DT132" s="2">
        <f t="shared" si="141"/>
        <v>0</v>
      </c>
      <c r="DU132" s="21">
        <f t="shared" si="145"/>
        <v>8032097.3361413237</v>
      </c>
      <c r="DV132" s="21">
        <f t="shared" si="145"/>
        <v>1143438.595646231</v>
      </c>
      <c r="DW132" s="21">
        <f t="shared" si="145"/>
        <v>162986.8846495694</v>
      </c>
      <c r="DX132" s="21">
        <f t="shared" si="145"/>
        <v>23260.047881033446</v>
      </c>
      <c r="DY132" s="21">
        <f t="shared" si="145"/>
        <v>3323.170483156277</v>
      </c>
      <c r="DZ132" s="21">
        <f t="shared" si="145"/>
        <v>475.27820846836164</v>
      </c>
      <c r="EA132" s="21">
        <f t="shared" si="145"/>
        <v>68.040655667990052</v>
      </c>
      <c r="EB132" s="21">
        <f t="shared" si="145"/>
        <v>9.7496480652503799</v>
      </c>
      <c r="EC132" s="21">
        <f t="shared" si="145"/>
        <v>1.3982538466032741</v>
      </c>
      <c r="ED132" s="21">
        <f t="shared" si="145"/>
        <v>0.20069589119614475</v>
      </c>
      <c r="EE132" s="21">
        <f t="shared" si="145"/>
        <v>2.8828816057309747E-2</v>
      </c>
      <c r="EF132" s="21">
        <f t="shared" si="145"/>
        <v>4.1441270008352607E-3</v>
      </c>
      <c r="EG132" s="21">
        <f t="shared" si="145"/>
        <v>5.9612959958510014E-4</v>
      </c>
      <c r="EH132" s="2">
        <f t="shared" si="132"/>
        <v>49.737923230510241</v>
      </c>
      <c r="EI132" s="2">
        <f t="shared" si="132"/>
        <v>51.650920277837564</v>
      </c>
      <c r="EJ132" s="2">
        <f t="shared" si="132"/>
        <v>53.56391732516488</v>
      </c>
      <c r="EK132" s="2">
        <f t="shared" si="132"/>
        <v>55.476914372492196</v>
      </c>
      <c r="EL132" s="2">
        <f t="shared" si="132"/>
        <v>57.389911419819512</v>
      </c>
      <c r="EM132" s="2">
        <f t="shared" si="132"/>
        <v>59.302908467146828</v>
      </c>
      <c r="EN132" s="2">
        <f t="shared" si="132"/>
        <v>61.215905514474144</v>
      </c>
      <c r="EO132" s="2">
        <f t="shared" si="132"/>
        <v>63.128902561801461</v>
      </c>
      <c r="EP132" s="2">
        <f t="shared" si="130"/>
        <v>65.041899609128777</v>
      </c>
      <c r="EQ132" s="2">
        <f t="shared" si="130"/>
        <v>66.9548966564561</v>
      </c>
      <c r="ER132" s="2">
        <f t="shared" si="130"/>
        <v>68.867893703783409</v>
      </c>
      <c r="ES132" s="2">
        <f t="shared" si="130"/>
        <v>70.780890751110732</v>
      </c>
      <c r="ET132" s="2">
        <f t="shared" si="130"/>
        <v>72.693887798438041</v>
      </c>
      <c r="EU132" s="2">
        <f t="shared" si="140"/>
        <v>5.0900490089615546E-7</v>
      </c>
      <c r="EV132" s="2">
        <f t="shared" si="140"/>
        <v>7.2461254476947561E-8</v>
      </c>
      <c r="EW132" s="2">
        <f t="shared" si="140"/>
        <v>1.0328699914421392E-8</v>
      </c>
      <c r="EX132" s="2">
        <f t="shared" si="139"/>
        <v>1.474020778265746E-9</v>
      </c>
      <c r="EY132" s="2">
        <f t="shared" si="139"/>
        <v>2.1059382022536632E-10</v>
      </c>
      <c r="EZ132" s="2">
        <f t="shared" si="139"/>
        <v>3.0119024617766929E-11</v>
      </c>
      <c r="FA132" s="2">
        <f t="shared" si="139"/>
        <v>4.3118286228130619E-12</v>
      </c>
      <c r="FB132" s="2">
        <f t="shared" si="113"/>
        <v>6.1784841985110203E-13</v>
      </c>
      <c r="FC132" s="2">
        <f t="shared" si="113"/>
        <v>8.8609242497039015E-14</v>
      </c>
      <c r="FD132" s="2">
        <f t="shared" si="113"/>
        <v>1.2718370798234789E-14</v>
      </c>
      <c r="FE132" s="2">
        <f t="shared" si="113"/>
        <v>1.8269211696647514E-15</v>
      </c>
      <c r="FF132" s="2">
        <f t="shared" si="113"/>
        <v>2.6261894808841979E-16</v>
      </c>
      <c r="FG132" s="2">
        <f t="shared" si="113"/>
        <v>3.7777541165088762E-17</v>
      </c>
    </row>
    <row r="133" spans="1:163" x14ac:dyDescent="0.25">
      <c r="A133" s="19">
        <v>115</v>
      </c>
      <c r="B133" s="19">
        <v>255</v>
      </c>
      <c r="C133" s="4">
        <f t="shared" si="122"/>
        <v>115</v>
      </c>
      <c r="D133" s="20">
        <f t="shared" si="122"/>
        <v>255</v>
      </c>
      <c r="E133" s="8">
        <f t="shared" si="92"/>
        <v>528.16000000000008</v>
      </c>
      <c r="F133" s="21">
        <f t="shared" si="111"/>
        <v>6.3371356147021542E-14</v>
      </c>
      <c r="G133" s="28">
        <f t="shared" si="93"/>
        <v>0.28154637583764136</v>
      </c>
      <c r="H133" s="7">
        <f t="shared" si="94"/>
        <v>9.2683290731863707E-3</v>
      </c>
      <c r="I133" s="32">
        <f t="shared" si="95"/>
        <v>95.041872997375663</v>
      </c>
      <c r="J133" s="2">
        <f t="shared" si="105"/>
        <v>4.8630890144223367</v>
      </c>
      <c r="K133" s="2">
        <f t="shared" si="96"/>
        <v>24.055176577712626</v>
      </c>
      <c r="L133" s="2">
        <f t="shared" si="106"/>
        <v>1.5994539586112733</v>
      </c>
      <c r="M133" s="2">
        <f t="shared" si="97"/>
        <v>1</v>
      </c>
      <c r="N133" s="2">
        <f t="shared" si="98"/>
        <v>1</v>
      </c>
      <c r="O133" s="29">
        <f t="shared" si="99"/>
        <v>1</v>
      </c>
      <c r="P133" s="2">
        <f t="shared" si="100"/>
        <v>0.90114168296453379</v>
      </c>
      <c r="Q133" s="6">
        <f t="shared" si="101"/>
        <v>255</v>
      </c>
      <c r="R133" s="2">
        <f t="shared" si="127"/>
        <v>0.05</v>
      </c>
      <c r="S133" s="2">
        <f t="shared" si="127"/>
        <v>0.1</v>
      </c>
      <c r="T133" s="2">
        <f t="shared" si="127"/>
        <v>0.15</v>
      </c>
      <c r="U133" s="2">
        <f t="shared" si="127"/>
        <v>0.2</v>
      </c>
      <c r="V133" s="2">
        <f t="shared" si="127"/>
        <v>0.2</v>
      </c>
      <c r="W133" s="2">
        <f t="shared" si="127"/>
        <v>0.15</v>
      </c>
      <c r="X133" s="2">
        <f t="shared" si="127"/>
        <v>0.1</v>
      </c>
      <c r="Y133" s="2">
        <f t="shared" si="127"/>
        <v>0.05</v>
      </c>
      <c r="Z133" s="21">
        <f t="shared" si="142"/>
        <v>1163990325588.4912</v>
      </c>
      <c r="AA133" s="21">
        <f t="shared" si="142"/>
        <v>165230194067.93665</v>
      </c>
      <c r="AB133" s="21">
        <f t="shared" si="142"/>
        <v>23503323214.342178</v>
      </c>
      <c r="AC133" s="21">
        <f t="shared" si="142"/>
        <v>3349593247.8787346</v>
      </c>
      <c r="AD133" s="21">
        <f t="shared" si="142"/>
        <v>478200908.31291556</v>
      </c>
      <c r="AE133" s="21">
        <f t="shared" si="142"/>
        <v>68379323.638667569</v>
      </c>
      <c r="AF133" s="21">
        <f t="shared" si="142"/>
        <v>9792252.3973331023</v>
      </c>
      <c r="AG133" s="21">
        <f t="shared" si="142"/>
        <v>1404225.5690224343</v>
      </c>
      <c r="AH133" s="2">
        <f t="shared" si="131"/>
        <v>38.115060830874775</v>
      </c>
      <c r="AI133" s="2">
        <f t="shared" si="131"/>
        <v>40.020813872418515</v>
      </c>
      <c r="AJ133" s="2">
        <f t="shared" si="131"/>
        <v>41.926566913962255</v>
      </c>
      <c r="AK133" s="2">
        <f t="shared" si="131"/>
        <v>43.832319955505994</v>
      </c>
      <c r="AL133" s="2">
        <f t="shared" si="131"/>
        <v>45.738072997049727</v>
      </c>
      <c r="AM133" s="2">
        <f t="shared" si="131"/>
        <v>47.643826038593467</v>
      </c>
      <c r="AN133" s="2">
        <f t="shared" si="131"/>
        <v>49.549579080137207</v>
      </c>
      <c r="AO133" s="2">
        <f t="shared" si="131"/>
        <v>51.455332121680954</v>
      </c>
      <c r="AP133" s="2">
        <f t="shared" ref="AP133:AR148" si="147">$T$7*$E133*EXP((-AH133))*(1-(AH133^4+8.57333*AH133^3+18.05902*AH133^2+8.63476*AH133+0.26777)/(AH133^4+9.57332*AH133^3+25.63295*AH133^2+21.09965*AH133+3.958497))</f>
        <v>7.3763645474560019E-2</v>
      </c>
      <c r="AQ133" s="2">
        <f t="shared" si="147"/>
        <v>1.0470861474520846E-2</v>
      </c>
      <c r="AR133" s="2">
        <f t="shared" si="147"/>
        <v>1.4894374660546434E-3</v>
      </c>
      <c r="AS133" s="2">
        <f t="shared" si="146"/>
        <v>2.122682666589823E-4</v>
      </c>
      <c r="AT133" s="2">
        <f t="shared" si="146"/>
        <v>3.0304240070527005E-5</v>
      </c>
      <c r="AU133" s="2">
        <f t="shared" si="146"/>
        <v>4.3332904713984565E-6</v>
      </c>
      <c r="AV133" s="2">
        <f t="shared" si="146"/>
        <v>6.2054831415292212E-7</v>
      </c>
      <c r="AW133" s="2">
        <f t="shared" si="119"/>
        <v>8.8987678645274754E-8</v>
      </c>
      <c r="AX133" s="2"/>
      <c r="AY133" s="6">
        <f t="shared" si="102"/>
        <v>255</v>
      </c>
      <c r="AZ133" s="2">
        <f t="shared" si="128"/>
        <v>0.05</v>
      </c>
      <c r="BA133" s="2">
        <f t="shared" si="128"/>
        <v>0.15</v>
      </c>
      <c r="BB133" s="2">
        <f t="shared" si="128"/>
        <v>0.2</v>
      </c>
      <c r="BC133" s="2">
        <f t="shared" si="128"/>
        <v>0.2</v>
      </c>
      <c r="BD133" s="2">
        <f t="shared" si="128"/>
        <v>0.2</v>
      </c>
      <c r="BE133" s="2">
        <f t="shared" si="128"/>
        <v>0.15</v>
      </c>
      <c r="BF133" s="2">
        <f t="shared" si="128"/>
        <v>0.05</v>
      </c>
      <c r="BG133" s="21">
        <f t="shared" si="143"/>
        <v>164893517991.46674</v>
      </c>
      <c r="BH133" s="21">
        <f t="shared" si="143"/>
        <v>23453778529.975677</v>
      </c>
      <c r="BI133" s="21">
        <f t="shared" si="143"/>
        <v>3342311990.3127165</v>
      </c>
      <c r="BJ133" s="21">
        <f t="shared" si="143"/>
        <v>477131939.62587315</v>
      </c>
      <c r="BK133" s="21">
        <f t="shared" si="143"/>
        <v>68222514.447089761</v>
      </c>
      <c r="BL133" s="21">
        <f t="shared" si="143"/>
        <v>9769264.2122104615</v>
      </c>
      <c r="BM133" s="21">
        <f t="shared" si="143"/>
        <v>1400857.1377495527</v>
      </c>
      <c r="BN133" s="2">
        <f t="shared" si="137"/>
        <v>40.020813872418515</v>
      </c>
      <c r="BO133" s="2">
        <f t="shared" si="137"/>
        <v>41.926566913962255</v>
      </c>
      <c r="BP133" s="2">
        <f t="shared" si="137"/>
        <v>43.832319955505994</v>
      </c>
      <c r="BQ133" s="2">
        <f t="shared" si="137"/>
        <v>45.738072997049727</v>
      </c>
      <c r="BR133" s="2">
        <f t="shared" si="137"/>
        <v>47.643826038593467</v>
      </c>
      <c r="BS133" s="2">
        <f t="shared" si="137"/>
        <v>49.549579080137207</v>
      </c>
      <c r="BT133" s="2">
        <f t="shared" si="137"/>
        <v>51.455332121680954</v>
      </c>
      <c r="BU133" s="2">
        <f t="shared" si="84"/>
        <v>1.0449525854972688E-2</v>
      </c>
      <c r="BV133" s="2">
        <f t="shared" si="84"/>
        <v>1.4862977522164622E-3</v>
      </c>
      <c r="BW133" s="2">
        <f t="shared" si="84"/>
        <v>2.1180684349256799E-4</v>
      </c>
      <c r="BX133" s="2">
        <f t="shared" si="82"/>
        <v>3.0236498075150425E-5</v>
      </c>
      <c r="BY133" s="2">
        <f t="shared" si="82"/>
        <v>4.3233532602718529E-6</v>
      </c>
      <c r="BZ133" s="2">
        <f t="shared" si="82"/>
        <v>6.1909152168634167E-7</v>
      </c>
      <c r="CA133" s="2">
        <f t="shared" ref="CA133:CA148" si="148">$BB$7*$E133*EXP((-BT133))*(1-(BT133^2+2.334733*BT133+0.250621)/(BT133^2+3.330657*BT133+1.681534))</f>
        <v>8.8774216587424232E-8</v>
      </c>
      <c r="CB133" s="2"/>
      <c r="CC133" s="6">
        <f t="shared" si="103"/>
        <v>255</v>
      </c>
      <c r="CD133" s="2">
        <f t="shared" si="129"/>
        <v>0.01</v>
      </c>
      <c r="CE133" s="2">
        <f t="shared" si="129"/>
        <v>0.05</v>
      </c>
      <c r="CF133" s="2">
        <f t="shared" si="129"/>
        <v>0.2</v>
      </c>
      <c r="CG133" s="2">
        <f t="shared" si="129"/>
        <v>0.48</v>
      </c>
      <c r="CH133" s="2">
        <f t="shared" si="129"/>
        <v>0.2</v>
      </c>
      <c r="CI133" s="2">
        <f t="shared" si="129"/>
        <v>0.05</v>
      </c>
      <c r="CJ133" s="2">
        <f t="shared" si="129"/>
        <v>0.01</v>
      </c>
      <c r="CK133" s="21">
        <f t="shared" si="144"/>
        <v>477131939.62587315</v>
      </c>
      <c r="CL133" s="21">
        <f t="shared" si="144"/>
        <v>68222514.447089761</v>
      </c>
      <c r="CM133" s="21">
        <f t="shared" si="144"/>
        <v>9769264.2122104615</v>
      </c>
      <c r="CN133" s="21">
        <f t="shared" si="144"/>
        <v>1400857.1377495527</v>
      </c>
      <c r="CO133" s="21">
        <f t="shared" si="144"/>
        <v>201132.21004728152</v>
      </c>
      <c r="CP133" s="21">
        <f t="shared" si="144"/>
        <v>28912.617566049452</v>
      </c>
      <c r="CQ133" s="21">
        <f t="shared" si="144"/>
        <v>4160.8030088887153</v>
      </c>
      <c r="CR133" s="2">
        <f t="shared" si="138"/>
        <v>45.738072997049727</v>
      </c>
      <c r="CS133" s="2">
        <f t="shared" si="138"/>
        <v>47.643826038593467</v>
      </c>
      <c r="CT133" s="2">
        <f t="shared" si="138"/>
        <v>49.549579080137207</v>
      </c>
      <c r="CU133" s="2">
        <f t="shared" si="138"/>
        <v>51.455332121680954</v>
      </c>
      <c r="CV133" s="2">
        <f t="shared" si="138"/>
        <v>53.361085163224693</v>
      </c>
      <c r="CW133" s="2">
        <f t="shared" si="138"/>
        <v>55.266838204768426</v>
      </c>
      <c r="CX133" s="2">
        <f t="shared" si="138"/>
        <v>57.172591246312166</v>
      </c>
      <c r="CY133" s="2">
        <f t="shared" si="85"/>
        <v>3.0236498075150425E-5</v>
      </c>
      <c r="CZ133" s="2">
        <f t="shared" si="85"/>
        <v>4.3233532602718529E-6</v>
      </c>
      <c r="DA133" s="2">
        <f t="shared" si="85"/>
        <v>6.1909152168634167E-7</v>
      </c>
      <c r="DB133" s="2">
        <f t="shared" si="83"/>
        <v>8.8774216587424232E-8</v>
      </c>
      <c r="DC133" s="2">
        <f t="shared" si="83"/>
        <v>1.2746020915543834E-8</v>
      </c>
      <c r="DD133" s="2">
        <f t="shared" si="83"/>
        <v>1.8322317849207526E-9</v>
      </c>
      <c r="DE133" s="2">
        <f t="shared" ref="DE133:DE148" si="149">$CF$7*$E133*EXP((-CX133))*(1-(CX133^2+2.334733*CX133+0.250621)/(CX133^2+3.330657*CX133+1.681534))</f>
        <v>2.6367572933388584E-10</v>
      </c>
      <c r="DF133" s="2"/>
      <c r="DG133" s="6">
        <f t="shared" si="104"/>
        <v>255</v>
      </c>
      <c r="DH133" s="2">
        <f t="shared" si="141"/>
        <v>0.06</v>
      </c>
      <c r="DI133" s="2">
        <f t="shared" si="141"/>
        <v>0.09</v>
      </c>
      <c r="DJ133" s="2">
        <f t="shared" si="141"/>
        <v>0.12</v>
      </c>
      <c r="DK133" s="2">
        <f t="shared" si="141"/>
        <v>0.13</v>
      </c>
      <c r="DL133" s="2">
        <f t="shared" si="141"/>
        <v>0.13</v>
      </c>
      <c r="DM133" s="2">
        <f t="shared" si="141"/>
        <v>0.11</v>
      </c>
      <c r="DN133" s="2">
        <f t="shared" si="141"/>
        <v>0.1</v>
      </c>
      <c r="DO133" s="2">
        <f t="shared" si="141"/>
        <v>8.9999656263703001E-2</v>
      </c>
      <c r="DP133" s="2">
        <f t="shared" si="141"/>
        <v>5.8454387089176656E-2</v>
      </c>
      <c r="DQ133" s="2">
        <f t="shared" si="141"/>
        <v>1.1468830909406313E-2</v>
      </c>
      <c r="DR133" s="2">
        <f t="shared" si="141"/>
        <v>1.1099321392039217E-3</v>
      </c>
      <c r="DS133" s="2">
        <f t="shared" si="141"/>
        <v>1.0887656304390925E-4</v>
      </c>
      <c r="DT133" s="2">
        <f t="shared" si="141"/>
        <v>0</v>
      </c>
      <c r="DU133" s="21">
        <f t="shared" si="145"/>
        <v>9769264.2122104615</v>
      </c>
      <c r="DV133" s="21">
        <f t="shared" si="145"/>
        <v>1400857.1377495527</v>
      </c>
      <c r="DW133" s="21">
        <f t="shared" si="145"/>
        <v>201132.21004728152</v>
      </c>
      <c r="DX133" s="21">
        <f t="shared" si="145"/>
        <v>28912.617566049452</v>
      </c>
      <c r="DY133" s="21">
        <f t="shared" si="145"/>
        <v>4160.8030088887153</v>
      </c>
      <c r="DZ133" s="21">
        <f t="shared" si="145"/>
        <v>599.40458009511747</v>
      </c>
      <c r="EA133" s="21">
        <f t="shared" si="145"/>
        <v>86.43470850795984</v>
      </c>
      <c r="EB133" s="21">
        <f t="shared" si="145"/>
        <v>12.475445443383224</v>
      </c>
      <c r="EC133" s="21">
        <f t="shared" si="145"/>
        <v>1.8021897117977241</v>
      </c>
      <c r="ED133" s="21">
        <f t="shared" si="145"/>
        <v>0.2605555049043396</v>
      </c>
      <c r="EE133" s="21">
        <f t="shared" si="145"/>
        <v>3.7699518249557473E-2</v>
      </c>
      <c r="EF133" s="21">
        <f t="shared" si="145"/>
        <v>5.4586997816234942E-3</v>
      </c>
      <c r="EG133" s="21">
        <f t="shared" si="145"/>
        <v>7.9094073373383786E-4</v>
      </c>
      <c r="EH133" s="2">
        <f t="shared" si="132"/>
        <v>49.549579080137207</v>
      </c>
      <c r="EI133" s="2">
        <f t="shared" si="132"/>
        <v>51.455332121680954</v>
      </c>
      <c r="EJ133" s="2">
        <f t="shared" si="132"/>
        <v>53.361085163224693</v>
      </c>
      <c r="EK133" s="2">
        <f t="shared" si="132"/>
        <v>55.266838204768426</v>
      </c>
      <c r="EL133" s="2">
        <f t="shared" si="132"/>
        <v>57.172591246312166</v>
      </c>
      <c r="EM133" s="2">
        <f t="shared" si="132"/>
        <v>59.078344287855906</v>
      </c>
      <c r="EN133" s="2">
        <f t="shared" si="132"/>
        <v>60.984097329399646</v>
      </c>
      <c r="EO133" s="2">
        <f t="shared" si="132"/>
        <v>62.889850370943385</v>
      </c>
      <c r="EP133" s="2">
        <f t="shared" si="130"/>
        <v>64.795603412487125</v>
      </c>
      <c r="EQ133" s="2">
        <f t="shared" si="130"/>
        <v>66.701356454030858</v>
      </c>
      <c r="ER133" s="2">
        <f t="shared" si="130"/>
        <v>68.607109495574605</v>
      </c>
      <c r="ES133" s="2">
        <f t="shared" si="130"/>
        <v>70.512862537118338</v>
      </c>
      <c r="ET133" s="2">
        <f t="shared" si="130"/>
        <v>72.41861557866207</v>
      </c>
      <c r="EU133" s="2">
        <f t="shared" si="140"/>
        <v>6.1909152168634167E-7</v>
      </c>
      <c r="EV133" s="2">
        <f t="shared" si="140"/>
        <v>8.8774216587424232E-8</v>
      </c>
      <c r="EW133" s="2">
        <f t="shared" si="140"/>
        <v>1.2746020915543834E-8</v>
      </c>
      <c r="EX133" s="2">
        <f t="shared" si="139"/>
        <v>1.8322317849207526E-9</v>
      </c>
      <c r="EY133" s="2">
        <f t="shared" si="139"/>
        <v>2.6367572933388584E-10</v>
      </c>
      <c r="EZ133" s="2">
        <f t="shared" si="139"/>
        <v>3.7985081121363623E-11</v>
      </c>
      <c r="FA133" s="2">
        <f t="shared" si="139"/>
        <v>5.4774846963219201E-12</v>
      </c>
      <c r="FB133" s="2">
        <f t="shared" si="113"/>
        <v>7.9058589628537605E-13</v>
      </c>
      <c r="FC133" s="2">
        <f t="shared" si="113"/>
        <v>1.1420720607083179E-13</v>
      </c>
      <c r="FD133" s="2">
        <f t="shared" si="113"/>
        <v>1.6511755697359938E-14</v>
      </c>
      <c r="FE133" s="2">
        <f t="shared" si="113"/>
        <v>2.3890695975638465E-15</v>
      </c>
      <c r="FF133" s="2">
        <f t="shared" si="113"/>
        <v>3.4592520796093139E-16</v>
      </c>
      <c r="FG133" s="2">
        <f t="shared" si="113"/>
        <v>5.0122986928633611E-17</v>
      </c>
    </row>
    <row r="134" spans="1:163" x14ac:dyDescent="0.25">
      <c r="A134" s="19">
        <v>116</v>
      </c>
      <c r="B134" s="19">
        <v>257</v>
      </c>
      <c r="C134" s="4">
        <f t="shared" si="122"/>
        <v>116</v>
      </c>
      <c r="D134" s="20">
        <f t="shared" si="122"/>
        <v>257</v>
      </c>
      <c r="E134" s="8">
        <f t="shared" si="92"/>
        <v>530.16000000000008</v>
      </c>
      <c r="F134" s="21">
        <f t="shared" si="111"/>
        <v>6.3371356147021542E-14</v>
      </c>
      <c r="G134" s="28">
        <f t="shared" si="93"/>
        <v>0.27517640628889112</v>
      </c>
      <c r="H134" s="7">
        <f t="shared" si="94"/>
        <v>9.2842063651822574E-3</v>
      </c>
      <c r="I134" s="32">
        <f t="shared" si="95"/>
        <v>95.089398492060297</v>
      </c>
      <c r="J134" s="2">
        <f t="shared" si="105"/>
        <v>4.9634449453776845</v>
      </c>
      <c r="K134" s="2">
        <f t="shared" si="96"/>
        <v>25.650552022179028</v>
      </c>
      <c r="L134" s="2">
        <f t="shared" si="106"/>
        <v>1.6052907369484914</v>
      </c>
      <c r="M134" s="2">
        <f t="shared" si="97"/>
        <v>1</v>
      </c>
      <c r="N134" s="2">
        <f t="shared" si="98"/>
        <v>1</v>
      </c>
      <c r="O134" s="29">
        <f t="shared" si="99"/>
        <v>1</v>
      </c>
      <c r="P134" s="2">
        <f t="shared" si="100"/>
        <v>0.90901982473000387</v>
      </c>
      <c r="Q134" s="6">
        <f t="shared" si="101"/>
        <v>257</v>
      </c>
      <c r="R134" s="2">
        <f t="shared" si="127"/>
        <v>0.05</v>
      </c>
      <c r="S134" s="2">
        <f t="shared" si="127"/>
        <v>0.1</v>
      </c>
      <c r="T134" s="2">
        <f t="shared" si="127"/>
        <v>0.15</v>
      </c>
      <c r="U134" s="2">
        <f t="shared" si="127"/>
        <v>0.2</v>
      </c>
      <c r="V134" s="2">
        <f t="shared" si="127"/>
        <v>0.2</v>
      </c>
      <c r="W134" s="2">
        <f t="shared" si="127"/>
        <v>0.15</v>
      </c>
      <c r="X134" s="2">
        <f t="shared" si="127"/>
        <v>0.1</v>
      </c>
      <c r="Y134" s="2">
        <f t="shared" si="127"/>
        <v>0.05</v>
      </c>
      <c r="Z134" s="21">
        <f t="shared" si="142"/>
        <v>1353941313193.3621</v>
      </c>
      <c r="AA134" s="21">
        <f t="shared" si="142"/>
        <v>193582274940.39807</v>
      </c>
      <c r="AB134" s="21">
        <f t="shared" si="142"/>
        <v>27735172462.414749</v>
      </c>
      <c r="AC134" s="21">
        <f t="shared" si="142"/>
        <v>3981244416.8386192</v>
      </c>
      <c r="AD134" s="21">
        <f t="shared" si="142"/>
        <v>572482365.60553038</v>
      </c>
      <c r="AE134" s="21">
        <f t="shared" si="142"/>
        <v>82452014.127630234</v>
      </c>
      <c r="AF134" s="21">
        <f t="shared" si="142"/>
        <v>11892787.057711747</v>
      </c>
      <c r="AG134" s="21">
        <f t="shared" si="142"/>
        <v>1717759.4187651095</v>
      </c>
      <c r="AH134" s="2">
        <f t="shared" si="131"/>
        <v>37.971273820044559</v>
      </c>
      <c r="AI134" s="2">
        <f t="shared" si="131"/>
        <v>39.869837511046782</v>
      </c>
      <c r="AJ134" s="2">
        <f t="shared" si="131"/>
        <v>41.768401202049013</v>
      </c>
      <c r="AK134" s="2">
        <f t="shared" si="131"/>
        <v>43.666964893051237</v>
      </c>
      <c r="AL134" s="2">
        <f t="shared" si="131"/>
        <v>45.565528584053467</v>
      </c>
      <c r="AM134" s="2">
        <f t="shared" si="131"/>
        <v>47.464092275055691</v>
      </c>
      <c r="AN134" s="2">
        <f t="shared" si="131"/>
        <v>49.362655966057922</v>
      </c>
      <c r="AO134" s="2">
        <f t="shared" si="131"/>
        <v>51.261219657060153</v>
      </c>
      <c r="AP134" s="2">
        <f t="shared" si="147"/>
        <v>8.5801097160546763E-2</v>
      </c>
      <c r="AQ134" s="2">
        <f t="shared" si="147"/>
        <v>1.2267571288998755E-2</v>
      </c>
      <c r="AR134" s="2">
        <f t="shared" si="147"/>
        <v>1.7576154919147556E-3</v>
      </c>
      <c r="AS134" s="2">
        <f t="shared" si="146"/>
        <v>2.5229685784782164E-4</v>
      </c>
      <c r="AT134" s="2">
        <f t="shared" si="146"/>
        <v>3.6278983878677498E-5</v>
      </c>
      <c r="AU134" s="2">
        <f t="shared" si="146"/>
        <v>5.2250959523213125E-6</v>
      </c>
      <c r="AV134" s="2">
        <f t="shared" si="146"/>
        <v>7.5366204421494016E-7</v>
      </c>
      <c r="AW134" s="2">
        <f t="shared" si="119"/>
        <v>1.0885674390146456E-7</v>
      </c>
      <c r="AX134" s="2"/>
      <c r="AY134" s="6">
        <f t="shared" si="102"/>
        <v>257</v>
      </c>
      <c r="AZ134" s="2">
        <f t="shared" si="128"/>
        <v>0.05</v>
      </c>
      <c r="BA134" s="2">
        <f t="shared" si="128"/>
        <v>0.15</v>
      </c>
      <c r="BB134" s="2">
        <f t="shared" si="128"/>
        <v>0.2</v>
      </c>
      <c r="BC134" s="2">
        <f t="shared" si="128"/>
        <v>0.2</v>
      </c>
      <c r="BD134" s="2">
        <f t="shared" si="128"/>
        <v>0.2</v>
      </c>
      <c r="BE134" s="2">
        <f t="shared" si="128"/>
        <v>0.15</v>
      </c>
      <c r="BF134" s="2">
        <f t="shared" si="128"/>
        <v>0.05</v>
      </c>
      <c r="BG134" s="21">
        <f t="shared" si="143"/>
        <v>193188947818.0123</v>
      </c>
      <c r="BH134" s="21">
        <f t="shared" si="143"/>
        <v>27676864071.009781</v>
      </c>
      <c r="BI134" s="21">
        <f t="shared" si="143"/>
        <v>3972612138.7070212</v>
      </c>
      <c r="BJ134" s="21">
        <f t="shared" si="143"/>
        <v>571205742.07245326</v>
      </c>
      <c r="BK134" s="21">
        <f t="shared" si="143"/>
        <v>82263370.169628918</v>
      </c>
      <c r="BL134" s="21">
        <f t="shared" si="143"/>
        <v>11864929.373493971</v>
      </c>
      <c r="BM134" s="21">
        <f t="shared" si="143"/>
        <v>1713647.6093603778</v>
      </c>
      <c r="BN134" s="2">
        <f t="shared" si="137"/>
        <v>39.869837511046782</v>
      </c>
      <c r="BO134" s="2">
        <f t="shared" si="137"/>
        <v>41.768401202049013</v>
      </c>
      <c r="BP134" s="2">
        <f t="shared" si="137"/>
        <v>43.666964893051237</v>
      </c>
      <c r="BQ134" s="2">
        <f t="shared" si="137"/>
        <v>45.565528584053467</v>
      </c>
      <c r="BR134" s="2">
        <f t="shared" si="137"/>
        <v>47.464092275055691</v>
      </c>
      <c r="BS134" s="2">
        <f t="shared" si="137"/>
        <v>49.362655966057922</v>
      </c>
      <c r="BT134" s="2">
        <f t="shared" si="137"/>
        <v>51.261219657060153</v>
      </c>
      <c r="BU134" s="2">
        <f t="shared" si="84"/>
        <v>1.2242645615843763E-2</v>
      </c>
      <c r="BV134" s="2">
        <f t="shared" si="84"/>
        <v>1.7539204100766716E-3</v>
      </c>
      <c r="BW134" s="2">
        <f t="shared" si="84"/>
        <v>2.51749818675984E-4</v>
      </c>
      <c r="BX134" s="2">
        <f t="shared" si="84"/>
        <v>3.61980825140972E-5</v>
      </c>
      <c r="BY134" s="2">
        <f t="shared" si="84"/>
        <v>5.2131413288738272E-6</v>
      </c>
      <c r="BZ134" s="2">
        <f t="shared" si="84"/>
        <v>7.5189666498694429E-7</v>
      </c>
      <c r="CA134" s="2">
        <f t="shared" si="148"/>
        <v>1.0859617296326866E-7</v>
      </c>
      <c r="CB134" s="2"/>
      <c r="CC134" s="6">
        <f t="shared" si="103"/>
        <v>257</v>
      </c>
      <c r="CD134" s="2">
        <f t="shared" si="129"/>
        <v>0.01</v>
      </c>
      <c r="CE134" s="2">
        <f t="shared" si="129"/>
        <v>0.05</v>
      </c>
      <c r="CF134" s="2">
        <f t="shared" si="129"/>
        <v>0.2</v>
      </c>
      <c r="CG134" s="2">
        <f t="shared" si="129"/>
        <v>0.48</v>
      </c>
      <c r="CH134" s="2">
        <f t="shared" si="129"/>
        <v>0.2</v>
      </c>
      <c r="CI134" s="2">
        <f t="shared" si="129"/>
        <v>0.05</v>
      </c>
      <c r="CJ134" s="2">
        <f t="shared" si="129"/>
        <v>0.01</v>
      </c>
      <c r="CK134" s="21">
        <f t="shared" si="144"/>
        <v>571205742.07245326</v>
      </c>
      <c r="CL134" s="21">
        <f t="shared" si="144"/>
        <v>82263370.169628918</v>
      </c>
      <c r="CM134" s="21">
        <f t="shared" si="144"/>
        <v>11864929.373493971</v>
      </c>
      <c r="CN134" s="21">
        <f t="shared" si="144"/>
        <v>1713647.6093603778</v>
      </c>
      <c r="CO134" s="21">
        <f t="shared" si="144"/>
        <v>247818.38791557742</v>
      </c>
      <c r="CP134" s="21">
        <f t="shared" si="144"/>
        <v>35880.90733950182</v>
      </c>
      <c r="CQ134" s="21">
        <f t="shared" si="144"/>
        <v>5200.8837729452689</v>
      </c>
      <c r="CR134" s="2">
        <f t="shared" si="138"/>
        <v>45.565528584053467</v>
      </c>
      <c r="CS134" s="2">
        <f t="shared" si="138"/>
        <v>47.464092275055691</v>
      </c>
      <c r="CT134" s="2">
        <f t="shared" si="138"/>
        <v>49.362655966057922</v>
      </c>
      <c r="CU134" s="2">
        <f t="shared" si="138"/>
        <v>51.261219657060153</v>
      </c>
      <c r="CV134" s="2">
        <f t="shared" si="138"/>
        <v>53.159783348062383</v>
      </c>
      <c r="CW134" s="2">
        <f t="shared" si="138"/>
        <v>55.058347039064607</v>
      </c>
      <c r="CX134" s="2">
        <f t="shared" si="138"/>
        <v>56.956910730066838</v>
      </c>
      <c r="CY134" s="2">
        <f t="shared" si="85"/>
        <v>3.61980825140972E-5</v>
      </c>
      <c r="CZ134" s="2">
        <f t="shared" si="85"/>
        <v>5.2131413288738272E-6</v>
      </c>
      <c r="DA134" s="2">
        <f t="shared" si="85"/>
        <v>7.5189666498694429E-7</v>
      </c>
      <c r="DB134" s="2">
        <f t="shared" si="85"/>
        <v>1.0859617296326866E-7</v>
      </c>
      <c r="DC134" s="2">
        <f t="shared" si="85"/>
        <v>1.5704587320378809E-8</v>
      </c>
      <c r="DD134" s="2">
        <f t="shared" si="85"/>
        <v>2.2738217578898506E-9</v>
      </c>
      <c r="DE134" s="2">
        <f t="shared" si="149"/>
        <v>3.2958705785457998E-10</v>
      </c>
      <c r="DF134" s="2"/>
      <c r="DG134" s="6">
        <f t="shared" si="104"/>
        <v>257</v>
      </c>
      <c r="DH134" s="2">
        <f t="shared" si="141"/>
        <v>0.06</v>
      </c>
      <c r="DI134" s="2">
        <f t="shared" si="141"/>
        <v>0.09</v>
      </c>
      <c r="DJ134" s="2">
        <f t="shared" si="141"/>
        <v>0.12</v>
      </c>
      <c r="DK134" s="2">
        <f t="shared" si="141"/>
        <v>0.13</v>
      </c>
      <c r="DL134" s="2">
        <f t="shared" si="141"/>
        <v>0.13</v>
      </c>
      <c r="DM134" s="2">
        <f t="shared" si="141"/>
        <v>0.11</v>
      </c>
      <c r="DN134" s="2">
        <f t="shared" si="141"/>
        <v>0.1</v>
      </c>
      <c r="DO134" s="2">
        <f t="shared" si="141"/>
        <v>8.9999989181862805E-2</v>
      </c>
      <c r="DP134" s="2">
        <f t="shared" si="141"/>
        <v>6.3110095952224152E-2</v>
      </c>
      <c r="DQ134" s="2">
        <f t="shared" si="141"/>
        <v>1.4326422613200218E-2</v>
      </c>
      <c r="DR134" s="2">
        <f t="shared" si="141"/>
        <v>1.440319812496953E-3</v>
      </c>
      <c r="DS134" s="2">
        <f t="shared" si="141"/>
        <v>1.4299717021974524E-4</v>
      </c>
      <c r="DT134" s="2">
        <f t="shared" si="141"/>
        <v>0</v>
      </c>
      <c r="DU134" s="21">
        <f t="shared" si="145"/>
        <v>11864929.373493971</v>
      </c>
      <c r="DV134" s="21">
        <f t="shared" si="145"/>
        <v>1713647.6093603778</v>
      </c>
      <c r="DW134" s="21">
        <f t="shared" si="145"/>
        <v>247818.38791557742</v>
      </c>
      <c r="DX134" s="21">
        <f t="shared" si="145"/>
        <v>35880.90733950182</v>
      </c>
      <c r="DY134" s="21">
        <f t="shared" si="145"/>
        <v>5200.8837729452689</v>
      </c>
      <c r="DZ134" s="21">
        <f t="shared" si="145"/>
        <v>754.64714850509688</v>
      </c>
      <c r="EA134" s="21">
        <f t="shared" si="145"/>
        <v>109.60638138998743</v>
      </c>
      <c r="EB134" s="21">
        <f t="shared" si="145"/>
        <v>15.934096132549744</v>
      </c>
      <c r="EC134" s="21">
        <f t="shared" si="145"/>
        <v>2.3184380834232523</v>
      </c>
      <c r="ED134" s="21">
        <f t="shared" si="145"/>
        <v>0.33761271989469988</v>
      </c>
      <c r="EE134" s="21">
        <f t="shared" si="145"/>
        <v>4.9201442170028795E-2</v>
      </c>
      <c r="EF134" s="21">
        <f t="shared" si="145"/>
        <v>7.1755412411611558E-3</v>
      </c>
      <c r="EG134" s="21">
        <f t="shared" si="145"/>
        <v>1.0472075478596831E-3</v>
      </c>
      <c r="EH134" s="2">
        <f t="shared" si="132"/>
        <v>49.362655966057922</v>
      </c>
      <c r="EI134" s="2">
        <f t="shared" si="132"/>
        <v>51.261219657060153</v>
      </c>
      <c r="EJ134" s="2">
        <f t="shared" si="132"/>
        <v>53.159783348062383</v>
      </c>
      <c r="EK134" s="2">
        <f t="shared" si="132"/>
        <v>55.058347039064607</v>
      </c>
      <c r="EL134" s="2">
        <f t="shared" si="132"/>
        <v>56.956910730066838</v>
      </c>
      <c r="EM134" s="2">
        <f t="shared" si="132"/>
        <v>58.855474421069061</v>
      </c>
      <c r="EN134" s="2">
        <f t="shared" si="132"/>
        <v>60.754038112071292</v>
      </c>
      <c r="EO134" s="2">
        <f t="shared" si="132"/>
        <v>62.652601803073523</v>
      </c>
      <c r="EP134" s="2">
        <f t="shared" si="130"/>
        <v>64.551165494075747</v>
      </c>
      <c r="EQ134" s="2">
        <f t="shared" si="130"/>
        <v>66.44972918507797</v>
      </c>
      <c r="ER134" s="2">
        <f t="shared" si="130"/>
        <v>68.348292876080208</v>
      </c>
      <c r="ES134" s="2">
        <f t="shared" si="130"/>
        <v>70.246856567082432</v>
      </c>
      <c r="ET134" s="2">
        <f t="shared" si="130"/>
        <v>72.145420258084656</v>
      </c>
      <c r="EU134" s="2">
        <f t="shared" si="140"/>
        <v>7.5189666498694429E-7</v>
      </c>
      <c r="EV134" s="2">
        <f t="shared" si="140"/>
        <v>1.0859617296326866E-7</v>
      </c>
      <c r="EW134" s="2">
        <f t="shared" si="140"/>
        <v>1.5704587320378809E-8</v>
      </c>
      <c r="EX134" s="2">
        <f t="shared" si="139"/>
        <v>2.2738217578898506E-9</v>
      </c>
      <c r="EY134" s="2">
        <f t="shared" si="139"/>
        <v>3.2958705785457998E-10</v>
      </c>
      <c r="EZ134" s="2">
        <f t="shared" si="139"/>
        <v>4.7823013213250784E-11</v>
      </c>
      <c r="FA134" s="2">
        <f t="shared" si="139"/>
        <v>6.9459050310511717E-12</v>
      </c>
      <c r="FB134" s="2">
        <f t="shared" si="113"/>
        <v>1.009765280896689E-12</v>
      </c>
      <c r="FC134" s="2">
        <f t="shared" si="113"/>
        <v>1.4692256548943307E-13</v>
      </c>
      <c r="FD134" s="2">
        <f t="shared" si="113"/>
        <v>2.1394975912211666E-14</v>
      </c>
      <c r="FE134" s="2">
        <f t="shared" si="113"/>
        <v>3.117962114703981E-15</v>
      </c>
      <c r="FF134" s="2">
        <f t="shared" si="113"/>
        <v>4.5472377954126479E-16</v>
      </c>
      <c r="FG134" s="2">
        <f t="shared" si="113"/>
        <v>6.6362962475265122E-17</v>
      </c>
    </row>
    <row r="135" spans="1:163" x14ac:dyDescent="0.25">
      <c r="A135" s="19">
        <v>117</v>
      </c>
      <c r="B135" s="19">
        <v>259</v>
      </c>
      <c r="C135" s="4">
        <f t="shared" si="122"/>
        <v>117</v>
      </c>
      <c r="D135" s="20">
        <f t="shared" si="122"/>
        <v>259</v>
      </c>
      <c r="E135" s="8">
        <f t="shared" si="92"/>
        <v>532.16000000000008</v>
      </c>
      <c r="F135" s="21">
        <f t="shared" si="111"/>
        <v>6.3371356147021542E-14</v>
      </c>
      <c r="G135" s="28">
        <f t="shared" si="93"/>
        <v>0.26937396549632964</v>
      </c>
      <c r="H135" s="7">
        <f t="shared" si="94"/>
        <v>9.298669079022142E-3</v>
      </c>
      <c r="I135" s="32">
        <f t="shared" si="95"/>
        <v>95.132730472502161</v>
      </c>
      <c r="J135" s="2">
        <f t="shared" si="105"/>
        <v>5.0566576205952165</v>
      </c>
      <c r="K135" s="2">
        <f t="shared" si="96"/>
        <v>27.227880968298777</v>
      </c>
      <c r="L135" s="2">
        <f t="shared" si="106"/>
        <v>1.610742863419971</v>
      </c>
      <c r="M135" s="2">
        <f t="shared" si="97"/>
        <v>1</v>
      </c>
      <c r="N135" s="2">
        <f t="shared" si="98"/>
        <v>1</v>
      </c>
      <c r="O135" s="29">
        <f t="shared" si="99"/>
        <v>1</v>
      </c>
      <c r="P135" s="2">
        <f t="shared" si="100"/>
        <v>0.91617265312255836</v>
      </c>
      <c r="Q135" s="6">
        <f t="shared" si="101"/>
        <v>259</v>
      </c>
      <c r="R135" s="2">
        <f t="shared" si="127"/>
        <v>0.05</v>
      </c>
      <c r="S135" s="2">
        <f t="shared" si="127"/>
        <v>0.1</v>
      </c>
      <c r="T135" s="2">
        <f t="shared" si="127"/>
        <v>0.15</v>
      </c>
      <c r="U135" s="2">
        <f t="shared" si="127"/>
        <v>0.2</v>
      </c>
      <c r="V135" s="2">
        <f t="shared" si="127"/>
        <v>0.2</v>
      </c>
      <c r="W135" s="2">
        <f t="shared" si="127"/>
        <v>0.15</v>
      </c>
      <c r="X135" s="2">
        <f t="shared" si="127"/>
        <v>0.1</v>
      </c>
      <c r="Y135" s="2">
        <f t="shared" si="127"/>
        <v>0.05</v>
      </c>
      <c r="Z135" s="21">
        <f t="shared" si="142"/>
        <v>1573144433405.8513</v>
      </c>
      <c r="AA135" s="21">
        <f t="shared" si="142"/>
        <v>226535663559.49619</v>
      </c>
      <c r="AB135" s="21">
        <f t="shared" si="142"/>
        <v>32689164070.445423</v>
      </c>
      <c r="AC135" s="21">
        <f t="shared" si="142"/>
        <v>4725997468.8626347</v>
      </c>
      <c r="AD135" s="21">
        <f t="shared" si="142"/>
        <v>684444496.48861265</v>
      </c>
      <c r="AE135" s="21">
        <f t="shared" si="142"/>
        <v>99283864.354931653</v>
      </c>
      <c r="AF135" s="21">
        <f t="shared" si="142"/>
        <v>14423217.475786576</v>
      </c>
      <c r="AG135" s="21">
        <f t="shared" si="142"/>
        <v>2098175.423287834</v>
      </c>
      <c r="AH135" s="2">
        <f t="shared" si="131"/>
        <v>37.828567589512218</v>
      </c>
      <c r="AI135" s="2">
        <f t="shared" si="131"/>
        <v>39.719995968987831</v>
      </c>
      <c r="AJ135" s="2">
        <f t="shared" si="131"/>
        <v>41.611424348463437</v>
      </c>
      <c r="AK135" s="2">
        <f t="shared" si="131"/>
        <v>43.50285272793905</v>
      </c>
      <c r="AL135" s="2">
        <f t="shared" si="131"/>
        <v>45.394281107414663</v>
      </c>
      <c r="AM135" s="2">
        <f t="shared" si="131"/>
        <v>47.285709486890269</v>
      </c>
      <c r="AN135" s="2">
        <f t="shared" si="131"/>
        <v>49.177137866365882</v>
      </c>
      <c r="AO135" s="2">
        <f t="shared" si="131"/>
        <v>51.068566245841495</v>
      </c>
      <c r="AP135" s="2">
        <f t="shared" si="147"/>
        <v>9.969229616007079E-2</v>
      </c>
      <c r="AQ135" s="2">
        <f t="shared" si="147"/>
        <v>1.4355872215430828E-2</v>
      </c>
      <c r="AR135" s="2">
        <f t="shared" si="147"/>
        <v>2.0715566584566234E-3</v>
      </c>
      <c r="AS135" s="2">
        <f t="shared" si="146"/>
        <v>2.9949286874921677E-4</v>
      </c>
      <c r="AT135" s="2">
        <f t="shared" si="146"/>
        <v>4.3374175949848748E-5</v>
      </c>
      <c r="AU135" s="2">
        <f t="shared" si="146"/>
        <v>6.2917531276889558E-6</v>
      </c>
      <c r="AV135" s="2">
        <f t="shared" si="146"/>
        <v>9.1401885144401683E-7</v>
      </c>
      <c r="AW135" s="2">
        <f t="shared" si="119"/>
        <v>1.3296422200810109E-7</v>
      </c>
      <c r="AX135" s="2"/>
      <c r="AY135" s="6">
        <f t="shared" si="102"/>
        <v>259</v>
      </c>
      <c r="AZ135" s="2">
        <f t="shared" si="128"/>
        <v>0.05</v>
      </c>
      <c r="BA135" s="2">
        <f t="shared" si="128"/>
        <v>0.15</v>
      </c>
      <c r="BB135" s="2">
        <f t="shared" si="128"/>
        <v>0.2</v>
      </c>
      <c r="BC135" s="2">
        <f t="shared" si="128"/>
        <v>0.2</v>
      </c>
      <c r="BD135" s="2">
        <f t="shared" si="128"/>
        <v>0.2</v>
      </c>
      <c r="BE135" s="2">
        <f t="shared" si="128"/>
        <v>0.15</v>
      </c>
      <c r="BF135" s="2">
        <f t="shared" si="128"/>
        <v>0.05</v>
      </c>
      <c r="BG135" s="21">
        <f t="shared" si="143"/>
        <v>226076688183.36383</v>
      </c>
      <c r="BH135" s="21">
        <f t="shared" si="143"/>
        <v>32620625418.553001</v>
      </c>
      <c r="BI135" s="21">
        <f t="shared" si="143"/>
        <v>4715776511.2518511</v>
      </c>
      <c r="BJ135" s="21">
        <f t="shared" si="143"/>
        <v>682921901.30492187</v>
      </c>
      <c r="BK135" s="21">
        <f t="shared" si="143"/>
        <v>99057235.801258817</v>
      </c>
      <c r="BL135" s="21">
        <f t="shared" si="143"/>
        <v>14389507.202851009</v>
      </c>
      <c r="BM135" s="21">
        <f t="shared" si="143"/>
        <v>2093163.6458839844</v>
      </c>
      <c r="BN135" s="2">
        <f t="shared" si="137"/>
        <v>39.719995968987831</v>
      </c>
      <c r="BO135" s="2">
        <f t="shared" si="137"/>
        <v>41.611424348463437</v>
      </c>
      <c r="BP135" s="2">
        <f t="shared" si="137"/>
        <v>43.50285272793905</v>
      </c>
      <c r="BQ135" s="2">
        <f t="shared" si="137"/>
        <v>45.394281107414663</v>
      </c>
      <c r="BR135" s="2">
        <f t="shared" si="137"/>
        <v>47.285709486890269</v>
      </c>
      <c r="BS135" s="2">
        <f t="shared" si="137"/>
        <v>49.177137866365882</v>
      </c>
      <c r="BT135" s="2">
        <f t="shared" si="137"/>
        <v>51.068566245841495</v>
      </c>
      <c r="BU135" s="2">
        <f t="shared" ref="BU135:BZ148" si="150">$BB$7*$E135*EXP((-BN135))*(1-(BN135^2+2.334733*BN135+0.250621)/(BN135^2+3.330657*BN135+1.681534))</f>
        <v>1.4326786323407231E-2</v>
      </c>
      <c r="BV135" s="2">
        <f t="shared" si="150"/>
        <v>2.0672132711377121E-3</v>
      </c>
      <c r="BW135" s="2">
        <f t="shared" si="150"/>
        <v>2.9884515280430019E-4</v>
      </c>
      <c r="BX135" s="2">
        <f t="shared" si="150"/>
        <v>4.3277687028195333E-5</v>
      </c>
      <c r="BY135" s="2">
        <f t="shared" si="150"/>
        <v>6.2773913689010705E-6</v>
      </c>
      <c r="BZ135" s="2">
        <f t="shared" si="150"/>
        <v>9.1188258573200369E-7</v>
      </c>
      <c r="CA135" s="2">
        <f t="shared" si="148"/>
        <v>1.3264661887731218E-7</v>
      </c>
      <c r="CB135" s="2"/>
      <c r="CC135" s="6">
        <f t="shared" si="103"/>
        <v>259</v>
      </c>
      <c r="CD135" s="2">
        <f t="shared" si="129"/>
        <v>0.01</v>
      </c>
      <c r="CE135" s="2">
        <f t="shared" si="129"/>
        <v>0.05</v>
      </c>
      <c r="CF135" s="2">
        <f t="shared" si="129"/>
        <v>0.2</v>
      </c>
      <c r="CG135" s="2">
        <f t="shared" si="129"/>
        <v>0.48</v>
      </c>
      <c r="CH135" s="2">
        <f t="shared" si="129"/>
        <v>0.2</v>
      </c>
      <c r="CI135" s="2">
        <f t="shared" si="129"/>
        <v>0.05</v>
      </c>
      <c r="CJ135" s="2">
        <f t="shared" si="129"/>
        <v>0.01</v>
      </c>
      <c r="CK135" s="21">
        <f t="shared" si="144"/>
        <v>682921901.30492187</v>
      </c>
      <c r="CL135" s="21">
        <f t="shared" si="144"/>
        <v>99057235.801258817</v>
      </c>
      <c r="CM135" s="21">
        <f t="shared" si="144"/>
        <v>14389507.202851009</v>
      </c>
      <c r="CN135" s="21">
        <f t="shared" si="144"/>
        <v>2093163.6458839844</v>
      </c>
      <c r="CO135" s="21">
        <f t="shared" si="144"/>
        <v>304870.88501568168</v>
      </c>
      <c r="CP135" s="21">
        <f t="shared" si="144"/>
        <v>44457.647117990738</v>
      </c>
      <c r="CQ135" s="21">
        <f t="shared" si="144"/>
        <v>6490.2395287151867</v>
      </c>
      <c r="CR135" s="2">
        <f t="shared" si="138"/>
        <v>45.394281107414663</v>
      </c>
      <c r="CS135" s="2">
        <f t="shared" si="138"/>
        <v>47.285709486890269</v>
      </c>
      <c r="CT135" s="2">
        <f t="shared" si="138"/>
        <v>49.177137866365882</v>
      </c>
      <c r="CU135" s="2">
        <f t="shared" si="138"/>
        <v>51.068566245841495</v>
      </c>
      <c r="CV135" s="2">
        <f t="shared" si="138"/>
        <v>52.959994625317108</v>
      </c>
      <c r="CW135" s="2">
        <f t="shared" si="138"/>
        <v>54.851423004792721</v>
      </c>
      <c r="CX135" s="2">
        <f t="shared" si="138"/>
        <v>56.742851384268327</v>
      </c>
      <c r="CY135" s="2">
        <f t="shared" ref="CY135:DD148" si="151">$CF$7*$E135*EXP((-CR135))*(1-(CR135^2+2.334733*CR135+0.250621)/(CR135^2+3.330657*CR135+1.681534))</f>
        <v>4.3277687028195333E-5</v>
      </c>
      <c r="CZ135" s="2">
        <f t="shared" si="151"/>
        <v>6.2773913689010705E-6</v>
      </c>
      <c r="DA135" s="2">
        <f t="shared" si="151"/>
        <v>9.1188258573200369E-7</v>
      </c>
      <c r="DB135" s="2">
        <f t="shared" si="151"/>
        <v>1.3264661887731218E-7</v>
      </c>
      <c r="DC135" s="2">
        <f t="shared" si="151"/>
        <v>1.932008143318643E-8</v>
      </c>
      <c r="DD135" s="2">
        <f t="shared" si="151"/>
        <v>2.8173413889727983E-9</v>
      </c>
      <c r="DE135" s="2">
        <f t="shared" si="149"/>
        <v>4.1129528065368758E-10</v>
      </c>
      <c r="DF135" s="2"/>
      <c r="DG135" s="6">
        <f t="shared" si="104"/>
        <v>259</v>
      </c>
      <c r="DH135" s="2">
        <f t="shared" si="141"/>
        <v>0.06</v>
      </c>
      <c r="DI135" s="2">
        <f t="shared" si="141"/>
        <v>0.09</v>
      </c>
      <c r="DJ135" s="2">
        <f t="shared" si="141"/>
        <v>0.12</v>
      </c>
      <c r="DK135" s="2">
        <f t="shared" si="141"/>
        <v>0.13</v>
      </c>
      <c r="DL135" s="2">
        <f t="shared" si="141"/>
        <v>0.13</v>
      </c>
      <c r="DM135" s="2">
        <f t="shared" si="141"/>
        <v>0.11</v>
      </c>
      <c r="DN135" s="2">
        <f t="shared" si="141"/>
        <v>0.1</v>
      </c>
      <c r="DO135" s="2">
        <f t="shared" si="141"/>
        <v>8.9999999864590674E-2</v>
      </c>
      <c r="DP135" s="2">
        <f t="shared" si="141"/>
        <v>6.6433852583770922E-2</v>
      </c>
      <c r="DQ135" s="2">
        <f t="shared" si="141"/>
        <v>1.7689151319437362E-2</v>
      </c>
      <c r="DR135" s="2">
        <f t="shared" si="141"/>
        <v>1.862267748795946E-3</v>
      </c>
      <c r="DS135" s="2">
        <f t="shared" si="141"/>
        <v>1.8738160596352805E-4</v>
      </c>
      <c r="DT135" s="2">
        <f t="shared" si="141"/>
        <v>0</v>
      </c>
      <c r="DU135" s="21">
        <f t="shared" si="145"/>
        <v>14389507.202851009</v>
      </c>
      <c r="DV135" s="21">
        <f t="shared" si="145"/>
        <v>2093163.6458839844</v>
      </c>
      <c r="DW135" s="21">
        <f t="shared" si="145"/>
        <v>304870.88501568168</v>
      </c>
      <c r="DX135" s="21">
        <f t="shared" si="145"/>
        <v>44457.647117990738</v>
      </c>
      <c r="DY135" s="21">
        <f t="shared" si="145"/>
        <v>6490.2395287151867</v>
      </c>
      <c r="DZ135" s="21">
        <f t="shared" si="145"/>
        <v>948.47945323334602</v>
      </c>
      <c r="EA135" s="21">
        <f t="shared" si="145"/>
        <v>138.74589808109687</v>
      </c>
      <c r="EB135" s="21">
        <f t="shared" si="145"/>
        <v>20.31477326939574</v>
      </c>
      <c r="EC135" s="21">
        <f t="shared" si="145"/>
        <v>2.9770093840828569</v>
      </c>
      <c r="ED135" s="21">
        <f t="shared" si="145"/>
        <v>0.43661995912882462</v>
      </c>
      <c r="EE135" s="21">
        <f t="shared" si="145"/>
        <v>6.4085921311293495E-2</v>
      </c>
      <c r="EF135" s="21">
        <f t="shared" si="145"/>
        <v>9.4132462101077976E-3</v>
      </c>
      <c r="EG135" s="21">
        <f t="shared" si="145"/>
        <v>1.3836218568696512E-3</v>
      </c>
      <c r="EH135" s="2">
        <f t="shared" si="132"/>
        <v>49.177137866365882</v>
      </c>
      <c r="EI135" s="2">
        <f t="shared" si="132"/>
        <v>51.068566245841495</v>
      </c>
      <c r="EJ135" s="2">
        <f t="shared" si="132"/>
        <v>52.959994625317108</v>
      </c>
      <c r="EK135" s="2">
        <f t="shared" si="132"/>
        <v>54.851423004792721</v>
      </c>
      <c r="EL135" s="2">
        <f t="shared" si="132"/>
        <v>56.742851384268327</v>
      </c>
      <c r="EM135" s="2">
        <f t="shared" si="132"/>
        <v>58.63427976374394</v>
      </c>
      <c r="EN135" s="2">
        <f t="shared" si="132"/>
        <v>60.525708143219553</v>
      </c>
      <c r="EO135" s="2">
        <f t="shared" si="132"/>
        <v>62.417136522695159</v>
      </c>
      <c r="EP135" s="2">
        <f t="shared" si="130"/>
        <v>64.308564902170772</v>
      </c>
      <c r="EQ135" s="2">
        <f t="shared" si="130"/>
        <v>66.199993281646385</v>
      </c>
      <c r="ER135" s="2">
        <f t="shared" si="130"/>
        <v>68.091421661121998</v>
      </c>
      <c r="ES135" s="2">
        <f t="shared" si="130"/>
        <v>69.982850040597597</v>
      </c>
      <c r="ET135" s="2">
        <f t="shared" si="130"/>
        <v>71.87427842007321</v>
      </c>
      <c r="EU135" s="2">
        <f t="shared" si="140"/>
        <v>9.1188258573200369E-7</v>
      </c>
      <c r="EV135" s="2">
        <f t="shared" si="140"/>
        <v>1.3264661887731218E-7</v>
      </c>
      <c r="EW135" s="2">
        <f t="shared" si="140"/>
        <v>1.932008143318643E-8</v>
      </c>
      <c r="EX135" s="2">
        <f t="shared" si="139"/>
        <v>2.8173413889727983E-9</v>
      </c>
      <c r="EY135" s="2">
        <f t="shared" si="139"/>
        <v>4.1129528065368758E-10</v>
      </c>
      <c r="EZ135" s="2">
        <f t="shared" si="139"/>
        <v>6.010642922898267E-11</v>
      </c>
      <c r="FA135" s="2">
        <f t="shared" si="139"/>
        <v>8.7925157212355464E-12</v>
      </c>
      <c r="FB135" s="2">
        <f t="shared" si="113"/>
        <v>1.2873747319008713E-12</v>
      </c>
      <c r="FC135" s="2">
        <f t="shared" si="113"/>
        <v>1.8865712193174006E-13</v>
      </c>
      <c r="FD135" s="2">
        <f t="shared" si="113"/>
        <v>2.766919893085075E-14</v>
      </c>
      <c r="FE135" s="2">
        <f t="shared" si="113"/>
        <v>4.0612117434279793E-15</v>
      </c>
      <c r="FF135" s="2">
        <f t="shared" si="113"/>
        <v>5.9653017808034221E-16</v>
      </c>
      <c r="FG135" s="2">
        <f t="shared" si="113"/>
        <v>8.7681993464489976E-17</v>
      </c>
    </row>
    <row r="136" spans="1:163" x14ac:dyDescent="0.25">
      <c r="A136" s="19">
        <v>118</v>
      </c>
      <c r="B136" s="19">
        <v>261</v>
      </c>
      <c r="C136" s="4">
        <f t="shared" si="122"/>
        <v>118</v>
      </c>
      <c r="D136" s="20">
        <f t="shared" si="122"/>
        <v>261</v>
      </c>
      <c r="E136" s="8">
        <f t="shared" si="92"/>
        <v>534.16000000000008</v>
      </c>
      <c r="F136" s="21">
        <f t="shared" si="111"/>
        <v>6.3371356147021542E-14</v>
      </c>
      <c r="G136" s="7">
        <f t="shared" si="93"/>
        <v>0.26410938506757736</v>
      </c>
      <c r="H136" s="7">
        <f t="shared" si="94"/>
        <v>9.3117911638395702E-3</v>
      </c>
      <c r="I136" s="32">
        <f t="shared" si="95"/>
        <v>95.172079425820399</v>
      </c>
      <c r="J136" s="2">
        <f t="shared" si="105"/>
        <v>5.1427408378350226</v>
      </c>
      <c r="K136" s="2">
        <f t="shared" si="96"/>
        <v>28.771392250095733</v>
      </c>
      <c r="L136" s="2">
        <f t="shared" si="106"/>
        <v>1.6158086450982982</v>
      </c>
      <c r="M136" s="2">
        <f t="shared" si="97"/>
        <v>1</v>
      </c>
      <c r="N136" s="2">
        <f t="shared" si="98"/>
        <v>1</v>
      </c>
      <c r="O136" s="2">
        <f t="shared" si="99"/>
        <v>1</v>
      </c>
      <c r="P136" s="2">
        <f t="shared" si="100"/>
        <v>0.92264322119938857</v>
      </c>
      <c r="Q136" s="6">
        <f t="shared" si="101"/>
        <v>261</v>
      </c>
      <c r="R136" s="2">
        <f t="shared" si="127"/>
        <v>0.05</v>
      </c>
      <c r="S136" s="2">
        <f t="shared" si="127"/>
        <v>0.1</v>
      </c>
      <c r="T136" s="2">
        <f t="shared" si="127"/>
        <v>0.15</v>
      </c>
      <c r="U136" s="2">
        <f t="shared" si="127"/>
        <v>0.2</v>
      </c>
      <c r="V136" s="2">
        <f t="shared" si="127"/>
        <v>0.2</v>
      </c>
      <c r="W136" s="2">
        <f t="shared" si="127"/>
        <v>0.15</v>
      </c>
      <c r="X136" s="2">
        <f t="shared" si="127"/>
        <v>0.1</v>
      </c>
      <c r="Y136" s="2">
        <f t="shared" ref="Y136:Y148" si="152">Y$10*(1-EXP((-AG136)))</f>
        <v>0.05</v>
      </c>
      <c r="Z136" s="21">
        <f t="shared" si="142"/>
        <v>1825832817314.5151</v>
      </c>
      <c r="AA136" s="21">
        <f t="shared" si="142"/>
        <v>264793928053.07556</v>
      </c>
      <c r="AB136" s="21">
        <f t="shared" si="142"/>
        <v>38481677689.107468</v>
      </c>
      <c r="AC136" s="21">
        <f t="shared" si="142"/>
        <v>5603019842.7289467</v>
      </c>
      <c r="AD136" s="21">
        <f t="shared" si="142"/>
        <v>817231659.85484827</v>
      </c>
      <c r="AE136" s="21">
        <f t="shared" si="142"/>
        <v>119388829.54556821</v>
      </c>
      <c r="AF136" s="21">
        <f t="shared" si="142"/>
        <v>17467271.592444252</v>
      </c>
      <c r="AG136" s="21">
        <f t="shared" si="142"/>
        <v>2559071.7256196463</v>
      </c>
      <c r="AH136" s="2">
        <f t="shared" si="131"/>
        <v>37.686929999316348</v>
      </c>
      <c r="AI136" s="2">
        <f t="shared" si="131"/>
        <v>39.57127649928217</v>
      </c>
      <c r="AJ136" s="2">
        <f t="shared" si="131"/>
        <v>41.455622999247986</v>
      </c>
      <c r="AK136" s="2">
        <f t="shared" si="131"/>
        <v>43.339969499213801</v>
      </c>
      <c r="AL136" s="2">
        <f t="shared" si="131"/>
        <v>45.224315999179616</v>
      </c>
      <c r="AM136" s="2">
        <f t="shared" si="131"/>
        <v>47.108662499145439</v>
      </c>
      <c r="AN136" s="2">
        <f t="shared" si="131"/>
        <v>48.993008999111254</v>
      </c>
      <c r="AO136" s="2">
        <f t="shared" si="131"/>
        <v>50.877355499077076</v>
      </c>
      <c r="AP136" s="2">
        <f t="shared" si="147"/>
        <v>0.11570550173096203</v>
      </c>
      <c r="AQ136" s="2">
        <f t="shared" si="147"/>
        <v>1.6780350320220395E-2</v>
      </c>
      <c r="AR136" s="2">
        <f t="shared" si="147"/>
        <v>2.4386361019713286E-3</v>
      </c>
      <c r="AS136" s="2">
        <f t="shared" si="146"/>
        <v>3.5507096595240511E-4</v>
      </c>
      <c r="AT136" s="2">
        <f t="shared" si="146"/>
        <v>5.1789078571283196E-5</v>
      </c>
      <c r="AU136" s="2">
        <f t="shared" si="146"/>
        <v>7.5658320371082564E-6</v>
      </c>
      <c r="AV136" s="2">
        <f t="shared" si="146"/>
        <v>1.1069246890015374E-6</v>
      </c>
      <c r="AW136" s="2">
        <f t="shared" si="119"/>
        <v>1.6217184573001566E-7</v>
      </c>
      <c r="AX136" s="2"/>
      <c r="AY136" s="6">
        <f t="shared" si="102"/>
        <v>261</v>
      </c>
      <c r="AZ136" s="2">
        <f t="shared" si="128"/>
        <v>0.05</v>
      </c>
      <c r="BA136" s="2">
        <f t="shared" si="128"/>
        <v>0.15</v>
      </c>
      <c r="BB136" s="2">
        <f t="shared" si="128"/>
        <v>0.2</v>
      </c>
      <c r="BC136" s="2">
        <f t="shared" si="128"/>
        <v>0.2</v>
      </c>
      <c r="BD136" s="2">
        <f t="shared" si="128"/>
        <v>0.2</v>
      </c>
      <c r="BE136" s="2">
        <f t="shared" si="128"/>
        <v>0.15</v>
      </c>
      <c r="BF136" s="2">
        <f t="shared" si="128"/>
        <v>0.05</v>
      </c>
      <c r="BG136" s="21">
        <f t="shared" si="143"/>
        <v>264258964299.13586</v>
      </c>
      <c r="BH136" s="21">
        <f t="shared" si="143"/>
        <v>38401210941.449142</v>
      </c>
      <c r="BI136" s="21">
        <f t="shared" si="143"/>
        <v>5590933051.1155167</v>
      </c>
      <c r="BJ136" s="21">
        <f t="shared" si="143"/>
        <v>815418081.93858123</v>
      </c>
      <c r="BK136" s="21">
        <f t="shared" si="143"/>
        <v>119116939.45518564</v>
      </c>
      <c r="BL136" s="21">
        <f t="shared" si="143"/>
        <v>17426536.997297376</v>
      </c>
      <c r="BM136" s="21">
        <f t="shared" si="143"/>
        <v>2552971.986030112</v>
      </c>
      <c r="BN136" s="2">
        <f t="shared" si="137"/>
        <v>39.57127649928217</v>
      </c>
      <c r="BO136" s="2">
        <f t="shared" si="137"/>
        <v>41.455622999247986</v>
      </c>
      <c r="BP136" s="2">
        <f t="shared" si="137"/>
        <v>43.339969499213801</v>
      </c>
      <c r="BQ136" s="2">
        <f t="shared" si="137"/>
        <v>45.224315999179616</v>
      </c>
      <c r="BR136" s="2">
        <f t="shared" si="137"/>
        <v>47.108662499145439</v>
      </c>
      <c r="BS136" s="2">
        <f t="shared" si="137"/>
        <v>48.993008999111254</v>
      </c>
      <c r="BT136" s="2">
        <f t="shared" si="137"/>
        <v>50.877355499077076</v>
      </c>
      <c r="BU136" s="2">
        <f t="shared" si="150"/>
        <v>1.6746448941643736E-2</v>
      </c>
      <c r="BV136" s="2">
        <f t="shared" si="150"/>
        <v>2.4335368150474805E-3</v>
      </c>
      <c r="BW136" s="2">
        <f t="shared" si="150"/>
        <v>3.5430500957639557E-4</v>
      </c>
      <c r="BX136" s="2">
        <f t="shared" si="150"/>
        <v>5.1674149679251063E-5</v>
      </c>
      <c r="BY136" s="2">
        <f t="shared" si="150"/>
        <v>7.5486019933577765E-6</v>
      </c>
      <c r="BZ136" s="2">
        <f t="shared" si="150"/>
        <v>1.1043432824649801E-6</v>
      </c>
      <c r="CA136" s="2">
        <f t="shared" si="148"/>
        <v>1.6178529696008326E-7</v>
      </c>
      <c r="CB136" s="2"/>
      <c r="CC136" s="6">
        <f t="shared" si="103"/>
        <v>261</v>
      </c>
      <c r="CD136" s="2">
        <f t="shared" si="129"/>
        <v>0.01</v>
      </c>
      <c r="CE136" s="2">
        <f t="shared" si="129"/>
        <v>0.05</v>
      </c>
      <c r="CF136" s="2">
        <f t="shared" si="129"/>
        <v>0.2</v>
      </c>
      <c r="CG136" s="2">
        <f t="shared" si="129"/>
        <v>0.48</v>
      </c>
      <c r="CH136" s="2">
        <f t="shared" si="129"/>
        <v>0.2</v>
      </c>
      <c r="CI136" s="2">
        <f t="shared" si="129"/>
        <v>0.05</v>
      </c>
      <c r="CJ136" s="2">
        <f t="shared" si="129"/>
        <v>0.01</v>
      </c>
      <c r="CK136" s="21">
        <f t="shared" si="144"/>
        <v>815418081.93858123</v>
      </c>
      <c r="CL136" s="21">
        <f t="shared" si="144"/>
        <v>119116939.45518564</v>
      </c>
      <c r="CM136" s="21">
        <f t="shared" si="144"/>
        <v>17426536.997297376</v>
      </c>
      <c r="CN136" s="21">
        <f t="shared" si="144"/>
        <v>2552971.986030112</v>
      </c>
      <c r="CO136" s="21">
        <f t="shared" si="144"/>
        <v>374486.67700497282</v>
      </c>
      <c r="CP136" s="21">
        <f t="shared" si="144"/>
        <v>54997.673955269187</v>
      </c>
      <c r="CQ136" s="21">
        <f t="shared" si="144"/>
        <v>8086.0400144765963</v>
      </c>
      <c r="CR136" s="2">
        <f t="shared" si="138"/>
        <v>45.224315999179616</v>
      </c>
      <c r="CS136" s="2">
        <f t="shared" si="138"/>
        <v>47.108662499145439</v>
      </c>
      <c r="CT136" s="2">
        <f t="shared" si="138"/>
        <v>48.993008999111254</v>
      </c>
      <c r="CU136" s="2">
        <f t="shared" si="138"/>
        <v>50.877355499077076</v>
      </c>
      <c r="CV136" s="2">
        <f t="shared" si="138"/>
        <v>52.761701999042891</v>
      </c>
      <c r="CW136" s="2">
        <f t="shared" si="138"/>
        <v>54.646048499008714</v>
      </c>
      <c r="CX136" s="2">
        <f t="shared" si="138"/>
        <v>56.530394998974529</v>
      </c>
      <c r="CY136" s="2">
        <f t="shared" si="151"/>
        <v>5.1674149679251063E-5</v>
      </c>
      <c r="CZ136" s="2">
        <f t="shared" si="151"/>
        <v>7.5486019933577765E-6</v>
      </c>
      <c r="DA136" s="2">
        <f t="shared" si="151"/>
        <v>1.1043432824649801E-6</v>
      </c>
      <c r="DB136" s="2">
        <f t="shared" si="151"/>
        <v>1.6178529696008326E-7</v>
      </c>
      <c r="DC136" s="2">
        <f t="shared" si="151"/>
        <v>2.3731728580796767E-8</v>
      </c>
      <c r="DD136" s="2">
        <f t="shared" si="151"/>
        <v>3.485277183477136E-9</v>
      </c>
      <c r="DE136" s="2">
        <f t="shared" si="149"/>
        <v>5.1242332157646385E-10</v>
      </c>
      <c r="DF136" s="2"/>
      <c r="DG136" s="6">
        <f t="shared" si="104"/>
        <v>261</v>
      </c>
      <c r="DH136" s="2">
        <f t="shared" si="141"/>
        <v>0.06</v>
      </c>
      <c r="DI136" s="2">
        <f t="shared" si="141"/>
        <v>0.09</v>
      </c>
      <c r="DJ136" s="2">
        <f t="shared" si="141"/>
        <v>0.12</v>
      </c>
      <c r="DK136" s="2">
        <f t="shared" si="141"/>
        <v>0.13</v>
      </c>
      <c r="DL136" s="2">
        <f t="shared" si="141"/>
        <v>0.13</v>
      </c>
      <c r="DM136" s="2">
        <f t="shared" si="141"/>
        <v>0.11</v>
      </c>
      <c r="DN136" s="2">
        <f t="shared" si="141"/>
        <v>0.1</v>
      </c>
      <c r="DO136" s="2">
        <f t="shared" si="141"/>
        <v>8.9999999999467603E-2</v>
      </c>
      <c r="DP136" s="2">
        <f t="shared" si="141"/>
        <v>6.8458296488082396E-2</v>
      </c>
      <c r="DQ136" s="2">
        <f t="shared" si="141"/>
        <v>2.154191885095709E-2</v>
      </c>
      <c r="DR136" s="2">
        <f t="shared" si="141"/>
        <v>2.398037538926959E-3</v>
      </c>
      <c r="DS136" s="2">
        <f t="shared" si="141"/>
        <v>2.4496832195438636E-4</v>
      </c>
      <c r="DT136" s="2">
        <f t="shared" si="141"/>
        <v>0</v>
      </c>
      <c r="DU136" s="21">
        <f t="shared" si="145"/>
        <v>17426536.997297376</v>
      </c>
      <c r="DV136" s="21">
        <f t="shared" si="145"/>
        <v>2552971.986030112</v>
      </c>
      <c r="DW136" s="21">
        <f t="shared" si="145"/>
        <v>374486.67700497282</v>
      </c>
      <c r="DX136" s="21">
        <f t="shared" si="145"/>
        <v>54997.673955269187</v>
      </c>
      <c r="DY136" s="21">
        <f t="shared" si="145"/>
        <v>8086.0400144765963</v>
      </c>
      <c r="DZ136" s="21">
        <f t="shared" si="145"/>
        <v>1190.091347361074</v>
      </c>
      <c r="EA136" s="21">
        <f t="shared" si="145"/>
        <v>175.3273374352467</v>
      </c>
      <c r="EB136" s="21">
        <f t="shared" si="145"/>
        <v>25.853449265196026</v>
      </c>
      <c r="EC136" s="21">
        <f t="shared" si="145"/>
        <v>3.8156072604164351</v>
      </c>
      <c r="ED136" s="21">
        <f t="shared" si="145"/>
        <v>0.56359083777160779</v>
      </c>
      <c r="EE136" s="21">
        <f t="shared" si="145"/>
        <v>8.3310507804729941E-2</v>
      </c>
      <c r="EF136" s="21">
        <f t="shared" si="145"/>
        <v>1.2324046146206918E-2</v>
      </c>
      <c r="EG136" s="21">
        <f t="shared" si="145"/>
        <v>1.8243493357935471E-3</v>
      </c>
      <c r="EH136" s="2">
        <f t="shared" si="132"/>
        <v>48.993008999111254</v>
      </c>
      <c r="EI136" s="2">
        <f t="shared" si="132"/>
        <v>50.877355499077076</v>
      </c>
      <c r="EJ136" s="2">
        <f t="shared" si="132"/>
        <v>52.761701999042891</v>
      </c>
      <c r="EK136" s="2">
        <f t="shared" si="132"/>
        <v>54.646048499008714</v>
      </c>
      <c r="EL136" s="2">
        <f t="shared" si="132"/>
        <v>56.530394998974529</v>
      </c>
      <c r="EM136" s="2">
        <f t="shared" si="132"/>
        <v>58.414741498940344</v>
      </c>
      <c r="EN136" s="2">
        <f t="shared" si="132"/>
        <v>60.299087998906167</v>
      </c>
      <c r="EO136" s="2">
        <f t="shared" si="132"/>
        <v>62.183434498871982</v>
      </c>
      <c r="EP136" s="2">
        <f t="shared" si="130"/>
        <v>64.067780998837804</v>
      </c>
      <c r="EQ136" s="2">
        <f t="shared" si="130"/>
        <v>65.95212749880362</v>
      </c>
      <c r="ER136" s="2">
        <f t="shared" si="130"/>
        <v>67.836473998769435</v>
      </c>
      <c r="ES136" s="2">
        <f t="shared" si="130"/>
        <v>69.72082049873525</v>
      </c>
      <c r="ET136" s="2">
        <f t="shared" si="130"/>
        <v>71.605166998701065</v>
      </c>
      <c r="EU136" s="2">
        <f t="shared" si="140"/>
        <v>1.1043432824649801E-6</v>
      </c>
      <c r="EV136" s="2">
        <f t="shared" si="140"/>
        <v>1.6178529696008326E-7</v>
      </c>
      <c r="EW136" s="2">
        <f t="shared" si="140"/>
        <v>2.3731728580796767E-8</v>
      </c>
      <c r="EX136" s="2">
        <f t="shared" si="139"/>
        <v>3.485277183477136E-9</v>
      </c>
      <c r="EY136" s="2">
        <f t="shared" si="139"/>
        <v>5.1242332157646385E-10</v>
      </c>
      <c r="EZ136" s="2">
        <f t="shared" si="139"/>
        <v>7.5417702621107382E-11</v>
      </c>
      <c r="FA136" s="2">
        <f t="shared" si="139"/>
        <v>1.1110731142918044E-11</v>
      </c>
      <c r="FB136" s="2">
        <f t="shared" si="113"/>
        <v>1.6383681410136905E-12</v>
      </c>
      <c r="FC136" s="2">
        <f t="shared" si="113"/>
        <v>2.4180020661701117E-13</v>
      </c>
      <c r="FD136" s="2">
        <f t="shared" si="113"/>
        <v>3.5715515701622814E-14</v>
      </c>
      <c r="FE136" s="2">
        <f t="shared" si="113"/>
        <v>5.2794998608827605E-15</v>
      </c>
      <c r="FF136" s="2">
        <f t="shared" si="113"/>
        <v>7.8099151750360708E-16</v>
      </c>
      <c r="FG136" s="2">
        <f t="shared" si="113"/>
        <v>1.1561149149515511E-16</v>
      </c>
    </row>
    <row r="137" spans="1:163" x14ac:dyDescent="0.25">
      <c r="A137" s="19">
        <v>119</v>
      </c>
      <c r="B137" s="19">
        <v>263</v>
      </c>
      <c r="C137" s="4">
        <f t="shared" si="122"/>
        <v>119</v>
      </c>
      <c r="D137" s="20">
        <f t="shared" si="122"/>
        <v>263</v>
      </c>
      <c r="E137" s="8">
        <f t="shared" si="92"/>
        <v>536.16000000000008</v>
      </c>
      <c r="F137" s="21">
        <f t="shared" si="111"/>
        <v>6.3371356147021542E-14</v>
      </c>
      <c r="G137" s="7">
        <f t="shared" si="93"/>
        <v>0.25918997978427027</v>
      </c>
      <c r="H137" s="7">
        <f t="shared" si="94"/>
        <v>9.3240528918637662E-3</v>
      </c>
      <c r="I137" s="32">
        <f t="shared" si="95"/>
        <v>95.208877417237431</v>
      </c>
      <c r="J137" s="2">
        <f t="shared" si="105"/>
        <v>5.2245015223152009</v>
      </c>
      <c r="K137" s="2">
        <f t="shared" si="96"/>
        <v>30.319110546775644</v>
      </c>
      <c r="L137" s="2">
        <f t="shared" si="106"/>
        <v>1.6206509617489795</v>
      </c>
      <c r="M137" s="2">
        <f t="shared" si="97"/>
        <v>1</v>
      </c>
      <c r="N137" s="2">
        <f t="shared" si="98"/>
        <v>1</v>
      </c>
      <c r="O137" s="2">
        <f t="shared" si="99"/>
        <v>1</v>
      </c>
      <c r="P137" s="2">
        <f t="shared" si="100"/>
        <v>0.92867308236608292</v>
      </c>
      <c r="Q137" s="6">
        <f t="shared" si="101"/>
        <v>263</v>
      </c>
      <c r="R137" s="2">
        <f t="shared" ref="R137:X148" si="153">R$10*(1-EXP((-Z137)))</f>
        <v>0.05</v>
      </c>
      <c r="S137" s="2">
        <f t="shared" si="153"/>
        <v>0.1</v>
      </c>
      <c r="T137" s="2">
        <f t="shared" si="153"/>
        <v>0.15</v>
      </c>
      <c r="U137" s="2">
        <f t="shared" si="153"/>
        <v>0.2</v>
      </c>
      <c r="V137" s="2">
        <f t="shared" si="153"/>
        <v>0.2</v>
      </c>
      <c r="W137" s="2">
        <f t="shared" si="153"/>
        <v>0.15</v>
      </c>
      <c r="X137" s="2">
        <f t="shared" si="153"/>
        <v>0.1</v>
      </c>
      <c r="Y137" s="2">
        <f t="shared" si="152"/>
        <v>0.05</v>
      </c>
      <c r="Z137" s="21">
        <f t="shared" si="142"/>
        <v>2116812338388.6887</v>
      </c>
      <c r="AA137" s="21">
        <f t="shared" si="142"/>
        <v>309161533148.43463</v>
      </c>
      <c r="AB137" s="21">
        <f t="shared" si="142"/>
        <v>45246732701.524208</v>
      </c>
      <c r="AC137" s="21">
        <f t="shared" si="142"/>
        <v>6634541765.9355793</v>
      </c>
      <c r="AD137" s="21">
        <f t="shared" si="142"/>
        <v>974516685.30412698</v>
      </c>
      <c r="AE137" s="21">
        <f t="shared" si="142"/>
        <v>143371529.59562886</v>
      </c>
      <c r="AF137" s="21">
        <f t="shared" si="142"/>
        <v>21124150.328695841</v>
      </c>
      <c r="AG137" s="21">
        <f t="shared" si="142"/>
        <v>3116674.3730830578</v>
      </c>
      <c r="AH137" s="2">
        <f t="shared" si="131"/>
        <v>37.546349090634926</v>
      </c>
      <c r="AI137" s="2">
        <f t="shared" si="131"/>
        <v>39.423666545166668</v>
      </c>
      <c r="AJ137" s="2">
        <f t="shared" si="131"/>
        <v>41.300983999698417</v>
      </c>
      <c r="AK137" s="2">
        <f t="shared" si="131"/>
        <v>43.178301454230166</v>
      </c>
      <c r="AL137" s="2">
        <f t="shared" si="131"/>
        <v>45.055618908761907</v>
      </c>
      <c r="AM137" s="2">
        <f t="shared" si="131"/>
        <v>46.932936363293656</v>
      </c>
      <c r="AN137" s="2">
        <f t="shared" si="131"/>
        <v>48.810253817825398</v>
      </c>
      <c r="AO137" s="2">
        <f t="shared" si="131"/>
        <v>50.687571272357154</v>
      </c>
      <c r="AP137" s="2">
        <f t="shared" si="147"/>
        <v>0.13414526859244325</v>
      </c>
      <c r="AQ137" s="2">
        <f t="shared" si="147"/>
        <v>1.9591985624108802E-2</v>
      </c>
      <c r="AR137" s="2">
        <f t="shared" si="147"/>
        <v>2.867346812517383E-3</v>
      </c>
      <c r="AS137" s="2">
        <f t="shared" si="146"/>
        <v>4.2043990912139323E-4</v>
      </c>
      <c r="AT137" s="2">
        <f t="shared" si="146"/>
        <v>6.1756443935622783E-5</v>
      </c>
      <c r="AU137" s="2">
        <f t="shared" si="146"/>
        <v>9.0856482633478419E-6</v>
      </c>
      <c r="AV137" s="2">
        <f t="shared" si="146"/>
        <v>1.338666053783007E-6</v>
      </c>
      <c r="AW137" s="2">
        <f t="shared" si="119"/>
        <v>1.9750788169094163E-7</v>
      </c>
      <c r="AX137" s="2"/>
      <c r="AY137" s="6">
        <f t="shared" si="102"/>
        <v>263</v>
      </c>
      <c r="AZ137" s="2">
        <f t="shared" si="128"/>
        <v>0.05</v>
      </c>
      <c r="BA137" s="2">
        <f t="shared" si="128"/>
        <v>0.15</v>
      </c>
      <c r="BB137" s="2">
        <f t="shared" si="128"/>
        <v>0.2</v>
      </c>
      <c r="BC137" s="2">
        <f t="shared" si="128"/>
        <v>0.2</v>
      </c>
      <c r="BD137" s="2">
        <f t="shared" si="128"/>
        <v>0.2</v>
      </c>
      <c r="BE137" s="2">
        <f t="shared" si="128"/>
        <v>0.15</v>
      </c>
      <c r="BF137" s="2">
        <f t="shared" si="128"/>
        <v>0.05</v>
      </c>
      <c r="BG137" s="21">
        <f t="shared" si="143"/>
        <v>308538710566.57098</v>
      </c>
      <c r="BH137" s="21">
        <f t="shared" si="143"/>
        <v>45152374526.368706</v>
      </c>
      <c r="BI137" s="21">
        <f t="shared" si="143"/>
        <v>6620266315.2116928</v>
      </c>
      <c r="BJ137" s="21">
        <f t="shared" si="143"/>
        <v>972359316.12778139</v>
      </c>
      <c r="BK137" s="21">
        <f t="shared" si="143"/>
        <v>143045778.61043483</v>
      </c>
      <c r="BL137" s="21">
        <f t="shared" si="143"/>
        <v>21074996.73676775</v>
      </c>
      <c r="BM137" s="21">
        <f t="shared" si="143"/>
        <v>3109261.2938887365</v>
      </c>
      <c r="BN137" s="2">
        <f t="shared" si="137"/>
        <v>39.423666545166668</v>
      </c>
      <c r="BO137" s="2">
        <f t="shared" si="137"/>
        <v>41.300983999698417</v>
      </c>
      <c r="BP137" s="2">
        <f t="shared" si="137"/>
        <v>43.178301454230166</v>
      </c>
      <c r="BQ137" s="2">
        <f t="shared" si="137"/>
        <v>45.055618908761907</v>
      </c>
      <c r="BR137" s="2">
        <f t="shared" si="137"/>
        <v>46.932936363293656</v>
      </c>
      <c r="BS137" s="2">
        <f t="shared" si="137"/>
        <v>48.810253817825398</v>
      </c>
      <c r="BT137" s="2">
        <f t="shared" si="137"/>
        <v>50.687571272357154</v>
      </c>
      <c r="BU137" s="2">
        <f t="shared" si="150"/>
        <v>1.9552516512457114E-2</v>
      </c>
      <c r="BV137" s="2">
        <f t="shared" si="150"/>
        <v>2.8613672069942209E-3</v>
      </c>
      <c r="BW137" s="2">
        <f t="shared" si="150"/>
        <v>4.195352544494105E-4</v>
      </c>
      <c r="BX137" s="2">
        <f t="shared" si="150"/>
        <v>6.1619728525207982E-5</v>
      </c>
      <c r="BY137" s="2">
        <f t="shared" si="150"/>
        <v>9.0650049816498672E-6</v>
      </c>
      <c r="BZ137" s="2">
        <f t="shared" si="150"/>
        <v>1.3355511240030266E-6</v>
      </c>
      <c r="CA137" s="2">
        <f t="shared" si="148"/>
        <v>1.9703810480917227E-7</v>
      </c>
      <c r="CB137" s="2"/>
      <c r="CC137" s="6">
        <f t="shared" si="103"/>
        <v>263</v>
      </c>
      <c r="CD137" s="2">
        <f t="shared" si="129"/>
        <v>0.01</v>
      </c>
      <c r="CE137" s="2">
        <f t="shared" si="129"/>
        <v>0.05</v>
      </c>
      <c r="CF137" s="2">
        <f t="shared" si="129"/>
        <v>0.2</v>
      </c>
      <c r="CG137" s="2">
        <f t="shared" si="129"/>
        <v>0.48</v>
      </c>
      <c r="CH137" s="2">
        <f t="shared" si="129"/>
        <v>0.2</v>
      </c>
      <c r="CI137" s="2">
        <f t="shared" si="129"/>
        <v>0.05</v>
      </c>
      <c r="CJ137" s="2">
        <f t="shared" si="129"/>
        <v>0.01</v>
      </c>
      <c r="CK137" s="21">
        <f t="shared" si="144"/>
        <v>972359316.12778139</v>
      </c>
      <c r="CL137" s="21">
        <f t="shared" si="144"/>
        <v>143045778.61043483</v>
      </c>
      <c r="CM137" s="21">
        <f t="shared" si="144"/>
        <v>21074996.73676775</v>
      </c>
      <c r="CN137" s="21">
        <f t="shared" si="144"/>
        <v>3109261.2938887365</v>
      </c>
      <c r="CO137" s="21">
        <f t="shared" si="144"/>
        <v>459306.03362895246</v>
      </c>
      <c r="CP137" s="21">
        <f t="shared" si="144"/>
        <v>67930.464213155559</v>
      </c>
      <c r="CQ137" s="21">
        <f t="shared" si="144"/>
        <v>10057.974114747773</v>
      </c>
      <c r="CR137" s="2">
        <f t="shared" si="138"/>
        <v>45.055618908761907</v>
      </c>
      <c r="CS137" s="2">
        <f t="shared" si="138"/>
        <v>46.932936363293656</v>
      </c>
      <c r="CT137" s="2">
        <f t="shared" si="138"/>
        <v>48.810253817825398</v>
      </c>
      <c r="CU137" s="2">
        <f t="shared" si="138"/>
        <v>50.687571272357154</v>
      </c>
      <c r="CV137" s="2">
        <f t="shared" si="138"/>
        <v>52.564888726888903</v>
      </c>
      <c r="CW137" s="2">
        <f t="shared" si="138"/>
        <v>54.442206181420644</v>
      </c>
      <c r="CX137" s="2">
        <f t="shared" si="138"/>
        <v>56.319523635952393</v>
      </c>
      <c r="CY137" s="2">
        <f t="shared" si="151"/>
        <v>6.1619728525207982E-5</v>
      </c>
      <c r="CZ137" s="2">
        <f t="shared" si="151"/>
        <v>9.0650049816498672E-6</v>
      </c>
      <c r="DA137" s="2">
        <f t="shared" si="151"/>
        <v>1.3355511240030266E-6</v>
      </c>
      <c r="DB137" s="2">
        <f t="shared" si="151"/>
        <v>1.9703810480917227E-7</v>
      </c>
      <c r="DC137" s="2">
        <f t="shared" si="151"/>
        <v>2.9106846237576212E-8</v>
      </c>
      <c r="DD137" s="2">
        <f t="shared" si="151"/>
        <v>4.3048456408843836E-9</v>
      </c>
      <c r="DE137" s="2">
        <f t="shared" si="149"/>
        <v>6.3738745974320505E-10</v>
      </c>
      <c r="DF137" s="2"/>
      <c r="DG137" s="6">
        <f t="shared" si="104"/>
        <v>263</v>
      </c>
      <c r="DH137" s="2">
        <f t="shared" si="141"/>
        <v>0.06</v>
      </c>
      <c r="DI137" s="2">
        <f t="shared" si="141"/>
        <v>0.09</v>
      </c>
      <c r="DJ137" s="2">
        <f t="shared" si="141"/>
        <v>0.12</v>
      </c>
      <c r="DK137" s="2">
        <f t="shared" si="141"/>
        <v>0.13</v>
      </c>
      <c r="DL137" s="2">
        <f t="shared" si="141"/>
        <v>0.13</v>
      </c>
      <c r="DM137" s="2">
        <f t="shared" si="141"/>
        <v>0.11</v>
      </c>
      <c r="DN137" s="2">
        <f t="shared" si="141"/>
        <v>0.1</v>
      </c>
      <c r="DO137" s="2">
        <f t="shared" si="141"/>
        <v>8.9999999999999511E-2</v>
      </c>
      <c r="DP137" s="2">
        <f t="shared" si="141"/>
        <v>6.946901516615181E-2</v>
      </c>
      <c r="DQ137" s="2">
        <f t="shared" si="141"/>
        <v>2.5810902853825514E-2</v>
      </c>
      <c r="DR137" s="2">
        <f t="shared" si="141"/>
        <v>3.0736840856723266E-3</v>
      </c>
      <c r="DS137" s="2">
        <f t="shared" si="141"/>
        <v>3.1948026043381316E-4</v>
      </c>
      <c r="DT137" s="2">
        <f t="shared" si="141"/>
        <v>0</v>
      </c>
      <c r="DU137" s="21">
        <f t="shared" si="145"/>
        <v>21074996.73676775</v>
      </c>
      <c r="DV137" s="21">
        <f t="shared" si="145"/>
        <v>3109261.2938887365</v>
      </c>
      <c r="DW137" s="21">
        <f t="shared" si="145"/>
        <v>459306.03362895246</v>
      </c>
      <c r="DX137" s="21">
        <f t="shared" si="145"/>
        <v>67930.464213155559</v>
      </c>
      <c r="DY137" s="21">
        <f t="shared" si="145"/>
        <v>10057.974114747773</v>
      </c>
      <c r="DZ137" s="21">
        <f t="shared" si="145"/>
        <v>1490.7650014966962</v>
      </c>
      <c r="EA137" s="21">
        <f t="shared" si="145"/>
        <v>221.17329954210891</v>
      </c>
      <c r="EB137" s="21">
        <f t="shared" si="145"/>
        <v>32.84396910380201</v>
      </c>
      <c r="EC137" s="21">
        <f t="shared" si="145"/>
        <v>4.8815170616885917</v>
      </c>
      <c r="ED137" s="21">
        <f t="shared" si="145"/>
        <v>0.72612100493497134</v>
      </c>
      <c r="EE137" s="21">
        <f t="shared" si="145"/>
        <v>0.10809328648703222</v>
      </c>
      <c r="EF137" s="21">
        <f t="shared" si="145"/>
        <v>1.610297274780698E-2</v>
      </c>
      <c r="EG137" s="21">
        <f t="shared" si="145"/>
        <v>2.4005706414692825E-3</v>
      </c>
      <c r="EH137" s="2">
        <f t="shared" si="132"/>
        <v>48.810253817825398</v>
      </c>
      <c r="EI137" s="2">
        <f t="shared" si="132"/>
        <v>50.687571272357154</v>
      </c>
      <c r="EJ137" s="2">
        <f t="shared" si="132"/>
        <v>52.564888726888903</v>
      </c>
      <c r="EK137" s="2">
        <f t="shared" si="132"/>
        <v>54.442206181420644</v>
      </c>
      <c r="EL137" s="2">
        <f t="shared" si="132"/>
        <v>56.319523635952393</v>
      </c>
      <c r="EM137" s="2">
        <f t="shared" si="132"/>
        <v>58.196841090484135</v>
      </c>
      <c r="EN137" s="2">
        <f t="shared" si="132"/>
        <v>60.074158545015884</v>
      </c>
      <c r="EO137" s="2">
        <f t="shared" si="132"/>
        <v>61.951475999547633</v>
      </c>
      <c r="EP137" s="2">
        <f t="shared" si="130"/>
        <v>63.828793454079374</v>
      </c>
      <c r="EQ137" s="2">
        <f t="shared" si="130"/>
        <v>65.706110908611123</v>
      </c>
      <c r="ER137" s="2">
        <f t="shared" si="130"/>
        <v>67.583428363142872</v>
      </c>
      <c r="ES137" s="2">
        <f t="shared" si="130"/>
        <v>69.460745817674606</v>
      </c>
      <c r="ET137" s="2">
        <f t="shared" si="130"/>
        <v>71.338063272206355</v>
      </c>
      <c r="EU137" s="2">
        <f t="shared" si="140"/>
        <v>1.3355511240030266E-6</v>
      </c>
      <c r="EV137" s="2">
        <f t="shared" si="140"/>
        <v>1.9703810480917227E-7</v>
      </c>
      <c r="EW137" s="2">
        <f t="shared" si="140"/>
        <v>2.9106846237576212E-8</v>
      </c>
      <c r="EX137" s="2">
        <f t="shared" si="139"/>
        <v>4.3048456408843836E-9</v>
      </c>
      <c r="EY137" s="2">
        <f t="shared" si="139"/>
        <v>6.3738745974320505E-10</v>
      </c>
      <c r="EZ137" s="2">
        <f t="shared" si="139"/>
        <v>9.4471799841362271E-11</v>
      </c>
      <c r="FA137" s="2">
        <f t="shared" si="139"/>
        <v>1.4016051935494864E-11</v>
      </c>
      <c r="FB137" s="2">
        <f t="shared" si="113"/>
        <v>2.0813668633588096E-12</v>
      </c>
      <c r="FC137" s="2">
        <f t="shared" si="113"/>
        <v>3.0934835625402998E-13</v>
      </c>
      <c r="FD137" s="2">
        <f t="shared" si="113"/>
        <v>4.6015272809567269E-14</v>
      </c>
      <c r="FE137" s="2">
        <f t="shared" si="113"/>
        <v>6.8500181550717512E-15</v>
      </c>
      <c r="FF137" s="2">
        <f t="shared" si="113"/>
        <v>1.0204672210270583E-15</v>
      </c>
      <c r="FG137" s="2">
        <f t="shared" si="113"/>
        <v>1.521274170766339E-16</v>
      </c>
    </row>
    <row r="138" spans="1:163" x14ac:dyDescent="0.25">
      <c r="A138" s="19">
        <v>120</v>
      </c>
      <c r="B138" s="19">
        <v>265</v>
      </c>
      <c r="C138" s="4">
        <f t="shared" si="122"/>
        <v>120</v>
      </c>
      <c r="D138" s="20">
        <f t="shared" si="122"/>
        <v>265</v>
      </c>
      <c r="E138" s="8">
        <f t="shared" si="92"/>
        <v>538.16000000000008</v>
      </c>
      <c r="F138" s="21">
        <f t="shared" si="111"/>
        <v>6.3371356147021542E-14</v>
      </c>
      <c r="G138" s="7">
        <f t="shared" si="93"/>
        <v>0.25438784274682097</v>
      </c>
      <c r="H138" s="7">
        <f t="shared" si="94"/>
        <v>9.3360223261545177E-3</v>
      </c>
      <c r="I138" s="32">
        <f t="shared" si="95"/>
        <v>95.244825252592094</v>
      </c>
      <c r="J138" s="2">
        <f t="shared" si="105"/>
        <v>5.3055645236179014</v>
      </c>
      <c r="K138" s="2">
        <f t="shared" si="96"/>
        <v>31.936592101773481</v>
      </c>
      <c r="L138" s="2">
        <f t="shared" si="106"/>
        <v>1.6254850814906872</v>
      </c>
      <c r="M138" s="2">
        <f t="shared" si="97"/>
        <v>1</v>
      </c>
      <c r="N138" s="2">
        <f t="shared" si="98"/>
        <v>1</v>
      </c>
      <c r="O138" s="2">
        <f t="shared" si="99"/>
        <v>1</v>
      </c>
      <c r="P138" s="2">
        <f t="shared" si="100"/>
        <v>0.934543927236133</v>
      </c>
      <c r="Q138" s="6">
        <f t="shared" si="101"/>
        <v>265</v>
      </c>
      <c r="R138" s="2">
        <f t="shared" si="153"/>
        <v>0.05</v>
      </c>
      <c r="S138" s="2">
        <f t="shared" si="153"/>
        <v>0.1</v>
      </c>
      <c r="T138" s="2">
        <f t="shared" si="153"/>
        <v>0.15</v>
      </c>
      <c r="U138" s="2">
        <f t="shared" si="153"/>
        <v>0.2</v>
      </c>
      <c r="V138" s="2">
        <f t="shared" si="153"/>
        <v>0.2</v>
      </c>
      <c r="W138" s="2">
        <f t="shared" si="153"/>
        <v>0.15</v>
      </c>
      <c r="X138" s="2">
        <f t="shared" si="153"/>
        <v>0.1</v>
      </c>
      <c r="Y138" s="2">
        <f t="shared" si="152"/>
        <v>0.05</v>
      </c>
      <c r="Z138" s="21">
        <f t="shared" si="142"/>
        <v>2451533619492.5171</v>
      </c>
      <c r="AA138" s="21">
        <f t="shared" si="142"/>
        <v>360557335994.14478</v>
      </c>
      <c r="AB138" s="21">
        <f t="shared" si="142"/>
        <v>53138490377.706749</v>
      </c>
      <c r="AC138" s="21">
        <f t="shared" si="142"/>
        <v>7846315643.1185036</v>
      </c>
      <c r="AD138" s="21">
        <f t="shared" si="142"/>
        <v>1160584470.6324489</v>
      </c>
      <c r="AE138" s="21">
        <f t="shared" si="142"/>
        <v>171942339.33014297</v>
      </c>
      <c r="AF138" s="21">
        <f t="shared" si="142"/>
        <v>25511231.477544624</v>
      </c>
      <c r="AG138" s="21">
        <f t="shared" si="142"/>
        <v>3790318.5259875655</v>
      </c>
      <c r="AH138" s="2">
        <f t="shared" si="131"/>
        <v>37.406813082419397</v>
      </c>
      <c r="AI138" s="2">
        <f t="shared" si="131"/>
        <v>39.277153736540363</v>
      </c>
      <c r="AJ138" s="2">
        <f t="shared" si="131"/>
        <v>41.147494390661336</v>
      </c>
      <c r="AK138" s="2">
        <f t="shared" si="131"/>
        <v>43.017835044782302</v>
      </c>
      <c r="AL138" s="2">
        <f t="shared" si="131"/>
        <v>44.888175698903275</v>
      </c>
      <c r="AM138" s="2">
        <f t="shared" si="131"/>
        <v>46.758516353024241</v>
      </c>
      <c r="AN138" s="2">
        <f t="shared" si="131"/>
        <v>48.628857007145214</v>
      </c>
      <c r="AO138" s="2">
        <f t="shared" si="131"/>
        <v>50.499197661266187</v>
      </c>
      <c r="AP138" s="2">
        <f t="shared" si="147"/>
        <v>0.15535701010726127</v>
      </c>
      <c r="AQ138" s="2">
        <f t="shared" si="147"/>
        <v>2.2849007350706402E-2</v>
      </c>
      <c r="AR138" s="2">
        <f t="shared" si="147"/>
        <v>3.367458198840738E-3</v>
      </c>
      <c r="AS138" s="2">
        <f t="shared" si="146"/>
        <v>4.9723166306200948E-4</v>
      </c>
      <c r="AT138" s="2">
        <f t="shared" si="146"/>
        <v>7.3547811827151421E-5</v>
      </c>
      <c r="AU138" s="2">
        <f t="shared" si="146"/>
        <v>1.0896219222442527E-5</v>
      </c>
      <c r="AV138" s="2">
        <f t="shared" si="146"/>
        <v>1.6166813357125877E-6</v>
      </c>
      <c r="AW138" s="2">
        <f t="shared" si="119"/>
        <v>2.4019762522101181E-7</v>
      </c>
      <c r="AX138" s="2"/>
      <c r="AY138" s="6">
        <f t="shared" si="102"/>
        <v>265</v>
      </c>
      <c r="AZ138" s="2">
        <f t="shared" si="128"/>
        <v>0.05</v>
      </c>
      <c r="BA138" s="2">
        <f t="shared" si="128"/>
        <v>0.15</v>
      </c>
      <c r="BB138" s="2">
        <f t="shared" si="128"/>
        <v>0.2</v>
      </c>
      <c r="BC138" s="2">
        <f t="shared" si="128"/>
        <v>0.2</v>
      </c>
      <c r="BD138" s="2">
        <f t="shared" si="128"/>
        <v>0.2</v>
      </c>
      <c r="BE138" s="2">
        <f t="shared" si="128"/>
        <v>0.15</v>
      </c>
      <c r="BF138" s="2">
        <f t="shared" si="128"/>
        <v>0.05</v>
      </c>
      <c r="BG138" s="21">
        <f t="shared" si="143"/>
        <v>359833042099.28937</v>
      </c>
      <c r="BH138" s="21">
        <f t="shared" si="143"/>
        <v>53027973010.811516</v>
      </c>
      <c r="BI138" s="21">
        <f t="shared" si="143"/>
        <v>7829475958.8862324</v>
      </c>
      <c r="BJ138" s="21">
        <f t="shared" si="143"/>
        <v>1158021430.3490393</v>
      </c>
      <c r="BK138" s="21">
        <f t="shared" si="143"/>
        <v>171552578.50314435</v>
      </c>
      <c r="BL138" s="21">
        <f t="shared" si="143"/>
        <v>25452001.089820929</v>
      </c>
      <c r="BM138" s="21">
        <f t="shared" si="143"/>
        <v>3781322.2906850339</v>
      </c>
      <c r="BN138" s="2">
        <f t="shared" si="137"/>
        <v>39.277153736540363</v>
      </c>
      <c r="BO138" s="2">
        <f t="shared" si="137"/>
        <v>41.147494390661336</v>
      </c>
      <c r="BP138" s="2">
        <f t="shared" si="137"/>
        <v>43.017835044782302</v>
      </c>
      <c r="BQ138" s="2">
        <f t="shared" si="137"/>
        <v>44.888175698903275</v>
      </c>
      <c r="BR138" s="2">
        <f t="shared" si="137"/>
        <v>46.758516353024241</v>
      </c>
      <c r="BS138" s="2">
        <f t="shared" si="137"/>
        <v>48.628857007145214</v>
      </c>
      <c r="BT138" s="2">
        <f t="shared" si="137"/>
        <v>50.499197661266187</v>
      </c>
      <c r="BU138" s="2">
        <f t="shared" si="150"/>
        <v>2.2803107864340408E-2</v>
      </c>
      <c r="BV138" s="2">
        <f t="shared" si="150"/>
        <v>3.3604545634227895E-3</v>
      </c>
      <c r="BW138" s="2">
        <f t="shared" si="150"/>
        <v>4.9616450943512278E-4</v>
      </c>
      <c r="BX138" s="2">
        <f t="shared" si="150"/>
        <v>7.3385388488532308E-5</v>
      </c>
      <c r="BY138" s="2">
        <f t="shared" si="150"/>
        <v>1.0871519550262638E-5</v>
      </c>
      <c r="BZ138" s="2">
        <f t="shared" si="150"/>
        <v>1.6129278257174232E-6</v>
      </c>
      <c r="CA138" s="2">
        <f t="shared" si="148"/>
        <v>2.3962752158967272E-7</v>
      </c>
      <c r="CB138" s="2"/>
      <c r="CC138" s="6">
        <f t="shared" si="103"/>
        <v>265</v>
      </c>
      <c r="CD138" s="2">
        <f t="shared" si="129"/>
        <v>0.01</v>
      </c>
      <c r="CE138" s="2">
        <f t="shared" si="129"/>
        <v>0.05</v>
      </c>
      <c r="CF138" s="2">
        <f t="shared" si="129"/>
        <v>0.2</v>
      </c>
      <c r="CG138" s="2">
        <f t="shared" si="129"/>
        <v>0.48</v>
      </c>
      <c r="CH138" s="2">
        <f t="shared" si="129"/>
        <v>0.2</v>
      </c>
      <c r="CI138" s="2">
        <f t="shared" si="129"/>
        <v>0.05</v>
      </c>
      <c r="CJ138" s="2">
        <f t="shared" si="129"/>
        <v>0.01</v>
      </c>
      <c r="CK138" s="21">
        <f t="shared" si="144"/>
        <v>1158021430.3490393</v>
      </c>
      <c r="CL138" s="21">
        <f t="shared" si="144"/>
        <v>171552578.50314435</v>
      </c>
      <c r="CM138" s="21">
        <f t="shared" si="144"/>
        <v>25452001.089820929</v>
      </c>
      <c r="CN138" s="21">
        <f t="shared" si="144"/>
        <v>3781322.2906850339</v>
      </c>
      <c r="CO138" s="21">
        <f t="shared" si="144"/>
        <v>562497.42942584422</v>
      </c>
      <c r="CP138" s="21">
        <f t="shared" si="144"/>
        <v>83775.063357230305</v>
      </c>
      <c r="CQ138" s="21">
        <f t="shared" si="144"/>
        <v>12490.860922808935</v>
      </c>
      <c r="CR138" s="2">
        <f t="shared" si="138"/>
        <v>44.888175698903275</v>
      </c>
      <c r="CS138" s="2">
        <f t="shared" si="138"/>
        <v>46.758516353024241</v>
      </c>
      <c r="CT138" s="2">
        <f t="shared" si="138"/>
        <v>48.628857007145214</v>
      </c>
      <c r="CU138" s="2">
        <f t="shared" si="138"/>
        <v>50.499197661266187</v>
      </c>
      <c r="CV138" s="2">
        <f t="shared" si="138"/>
        <v>52.36953831538716</v>
      </c>
      <c r="CW138" s="2">
        <f t="shared" si="138"/>
        <v>54.239878969508126</v>
      </c>
      <c r="CX138" s="2">
        <f t="shared" si="138"/>
        <v>56.110219623629099</v>
      </c>
      <c r="CY138" s="2">
        <f t="shared" si="151"/>
        <v>7.3385388488532308E-5</v>
      </c>
      <c r="CZ138" s="2">
        <f t="shared" si="151"/>
        <v>1.0871519550262638E-5</v>
      </c>
      <c r="DA138" s="2">
        <f t="shared" si="151"/>
        <v>1.6129278257174232E-6</v>
      </c>
      <c r="DB138" s="2">
        <f t="shared" si="151"/>
        <v>2.3962752158967272E-7</v>
      </c>
      <c r="DC138" s="2">
        <f t="shared" si="151"/>
        <v>3.5646224931929298E-8</v>
      </c>
      <c r="DD138" s="2">
        <f t="shared" si="151"/>
        <v>5.3089393762503371E-9</v>
      </c>
      <c r="DE138" s="2">
        <f t="shared" si="149"/>
        <v>7.915627961222394E-10</v>
      </c>
      <c r="DF138" s="2"/>
      <c r="DG138" s="6">
        <f t="shared" si="104"/>
        <v>265</v>
      </c>
      <c r="DH138" s="2">
        <f t="shared" si="141"/>
        <v>0.06</v>
      </c>
      <c r="DI138" s="2">
        <f t="shared" si="141"/>
        <v>0.09</v>
      </c>
      <c r="DJ138" s="2">
        <f t="shared" si="141"/>
        <v>0.12</v>
      </c>
      <c r="DK138" s="2">
        <f t="shared" si="141"/>
        <v>0.13</v>
      </c>
      <c r="DL138" s="2">
        <f t="shared" si="141"/>
        <v>0.13</v>
      </c>
      <c r="DM138" s="2">
        <f t="shared" si="141"/>
        <v>0.11</v>
      </c>
      <c r="DN138" s="2">
        <f t="shared" si="141"/>
        <v>0.1</v>
      </c>
      <c r="DO138" s="2">
        <f t="shared" si="141"/>
        <v>0.09</v>
      </c>
      <c r="DP138" s="2">
        <f t="shared" si="141"/>
        <v>6.9862680097912397E-2</v>
      </c>
      <c r="DQ138" s="2">
        <f t="shared" si="141"/>
        <v>3.0346883341151779E-2</v>
      </c>
      <c r="DR138" s="2">
        <f t="shared" si="141"/>
        <v>3.918754541329672E-3</v>
      </c>
      <c r="DS138" s="2">
        <f t="shared" si="141"/>
        <v>4.1560925573913999E-4</v>
      </c>
      <c r="DT138" s="2">
        <f t="shared" si="141"/>
        <v>0</v>
      </c>
      <c r="DU138" s="21">
        <f t="shared" si="145"/>
        <v>25452001.089820929</v>
      </c>
      <c r="DV138" s="21">
        <f t="shared" si="145"/>
        <v>3781322.2906850339</v>
      </c>
      <c r="DW138" s="21">
        <f t="shared" si="145"/>
        <v>562497.42942584422</v>
      </c>
      <c r="DX138" s="21">
        <f t="shared" si="145"/>
        <v>83775.063357230305</v>
      </c>
      <c r="DY138" s="21">
        <f t="shared" si="145"/>
        <v>12490.860922808935</v>
      </c>
      <c r="DZ138" s="21">
        <f t="shared" si="145"/>
        <v>1864.3292804425093</v>
      </c>
      <c r="EA138" s="21">
        <f t="shared" si="145"/>
        <v>278.53360973824783</v>
      </c>
      <c r="EB138" s="21">
        <f t="shared" si="145"/>
        <v>41.651623850711658</v>
      </c>
      <c r="EC138" s="21">
        <f t="shared" si="145"/>
        <v>6.2339372654658467</v>
      </c>
      <c r="ED138" s="21">
        <f t="shared" si="145"/>
        <v>0.93378707109710368</v>
      </c>
      <c r="EE138" s="21">
        <f t="shared" si="145"/>
        <v>0.13998089042683826</v>
      </c>
      <c r="EF138" s="21">
        <f t="shared" si="145"/>
        <v>2.0999415203915885E-2</v>
      </c>
      <c r="EG138" s="21">
        <f t="shared" si="145"/>
        <v>3.1524389766935824E-3</v>
      </c>
      <c r="EH138" s="2">
        <f t="shared" si="132"/>
        <v>48.628857007145214</v>
      </c>
      <c r="EI138" s="2">
        <f t="shared" si="132"/>
        <v>50.499197661266187</v>
      </c>
      <c r="EJ138" s="2">
        <f t="shared" si="132"/>
        <v>52.36953831538716</v>
      </c>
      <c r="EK138" s="2">
        <f t="shared" si="132"/>
        <v>54.239878969508126</v>
      </c>
      <c r="EL138" s="2">
        <f t="shared" si="132"/>
        <v>56.110219623629099</v>
      </c>
      <c r="EM138" s="2">
        <f t="shared" si="132"/>
        <v>57.980560277750065</v>
      </c>
      <c r="EN138" s="2">
        <f t="shared" si="132"/>
        <v>59.850900931871038</v>
      </c>
      <c r="EO138" s="2">
        <f t="shared" si="132"/>
        <v>61.721241585992004</v>
      </c>
      <c r="EP138" s="2">
        <f t="shared" si="130"/>
        <v>63.591582240112977</v>
      </c>
      <c r="EQ138" s="2">
        <f t="shared" si="130"/>
        <v>65.46192289423395</v>
      </c>
      <c r="ER138" s="2">
        <f t="shared" si="130"/>
        <v>67.332263548354916</v>
      </c>
      <c r="ES138" s="2">
        <f t="shared" si="130"/>
        <v>69.202604202475882</v>
      </c>
      <c r="ET138" s="2">
        <f t="shared" si="130"/>
        <v>71.072944856596848</v>
      </c>
      <c r="EU138" s="2">
        <f t="shared" si="140"/>
        <v>1.6129278257174232E-6</v>
      </c>
      <c r="EV138" s="2">
        <f t="shared" si="140"/>
        <v>2.3962752158967272E-7</v>
      </c>
      <c r="EW138" s="2">
        <f t="shared" si="140"/>
        <v>3.5646224931929298E-8</v>
      </c>
      <c r="EX138" s="2">
        <f t="shared" si="139"/>
        <v>5.3089393762503371E-9</v>
      </c>
      <c r="EY138" s="2">
        <f t="shared" si="139"/>
        <v>7.915627961222394E-10</v>
      </c>
      <c r="EZ138" s="2">
        <f t="shared" si="139"/>
        <v>1.1814507480624269E-10</v>
      </c>
      <c r="FA138" s="2">
        <f t="shared" si="139"/>
        <v>1.7651052581638014E-11</v>
      </c>
      <c r="FB138" s="2">
        <f t="shared" si="113"/>
        <v>2.6395198891452259E-12</v>
      </c>
      <c r="FC138" s="2">
        <f t="shared" si="113"/>
        <v>3.9505305864802584E-13</v>
      </c>
      <c r="FD138" s="2">
        <f t="shared" si="113"/>
        <v>5.9175353047978701E-14</v>
      </c>
      <c r="FE138" s="2">
        <f t="shared" si="113"/>
        <v>8.8707788610163664E-15</v>
      </c>
      <c r="FF138" s="2">
        <f t="shared" si="113"/>
        <v>1.3307614197665326E-15</v>
      </c>
      <c r="FG138" s="2">
        <f t="shared" si="113"/>
        <v>1.997743331238012E-16</v>
      </c>
    </row>
    <row r="139" spans="1:163" x14ac:dyDescent="0.25">
      <c r="A139" s="19">
        <v>121</v>
      </c>
      <c r="B139" s="19">
        <v>267</v>
      </c>
      <c r="C139" s="4">
        <f t="shared" si="122"/>
        <v>121</v>
      </c>
      <c r="D139" s="20">
        <f t="shared" si="122"/>
        <v>267</v>
      </c>
      <c r="E139" s="8">
        <f t="shared" si="92"/>
        <v>540.16000000000008</v>
      </c>
      <c r="F139" s="21">
        <f t="shared" si="111"/>
        <v>6.3371356147021542E-14</v>
      </c>
      <c r="G139" s="7">
        <f t="shared" si="93"/>
        <v>0.2495858496142821</v>
      </c>
      <c r="H139" s="7">
        <f t="shared" si="94"/>
        <v>9.3479914017590513E-3</v>
      </c>
      <c r="I139" s="32">
        <f t="shared" si="95"/>
        <v>95.28079874391139</v>
      </c>
      <c r="J139" s="2">
        <f t="shared" si="105"/>
        <v>5.3878805638755036</v>
      </c>
      <c r="K139" s="2">
        <f t="shared" si="96"/>
        <v>33.66825679523825</v>
      </c>
      <c r="L139" s="2">
        <f t="shared" si="106"/>
        <v>1.6304311562223426</v>
      </c>
      <c r="M139" s="2">
        <f t="shared" si="97"/>
        <v>1</v>
      </c>
      <c r="N139" s="2">
        <f t="shared" si="98"/>
        <v>1</v>
      </c>
      <c r="O139" s="2">
        <f t="shared" si="99"/>
        <v>1</v>
      </c>
      <c r="P139" s="2">
        <f t="shared" si="100"/>
        <v>0.9403995624574788</v>
      </c>
      <c r="Q139" s="6">
        <f t="shared" si="101"/>
        <v>267</v>
      </c>
      <c r="R139" s="2">
        <f t="shared" si="153"/>
        <v>0.05</v>
      </c>
      <c r="S139" s="2">
        <f t="shared" si="153"/>
        <v>0.1</v>
      </c>
      <c r="T139" s="2">
        <f t="shared" si="153"/>
        <v>0.15</v>
      </c>
      <c r="U139" s="2">
        <f t="shared" si="153"/>
        <v>0.2</v>
      </c>
      <c r="V139" s="2">
        <f t="shared" si="153"/>
        <v>0.2</v>
      </c>
      <c r="W139" s="2">
        <f t="shared" si="153"/>
        <v>0.15</v>
      </c>
      <c r="X139" s="2">
        <f t="shared" si="153"/>
        <v>0.1</v>
      </c>
      <c r="Y139" s="2">
        <f t="shared" si="152"/>
        <v>0.05</v>
      </c>
      <c r="Z139" s="21">
        <f t="shared" si="142"/>
        <v>2836172387603.1846</v>
      </c>
      <c r="AA139" s="21">
        <f t="shared" si="142"/>
        <v>420029754318.93292</v>
      </c>
      <c r="AB139" s="21">
        <f t="shared" si="142"/>
        <v>62334086183.84079</v>
      </c>
      <c r="AC139" s="21">
        <f t="shared" si="142"/>
        <v>9268139772.6063118</v>
      </c>
      <c r="AD139" s="21">
        <f t="shared" si="142"/>
        <v>1380427965.27439</v>
      </c>
      <c r="AE139" s="21">
        <f t="shared" si="142"/>
        <v>205934838.04756844</v>
      </c>
      <c r="AF139" s="21">
        <f t="shared" si="142"/>
        <v>30767218.604381487</v>
      </c>
      <c r="AG139" s="21">
        <f t="shared" si="142"/>
        <v>4603012.8528491035</v>
      </c>
      <c r="AH139" s="2">
        <f t="shared" si="131"/>
        <v>37.268310368103563</v>
      </c>
      <c r="AI139" s="2">
        <f t="shared" si="131"/>
        <v>39.13172588650874</v>
      </c>
      <c r="AJ139" s="2">
        <f t="shared" si="131"/>
        <v>40.995141404913923</v>
      </c>
      <c r="AK139" s="2">
        <f t="shared" si="131"/>
        <v>42.858556923319099</v>
      </c>
      <c r="AL139" s="2">
        <f t="shared" si="131"/>
        <v>44.721972441724276</v>
      </c>
      <c r="AM139" s="2">
        <f t="shared" si="131"/>
        <v>46.585387960129452</v>
      </c>
      <c r="AN139" s="2">
        <f t="shared" si="131"/>
        <v>48.448803478534636</v>
      </c>
      <c r="AO139" s="2">
        <f t="shared" si="131"/>
        <v>50.312218996939819</v>
      </c>
      <c r="AP139" s="2">
        <f t="shared" si="147"/>
        <v>0.179732090469154</v>
      </c>
      <c r="AQ139" s="2">
        <f t="shared" si="147"/>
        <v>2.6617855153291202E-2</v>
      </c>
      <c r="AR139" s="2">
        <f t="shared" si="147"/>
        <v>3.950195575655316E-3</v>
      </c>
      <c r="AS139" s="2">
        <f t="shared" si="146"/>
        <v>5.8733458635021026E-4</v>
      </c>
      <c r="AT139" s="2">
        <f t="shared" si="146"/>
        <v>8.7479592222711687E-5</v>
      </c>
      <c r="AU139" s="2">
        <f t="shared" si="146"/>
        <v>1.305036996499167E-5</v>
      </c>
      <c r="AV139" s="2">
        <f t="shared" si="146"/>
        <v>1.949760367831527E-6</v>
      </c>
      <c r="AW139" s="2">
        <f t="shared" si="119"/>
        <v>2.9169916684721828E-7</v>
      </c>
      <c r="AX139" s="2"/>
      <c r="AY139" s="6">
        <f t="shared" si="102"/>
        <v>267</v>
      </c>
      <c r="AZ139" s="2">
        <f t="shared" si="128"/>
        <v>0.05</v>
      </c>
      <c r="BA139" s="2">
        <f t="shared" si="128"/>
        <v>0.15</v>
      </c>
      <c r="BB139" s="2">
        <f t="shared" si="128"/>
        <v>0.2</v>
      </c>
      <c r="BC139" s="2">
        <f t="shared" si="128"/>
        <v>0.2</v>
      </c>
      <c r="BD139" s="2">
        <f t="shared" si="128"/>
        <v>0.2</v>
      </c>
      <c r="BE139" s="2">
        <f t="shared" si="128"/>
        <v>0.15</v>
      </c>
      <c r="BF139" s="2">
        <f t="shared" si="128"/>
        <v>0.05</v>
      </c>
      <c r="BG139" s="21">
        <f t="shared" si="143"/>
        <v>419188395679.16156</v>
      </c>
      <c r="BH139" s="21">
        <f t="shared" si="143"/>
        <v>62204793167.410446</v>
      </c>
      <c r="BI139" s="21">
        <f t="shared" si="143"/>
        <v>9248299425.6862698</v>
      </c>
      <c r="BJ139" s="21">
        <f t="shared" si="143"/>
        <v>1377386833.4686422</v>
      </c>
      <c r="BK139" s="21">
        <f t="shared" si="143"/>
        <v>205469104.93249559</v>
      </c>
      <c r="BL139" s="21">
        <f t="shared" si="143"/>
        <v>30695943.478479136</v>
      </c>
      <c r="BM139" s="21">
        <f t="shared" si="143"/>
        <v>4592110.8902654154</v>
      </c>
      <c r="BN139" s="2">
        <f t="shared" si="137"/>
        <v>39.13172588650874</v>
      </c>
      <c r="BO139" s="2">
        <f t="shared" si="137"/>
        <v>40.995141404913923</v>
      </c>
      <c r="BP139" s="2">
        <f t="shared" si="137"/>
        <v>42.858556923319099</v>
      </c>
      <c r="BQ139" s="2">
        <f t="shared" si="137"/>
        <v>44.721972441724276</v>
      </c>
      <c r="BR139" s="2">
        <f t="shared" si="137"/>
        <v>46.585387960129452</v>
      </c>
      <c r="BS139" s="2">
        <f t="shared" si="137"/>
        <v>48.448803478534636</v>
      </c>
      <c r="BT139" s="2">
        <f t="shared" si="137"/>
        <v>50.312218996939819</v>
      </c>
      <c r="BU139" s="2">
        <f t="shared" si="150"/>
        <v>2.656453711528288E-2</v>
      </c>
      <c r="BV139" s="2">
        <f t="shared" si="150"/>
        <v>3.9420021018637865E-3</v>
      </c>
      <c r="BW139" s="2">
        <f t="shared" si="150"/>
        <v>5.8607727665945972E-4</v>
      </c>
      <c r="BX139" s="2">
        <f t="shared" si="150"/>
        <v>8.7286871575959616E-5</v>
      </c>
      <c r="BY139" s="2">
        <f t="shared" si="150"/>
        <v>1.3020855825886923E-5</v>
      </c>
      <c r="BZ139" s="2">
        <f t="shared" si="150"/>
        <v>1.9452435664435453E-6</v>
      </c>
      <c r="CA139" s="2">
        <f t="shared" si="148"/>
        <v>2.9100829469362593E-7</v>
      </c>
      <c r="CB139" s="2"/>
      <c r="CC139" s="6">
        <f t="shared" si="103"/>
        <v>267</v>
      </c>
      <c r="CD139" s="2">
        <f t="shared" si="129"/>
        <v>0.01</v>
      </c>
      <c r="CE139" s="2">
        <f t="shared" si="129"/>
        <v>0.05</v>
      </c>
      <c r="CF139" s="2">
        <f t="shared" si="129"/>
        <v>0.2</v>
      </c>
      <c r="CG139" s="2">
        <f t="shared" si="129"/>
        <v>0.48</v>
      </c>
      <c r="CH139" s="2">
        <f t="shared" si="129"/>
        <v>0.2</v>
      </c>
      <c r="CI139" s="2">
        <f t="shared" si="129"/>
        <v>0.05</v>
      </c>
      <c r="CJ139" s="2">
        <f t="shared" si="129"/>
        <v>0.01</v>
      </c>
      <c r="CK139" s="21">
        <f t="shared" si="144"/>
        <v>1377386833.4686422</v>
      </c>
      <c r="CL139" s="21">
        <f t="shared" si="144"/>
        <v>205469104.93249559</v>
      </c>
      <c r="CM139" s="21">
        <f t="shared" si="144"/>
        <v>30695943.478479136</v>
      </c>
      <c r="CN139" s="21">
        <f t="shared" si="144"/>
        <v>4592110.8902654154</v>
      </c>
      <c r="CO139" s="21">
        <f t="shared" si="144"/>
        <v>687857.84198773885</v>
      </c>
      <c r="CP139" s="21">
        <f t="shared" si="144"/>
        <v>103157.84672756719</v>
      </c>
      <c r="CQ139" s="21">
        <f t="shared" si="144"/>
        <v>15487.777986313642</v>
      </c>
      <c r="CR139" s="2">
        <f t="shared" si="138"/>
        <v>44.721972441724276</v>
      </c>
      <c r="CS139" s="2">
        <f t="shared" si="138"/>
        <v>46.585387960129452</v>
      </c>
      <c r="CT139" s="2">
        <f t="shared" si="138"/>
        <v>48.448803478534636</v>
      </c>
      <c r="CU139" s="2">
        <f t="shared" si="138"/>
        <v>50.312218996939819</v>
      </c>
      <c r="CV139" s="2">
        <f t="shared" si="138"/>
        <v>52.175634515344996</v>
      </c>
      <c r="CW139" s="2">
        <f t="shared" si="138"/>
        <v>54.039050033750172</v>
      </c>
      <c r="CX139" s="2">
        <f t="shared" si="138"/>
        <v>55.902465552155348</v>
      </c>
      <c r="CY139" s="2">
        <f t="shared" si="151"/>
        <v>8.7286871575959616E-5</v>
      </c>
      <c r="CZ139" s="2">
        <f t="shared" si="151"/>
        <v>1.3020855825886923E-5</v>
      </c>
      <c r="DA139" s="2">
        <f t="shared" si="151"/>
        <v>1.9452435664435453E-6</v>
      </c>
      <c r="DB139" s="2">
        <f t="shared" si="151"/>
        <v>2.9100829469362593E-7</v>
      </c>
      <c r="DC139" s="2">
        <f t="shared" si="151"/>
        <v>4.3590484283126676E-8</v>
      </c>
      <c r="DD139" s="2">
        <f t="shared" si="151"/>
        <v>6.5372526443325219E-9</v>
      </c>
      <c r="DE139" s="2">
        <f t="shared" si="149"/>
        <v>9.8148149469668212E-10</v>
      </c>
      <c r="DF139" s="2"/>
      <c r="DG139" s="6">
        <f t="shared" si="104"/>
        <v>267</v>
      </c>
      <c r="DH139" s="2">
        <f t="shared" si="141"/>
        <v>0.06</v>
      </c>
      <c r="DI139" s="2">
        <f t="shared" si="141"/>
        <v>0.09</v>
      </c>
      <c r="DJ139" s="2">
        <f t="shared" si="141"/>
        <v>0.12</v>
      </c>
      <c r="DK139" s="2">
        <f t="shared" si="141"/>
        <v>0.13</v>
      </c>
      <c r="DL139" s="2">
        <f t="shared" si="141"/>
        <v>0.13</v>
      </c>
      <c r="DM139" s="2">
        <f t="shared" si="141"/>
        <v>0.11</v>
      </c>
      <c r="DN139" s="2">
        <f t="shared" si="141"/>
        <v>0.1</v>
      </c>
      <c r="DO139" s="2">
        <f t="shared" si="141"/>
        <v>0.09</v>
      </c>
      <c r="DP139" s="2">
        <f t="shared" si="141"/>
        <v>6.9975235835197963E-2</v>
      </c>
      <c r="DQ139" s="2">
        <f t="shared" si="141"/>
        <v>3.4919820821226612E-2</v>
      </c>
      <c r="DR139" s="2">
        <f t="shared" si="141"/>
        <v>4.9652750197425486E-3</v>
      </c>
      <c r="DS139" s="2">
        <f t="shared" si="141"/>
        <v>5.3923078131179914E-4</v>
      </c>
      <c r="DT139" s="2">
        <f t="shared" si="141"/>
        <v>0</v>
      </c>
      <c r="DU139" s="21">
        <f t="shared" si="145"/>
        <v>30695943.478479136</v>
      </c>
      <c r="DV139" s="21">
        <f t="shared" si="145"/>
        <v>4592110.8902654154</v>
      </c>
      <c r="DW139" s="21">
        <f t="shared" si="145"/>
        <v>687857.84198773885</v>
      </c>
      <c r="DX139" s="21">
        <f t="shared" si="145"/>
        <v>103157.84672756719</v>
      </c>
      <c r="DY139" s="21">
        <f t="shared" si="145"/>
        <v>15487.777986313642</v>
      </c>
      <c r="DZ139" s="21">
        <f t="shared" si="145"/>
        <v>2327.7079873400985</v>
      </c>
      <c r="EA139" s="21">
        <f t="shared" si="145"/>
        <v>350.18095609278083</v>
      </c>
      <c r="EB139" s="21">
        <f t="shared" si="145"/>
        <v>52.729761650592962</v>
      </c>
      <c r="EC139" s="21">
        <f t="shared" si="145"/>
        <v>7.9468528804928482</v>
      </c>
      <c r="ED139" s="21">
        <f t="shared" si="145"/>
        <v>1.1986417610374005</v>
      </c>
      <c r="EE139" s="21">
        <f t="shared" si="145"/>
        <v>0.18093352135071511</v>
      </c>
      <c r="EF139" s="21">
        <f t="shared" si="145"/>
        <v>2.7331669381656782E-2</v>
      </c>
      <c r="EG139" s="21">
        <f t="shared" si="145"/>
        <v>4.1315619004950914E-3</v>
      </c>
      <c r="EH139" s="2">
        <f t="shared" si="132"/>
        <v>48.448803478534636</v>
      </c>
      <c r="EI139" s="2">
        <f t="shared" si="132"/>
        <v>50.312218996939819</v>
      </c>
      <c r="EJ139" s="2">
        <f t="shared" si="132"/>
        <v>52.175634515344996</v>
      </c>
      <c r="EK139" s="2">
        <f t="shared" si="132"/>
        <v>54.039050033750172</v>
      </c>
      <c r="EL139" s="2">
        <f t="shared" si="132"/>
        <v>55.902465552155348</v>
      </c>
      <c r="EM139" s="2">
        <f t="shared" si="132"/>
        <v>57.765881070560532</v>
      </c>
      <c r="EN139" s="2">
        <f t="shared" si="132"/>
        <v>59.629296588965708</v>
      </c>
      <c r="EO139" s="2">
        <f t="shared" si="132"/>
        <v>61.492712107370885</v>
      </c>
      <c r="EP139" s="2">
        <f t="shared" si="130"/>
        <v>63.356127625776061</v>
      </c>
      <c r="EQ139" s="2">
        <f t="shared" si="130"/>
        <v>65.219543144181245</v>
      </c>
      <c r="ER139" s="2">
        <f t="shared" si="130"/>
        <v>67.082958662586421</v>
      </c>
      <c r="ES139" s="2">
        <f t="shared" si="130"/>
        <v>68.946374180991597</v>
      </c>
      <c r="ET139" s="2">
        <f t="shared" si="130"/>
        <v>70.809789699396774</v>
      </c>
      <c r="EU139" s="2">
        <f t="shared" si="140"/>
        <v>1.9452435664435453E-6</v>
      </c>
      <c r="EV139" s="2">
        <f t="shared" si="140"/>
        <v>2.9100829469362593E-7</v>
      </c>
      <c r="EW139" s="2">
        <f t="shared" si="140"/>
        <v>4.3590484283126676E-8</v>
      </c>
      <c r="EX139" s="2">
        <f t="shared" si="139"/>
        <v>6.5372526443325219E-9</v>
      </c>
      <c r="EY139" s="2">
        <f t="shared" si="139"/>
        <v>9.8148149469668212E-10</v>
      </c>
      <c r="EZ139" s="2">
        <f t="shared" si="139"/>
        <v>1.4751001187199612E-10</v>
      </c>
      <c r="FA139" s="2">
        <f t="shared" si="139"/>
        <v>2.2191442084460131E-11</v>
      </c>
      <c r="FB139" s="2">
        <f t="shared" si="113"/>
        <v>3.3415565051072859E-12</v>
      </c>
      <c r="FC139" s="2">
        <f t="shared" si="113"/>
        <v>5.036028441376964E-13</v>
      </c>
      <c r="FD139" s="2">
        <f t="shared" si="113"/>
        <v>7.5959553931394222E-14</v>
      </c>
      <c r="FE139" s="2">
        <f t="shared" si="113"/>
        <v>1.1466002620450895E-14</v>
      </c>
      <c r="FF139" s="2">
        <f t="shared" si="113"/>
        <v>1.732044954477616E-15</v>
      </c>
      <c r="FG139" s="2">
        <f t="shared" si="113"/>
        <v>2.6182268063973966E-16</v>
      </c>
    </row>
    <row r="140" spans="1:163" x14ac:dyDescent="0.25">
      <c r="A140" s="19">
        <v>122</v>
      </c>
      <c r="B140" s="19">
        <v>269</v>
      </c>
      <c r="C140" s="4">
        <f t="shared" si="122"/>
        <v>122</v>
      </c>
      <c r="D140" s="20">
        <f t="shared" si="122"/>
        <v>269</v>
      </c>
      <c r="E140" s="8">
        <f t="shared" si="92"/>
        <v>542.16000000000008</v>
      </c>
      <c r="F140" s="21">
        <f t="shared" si="111"/>
        <v>6.3371356147021542E-14</v>
      </c>
      <c r="G140" s="7">
        <f t="shared" si="93"/>
        <v>0.24483625838739934</v>
      </c>
      <c r="H140" s="7">
        <f t="shared" si="94"/>
        <v>9.3598298644382207E-3</v>
      </c>
      <c r="I140" s="32">
        <f t="shared" si="95"/>
        <v>95.316405999395116</v>
      </c>
      <c r="J140" s="2">
        <f t="shared" si="105"/>
        <v>5.4705523550335107</v>
      </c>
      <c r="K140" s="2">
        <f t="shared" si="96"/>
        <v>35.502839918881129</v>
      </c>
      <c r="L140" s="2">
        <f t="shared" si="106"/>
        <v>1.6354399913520654</v>
      </c>
      <c r="M140" s="2">
        <f t="shared" si="97"/>
        <v>1</v>
      </c>
      <c r="N140" s="2">
        <f t="shared" si="98"/>
        <v>1</v>
      </c>
      <c r="O140" s="2">
        <f t="shared" si="99"/>
        <v>1</v>
      </c>
      <c r="P140" s="2">
        <f t="shared" si="100"/>
        <v>0.94617656608886214</v>
      </c>
      <c r="Q140" s="6">
        <f t="shared" si="101"/>
        <v>269</v>
      </c>
      <c r="R140" s="2">
        <f t="shared" si="153"/>
        <v>0.05</v>
      </c>
      <c r="S140" s="2">
        <f t="shared" si="153"/>
        <v>0.1</v>
      </c>
      <c r="T140" s="2">
        <f t="shared" si="153"/>
        <v>0.15</v>
      </c>
      <c r="U140" s="2">
        <f t="shared" si="153"/>
        <v>0.2</v>
      </c>
      <c r="V140" s="2">
        <f t="shared" si="153"/>
        <v>0.2</v>
      </c>
      <c r="W140" s="2">
        <f t="shared" si="153"/>
        <v>0.15</v>
      </c>
      <c r="X140" s="2">
        <f t="shared" si="153"/>
        <v>0.1</v>
      </c>
      <c r="Y140" s="2">
        <f t="shared" si="152"/>
        <v>0.05</v>
      </c>
      <c r="Z140" s="21">
        <f t="shared" si="142"/>
        <v>3277719059788.5425</v>
      </c>
      <c r="AA140" s="21">
        <f t="shared" si="142"/>
        <v>488773797259.19489</v>
      </c>
      <c r="AB140" s="21">
        <f t="shared" si="142"/>
        <v>73036832464.640228</v>
      </c>
      <c r="AC140" s="21">
        <f t="shared" si="142"/>
        <v>10934454744.80661</v>
      </c>
      <c r="AD140" s="21">
        <f t="shared" si="142"/>
        <v>1639858248.3148189</v>
      </c>
      <c r="AE140" s="21">
        <f t="shared" si="142"/>
        <v>246325962.99550489</v>
      </c>
      <c r="AF140" s="21">
        <f t="shared" si="142"/>
        <v>37055803.60252659</v>
      </c>
      <c r="AG140" s="21">
        <f t="shared" si="142"/>
        <v>5582100.6288432991</v>
      </c>
      <c r="AH140" s="2">
        <f t="shared" si="131"/>
        <v>37.130829512385311</v>
      </c>
      <c r="AI140" s="2">
        <f t="shared" si="131"/>
        <v>38.987370988004578</v>
      </c>
      <c r="AJ140" s="2">
        <f t="shared" si="131"/>
        <v>40.843912463623845</v>
      </c>
      <c r="AK140" s="2">
        <f t="shared" si="131"/>
        <v>42.700453939243111</v>
      </c>
      <c r="AL140" s="2">
        <f t="shared" si="131"/>
        <v>44.556995414862378</v>
      </c>
      <c r="AM140" s="2">
        <f t="shared" si="131"/>
        <v>46.413536890481637</v>
      </c>
      <c r="AN140" s="2">
        <f t="shared" si="131"/>
        <v>48.270078366100904</v>
      </c>
      <c r="AO140" s="2">
        <f t="shared" si="131"/>
        <v>50.126619841720178</v>
      </c>
      <c r="AP140" s="2">
        <f t="shared" si="147"/>
        <v>0.20771350188774448</v>
      </c>
      <c r="AQ140" s="2">
        <f t="shared" si="147"/>
        <v>3.0974258381444686E-2</v>
      </c>
      <c r="AR140" s="2">
        <f t="shared" si="147"/>
        <v>4.628443121967067E-3</v>
      </c>
      <c r="AS140" s="2">
        <f t="shared" si="146"/>
        <v>6.929312259066297E-4</v>
      </c>
      <c r="AT140" s="2">
        <f t="shared" si="146"/>
        <v>1.0392004108458931E-4</v>
      </c>
      <c r="AU140" s="2">
        <f t="shared" si="146"/>
        <v>1.5610010329246198E-5</v>
      </c>
      <c r="AV140" s="2">
        <f t="shared" si="146"/>
        <v>2.3482765274097972E-6</v>
      </c>
      <c r="AW140" s="2">
        <f t="shared" si="119"/>
        <v>3.5374528699894169E-7</v>
      </c>
      <c r="AX140" s="2"/>
      <c r="AY140" s="6">
        <f t="shared" si="102"/>
        <v>269</v>
      </c>
      <c r="AZ140" s="2">
        <f t="shared" si="128"/>
        <v>0.05</v>
      </c>
      <c r="BA140" s="2">
        <f t="shared" si="128"/>
        <v>0.15</v>
      </c>
      <c r="BB140" s="2">
        <f t="shared" si="128"/>
        <v>0.2</v>
      </c>
      <c r="BC140" s="2">
        <f t="shared" si="128"/>
        <v>0.2</v>
      </c>
      <c r="BD140" s="2">
        <f t="shared" si="128"/>
        <v>0.2</v>
      </c>
      <c r="BE140" s="2">
        <f t="shared" si="128"/>
        <v>0.15</v>
      </c>
      <c r="BF140" s="2">
        <f t="shared" si="128"/>
        <v>0.05</v>
      </c>
      <c r="BG140" s="21">
        <f t="shared" si="143"/>
        <v>487797530160.47168</v>
      </c>
      <c r="BH140" s="21">
        <f t="shared" si="143"/>
        <v>72885748386.926422</v>
      </c>
      <c r="BI140" s="21">
        <f t="shared" si="143"/>
        <v>10911107180.437429</v>
      </c>
      <c r="BJ140" s="21">
        <f t="shared" si="143"/>
        <v>1636254371.4030714</v>
      </c>
      <c r="BK140" s="21">
        <f t="shared" si="143"/>
        <v>245770175.43201214</v>
      </c>
      <c r="BL140" s="21">
        <f t="shared" si="143"/>
        <v>36970150.705652505</v>
      </c>
      <c r="BM140" s="21">
        <f t="shared" si="143"/>
        <v>5568907.8259272529</v>
      </c>
      <c r="BN140" s="2">
        <f t="shared" si="137"/>
        <v>38.987370988004578</v>
      </c>
      <c r="BO140" s="2">
        <f t="shared" si="137"/>
        <v>40.843912463623845</v>
      </c>
      <c r="BP140" s="2">
        <f t="shared" si="137"/>
        <v>42.700453939243111</v>
      </c>
      <c r="BQ140" s="2">
        <f t="shared" si="137"/>
        <v>44.556995414862378</v>
      </c>
      <c r="BR140" s="2">
        <f t="shared" si="137"/>
        <v>46.413536890481637</v>
      </c>
      <c r="BS140" s="2">
        <f t="shared" si="137"/>
        <v>48.270078366100904</v>
      </c>
      <c r="BT140" s="2">
        <f t="shared" si="137"/>
        <v>50.126619841720178</v>
      </c>
      <c r="BU140" s="2">
        <f t="shared" si="150"/>
        <v>3.091239101143688E-2</v>
      </c>
      <c r="BV140" s="2">
        <f t="shared" si="150"/>
        <v>4.618868719070122E-3</v>
      </c>
      <c r="BW140" s="2">
        <f t="shared" si="150"/>
        <v>6.9145165908982475E-4</v>
      </c>
      <c r="BX140" s="2">
        <f t="shared" si="150"/>
        <v>1.0369165851730494E-4</v>
      </c>
      <c r="BY140" s="2">
        <f t="shared" si="150"/>
        <v>1.5574789317618011E-5</v>
      </c>
      <c r="BZ140" s="2">
        <f t="shared" si="150"/>
        <v>2.3428485871769655E-6</v>
      </c>
      <c r="CA140" s="2">
        <f t="shared" si="148"/>
        <v>3.5290924118677151E-7</v>
      </c>
      <c r="CB140" s="2"/>
      <c r="CC140" s="6">
        <f t="shared" si="103"/>
        <v>269</v>
      </c>
      <c r="CD140" s="2">
        <f t="shared" si="129"/>
        <v>0.01</v>
      </c>
      <c r="CE140" s="2">
        <f t="shared" si="129"/>
        <v>0.05</v>
      </c>
      <c r="CF140" s="2">
        <f t="shared" si="129"/>
        <v>0.2</v>
      </c>
      <c r="CG140" s="2">
        <f t="shared" si="129"/>
        <v>0.48</v>
      </c>
      <c r="CH140" s="2">
        <f t="shared" si="129"/>
        <v>0.2</v>
      </c>
      <c r="CI140" s="2">
        <f t="shared" si="129"/>
        <v>0.05</v>
      </c>
      <c r="CJ140" s="2">
        <f t="shared" si="129"/>
        <v>0.01</v>
      </c>
      <c r="CK140" s="21">
        <f t="shared" si="144"/>
        <v>1636254371.4030714</v>
      </c>
      <c r="CL140" s="21">
        <f t="shared" si="144"/>
        <v>245770175.43201214</v>
      </c>
      <c r="CM140" s="21">
        <f t="shared" si="144"/>
        <v>36970150.705652505</v>
      </c>
      <c r="CN140" s="21">
        <f t="shared" si="144"/>
        <v>5568907.8259272529</v>
      </c>
      <c r="CO140" s="21">
        <f t="shared" si="144"/>
        <v>839931.06553537177</v>
      </c>
      <c r="CP140" s="21">
        <f t="shared" si="144"/>
        <v>126833.61831311305</v>
      </c>
      <c r="CQ140" s="21">
        <f t="shared" si="144"/>
        <v>19173.803698267369</v>
      </c>
      <c r="CR140" s="2">
        <f t="shared" si="138"/>
        <v>44.556995414862378</v>
      </c>
      <c r="CS140" s="2">
        <f t="shared" si="138"/>
        <v>46.413536890481637</v>
      </c>
      <c r="CT140" s="2">
        <f t="shared" si="138"/>
        <v>48.270078366100904</v>
      </c>
      <c r="CU140" s="2">
        <f t="shared" si="138"/>
        <v>50.126619841720178</v>
      </c>
      <c r="CV140" s="2">
        <f t="shared" si="138"/>
        <v>51.983161317339444</v>
      </c>
      <c r="CW140" s="2">
        <f t="shared" si="138"/>
        <v>53.839702792958711</v>
      </c>
      <c r="CX140" s="2">
        <f t="shared" si="138"/>
        <v>55.696244268577971</v>
      </c>
      <c r="CY140" s="2">
        <f t="shared" si="151"/>
        <v>1.0369165851730494E-4</v>
      </c>
      <c r="CZ140" s="2">
        <f t="shared" si="151"/>
        <v>1.5574789317618011E-5</v>
      </c>
      <c r="DA140" s="2">
        <f t="shared" si="151"/>
        <v>2.3428485871769655E-6</v>
      </c>
      <c r="DB140" s="2">
        <f t="shared" si="151"/>
        <v>3.5290924118677151E-7</v>
      </c>
      <c r="DC140" s="2">
        <f t="shared" si="151"/>
        <v>5.3227570692989346E-8</v>
      </c>
      <c r="DD140" s="2">
        <f t="shared" si="151"/>
        <v>8.0376183975356814E-9</v>
      </c>
      <c r="DE140" s="2">
        <f t="shared" si="149"/>
        <v>1.2150699428559804E-9</v>
      </c>
      <c r="DF140" s="2"/>
      <c r="DG140" s="6">
        <f t="shared" si="104"/>
        <v>269</v>
      </c>
      <c r="DH140" s="2">
        <f t="shared" si="141"/>
        <v>0.06</v>
      </c>
      <c r="DI140" s="2">
        <f t="shared" si="141"/>
        <v>0.09</v>
      </c>
      <c r="DJ140" s="2">
        <f t="shared" si="141"/>
        <v>0.12</v>
      </c>
      <c r="DK140" s="2">
        <f t="shared" si="141"/>
        <v>0.13</v>
      </c>
      <c r="DL140" s="2">
        <f t="shared" si="141"/>
        <v>0.13</v>
      </c>
      <c r="DM140" s="2">
        <f t="shared" si="141"/>
        <v>0.11</v>
      </c>
      <c r="DN140" s="2">
        <f t="shared" si="141"/>
        <v>0.1</v>
      </c>
      <c r="DO140" s="2">
        <f t="shared" si="141"/>
        <v>0.09</v>
      </c>
      <c r="DP140" s="2">
        <f t="shared" si="141"/>
        <v>6.9997160353366381E-2</v>
      </c>
      <c r="DQ140" s="2">
        <f t="shared" si="141"/>
        <v>3.9236125630379787E-2</v>
      </c>
      <c r="DR140" s="2">
        <f t="shared" si="141"/>
        <v>6.2456340305488273E-3</v>
      </c>
      <c r="DS140" s="2">
        <f t="shared" si="141"/>
        <v>6.9764607456727749E-4</v>
      </c>
      <c r="DT140" s="2">
        <f t="shared" si="141"/>
        <v>0</v>
      </c>
      <c r="DU140" s="21">
        <f t="shared" si="145"/>
        <v>36970150.705652505</v>
      </c>
      <c r="DV140" s="21">
        <f t="shared" si="145"/>
        <v>5568907.8259272529</v>
      </c>
      <c r="DW140" s="21">
        <f t="shared" si="145"/>
        <v>839931.06553537177</v>
      </c>
      <c r="DX140" s="21">
        <f t="shared" si="145"/>
        <v>126833.61831311305</v>
      </c>
      <c r="DY140" s="21">
        <f t="shared" si="145"/>
        <v>19173.803698267369</v>
      </c>
      <c r="DZ140" s="21">
        <f t="shared" si="145"/>
        <v>2901.5803654459305</v>
      </c>
      <c r="EA140" s="21">
        <f t="shared" si="145"/>
        <v>439.52692165467352</v>
      </c>
      <c r="EB140" s="21">
        <f t="shared" si="145"/>
        <v>66.6400830437466</v>
      </c>
      <c r="EC140" s="21">
        <f t="shared" si="145"/>
        <v>10.112570901377998</v>
      </c>
      <c r="ED140" s="21">
        <f t="shared" si="145"/>
        <v>1.5358274439786599</v>
      </c>
      <c r="EE140" s="21">
        <f t="shared" si="145"/>
        <v>0.23343103778354199</v>
      </c>
      <c r="EF140" s="21">
        <f t="shared" si="145"/>
        <v>3.5505220031955297E-2</v>
      </c>
      <c r="EG140" s="21">
        <f t="shared" si="145"/>
        <v>5.4041418661151149E-3</v>
      </c>
      <c r="EH140" s="2">
        <f t="shared" si="132"/>
        <v>48.270078366100904</v>
      </c>
      <c r="EI140" s="2">
        <f t="shared" si="132"/>
        <v>50.126619841720178</v>
      </c>
      <c r="EJ140" s="2">
        <f t="shared" si="132"/>
        <v>51.983161317339444</v>
      </c>
      <c r="EK140" s="2">
        <f t="shared" si="132"/>
        <v>53.839702792958711</v>
      </c>
      <c r="EL140" s="2">
        <f t="shared" si="132"/>
        <v>55.696244268577971</v>
      </c>
      <c r="EM140" s="2">
        <f t="shared" si="132"/>
        <v>57.552785744197237</v>
      </c>
      <c r="EN140" s="2">
        <f t="shared" si="132"/>
        <v>59.409327219816504</v>
      </c>
      <c r="EO140" s="2">
        <f t="shared" si="132"/>
        <v>61.265868695435771</v>
      </c>
      <c r="EP140" s="2">
        <f t="shared" si="130"/>
        <v>63.122410171055037</v>
      </c>
      <c r="EQ140" s="2">
        <f t="shared" si="130"/>
        <v>64.978951646674304</v>
      </c>
      <c r="ER140" s="2">
        <f t="shared" si="130"/>
        <v>66.83549312229357</v>
      </c>
      <c r="ES140" s="2">
        <f t="shared" si="130"/>
        <v>68.692034597912837</v>
      </c>
      <c r="ET140" s="2">
        <f t="shared" si="130"/>
        <v>70.548576073532104</v>
      </c>
      <c r="EU140" s="2">
        <f t="shared" si="140"/>
        <v>2.3428485871769655E-6</v>
      </c>
      <c r="EV140" s="2">
        <f t="shared" si="140"/>
        <v>3.5290924118677151E-7</v>
      </c>
      <c r="EW140" s="2">
        <f t="shared" si="140"/>
        <v>5.3227570692989346E-8</v>
      </c>
      <c r="EX140" s="2">
        <f t="shared" si="139"/>
        <v>8.0376183975356814E-9</v>
      </c>
      <c r="EY140" s="2">
        <f t="shared" si="139"/>
        <v>1.2150699428559804E-9</v>
      </c>
      <c r="EZ140" s="2">
        <f t="shared" si="139"/>
        <v>1.83877082727879E-10</v>
      </c>
      <c r="FA140" s="2">
        <f t="shared" si="139"/>
        <v>2.7853417088382356E-11</v>
      </c>
      <c r="FB140" s="2">
        <f t="shared" si="113"/>
        <v>4.2230724362323581E-12</v>
      </c>
      <c r="FC140" s="2">
        <f t="shared" si="113"/>
        <v>6.4084733215323187E-13</v>
      </c>
      <c r="FD140" s="2">
        <f t="shared" si="113"/>
        <v>9.7327467932741456E-14</v>
      </c>
      <c r="FE140" s="2">
        <f t="shared" si="113"/>
        <v>1.4792841431149683E-14</v>
      </c>
      <c r="FF140" s="2">
        <f t="shared" si="113"/>
        <v>2.2500139437234027E-15</v>
      </c>
      <c r="FG140" s="2">
        <f t="shared" si="113"/>
        <v>3.4246779886661063E-16</v>
      </c>
    </row>
    <row r="141" spans="1:163" x14ac:dyDescent="0.25">
      <c r="A141" s="19">
        <v>123</v>
      </c>
      <c r="B141" s="19">
        <v>271</v>
      </c>
      <c r="C141" s="4">
        <f t="shared" si="122"/>
        <v>123</v>
      </c>
      <c r="D141" s="20">
        <f t="shared" si="122"/>
        <v>271</v>
      </c>
      <c r="E141" s="8">
        <f t="shared" si="92"/>
        <v>544.16000000000008</v>
      </c>
      <c r="F141" s="21">
        <f t="shared" si="111"/>
        <v>6.3371356147021542E-14</v>
      </c>
      <c r="G141" s="7">
        <f t="shared" si="93"/>
        <v>0.24030360028720202</v>
      </c>
      <c r="H141" s="7">
        <f t="shared" si="94"/>
        <v>9.3711276164327294E-3</v>
      </c>
      <c r="I141" s="32">
        <f t="shared" si="95"/>
        <v>95.350411368713168</v>
      </c>
      <c r="J141" s="2">
        <f t="shared" si="105"/>
        <v>5.5506287972281214</v>
      </c>
      <c r="K141" s="2">
        <f t="shared" si="96"/>
        <v>37.376020527339833</v>
      </c>
      <c r="L141" s="2">
        <f t="shared" si="106"/>
        <v>1.6403346593867225</v>
      </c>
      <c r="M141" s="2">
        <f t="shared" si="97"/>
        <v>1</v>
      </c>
      <c r="N141" s="2">
        <f t="shared" si="98"/>
        <v>1</v>
      </c>
      <c r="O141" s="2">
        <f t="shared" si="99"/>
        <v>1</v>
      </c>
      <c r="P141" s="2">
        <f t="shared" si="100"/>
        <v>0.9516760991884109</v>
      </c>
      <c r="Q141" s="6">
        <f t="shared" si="101"/>
        <v>271</v>
      </c>
      <c r="R141" s="2">
        <f t="shared" si="153"/>
        <v>0.05</v>
      </c>
      <c r="S141" s="2">
        <f t="shared" si="153"/>
        <v>0.1</v>
      </c>
      <c r="T141" s="2">
        <f t="shared" si="153"/>
        <v>0.15</v>
      </c>
      <c r="U141" s="2">
        <f t="shared" si="153"/>
        <v>0.2</v>
      </c>
      <c r="V141" s="2">
        <f t="shared" si="153"/>
        <v>0.2</v>
      </c>
      <c r="W141" s="2">
        <f t="shared" si="153"/>
        <v>0.15</v>
      </c>
      <c r="X141" s="2">
        <f t="shared" si="153"/>
        <v>0.1</v>
      </c>
      <c r="Y141" s="2">
        <f t="shared" si="152"/>
        <v>0.05</v>
      </c>
      <c r="Z141" s="21">
        <f t="shared" si="142"/>
        <v>3784078528256.1958</v>
      </c>
      <c r="AA141" s="21">
        <f t="shared" si="142"/>
        <v>568150168859.47046</v>
      </c>
      <c r="AB141" s="21">
        <f t="shared" si="142"/>
        <v>85479836196.233795</v>
      </c>
      <c r="AC141" s="21">
        <f t="shared" si="142"/>
        <v>12885021873.669426</v>
      </c>
      <c r="AD141" s="21">
        <f t="shared" si="142"/>
        <v>1945630627.5092621</v>
      </c>
      <c r="AE141" s="21">
        <f t="shared" si="142"/>
        <v>294259258.1533621</v>
      </c>
      <c r="AF141" s="21">
        <f t="shared" si="142"/>
        <v>44569921.4175907</v>
      </c>
      <c r="AG141" s="21">
        <f t="shared" si="142"/>
        <v>6760033.1077049132</v>
      </c>
      <c r="AH141" s="2">
        <f t="shared" si="131"/>
        <v>36.994359248079284</v>
      </c>
      <c r="AI141" s="2">
        <f t="shared" si="131"/>
        <v>38.844077210483242</v>
      </c>
      <c r="AJ141" s="2">
        <f t="shared" si="131"/>
        <v>40.693795172887206</v>
      </c>
      <c r="AK141" s="2">
        <f t="shared" si="131"/>
        <v>42.543513135291171</v>
      </c>
      <c r="AL141" s="2">
        <f t="shared" si="131"/>
        <v>44.393231097695136</v>
      </c>
      <c r="AM141" s="2">
        <f t="shared" si="131"/>
        <v>46.2429490600991</v>
      </c>
      <c r="AN141" s="2">
        <f t="shared" si="131"/>
        <v>48.092667022503065</v>
      </c>
      <c r="AO141" s="2">
        <f t="shared" si="131"/>
        <v>49.942384984907036</v>
      </c>
      <c r="AP141" s="2">
        <f t="shared" si="147"/>
        <v>0.23980218810242468</v>
      </c>
      <c r="AQ141" s="2">
        <f t="shared" si="147"/>
        <v>3.6004446695784079E-2</v>
      </c>
      <c r="AR141" s="2">
        <f t="shared" si="147"/>
        <v>5.4169731429806007E-3</v>
      </c>
      <c r="AS141" s="2">
        <f t="shared" si="146"/>
        <v>8.165413101184685E-4</v>
      </c>
      <c r="AT141" s="2">
        <f t="shared" si="146"/>
        <v>1.2329725142644249E-4</v>
      </c>
      <c r="AU141" s="2">
        <f t="shared" si="146"/>
        <v>1.8647608247995071E-5</v>
      </c>
      <c r="AV141" s="2">
        <f t="shared" si="146"/>
        <v>2.8244563635989044E-6</v>
      </c>
      <c r="AW141" s="2">
        <f t="shared" si="119"/>
        <v>4.2839246563402495E-7</v>
      </c>
      <c r="AX141" s="2"/>
      <c r="AY141" s="6">
        <f t="shared" si="102"/>
        <v>271</v>
      </c>
      <c r="AZ141" s="2">
        <f t="shared" si="128"/>
        <v>0.05</v>
      </c>
      <c r="BA141" s="2">
        <f t="shared" si="128"/>
        <v>0.15</v>
      </c>
      <c r="BB141" s="2">
        <f t="shared" si="128"/>
        <v>0.2</v>
      </c>
      <c r="BC141" s="2">
        <f t="shared" ref="BC141:BF148" si="154">BC$10*(1-EXP((-BJ141)))</f>
        <v>0.2</v>
      </c>
      <c r="BD141" s="2">
        <f t="shared" si="154"/>
        <v>0.2</v>
      </c>
      <c r="BE141" s="2">
        <f t="shared" si="154"/>
        <v>0.15</v>
      </c>
      <c r="BF141" s="2">
        <f t="shared" si="154"/>
        <v>0.05</v>
      </c>
      <c r="BG141" s="21">
        <f t="shared" si="143"/>
        <v>567018595978.85132</v>
      </c>
      <c r="BH141" s="21">
        <f t="shared" si="143"/>
        <v>85303489679.019196</v>
      </c>
      <c r="BI141" s="21">
        <f t="shared" si="143"/>
        <v>12857579819.628345</v>
      </c>
      <c r="BJ141" s="21">
        <f t="shared" si="143"/>
        <v>1941365171.0974879</v>
      </c>
      <c r="BK141" s="21">
        <f t="shared" si="143"/>
        <v>293596859.39692634</v>
      </c>
      <c r="BL141" s="21">
        <f t="shared" si="143"/>
        <v>44467128.495645314</v>
      </c>
      <c r="BM141" s="21">
        <f t="shared" si="143"/>
        <v>6744090.3053875137</v>
      </c>
      <c r="BN141" s="2">
        <f t="shared" si="137"/>
        <v>38.844077210483242</v>
      </c>
      <c r="BO141" s="2">
        <f t="shared" si="137"/>
        <v>40.693795172887206</v>
      </c>
      <c r="BP141" s="2">
        <f t="shared" si="137"/>
        <v>42.543513135291171</v>
      </c>
      <c r="BQ141" s="2">
        <f t="shared" si="137"/>
        <v>44.393231097695136</v>
      </c>
      <c r="BR141" s="2">
        <f t="shared" si="137"/>
        <v>46.2429490600991</v>
      </c>
      <c r="BS141" s="2">
        <f t="shared" si="137"/>
        <v>48.092667022503065</v>
      </c>
      <c r="BT141" s="2">
        <f t="shared" si="137"/>
        <v>49.942384984907036</v>
      </c>
      <c r="BU141" s="2">
        <f t="shared" si="150"/>
        <v>3.5932737387760053E-2</v>
      </c>
      <c r="BV141" s="2">
        <f t="shared" si="150"/>
        <v>5.4057978250329087E-3</v>
      </c>
      <c r="BW141" s="2">
        <f t="shared" si="150"/>
        <v>8.1480226993842523E-4</v>
      </c>
      <c r="BX141" s="2">
        <f t="shared" si="150"/>
        <v>1.2302694366904236E-4</v>
      </c>
      <c r="BY141" s="2">
        <f t="shared" si="150"/>
        <v>1.8605631140489632E-5</v>
      </c>
      <c r="BZ141" s="2">
        <f t="shared" si="150"/>
        <v>2.8179422367329106E-6</v>
      </c>
      <c r="CA141" s="2">
        <f t="shared" si="148"/>
        <v>4.2738214863038756E-7</v>
      </c>
      <c r="CB141" s="2"/>
      <c r="CC141" s="6">
        <f t="shared" si="103"/>
        <v>271</v>
      </c>
      <c r="CD141" s="2">
        <f t="shared" si="129"/>
        <v>0.01</v>
      </c>
      <c r="CE141" s="2">
        <f t="shared" si="129"/>
        <v>0.05</v>
      </c>
      <c r="CF141" s="2">
        <f t="shared" si="129"/>
        <v>0.2</v>
      </c>
      <c r="CG141" s="2">
        <f t="shared" ref="CG141:CJ148" si="155">CG$10*(1-EXP((-CN141)))</f>
        <v>0.48</v>
      </c>
      <c r="CH141" s="2">
        <f t="shared" si="155"/>
        <v>0.2</v>
      </c>
      <c r="CI141" s="2">
        <f t="shared" si="155"/>
        <v>0.05</v>
      </c>
      <c r="CJ141" s="2">
        <f t="shared" si="155"/>
        <v>0.01</v>
      </c>
      <c r="CK141" s="21">
        <f t="shared" si="144"/>
        <v>1941365171.0974879</v>
      </c>
      <c r="CL141" s="21">
        <f t="shared" si="144"/>
        <v>293596859.39692634</v>
      </c>
      <c r="CM141" s="21">
        <f t="shared" si="144"/>
        <v>44467128.495645314</v>
      </c>
      <c r="CN141" s="21">
        <f t="shared" si="144"/>
        <v>6744090.3053875137</v>
      </c>
      <c r="CO141" s="21">
        <f t="shared" si="144"/>
        <v>1024147.088425811</v>
      </c>
      <c r="CP141" s="21">
        <f t="shared" si="144"/>
        <v>155710.63995974947</v>
      </c>
      <c r="CQ141" s="21">
        <f t="shared" si="144"/>
        <v>23700.487934438155</v>
      </c>
      <c r="CR141" s="2">
        <f t="shared" si="138"/>
        <v>44.393231097695136</v>
      </c>
      <c r="CS141" s="2">
        <f t="shared" si="138"/>
        <v>46.2429490600991</v>
      </c>
      <c r="CT141" s="2">
        <f t="shared" si="138"/>
        <v>48.092667022503065</v>
      </c>
      <c r="CU141" s="2">
        <f t="shared" si="138"/>
        <v>49.942384984907036</v>
      </c>
      <c r="CV141" s="2">
        <f t="shared" si="138"/>
        <v>51.792102947311001</v>
      </c>
      <c r="CW141" s="2">
        <f t="shared" si="138"/>
        <v>53.641820909714959</v>
      </c>
      <c r="CX141" s="2">
        <f t="shared" si="138"/>
        <v>55.491538872118923</v>
      </c>
      <c r="CY141" s="2">
        <f t="shared" si="151"/>
        <v>1.2302694366904236E-4</v>
      </c>
      <c r="CZ141" s="2">
        <f t="shared" si="151"/>
        <v>1.8605631140489632E-5</v>
      </c>
      <c r="DA141" s="2">
        <f t="shared" si="151"/>
        <v>2.8179422367329106E-6</v>
      </c>
      <c r="DB141" s="2">
        <f t="shared" si="151"/>
        <v>4.2738214863038756E-7</v>
      </c>
      <c r="DC141" s="2">
        <f t="shared" si="151"/>
        <v>6.4901589887567245E-8</v>
      </c>
      <c r="DD141" s="2">
        <f t="shared" si="151"/>
        <v>9.8675944207699286E-9</v>
      </c>
      <c r="DE141" s="2">
        <f t="shared" si="149"/>
        <v>1.5019320617514676E-9</v>
      </c>
      <c r="DF141" s="2"/>
      <c r="DG141" s="6">
        <f t="shared" si="104"/>
        <v>271</v>
      </c>
      <c r="DH141" s="2">
        <f t="shared" si="141"/>
        <v>0.06</v>
      </c>
      <c r="DI141" s="2">
        <f t="shared" si="141"/>
        <v>0.09</v>
      </c>
      <c r="DJ141" s="2">
        <f t="shared" si="141"/>
        <v>0.12</v>
      </c>
      <c r="DK141" s="2">
        <f t="shared" si="141"/>
        <v>0.13</v>
      </c>
      <c r="DL141" s="2">
        <f t="shared" si="141"/>
        <v>0.13</v>
      </c>
      <c r="DM141" s="2">
        <f t="shared" si="141"/>
        <v>0.11</v>
      </c>
      <c r="DN141" s="2">
        <f t="shared" si="141"/>
        <v>0.1</v>
      </c>
      <c r="DO141" s="2">
        <f t="shared" si="141"/>
        <v>0.09</v>
      </c>
      <c r="DP141" s="2">
        <f t="shared" si="141"/>
        <v>6.9999815445903057E-2</v>
      </c>
      <c r="DQ141" s="2">
        <f t="shared" si="141"/>
        <v>4.29875442632121E-2</v>
      </c>
      <c r="DR141" s="2">
        <f t="shared" si="141"/>
        <v>7.7888973639884014E-3</v>
      </c>
      <c r="DS141" s="2">
        <f t="shared" si="141"/>
        <v>8.9984211530746321E-4</v>
      </c>
      <c r="DT141" s="2">
        <f t="shared" si="141"/>
        <v>0</v>
      </c>
      <c r="DU141" s="21">
        <f t="shared" si="145"/>
        <v>44467128.495645314</v>
      </c>
      <c r="DV141" s="21">
        <f t="shared" si="145"/>
        <v>6744090.3053875137</v>
      </c>
      <c r="DW141" s="21">
        <f t="shared" si="145"/>
        <v>1024147.088425811</v>
      </c>
      <c r="DX141" s="21">
        <f t="shared" si="145"/>
        <v>155710.63995974947</v>
      </c>
      <c r="DY141" s="21">
        <f t="shared" si="145"/>
        <v>23700.487934438155</v>
      </c>
      <c r="DZ141" s="21">
        <f t="shared" si="145"/>
        <v>3611.1756522251553</v>
      </c>
      <c r="EA141" s="21">
        <f t="shared" si="145"/>
        <v>550.76254267937907</v>
      </c>
      <c r="EB141" s="21">
        <f t="shared" si="145"/>
        <v>84.077398106110493</v>
      </c>
      <c r="EC141" s="21">
        <f t="shared" si="145"/>
        <v>12.846063171103816</v>
      </c>
      <c r="ED141" s="21">
        <f t="shared" si="145"/>
        <v>1.9643350466437581</v>
      </c>
      <c r="EE141" s="21">
        <f t="shared" si="145"/>
        <v>0.30060509906235638</v>
      </c>
      <c r="EF141" s="21">
        <f t="shared" si="145"/>
        <v>4.6035672321302817E-2</v>
      </c>
      <c r="EG141" s="21">
        <f t="shared" si="145"/>
        <v>7.0549429421647731E-3</v>
      </c>
      <c r="EH141" s="2">
        <f t="shared" si="132"/>
        <v>48.092667022503065</v>
      </c>
      <c r="EI141" s="2">
        <f t="shared" si="132"/>
        <v>49.942384984907036</v>
      </c>
      <c r="EJ141" s="2">
        <f t="shared" si="132"/>
        <v>51.792102947311001</v>
      </c>
      <c r="EK141" s="2">
        <f t="shared" si="132"/>
        <v>53.641820909714959</v>
      </c>
      <c r="EL141" s="2">
        <f t="shared" si="132"/>
        <v>55.491538872118923</v>
      </c>
      <c r="EM141" s="2">
        <f t="shared" si="132"/>
        <v>57.341256834522888</v>
      </c>
      <c r="EN141" s="2">
        <f t="shared" si="132"/>
        <v>59.190974796926852</v>
      </c>
      <c r="EO141" s="2">
        <f t="shared" si="132"/>
        <v>61.040692759330817</v>
      </c>
      <c r="EP141" s="2">
        <f t="shared" si="130"/>
        <v>62.890410721734781</v>
      </c>
      <c r="EQ141" s="2">
        <f t="shared" si="130"/>
        <v>64.740128684138739</v>
      </c>
      <c r="ER141" s="2">
        <f t="shared" si="130"/>
        <v>66.589846646542711</v>
      </c>
      <c r="ES141" s="2">
        <f t="shared" si="130"/>
        <v>68.439564608946668</v>
      </c>
      <c r="ET141" s="2">
        <f t="shared" si="130"/>
        <v>70.28928257135064</v>
      </c>
      <c r="EU141" s="2">
        <f t="shared" si="140"/>
        <v>2.8179422367329106E-6</v>
      </c>
      <c r="EV141" s="2">
        <f t="shared" si="140"/>
        <v>4.2738214863038756E-7</v>
      </c>
      <c r="EW141" s="2">
        <f t="shared" si="140"/>
        <v>6.4901589887567245E-8</v>
      </c>
      <c r="EX141" s="2">
        <f t="shared" si="139"/>
        <v>9.8675944207699286E-9</v>
      </c>
      <c r="EY141" s="2">
        <f t="shared" si="139"/>
        <v>1.5019320617514676E-9</v>
      </c>
      <c r="EZ141" s="2">
        <f t="shared" si="139"/>
        <v>2.2884509836661316E-10</v>
      </c>
      <c r="FA141" s="2">
        <f t="shared" si="139"/>
        <v>3.4902569244574088E-11</v>
      </c>
      <c r="FB141" s="2">
        <f t="shared" si="113"/>
        <v>5.3280987392972437E-12</v>
      </c>
      <c r="FC141" s="2">
        <f t="shared" si="113"/>
        <v>8.1407244430315702E-13</v>
      </c>
      <c r="FD141" s="2">
        <f t="shared" si="113"/>
        <v>1.244825758329378E-13</v>
      </c>
      <c r="FE141" s="2">
        <f t="shared" si="113"/>
        <v>1.9049752792291278E-14</v>
      </c>
      <c r="FF141" s="2">
        <f t="shared" si="113"/>
        <v>2.9173429861408625E-15</v>
      </c>
      <c r="FG141" s="2">
        <f t="shared" si="113"/>
        <v>4.4708130178483993E-16</v>
      </c>
    </row>
    <row r="142" spans="1:163" x14ac:dyDescent="0.25">
      <c r="A142" s="19">
        <v>124</v>
      </c>
      <c r="B142" s="19">
        <v>273</v>
      </c>
      <c r="C142" s="4">
        <f t="shared" si="122"/>
        <v>124</v>
      </c>
      <c r="D142" s="20">
        <f t="shared" si="122"/>
        <v>273</v>
      </c>
      <c r="E142" s="8">
        <f t="shared" si="92"/>
        <v>546.16000000000008</v>
      </c>
      <c r="F142" s="21">
        <f t="shared" si="111"/>
        <v>6.3371356147021542E-14</v>
      </c>
      <c r="G142" s="7">
        <f t="shared" si="93"/>
        <v>0.23615332320805746</v>
      </c>
      <c r="H142" s="7">
        <f t="shared" si="94"/>
        <v>9.3814722751544254E-3</v>
      </c>
      <c r="I142" s="32">
        <f t="shared" si="95"/>
        <v>95.381568956910954</v>
      </c>
      <c r="J142" s="2">
        <f t="shared" si="105"/>
        <v>5.6249756895987062</v>
      </c>
      <c r="K142" s="2">
        <f t="shared" si="96"/>
        <v>39.204412472265844</v>
      </c>
      <c r="L142" s="2">
        <f t="shared" si="106"/>
        <v>1.6449201532918027</v>
      </c>
      <c r="M142" s="2">
        <f t="shared" si="97"/>
        <v>1</v>
      </c>
      <c r="N142" s="2">
        <f t="shared" si="98"/>
        <v>1</v>
      </c>
      <c r="O142" s="2">
        <f t="shared" si="99"/>
        <v>1</v>
      </c>
      <c r="P142" s="2">
        <f t="shared" si="100"/>
        <v>0.95670006766708804</v>
      </c>
      <c r="Q142" s="6">
        <f t="shared" si="101"/>
        <v>273</v>
      </c>
      <c r="R142" s="2">
        <f t="shared" si="153"/>
        <v>0.05</v>
      </c>
      <c r="S142" s="2">
        <f t="shared" si="153"/>
        <v>0.1</v>
      </c>
      <c r="T142" s="2">
        <f t="shared" si="153"/>
        <v>0.15</v>
      </c>
      <c r="U142" s="2">
        <f t="shared" si="153"/>
        <v>0.2</v>
      </c>
      <c r="V142" s="2">
        <f t="shared" si="153"/>
        <v>0.2</v>
      </c>
      <c r="W142" s="2">
        <f t="shared" si="153"/>
        <v>0.15</v>
      </c>
      <c r="X142" s="2">
        <f t="shared" si="153"/>
        <v>0.1</v>
      </c>
      <c r="Y142" s="2">
        <f t="shared" si="152"/>
        <v>0.05</v>
      </c>
      <c r="Z142" s="21">
        <f t="shared" si="142"/>
        <v>4364181203646.0024</v>
      </c>
      <c r="AA142" s="21">
        <f t="shared" si="142"/>
        <v>659706675739.98242</v>
      </c>
      <c r="AB142" s="21">
        <f t="shared" si="142"/>
        <v>99930081436.491821</v>
      </c>
      <c r="AC142" s="21">
        <f t="shared" si="142"/>
        <v>15165694118.353512</v>
      </c>
      <c r="AD142" s="21">
        <f t="shared" si="142"/>
        <v>2305588928.9963851</v>
      </c>
      <c r="AE142" s="21">
        <f t="shared" si="142"/>
        <v>351071662.26165062</v>
      </c>
      <c r="AF142" s="21">
        <f t="shared" si="142"/>
        <v>53536686.633306772</v>
      </c>
      <c r="AG142" s="21">
        <f t="shared" si="142"/>
        <v>8175273.0805871189</v>
      </c>
      <c r="AH142" s="2">
        <f t="shared" si="131"/>
        <v>36.858888473038711</v>
      </c>
      <c r="AI142" s="2">
        <f t="shared" si="131"/>
        <v>38.701832896690647</v>
      </c>
      <c r="AJ142" s="2">
        <f t="shared" si="131"/>
        <v>40.544777320342583</v>
      </c>
      <c r="AK142" s="2">
        <f t="shared" si="131"/>
        <v>42.387721743994518</v>
      </c>
      <c r="AL142" s="2">
        <f t="shared" si="131"/>
        <v>44.230666167646447</v>
      </c>
      <c r="AM142" s="2">
        <f t="shared" si="131"/>
        <v>46.073610591298383</v>
      </c>
      <c r="AN142" s="2">
        <f t="shared" si="131"/>
        <v>47.916555014950319</v>
      </c>
      <c r="AO142" s="2">
        <f t="shared" si="131"/>
        <v>49.759499438602262</v>
      </c>
      <c r="AP142" s="2">
        <f t="shared" si="147"/>
        <v>0.27656408134639215</v>
      </c>
      <c r="AQ142" s="2">
        <f t="shared" si="147"/>
        <v>4.1806506700886231E-2</v>
      </c>
      <c r="AR142" s="2">
        <f t="shared" si="147"/>
        <v>6.3327047805127948E-3</v>
      </c>
      <c r="AS142" s="2">
        <f t="shared" si="146"/>
        <v>9.6107060319097076E-4</v>
      </c>
      <c r="AT142" s="2">
        <f t="shared" si="146"/>
        <v>1.4610829714805992E-4</v>
      </c>
      <c r="AU142" s="2">
        <f t="shared" si="146"/>
        <v>2.2247887342309933E-5</v>
      </c>
      <c r="AV142" s="2">
        <f t="shared" si="146"/>
        <v>3.3926924355707722E-6</v>
      </c>
      <c r="AW142" s="2">
        <f t="shared" si="119"/>
        <v>5.1807814198904434E-7</v>
      </c>
      <c r="AX142" s="2"/>
      <c r="AY142" s="6">
        <f t="shared" si="102"/>
        <v>273</v>
      </c>
      <c r="AZ142" s="2">
        <f t="shared" ref="AZ142:BB148" si="156">AZ$10*(1-EXP((-BG142)))</f>
        <v>0.05</v>
      </c>
      <c r="BA142" s="2">
        <f t="shared" si="156"/>
        <v>0.15</v>
      </c>
      <c r="BB142" s="2">
        <f t="shared" si="156"/>
        <v>0.2</v>
      </c>
      <c r="BC142" s="2">
        <f t="shared" si="154"/>
        <v>0.2</v>
      </c>
      <c r="BD142" s="2">
        <f t="shared" si="154"/>
        <v>0.2</v>
      </c>
      <c r="BE142" s="2">
        <f t="shared" si="154"/>
        <v>0.15</v>
      </c>
      <c r="BF142" s="2">
        <f t="shared" si="154"/>
        <v>0.05</v>
      </c>
      <c r="BG142" s="21">
        <f t="shared" si="143"/>
        <v>658396504878.07251</v>
      </c>
      <c r="BH142" s="21">
        <f t="shared" si="143"/>
        <v>99724480531.062103</v>
      </c>
      <c r="BI142" s="21">
        <f t="shared" si="143"/>
        <v>15133477497.019249</v>
      </c>
      <c r="BJ142" s="21">
        <f t="shared" si="143"/>
        <v>2300546639.3374863</v>
      </c>
      <c r="BK142" s="21">
        <f t="shared" si="143"/>
        <v>350283210.21958047</v>
      </c>
      <c r="BL142" s="21">
        <f t="shared" si="143"/>
        <v>53413487.454549596</v>
      </c>
      <c r="BM142" s="21">
        <f t="shared" si="143"/>
        <v>8156033.5690768966</v>
      </c>
      <c r="BN142" s="2">
        <f t="shared" si="137"/>
        <v>38.701832896690647</v>
      </c>
      <c r="BO142" s="2">
        <f t="shared" si="137"/>
        <v>40.544777320342583</v>
      </c>
      <c r="BP142" s="2">
        <f t="shared" si="137"/>
        <v>42.387721743994518</v>
      </c>
      <c r="BQ142" s="2">
        <f t="shared" si="137"/>
        <v>44.230666167646447</v>
      </c>
      <c r="BR142" s="2">
        <f t="shared" si="137"/>
        <v>46.073610591298383</v>
      </c>
      <c r="BS142" s="2">
        <f t="shared" si="137"/>
        <v>47.916555014950319</v>
      </c>
      <c r="BT142" s="2">
        <f t="shared" si="137"/>
        <v>49.759499438602262</v>
      </c>
      <c r="BU142" s="2">
        <f t="shared" si="150"/>
        <v>4.1723479396582684E-2</v>
      </c>
      <c r="BV142" s="2">
        <f t="shared" si="150"/>
        <v>6.3196755723106592E-3</v>
      </c>
      <c r="BW142" s="2">
        <f t="shared" si="150"/>
        <v>9.5902899220654339E-4</v>
      </c>
      <c r="BX142" s="2">
        <f t="shared" si="150"/>
        <v>1.4578876041428939E-4</v>
      </c>
      <c r="BY142" s="2">
        <f t="shared" si="150"/>
        <v>2.2197922067147053E-5</v>
      </c>
      <c r="BZ142" s="2">
        <f t="shared" si="150"/>
        <v>3.3848851365367307E-6</v>
      </c>
      <c r="CA142" s="2">
        <f t="shared" si="148"/>
        <v>5.1685890805303537E-7</v>
      </c>
      <c r="CB142" s="2"/>
      <c r="CC142" s="6">
        <f t="shared" si="103"/>
        <v>273</v>
      </c>
      <c r="CD142" s="2">
        <f t="shared" ref="CD142:CF148" si="157">CD$10*(1-EXP((-CK142)))</f>
        <v>0.01</v>
      </c>
      <c r="CE142" s="2">
        <f t="shared" si="157"/>
        <v>0.05</v>
      </c>
      <c r="CF142" s="2">
        <f t="shared" si="157"/>
        <v>0.2</v>
      </c>
      <c r="CG142" s="2">
        <f t="shared" si="155"/>
        <v>0.48</v>
      </c>
      <c r="CH142" s="2">
        <f t="shared" si="155"/>
        <v>0.2</v>
      </c>
      <c r="CI142" s="2">
        <f t="shared" si="155"/>
        <v>0.05</v>
      </c>
      <c r="CJ142" s="2">
        <f t="shared" si="155"/>
        <v>0.01</v>
      </c>
      <c r="CK142" s="21">
        <f t="shared" si="144"/>
        <v>2300546639.3374863</v>
      </c>
      <c r="CL142" s="21">
        <f t="shared" si="144"/>
        <v>350283210.21958047</v>
      </c>
      <c r="CM142" s="21">
        <f t="shared" si="144"/>
        <v>53413487.454549596</v>
      </c>
      <c r="CN142" s="21">
        <f t="shared" si="144"/>
        <v>8156033.5690768966</v>
      </c>
      <c r="CO142" s="21">
        <f t="shared" si="144"/>
        <v>1246986.0669242095</v>
      </c>
      <c r="CP142" s="21">
        <f t="shared" si="144"/>
        <v>190880.28230087977</v>
      </c>
      <c r="CQ142" s="21">
        <f t="shared" si="144"/>
        <v>29251.185019690944</v>
      </c>
      <c r="CR142" s="2">
        <f t="shared" si="138"/>
        <v>44.230666167646447</v>
      </c>
      <c r="CS142" s="2">
        <f t="shared" si="138"/>
        <v>46.073610591298383</v>
      </c>
      <c r="CT142" s="2">
        <f t="shared" si="138"/>
        <v>47.916555014950319</v>
      </c>
      <c r="CU142" s="2">
        <f t="shared" si="138"/>
        <v>49.759499438602262</v>
      </c>
      <c r="CV142" s="2">
        <f t="shared" si="138"/>
        <v>51.602443862254198</v>
      </c>
      <c r="CW142" s="2">
        <f t="shared" si="138"/>
        <v>53.445388285906134</v>
      </c>
      <c r="CX142" s="2">
        <f t="shared" si="138"/>
        <v>55.28833270955807</v>
      </c>
      <c r="CY142" s="2">
        <f t="shared" si="151"/>
        <v>1.4578876041428939E-4</v>
      </c>
      <c r="CZ142" s="2">
        <f t="shared" si="151"/>
        <v>2.2197922067147053E-5</v>
      </c>
      <c r="DA142" s="2">
        <f t="shared" si="151"/>
        <v>3.3848851365367307E-6</v>
      </c>
      <c r="DB142" s="2">
        <f t="shared" si="151"/>
        <v>5.1685890805303537E-7</v>
      </c>
      <c r="DC142" s="2">
        <f t="shared" si="151"/>
        <v>7.9023198157427726E-8</v>
      </c>
      <c r="DD142" s="2">
        <f t="shared" si="151"/>
        <v>1.2096342351133066E-8</v>
      </c>
      <c r="DE142" s="2">
        <f t="shared" si="149"/>
        <v>1.8536872636052564E-9</v>
      </c>
      <c r="DF142" s="2"/>
      <c r="DG142" s="6">
        <f t="shared" si="104"/>
        <v>273</v>
      </c>
      <c r="DH142" s="2">
        <f t="shared" si="141"/>
        <v>0.06</v>
      </c>
      <c r="DI142" s="2">
        <f t="shared" si="141"/>
        <v>0.09</v>
      </c>
      <c r="DJ142" s="2">
        <f t="shared" si="141"/>
        <v>0.12</v>
      </c>
      <c r="DK142" s="2">
        <f t="shared" si="141"/>
        <v>0.13</v>
      </c>
      <c r="DL142" s="2">
        <f t="shared" si="141"/>
        <v>0.13</v>
      </c>
      <c r="DM142" s="2">
        <f t="shared" si="141"/>
        <v>0.11</v>
      </c>
      <c r="DN142" s="2">
        <f t="shared" si="141"/>
        <v>0.1</v>
      </c>
      <c r="DO142" s="2">
        <f t="shared" si="141"/>
        <v>0.09</v>
      </c>
      <c r="DP142" s="2">
        <f t="shared" si="141"/>
        <v>6.9999994107304883E-2</v>
      </c>
      <c r="DQ142" s="2">
        <f t="shared" si="141"/>
        <v>4.5928213742375677E-2</v>
      </c>
      <c r="DR142" s="2">
        <f t="shared" si="141"/>
        <v>9.6151107652823302E-3</v>
      </c>
      <c r="DS142" s="2">
        <f t="shared" si="141"/>
        <v>1.1567490521252055E-3</v>
      </c>
      <c r="DT142" s="2">
        <f t="shared" si="141"/>
        <v>0</v>
      </c>
      <c r="DU142" s="21">
        <f t="shared" si="145"/>
        <v>53413487.454549596</v>
      </c>
      <c r="DV142" s="21">
        <f t="shared" si="145"/>
        <v>8156033.5690768966</v>
      </c>
      <c r="DW142" s="21">
        <f t="shared" si="145"/>
        <v>1246986.0669242095</v>
      </c>
      <c r="DX142" s="21">
        <f t="shared" si="145"/>
        <v>190880.28230087977</v>
      </c>
      <c r="DY142" s="21">
        <f t="shared" si="145"/>
        <v>29251.185019690944</v>
      </c>
      <c r="DZ142" s="21">
        <f t="shared" si="145"/>
        <v>4487.2274780102462</v>
      </c>
      <c r="EA142" s="21">
        <f t="shared" si="145"/>
        <v>689.02831628177728</v>
      </c>
      <c r="EB142" s="21">
        <f t="shared" si="145"/>
        <v>105.89977854631184</v>
      </c>
      <c r="EC142" s="21">
        <f t="shared" si="145"/>
        <v>16.290292330709697</v>
      </c>
      <c r="ED142" s="21">
        <f t="shared" si="145"/>
        <v>2.5079412183178462</v>
      </c>
      <c r="EE142" s="21">
        <f t="shared" si="145"/>
        <v>0.38640347907174621</v>
      </c>
      <c r="EF142" s="21">
        <f t="shared" si="145"/>
        <v>5.9577463672101275E-2</v>
      </c>
      <c r="EG142" s="21">
        <f t="shared" si="145"/>
        <v>9.1922918553097796E-3</v>
      </c>
      <c r="EH142" s="2">
        <f t="shared" si="132"/>
        <v>47.916555014950319</v>
      </c>
      <c r="EI142" s="2">
        <f t="shared" si="132"/>
        <v>49.759499438602262</v>
      </c>
      <c r="EJ142" s="2">
        <f t="shared" si="132"/>
        <v>51.602443862254198</v>
      </c>
      <c r="EK142" s="2">
        <f t="shared" si="132"/>
        <v>53.445388285906134</v>
      </c>
      <c r="EL142" s="2">
        <f t="shared" si="132"/>
        <v>55.28833270955807</v>
      </c>
      <c r="EM142" s="2">
        <f t="shared" si="132"/>
        <v>57.131277133210006</v>
      </c>
      <c r="EN142" s="2">
        <f t="shared" si="132"/>
        <v>58.974221556861941</v>
      </c>
      <c r="EO142" s="2">
        <f>DO$12/$E142</f>
        <v>60.81716598051387</v>
      </c>
      <c r="EP142" s="2">
        <f t="shared" si="130"/>
        <v>62.660110404165806</v>
      </c>
      <c r="EQ142" s="2">
        <f t="shared" si="130"/>
        <v>64.503054827817749</v>
      </c>
      <c r="ER142" s="2">
        <f t="shared" si="130"/>
        <v>66.345999251469678</v>
      </c>
      <c r="ES142" s="2">
        <f t="shared" si="130"/>
        <v>68.188943675121621</v>
      </c>
      <c r="ET142" s="2">
        <f t="shared" si="130"/>
        <v>70.03188809877355</v>
      </c>
      <c r="EU142" s="2">
        <f t="shared" si="140"/>
        <v>3.3848851365367307E-6</v>
      </c>
      <c r="EV142" s="2">
        <f t="shared" si="140"/>
        <v>5.1685890805303537E-7</v>
      </c>
      <c r="EW142" s="2">
        <f t="shared" si="140"/>
        <v>7.9023198157427726E-8</v>
      </c>
      <c r="EX142" s="2">
        <f t="shared" si="139"/>
        <v>1.2096342351133066E-8</v>
      </c>
      <c r="EY142" s="2">
        <f t="shared" si="139"/>
        <v>1.8536872636052564E-9</v>
      </c>
      <c r="EZ142" s="2">
        <f t="shared" si="139"/>
        <v>2.843616906216886E-10</v>
      </c>
      <c r="FA142" s="2">
        <f t="shared" si="139"/>
        <v>4.3664658826475113E-11</v>
      </c>
      <c r="FB142" s="2">
        <f t="shared" si="113"/>
        <v>6.7110125821490393E-12</v>
      </c>
      <c r="FC142" s="2">
        <f t="shared" si="113"/>
        <v>1.032337917028498E-12</v>
      </c>
      <c r="FD142" s="2">
        <f t="shared" si="113"/>
        <v>1.5893163614181535E-13</v>
      </c>
      <c r="FE142" s="2">
        <f t="shared" si="113"/>
        <v>2.4486912488703814E-14</v>
      </c>
      <c r="FF142" s="2">
        <f t="shared" si="113"/>
        <v>3.7755046687009676E-15</v>
      </c>
      <c r="FG142" s="2">
        <f t="shared" si="113"/>
        <v>5.8252800097020148E-16</v>
      </c>
    </row>
    <row r="143" spans="1:163" x14ac:dyDescent="0.25">
      <c r="A143" s="19">
        <v>125</v>
      </c>
      <c r="B143" s="19">
        <v>275</v>
      </c>
      <c r="C143" s="4">
        <f t="shared" si="122"/>
        <v>125</v>
      </c>
      <c r="D143" s="20">
        <f t="shared" si="122"/>
        <v>275</v>
      </c>
      <c r="E143" s="8">
        <f t="shared" si="92"/>
        <v>548.16000000000008</v>
      </c>
      <c r="F143" s="21">
        <f t="shared" si="111"/>
        <v>6.3371356147021542E-14</v>
      </c>
      <c r="G143" s="7">
        <f t="shared" si="93"/>
        <v>0.23245856579899318</v>
      </c>
      <c r="H143" s="7">
        <f t="shared" si="94"/>
        <v>9.39068154087991E-3</v>
      </c>
      <c r="I143" s="32">
        <f t="shared" si="95"/>
        <v>95.409323671315462</v>
      </c>
      <c r="J143" s="2">
        <f t="shared" si="105"/>
        <v>5.6919985853048152</v>
      </c>
      <c r="K143" s="2">
        <f t="shared" si="96"/>
        <v>40.92998155751193</v>
      </c>
      <c r="L143" s="2">
        <f t="shared" si="106"/>
        <v>1.6490902499612243</v>
      </c>
      <c r="M143" s="2">
        <f t="shared" si="97"/>
        <v>1</v>
      </c>
      <c r="N143" s="2">
        <f t="shared" si="98"/>
        <v>1</v>
      </c>
      <c r="O143" s="2">
        <f t="shared" si="99"/>
        <v>1</v>
      </c>
      <c r="P143" s="2">
        <f t="shared" si="100"/>
        <v>0.96116331014762846</v>
      </c>
      <c r="Q143" s="6">
        <f t="shared" si="101"/>
        <v>275</v>
      </c>
      <c r="R143" s="2">
        <f t="shared" si="153"/>
        <v>0.05</v>
      </c>
      <c r="S143" s="2">
        <f t="shared" si="153"/>
        <v>0.1</v>
      </c>
      <c r="T143" s="2">
        <f t="shared" si="153"/>
        <v>0.15</v>
      </c>
      <c r="U143" s="2">
        <f t="shared" si="153"/>
        <v>0.2</v>
      </c>
      <c r="V143" s="2">
        <f t="shared" si="153"/>
        <v>0.2</v>
      </c>
      <c r="W143" s="2">
        <f t="shared" si="153"/>
        <v>0.15</v>
      </c>
      <c r="X143" s="2">
        <f t="shared" si="153"/>
        <v>0.1</v>
      </c>
      <c r="Y143" s="2">
        <f t="shared" si="152"/>
        <v>0.05</v>
      </c>
      <c r="Z143" s="21">
        <f t="shared" si="142"/>
        <v>5028106474717.0498</v>
      </c>
      <c r="AA143" s="21">
        <f t="shared" si="142"/>
        <v>765202193881.02393</v>
      </c>
      <c r="AB143" s="21">
        <f t="shared" si="142"/>
        <v>116693031519.39151</v>
      </c>
      <c r="AC143" s="21">
        <f t="shared" si="142"/>
        <v>17829291176.963928</v>
      </c>
      <c r="AD143" s="21">
        <f t="shared" si="142"/>
        <v>2728830418.727128</v>
      </c>
      <c r="AE143" s="21">
        <f t="shared" si="142"/>
        <v>418324339.09639287</v>
      </c>
      <c r="AF143" s="21">
        <f t="shared" si="142"/>
        <v>64223114.262008592</v>
      </c>
      <c r="AG143" s="21">
        <f t="shared" si="142"/>
        <v>9873349.2061684113</v>
      </c>
      <c r="AH143" s="2">
        <f t="shared" si="131"/>
        <v>36.724406247144671</v>
      </c>
      <c r="AI143" s="2">
        <f t="shared" si="131"/>
        <v>38.560626559501905</v>
      </c>
      <c r="AJ143" s="2">
        <f t="shared" si="131"/>
        <v>40.396846871859132</v>
      </c>
      <c r="AK143" s="2">
        <f t="shared" si="131"/>
        <v>42.233067184216367</v>
      </c>
      <c r="AL143" s="2">
        <f t="shared" si="131"/>
        <v>44.069287496573601</v>
      </c>
      <c r="AM143" s="2">
        <f t="shared" si="131"/>
        <v>45.905507808930835</v>
      </c>
      <c r="AN143" s="2">
        <f t="shared" si="131"/>
        <v>47.74172812128807</v>
      </c>
      <c r="AO143" s="2">
        <f t="shared" si="131"/>
        <v>49.577948433645311</v>
      </c>
      <c r="AP143" s="2">
        <f t="shared" si="147"/>
        <v>0.31863792615444331</v>
      </c>
      <c r="AQ143" s="2">
        <f t="shared" si="147"/>
        <v>4.849190075291674E-2</v>
      </c>
      <c r="AR143" s="2">
        <f t="shared" si="147"/>
        <v>7.3949956602909752E-3</v>
      </c>
      <c r="AS143" s="2">
        <f t="shared" si="146"/>
        <v>1.1298663610243304E-3</v>
      </c>
      <c r="AT143" s="2">
        <f t="shared" si="146"/>
        <v>1.7292968432998279E-4</v>
      </c>
      <c r="AU143" s="2">
        <f t="shared" si="146"/>
        <v>2.650978067784493E-5</v>
      </c>
      <c r="AV143" s="2">
        <f t="shared" si="146"/>
        <v>4.0699058467686062E-6</v>
      </c>
      <c r="AW143" s="2">
        <f t="shared" si="119"/>
        <v>6.2568752890801092E-7</v>
      </c>
      <c r="AX143" s="2"/>
      <c r="AY143" s="6">
        <f t="shared" si="102"/>
        <v>275</v>
      </c>
      <c r="AZ143" s="2">
        <f t="shared" si="156"/>
        <v>0.05</v>
      </c>
      <c r="BA143" s="2">
        <f t="shared" si="156"/>
        <v>0.15</v>
      </c>
      <c r="BB143" s="2">
        <f t="shared" si="156"/>
        <v>0.2</v>
      </c>
      <c r="BC143" s="2">
        <f t="shared" si="154"/>
        <v>0.2</v>
      </c>
      <c r="BD143" s="2">
        <f t="shared" si="154"/>
        <v>0.2</v>
      </c>
      <c r="BE143" s="2">
        <f t="shared" si="154"/>
        <v>0.15</v>
      </c>
      <c r="BF143" s="2">
        <f t="shared" si="154"/>
        <v>0.05</v>
      </c>
      <c r="BG143" s="21">
        <f t="shared" si="143"/>
        <v>763686854386.36292</v>
      </c>
      <c r="BH143" s="21">
        <f t="shared" si="143"/>
        <v>116453590575.91815</v>
      </c>
      <c r="BI143" s="21">
        <f t="shared" si="143"/>
        <v>17791513324.975262</v>
      </c>
      <c r="BJ143" s="21">
        <f t="shared" si="143"/>
        <v>2722877052.7471571</v>
      </c>
      <c r="BK143" s="21">
        <f t="shared" si="143"/>
        <v>417387031.42953056</v>
      </c>
      <c r="BL143" s="21">
        <f t="shared" si="143"/>
        <v>64075651.582369953</v>
      </c>
      <c r="BM143" s="21">
        <f t="shared" si="143"/>
        <v>9850162.8921409734</v>
      </c>
      <c r="BN143" s="2">
        <f t="shared" si="137"/>
        <v>38.560626559501905</v>
      </c>
      <c r="BO143" s="2">
        <f t="shared" si="137"/>
        <v>40.396846871859132</v>
      </c>
      <c r="BP143" s="2">
        <f t="shared" si="137"/>
        <v>42.233067184216367</v>
      </c>
      <c r="BQ143" s="2">
        <f t="shared" si="137"/>
        <v>44.069287496573601</v>
      </c>
      <c r="BR143" s="2">
        <f t="shared" si="137"/>
        <v>45.905507808930835</v>
      </c>
      <c r="BS143" s="2">
        <f t="shared" si="137"/>
        <v>47.74172812128807</v>
      </c>
      <c r="BT143" s="2">
        <f t="shared" si="137"/>
        <v>49.577948433645311</v>
      </c>
      <c r="BU143" s="2">
        <f t="shared" si="150"/>
        <v>4.8395871634116933E-2</v>
      </c>
      <c r="BV143" s="2">
        <f t="shared" si="150"/>
        <v>7.379821962985947E-3</v>
      </c>
      <c r="BW143" s="2">
        <f t="shared" si="150"/>
        <v>1.1274723273114872E-3</v>
      </c>
      <c r="BX143" s="2">
        <f t="shared" si="150"/>
        <v>1.7255241145419249E-4</v>
      </c>
      <c r="BY143" s="2">
        <f t="shared" si="150"/>
        <v>2.6450382219868859E-5</v>
      </c>
      <c r="BZ143" s="2">
        <f t="shared" si="150"/>
        <v>4.0605609367788319E-6</v>
      </c>
      <c r="CA143" s="2">
        <f t="shared" si="148"/>
        <v>6.2421818074404145E-7</v>
      </c>
      <c r="CB143" s="2"/>
      <c r="CC143" s="6">
        <f t="shared" si="103"/>
        <v>275</v>
      </c>
      <c r="CD143" s="2">
        <f t="shared" si="157"/>
        <v>0.01</v>
      </c>
      <c r="CE143" s="2">
        <f t="shared" si="157"/>
        <v>0.05</v>
      </c>
      <c r="CF143" s="2">
        <f t="shared" si="157"/>
        <v>0.2</v>
      </c>
      <c r="CG143" s="2">
        <f t="shared" si="155"/>
        <v>0.48</v>
      </c>
      <c r="CH143" s="2">
        <f t="shared" si="155"/>
        <v>0.2</v>
      </c>
      <c r="CI143" s="2">
        <f t="shared" si="155"/>
        <v>0.05</v>
      </c>
      <c r="CJ143" s="2">
        <f t="shared" si="155"/>
        <v>0.01</v>
      </c>
      <c r="CK143" s="21">
        <f t="shared" si="144"/>
        <v>2722877052.7471571</v>
      </c>
      <c r="CL143" s="21">
        <f t="shared" si="144"/>
        <v>417387031.42953056</v>
      </c>
      <c r="CM143" s="21">
        <f t="shared" si="144"/>
        <v>64075651.582369953</v>
      </c>
      <c r="CN143" s="21">
        <f t="shared" si="144"/>
        <v>9850162.8921409734</v>
      </c>
      <c r="CO143" s="21">
        <f t="shared" si="144"/>
        <v>1516170.9828213912</v>
      </c>
      <c r="CP143" s="21">
        <f t="shared" si="144"/>
        <v>233652.1029868348</v>
      </c>
      <c r="CQ143" s="21">
        <f t="shared" si="144"/>
        <v>36047.406369713826</v>
      </c>
      <c r="CR143" s="2">
        <f t="shared" si="138"/>
        <v>44.069287496573601</v>
      </c>
      <c r="CS143" s="2">
        <f t="shared" si="138"/>
        <v>45.905507808930835</v>
      </c>
      <c r="CT143" s="2">
        <f t="shared" si="138"/>
        <v>47.74172812128807</v>
      </c>
      <c r="CU143" s="2">
        <f t="shared" si="138"/>
        <v>49.577948433645311</v>
      </c>
      <c r="CV143" s="2">
        <f t="shared" si="138"/>
        <v>51.414168746002538</v>
      </c>
      <c r="CW143" s="2">
        <f t="shared" si="138"/>
        <v>53.250389058359772</v>
      </c>
      <c r="CX143" s="2">
        <f t="shared" si="138"/>
        <v>55.086609370717007</v>
      </c>
      <c r="CY143" s="2">
        <f t="shared" si="151"/>
        <v>1.7255241145419249E-4</v>
      </c>
      <c r="CZ143" s="2">
        <f t="shared" si="151"/>
        <v>2.6450382219868859E-5</v>
      </c>
      <c r="DA143" s="2">
        <f t="shared" si="151"/>
        <v>4.0605609367788319E-6</v>
      </c>
      <c r="DB143" s="2">
        <f t="shared" si="151"/>
        <v>6.2421818074404145E-7</v>
      </c>
      <c r="DC143" s="2">
        <f t="shared" si="151"/>
        <v>9.6081811332154073E-8</v>
      </c>
      <c r="DD143" s="2">
        <f t="shared" si="151"/>
        <v>1.4806850632879265E-8</v>
      </c>
      <c r="DE143" s="2">
        <f t="shared" si="149"/>
        <v>2.2843730272315482E-9</v>
      </c>
      <c r="DF143" s="2"/>
      <c r="DG143" s="6">
        <f t="shared" si="104"/>
        <v>275</v>
      </c>
      <c r="DH143" s="2">
        <f t="shared" si="141"/>
        <v>0.06</v>
      </c>
      <c r="DI143" s="2">
        <f t="shared" si="141"/>
        <v>0.09</v>
      </c>
      <c r="DJ143" s="2">
        <f t="shared" si="141"/>
        <v>0.12</v>
      </c>
      <c r="DK143" s="2">
        <f t="shared" si="141"/>
        <v>0.13</v>
      </c>
      <c r="DL143" s="2">
        <f t="shared" si="141"/>
        <v>0.13</v>
      </c>
      <c r="DM143" s="2">
        <f t="shared" si="141"/>
        <v>0.11</v>
      </c>
      <c r="DN143" s="2">
        <f t="shared" si="141"/>
        <v>0.1</v>
      </c>
      <c r="DO143" s="2">
        <f t="shared" si="141"/>
        <v>0.09</v>
      </c>
      <c r="DP143" s="2">
        <f t="shared" ref="DP143:DT148" si="158">DP$10*(1-EXP((-EC143)))</f>
        <v>6.9999999922596798E-2</v>
      </c>
      <c r="DQ143" s="2">
        <f t="shared" si="158"/>
        <v>4.7954465105916021E-2</v>
      </c>
      <c r="DR143" s="2">
        <f t="shared" si="158"/>
        <v>1.1727387557834668E-2</v>
      </c>
      <c r="DS143" s="2">
        <f t="shared" si="158"/>
        <v>1.48145756128101E-3</v>
      </c>
      <c r="DT143" s="2">
        <f t="shared" si="158"/>
        <v>0</v>
      </c>
      <c r="DU143" s="21">
        <f t="shared" si="145"/>
        <v>64075651.582369953</v>
      </c>
      <c r="DV143" s="21">
        <f t="shared" si="145"/>
        <v>9850162.8921409734</v>
      </c>
      <c r="DW143" s="21">
        <f t="shared" si="145"/>
        <v>1516170.9828213912</v>
      </c>
      <c r="DX143" s="21">
        <f t="shared" si="145"/>
        <v>233652.1029868348</v>
      </c>
      <c r="DY143" s="21">
        <f t="shared" si="145"/>
        <v>36047.406369713826</v>
      </c>
      <c r="DZ143" s="21">
        <f t="shared" si="145"/>
        <v>5567.1185887326264</v>
      </c>
      <c r="EA143" s="21">
        <f t="shared" si="145"/>
        <v>860.61951644918759</v>
      </c>
      <c r="EB143" s="21">
        <f t="shared" si="145"/>
        <v>133.16522296264321</v>
      </c>
      <c r="EC143" s="21">
        <f t="shared" si="145"/>
        <v>20.62273284951517</v>
      </c>
      <c r="ED143" s="21">
        <f t="shared" si="145"/>
        <v>3.1963636882354725</v>
      </c>
      <c r="EE143" s="21">
        <f t="shared" si="145"/>
        <v>0.49579403068080502</v>
      </c>
      <c r="EF143" s="21">
        <f t="shared" si="145"/>
        <v>7.6959749446137038E-2</v>
      </c>
      <c r="EG143" s="21">
        <f t="shared" si="145"/>
        <v>1.1954371598380732E-2</v>
      </c>
      <c r="EH143" s="2">
        <f t="shared" si="132"/>
        <v>47.74172812128807</v>
      </c>
      <c r="EI143" s="2">
        <f t="shared" si="132"/>
        <v>49.577948433645311</v>
      </c>
      <c r="EJ143" s="2">
        <f t="shared" si="132"/>
        <v>51.414168746002538</v>
      </c>
      <c r="EK143" s="2">
        <f t="shared" si="132"/>
        <v>53.250389058359772</v>
      </c>
      <c r="EL143" s="2">
        <f t="shared" si="132"/>
        <v>55.086609370717007</v>
      </c>
      <c r="EM143" s="2">
        <f t="shared" si="132"/>
        <v>56.922829683074241</v>
      </c>
      <c r="EN143" s="2">
        <f t="shared" si="132"/>
        <v>58.759049995431475</v>
      </c>
      <c r="EO143" s="2">
        <f>DO$12/$E143</f>
        <v>60.595270307788709</v>
      </c>
      <c r="EP143" s="2">
        <f t="shared" si="130"/>
        <v>62.431490620145937</v>
      </c>
      <c r="EQ143" s="2">
        <f t="shared" si="130"/>
        <v>64.267710932503178</v>
      </c>
      <c r="ER143" s="2">
        <f t="shared" si="130"/>
        <v>66.103931244860405</v>
      </c>
      <c r="ES143" s="2">
        <f t="shared" si="130"/>
        <v>67.940151557217632</v>
      </c>
      <c r="ET143" s="2">
        <f t="shared" si="130"/>
        <v>69.776371869574874</v>
      </c>
      <c r="EU143" s="2">
        <f t="shared" si="140"/>
        <v>4.0605609367788319E-6</v>
      </c>
      <c r="EV143" s="2">
        <f t="shared" si="140"/>
        <v>6.2421818074404145E-7</v>
      </c>
      <c r="EW143" s="2">
        <f t="shared" si="140"/>
        <v>9.6081811332154073E-8</v>
      </c>
      <c r="EX143" s="2">
        <f t="shared" si="139"/>
        <v>1.4806850632879265E-8</v>
      </c>
      <c r="EY143" s="2">
        <f t="shared" si="139"/>
        <v>2.2843730272315482E-9</v>
      </c>
      <c r="EZ143" s="2">
        <f t="shared" si="139"/>
        <v>3.527958547992792E-10</v>
      </c>
      <c r="FA143" s="2">
        <f t="shared" si="139"/>
        <v>5.4538625883978932E-11</v>
      </c>
      <c r="FB143" s="2">
        <f t="shared" si="113"/>
        <v>8.4388607707631949E-12</v>
      </c>
      <c r="FC143" s="2">
        <f t="shared" si="113"/>
        <v>1.3068905481315064E-12</v>
      </c>
      <c r="FD143" s="2">
        <f t="shared" ref="FD143:FG148" si="159">$DJ$7*$E143*EXP((-EQ143))*(1-(EQ143^2+2.334733*EQ143+0.250621)/(EQ143^2+3.330657*EQ143+1.681534))</f>
        <v>2.0255790166257747E-13</v>
      </c>
      <c r="FE143" s="2">
        <f t="shared" si="159"/>
        <v>3.1419140093840619E-14</v>
      </c>
      <c r="FF143" s="2">
        <f t="shared" si="159"/>
        <v>4.8770436911366935E-15</v>
      </c>
      <c r="FG143" s="2">
        <f t="shared" si="159"/>
        <v>7.575647400748245E-16</v>
      </c>
    </row>
    <row r="144" spans="1:163" x14ac:dyDescent="0.25">
      <c r="A144" s="19">
        <v>126</v>
      </c>
      <c r="B144" s="19">
        <v>277</v>
      </c>
      <c r="C144" s="4">
        <f t="shared" si="122"/>
        <v>126</v>
      </c>
      <c r="D144" s="20">
        <f t="shared" si="122"/>
        <v>277</v>
      </c>
      <c r="E144" s="8">
        <f t="shared" si="92"/>
        <v>550.16000000000008</v>
      </c>
      <c r="F144" s="21">
        <f t="shared" si="111"/>
        <v>6.3371356147021542E-14</v>
      </c>
      <c r="G144" s="7">
        <f t="shared" si="93"/>
        <v>0.22916475341530498</v>
      </c>
      <c r="H144" s="7">
        <f t="shared" si="94"/>
        <v>9.3988914421353643E-3</v>
      </c>
      <c r="I144" s="32">
        <f t="shared" si="95"/>
        <v>95.434079930518337</v>
      </c>
      <c r="J144" s="2">
        <f t="shared" si="105"/>
        <v>5.7524202309342716</v>
      </c>
      <c r="K144" s="2">
        <f t="shared" si="96"/>
        <v>42.551241416697415</v>
      </c>
      <c r="L144" s="2">
        <f t="shared" si="106"/>
        <v>1.6528810104249325</v>
      </c>
      <c r="M144" s="2">
        <f t="shared" si="97"/>
        <v>1</v>
      </c>
      <c r="N144" s="2">
        <f t="shared" si="98"/>
        <v>1</v>
      </c>
      <c r="O144" s="2">
        <f t="shared" si="99"/>
        <v>1</v>
      </c>
      <c r="P144" s="2">
        <f t="shared" si="100"/>
        <v>0.96513483950565937</v>
      </c>
      <c r="Q144" s="6">
        <f t="shared" si="101"/>
        <v>277</v>
      </c>
      <c r="R144" s="2">
        <f t="shared" si="153"/>
        <v>0.05</v>
      </c>
      <c r="S144" s="2">
        <f t="shared" si="153"/>
        <v>0.1</v>
      </c>
      <c r="T144" s="2">
        <f t="shared" si="153"/>
        <v>0.15</v>
      </c>
      <c r="U144" s="2">
        <f t="shared" si="153"/>
        <v>0.2</v>
      </c>
      <c r="V144" s="2">
        <f t="shared" si="153"/>
        <v>0.2</v>
      </c>
      <c r="W144" s="2">
        <f t="shared" si="153"/>
        <v>0.15</v>
      </c>
      <c r="X144" s="2">
        <f t="shared" si="153"/>
        <v>0.1</v>
      </c>
      <c r="Y144" s="2">
        <f t="shared" si="152"/>
        <v>0.05</v>
      </c>
      <c r="Z144" s="21">
        <f t="shared" si="142"/>
        <v>5787219849724.4795</v>
      </c>
      <c r="AA144" s="21">
        <f t="shared" si="142"/>
        <v>886633475050.57288</v>
      </c>
      <c r="AB144" s="21">
        <f t="shared" si="142"/>
        <v>136117811993.1283</v>
      </c>
      <c r="AC144" s="21">
        <f t="shared" si="142"/>
        <v>20936591789.268715</v>
      </c>
      <c r="AD144" s="21">
        <f t="shared" si="142"/>
        <v>3225894099.0087156</v>
      </c>
      <c r="AE144" s="21">
        <f t="shared" si="142"/>
        <v>497838119.27200294</v>
      </c>
      <c r="AF144" s="21">
        <f t="shared" si="142"/>
        <v>76942741.38264142</v>
      </c>
      <c r="AG144" s="21">
        <f t="shared" si="142"/>
        <v>11908084.736689061</v>
      </c>
      <c r="AH144" s="2">
        <f t="shared" ref="AH144:AO148" si="160">R$12/$E144</f>
        <v>36.590901789360956</v>
      </c>
      <c r="AI144" s="2">
        <f t="shared" si="160"/>
        <v>38.420446878828997</v>
      </c>
      <c r="AJ144" s="2">
        <f t="shared" si="160"/>
        <v>40.249991968297046</v>
      </c>
      <c r="AK144" s="2">
        <f t="shared" si="160"/>
        <v>42.079537057765094</v>
      </c>
      <c r="AL144" s="2">
        <f t="shared" si="160"/>
        <v>43.909082147233143</v>
      </c>
      <c r="AM144" s="2">
        <f t="shared" si="160"/>
        <v>45.738627236701191</v>
      </c>
      <c r="AN144" s="2">
        <f t="shared" si="160"/>
        <v>47.56817232616924</v>
      </c>
      <c r="AO144" s="2">
        <f t="shared" si="160"/>
        <v>49.397717415637288</v>
      </c>
      <c r="AP144" s="2">
        <f t="shared" si="147"/>
        <v>0.36674397019800664</v>
      </c>
      <c r="AQ144" s="2">
        <f t="shared" si="147"/>
        <v>5.6187165719301338E-2</v>
      </c>
      <c r="AR144" s="2">
        <f t="shared" si="147"/>
        <v>8.6259703417698591E-3</v>
      </c>
      <c r="AS144" s="2">
        <f t="shared" si="146"/>
        <v>1.3267802147825551E-3</v>
      </c>
      <c r="AT144" s="2">
        <f t="shared" si="146"/>
        <v>2.0442928384085653E-4</v>
      </c>
      <c r="AU144" s="2">
        <f t="shared" si="146"/>
        <v>3.1548676759949496E-5</v>
      </c>
      <c r="AV144" s="2">
        <f t="shared" si="146"/>
        <v>4.8759658670875429E-6</v>
      </c>
      <c r="AW144" s="2">
        <f t="shared" si="119"/>
        <v>7.546314788776338E-7</v>
      </c>
      <c r="AX144" s="2"/>
      <c r="AY144" s="6">
        <f t="shared" si="102"/>
        <v>277</v>
      </c>
      <c r="AZ144" s="2">
        <f t="shared" si="156"/>
        <v>0.05</v>
      </c>
      <c r="BA144" s="2">
        <f t="shared" si="156"/>
        <v>0.15</v>
      </c>
      <c r="BB144" s="2">
        <f t="shared" si="156"/>
        <v>0.2</v>
      </c>
      <c r="BC144" s="2">
        <f t="shared" si="154"/>
        <v>0.2</v>
      </c>
      <c r="BD144" s="2">
        <f t="shared" si="154"/>
        <v>0.2</v>
      </c>
      <c r="BE144" s="2">
        <f t="shared" si="154"/>
        <v>0.15</v>
      </c>
      <c r="BF144" s="2">
        <f t="shared" si="154"/>
        <v>0.05</v>
      </c>
      <c r="BG144" s="21">
        <f t="shared" si="143"/>
        <v>884882687111.1814</v>
      </c>
      <c r="BH144" s="21">
        <f t="shared" si="143"/>
        <v>135839268962.83839</v>
      </c>
      <c r="BI144" s="21">
        <f t="shared" si="143"/>
        <v>20892343764.676781</v>
      </c>
      <c r="BJ144" s="21">
        <f t="shared" si="143"/>
        <v>3218873477.1407018</v>
      </c>
      <c r="BK144" s="21">
        <f t="shared" si="143"/>
        <v>496725244.99142635</v>
      </c>
      <c r="BL144" s="21">
        <f t="shared" si="143"/>
        <v>76766465.739679158</v>
      </c>
      <c r="BM144" s="21">
        <f t="shared" si="143"/>
        <v>11880179.604591526</v>
      </c>
      <c r="BN144" s="2">
        <f t="shared" si="137"/>
        <v>38.420446878828997</v>
      </c>
      <c r="BO144" s="2">
        <f t="shared" si="137"/>
        <v>40.249991968297046</v>
      </c>
      <c r="BP144" s="2">
        <f t="shared" si="137"/>
        <v>42.079537057765094</v>
      </c>
      <c r="BQ144" s="2">
        <f t="shared" si="137"/>
        <v>43.909082147233143</v>
      </c>
      <c r="BR144" s="2">
        <f t="shared" si="137"/>
        <v>45.738627236701191</v>
      </c>
      <c r="BS144" s="2">
        <f t="shared" si="137"/>
        <v>47.56817232616924</v>
      </c>
      <c r="BT144" s="2">
        <f t="shared" si="137"/>
        <v>49.397717415637288</v>
      </c>
      <c r="BU144" s="2">
        <f t="shared" si="150"/>
        <v>5.6076215913256254E-2</v>
      </c>
      <c r="BV144" s="2">
        <f t="shared" si="150"/>
        <v>8.6083186921950879E-3</v>
      </c>
      <c r="BW144" s="2">
        <f t="shared" si="150"/>
        <v>1.3239761574573377E-3</v>
      </c>
      <c r="BX144" s="2">
        <f t="shared" si="150"/>
        <v>2.0398437751208506E-4</v>
      </c>
      <c r="BY144" s="2">
        <f t="shared" si="150"/>
        <v>3.1478152407568214E-5</v>
      </c>
      <c r="BZ144" s="2">
        <f t="shared" si="150"/>
        <v>4.8647950405373367E-6</v>
      </c>
      <c r="CA144" s="2">
        <f t="shared" si="148"/>
        <v>7.5286309281315118E-7</v>
      </c>
      <c r="CB144" s="2"/>
      <c r="CC144" s="6">
        <f t="shared" si="103"/>
        <v>277</v>
      </c>
      <c r="CD144" s="2">
        <f t="shared" si="157"/>
        <v>0.01</v>
      </c>
      <c r="CE144" s="2">
        <f t="shared" si="157"/>
        <v>0.05</v>
      </c>
      <c r="CF144" s="2">
        <f t="shared" si="157"/>
        <v>0.2</v>
      </c>
      <c r="CG144" s="2">
        <f t="shared" si="155"/>
        <v>0.48</v>
      </c>
      <c r="CH144" s="2">
        <f t="shared" si="155"/>
        <v>0.2</v>
      </c>
      <c r="CI144" s="2">
        <f t="shared" si="155"/>
        <v>0.05</v>
      </c>
      <c r="CJ144" s="2">
        <f t="shared" si="155"/>
        <v>0.01</v>
      </c>
      <c r="CK144" s="21">
        <f t="shared" si="144"/>
        <v>3218873477.1407018</v>
      </c>
      <c r="CL144" s="21">
        <f t="shared" si="144"/>
        <v>496725244.99142635</v>
      </c>
      <c r="CM144" s="21">
        <f t="shared" si="144"/>
        <v>76766465.739679158</v>
      </c>
      <c r="CN144" s="21">
        <f t="shared" si="144"/>
        <v>11880179.604591526</v>
      </c>
      <c r="CO144" s="21">
        <f t="shared" si="144"/>
        <v>1840893.7090562659</v>
      </c>
      <c r="CP144" s="21">
        <f t="shared" si="144"/>
        <v>285595.28974266152</v>
      </c>
      <c r="CQ144" s="21">
        <f t="shared" si="144"/>
        <v>44356.377203990072</v>
      </c>
      <c r="CR144" s="2">
        <f t="shared" si="138"/>
        <v>43.909082147233143</v>
      </c>
      <c r="CS144" s="2">
        <f t="shared" si="138"/>
        <v>45.738627236701191</v>
      </c>
      <c r="CT144" s="2">
        <f t="shared" si="138"/>
        <v>47.56817232616924</v>
      </c>
      <c r="CU144" s="2">
        <f t="shared" si="138"/>
        <v>49.397717415637288</v>
      </c>
      <c r="CV144" s="2">
        <f t="shared" si="138"/>
        <v>51.227262505105337</v>
      </c>
      <c r="CW144" s="2">
        <f t="shared" si="138"/>
        <v>53.056807594573385</v>
      </c>
      <c r="CX144" s="2">
        <f t="shared" si="138"/>
        <v>54.886352684041434</v>
      </c>
      <c r="CY144" s="2">
        <f t="shared" si="151"/>
        <v>2.0398437751208506E-4</v>
      </c>
      <c r="CZ144" s="2">
        <f t="shared" si="151"/>
        <v>3.1478152407568214E-5</v>
      </c>
      <c r="DA144" s="2">
        <f t="shared" si="151"/>
        <v>4.8647950405373367E-6</v>
      </c>
      <c r="DB144" s="2">
        <f t="shared" si="151"/>
        <v>7.5286309281315118E-7</v>
      </c>
      <c r="DC144" s="2">
        <f t="shared" si="151"/>
        <v>1.1665993086541609E-7</v>
      </c>
      <c r="DD144" s="2">
        <f t="shared" si="151"/>
        <v>1.8098560820194011E-8</v>
      </c>
      <c r="DE144" s="2">
        <f t="shared" si="149"/>
        <v>2.8109237771856829E-9</v>
      </c>
      <c r="DF144" s="2"/>
      <c r="DG144" s="6">
        <f t="shared" si="104"/>
        <v>277</v>
      </c>
      <c r="DH144" s="2">
        <f t="shared" ref="DH144:DO148" si="161">DH$10*(1-EXP((-DU144)))</f>
        <v>0.06</v>
      </c>
      <c r="DI144" s="2">
        <f t="shared" si="161"/>
        <v>0.09</v>
      </c>
      <c r="DJ144" s="2">
        <f t="shared" si="161"/>
        <v>0.12</v>
      </c>
      <c r="DK144" s="2">
        <f t="shared" si="161"/>
        <v>0.13</v>
      </c>
      <c r="DL144" s="2">
        <f t="shared" si="161"/>
        <v>0.13</v>
      </c>
      <c r="DM144" s="2">
        <f t="shared" si="161"/>
        <v>0.11</v>
      </c>
      <c r="DN144" s="2">
        <f t="shared" si="161"/>
        <v>0.1</v>
      </c>
      <c r="DO144" s="2">
        <f t="shared" si="161"/>
        <v>0.09</v>
      </c>
      <c r="DP144" s="2">
        <f t="shared" si="158"/>
        <v>6.9999999999664317E-2</v>
      </c>
      <c r="DQ144" s="2">
        <f t="shared" si="158"/>
        <v>4.9143293818426401E-2</v>
      </c>
      <c r="DR144" s="2">
        <f t="shared" si="158"/>
        <v>1.4102212602232024E-2</v>
      </c>
      <c r="DS144" s="2">
        <f t="shared" si="158"/>
        <v>1.8893330853367019E-3</v>
      </c>
      <c r="DT144" s="2">
        <f t="shared" si="158"/>
        <v>0</v>
      </c>
      <c r="DU144" s="21">
        <f t="shared" si="145"/>
        <v>76766465.739679158</v>
      </c>
      <c r="DV144" s="21">
        <f t="shared" si="145"/>
        <v>11880179.604591526</v>
      </c>
      <c r="DW144" s="21">
        <f t="shared" si="145"/>
        <v>1840893.7090562659</v>
      </c>
      <c r="DX144" s="21">
        <f t="shared" si="145"/>
        <v>285595.28974266152</v>
      </c>
      <c r="DY144" s="21">
        <f t="shared" si="145"/>
        <v>44356.377203990072</v>
      </c>
      <c r="DZ144" s="21">
        <f t="shared" si="145"/>
        <v>6896.2518605554706</v>
      </c>
      <c r="EA144" s="21">
        <f t="shared" si="145"/>
        <v>1073.2337804054173</v>
      </c>
      <c r="EB144" s="21">
        <f t="shared" si="145"/>
        <v>167.17617321345639</v>
      </c>
      <c r="EC144" s="21">
        <f t="shared" si="145"/>
        <v>26.063342550365739</v>
      </c>
      <c r="ED144" s="21">
        <f t="shared" si="145"/>
        <v>4.0666832699024091</v>
      </c>
      <c r="EE144" s="21">
        <f t="shared" si="145"/>
        <v>0.63501743949233835</v>
      </c>
      <c r="EF144" s="21">
        <f t="shared" si="145"/>
        <v>9.9231176568454871E-2</v>
      </c>
      <c r="EG144" s="21">
        <f t="shared" si="145"/>
        <v>1.5517127450703968E-2</v>
      </c>
      <c r="EH144" s="2">
        <f t="shared" si="132"/>
        <v>47.56817232616924</v>
      </c>
      <c r="EI144" s="2">
        <f t="shared" si="132"/>
        <v>49.397717415637288</v>
      </c>
      <c r="EJ144" s="2">
        <f t="shared" si="132"/>
        <v>51.227262505105337</v>
      </c>
      <c r="EK144" s="2">
        <f t="shared" si="132"/>
        <v>53.056807594573385</v>
      </c>
      <c r="EL144" s="2">
        <f t="shared" si="132"/>
        <v>54.886352684041434</v>
      </c>
      <c r="EM144" s="2">
        <f t="shared" si="132"/>
        <v>56.715897773509482</v>
      </c>
      <c r="EN144" s="2">
        <f t="shared" si="132"/>
        <v>58.545442862977524</v>
      </c>
      <c r="EO144" s="2">
        <f t="shared" si="132"/>
        <v>60.374987952445572</v>
      </c>
      <c r="EP144" s="2">
        <f t="shared" si="130"/>
        <v>62.204533041913621</v>
      </c>
      <c r="EQ144" s="2">
        <f t="shared" si="130"/>
        <v>64.034078131381662</v>
      </c>
      <c r="ER144" s="2">
        <f t="shared" si="130"/>
        <v>65.863623220849718</v>
      </c>
      <c r="ES144" s="2">
        <f t="shared" si="130"/>
        <v>67.693168310317759</v>
      </c>
      <c r="ET144" s="2">
        <f t="shared" si="130"/>
        <v>69.522713399785815</v>
      </c>
      <c r="EU144" s="2">
        <f t="shared" si="140"/>
        <v>4.8647950405373367E-6</v>
      </c>
      <c r="EV144" s="2">
        <f t="shared" si="140"/>
        <v>7.5286309281315118E-7</v>
      </c>
      <c r="EW144" s="2">
        <f t="shared" si="140"/>
        <v>1.1665993086541609E-7</v>
      </c>
      <c r="EX144" s="2">
        <f t="shared" si="139"/>
        <v>1.8098560820194011E-8</v>
      </c>
      <c r="EY144" s="2">
        <f t="shared" si="139"/>
        <v>2.8109237771856829E-9</v>
      </c>
      <c r="EZ144" s="2">
        <f t="shared" si="139"/>
        <v>4.3702483273482063E-10</v>
      </c>
      <c r="FA144" s="2">
        <f t="shared" si="139"/>
        <v>6.8012280127086004E-11</v>
      </c>
      <c r="FB144" s="2">
        <f t="shared" si="139"/>
        <v>1.0594180812006109E-11</v>
      </c>
      <c r="FC144" s="2">
        <f t="shared" si="139"/>
        <v>1.6516693631410482E-12</v>
      </c>
      <c r="FD144" s="2">
        <f t="shared" si="159"/>
        <v>2.5771123383411973E-13</v>
      </c>
      <c r="FE144" s="2">
        <f t="shared" si="159"/>
        <v>4.0241916317638677E-14</v>
      </c>
      <c r="FF144" s="2">
        <f t="shared" si="159"/>
        <v>6.2884142312075315E-15</v>
      </c>
      <c r="FG144" s="2">
        <f t="shared" si="159"/>
        <v>9.8334141005728556E-16</v>
      </c>
    </row>
    <row r="145" spans="1:163" x14ac:dyDescent="0.25">
      <c r="A145" s="19">
        <v>127</v>
      </c>
      <c r="B145" s="19">
        <v>279</v>
      </c>
      <c r="C145" s="4">
        <f t="shared" si="122"/>
        <v>127</v>
      </c>
      <c r="D145" s="20">
        <f t="shared" si="122"/>
        <v>279</v>
      </c>
      <c r="E145" s="8">
        <f t="shared" si="92"/>
        <v>552.16000000000008</v>
      </c>
      <c r="F145" s="21">
        <f t="shared" si="111"/>
        <v>6.3371356147021542E-14</v>
      </c>
      <c r="G145" s="7">
        <f t="shared" si="93"/>
        <v>0.22612665814969407</v>
      </c>
      <c r="H145" s="7">
        <f t="shared" si="94"/>
        <v>9.4064639627375862E-3</v>
      </c>
      <c r="I145" s="32">
        <f t="shared" si="95"/>
        <v>95.456925438736064</v>
      </c>
      <c r="J145" s="2">
        <f t="shared" si="105"/>
        <v>5.8087185402881039</v>
      </c>
      <c r="K145" s="2">
        <f t="shared" si="96"/>
        <v>44.120175115356652</v>
      </c>
      <c r="L145" s="2">
        <f t="shared" si="106"/>
        <v>1.6564413508321554</v>
      </c>
      <c r="M145" s="2">
        <f t="shared" si="97"/>
        <v>1</v>
      </c>
      <c r="N145" s="2">
        <f t="shared" si="98"/>
        <v>1</v>
      </c>
      <c r="O145" s="2">
        <f t="shared" si="99"/>
        <v>1</v>
      </c>
      <c r="P145" s="2">
        <f t="shared" si="100"/>
        <v>0.96879189056578263</v>
      </c>
      <c r="Q145" s="6">
        <f t="shared" si="101"/>
        <v>279</v>
      </c>
      <c r="R145" s="2">
        <f t="shared" si="153"/>
        <v>0.05</v>
      </c>
      <c r="S145" s="2">
        <f t="shared" si="153"/>
        <v>0.1</v>
      </c>
      <c r="T145" s="2">
        <f t="shared" si="153"/>
        <v>0.15</v>
      </c>
      <c r="U145" s="2">
        <f t="shared" si="153"/>
        <v>0.2</v>
      </c>
      <c r="V145" s="2">
        <f t="shared" si="153"/>
        <v>0.2</v>
      </c>
      <c r="W145" s="2">
        <f t="shared" si="153"/>
        <v>0.15</v>
      </c>
      <c r="X145" s="2">
        <f t="shared" si="153"/>
        <v>0.1</v>
      </c>
      <c r="Y145" s="2">
        <f t="shared" si="152"/>
        <v>0.05</v>
      </c>
      <c r="Z145" s="21">
        <f t="shared" si="142"/>
        <v>6654325160659.8691</v>
      </c>
      <c r="AA145" s="21">
        <f t="shared" si="142"/>
        <v>1026265101267.6836</v>
      </c>
      <c r="AB145" s="21">
        <f t="shared" si="142"/>
        <v>158603041834.68283</v>
      </c>
      <c r="AC145" s="21">
        <f t="shared" si="142"/>
        <v>24557457783.031719</v>
      </c>
      <c r="AD145" s="21">
        <f t="shared" si="142"/>
        <v>3808975460.1643391</v>
      </c>
      <c r="AE145" s="21">
        <f t="shared" si="142"/>
        <v>591734197.16994762</v>
      </c>
      <c r="AF145" s="21">
        <f t="shared" si="142"/>
        <v>92063282.41461736</v>
      </c>
      <c r="AG145" s="21">
        <f t="shared" si="142"/>
        <v>14343027.721681699</v>
      </c>
      <c r="AH145" s="2">
        <f t="shared" si="160"/>
        <v>36.458364474852978</v>
      </c>
      <c r="AI145" s="2">
        <f t="shared" si="160"/>
        <v>38.281282698595632</v>
      </c>
      <c r="AJ145" s="2">
        <f t="shared" si="160"/>
        <v>40.104200922338279</v>
      </c>
      <c r="AK145" s="2">
        <f t="shared" si="160"/>
        <v>41.927119146080926</v>
      </c>
      <c r="AL145" s="2">
        <f t="shared" si="160"/>
        <v>43.750037369823573</v>
      </c>
      <c r="AM145" s="2">
        <f t="shared" si="160"/>
        <v>45.572955593566228</v>
      </c>
      <c r="AN145" s="2">
        <f t="shared" si="160"/>
        <v>47.395873817308875</v>
      </c>
      <c r="AO145" s="2">
        <f t="shared" si="160"/>
        <v>49.218792041051529</v>
      </c>
      <c r="AP145" s="2">
        <f t="shared" si="147"/>
        <v>0.42169360967426706</v>
      </c>
      <c r="AQ145" s="2">
        <f t="shared" si="147"/>
        <v>6.5035811233693647E-2</v>
      </c>
      <c r="AR145" s="2">
        <f t="shared" si="147"/>
        <v>1.0050889850106649E-2</v>
      </c>
      <c r="AS145" s="2">
        <f t="shared" si="146"/>
        <v>1.5562394032339495E-3</v>
      </c>
      <c r="AT145" s="2">
        <f t="shared" si="146"/>
        <v>2.4137994044133964E-4</v>
      </c>
      <c r="AU145" s="2">
        <f t="shared" si="146"/>
        <v>3.7498998553228628E-5</v>
      </c>
      <c r="AV145" s="2">
        <f t="shared" si="146"/>
        <v>5.8341750579605426E-6</v>
      </c>
      <c r="AW145" s="2">
        <f t="shared" si="119"/>
        <v>9.0893711797729397E-7</v>
      </c>
      <c r="AX145" s="2"/>
      <c r="AY145" s="6">
        <f t="shared" si="102"/>
        <v>279</v>
      </c>
      <c r="AZ145" s="2">
        <f t="shared" si="156"/>
        <v>0.05</v>
      </c>
      <c r="BA145" s="2">
        <f t="shared" si="156"/>
        <v>0.15</v>
      </c>
      <c r="BB145" s="2">
        <f t="shared" si="156"/>
        <v>0.2</v>
      </c>
      <c r="BC145" s="2">
        <f t="shared" si="154"/>
        <v>0.2</v>
      </c>
      <c r="BD145" s="2">
        <f t="shared" si="154"/>
        <v>0.2</v>
      </c>
      <c r="BE145" s="2">
        <f t="shared" si="154"/>
        <v>0.15</v>
      </c>
      <c r="BF145" s="2">
        <f t="shared" si="154"/>
        <v>0.05</v>
      </c>
      <c r="BG145" s="21">
        <f t="shared" si="143"/>
        <v>1024244392744.2869</v>
      </c>
      <c r="BH145" s="21">
        <f t="shared" si="143"/>
        <v>158279364847.85489</v>
      </c>
      <c r="BI145" s="21">
        <f t="shared" si="143"/>
        <v>24505690513.474571</v>
      </c>
      <c r="BJ145" s="21">
        <f t="shared" si="143"/>
        <v>3800706090.3789582</v>
      </c>
      <c r="BK145" s="21">
        <f t="shared" si="143"/>
        <v>590414504.08483624</v>
      </c>
      <c r="BL145" s="21">
        <f t="shared" si="143"/>
        <v>91852834.584688604</v>
      </c>
      <c r="BM145" s="21">
        <f t="shared" si="143"/>
        <v>14309488.153963674</v>
      </c>
      <c r="BN145" s="2">
        <f t="shared" si="137"/>
        <v>38.281282698595632</v>
      </c>
      <c r="BO145" s="2">
        <f t="shared" si="137"/>
        <v>40.104200922338279</v>
      </c>
      <c r="BP145" s="2">
        <f t="shared" si="137"/>
        <v>41.927119146080926</v>
      </c>
      <c r="BQ145" s="2">
        <f t="shared" si="137"/>
        <v>43.750037369823573</v>
      </c>
      <c r="BR145" s="2">
        <f t="shared" si="137"/>
        <v>45.572955593566228</v>
      </c>
      <c r="BS145" s="2">
        <f t="shared" si="137"/>
        <v>47.395873817308875</v>
      </c>
      <c r="BT145" s="2">
        <f t="shared" si="137"/>
        <v>49.218792041051529</v>
      </c>
      <c r="BU145" s="2">
        <f t="shared" si="150"/>
        <v>6.4907756194188163E-2</v>
      </c>
      <c r="BV145" s="2">
        <f t="shared" si="150"/>
        <v>1.003037800049778E-2</v>
      </c>
      <c r="BW145" s="2">
        <f t="shared" si="150"/>
        <v>1.5529588411580849E-3</v>
      </c>
      <c r="BX145" s="2">
        <f t="shared" si="150"/>
        <v>2.4085589926355885E-4</v>
      </c>
      <c r="BY145" s="2">
        <f t="shared" si="150"/>
        <v>3.741536781272727E-5</v>
      </c>
      <c r="BZ145" s="2">
        <f t="shared" si="150"/>
        <v>5.8208386935797601E-6</v>
      </c>
      <c r="CA145" s="2">
        <f t="shared" si="148"/>
        <v>9.0681167008641782E-7</v>
      </c>
      <c r="CB145" s="2"/>
      <c r="CC145" s="6">
        <f t="shared" si="103"/>
        <v>279</v>
      </c>
      <c r="CD145" s="2">
        <f t="shared" si="157"/>
        <v>0.01</v>
      </c>
      <c r="CE145" s="2">
        <f t="shared" si="157"/>
        <v>0.05</v>
      </c>
      <c r="CF145" s="2">
        <f t="shared" si="157"/>
        <v>0.2</v>
      </c>
      <c r="CG145" s="2">
        <f t="shared" si="155"/>
        <v>0.48</v>
      </c>
      <c r="CH145" s="2">
        <f t="shared" si="155"/>
        <v>0.2</v>
      </c>
      <c r="CI145" s="2">
        <f t="shared" si="155"/>
        <v>0.05</v>
      </c>
      <c r="CJ145" s="2">
        <f t="shared" si="155"/>
        <v>0.01</v>
      </c>
      <c r="CK145" s="21">
        <f t="shared" si="144"/>
        <v>3800706090.3789582</v>
      </c>
      <c r="CL145" s="21">
        <f t="shared" si="144"/>
        <v>590414504.08483624</v>
      </c>
      <c r="CM145" s="21">
        <f t="shared" si="144"/>
        <v>91852834.584688604</v>
      </c>
      <c r="CN145" s="21">
        <f t="shared" si="144"/>
        <v>14309488.153963674</v>
      </c>
      <c r="CO145" s="21">
        <f t="shared" si="144"/>
        <v>2232079.936425033</v>
      </c>
      <c r="CP145" s="21">
        <f t="shared" si="144"/>
        <v>348587.55793941306</v>
      </c>
      <c r="CQ145" s="21">
        <f t="shared" si="144"/>
        <v>54500.013134975765</v>
      </c>
      <c r="CR145" s="2">
        <f t="shared" si="138"/>
        <v>43.750037369823573</v>
      </c>
      <c r="CS145" s="2">
        <f t="shared" si="138"/>
        <v>45.572955593566228</v>
      </c>
      <c r="CT145" s="2">
        <f t="shared" si="138"/>
        <v>47.395873817308875</v>
      </c>
      <c r="CU145" s="2">
        <f t="shared" si="138"/>
        <v>49.218792041051529</v>
      </c>
      <c r="CV145" s="2">
        <f t="shared" si="138"/>
        <v>51.041710264794176</v>
      </c>
      <c r="CW145" s="2">
        <f t="shared" si="138"/>
        <v>52.864628488536823</v>
      </c>
      <c r="CX145" s="2">
        <f t="shared" si="138"/>
        <v>54.687546712279477</v>
      </c>
      <c r="CY145" s="2">
        <f t="shared" si="151"/>
        <v>2.4085589926355885E-4</v>
      </c>
      <c r="CZ145" s="2">
        <f t="shared" si="151"/>
        <v>3.741536781272727E-5</v>
      </c>
      <c r="DA145" s="2">
        <f t="shared" si="151"/>
        <v>5.8208386935797601E-6</v>
      </c>
      <c r="DB145" s="2">
        <f t="shared" si="151"/>
        <v>9.0681167008641782E-7</v>
      </c>
      <c r="DC145" s="2">
        <f t="shared" si="151"/>
        <v>1.4144993259981196E-7</v>
      </c>
      <c r="DD145" s="2">
        <f t="shared" si="151"/>
        <v>2.2090466282599051E-8</v>
      </c>
      <c r="DE145" s="2">
        <f t="shared" si="149"/>
        <v>3.4537397423939018E-9</v>
      </c>
      <c r="DF145" s="2"/>
      <c r="DG145" s="6">
        <f t="shared" si="104"/>
        <v>279</v>
      </c>
      <c r="DH145" s="2">
        <f t="shared" si="161"/>
        <v>0.06</v>
      </c>
      <c r="DI145" s="2">
        <f t="shared" si="161"/>
        <v>0.09</v>
      </c>
      <c r="DJ145" s="2">
        <f t="shared" si="161"/>
        <v>0.12</v>
      </c>
      <c r="DK145" s="2">
        <f t="shared" si="161"/>
        <v>0.13</v>
      </c>
      <c r="DL145" s="2">
        <f t="shared" si="161"/>
        <v>0.13</v>
      </c>
      <c r="DM145" s="2">
        <f t="shared" si="161"/>
        <v>0.11</v>
      </c>
      <c r="DN145" s="2">
        <f t="shared" si="161"/>
        <v>0.1</v>
      </c>
      <c r="DO145" s="2">
        <f t="shared" si="161"/>
        <v>0.09</v>
      </c>
      <c r="DP145" s="2">
        <f t="shared" si="158"/>
        <v>6.9999999999999646E-2</v>
      </c>
      <c r="DQ145" s="2">
        <f t="shared" si="158"/>
        <v>4.9714372909187593E-2</v>
      </c>
      <c r="DR145" s="2">
        <f t="shared" si="158"/>
        <v>1.667958967846303E-2</v>
      </c>
      <c r="DS145" s="2">
        <f t="shared" si="158"/>
        <v>2.3979279781324125E-3</v>
      </c>
      <c r="DT145" s="2">
        <f t="shared" si="158"/>
        <v>0</v>
      </c>
      <c r="DU145" s="21">
        <f t="shared" si="145"/>
        <v>91852834.584688604</v>
      </c>
      <c r="DV145" s="21">
        <f t="shared" si="145"/>
        <v>14309488.153963674</v>
      </c>
      <c r="DW145" s="21">
        <f t="shared" si="145"/>
        <v>2232079.936425033</v>
      </c>
      <c r="DX145" s="21">
        <f t="shared" si="145"/>
        <v>348587.55793941306</v>
      </c>
      <c r="DY145" s="21">
        <f t="shared" si="145"/>
        <v>54500.013134975765</v>
      </c>
      <c r="DZ145" s="21">
        <f t="shared" si="145"/>
        <v>8529.6899916632501</v>
      </c>
      <c r="EA145" s="21">
        <f t="shared" si="145"/>
        <v>1336.2692261044695</v>
      </c>
      <c r="EB145" s="21">
        <f t="shared" si="145"/>
        <v>209.53348040027973</v>
      </c>
      <c r="EC145" s="21">
        <f t="shared" si="145"/>
        <v>32.884291884283002</v>
      </c>
      <c r="ED145" s="21">
        <f t="shared" si="145"/>
        <v>5.1650912026576474</v>
      </c>
      <c r="EE145" s="21">
        <f t="shared" si="145"/>
        <v>0.81189991210418122</v>
      </c>
      <c r="EF145" s="21">
        <f t="shared" si="145"/>
        <v>0.12771564992413886</v>
      </c>
      <c r="EG145" s="21">
        <f t="shared" si="145"/>
        <v>2.0104180865200615E-2</v>
      </c>
      <c r="EH145" s="2">
        <f t="shared" si="132"/>
        <v>47.395873817308875</v>
      </c>
      <c r="EI145" s="2">
        <f t="shared" si="132"/>
        <v>49.218792041051529</v>
      </c>
      <c r="EJ145" s="2">
        <f t="shared" si="132"/>
        <v>51.041710264794176</v>
      </c>
      <c r="EK145" s="2">
        <f t="shared" si="132"/>
        <v>52.864628488536823</v>
      </c>
      <c r="EL145" s="2">
        <f t="shared" si="132"/>
        <v>54.687546712279477</v>
      </c>
      <c r="EM145" s="2">
        <f t="shared" si="132"/>
        <v>56.510464936022125</v>
      </c>
      <c r="EN145" s="2">
        <f t="shared" si="132"/>
        <v>58.333383159764772</v>
      </c>
      <c r="EO145" s="2">
        <f t="shared" si="132"/>
        <v>60.156301383507419</v>
      </c>
      <c r="EP145" s="2">
        <f t="shared" si="130"/>
        <v>61.979219607250066</v>
      </c>
      <c r="EQ145" s="2">
        <f t="shared" si="130"/>
        <v>63.80213783099272</v>
      </c>
      <c r="ER145" s="2">
        <f t="shared" si="130"/>
        <v>65.625056054735367</v>
      </c>
      <c r="ES145" s="2">
        <f t="shared" si="130"/>
        <v>67.447974278478014</v>
      </c>
      <c r="ET145" s="2">
        <f t="shared" si="130"/>
        <v>69.270892502220661</v>
      </c>
      <c r="EU145" s="2">
        <f t="shared" si="140"/>
        <v>5.8208386935797601E-6</v>
      </c>
      <c r="EV145" s="2">
        <f t="shared" si="140"/>
        <v>9.0681167008641782E-7</v>
      </c>
      <c r="EW145" s="2">
        <f t="shared" si="140"/>
        <v>1.4144993259981196E-7</v>
      </c>
      <c r="EX145" s="2">
        <f t="shared" si="139"/>
        <v>2.2090466282599051E-8</v>
      </c>
      <c r="EY145" s="2">
        <f t="shared" si="139"/>
        <v>3.4537397423939018E-9</v>
      </c>
      <c r="EZ145" s="2">
        <f t="shared" si="139"/>
        <v>5.4053802228537704E-10</v>
      </c>
      <c r="FA145" s="2">
        <f t="shared" si="139"/>
        <v>8.4681193035771176E-11</v>
      </c>
      <c r="FB145" s="2">
        <f t="shared" si="139"/>
        <v>1.3278420811171085E-11</v>
      </c>
      <c r="FC145" s="2">
        <f t="shared" si="139"/>
        <v>2.0839221726415085E-12</v>
      </c>
      <c r="FD145" s="2">
        <f t="shared" si="159"/>
        <v>3.2731883413546563E-13</v>
      </c>
      <c r="FE145" s="2">
        <f t="shared" si="159"/>
        <v>5.1451198485689552E-14</v>
      </c>
      <c r="FF145" s="2">
        <f t="shared" si="159"/>
        <v>8.0935139368909273E-15</v>
      </c>
      <c r="FG145" s="2">
        <f t="shared" si="159"/>
        <v>1.2740292056527639E-15</v>
      </c>
    </row>
    <row r="146" spans="1:163" x14ac:dyDescent="0.25">
      <c r="A146" s="19">
        <v>128</v>
      </c>
      <c r="B146" s="19">
        <v>281</v>
      </c>
      <c r="C146" s="4">
        <f t="shared" si="122"/>
        <v>128</v>
      </c>
      <c r="D146" s="20">
        <f t="shared" si="122"/>
        <v>281</v>
      </c>
      <c r="E146" s="8">
        <f t="shared" ref="E146:E148" si="162">D146+273.16</f>
        <v>554.16000000000008</v>
      </c>
      <c r="F146" s="21">
        <f t="shared" si="111"/>
        <v>6.3371356147021542E-14</v>
      </c>
      <c r="G146" s="7">
        <f t="shared" ref="G146:G148" si="163">($E$5-2*M146*$G$8-O146*$G$12-4*P146*$G$13)/(1-N146*$G$9/2-O146*$G$11-P146*$G$13)</f>
        <v>0.22319821673916609</v>
      </c>
      <c r="H146" s="7">
        <f t="shared" ref="H146:H148" si="164">($E$6-M146*$G$8-N146*$G$9)/(1-N146*$G$9/2-O146*G$11-P146*$G$13)</f>
        <v>9.413763168646179E-3</v>
      </c>
      <c r="I146" s="32">
        <f t="shared" ref="I146:I148" si="165">1200/(12+G146+16*H146)-1.5</f>
        <v>95.478956579736092</v>
      </c>
      <c r="J146" s="2">
        <f t="shared" si="105"/>
        <v>5.8635054776650515</v>
      </c>
      <c r="K146" s="2">
        <f t="shared" ref="K146:K148" si="166">EXP((-1.25)+4.5*($I146/100-0.65)+300*($I146/100-0.65)^5+160000000*($I146/100-0.65)^15)</f>
        <v>45.703060234858384</v>
      </c>
      <c r="L146" s="2">
        <f t="shared" si="106"/>
        <v>1.6599336146634194</v>
      </c>
      <c r="M146" s="2">
        <f t="shared" ref="M146:M148" si="167">SUM(R146:Y146)</f>
        <v>1</v>
      </c>
      <c r="N146" s="2">
        <f t="shared" ref="N146:N148" si="168">SUM(AZ146:BF146)</f>
        <v>1</v>
      </c>
      <c r="O146" s="2">
        <f t="shared" ref="O146:O148" si="169">SUM(CD146:CJ146)</f>
        <v>1</v>
      </c>
      <c r="P146" s="2">
        <f t="shared" ref="P146:P148" si="170">SUM(DH146:DT146)</f>
        <v>0.9723113789889114</v>
      </c>
      <c r="Q146" s="6">
        <f t="shared" ref="Q146:Q148" si="171">D146</f>
        <v>281</v>
      </c>
      <c r="R146" s="2">
        <f t="shared" si="153"/>
        <v>0.05</v>
      </c>
      <c r="S146" s="2">
        <f t="shared" si="153"/>
        <v>0.1</v>
      </c>
      <c r="T146" s="2">
        <f t="shared" si="153"/>
        <v>0.15</v>
      </c>
      <c r="U146" s="2">
        <f t="shared" si="153"/>
        <v>0.2</v>
      </c>
      <c r="V146" s="2">
        <f t="shared" si="153"/>
        <v>0.2</v>
      </c>
      <c r="W146" s="2">
        <f t="shared" si="153"/>
        <v>0.15</v>
      </c>
      <c r="X146" s="2">
        <f t="shared" si="153"/>
        <v>0.1</v>
      </c>
      <c r="Y146" s="2">
        <f t="shared" si="152"/>
        <v>0.05</v>
      </c>
      <c r="Z146" s="21">
        <f t="shared" si="142"/>
        <v>7643833336763.7578</v>
      </c>
      <c r="AA146" s="21">
        <f t="shared" si="142"/>
        <v>1186662926027.3008</v>
      </c>
      <c r="AB146" s="21">
        <f t="shared" si="142"/>
        <v>184603387636.2182</v>
      </c>
      <c r="AC146" s="21">
        <f t="shared" si="142"/>
        <v>28772106052.440182</v>
      </c>
      <c r="AD146" s="21">
        <f t="shared" si="142"/>
        <v>4492171141.6413174</v>
      </c>
      <c r="AE146" s="21">
        <f t="shared" si="142"/>
        <v>702480809.81799829</v>
      </c>
      <c r="AF146" s="21">
        <f t="shared" si="142"/>
        <v>110015469.02508307</v>
      </c>
      <c r="AG146" s="21">
        <f t="shared" si="142"/>
        <v>17253113.697487831</v>
      </c>
      <c r="AH146" s="2">
        <f t="shared" si="160"/>
        <v>36.326783832169085</v>
      </c>
      <c r="AI146" s="2">
        <f t="shared" si="160"/>
        <v>38.143123023777541</v>
      </c>
      <c r="AJ146" s="2">
        <f t="shared" si="160"/>
        <v>39.959462215385997</v>
      </c>
      <c r="AK146" s="2">
        <f t="shared" si="160"/>
        <v>41.775801406994454</v>
      </c>
      <c r="AL146" s="2">
        <f t="shared" si="160"/>
        <v>43.592140598602903</v>
      </c>
      <c r="AM146" s="2">
        <f t="shared" si="160"/>
        <v>45.408479790211359</v>
      </c>
      <c r="AN146" s="2">
        <f t="shared" si="160"/>
        <v>47.224818981819816</v>
      </c>
      <c r="AO146" s="2">
        <f t="shared" si="160"/>
        <v>49.041158173428272</v>
      </c>
      <c r="AP146" s="2">
        <f t="shared" si="147"/>
        <v>0.48440008471253632</v>
      </c>
      <c r="AQ146" s="2">
        <f t="shared" si="147"/>
        <v>7.5200438911742898E-2</v>
      </c>
      <c r="AR146" s="2">
        <f t="shared" si="147"/>
        <v>1.1698567023841464E-2</v>
      </c>
      <c r="AS146" s="2">
        <f t="shared" si="146"/>
        <v>1.8233273797490612E-3</v>
      </c>
      <c r="AT146" s="2">
        <f t="shared" si="146"/>
        <v>2.846749772903243E-4</v>
      </c>
      <c r="AU146" s="2">
        <f t="shared" si="146"/>
        <v>4.4517161585424485E-5</v>
      </c>
      <c r="AV146" s="2">
        <f t="shared" si="146"/>
        <v>6.971829469270156E-6</v>
      </c>
      <c r="AW146" s="2">
        <f t="shared" si="119"/>
        <v>1.0933532127685571E-6</v>
      </c>
      <c r="AX146" s="2"/>
      <c r="AY146" s="6">
        <f t="shared" ref="AY146:AY148" si="172">D146</f>
        <v>281</v>
      </c>
      <c r="AZ146" s="2">
        <f t="shared" si="156"/>
        <v>0.05</v>
      </c>
      <c r="BA146" s="2">
        <f t="shared" si="156"/>
        <v>0.15</v>
      </c>
      <c r="BB146" s="2">
        <f t="shared" si="156"/>
        <v>0.2</v>
      </c>
      <c r="BC146" s="2">
        <f t="shared" si="154"/>
        <v>0.2</v>
      </c>
      <c r="BD146" s="2">
        <f t="shared" si="154"/>
        <v>0.2</v>
      </c>
      <c r="BE146" s="2">
        <f t="shared" si="154"/>
        <v>0.15</v>
      </c>
      <c r="BF146" s="2">
        <f t="shared" si="154"/>
        <v>0.05</v>
      </c>
      <c r="BG146" s="21">
        <f t="shared" si="143"/>
        <v>1184333090955.7578</v>
      </c>
      <c r="BH146" s="21">
        <f t="shared" si="143"/>
        <v>184227669570.93582</v>
      </c>
      <c r="BI146" s="21">
        <f t="shared" si="143"/>
        <v>28711610048.610798</v>
      </c>
      <c r="BJ146" s="21">
        <f t="shared" si="143"/>
        <v>4482442356.5265369</v>
      </c>
      <c r="BK146" s="21">
        <f t="shared" si="143"/>
        <v>700917775.75807369</v>
      </c>
      <c r="BL146" s="21">
        <f t="shared" si="143"/>
        <v>109764543.66954763</v>
      </c>
      <c r="BM146" s="21">
        <f t="shared" si="143"/>
        <v>17212855.153035402</v>
      </c>
      <c r="BN146" s="2">
        <f t="shared" si="137"/>
        <v>38.143123023777541</v>
      </c>
      <c r="BO146" s="2">
        <f t="shared" si="137"/>
        <v>39.959462215385997</v>
      </c>
      <c r="BP146" s="2">
        <f t="shared" si="137"/>
        <v>41.775801406994454</v>
      </c>
      <c r="BQ146" s="2">
        <f t="shared" si="137"/>
        <v>43.592140598602903</v>
      </c>
      <c r="BR146" s="2">
        <f t="shared" si="137"/>
        <v>45.408479790211359</v>
      </c>
      <c r="BS146" s="2">
        <f t="shared" si="137"/>
        <v>47.224818981819816</v>
      </c>
      <c r="BT146" s="2">
        <f t="shared" si="137"/>
        <v>49.041158173428272</v>
      </c>
      <c r="BU146" s="2">
        <f t="shared" si="150"/>
        <v>7.5052794103660336E-2</v>
      </c>
      <c r="BV146" s="2">
        <f t="shared" si="150"/>
        <v>1.1674757260515584E-2</v>
      </c>
      <c r="BW146" s="2">
        <f t="shared" si="150"/>
        <v>1.8194936659449181E-3</v>
      </c>
      <c r="BX146" s="2">
        <f t="shared" si="150"/>
        <v>2.8405845098393776E-4</v>
      </c>
      <c r="BY146" s="2">
        <f t="shared" si="150"/>
        <v>4.4418109997343076E-5</v>
      </c>
      <c r="BZ146" s="2">
        <f t="shared" si="150"/>
        <v>6.9559279891982027E-6</v>
      </c>
      <c r="CA146" s="2">
        <f t="shared" si="148"/>
        <v>1.0908019742101014E-6</v>
      </c>
      <c r="CB146" s="2"/>
      <c r="CC146" s="6">
        <f t="shared" ref="CC146:CC148" si="173">D146</f>
        <v>281</v>
      </c>
      <c r="CD146" s="2">
        <f t="shared" si="157"/>
        <v>0.01</v>
      </c>
      <c r="CE146" s="2">
        <f t="shared" si="157"/>
        <v>0.05</v>
      </c>
      <c r="CF146" s="2">
        <f t="shared" si="157"/>
        <v>0.2</v>
      </c>
      <c r="CG146" s="2">
        <f t="shared" si="155"/>
        <v>0.48</v>
      </c>
      <c r="CH146" s="2">
        <f t="shared" si="155"/>
        <v>0.2</v>
      </c>
      <c r="CI146" s="2">
        <f t="shared" si="155"/>
        <v>0.05</v>
      </c>
      <c r="CJ146" s="2">
        <f t="shared" si="155"/>
        <v>0.01</v>
      </c>
      <c r="CK146" s="21">
        <f t="shared" si="144"/>
        <v>4482442356.5265369</v>
      </c>
      <c r="CL146" s="21">
        <f t="shared" si="144"/>
        <v>700917775.75807369</v>
      </c>
      <c r="CM146" s="21">
        <f t="shared" si="144"/>
        <v>109764543.66954763</v>
      </c>
      <c r="CN146" s="21">
        <f t="shared" si="144"/>
        <v>17212855.153035402</v>
      </c>
      <c r="CO146" s="21">
        <f t="shared" si="144"/>
        <v>2702699.2481082967</v>
      </c>
      <c r="CP146" s="21">
        <f t="shared" si="144"/>
        <v>424872.76759332989</v>
      </c>
      <c r="CQ146" s="21">
        <f t="shared" si="144"/>
        <v>66865.568862079672</v>
      </c>
      <c r="CR146" s="2">
        <f t="shared" si="138"/>
        <v>43.592140598602903</v>
      </c>
      <c r="CS146" s="2">
        <f t="shared" si="138"/>
        <v>45.408479790211359</v>
      </c>
      <c r="CT146" s="2">
        <f t="shared" si="138"/>
        <v>47.224818981819816</v>
      </c>
      <c r="CU146" s="2">
        <f t="shared" si="138"/>
        <v>49.041158173428272</v>
      </c>
      <c r="CV146" s="2">
        <f t="shared" si="138"/>
        <v>50.857497365036728</v>
      </c>
      <c r="CW146" s="2">
        <f t="shared" si="138"/>
        <v>52.673836556645185</v>
      </c>
      <c r="CX146" s="2">
        <f t="shared" si="138"/>
        <v>54.490175748253634</v>
      </c>
      <c r="CY146" s="2">
        <f t="shared" si="151"/>
        <v>2.8405845098393776E-4</v>
      </c>
      <c r="CZ146" s="2">
        <f t="shared" si="151"/>
        <v>4.4418109997343076E-5</v>
      </c>
      <c r="DA146" s="2">
        <f t="shared" si="151"/>
        <v>6.9559279891982027E-6</v>
      </c>
      <c r="DB146" s="2">
        <f t="shared" si="151"/>
        <v>1.0908019742101014E-6</v>
      </c>
      <c r="DC146" s="2">
        <f t="shared" si="151"/>
        <v>1.712737166101582E-7</v>
      </c>
      <c r="DD146" s="2">
        <f t="shared" si="151"/>
        <v>2.6924763472327619E-8</v>
      </c>
      <c r="DE146" s="2">
        <f t="shared" si="149"/>
        <v>4.2373617783320457E-9</v>
      </c>
      <c r="DF146" s="2"/>
      <c r="DG146" s="6">
        <f t="shared" ref="DG146:DG148" si="174">D146</f>
        <v>281</v>
      </c>
      <c r="DH146" s="2">
        <f t="shared" si="161"/>
        <v>0.06</v>
      </c>
      <c r="DI146" s="2">
        <f t="shared" si="161"/>
        <v>0.09</v>
      </c>
      <c r="DJ146" s="2">
        <f t="shared" si="161"/>
        <v>0.12</v>
      </c>
      <c r="DK146" s="2">
        <f t="shared" si="161"/>
        <v>0.13</v>
      </c>
      <c r="DL146" s="2">
        <f t="shared" si="161"/>
        <v>0.13</v>
      </c>
      <c r="DM146" s="2">
        <f t="shared" si="161"/>
        <v>0.11</v>
      </c>
      <c r="DN146" s="2">
        <f t="shared" si="161"/>
        <v>0.1</v>
      </c>
      <c r="DO146" s="2">
        <f t="shared" si="161"/>
        <v>0.09</v>
      </c>
      <c r="DP146" s="2">
        <f t="shared" si="158"/>
        <v>7.0000000000000007E-2</v>
      </c>
      <c r="DQ146" s="2">
        <f t="shared" si="158"/>
        <v>4.9928425026719889E-2</v>
      </c>
      <c r="DR146" s="2">
        <f t="shared" si="158"/>
        <v>1.9356408089956499E-2</v>
      </c>
      <c r="DS146" s="2">
        <f t="shared" si="158"/>
        <v>3.026545872235018E-3</v>
      </c>
      <c r="DT146" s="2">
        <f t="shared" si="158"/>
        <v>0</v>
      </c>
      <c r="DU146" s="21">
        <f t="shared" si="145"/>
        <v>109764543.66954763</v>
      </c>
      <c r="DV146" s="21">
        <f t="shared" si="145"/>
        <v>17212855.153035402</v>
      </c>
      <c r="DW146" s="21">
        <f t="shared" si="145"/>
        <v>2702699.2481082967</v>
      </c>
      <c r="DX146" s="21">
        <f t="shared" si="145"/>
        <v>424872.76759332989</v>
      </c>
      <c r="DY146" s="21">
        <f t="shared" si="145"/>
        <v>66865.568862079672</v>
      </c>
      <c r="DZ146" s="21">
        <f t="shared" si="145"/>
        <v>10534.113750085406</v>
      </c>
      <c r="EA146" s="21">
        <f t="shared" si="145"/>
        <v>1661.1828887285462</v>
      </c>
      <c r="EB146" s="21">
        <f t="shared" si="145"/>
        <v>262.201727426817</v>
      </c>
      <c r="EC146" s="21">
        <f t="shared" si="145"/>
        <v>41.421820006596853</v>
      </c>
      <c r="ED146" s="21">
        <f t="shared" si="145"/>
        <v>6.5490328067393051</v>
      </c>
      <c r="EE146" s="21">
        <f t="shared" si="145"/>
        <v>1.0362393691874272</v>
      </c>
      <c r="EF146" s="21">
        <f t="shared" si="145"/>
        <v>0.16408167183993613</v>
      </c>
      <c r="EG146" s="21">
        <f t="shared" si="145"/>
        <v>2.5999239314962879E-2</v>
      </c>
      <c r="EH146" s="2">
        <f t="shared" ref="EH146:ET148" si="175">DH$12/$E146</f>
        <v>47.224818981819816</v>
      </c>
      <c r="EI146" s="2">
        <f t="shared" si="175"/>
        <v>49.041158173428272</v>
      </c>
      <c r="EJ146" s="2">
        <f t="shared" si="175"/>
        <v>50.857497365036728</v>
      </c>
      <c r="EK146" s="2">
        <f t="shared" si="175"/>
        <v>52.673836556645185</v>
      </c>
      <c r="EL146" s="2">
        <f t="shared" si="175"/>
        <v>54.490175748253634</v>
      </c>
      <c r="EM146" s="2">
        <f t="shared" si="175"/>
        <v>56.30651493986209</v>
      </c>
      <c r="EN146" s="2">
        <f t="shared" si="175"/>
        <v>58.122854131470547</v>
      </c>
      <c r="EO146" s="2">
        <f t="shared" si="175"/>
        <v>59.939193323078996</v>
      </c>
      <c r="EP146" s="2">
        <f t="shared" si="130"/>
        <v>61.755532514687452</v>
      </c>
      <c r="EQ146" s="2">
        <f t="shared" si="130"/>
        <v>63.571871706295909</v>
      </c>
      <c r="ER146" s="2">
        <f t="shared" si="130"/>
        <v>65.388210897904358</v>
      </c>
      <c r="ES146" s="2">
        <f t="shared" si="130"/>
        <v>67.204550089512807</v>
      </c>
      <c r="ET146" s="2">
        <f t="shared" si="130"/>
        <v>69.020889281121271</v>
      </c>
      <c r="EU146" s="2">
        <f t="shared" si="140"/>
        <v>6.9559279891982027E-6</v>
      </c>
      <c r="EV146" s="2">
        <f t="shared" si="140"/>
        <v>1.0908019742101014E-6</v>
      </c>
      <c r="EW146" s="2">
        <f t="shared" si="140"/>
        <v>1.712737166101582E-7</v>
      </c>
      <c r="EX146" s="2">
        <f t="shared" si="139"/>
        <v>2.6924763472327619E-8</v>
      </c>
      <c r="EY146" s="2">
        <f t="shared" si="139"/>
        <v>4.2373617783320457E-9</v>
      </c>
      <c r="EZ146" s="2">
        <f t="shared" si="139"/>
        <v>6.6756107414989888E-10</v>
      </c>
      <c r="FA146" s="2">
        <f t="shared" si="139"/>
        <v>1.0527141246695474E-10</v>
      </c>
      <c r="FB146" s="2">
        <f t="shared" si="139"/>
        <v>1.6616079051129085E-11</v>
      </c>
      <c r="FC146" s="2">
        <f t="shared" si="139"/>
        <v>2.6249569078958715E-12</v>
      </c>
      <c r="FD146" s="2">
        <f t="shared" si="159"/>
        <v>4.1502109041440464E-13</v>
      </c>
      <c r="FE146" s="2">
        <f t="shared" si="159"/>
        <v>6.5667894118341391E-14</v>
      </c>
      <c r="FF146" s="2">
        <f t="shared" si="159"/>
        <v>1.0398078063367307E-14</v>
      </c>
      <c r="FG146" s="2">
        <f t="shared" si="159"/>
        <v>1.6476070541801571E-15</v>
      </c>
    </row>
    <row r="147" spans="1:163" x14ac:dyDescent="0.25">
      <c r="A147" s="19">
        <v>129</v>
      </c>
      <c r="B147" s="19">
        <v>283</v>
      </c>
      <c r="C147" s="4">
        <f t="shared" si="122"/>
        <v>129</v>
      </c>
      <c r="D147" s="20">
        <f t="shared" si="122"/>
        <v>283</v>
      </c>
      <c r="E147" s="8">
        <f t="shared" si="162"/>
        <v>556.16000000000008</v>
      </c>
      <c r="F147" s="21">
        <f t="shared" si="111"/>
        <v>6.3371356147021542E-14</v>
      </c>
      <c r="G147" s="7">
        <f t="shared" si="163"/>
        <v>0.22031523624644306</v>
      </c>
      <c r="H147" s="7">
        <f t="shared" si="164"/>
        <v>9.4209490621973337E-3</v>
      </c>
      <c r="I147" s="32">
        <f t="shared" si="165"/>
        <v>95.500655493211056</v>
      </c>
      <c r="J147" s="2">
        <f t="shared" ref="J147:J148" si="176">G$16*EXP(-H$16*G147)-I$16*H147</f>
        <v>5.9179458355177292</v>
      </c>
      <c r="K147" s="2">
        <f t="shared" si="166"/>
        <v>47.332735242449608</v>
      </c>
      <c r="L147" s="2">
        <f t="shared" ref="L147:L148" si="177">1.57-0.4*G147+0.04/G147</f>
        <v>1.6634319342673332</v>
      </c>
      <c r="M147" s="2">
        <f t="shared" si="167"/>
        <v>1</v>
      </c>
      <c r="N147" s="2">
        <f t="shared" si="168"/>
        <v>1</v>
      </c>
      <c r="O147" s="2">
        <f t="shared" si="169"/>
        <v>1</v>
      </c>
      <c r="P147" s="2">
        <f t="shared" si="170"/>
        <v>0.97577090376842879</v>
      </c>
      <c r="Q147" s="6">
        <f t="shared" si="171"/>
        <v>283</v>
      </c>
      <c r="R147" s="2">
        <f t="shared" si="153"/>
        <v>0.05</v>
      </c>
      <c r="S147" s="2">
        <f t="shared" si="153"/>
        <v>0.1</v>
      </c>
      <c r="T147" s="2">
        <f t="shared" si="153"/>
        <v>0.15</v>
      </c>
      <c r="U147" s="2">
        <f t="shared" si="153"/>
        <v>0.2</v>
      </c>
      <c r="V147" s="2">
        <f t="shared" si="153"/>
        <v>0.2</v>
      </c>
      <c r="W147" s="2">
        <f t="shared" si="153"/>
        <v>0.15</v>
      </c>
      <c r="X147" s="2">
        <f t="shared" si="153"/>
        <v>0.1</v>
      </c>
      <c r="Y147" s="2">
        <f t="shared" si="152"/>
        <v>0.05</v>
      </c>
      <c r="Z147" s="21">
        <f t="shared" ref="Z147:AG148" si="178">Z146+(AP147-AP146)/$F147</f>
        <v>8771949388943.3437</v>
      </c>
      <c r="AA147" s="21">
        <f t="shared" si="178"/>
        <v>1370731374003.0881</v>
      </c>
      <c r="AB147" s="21">
        <f t="shared" si="178"/>
        <v>214636923304.6745</v>
      </c>
      <c r="AC147" s="21">
        <f t="shared" si="178"/>
        <v>33672546481.588749</v>
      </c>
      <c r="AD147" s="21">
        <f t="shared" si="178"/>
        <v>5291757372.7691727</v>
      </c>
      <c r="AE147" s="21">
        <f t="shared" si="178"/>
        <v>832946717.65658391</v>
      </c>
      <c r="AF147" s="21">
        <f t="shared" si="178"/>
        <v>131303246.18133523</v>
      </c>
      <c r="AG147" s="21">
        <f t="shared" si="178"/>
        <v>20726596.32475695</v>
      </c>
      <c r="AH147" s="2">
        <f t="shared" si="160"/>
        <v>36.196149540482637</v>
      </c>
      <c r="AI147" s="2">
        <f t="shared" si="160"/>
        <v>38.005957017506766</v>
      </c>
      <c r="AJ147" s="2">
        <f t="shared" si="160"/>
        <v>39.815764494530896</v>
      </c>
      <c r="AK147" s="2">
        <f t="shared" si="160"/>
        <v>41.625571971555026</v>
      </c>
      <c r="AL147" s="2">
        <f t="shared" si="160"/>
        <v>43.435379448579162</v>
      </c>
      <c r="AM147" s="2">
        <f t="shared" si="160"/>
        <v>45.245186925603292</v>
      </c>
      <c r="AN147" s="2">
        <f t="shared" si="160"/>
        <v>47.054994402627422</v>
      </c>
      <c r="AO147" s="2">
        <f t="shared" si="160"/>
        <v>48.864801879651559</v>
      </c>
      <c r="AP147" s="2">
        <f t="shared" si="147"/>
        <v>0.55589032883038081</v>
      </c>
      <c r="AQ147" s="2">
        <f t="shared" si="147"/>
        <v>8.6865106083846025E-2</v>
      </c>
      <c r="AR147" s="2">
        <f t="shared" si="147"/>
        <v>1.3601832909041482E-2</v>
      </c>
      <c r="AS147" s="2">
        <f t="shared" si="146"/>
        <v>2.1338749354618981E-3</v>
      </c>
      <c r="AT147" s="2">
        <f t="shared" si="146"/>
        <v>3.3534584111338231E-4</v>
      </c>
      <c r="AU147" s="2">
        <f t="shared" si="146"/>
        <v>5.2784963096107986E-5</v>
      </c>
      <c r="AV147" s="2">
        <f t="shared" si="146"/>
        <v>8.3208647770174411E-6</v>
      </c>
      <c r="AW147" s="2">
        <f t="shared" si="119"/>
        <v>1.3134725174117206E-6</v>
      </c>
      <c r="AX147" s="2"/>
      <c r="AY147" s="6">
        <f t="shared" si="172"/>
        <v>283</v>
      </c>
      <c r="AZ147" s="2">
        <f t="shared" si="156"/>
        <v>0.05</v>
      </c>
      <c r="BA147" s="2">
        <f t="shared" si="156"/>
        <v>0.15</v>
      </c>
      <c r="BB147" s="2">
        <f t="shared" si="156"/>
        <v>0.2</v>
      </c>
      <c r="BC147" s="2">
        <f t="shared" si="154"/>
        <v>0.2</v>
      </c>
      <c r="BD147" s="2">
        <f t="shared" si="154"/>
        <v>0.2</v>
      </c>
      <c r="BE147" s="2">
        <f t="shared" si="154"/>
        <v>0.15</v>
      </c>
      <c r="BF147" s="2">
        <f t="shared" si="154"/>
        <v>0.05</v>
      </c>
      <c r="BG147" s="21">
        <f t="shared" ref="BG147:BM148" si="179">BG146+(BU147-BU146)/$F147</f>
        <v>1368047866296.186</v>
      </c>
      <c r="BH147" s="21">
        <f t="shared" si="179"/>
        <v>214201262920.34833</v>
      </c>
      <c r="BI147" s="21">
        <f t="shared" si="179"/>
        <v>33601928807.85701</v>
      </c>
      <c r="BJ147" s="21">
        <f t="shared" si="179"/>
        <v>5280324914.2156658</v>
      </c>
      <c r="BK147" s="21">
        <f t="shared" si="179"/>
        <v>831097711.78186464</v>
      </c>
      <c r="BL147" s="21">
        <f t="shared" si="179"/>
        <v>131004433.85805087</v>
      </c>
      <c r="BM147" s="21">
        <f t="shared" si="179"/>
        <v>20678335.80009421</v>
      </c>
      <c r="BN147" s="2">
        <f t="shared" si="137"/>
        <v>38.005957017506766</v>
      </c>
      <c r="BO147" s="2">
        <f t="shared" si="137"/>
        <v>39.815764494530896</v>
      </c>
      <c r="BP147" s="2">
        <f t="shared" si="137"/>
        <v>41.625571971555026</v>
      </c>
      <c r="BQ147" s="2">
        <f t="shared" si="137"/>
        <v>43.435379448579162</v>
      </c>
      <c r="BR147" s="2">
        <f t="shared" si="137"/>
        <v>45.245186925603292</v>
      </c>
      <c r="BS147" s="2">
        <f t="shared" si="137"/>
        <v>47.054994402627422</v>
      </c>
      <c r="BT147" s="2">
        <f t="shared" si="137"/>
        <v>48.864801879651559</v>
      </c>
      <c r="BU147" s="2">
        <f t="shared" si="150"/>
        <v>8.6695048561228671E-2</v>
      </c>
      <c r="BV147" s="2">
        <f t="shared" si="150"/>
        <v>1.3574224519667201E-2</v>
      </c>
      <c r="BW147" s="2">
        <f t="shared" si="150"/>
        <v>2.1293997977095704E-3</v>
      </c>
      <c r="BX147" s="2">
        <f t="shared" si="150"/>
        <v>3.34621350710752E-4</v>
      </c>
      <c r="BY147" s="2">
        <f t="shared" si="150"/>
        <v>5.2667789086303212E-5</v>
      </c>
      <c r="BZ147" s="2">
        <f t="shared" si="150"/>
        <v>8.3019286348574696E-6</v>
      </c>
      <c r="CA147" s="2">
        <f t="shared" si="148"/>
        <v>1.3104141825154756E-6</v>
      </c>
      <c r="CB147" s="2"/>
      <c r="CC147" s="6">
        <f t="shared" si="173"/>
        <v>283</v>
      </c>
      <c r="CD147" s="2">
        <f t="shared" si="157"/>
        <v>0.01</v>
      </c>
      <c r="CE147" s="2">
        <f t="shared" si="157"/>
        <v>0.05</v>
      </c>
      <c r="CF147" s="2">
        <f t="shared" si="157"/>
        <v>0.2</v>
      </c>
      <c r="CG147" s="2">
        <f t="shared" si="155"/>
        <v>0.48</v>
      </c>
      <c r="CH147" s="2">
        <f t="shared" si="155"/>
        <v>0.2</v>
      </c>
      <c r="CI147" s="2">
        <f t="shared" si="155"/>
        <v>0.05</v>
      </c>
      <c r="CJ147" s="2">
        <f t="shared" si="155"/>
        <v>0.01</v>
      </c>
      <c r="CK147" s="21">
        <f t="shared" ref="CK147:CQ148" si="180">CK146+(CY147-CY146)/$F147</f>
        <v>5280324914.2156658</v>
      </c>
      <c r="CL147" s="21">
        <f t="shared" si="180"/>
        <v>831097711.78186464</v>
      </c>
      <c r="CM147" s="21">
        <f t="shared" si="180"/>
        <v>131004433.85805087</v>
      </c>
      <c r="CN147" s="21">
        <f t="shared" si="180"/>
        <v>20678335.80009421</v>
      </c>
      <c r="CO147" s="21">
        <f t="shared" si="180"/>
        <v>3268127.5810320782</v>
      </c>
      <c r="CP147" s="21">
        <f t="shared" si="180"/>
        <v>517128.7262577489</v>
      </c>
      <c r="CQ147" s="21">
        <f t="shared" si="180"/>
        <v>81918.253383107105</v>
      </c>
      <c r="CR147" s="2">
        <f t="shared" si="138"/>
        <v>43.435379448579162</v>
      </c>
      <c r="CS147" s="2">
        <f t="shared" si="138"/>
        <v>45.245186925603292</v>
      </c>
      <c r="CT147" s="2">
        <f t="shared" si="138"/>
        <v>47.054994402627422</v>
      </c>
      <c r="CU147" s="2">
        <f t="shared" si="138"/>
        <v>48.864801879651559</v>
      </c>
      <c r="CV147" s="2">
        <f t="shared" si="138"/>
        <v>50.674609356675688</v>
      </c>
      <c r="CW147" s="2">
        <f t="shared" si="138"/>
        <v>52.484416833699825</v>
      </c>
      <c r="CX147" s="2">
        <f t="shared" si="138"/>
        <v>54.294224310723955</v>
      </c>
      <c r="CY147" s="2">
        <f t="shared" si="151"/>
        <v>3.34621350710752E-4</v>
      </c>
      <c r="CZ147" s="2">
        <f t="shared" si="151"/>
        <v>5.2667789086303212E-5</v>
      </c>
      <c r="DA147" s="2">
        <f t="shared" si="151"/>
        <v>8.3019286348574696E-6</v>
      </c>
      <c r="DB147" s="2">
        <f t="shared" si="151"/>
        <v>1.3104141825154756E-6</v>
      </c>
      <c r="DC147" s="2">
        <f t="shared" si="151"/>
        <v>2.0710567687148784E-7</v>
      </c>
      <c r="DD147" s="2">
        <f t="shared" si="151"/>
        <v>3.2771148685535412E-8</v>
      </c>
      <c r="DE147" s="2">
        <f t="shared" si="149"/>
        <v>5.191270810082834E-9</v>
      </c>
      <c r="DF147" s="2"/>
      <c r="DG147" s="6">
        <f t="shared" si="174"/>
        <v>283</v>
      </c>
      <c r="DH147" s="2">
        <f t="shared" si="161"/>
        <v>0.06</v>
      </c>
      <c r="DI147" s="2">
        <f t="shared" si="161"/>
        <v>0.09</v>
      </c>
      <c r="DJ147" s="2">
        <f t="shared" si="161"/>
        <v>0.12</v>
      </c>
      <c r="DK147" s="2">
        <f t="shared" si="161"/>
        <v>0.13</v>
      </c>
      <c r="DL147" s="2">
        <f t="shared" si="161"/>
        <v>0.13</v>
      </c>
      <c r="DM147" s="2">
        <f t="shared" si="161"/>
        <v>0.11</v>
      </c>
      <c r="DN147" s="2">
        <f t="shared" si="161"/>
        <v>0.1</v>
      </c>
      <c r="DO147" s="2">
        <f t="shared" si="161"/>
        <v>0.09</v>
      </c>
      <c r="DP147" s="2">
        <f t="shared" si="158"/>
        <v>7.0000000000000007E-2</v>
      </c>
      <c r="DQ147" s="2">
        <f t="shared" si="158"/>
        <v>4.9987447182628923E-2</v>
      </c>
      <c r="DR147" s="2">
        <f t="shared" si="158"/>
        <v>2.1988197702329602E-2</v>
      </c>
      <c r="DS147" s="2">
        <f t="shared" si="158"/>
        <v>3.7952588834703248E-3</v>
      </c>
      <c r="DT147" s="2">
        <f t="shared" si="158"/>
        <v>0</v>
      </c>
      <c r="DU147" s="21">
        <f t="shared" ref="DU147:EG148" si="181">DU146+(EU147-EU146)/$F147</f>
        <v>131004433.85805087</v>
      </c>
      <c r="DV147" s="21">
        <f t="shared" si="181"/>
        <v>20678335.80009421</v>
      </c>
      <c r="DW147" s="21">
        <f t="shared" si="181"/>
        <v>3268127.5810320782</v>
      </c>
      <c r="DX147" s="21">
        <f t="shared" si="181"/>
        <v>517128.7262577489</v>
      </c>
      <c r="DY147" s="21">
        <f t="shared" si="181"/>
        <v>81918.253383107105</v>
      </c>
      <c r="DZ147" s="21">
        <f t="shared" si="181"/>
        <v>12990.157394957218</v>
      </c>
      <c r="EA147" s="21">
        <f t="shared" si="181"/>
        <v>2061.921057097506</v>
      </c>
      <c r="EB147" s="21">
        <f t="shared" si="181"/>
        <v>327.58817976468742</v>
      </c>
      <c r="EC147" s="21">
        <f t="shared" si="181"/>
        <v>52.090660264946877</v>
      </c>
      <c r="ED147" s="21">
        <f t="shared" si="181"/>
        <v>8.2898331523075672</v>
      </c>
      <c r="EE147" s="21">
        <f t="shared" si="181"/>
        <v>1.3202816399405697</v>
      </c>
      <c r="EF147" s="21">
        <f t="shared" si="181"/>
        <v>0.21042841261850231</v>
      </c>
      <c r="EG147" s="21">
        <f t="shared" si="181"/>
        <v>3.3561603505166383E-2</v>
      </c>
      <c r="EH147" s="2">
        <f t="shared" si="175"/>
        <v>47.054994402627422</v>
      </c>
      <c r="EI147" s="2">
        <f t="shared" si="175"/>
        <v>48.864801879651559</v>
      </c>
      <c r="EJ147" s="2">
        <f t="shared" si="175"/>
        <v>50.674609356675688</v>
      </c>
      <c r="EK147" s="2">
        <f t="shared" si="175"/>
        <v>52.484416833699825</v>
      </c>
      <c r="EL147" s="2">
        <f t="shared" si="175"/>
        <v>54.294224310723955</v>
      </c>
      <c r="EM147" s="2">
        <f t="shared" si="175"/>
        <v>56.104031787748085</v>
      </c>
      <c r="EN147" s="2">
        <f t="shared" si="175"/>
        <v>57.913839264772214</v>
      </c>
      <c r="EO147" s="2">
        <f t="shared" si="175"/>
        <v>59.723646741796351</v>
      </c>
      <c r="EP147" s="2">
        <f t="shared" si="175"/>
        <v>61.533454218820481</v>
      </c>
      <c r="EQ147" s="2">
        <f t="shared" si="175"/>
        <v>63.34326169584461</v>
      </c>
      <c r="ER147" s="2">
        <f t="shared" si="175"/>
        <v>65.15306917286874</v>
      </c>
      <c r="ES147" s="2">
        <f t="shared" si="175"/>
        <v>66.962876649892877</v>
      </c>
      <c r="ET147" s="2">
        <f t="shared" si="175"/>
        <v>68.772684126917</v>
      </c>
      <c r="EU147" s="2">
        <f t="shared" si="140"/>
        <v>8.3019286348574696E-6</v>
      </c>
      <c r="EV147" s="2">
        <f t="shared" si="140"/>
        <v>1.3104141825154756E-6</v>
      </c>
      <c r="EW147" s="2">
        <f t="shared" si="140"/>
        <v>2.0710567687148784E-7</v>
      </c>
      <c r="EX147" s="2">
        <f t="shared" si="139"/>
        <v>3.2771148685535412E-8</v>
      </c>
      <c r="EY147" s="2">
        <f t="shared" si="139"/>
        <v>5.191270810082834E-9</v>
      </c>
      <c r="EZ147" s="2">
        <f t="shared" si="139"/>
        <v>8.2320389068169936E-10</v>
      </c>
      <c r="FA147" s="2">
        <f t="shared" si="139"/>
        <v>1.3066673365636918E-10</v>
      </c>
      <c r="FB147" s="2">
        <f t="shared" si="139"/>
        <v>2.0759707209422521E-11</v>
      </c>
      <c r="FC147" s="2">
        <f t="shared" si="139"/>
        <v>3.3010557835834521E-12</v>
      </c>
      <c r="FD147" s="2">
        <f t="shared" si="159"/>
        <v>5.253379690942692E-13</v>
      </c>
      <c r="FE147" s="2">
        <f t="shared" si="159"/>
        <v>8.3668038019047505E-14</v>
      </c>
      <c r="FF147" s="2">
        <f t="shared" si="159"/>
        <v>1.3335133879499511E-14</v>
      </c>
      <c r="FG147" s="2">
        <f t="shared" si="159"/>
        <v>2.1268443285910255E-15</v>
      </c>
    </row>
    <row r="148" spans="1:163" x14ac:dyDescent="0.25">
      <c r="A148" s="19">
        <v>130</v>
      </c>
      <c r="B148" s="19">
        <v>285</v>
      </c>
      <c r="C148" s="4">
        <f t="shared" si="122"/>
        <v>130</v>
      </c>
      <c r="D148" s="20">
        <f t="shared" si="122"/>
        <v>285</v>
      </c>
      <c r="E148" s="8">
        <f t="shared" si="162"/>
        <v>558.16000000000008</v>
      </c>
      <c r="F148" s="21">
        <f t="shared" ref="F148" si="182">($E148-$E147)/($C148-$C147)/31560000000000</f>
        <v>6.3371356147021542E-14</v>
      </c>
      <c r="G148" s="7">
        <f t="shared" si="163"/>
        <v>0.21751455351362303</v>
      </c>
      <c r="H148" s="7">
        <f t="shared" si="164"/>
        <v>9.4279298267357682E-3</v>
      </c>
      <c r="I148" s="32">
        <f t="shared" si="165"/>
        <v>95.521744288408016</v>
      </c>
      <c r="J148" s="2">
        <f t="shared" si="176"/>
        <v>5.971315335149062</v>
      </c>
      <c r="K148" s="2">
        <f t="shared" si="166"/>
        <v>48.987307048602325</v>
      </c>
      <c r="L148" s="2">
        <f t="shared" si="177"/>
        <v>1.6668899196098517</v>
      </c>
      <c r="M148" s="2">
        <f t="shared" si="167"/>
        <v>1</v>
      </c>
      <c r="N148" s="2">
        <f t="shared" si="168"/>
        <v>1</v>
      </c>
      <c r="O148" s="2">
        <f t="shared" si="169"/>
        <v>1</v>
      </c>
      <c r="P148" s="2">
        <f t="shared" si="170"/>
        <v>0.97912662273428686</v>
      </c>
      <c r="Q148" s="6">
        <f t="shared" si="171"/>
        <v>285</v>
      </c>
      <c r="R148" s="2">
        <f t="shared" si="153"/>
        <v>0.05</v>
      </c>
      <c r="S148" s="2">
        <f t="shared" si="153"/>
        <v>0.1</v>
      </c>
      <c r="T148" s="2">
        <f t="shared" si="153"/>
        <v>0.15</v>
      </c>
      <c r="U148" s="2">
        <f t="shared" si="153"/>
        <v>0.2</v>
      </c>
      <c r="V148" s="2">
        <f t="shared" si="153"/>
        <v>0.2</v>
      </c>
      <c r="W148" s="2">
        <f t="shared" si="153"/>
        <v>0.15</v>
      </c>
      <c r="X148" s="2">
        <f t="shared" si="153"/>
        <v>0.1</v>
      </c>
      <c r="Y148" s="2">
        <f t="shared" si="152"/>
        <v>0.05</v>
      </c>
      <c r="Z148" s="21">
        <f t="shared" si="178"/>
        <v>10056879392626.449</v>
      </c>
      <c r="AA148" s="21">
        <f t="shared" si="178"/>
        <v>1581755006795.7405</v>
      </c>
      <c r="AB148" s="21">
        <f t="shared" si="178"/>
        <v>249293386402.68665</v>
      </c>
      <c r="AC148" s="21">
        <f t="shared" si="178"/>
        <v>39364205836.800781</v>
      </c>
      <c r="AD148" s="21">
        <f t="shared" si="178"/>
        <v>6226506524.9219627</v>
      </c>
      <c r="AE148" s="21">
        <f t="shared" si="178"/>
        <v>986462411.19003391</v>
      </c>
      <c r="AF148" s="21">
        <f t="shared" si="178"/>
        <v>156515518.94583505</v>
      </c>
      <c r="AG148" s="21">
        <f t="shared" si="178"/>
        <v>24867286.483244624</v>
      </c>
      <c r="AH148" s="2">
        <f t="shared" si="160"/>
        <v>36.066451426893401</v>
      </c>
      <c r="AI148" s="2">
        <f t="shared" si="160"/>
        <v>37.869773998238074</v>
      </c>
      <c r="AJ148" s="2">
        <f t="shared" si="160"/>
        <v>39.673096569582739</v>
      </c>
      <c r="AK148" s="2">
        <f t="shared" si="160"/>
        <v>41.476419140927412</v>
      </c>
      <c r="AL148" s="2">
        <f t="shared" si="160"/>
        <v>43.279741712272084</v>
      </c>
      <c r="AM148" s="2">
        <f t="shared" si="160"/>
        <v>45.08306428361675</v>
      </c>
      <c r="AN148" s="2">
        <f t="shared" si="160"/>
        <v>46.886386854961422</v>
      </c>
      <c r="AO148" s="2">
        <f t="shared" si="160"/>
        <v>48.689709426306095</v>
      </c>
      <c r="AP148" s="2">
        <f t="shared" si="147"/>
        <v>0.63731808571777659</v>
      </c>
      <c r="AQ148" s="2">
        <f t="shared" si="147"/>
        <v>0.10023795987298749</v>
      </c>
      <c r="AR148" s="2">
        <f t="shared" si="147"/>
        <v>1.579805997482172E-2</v>
      </c>
      <c r="AS148" s="2">
        <f t="shared" si="146"/>
        <v>2.4945631075285668E-3</v>
      </c>
      <c r="AT148" s="2">
        <f t="shared" si="146"/>
        <v>3.9458216254258316E-4</v>
      </c>
      <c r="AU148" s="2">
        <f t="shared" si="146"/>
        <v>6.2513460785173258E-5</v>
      </c>
      <c r="AV148" s="2">
        <f t="shared" si="146"/>
        <v>9.9186006936524111E-6</v>
      </c>
      <c r="AW148" s="2">
        <f t="shared" si="119"/>
        <v>1.57587366813971E-6</v>
      </c>
      <c r="AX148" s="2"/>
      <c r="AY148" s="6">
        <f t="shared" si="172"/>
        <v>285</v>
      </c>
      <c r="AZ148" s="2">
        <f t="shared" si="156"/>
        <v>0.05</v>
      </c>
      <c r="BA148" s="2">
        <f t="shared" si="156"/>
        <v>0.15</v>
      </c>
      <c r="BB148" s="2">
        <f t="shared" si="156"/>
        <v>0.2</v>
      </c>
      <c r="BC148" s="2">
        <f t="shared" si="154"/>
        <v>0.2</v>
      </c>
      <c r="BD148" s="2">
        <f t="shared" si="154"/>
        <v>0.2</v>
      </c>
      <c r="BE148" s="2">
        <f t="shared" si="154"/>
        <v>0.15</v>
      </c>
      <c r="BF148" s="2">
        <f t="shared" si="154"/>
        <v>0.05</v>
      </c>
      <c r="BG148" s="21">
        <f t="shared" si="179"/>
        <v>1578667262022.3372</v>
      </c>
      <c r="BH148" s="21">
        <f t="shared" si="179"/>
        <v>248788754457.48706</v>
      </c>
      <c r="BI148" s="21">
        <f t="shared" si="179"/>
        <v>39281863994.957787</v>
      </c>
      <c r="BJ148" s="21">
        <f t="shared" si="179"/>
        <v>6213087502.8375807</v>
      </c>
      <c r="BK148" s="21">
        <f t="shared" si="179"/>
        <v>984277729.89219332</v>
      </c>
      <c r="BL148" s="21">
        <f t="shared" si="179"/>
        <v>156160123.26691681</v>
      </c>
      <c r="BM148" s="21">
        <f t="shared" si="179"/>
        <v>24809508.095982678</v>
      </c>
      <c r="BN148" s="2">
        <f t="shared" si="137"/>
        <v>37.869773998238074</v>
      </c>
      <c r="BO148" s="2">
        <f t="shared" si="137"/>
        <v>39.673096569582739</v>
      </c>
      <c r="BP148" s="2">
        <f t="shared" si="137"/>
        <v>41.476419140927412</v>
      </c>
      <c r="BQ148" s="2">
        <f t="shared" si="137"/>
        <v>43.279741712272084</v>
      </c>
      <c r="BR148" s="2">
        <f t="shared" si="137"/>
        <v>45.08306428361675</v>
      </c>
      <c r="BS148" s="2">
        <f t="shared" si="137"/>
        <v>46.886386854961422</v>
      </c>
      <c r="BT148" s="2">
        <f t="shared" si="137"/>
        <v>48.689709426306095</v>
      </c>
      <c r="BU148" s="2">
        <f t="shared" si="150"/>
        <v>0.10004228529926106</v>
      </c>
      <c r="BV148" s="2">
        <f t="shared" si="150"/>
        <v>1.5766080764099313E-2</v>
      </c>
      <c r="BW148" s="2">
        <f t="shared" si="150"/>
        <v>2.489344993343333E-3</v>
      </c>
      <c r="BX148" s="2">
        <f t="shared" si="150"/>
        <v>3.937317809149291E-4</v>
      </c>
      <c r="BY148" s="2">
        <f t="shared" si="150"/>
        <v>6.2375014568580065E-5</v>
      </c>
      <c r="BZ148" s="2">
        <f t="shared" si="150"/>
        <v>9.8960787875105714E-6</v>
      </c>
      <c r="CA148" s="2">
        <f t="shared" si="148"/>
        <v>1.5722121733829325E-6</v>
      </c>
      <c r="CB148" s="2"/>
      <c r="CC148" s="6">
        <f t="shared" si="173"/>
        <v>285</v>
      </c>
      <c r="CD148" s="2">
        <f t="shared" si="157"/>
        <v>0.01</v>
      </c>
      <c r="CE148" s="2">
        <f t="shared" si="157"/>
        <v>0.05</v>
      </c>
      <c r="CF148" s="2">
        <f t="shared" si="157"/>
        <v>0.2</v>
      </c>
      <c r="CG148" s="2">
        <f t="shared" si="155"/>
        <v>0.48</v>
      </c>
      <c r="CH148" s="2">
        <f t="shared" si="155"/>
        <v>0.2</v>
      </c>
      <c r="CI148" s="2">
        <f t="shared" si="155"/>
        <v>0.05</v>
      </c>
      <c r="CJ148" s="2">
        <f t="shared" si="155"/>
        <v>0.01</v>
      </c>
      <c r="CK148" s="21">
        <f t="shared" si="180"/>
        <v>6213087502.8375807</v>
      </c>
      <c r="CL148" s="21">
        <f t="shared" si="180"/>
        <v>984277729.89219332</v>
      </c>
      <c r="CM148" s="21">
        <f t="shared" si="180"/>
        <v>156160123.26691681</v>
      </c>
      <c r="CN148" s="21">
        <f t="shared" si="180"/>
        <v>24809508.095982678</v>
      </c>
      <c r="CO148" s="21">
        <f t="shared" si="180"/>
        <v>3946570.3995856242</v>
      </c>
      <c r="CP148" s="21">
        <f t="shared" si="180"/>
        <v>628546.87581217417</v>
      </c>
      <c r="CQ148" s="21">
        <f t="shared" si="180"/>
        <v>100216.15492870274</v>
      </c>
      <c r="CR148" s="2">
        <f t="shared" si="138"/>
        <v>43.279741712272084</v>
      </c>
      <c r="CS148" s="2">
        <f t="shared" si="138"/>
        <v>45.08306428361675</v>
      </c>
      <c r="CT148" s="2">
        <f t="shared" si="138"/>
        <v>46.886386854961422</v>
      </c>
      <c r="CU148" s="2">
        <f t="shared" si="138"/>
        <v>48.689709426306095</v>
      </c>
      <c r="CV148" s="2">
        <f t="shared" si="138"/>
        <v>50.493031997650768</v>
      </c>
      <c r="CW148" s="2">
        <f t="shared" si="138"/>
        <v>52.29635456899544</v>
      </c>
      <c r="CX148" s="2">
        <f t="shared" si="138"/>
        <v>54.099677140340106</v>
      </c>
      <c r="CY148" s="2">
        <f t="shared" si="151"/>
        <v>3.937317809149291E-4</v>
      </c>
      <c r="CZ148" s="2">
        <f t="shared" si="151"/>
        <v>6.2375014568580065E-5</v>
      </c>
      <c r="DA148" s="2">
        <f t="shared" si="151"/>
        <v>9.8960787875105714E-6</v>
      </c>
      <c r="DB148" s="2">
        <f t="shared" si="151"/>
        <v>1.5722121733829325E-6</v>
      </c>
      <c r="DC148" s="2">
        <f t="shared" si="151"/>
        <v>2.500995183514337E-7</v>
      </c>
      <c r="DD148" s="2">
        <f t="shared" si="151"/>
        <v>3.9831867922191004E-8</v>
      </c>
      <c r="DE148" s="2">
        <f t="shared" si="149"/>
        <v>6.3508336456719106E-9</v>
      </c>
      <c r="DF148" s="2"/>
      <c r="DG148" s="6">
        <f t="shared" si="174"/>
        <v>285</v>
      </c>
      <c r="DH148" s="2">
        <f t="shared" si="161"/>
        <v>0.06</v>
      </c>
      <c r="DI148" s="2">
        <f t="shared" si="161"/>
        <v>0.09</v>
      </c>
      <c r="DJ148" s="2">
        <f t="shared" si="161"/>
        <v>0.12</v>
      </c>
      <c r="DK148" s="2">
        <f t="shared" si="161"/>
        <v>0.13</v>
      </c>
      <c r="DL148" s="2">
        <f t="shared" si="161"/>
        <v>0.13</v>
      </c>
      <c r="DM148" s="2">
        <f t="shared" si="161"/>
        <v>0.11</v>
      </c>
      <c r="DN148" s="2">
        <f t="shared" si="161"/>
        <v>0.1</v>
      </c>
      <c r="DO148" s="2">
        <f t="shared" si="161"/>
        <v>0.09</v>
      </c>
      <c r="DP148" s="2">
        <f t="shared" si="158"/>
        <v>7.0000000000000007E-2</v>
      </c>
      <c r="DQ148" s="2">
        <f t="shared" si="158"/>
        <v>4.9998589604414549E-2</v>
      </c>
      <c r="DR148" s="2">
        <f t="shared" si="158"/>
        <v>2.4404902869943186E-2</v>
      </c>
      <c r="DS148" s="2">
        <f t="shared" si="158"/>
        <v>4.7231302599291822E-3</v>
      </c>
      <c r="DT148" s="2">
        <f t="shared" si="158"/>
        <v>0</v>
      </c>
      <c r="DU148" s="21">
        <f t="shared" si="181"/>
        <v>156160123.26691681</v>
      </c>
      <c r="DV148" s="21">
        <f t="shared" si="181"/>
        <v>24809508.095982678</v>
      </c>
      <c r="DW148" s="21">
        <f t="shared" si="181"/>
        <v>3946570.3995856242</v>
      </c>
      <c r="DX148" s="21">
        <f t="shared" si="181"/>
        <v>628546.87581217417</v>
      </c>
      <c r="DY148" s="21">
        <f t="shared" si="181"/>
        <v>100216.15492870274</v>
      </c>
      <c r="DZ148" s="21">
        <f t="shared" si="181"/>
        <v>15995.190065313436</v>
      </c>
      <c r="EA148" s="21">
        <f t="shared" si="181"/>
        <v>2555.4351932803438</v>
      </c>
      <c r="EB148" s="21">
        <f t="shared" si="181"/>
        <v>408.63806655440044</v>
      </c>
      <c r="EC148" s="21">
        <f t="shared" si="181"/>
        <v>65.401565137592939</v>
      </c>
      <c r="ED148" s="21">
        <f t="shared" si="181"/>
        <v>10.475908062310317</v>
      </c>
      <c r="EE148" s="21">
        <f t="shared" si="181"/>
        <v>1.6793066798958134</v>
      </c>
      <c r="EF148" s="21">
        <f t="shared" si="181"/>
        <v>0.26939237074529027</v>
      </c>
      <c r="EG148" s="21">
        <f t="shared" si="181"/>
        <v>4.3245511727346725E-2</v>
      </c>
      <c r="EH148" s="2">
        <f t="shared" si="175"/>
        <v>46.886386854961422</v>
      </c>
      <c r="EI148" s="2">
        <f t="shared" si="175"/>
        <v>48.689709426306095</v>
      </c>
      <c r="EJ148" s="2">
        <f t="shared" si="175"/>
        <v>50.493031997650768</v>
      </c>
      <c r="EK148" s="2">
        <f t="shared" si="175"/>
        <v>52.29635456899544</v>
      </c>
      <c r="EL148" s="2">
        <f t="shared" si="175"/>
        <v>54.099677140340106</v>
      </c>
      <c r="EM148" s="2">
        <f t="shared" si="175"/>
        <v>55.902999711684778</v>
      </c>
      <c r="EN148" s="2">
        <f t="shared" si="175"/>
        <v>57.706322283029451</v>
      </c>
      <c r="EO148" s="2">
        <f t="shared" si="175"/>
        <v>59.509644854374116</v>
      </c>
      <c r="EP148" s="2">
        <f t="shared" si="175"/>
        <v>61.312967425718789</v>
      </c>
      <c r="EQ148" s="2">
        <f t="shared" si="175"/>
        <v>63.116289997063454</v>
      </c>
      <c r="ER148" s="2">
        <f t="shared" si="175"/>
        <v>64.919612568408127</v>
      </c>
      <c r="ES148" s="2">
        <f t="shared" si="175"/>
        <v>66.722935139752792</v>
      </c>
      <c r="ET148" s="2">
        <f t="shared" si="175"/>
        <v>68.526257711097472</v>
      </c>
      <c r="EU148" s="2">
        <f t="shared" si="140"/>
        <v>9.8960787875105714E-6</v>
      </c>
      <c r="EV148" s="2">
        <f t="shared" si="140"/>
        <v>1.5722121733829325E-6</v>
      </c>
      <c r="EW148" s="2">
        <f t="shared" si="140"/>
        <v>2.500995183514337E-7</v>
      </c>
      <c r="EX148" s="2">
        <f t="shared" si="139"/>
        <v>3.9831867922191004E-8</v>
      </c>
      <c r="EY148" s="2">
        <f t="shared" si="139"/>
        <v>6.3508336456719106E-9</v>
      </c>
      <c r="EZ148" s="2">
        <f t="shared" si="139"/>
        <v>1.0136368862682785E-9</v>
      </c>
      <c r="FA148" s="2">
        <f t="shared" si="139"/>
        <v>1.6194139374400148E-10</v>
      </c>
      <c r="FB148" s="2">
        <f t="shared" si="139"/>
        <v>2.5895948450849199E-11</v>
      </c>
      <c r="FC148" s="2">
        <f t="shared" si="139"/>
        <v>4.14458587690703E-12</v>
      </c>
      <c r="FD148" s="2">
        <f t="shared" si="159"/>
        <v>6.638725007801216E-13</v>
      </c>
      <c r="FE148" s="2">
        <f t="shared" si="159"/>
        <v>1.0641994169174989E-13</v>
      </c>
      <c r="FF148" s="2">
        <f t="shared" si="159"/>
        <v>1.7071759869790255E-14</v>
      </c>
      <c r="FG148" s="2">
        <f t="shared" si="159"/>
        <v>2.7405267254338859E-15</v>
      </c>
    </row>
  </sheetData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148"/>
  <sheetViews>
    <sheetView workbookViewId="0">
      <selection activeCell="C3" sqref="C3"/>
    </sheetView>
  </sheetViews>
  <sheetFormatPr defaultColWidth="8.5546875" defaultRowHeight="13.2" x14ac:dyDescent="0.25"/>
  <cols>
    <col min="1" max="2" width="9.6640625" style="1" customWidth="1"/>
    <col min="3" max="3" width="9.44140625" style="1" customWidth="1"/>
    <col min="4" max="4" width="8" style="1" customWidth="1"/>
    <col min="5" max="5" width="7.6640625" style="1" customWidth="1"/>
    <col min="6" max="6" width="9.44140625" style="1" customWidth="1"/>
    <col min="7" max="7" width="7.109375" style="1" customWidth="1"/>
    <col min="8" max="8" width="8" style="1" customWidth="1"/>
    <col min="9" max="9" width="8.109375" style="1" customWidth="1"/>
    <col min="10" max="10" width="7.88671875" style="1" customWidth="1"/>
    <col min="11" max="12" width="7.77734375" style="1" customWidth="1"/>
    <col min="13" max="16" width="8.88671875" style="1" customWidth="1"/>
    <col min="17" max="17" width="7.88671875" style="1" customWidth="1"/>
    <col min="18" max="19" width="6.5546875" style="1" customWidth="1"/>
    <col min="20" max="20" width="9.77734375" style="1" customWidth="1"/>
    <col min="21" max="25" width="6.5546875" style="1" customWidth="1"/>
    <col min="26" max="33" width="8.88671875" style="1" bestFit="1" customWidth="1"/>
    <col min="34" max="41" width="6.109375" style="1" customWidth="1"/>
    <col min="42" max="42" width="6.21875" style="1" customWidth="1"/>
    <col min="43" max="49" width="5.109375" style="1" customWidth="1"/>
    <col min="50" max="50" width="14.21875" style="1" customWidth="1"/>
    <col min="51" max="51" width="9.21875" style="1" customWidth="1"/>
    <col min="52" max="53" width="6.5546875" style="1" customWidth="1"/>
    <col min="54" max="54" width="9.33203125" style="1" customWidth="1"/>
    <col min="55" max="58" width="6.5546875" style="1" customWidth="1"/>
    <col min="59" max="65" width="8.88671875" style="1" bestFit="1" customWidth="1"/>
    <col min="66" max="73" width="6.109375" style="1" customWidth="1"/>
    <col min="74" max="79" width="5.109375" style="1" customWidth="1"/>
    <col min="80" max="80" width="19.33203125" style="1" customWidth="1"/>
    <col min="81" max="81" width="10.44140625" style="1" customWidth="1"/>
    <col min="82" max="83" width="6.5546875" style="1" customWidth="1"/>
    <col min="84" max="84" width="9.109375" style="1" customWidth="1"/>
    <col min="85" max="88" width="6.5546875" style="1" customWidth="1"/>
    <col min="89" max="95" width="8.88671875" style="1" customWidth="1"/>
    <col min="96" max="102" width="6.109375" style="1" customWidth="1"/>
    <col min="103" max="103" width="5.88671875" style="1" customWidth="1"/>
    <col min="104" max="109" width="5.109375" style="1" customWidth="1"/>
    <col min="110" max="110" width="18.44140625" style="1" customWidth="1"/>
    <col min="111" max="111" width="7.88671875" style="1" customWidth="1"/>
    <col min="112" max="113" width="6.5546875" style="1" customWidth="1"/>
    <col min="114" max="114" width="9" style="1" customWidth="1"/>
    <col min="115" max="124" width="6.5546875" style="1" customWidth="1"/>
    <col min="125" max="137" width="8.88671875" style="1" customWidth="1"/>
    <col min="138" max="142" width="5.5546875" style="1" customWidth="1"/>
    <col min="143" max="150" width="6.5546875" style="1" customWidth="1"/>
    <col min="151" max="151" width="6" style="1" customWidth="1"/>
    <col min="152" max="163" width="5.109375" style="1" customWidth="1"/>
    <col min="164" max="257" width="8.5546875" style="1"/>
    <col min="258" max="259" width="9.6640625" style="1" customWidth="1"/>
    <col min="260" max="260" width="9.44140625" style="1" customWidth="1"/>
    <col min="261" max="261" width="8" style="1" customWidth="1"/>
    <col min="262" max="262" width="7.6640625" style="1" customWidth="1"/>
    <col min="263" max="263" width="9.44140625" style="1" customWidth="1"/>
    <col min="264" max="264" width="7.109375" style="1" customWidth="1"/>
    <col min="265" max="265" width="8" style="1" customWidth="1"/>
    <col min="266" max="266" width="8.109375" style="1" customWidth="1"/>
    <col min="267" max="267" width="7.88671875" style="1" customWidth="1"/>
    <col min="268" max="268" width="7.77734375" style="1" customWidth="1"/>
    <col min="269" max="272" width="8.88671875" style="1" customWidth="1"/>
    <col min="273" max="273" width="7.88671875" style="1" customWidth="1"/>
    <col min="274" max="275" width="6.5546875" style="1" customWidth="1"/>
    <col min="276" max="276" width="9.77734375" style="1" customWidth="1"/>
    <col min="277" max="281" width="6.5546875" style="1" customWidth="1"/>
    <col min="282" max="289" width="8.88671875" style="1" bestFit="1" customWidth="1"/>
    <col min="290" max="297" width="6.109375" style="1" customWidth="1"/>
    <col min="298" max="298" width="6.21875" style="1" customWidth="1"/>
    <col min="299" max="305" width="5.109375" style="1" customWidth="1"/>
    <col min="306" max="306" width="14.21875" style="1" customWidth="1"/>
    <col min="307" max="307" width="9.21875" style="1" customWidth="1"/>
    <col min="308" max="309" width="6.5546875" style="1" customWidth="1"/>
    <col min="310" max="310" width="9.33203125" style="1" customWidth="1"/>
    <col min="311" max="314" width="6.5546875" style="1" customWidth="1"/>
    <col min="315" max="321" width="8.88671875" style="1" bestFit="1" customWidth="1"/>
    <col min="322" max="329" width="6.109375" style="1" customWidth="1"/>
    <col min="330" max="335" width="5.109375" style="1" customWidth="1"/>
    <col min="336" max="336" width="19.33203125" style="1" customWidth="1"/>
    <col min="337" max="337" width="10.44140625" style="1" customWidth="1"/>
    <col min="338" max="339" width="6.5546875" style="1" customWidth="1"/>
    <col min="340" max="340" width="9.109375" style="1" customWidth="1"/>
    <col min="341" max="344" width="6.5546875" style="1" customWidth="1"/>
    <col min="345" max="351" width="8.88671875" style="1" customWidth="1"/>
    <col min="352" max="358" width="6.109375" style="1" customWidth="1"/>
    <col min="359" max="359" width="5.88671875" style="1" customWidth="1"/>
    <col min="360" max="365" width="5.109375" style="1" customWidth="1"/>
    <col min="366" max="366" width="18.44140625" style="1" customWidth="1"/>
    <col min="367" max="367" width="7.88671875" style="1" customWidth="1"/>
    <col min="368" max="369" width="6.5546875" style="1" customWidth="1"/>
    <col min="370" max="370" width="9" style="1" customWidth="1"/>
    <col min="371" max="380" width="6.5546875" style="1" customWidth="1"/>
    <col min="381" max="393" width="8.88671875" style="1" customWidth="1"/>
    <col min="394" max="398" width="5.5546875" style="1" customWidth="1"/>
    <col min="399" max="406" width="6.5546875" style="1" customWidth="1"/>
    <col min="407" max="407" width="6" style="1" customWidth="1"/>
    <col min="408" max="419" width="5.109375" style="1" customWidth="1"/>
    <col min="420" max="513" width="8.5546875" style="1"/>
    <col min="514" max="515" width="9.6640625" style="1" customWidth="1"/>
    <col min="516" max="516" width="9.44140625" style="1" customWidth="1"/>
    <col min="517" max="517" width="8" style="1" customWidth="1"/>
    <col min="518" max="518" width="7.6640625" style="1" customWidth="1"/>
    <col min="519" max="519" width="9.44140625" style="1" customWidth="1"/>
    <col min="520" max="520" width="7.109375" style="1" customWidth="1"/>
    <col min="521" max="521" width="8" style="1" customWidth="1"/>
    <col min="522" max="522" width="8.109375" style="1" customWidth="1"/>
    <col min="523" max="523" width="7.88671875" style="1" customWidth="1"/>
    <col min="524" max="524" width="7.77734375" style="1" customWidth="1"/>
    <col min="525" max="528" width="8.88671875" style="1" customWidth="1"/>
    <col min="529" max="529" width="7.88671875" style="1" customWidth="1"/>
    <col min="530" max="531" width="6.5546875" style="1" customWidth="1"/>
    <col min="532" max="532" width="9.77734375" style="1" customWidth="1"/>
    <col min="533" max="537" width="6.5546875" style="1" customWidth="1"/>
    <col min="538" max="545" width="8.88671875" style="1" bestFit="1" customWidth="1"/>
    <col min="546" max="553" width="6.109375" style="1" customWidth="1"/>
    <col min="554" max="554" width="6.21875" style="1" customWidth="1"/>
    <col min="555" max="561" width="5.109375" style="1" customWidth="1"/>
    <col min="562" max="562" width="14.21875" style="1" customWidth="1"/>
    <col min="563" max="563" width="9.21875" style="1" customWidth="1"/>
    <col min="564" max="565" width="6.5546875" style="1" customWidth="1"/>
    <col min="566" max="566" width="9.33203125" style="1" customWidth="1"/>
    <col min="567" max="570" width="6.5546875" style="1" customWidth="1"/>
    <col min="571" max="577" width="8.88671875" style="1" bestFit="1" customWidth="1"/>
    <col min="578" max="585" width="6.109375" style="1" customWidth="1"/>
    <col min="586" max="591" width="5.109375" style="1" customWidth="1"/>
    <col min="592" max="592" width="19.33203125" style="1" customWidth="1"/>
    <col min="593" max="593" width="10.44140625" style="1" customWidth="1"/>
    <col min="594" max="595" width="6.5546875" style="1" customWidth="1"/>
    <col min="596" max="596" width="9.109375" style="1" customWidth="1"/>
    <col min="597" max="600" width="6.5546875" style="1" customWidth="1"/>
    <col min="601" max="607" width="8.88671875" style="1" customWidth="1"/>
    <col min="608" max="614" width="6.109375" style="1" customWidth="1"/>
    <col min="615" max="615" width="5.88671875" style="1" customWidth="1"/>
    <col min="616" max="621" width="5.109375" style="1" customWidth="1"/>
    <col min="622" max="622" width="18.44140625" style="1" customWidth="1"/>
    <col min="623" max="623" width="7.88671875" style="1" customWidth="1"/>
    <col min="624" max="625" width="6.5546875" style="1" customWidth="1"/>
    <col min="626" max="626" width="9" style="1" customWidth="1"/>
    <col min="627" max="636" width="6.5546875" style="1" customWidth="1"/>
    <col min="637" max="649" width="8.88671875" style="1" customWidth="1"/>
    <col min="650" max="654" width="5.5546875" style="1" customWidth="1"/>
    <col min="655" max="662" width="6.5546875" style="1" customWidth="1"/>
    <col min="663" max="663" width="6" style="1" customWidth="1"/>
    <col min="664" max="675" width="5.109375" style="1" customWidth="1"/>
    <col min="676" max="769" width="8.5546875" style="1"/>
    <col min="770" max="771" width="9.6640625" style="1" customWidth="1"/>
    <col min="772" max="772" width="9.44140625" style="1" customWidth="1"/>
    <col min="773" max="773" width="8" style="1" customWidth="1"/>
    <col min="774" max="774" width="7.6640625" style="1" customWidth="1"/>
    <col min="775" max="775" width="9.44140625" style="1" customWidth="1"/>
    <col min="776" max="776" width="7.109375" style="1" customWidth="1"/>
    <col min="777" max="777" width="8" style="1" customWidth="1"/>
    <col min="778" max="778" width="8.109375" style="1" customWidth="1"/>
    <col min="779" max="779" width="7.88671875" style="1" customWidth="1"/>
    <col min="780" max="780" width="7.77734375" style="1" customWidth="1"/>
    <col min="781" max="784" width="8.88671875" style="1" customWidth="1"/>
    <col min="785" max="785" width="7.88671875" style="1" customWidth="1"/>
    <col min="786" max="787" width="6.5546875" style="1" customWidth="1"/>
    <col min="788" max="788" width="9.77734375" style="1" customWidth="1"/>
    <col min="789" max="793" width="6.5546875" style="1" customWidth="1"/>
    <col min="794" max="801" width="8.88671875" style="1" bestFit="1" customWidth="1"/>
    <col min="802" max="809" width="6.109375" style="1" customWidth="1"/>
    <col min="810" max="810" width="6.21875" style="1" customWidth="1"/>
    <col min="811" max="817" width="5.109375" style="1" customWidth="1"/>
    <col min="818" max="818" width="14.21875" style="1" customWidth="1"/>
    <col min="819" max="819" width="9.21875" style="1" customWidth="1"/>
    <col min="820" max="821" width="6.5546875" style="1" customWidth="1"/>
    <col min="822" max="822" width="9.33203125" style="1" customWidth="1"/>
    <col min="823" max="826" width="6.5546875" style="1" customWidth="1"/>
    <col min="827" max="833" width="8.88671875" style="1" bestFit="1" customWidth="1"/>
    <col min="834" max="841" width="6.109375" style="1" customWidth="1"/>
    <col min="842" max="847" width="5.109375" style="1" customWidth="1"/>
    <col min="848" max="848" width="19.33203125" style="1" customWidth="1"/>
    <col min="849" max="849" width="10.44140625" style="1" customWidth="1"/>
    <col min="850" max="851" width="6.5546875" style="1" customWidth="1"/>
    <col min="852" max="852" width="9.109375" style="1" customWidth="1"/>
    <col min="853" max="856" width="6.5546875" style="1" customWidth="1"/>
    <col min="857" max="863" width="8.88671875" style="1" customWidth="1"/>
    <col min="864" max="870" width="6.109375" style="1" customWidth="1"/>
    <col min="871" max="871" width="5.88671875" style="1" customWidth="1"/>
    <col min="872" max="877" width="5.109375" style="1" customWidth="1"/>
    <col min="878" max="878" width="18.44140625" style="1" customWidth="1"/>
    <col min="879" max="879" width="7.88671875" style="1" customWidth="1"/>
    <col min="880" max="881" width="6.5546875" style="1" customWidth="1"/>
    <col min="882" max="882" width="9" style="1" customWidth="1"/>
    <col min="883" max="892" width="6.5546875" style="1" customWidth="1"/>
    <col min="893" max="905" width="8.88671875" style="1" customWidth="1"/>
    <col min="906" max="910" width="5.5546875" style="1" customWidth="1"/>
    <col min="911" max="918" width="6.5546875" style="1" customWidth="1"/>
    <col min="919" max="919" width="6" style="1" customWidth="1"/>
    <col min="920" max="931" width="5.109375" style="1" customWidth="1"/>
    <col min="932" max="1025" width="8.5546875" style="1"/>
    <col min="1026" max="1027" width="9.6640625" style="1" customWidth="1"/>
    <col min="1028" max="1028" width="9.44140625" style="1" customWidth="1"/>
    <col min="1029" max="1029" width="8" style="1" customWidth="1"/>
    <col min="1030" max="1030" width="7.6640625" style="1" customWidth="1"/>
    <col min="1031" max="1031" width="9.44140625" style="1" customWidth="1"/>
    <col min="1032" max="1032" width="7.109375" style="1" customWidth="1"/>
    <col min="1033" max="1033" width="8" style="1" customWidth="1"/>
    <col min="1034" max="1034" width="8.109375" style="1" customWidth="1"/>
    <col min="1035" max="1035" width="7.88671875" style="1" customWidth="1"/>
    <col min="1036" max="1036" width="7.77734375" style="1" customWidth="1"/>
    <col min="1037" max="1040" width="8.88671875" style="1" customWidth="1"/>
    <col min="1041" max="1041" width="7.88671875" style="1" customWidth="1"/>
    <col min="1042" max="1043" width="6.5546875" style="1" customWidth="1"/>
    <col min="1044" max="1044" width="9.77734375" style="1" customWidth="1"/>
    <col min="1045" max="1049" width="6.5546875" style="1" customWidth="1"/>
    <col min="1050" max="1057" width="8.88671875" style="1" bestFit="1" customWidth="1"/>
    <col min="1058" max="1065" width="6.109375" style="1" customWidth="1"/>
    <col min="1066" max="1066" width="6.21875" style="1" customWidth="1"/>
    <col min="1067" max="1073" width="5.109375" style="1" customWidth="1"/>
    <col min="1074" max="1074" width="14.21875" style="1" customWidth="1"/>
    <col min="1075" max="1075" width="9.21875" style="1" customWidth="1"/>
    <col min="1076" max="1077" width="6.5546875" style="1" customWidth="1"/>
    <col min="1078" max="1078" width="9.33203125" style="1" customWidth="1"/>
    <col min="1079" max="1082" width="6.5546875" style="1" customWidth="1"/>
    <col min="1083" max="1089" width="8.88671875" style="1" bestFit="1" customWidth="1"/>
    <col min="1090" max="1097" width="6.109375" style="1" customWidth="1"/>
    <col min="1098" max="1103" width="5.109375" style="1" customWidth="1"/>
    <col min="1104" max="1104" width="19.33203125" style="1" customWidth="1"/>
    <col min="1105" max="1105" width="10.44140625" style="1" customWidth="1"/>
    <col min="1106" max="1107" width="6.5546875" style="1" customWidth="1"/>
    <col min="1108" max="1108" width="9.109375" style="1" customWidth="1"/>
    <col min="1109" max="1112" width="6.5546875" style="1" customWidth="1"/>
    <col min="1113" max="1119" width="8.88671875" style="1" customWidth="1"/>
    <col min="1120" max="1126" width="6.109375" style="1" customWidth="1"/>
    <col min="1127" max="1127" width="5.88671875" style="1" customWidth="1"/>
    <col min="1128" max="1133" width="5.109375" style="1" customWidth="1"/>
    <col min="1134" max="1134" width="18.44140625" style="1" customWidth="1"/>
    <col min="1135" max="1135" width="7.88671875" style="1" customWidth="1"/>
    <col min="1136" max="1137" width="6.5546875" style="1" customWidth="1"/>
    <col min="1138" max="1138" width="9" style="1" customWidth="1"/>
    <col min="1139" max="1148" width="6.5546875" style="1" customWidth="1"/>
    <col min="1149" max="1161" width="8.88671875" style="1" customWidth="1"/>
    <col min="1162" max="1166" width="5.5546875" style="1" customWidth="1"/>
    <col min="1167" max="1174" width="6.5546875" style="1" customWidth="1"/>
    <col min="1175" max="1175" width="6" style="1" customWidth="1"/>
    <col min="1176" max="1187" width="5.109375" style="1" customWidth="1"/>
    <col min="1188" max="1281" width="8.5546875" style="1"/>
    <col min="1282" max="1283" width="9.6640625" style="1" customWidth="1"/>
    <col min="1284" max="1284" width="9.44140625" style="1" customWidth="1"/>
    <col min="1285" max="1285" width="8" style="1" customWidth="1"/>
    <col min="1286" max="1286" width="7.6640625" style="1" customWidth="1"/>
    <col min="1287" max="1287" width="9.44140625" style="1" customWidth="1"/>
    <col min="1288" max="1288" width="7.109375" style="1" customWidth="1"/>
    <col min="1289" max="1289" width="8" style="1" customWidth="1"/>
    <col min="1290" max="1290" width="8.109375" style="1" customWidth="1"/>
    <col min="1291" max="1291" width="7.88671875" style="1" customWidth="1"/>
    <col min="1292" max="1292" width="7.77734375" style="1" customWidth="1"/>
    <col min="1293" max="1296" width="8.88671875" style="1" customWidth="1"/>
    <col min="1297" max="1297" width="7.88671875" style="1" customWidth="1"/>
    <col min="1298" max="1299" width="6.5546875" style="1" customWidth="1"/>
    <col min="1300" max="1300" width="9.77734375" style="1" customWidth="1"/>
    <col min="1301" max="1305" width="6.5546875" style="1" customWidth="1"/>
    <col min="1306" max="1313" width="8.88671875" style="1" bestFit="1" customWidth="1"/>
    <col min="1314" max="1321" width="6.109375" style="1" customWidth="1"/>
    <col min="1322" max="1322" width="6.21875" style="1" customWidth="1"/>
    <col min="1323" max="1329" width="5.109375" style="1" customWidth="1"/>
    <col min="1330" max="1330" width="14.21875" style="1" customWidth="1"/>
    <col min="1331" max="1331" width="9.21875" style="1" customWidth="1"/>
    <col min="1332" max="1333" width="6.5546875" style="1" customWidth="1"/>
    <col min="1334" max="1334" width="9.33203125" style="1" customWidth="1"/>
    <col min="1335" max="1338" width="6.5546875" style="1" customWidth="1"/>
    <col min="1339" max="1345" width="8.88671875" style="1" bestFit="1" customWidth="1"/>
    <col min="1346" max="1353" width="6.109375" style="1" customWidth="1"/>
    <col min="1354" max="1359" width="5.109375" style="1" customWidth="1"/>
    <col min="1360" max="1360" width="19.33203125" style="1" customWidth="1"/>
    <col min="1361" max="1361" width="10.44140625" style="1" customWidth="1"/>
    <col min="1362" max="1363" width="6.5546875" style="1" customWidth="1"/>
    <col min="1364" max="1364" width="9.109375" style="1" customWidth="1"/>
    <col min="1365" max="1368" width="6.5546875" style="1" customWidth="1"/>
    <col min="1369" max="1375" width="8.88671875" style="1" customWidth="1"/>
    <col min="1376" max="1382" width="6.109375" style="1" customWidth="1"/>
    <col min="1383" max="1383" width="5.88671875" style="1" customWidth="1"/>
    <col min="1384" max="1389" width="5.109375" style="1" customWidth="1"/>
    <col min="1390" max="1390" width="18.44140625" style="1" customWidth="1"/>
    <col min="1391" max="1391" width="7.88671875" style="1" customWidth="1"/>
    <col min="1392" max="1393" width="6.5546875" style="1" customWidth="1"/>
    <col min="1394" max="1394" width="9" style="1" customWidth="1"/>
    <col min="1395" max="1404" width="6.5546875" style="1" customWidth="1"/>
    <col min="1405" max="1417" width="8.88671875" style="1" customWidth="1"/>
    <col min="1418" max="1422" width="5.5546875" style="1" customWidth="1"/>
    <col min="1423" max="1430" width="6.5546875" style="1" customWidth="1"/>
    <col min="1431" max="1431" width="6" style="1" customWidth="1"/>
    <col min="1432" max="1443" width="5.109375" style="1" customWidth="1"/>
    <col min="1444" max="1537" width="8.5546875" style="1"/>
    <col min="1538" max="1539" width="9.6640625" style="1" customWidth="1"/>
    <col min="1540" max="1540" width="9.44140625" style="1" customWidth="1"/>
    <col min="1541" max="1541" width="8" style="1" customWidth="1"/>
    <col min="1542" max="1542" width="7.6640625" style="1" customWidth="1"/>
    <col min="1543" max="1543" width="9.44140625" style="1" customWidth="1"/>
    <col min="1544" max="1544" width="7.109375" style="1" customWidth="1"/>
    <col min="1545" max="1545" width="8" style="1" customWidth="1"/>
    <col min="1546" max="1546" width="8.109375" style="1" customWidth="1"/>
    <col min="1547" max="1547" width="7.88671875" style="1" customWidth="1"/>
    <col min="1548" max="1548" width="7.77734375" style="1" customWidth="1"/>
    <col min="1549" max="1552" width="8.88671875" style="1" customWidth="1"/>
    <col min="1553" max="1553" width="7.88671875" style="1" customWidth="1"/>
    <col min="1554" max="1555" width="6.5546875" style="1" customWidth="1"/>
    <col min="1556" max="1556" width="9.77734375" style="1" customWidth="1"/>
    <col min="1557" max="1561" width="6.5546875" style="1" customWidth="1"/>
    <col min="1562" max="1569" width="8.88671875" style="1" bestFit="1" customWidth="1"/>
    <col min="1570" max="1577" width="6.109375" style="1" customWidth="1"/>
    <col min="1578" max="1578" width="6.21875" style="1" customWidth="1"/>
    <col min="1579" max="1585" width="5.109375" style="1" customWidth="1"/>
    <col min="1586" max="1586" width="14.21875" style="1" customWidth="1"/>
    <col min="1587" max="1587" width="9.21875" style="1" customWidth="1"/>
    <col min="1588" max="1589" width="6.5546875" style="1" customWidth="1"/>
    <col min="1590" max="1590" width="9.33203125" style="1" customWidth="1"/>
    <col min="1591" max="1594" width="6.5546875" style="1" customWidth="1"/>
    <col min="1595" max="1601" width="8.88671875" style="1" bestFit="1" customWidth="1"/>
    <col min="1602" max="1609" width="6.109375" style="1" customWidth="1"/>
    <col min="1610" max="1615" width="5.109375" style="1" customWidth="1"/>
    <col min="1616" max="1616" width="19.33203125" style="1" customWidth="1"/>
    <col min="1617" max="1617" width="10.44140625" style="1" customWidth="1"/>
    <col min="1618" max="1619" width="6.5546875" style="1" customWidth="1"/>
    <col min="1620" max="1620" width="9.109375" style="1" customWidth="1"/>
    <col min="1621" max="1624" width="6.5546875" style="1" customWidth="1"/>
    <col min="1625" max="1631" width="8.88671875" style="1" customWidth="1"/>
    <col min="1632" max="1638" width="6.109375" style="1" customWidth="1"/>
    <col min="1639" max="1639" width="5.88671875" style="1" customWidth="1"/>
    <col min="1640" max="1645" width="5.109375" style="1" customWidth="1"/>
    <col min="1646" max="1646" width="18.44140625" style="1" customWidth="1"/>
    <col min="1647" max="1647" width="7.88671875" style="1" customWidth="1"/>
    <col min="1648" max="1649" width="6.5546875" style="1" customWidth="1"/>
    <col min="1650" max="1650" width="9" style="1" customWidth="1"/>
    <col min="1651" max="1660" width="6.5546875" style="1" customWidth="1"/>
    <col min="1661" max="1673" width="8.88671875" style="1" customWidth="1"/>
    <col min="1674" max="1678" width="5.5546875" style="1" customWidth="1"/>
    <col min="1679" max="1686" width="6.5546875" style="1" customWidth="1"/>
    <col min="1687" max="1687" width="6" style="1" customWidth="1"/>
    <col min="1688" max="1699" width="5.109375" style="1" customWidth="1"/>
    <col min="1700" max="1793" width="8.5546875" style="1"/>
    <col min="1794" max="1795" width="9.6640625" style="1" customWidth="1"/>
    <col min="1796" max="1796" width="9.44140625" style="1" customWidth="1"/>
    <col min="1797" max="1797" width="8" style="1" customWidth="1"/>
    <col min="1798" max="1798" width="7.6640625" style="1" customWidth="1"/>
    <col min="1799" max="1799" width="9.44140625" style="1" customWidth="1"/>
    <col min="1800" max="1800" width="7.109375" style="1" customWidth="1"/>
    <col min="1801" max="1801" width="8" style="1" customWidth="1"/>
    <col min="1802" max="1802" width="8.109375" style="1" customWidth="1"/>
    <col min="1803" max="1803" width="7.88671875" style="1" customWidth="1"/>
    <col min="1804" max="1804" width="7.77734375" style="1" customWidth="1"/>
    <col min="1805" max="1808" width="8.88671875" style="1" customWidth="1"/>
    <col min="1809" max="1809" width="7.88671875" style="1" customWidth="1"/>
    <col min="1810" max="1811" width="6.5546875" style="1" customWidth="1"/>
    <col min="1812" max="1812" width="9.77734375" style="1" customWidth="1"/>
    <col min="1813" max="1817" width="6.5546875" style="1" customWidth="1"/>
    <col min="1818" max="1825" width="8.88671875" style="1" bestFit="1" customWidth="1"/>
    <col min="1826" max="1833" width="6.109375" style="1" customWidth="1"/>
    <col min="1834" max="1834" width="6.21875" style="1" customWidth="1"/>
    <col min="1835" max="1841" width="5.109375" style="1" customWidth="1"/>
    <col min="1842" max="1842" width="14.21875" style="1" customWidth="1"/>
    <col min="1843" max="1843" width="9.21875" style="1" customWidth="1"/>
    <col min="1844" max="1845" width="6.5546875" style="1" customWidth="1"/>
    <col min="1846" max="1846" width="9.33203125" style="1" customWidth="1"/>
    <col min="1847" max="1850" width="6.5546875" style="1" customWidth="1"/>
    <col min="1851" max="1857" width="8.88671875" style="1" bestFit="1" customWidth="1"/>
    <col min="1858" max="1865" width="6.109375" style="1" customWidth="1"/>
    <col min="1866" max="1871" width="5.109375" style="1" customWidth="1"/>
    <col min="1872" max="1872" width="19.33203125" style="1" customWidth="1"/>
    <col min="1873" max="1873" width="10.44140625" style="1" customWidth="1"/>
    <col min="1874" max="1875" width="6.5546875" style="1" customWidth="1"/>
    <col min="1876" max="1876" width="9.109375" style="1" customWidth="1"/>
    <col min="1877" max="1880" width="6.5546875" style="1" customWidth="1"/>
    <col min="1881" max="1887" width="8.88671875" style="1" customWidth="1"/>
    <col min="1888" max="1894" width="6.109375" style="1" customWidth="1"/>
    <col min="1895" max="1895" width="5.88671875" style="1" customWidth="1"/>
    <col min="1896" max="1901" width="5.109375" style="1" customWidth="1"/>
    <col min="1902" max="1902" width="18.44140625" style="1" customWidth="1"/>
    <col min="1903" max="1903" width="7.88671875" style="1" customWidth="1"/>
    <col min="1904" max="1905" width="6.5546875" style="1" customWidth="1"/>
    <col min="1906" max="1906" width="9" style="1" customWidth="1"/>
    <col min="1907" max="1916" width="6.5546875" style="1" customWidth="1"/>
    <col min="1917" max="1929" width="8.88671875" style="1" customWidth="1"/>
    <col min="1930" max="1934" width="5.5546875" style="1" customWidth="1"/>
    <col min="1935" max="1942" width="6.5546875" style="1" customWidth="1"/>
    <col min="1943" max="1943" width="6" style="1" customWidth="1"/>
    <col min="1944" max="1955" width="5.109375" style="1" customWidth="1"/>
    <col min="1956" max="2049" width="8.5546875" style="1"/>
    <col min="2050" max="2051" width="9.6640625" style="1" customWidth="1"/>
    <col min="2052" max="2052" width="9.44140625" style="1" customWidth="1"/>
    <col min="2053" max="2053" width="8" style="1" customWidth="1"/>
    <col min="2054" max="2054" width="7.6640625" style="1" customWidth="1"/>
    <col min="2055" max="2055" width="9.44140625" style="1" customWidth="1"/>
    <col min="2056" max="2056" width="7.109375" style="1" customWidth="1"/>
    <col min="2057" max="2057" width="8" style="1" customWidth="1"/>
    <col min="2058" max="2058" width="8.109375" style="1" customWidth="1"/>
    <col min="2059" max="2059" width="7.88671875" style="1" customWidth="1"/>
    <col min="2060" max="2060" width="7.77734375" style="1" customWidth="1"/>
    <col min="2061" max="2064" width="8.88671875" style="1" customWidth="1"/>
    <col min="2065" max="2065" width="7.88671875" style="1" customWidth="1"/>
    <col min="2066" max="2067" width="6.5546875" style="1" customWidth="1"/>
    <col min="2068" max="2068" width="9.77734375" style="1" customWidth="1"/>
    <col min="2069" max="2073" width="6.5546875" style="1" customWidth="1"/>
    <col min="2074" max="2081" width="8.88671875" style="1" bestFit="1" customWidth="1"/>
    <col min="2082" max="2089" width="6.109375" style="1" customWidth="1"/>
    <col min="2090" max="2090" width="6.21875" style="1" customWidth="1"/>
    <col min="2091" max="2097" width="5.109375" style="1" customWidth="1"/>
    <col min="2098" max="2098" width="14.21875" style="1" customWidth="1"/>
    <col min="2099" max="2099" width="9.21875" style="1" customWidth="1"/>
    <col min="2100" max="2101" width="6.5546875" style="1" customWidth="1"/>
    <col min="2102" max="2102" width="9.33203125" style="1" customWidth="1"/>
    <col min="2103" max="2106" width="6.5546875" style="1" customWidth="1"/>
    <col min="2107" max="2113" width="8.88671875" style="1" bestFit="1" customWidth="1"/>
    <col min="2114" max="2121" width="6.109375" style="1" customWidth="1"/>
    <col min="2122" max="2127" width="5.109375" style="1" customWidth="1"/>
    <col min="2128" max="2128" width="19.33203125" style="1" customWidth="1"/>
    <col min="2129" max="2129" width="10.44140625" style="1" customWidth="1"/>
    <col min="2130" max="2131" width="6.5546875" style="1" customWidth="1"/>
    <col min="2132" max="2132" width="9.109375" style="1" customWidth="1"/>
    <col min="2133" max="2136" width="6.5546875" style="1" customWidth="1"/>
    <col min="2137" max="2143" width="8.88671875" style="1" customWidth="1"/>
    <col min="2144" max="2150" width="6.109375" style="1" customWidth="1"/>
    <col min="2151" max="2151" width="5.88671875" style="1" customWidth="1"/>
    <col min="2152" max="2157" width="5.109375" style="1" customWidth="1"/>
    <col min="2158" max="2158" width="18.44140625" style="1" customWidth="1"/>
    <col min="2159" max="2159" width="7.88671875" style="1" customWidth="1"/>
    <col min="2160" max="2161" width="6.5546875" style="1" customWidth="1"/>
    <col min="2162" max="2162" width="9" style="1" customWidth="1"/>
    <col min="2163" max="2172" width="6.5546875" style="1" customWidth="1"/>
    <col min="2173" max="2185" width="8.88671875" style="1" customWidth="1"/>
    <col min="2186" max="2190" width="5.5546875" style="1" customWidth="1"/>
    <col min="2191" max="2198" width="6.5546875" style="1" customWidth="1"/>
    <col min="2199" max="2199" width="6" style="1" customWidth="1"/>
    <col min="2200" max="2211" width="5.109375" style="1" customWidth="1"/>
    <col min="2212" max="2305" width="8.5546875" style="1"/>
    <col min="2306" max="2307" width="9.6640625" style="1" customWidth="1"/>
    <col min="2308" max="2308" width="9.44140625" style="1" customWidth="1"/>
    <col min="2309" max="2309" width="8" style="1" customWidth="1"/>
    <col min="2310" max="2310" width="7.6640625" style="1" customWidth="1"/>
    <col min="2311" max="2311" width="9.44140625" style="1" customWidth="1"/>
    <col min="2312" max="2312" width="7.109375" style="1" customWidth="1"/>
    <col min="2313" max="2313" width="8" style="1" customWidth="1"/>
    <col min="2314" max="2314" width="8.109375" style="1" customWidth="1"/>
    <col min="2315" max="2315" width="7.88671875" style="1" customWidth="1"/>
    <col min="2316" max="2316" width="7.77734375" style="1" customWidth="1"/>
    <col min="2317" max="2320" width="8.88671875" style="1" customWidth="1"/>
    <col min="2321" max="2321" width="7.88671875" style="1" customWidth="1"/>
    <col min="2322" max="2323" width="6.5546875" style="1" customWidth="1"/>
    <col min="2324" max="2324" width="9.77734375" style="1" customWidth="1"/>
    <col min="2325" max="2329" width="6.5546875" style="1" customWidth="1"/>
    <col min="2330" max="2337" width="8.88671875" style="1" bestFit="1" customWidth="1"/>
    <col min="2338" max="2345" width="6.109375" style="1" customWidth="1"/>
    <col min="2346" max="2346" width="6.21875" style="1" customWidth="1"/>
    <col min="2347" max="2353" width="5.109375" style="1" customWidth="1"/>
    <col min="2354" max="2354" width="14.21875" style="1" customWidth="1"/>
    <col min="2355" max="2355" width="9.21875" style="1" customWidth="1"/>
    <col min="2356" max="2357" width="6.5546875" style="1" customWidth="1"/>
    <col min="2358" max="2358" width="9.33203125" style="1" customWidth="1"/>
    <col min="2359" max="2362" width="6.5546875" style="1" customWidth="1"/>
    <col min="2363" max="2369" width="8.88671875" style="1" bestFit="1" customWidth="1"/>
    <col min="2370" max="2377" width="6.109375" style="1" customWidth="1"/>
    <col min="2378" max="2383" width="5.109375" style="1" customWidth="1"/>
    <col min="2384" max="2384" width="19.33203125" style="1" customWidth="1"/>
    <col min="2385" max="2385" width="10.44140625" style="1" customWidth="1"/>
    <col min="2386" max="2387" width="6.5546875" style="1" customWidth="1"/>
    <col min="2388" max="2388" width="9.109375" style="1" customWidth="1"/>
    <col min="2389" max="2392" width="6.5546875" style="1" customWidth="1"/>
    <col min="2393" max="2399" width="8.88671875" style="1" customWidth="1"/>
    <col min="2400" max="2406" width="6.109375" style="1" customWidth="1"/>
    <col min="2407" max="2407" width="5.88671875" style="1" customWidth="1"/>
    <col min="2408" max="2413" width="5.109375" style="1" customWidth="1"/>
    <col min="2414" max="2414" width="18.44140625" style="1" customWidth="1"/>
    <col min="2415" max="2415" width="7.88671875" style="1" customWidth="1"/>
    <col min="2416" max="2417" width="6.5546875" style="1" customWidth="1"/>
    <col min="2418" max="2418" width="9" style="1" customWidth="1"/>
    <col min="2419" max="2428" width="6.5546875" style="1" customWidth="1"/>
    <col min="2429" max="2441" width="8.88671875" style="1" customWidth="1"/>
    <col min="2442" max="2446" width="5.5546875" style="1" customWidth="1"/>
    <col min="2447" max="2454" width="6.5546875" style="1" customWidth="1"/>
    <col min="2455" max="2455" width="6" style="1" customWidth="1"/>
    <col min="2456" max="2467" width="5.109375" style="1" customWidth="1"/>
    <col min="2468" max="2561" width="8.5546875" style="1"/>
    <col min="2562" max="2563" width="9.6640625" style="1" customWidth="1"/>
    <col min="2564" max="2564" width="9.44140625" style="1" customWidth="1"/>
    <col min="2565" max="2565" width="8" style="1" customWidth="1"/>
    <col min="2566" max="2566" width="7.6640625" style="1" customWidth="1"/>
    <col min="2567" max="2567" width="9.44140625" style="1" customWidth="1"/>
    <col min="2568" max="2568" width="7.109375" style="1" customWidth="1"/>
    <col min="2569" max="2569" width="8" style="1" customWidth="1"/>
    <col min="2570" max="2570" width="8.109375" style="1" customWidth="1"/>
    <col min="2571" max="2571" width="7.88671875" style="1" customWidth="1"/>
    <col min="2572" max="2572" width="7.77734375" style="1" customWidth="1"/>
    <col min="2573" max="2576" width="8.88671875" style="1" customWidth="1"/>
    <col min="2577" max="2577" width="7.88671875" style="1" customWidth="1"/>
    <col min="2578" max="2579" width="6.5546875" style="1" customWidth="1"/>
    <col min="2580" max="2580" width="9.77734375" style="1" customWidth="1"/>
    <col min="2581" max="2585" width="6.5546875" style="1" customWidth="1"/>
    <col min="2586" max="2593" width="8.88671875" style="1" bestFit="1" customWidth="1"/>
    <col min="2594" max="2601" width="6.109375" style="1" customWidth="1"/>
    <col min="2602" max="2602" width="6.21875" style="1" customWidth="1"/>
    <col min="2603" max="2609" width="5.109375" style="1" customWidth="1"/>
    <col min="2610" max="2610" width="14.21875" style="1" customWidth="1"/>
    <col min="2611" max="2611" width="9.21875" style="1" customWidth="1"/>
    <col min="2612" max="2613" width="6.5546875" style="1" customWidth="1"/>
    <col min="2614" max="2614" width="9.33203125" style="1" customWidth="1"/>
    <col min="2615" max="2618" width="6.5546875" style="1" customWidth="1"/>
    <col min="2619" max="2625" width="8.88671875" style="1" bestFit="1" customWidth="1"/>
    <col min="2626" max="2633" width="6.109375" style="1" customWidth="1"/>
    <col min="2634" max="2639" width="5.109375" style="1" customWidth="1"/>
    <col min="2640" max="2640" width="19.33203125" style="1" customWidth="1"/>
    <col min="2641" max="2641" width="10.44140625" style="1" customWidth="1"/>
    <col min="2642" max="2643" width="6.5546875" style="1" customWidth="1"/>
    <col min="2644" max="2644" width="9.109375" style="1" customWidth="1"/>
    <col min="2645" max="2648" width="6.5546875" style="1" customWidth="1"/>
    <col min="2649" max="2655" width="8.88671875" style="1" customWidth="1"/>
    <col min="2656" max="2662" width="6.109375" style="1" customWidth="1"/>
    <col min="2663" max="2663" width="5.88671875" style="1" customWidth="1"/>
    <col min="2664" max="2669" width="5.109375" style="1" customWidth="1"/>
    <col min="2670" max="2670" width="18.44140625" style="1" customWidth="1"/>
    <col min="2671" max="2671" width="7.88671875" style="1" customWidth="1"/>
    <col min="2672" max="2673" width="6.5546875" style="1" customWidth="1"/>
    <col min="2674" max="2674" width="9" style="1" customWidth="1"/>
    <col min="2675" max="2684" width="6.5546875" style="1" customWidth="1"/>
    <col min="2685" max="2697" width="8.88671875" style="1" customWidth="1"/>
    <col min="2698" max="2702" width="5.5546875" style="1" customWidth="1"/>
    <col min="2703" max="2710" width="6.5546875" style="1" customWidth="1"/>
    <col min="2711" max="2711" width="6" style="1" customWidth="1"/>
    <col min="2712" max="2723" width="5.109375" style="1" customWidth="1"/>
    <col min="2724" max="2817" width="8.5546875" style="1"/>
    <col min="2818" max="2819" width="9.6640625" style="1" customWidth="1"/>
    <col min="2820" max="2820" width="9.44140625" style="1" customWidth="1"/>
    <col min="2821" max="2821" width="8" style="1" customWidth="1"/>
    <col min="2822" max="2822" width="7.6640625" style="1" customWidth="1"/>
    <col min="2823" max="2823" width="9.44140625" style="1" customWidth="1"/>
    <col min="2824" max="2824" width="7.109375" style="1" customWidth="1"/>
    <col min="2825" max="2825" width="8" style="1" customWidth="1"/>
    <col min="2826" max="2826" width="8.109375" style="1" customWidth="1"/>
    <col min="2827" max="2827" width="7.88671875" style="1" customWidth="1"/>
    <col min="2828" max="2828" width="7.77734375" style="1" customWidth="1"/>
    <col min="2829" max="2832" width="8.88671875" style="1" customWidth="1"/>
    <col min="2833" max="2833" width="7.88671875" style="1" customWidth="1"/>
    <col min="2834" max="2835" width="6.5546875" style="1" customWidth="1"/>
    <col min="2836" max="2836" width="9.77734375" style="1" customWidth="1"/>
    <col min="2837" max="2841" width="6.5546875" style="1" customWidth="1"/>
    <col min="2842" max="2849" width="8.88671875" style="1" bestFit="1" customWidth="1"/>
    <col min="2850" max="2857" width="6.109375" style="1" customWidth="1"/>
    <col min="2858" max="2858" width="6.21875" style="1" customWidth="1"/>
    <col min="2859" max="2865" width="5.109375" style="1" customWidth="1"/>
    <col min="2866" max="2866" width="14.21875" style="1" customWidth="1"/>
    <col min="2867" max="2867" width="9.21875" style="1" customWidth="1"/>
    <col min="2868" max="2869" width="6.5546875" style="1" customWidth="1"/>
    <col min="2870" max="2870" width="9.33203125" style="1" customWidth="1"/>
    <col min="2871" max="2874" width="6.5546875" style="1" customWidth="1"/>
    <col min="2875" max="2881" width="8.88671875" style="1" bestFit="1" customWidth="1"/>
    <col min="2882" max="2889" width="6.109375" style="1" customWidth="1"/>
    <col min="2890" max="2895" width="5.109375" style="1" customWidth="1"/>
    <col min="2896" max="2896" width="19.33203125" style="1" customWidth="1"/>
    <col min="2897" max="2897" width="10.44140625" style="1" customWidth="1"/>
    <col min="2898" max="2899" width="6.5546875" style="1" customWidth="1"/>
    <col min="2900" max="2900" width="9.109375" style="1" customWidth="1"/>
    <col min="2901" max="2904" width="6.5546875" style="1" customWidth="1"/>
    <col min="2905" max="2911" width="8.88671875" style="1" customWidth="1"/>
    <col min="2912" max="2918" width="6.109375" style="1" customWidth="1"/>
    <col min="2919" max="2919" width="5.88671875" style="1" customWidth="1"/>
    <col min="2920" max="2925" width="5.109375" style="1" customWidth="1"/>
    <col min="2926" max="2926" width="18.44140625" style="1" customWidth="1"/>
    <col min="2927" max="2927" width="7.88671875" style="1" customWidth="1"/>
    <col min="2928" max="2929" width="6.5546875" style="1" customWidth="1"/>
    <col min="2930" max="2930" width="9" style="1" customWidth="1"/>
    <col min="2931" max="2940" width="6.5546875" style="1" customWidth="1"/>
    <col min="2941" max="2953" width="8.88671875" style="1" customWidth="1"/>
    <col min="2954" max="2958" width="5.5546875" style="1" customWidth="1"/>
    <col min="2959" max="2966" width="6.5546875" style="1" customWidth="1"/>
    <col min="2967" max="2967" width="6" style="1" customWidth="1"/>
    <col min="2968" max="2979" width="5.109375" style="1" customWidth="1"/>
    <col min="2980" max="3073" width="8.5546875" style="1"/>
    <col min="3074" max="3075" width="9.6640625" style="1" customWidth="1"/>
    <col min="3076" max="3076" width="9.44140625" style="1" customWidth="1"/>
    <col min="3077" max="3077" width="8" style="1" customWidth="1"/>
    <col min="3078" max="3078" width="7.6640625" style="1" customWidth="1"/>
    <col min="3079" max="3079" width="9.44140625" style="1" customWidth="1"/>
    <col min="3080" max="3080" width="7.109375" style="1" customWidth="1"/>
    <col min="3081" max="3081" width="8" style="1" customWidth="1"/>
    <col min="3082" max="3082" width="8.109375" style="1" customWidth="1"/>
    <col min="3083" max="3083" width="7.88671875" style="1" customWidth="1"/>
    <col min="3084" max="3084" width="7.77734375" style="1" customWidth="1"/>
    <col min="3085" max="3088" width="8.88671875" style="1" customWidth="1"/>
    <col min="3089" max="3089" width="7.88671875" style="1" customWidth="1"/>
    <col min="3090" max="3091" width="6.5546875" style="1" customWidth="1"/>
    <col min="3092" max="3092" width="9.77734375" style="1" customWidth="1"/>
    <col min="3093" max="3097" width="6.5546875" style="1" customWidth="1"/>
    <col min="3098" max="3105" width="8.88671875" style="1" bestFit="1" customWidth="1"/>
    <col min="3106" max="3113" width="6.109375" style="1" customWidth="1"/>
    <col min="3114" max="3114" width="6.21875" style="1" customWidth="1"/>
    <col min="3115" max="3121" width="5.109375" style="1" customWidth="1"/>
    <col min="3122" max="3122" width="14.21875" style="1" customWidth="1"/>
    <col min="3123" max="3123" width="9.21875" style="1" customWidth="1"/>
    <col min="3124" max="3125" width="6.5546875" style="1" customWidth="1"/>
    <col min="3126" max="3126" width="9.33203125" style="1" customWidth="1"/>
    <col min="3127" max="3130" width="6.5546875" style="1" customWidth="1"/>
    <col min="3131" max="3137" width="8.88671875" style="1" bestFit="1" customWidth="1"/>
    <col min="3138" max="3145" width="6.109375" style="1" customWidth="1"/>
    <col min="3146" max="3151" width="5.109375" style="1" customWidth="1"/>
    <col min="3152" max="3152" width="19.33203125" style="1" customWidth="1"/>
    <col min="3153" max="3153" width="10.44140625" style="1" customWidth="1"/>
    <col min="3154" max="3155" width="6.5546875" style="1" customWidth="1"/>
    <col min="3156" max="3156" width="9.109375" style="1" customWidth="1"/>
    <col min="3157" max="3160" width="6.5546875" style="1" customWidth="1"/>
    <col min="3161" max="3167" width="8.88671875" style="1" customWidth="1"/>
    <col min="3168" max="3174" width="6.109375" style="1" customWidth="1"/>
    <col min="3175" max="3175" width="5.88671875" style="1" customWidth="1"/>
    <col min="3176" max="3181" width="5.109375" style="1" customWidth="1"/>
    <col min="3182" max="3182" width="18.44140625" style="1" customWidth="1"/>
    <col min="3183" max="3183" width="7.88671875" style="1" customWidth="1"/>
    <col min="3184" max="3185" width="6.5546875" style="1" customWidth="1"/>
    <col min="3186" max="3186" width="9" style="1" customWidth="1"/>
    <col min="3187" max="3196" width="6.5546875" style="1" customWidth="1"/>
    <col min="3197" max="3209" width="8.88671875" style="1" customWidth="1"/>
    <col min="3210" max="3214" width="5.5546875" style="1" customWidth="1"/>
    <col min="3215" max="3222" width="6.5546875" style="1" customWidth="1"/>
    <col min="3223" max="3223" width="6" style="1" customWidth="1"/>
    <col min="3224" max="3235" width="5.109375" style="1" customWidth="1"/>
    <col min="3236" max="3329" width="8.5546875" style="1"/>
    <col min="3330" max="3331" width="9.6640625" style="1" customWidth="1"/>
    <col min="3332" max="3332" width="9.44140625" style="1" customWidth="1"/>
    <col min="3333" max="3333" width="8" style="1" customWidth="1"/>
    <col min="3334" max="3334" width="7.6640625" style="1" customWidth="1"/>
    <col min="3335" max="3335" width="9.44140625" style="1" customWidth="1"/>
    <col min="3336" max="3336" width="7.109375" style="1" customWidth="1"/>
    <col min="3337" max="3337" width="8" style="1" customWidth="1"/>
    <col min="3338" max="3338" width="8.109375" style="1" customWidth="1"/>
    <col min="3339" max="3339" width="7.88671875" style="1" customWidth="1"/>
    <col min="3340" max="3340" width="7.77734375" style="1" customWidth="1"/>
    <col min="3341" max="3344" width="8.88671875" style="1" customWidth="1"/>
    <col min="3345" max="3345" width="7.88671875" style="1" customWidth="1"/>
    <col min="3346" max="3347" width="6.5546875" style="1" customWidth="1"/>
    <col min="3348" max="3348" width="9.77734375" style="1" customWidth="1"/>
    <col min="3349" max="3353" width="6.5546875" style="1" customWidth="1"/>
    <col min="3354" max="3361" width="8.88671875" style="1" bestFit="1" customWidth="1"/>
    <col min="3362" max="3369" width="6.109375" style="1" customWidth="1"/>
    <col min="3370" max="3370" width="6.21875" style="1" customWidth="1"/>
    <col min="3371" max="3377" width="5.109375" style="1" customWidth="1"/>
    <col min="3378" max="3378" width="14.21875" style="1" customWidth="1"/>
    <col min="3379" max="3379" width="9.21875" style="1" customWidth="1"/>
    <col min="3380" max="3381" width="6.5546875" style="1" customWidth="1"/>
    <col min="3382" max="3382" width="9.33203125" style="1" customWidth="1"/>
    <col min="3383" max="3386" width="6.5546875" style="1" customWidth="1"/>
    <col min="3387" max="3393" width="8.88671875" style="1" bestFit="1" customWidth="1"/>
    <col min="3394" max="3401" width="6.109375" style="1" customWidth="1"/>
    <col min="3402" max="3407" width="5.109375" style="1" customWidth="1"/>
    <col min="3408" max="3408" width="19.33203125" style="1" customWidth="1"/>
    <col min="3409" max="3409" width="10.44140625" style="1" customWidth="1"/>
    <col min="3410" max="3411" width="6.5546875" style="1" customWidth="1"/>
    <col min="3412" max="3412" width="9.109375" style="1" customWidth="1"/>
    <col min="3413" max="3416" width="6.5546875" style="1" customWidth="1"/>
    <col min="3417" max="3423" width="8.88671875" style="1" customWidth="1"/>
    <col min="3424" max="3430" width="6.109375" style="1" customWidth="1"/>
    <col min="3431" max="3431" width="5.88671875" style="1" customWidth="1"/>
    <col min="3432" max="3437" width="5.109375" style="1" customWidth="1"/>
    <col min="3438" max="3438" width="18.44140625" style="1" customWidth="1"/>
    <col min="3439" max="3439" width="7.88671875" style="1" customWidth="1"/>
    <col min="3440" max="3441" width="6.5546875" style="1" customWidth="1"/>
    <col min="3442" max="3442" width="9" style="1" customWidth="1"/>
    <col min="3443" max="3452" width="6.5546875" style="1" customWidth="1"/>
    <col min="3453" max="3465" width="8.88671875" style="1" customWidth="1"/>
    <col min="3466" max="3470" width="5.5546875" style="1" customWidth="1"/>
    <col min="3471" max="3478" width="6.5546875" style="1" customWidth="1"/>
    <col min="3479" max="3479" width="6" style="1" customWidth="1"/>
    <col min="3480" max="3491" width="5.109375" style="1" customWidth="1"/>
    <col min="3492" max="3585" width="8.5546875" style="1"/>
    <col min="3586" max="3587" width="9.6640625" style="1" customWidth="1"/>
    <col min="3588" max="3588" width="9.44140625" style="1" customWidth="1"/>
    <col min="3589" max="3589" width="8" style="1" customWidth="1"/>
    <col min="3590" max="3590" width="7.6640625" style="1" customWidth="1"/>
    <col min="3591" max="3591" width="9.44140625" style="1" customWidth="1"/>
    <col min="3592" max="3592" width="7.109375" style="1" customWidth="1"/>
    <col min="3593" max="3593" width="8" style="1" customWidth="1"/>
    <col min="3594" max="3594" width="8.109375" style="1" customWidth="1"/>
    <col min="3595" max="3595" width="7.88671875" style="1" customWidth="1"/>
    <col min="3596" max="3596" width="7.77734375" style="1" customWidth="1"/>
    <col min="3597" max="3600" width="8.88671875" style="1" customWidth="1"/>
    <col min="3601" max="3601" width="7.88671875" style="1" customWidth="1"/>
    <col min="3602" max="3603" width="6.5546875" style="1" customWidth="1"/>
    <col min="3604" max="3604" width="9.77734375" style="1" customWidth="1"/>
    <col min="3605" max="3609" width="6.5546875" style="1" customWidth="1"/>
    <col min="3610" max="3617" width="8.88671875" style="1" bestFit="1" customWidth="1"/>
    <col min="3618" max="3625" width="6.109375" style="1" customWidth="1"/>
    <col min="3626" max="3626" width="6.21875" style="1" customWidth="1"/>
    <col min="3627" max="3633" width="5.109375" style="1" customWidth="1"/>
    <col min="3634" max="3634" width="14.21875" style="1" customWidth="1"/>
    <col min="3635" max="3635" width="9.21875" style="1" customWidth="1"/>
    <col min="3636" max="3637" width="6.5546875" style="1" customWidth="1"/>
    <col min="3638" max="3638" width="9.33203125" style="1" customWidth="1"/>
    <col min="3639" max="3642" width="6.5546875" style="1" customWidth="1"/>
    <col min="3643" max="3649" width="8.88671875" style="1" bestFit="1" customWidth="1"/>
    <col min="3650" max="3657" width="6.109375" style="1" customWidth="1"/>
    <col min="3658" max="3663" width="5.109375" style="1" customWidth="1"/>
    <col min="3664" max="3664" width="19.33203125" style="1" customWidth="1"/>
    <col min="3665" max="3665" width="10.44140625" style="1" customWidth="1"/>
    <col min="3666" max="3667" width="6.5546875" style="1" customWidth="1"/>
    <col min="3668" max="3668" width="9.109375" style="1" customWidth="1"/>
    <col min="3669" max="3672" width="6.5546875" style="1" customWidth="1"/>
    <col min="3673" max="3679" width="8.88671875" style="1" customWidth="1"/>
    <col min="3680" max="3686" width="6.109375" style="1" customWidth="1"/>
    <col min="3687" max="3687" width="5.88671875" style="1" customWidth="1"/>
    <col min="3688" max="3693" width="5.109375" style="1" customWidth="1"/>
    <col min="3694" max="3694" width="18.44140625" style="1" customWidth="1"/>
    <col min="3695" max="3695" width="7.88671875" style="1" customWidth="1"/>
    <col min="3696" max="3697" width="6.5546875" style="1" customWidth="1"/>
    <col min="3698" max="3698" width="9" style="1" customWidth="1"/>
    <col min="3699" max="3708" width="6.5546875" style="1" customWidth="1"/>
    <col min="3709" max="3721" width="8.88671875" style="1" customWidth="1"/>
    <col min="3722" max="3726" width="5.5546875" style="1" customWidth="1"/>
    <col min="3727" max="3734" width="6.5546875" style="1" customWidth="1"/>
    <col min="3735" max="3735" width="6" style="1" customWidth="1"/>
    <col min="3736" max="3747" width="5.109375" style="1" customWidth="1"/>
    <col min="3748" max="3841" width="8.5546875" style="1"/>
    <col min="3842" max="3843" width="9.6640625" style="1" customWidth="1"/>
    <col min="3844" max="3844" width="9.44140625" style="1" customWidth="1"/>
    <col min="3845" max="3845" width="8" style="1" customWidth="1"/>
    <col min="3846" max="3846" width="7.6640625" style="1" customWidth="1"/>
    <col min="3847" max="3847" width="9.44140625" style="1" customWidth="1"/>
    <col min="3848" max="3848" width="7.109375" style="1" customWidth="1"/>
    <col min="3849" max="3849" width="8" style="1" customWidth="1"/>
    <col min="3850" max="3850" width="8.109375" style="1" customWidth="1"/>
    <col min="3851" max="3851" width="7.88671875" style="1" customWidth="1"/>
    <col min="3852" max="3852" width="7.77734375" style="1" customWidth="1"/>
    <col min="3853" max="3856" width="8.88671875" style="1" customWidth="1"/>
    <col min="3857" max="3857" width="7.88671875" style="1" customWidth="1"/>
    <col min="3858" max="3859" width="6.5546875" style="1" customWidth="1"/>
    <col min="3860" max="3860" width="9.77734375" style="1" customWidth="1"/>
    <col min="3861" max="3865" width="6.5546875" style="1" customWidth="1"/>
    <col min="3866" max="3873" width="8.88671875" style="1" bestFit="1" customWidth="1"/>
    <col min="3874" max="3881" width="6.109375" style="1" customWidth="1"/>
    <col min="3882" max="3882" width="6.21875" style="1" customWidth="1"/>
    <col min="3883" max="3889" width="5.109375" style="1" customWidth="1"/>
    <col min="3890" max="3890" width="14.21875" style="1" customWidth="1"/>
    <col min="3891" max="3891" width="9.21875" style="1" customWidth="1"/>
    <col min="3892" max="3893" width="6.5546875" style="1" customWidth="1"/>
    <col min="3894" max="3894" width="9.33203125" style="1" customWidth="1"/>
    <col min="3895" max="3898" width="6.5546875" style="1" customWidth="1"/>
    <col min="3899" max="3905" width="8.88671875" style="1" bestFit="1" customWidth="1"/>
    <col min="3906" max="3913" width="6.109375" style="1" customWidth="1"/>
    <col min="3914" max="3919" width="5.109375" style="1" customWidth="1"/>
    <col min="3920" max="3920" width="19.33203125" style="1" customWidth="1"/>
    <col min="3921" max="3921" width="10.44140625" style="1" customWidth="1"/>
    <col min="3922" max="3923" width="6.5546875" style="1" customWidth="1"/>
    <col min="3924" max="3924" width="9.109375" style="1" customWidth="1"/>
    <col min="3925" max="3928" width="6.5546875" style="1" customWidth="1"/>
    <col min="3929" max="3935" width="8.88671875" style="1" customWidth="1"/>
    <col min="3936" max="3942" width="6.109375" style="1" customWidth="1"/>
    <col min="3943" max="3943" width="5.88671875" style="1" customWidth="1"/>
    <col min="3944" max="3949" width="5.109375" style="1" customWidth="1"/>
    <col min="3950" max="3950" width="18.44140625" style="1" customWidth="1"/>
    <col min="3951" max="3951" width="7.88671875" style="1" customWidth="1"/>
    <col min="3952" max="3953" width="6.5546875" style="1" customWidth="1"/>
    <col min="3954" max="3954" width="9" style="1" customWidth="1"/>
    <col min="3955" max="3964" width="6.5546875" style="1" customWidth="1"/>
    <col min="3965" max="3977" width="8.88671875" style="1" customWidth="1"/>
    <col min="3978" max="3982" width="5.5546875" style="1" customWidth="1"/>
    <col min="3983" max="3990" width="6.5546875" style="1" customWidth="1"/>
    <col min="3991" max="3991" width="6" style="1" customWidth="1"/>
    <col min="3992" max="4003" width="5.109375" style="1" customWidth="1"/>
    <col min="4004" max="4097" width="8.5546875" style="1"/>
    <col min="4098" max="4099" width="9.6640625" style="1" customWidth="1"/>
    <col min="4100" max="4100" width="9.44140625" style="1" customWidth="1"/>
    <col min="4101" max="4101" width="8" style="1" customWidth="1"/>
    <col min="4102" max="4102" width="7.6640625" style="1" customWidth="1"/>
    <col min="4103" max="4103" width="9.44140625" style="1" customWidth="1"/>
    <col min="4104" max="4104" width="7.109375" style="1" customWidth="1"/>
    <col min="4105" max="4105" width="8" style="1" customWidth="1"/>
    <col min="4106" max="4106" width="8.109375" style="1" customWidth="1"/>
    <col min="4107" max="4107" width="7.88671875" style="1" customWidth="1"/>
    <col min="4108" max="4108" width="7.77734375" style="1" customWidth="1"/>
    <col min="4109" max="4112" width="8.88671875" style="1" customWidth="1"/>
    <col min="4113" max="4113" width="7.88671875" style="1" customWidth="1"/>
    <col min="4114" max="4115" width="6.5546875" style="1" customWidth="1"/>
    <col min="4116" max="4116" width="9.77734375" style="1" customWidth="1"/>
    <col min="4117" max="4121" width="6.5546875" style="1" customWidth="1"/>
    <col min="4122" max="4129" width="8.88671875" style="1" bestFit="1" customWidth="1"/>
    <col min="4130" max="4137" width="6.109375" style="1" customWidth="1"/>
    <col min="4138" max="4138" width="6.21875" style="1" customWidth="1"/>
    <col min="4139" max="4145" width="5.109375" style="1" customWidth="1"/>
    <col min="4146" max="4146" width="14.21875" style="1" customWidth="1"/>
    <col min="4147" max="4147" width="9.21875" style="1" customWidth="1"/>
    <col min="4148" max="4149" width="6.5546875" style="1" customWidth="1"/>
    <col min="4150" max="4150" width="9.33203125" style="1" customWidth="1"/>
    <col min="4151" max="4154" width="6.5546875" style="1" customWidth="1"/>
    <col min="4155" max="4161" width="8.88671875" style="1" bestFit="1" customWidth="1"/>
    <col min="4162" max="4169" width="6.109375" style="1" customWidth="1"/>
    <col min="4170" max="4175" width="5.109375" style="1" customWidth="1"/>
    <col min="4176" max="4176" width="19.33203125" style="1" customWidth="1"/>
    <col min="4177" max="4177" width="10.44140625" style="1" customWidth="1"/>
    <col min="4178" max="4179" width="6.5546875" style="1" customWidth="1"/>
    <col min="4180" max="4180" width="9.109375" style="1" customWidth="1"/>
    <col min="4181" max="4184" width="6.5546875" style="1" customWidth="1"/>
    <col min="4185" max="4191" width="8.88671875" style="1" customWidth="1"/>
    <col min="4192" max="4198" width="6.109375" style="1" customWidth="1"/>
    <col min="4199" max="4199" width="5.88671875" style="1" customWidth="1"/>
    <col min="4200" max="4205" width="5.109375" style="1" customWidth="1"/>
    <col min="4206" max="4206" width="18.44140625" style="1" customWidth="1"/>
    <col min="4207" max="4207" width="7.88671875" style="1" customWidth="1"/>
    <col min="4208" max="4209" width="6.5546875" style="1" customWidth="1"/>
    <col min="4210" max="4210" width="9" style="1" customWidth="1"/>
    <col min="4211" max="4220" width="6.5546875" style="1" customWidth="1"/>
    <col min="4221" max="4233" width="8.88671875" style="1" customWidth="1"/>
    <col min="4234" max="4238" width="5.5546875" style="1" customWidth="1"/>
    <col min="4239" max="4246" width="6.5546875" style="1" customWidth="1"/>
    <col min="4247" max="4247" width="6" style="1" customWidth="1"/>
    <col min="4248" max="4259" width="5.109375" style="1" customWidth="1"/>
    <col min="4260" max="4353" width="8.5546875" style="1"/>
    <col min="4354" max="4355" width="9.6640625" style="1" customWidth="1"/>
    <col min="4356" max="4356" width="9.44140625" style="1" customWidth="1"/>
    <col min="4357" max="4357" width="8" style="1" customWidth="1"/>
    <col min="4358" max="4358" width="7.6640625" style="1" customWidth="1"/>
    <col min="4359" max="4359" width="9.44140625" style="1" customWidth="1"/>
    <col min="4360" max="4360" width="7.109375" style="1" customWidth="1"/>
    <col min="4361" max="4361" width="8" style="1" customWidth="1"/>
    <col min="4362" max="4362" width="8.109375" style="1" customWidth="1"/>
    <col min="4363" max="4363" width="7.88671875" style="1" customWidth="1"/>
    <col min="4364" max="4364" width="7.77734375" style="1" customWidth="1"/>
    <col min="4365" max="4368" width="8.88671875" style="1" customWidth="1"/>
    <col min="4369" max="4369" width="7.88671875" style="1" customWidth="1"/>
    <col min="4370" max="4371" width="6.5546875" style="1" customWidth="1"/>
    <col min="4372" max="4372" width="9.77734375" style="1" customWidth="1"/>
    <col min="4373" max="4377" width="6.5546875" style="1" customWidth="1"/>
    <col min="4378" max="4385" width="8.88671875" style="1" bestFit="1" customWidth="1"/>
    <col min="4386" max="4393" width="6.109375" style="1" customWidth="1"/>
    <col min="4394" max="4394" width="6.21875" style="1" customWidth="1"/>
    <col min="4395" max="4401" width="5.109375" style="1" customWidth="1"/>
    <col min="4402" max="4402" width="14.21875" style="1" customWidth="1"/>
    <col min="4403" max="4403" width="9.21875" style="1" customWidth="1"/>
    <col min="4404" max="4405" width="6.5546875" style="1" customWidth="1"/>
    <col min="4406" max="4406" width="9.33203125" style="1" customWidth="1"/>
    <col min="4407" max="4410" width="6.5546875" style="1" customWidth="1"/>
    <col min="4411" max="4417" width="8.88671875" style="1" bestFit="1" customWidth="1"/>
    <col min="4418" max="4425" width="6.109375" style="1" customWidth="1"/>
    <col min="4426" max="4431" width="5.109375" style="1" customWidth="1"/>
    <col min="4432" max="4432" width="19.33203125" style="1" customWidth="1"/>
    <col min="4433" max="4433" width="10.44140625" style="1" customWidth="1"/>
    <col min="4434" max="4435" width="6.5546875" style="1" customWidth="1"/>
    <col min="4436" max="4436" width="9.109375" style="1" customWidth="1"/>
    <col min="4437" max="4440" width="6.5546875" style="1" customWidth="1"/>
    <col min="4441" max="4447" width="8.88671875" style="1" customWidth="1"/>
    <col min="4448" max="4454" width="6.109375" style="1" customWidth="1"/>
    <col min="4455" max="4455" width="5.88671875" style="1" customWidth="1"/>
    <col min="4456" max="4461" width="5.109375" style="1" customWidth="1"/>
    <col min="4462" max="4462" width="18.44140625" style="1" customWidth="1"/>
    <col min="4463" max="4463" width="7.88671875" style="1" customWidth="1"/>
    <col min="4464" max="4465" width="6.5546875" style="1" customWidth="1"/>
    <col min="4466" max="4466" width="9" style="1" customWidth="1"/>
    <col min="4467" max="4476" width="6.5546875" style="1" customWidth="1"/>
    <col min="4477" max="4489" width="8.88671875" style="1" customWidth="1"/>
    <col min="4490" max="4494" width="5.5546875" style="1" customWidth="1"/>
    <col min="4495" max="4502" width="6.5546875" style="1" customWidth="1"/>
    <col min="4503" max="4503" width="6" style="1" customWidth="1"/>
    <col min="4504" max="4515" width="5.109375" style="1" customWidth="1"/>
    <col min="4516" max="4609" width="8.5546875" style="1"/>
    <col min="4610" max="4611" width="9.6640625" style="1" customWidth="1"/>
    <col min="4612" max="4612" width="9.44140625" style="1" customWidth="1"/>
    <col min="4613" max="4613" width="8" style="1" customWidth="1"/>
    <col min="4614" max="4614" width="7.6640625" style="1" customWidth="1"/>
    <col min="4615" max="4615" width="9.44140625" style="1" customWidth="1"/>
    <col min="4616" max="4616" width="7.109375" style="1" customWidth="1"/>
    <col min="4617" max="4617" width="8" style="1" customWidth="1"/>
    <col min="4618" max="4618" width="8.109375" style="1" customWidth="1"/>
    <col min="4619" max="4619" width="7.88671875" style="1" customWidth="1"/>
    <col min="4620" max="4620" width="7.77734375" style="1" customWidth="1"/>
    <col min="4621" max="4624" width="8.88671875" style="1" customWidth="1"/>
    <col min="4625" max="4625" width="7.88671875" style="1" customWidth="1"/>
    <col min="4626" max="4627" width="6.5546875" style="1" customWidth="1"/>
    <col min="4628" max="4628" width="9.77734375" style="1" customWidth="1"/>
    <col min="4629" max="4633" width="6.5546875" style="1" customWidth="1"/>
    <col min="4634" max="4641" width="8.88671875" style="1" bestFit="1" customWidth="1"/>
    <col min="4642" max="4649" width="6.109375" style="1" customWidth="1"/>
    <col min="4650" max="4650" width="6.21875" style="1" customWidth="1"/>
    <col min="4651" max="4657" width="5.109375" style="1" customWidth="1"/>
    <col min="4658" max="4658" width="14.21875" style="1" customWidth="1"/>
    <col min="4659" max="4659" width="9.21875" style="1" customWidth="1"/>
    <col min="4660" max="4661" width="6.5546875" style="1" customWidth="1"/>
    <col min="4662" max="4662" width="9.33203125" style="1" customWidth="1"/>
    <col min="4663" max="4666" width="6.5546875" style="1" customWidth="1"/>
    <col min="4667" max="4673" width="8.88671875" style="1" bestFit="1" customWidth="1"/>
    <col min="4674" max="4681" width="6.109375" style="1" customWidth="1"/>
    <col min="4682" max="4687" width="5.109375" style="1" customWidth="1"/>
    <col min="4688" max="4688" width="19.33203125" style="1" customWidth="1"/>
    <col min="4689" max="4689" width="10.44140625" style="1" customWidth="1"/>
    <col min="4690" max="4691" width="6.5546875" style="1" customWidth="1"/>
    <col min="4692" max="4692" width="9.109375" style="1" customWidth="1"/>
    <col min="4693" max="4696" width="6.5546875" style="1" customWidth="1"/>
    <col min="4697" max="4703" width="8.88671875" style="1" customWidth="1"/>
    <col min="4704" max="4710" width="6.109375" style="1" customWidth="1"/>
    <col min="4711" max="4711" width="5.88671875" style="1" customWidth="1"/>
    <col min="4712" max="4717" width="5.109375" style="1" customWidth="1"/>
    <col min="4718" max="4718" width="18.44140625" style="1" customWidth="1"/>
    <col min="4719" max="4719" width="7.88671875" style="1" customWidth="1"/>
    <col min="4720" max="4721" width="6.5546875" style="1" customWidth="1"/>
    <col min="4722" max="4722" width="9" style="1" customWidth="1"/>
    <col min="4723" max="4732" width="6.5546875" style="1" customWidth="1"/>
    <col min="4733" max="4745" width="8.88671875" style="1" customWidth="1"/>
    <col min="4746" max="4750" width="5.5546875" style="1" customWidth="1"/>
    <col min="4751" max="4758" width="6.5546875" style="1" customWidth="1"/>
    <col min="4759" max="4759" width="6" style="1" customWidth="1"/>
    <col min="4760" max="4771" width="5.109375" style="1" customWidth="1"/>
    <col min="4772" max="4865" width="8.5546875" style="1"/>
    <col min="4866" max="4867" width="9.6640625" style="1" customWidth="1"/>
    <col min="4868" max="4868" width="9.44140625" style="1" customWidth="1"/>
    <col min="4869" max="4869" width="8" style="1" customWidth="1"/>
    <col min="4870" max="4870" width="7.6640625" style="1" customWidth="1"/>
    <col min="4871" max="4871" width="9.44140625" style="1" customWidth="1"/>
    <col min="4872" max="4872" width="7.109375" style="1" customWidth="1"/>
    <col min="4873" max="4873" width="8" style="1" customWidth="1"/>
    <col min="4874" max="4874" width="8.109375" style="1" customWidth="1"/>
    <col min="4875" max="4875" width="7.88671875" style="1" customWidth="1"/>
    <col min="4876" max="4876" width="7.77734375" style="1" customWidth="1"/>
    <col min="4877" max="4880" width="8.88671875" style="1" customWidth="1"/>
    <col min="4881" max="4881" width="7.88671875" style="1" customWidth="1"/>
    <col min="4882" max="4883" width="6.5546875" style="1" customWidth="1"/>
    <col min="4884" max="4884" width="9.77734375" style="1" customWidth="1"/>
    <col min="4885" max="4889" width="6.5546875" style="1" customWidth="1"/>
    <col min="4890" max="4897" width="8.88671875" style="1" bestFit="1" customWidth="1"/>
    <col min="4898" max="4905" width="6.109375" style="1" customWidth="1"/>
    <col min="4906" max="4906" width="6.21875" style="1" customWidth="1"/>
    <col min="4907" max="4913" width="5.109375" style="1" customWidth="1"/>
    <col min="4914" max="4914" width="14.21875" style="1" customWidth="1"/>
    <col min="4915" max="4915" width="9.21875" style="1" customWidth="1"/>
    <col min="4916" max="4917" width="6.5546875" style="1" customWidth="1"/>
    <col min="4918" max="4918" width="9.33203125" style="1" customWidth="1"/>
    <col min="4919" max="4922" width="6.5546875" style="1" customWidth="1"/>
    <col min="4923" max="4929" width="8.88671875" style="1" bestFit="1" customWidth="1"/>
    <col min="4930" max="4937" width="6.109375" style="1" customWidth="1"/>
    <col min="4938" max="4943" width="5.109375" style="1" customWidth="1"/>
    <col min="4944" max="4944" width="19.33203125" style="1" customWidth="1"/>
    <col min="4945" max="4945" width="10.44140625" style="1" customWidth="1"/>
    <col min="4946" max="4947" width="6.5546875" style="1" customWidth="1"/>
    <col min="4948" max="4948" width="9.109375" style="1" customWidth="1"/>
    <col min="4949" max="4952" width="6.5546875" style="1" customWidth="1"/>
    <col min="4953" max="4959" width="8.88671875" style="1" customWidth="1"/>
    <col min="4960" max="4966" width="6.109375" style="1" customWidth="1"/>
    <col min="4967" max="4967" width="5.88671875" style="1" customWidth="1"/>
    <col min="4968" max="4973" width="5.109375" style="1" customWidth="1"/>
    <col min="4974" max="4974" width="18.44140625" style="1" customWidth="1"/>
    <col min="4975" max="4975" width="7.88671875" style="1" customWidth="1"/>
    <col min="4976" max="4977" width="6.5546875" style="1" customWidth="1"/>
    <col min="4978" max="4978" width="9" style="1" customWidth="1"/>
    <col min="4979" max="4988" width="6.5546875" style="1" customWidth="1"/>
    <col min="4989" max="5001" width="8.88671875" style="1" customWidth="1"/>
    <col min="5002" max="5006" width="5.5546875" style="1" customWidth="1"/>
    <col min="5007" max="5014" width="6.5546875" style="1" customWidth="1"/>
    <col min="5015" max="5015" width="6" style="1" customWidth="1"/>
    <col min="5016" max="5027" width="5.109375" style="1" customWidth="1"/>
    <col min="5028" max="5121" width="8.5546875" style="1"/>
    <col min="5122" max="5123" width="9.6640625" style="1" customWidth="1"/>
    <col min="5124" max="5124" width="9.44140625" style="1" customWidth="1"/>
    <col min="5125" max="5125" width="8" style="1" customWidth="1"/>
    <col min="5126" max="5126" width="7.6640625" style="1" customWidth="1"/>
    <col min="5127" max="5127" width="9.44140625" style="1" customWidth="1"/>
    <col min="5128" max="5128" width="7.109375" style="1" customWidth="1"/>
    <col min="5129" max="5129" width="8" style="1" customWidth="1"/>
    <col min="5130" max="5130" width="8.109375" style="1" customWidth="1"/>
    <col min="5131" max="5131" width="7.88671875" style="1" customWidth="1"/>
    <col min="5132" max="5132" width="7.77734375" style="1" customWidth="1"/>
    <col min="5133" max="5136" width="8.88671875" style="1" customWidth="1"/>
    <col min="5137" max="5137" width="7.88671875" style="1" customWidth="1"/>
    <col min="5138" max="5139" width="6.5546875" style="1" customWidth="1"/>
    <col min="5140" max="5140" width="9.77734375" style="1" customWidth="1"/>
    <col min="5141" max="5145" width="6.5546875" style="1" customWidth="1"/>
    <col min="5146" max="5153" width="8.88671875" style="1" bestFit="1" customWidth="1"/>
    <col min="5154" max="5161" width="6.109375" style="1" customWidth="1"/>
    <col min="5162" max="5162" width="6.21875" style="1" customWidth="1"/>
    <col min="5163" max="5169" width="5.109375" style="1" customWidth="1"/>
    <col min="5170" max="5170" width="14.21875" style="1" customWidth="1"/>
    <col min="5171" max="5171" width="9.21875" style="1" customWidth="1"/>
    <col min="5172" max="5173" width="6.5546875" style="1" customWidth="1"/>
    <col min="5174" max="5174" width="9.33203125" style="1" customWidth="1"/>
    <col min="5175" max="5178" width="6.5546875" style="1" customWidth="1"/>
    <col min="5179" max="5185" width="8.88671875" style="1" bestFit="1" customWidth="1"/>
    <col min="5186" max="5193" width="6.109375" style="1" customWidth="1"/>
    <col min="5194" max="5199" width="5.109375" style="1" customWidth="1"/>
    <col min="5200" max="5200" width="19.33203125" style="1" customWidth="1"/>
    <col min="5201" max="5201" width="10.44140625" style="1" customWidth="1"/>
    <col min="5202" max="5203" width="6.5546875" style="1" customWidth="1"/>
    <col min="5204" max="5204" width="9.109375" style="1" customWidth="1"/>
    <col min="5205" max="5208" width="6.5546875" style="1" customWidth="1"/>
    <col min="5209" max="5215" width="8.88671875" style="1" customWidth="1"/>
    <col min="5216" max="5222" width="6.109375" style="1" customWidth="1"/>
    <col min="5223" max="5223" width="5.88671875" style="1" customWidth="1"/>
    <col min="5224" max="5229" width="5.109375" style="1" customWidth="1"/>
    <col min="5230" max="5230" width="18.44140625" style="1" customWidth="1"/>
    <col min="5231" max="5231" width="7.88671875" style="1" customWidth="1"/>
    <col min="5232" max="5233" width="6.5546875" style="1" customWidth="1"/>
    <col min="5234" max="5234" width="9" style="1" customWidth="1"/>
    <col min="5235" max="5244" width="6.5546875" style="1" customWidth="1"/>
    <col min="5245" max="5257" width="8.88671875" style="1" customWidth="1"/>
    <col min="5258" max="5262" width="5.5546875" style="1" customWidth="1"/>
    <col min="5263" max="5270" width="6.5546875" style="1" customWidth="1"/>
    <col min="5271" max="5271" width="6" style="1" customWidth="1"/>
    <col min="5272" max="5283" width="5.109375" style="1" customWidth="1"/>
    <col min="5284" max="5377" width="8.5546875" style="1"/>
    <col min="5378" max="5379" width="9.6640625" style="1" customWidth="1"/>
    <col min="5380" max="5380" width="9.44140625" style="1" customWidth="1"/>
    <col min="5381" max="5381" width="8" style="1" customWidth="1"/>
    <col min="5382" max="5382" width="7.6640625" style="1" customWidth="1"/>
    <col min="5383" max="5383" width="9.44140625" style="1" customWidth="1"/>
    <col min="5384" max="5384" width="7.109375" style="1" customWidth="1"/>
    <col min="5385" max="5385" width="8" style="1" customWidth="1"/>
    <col min="5386" max="5386" width="8.109375" style="1" customWidth="1"/>
    <col min="5387" max="5387" width="7.88671875" style="1" customWidth="1"/>
    <col min="5388" max="5388" width="7.77734375" style="1" customWidth="1"/>
    <col min="5389" max="5392" width="8.88671875" style="1" customWidth="1"/>
    <col min="5393" max="5393" width="7.88671875" style="1" customWidth="1"/>
    <col min="5394" max="5395" width="6.5546875" style="1" customWidth="1"/>
    <col min="5396" max="5396" width="9.77734375" style="1" customWidth="1"/>
    <col min="5397" max="5401" width="6.5546875" style="1" customWidth="1"/>
    <col min="5402" max="5409" width="8.88671875" style="1" bestFit="1" customWidth="1"/>
    <col min="5410" max="5417" width="6.109375" style="1" customWidth="1"/>
    <col min="5418" max="5418" width="6.21875" style="1" customWidth="1"/>
    <col min="5419" max="5425" width="5.109375" style="1" customWidth="1"/>
    <col min="5426" max="5426" width="14.21875" style="1" customWidth="1"/>
    <col min="5427" max="5427" width="9.21875" style="1" customWidth="1"/>
    <col min="5428" max="5429" width="6.5546875" style="1" customWidth="1"/>
    <col min="5430" max="5430" width="9.33203125" style="1" customWidth="1"/>
    <col min="5431" max="5434" width="6.5546875" style="1" customWidth="1"/>
    <col min="5435" max="5441" width="8.88671875" style="1" bestFit="1" customWidth="1"/>
    <col min="5442" max="5449" width="6.109375" style="1" customWidth="1"/>
    <col min="5450" max="5455" width="5.109375" style="1" customWidth="1"/>
    <col min="5456" max="5456" width="19.33203125" style="1" customWidth="1"/>
    <col min="5457" max="5457" width="10.44140625" style="1" customWidth="1"/>
    <col min="5458" max="5459" width="6.5546875" style="1" customWidth="1"/>
    <col min="5460" max="5460" width="9.109375" style="1" customWidth="1"/>
    <col min="5461" max="5464" width="6.5546875" style="1" customWidth="1"/>
    <col min="5465" max="5471" width="8.88671875" style="1" customWidth="1"/>
    <col min="5472" max="5478" width="6.109375" style="1" customWidth="1"/>
    <col min="5479" max="5479" width="5.88671875" style="1" customWidth="1"/>
    <col min="5480" max="5485" width="5.109375" style="1" customWidth="1"/>
    <col min="5486" max="5486" width="18.44140625" style="1" customWidth="1"/>
    <col min="5487" max="5487" width="7.88671875" style="1" customWidth="1"/>
    <col min="5488" max="5489" width="6.5546875" style="1" customWidth="1"/>
    <col min="5490" max="5490" width="9" style="1" customWidth="1"/>
    <col min="5491" max="5500" width="6.5546875" style="1" customWidth="1"/>
    <col min="5501" max="5513" width="8.88671875" style="1" customWidth="1"/>
    <col min="5514" max="5518" width="5.5546875" style="1" customWidth="1"/>
    <col min="5519" max="5526" width="6.5546875" style="1" customWidth="1"/>
    <col min="5527" max="5527" width="6" style="1" customWidth="1"/>
    <col min="5528" max="5539" width="5.109375" style="1" customWidth="1"/>
    <col min="5540" max="5633" width="8.5546875" style="1"/>
    <col min="5634" max="5635" width="9.6640625" style="1" customWidth="1"/>
    <col min="5636" max="5636" width="9.44140625" style="1" customWidth="1"/>
    <col min="5637" max="5637" width="8" style="1" customWidth="1"/>
    <col min="5638" max="5638" width="7.6640625" style="1" customWidth="1"/>
    <col min="5639" max="5639" width="9.44140625" style="1" customWidth="1"/>
    <col min="5640" max="5640" width="7.109375" style="1" customWidth="1"/>
    <col min="5641" max="5641" width="8" style="1" customWidth="1"/>
    <col min="5642" max="5642" width="8.109375" style="1" customWidth="1"/>
    <col min="5643" max="5643" width="7.88671875" style="1" customWidth="1"/>
    <col min="5644" max="5644" width="7.77734375" style="1" customWidth="1"/>
    <col min="5645" max="5648" width="8.88671875" style="1" customWidth="1"/>
    <col min="5649" max="5649" width="7.88671875" style="1" customWidth="1"/>
    <col min="5650" max="5651" width="6.5546875" style="1" customWidth="1"/>
    <col min="5652" max="5652" width="9.77734375" style="1" customWidth="1"/>
    <col min="5653" max="5657" width="6.5546875" style="1" customWidth="1"/>
    <col min="5658" max="5665" width="8.88671875" style="1" bestFit="1" customWidth="1"/>
    <col min="5666" max="5673" width="6.109375" style="1" customWidth="1"/>
    <col min="5674" max="5674" width="6.21875" style="1" customWidth="1"/>
    <col min="5675" max="5681" width="5.109375" style="1" customWidth="1"/>
    <col min="5682" max="5682" width="14.21875" style="1" customWidth="1"/>
    <col min="5683" max="5683" width="9.21875" style="1" customWidth="1"/>
    <col min="5684" max="5685" width="6.5546875" style="1" customWidth="1"/>
    <col min="5686" max="5686" width="9.33203125" style="1" customWidth="1"/>
    <col min="5687" max="5690" width="6.5546875" style="1" customWidth="1"/>
    <col min="5691" max="5697" width="8.88671875" style="1" bestFit="1" customWidth="1"/>
    <col min="5698" max="5705" width="6.109375" style="1" customWidth="1"/>
    <col min="5706" max="5711" width="5.109375" style="1" customWidth="1"/>
    <col min="5712" max="5712" width="19.33203125" style="1" customWidth="1"/>
    <col min="5713" max="5713" width="10.44140625" style="1" customWidth="1"/>
    <col min="5714" max="5715" width="6.5546875" style="1" customWidth="1"/>
    <col min="5716" max="5716" width="9.109375" style="1" customWidth="1"/>
    <col min="5717" max="5720" width="6.5546875" style="1" customWidth="1"/>
    <col min="5721" max="5727" width="8.88671875" style="1" customWidth="1"/>
    <col min="5728" max="5734" width="6.109375" style="1" customWidth="1"/>
    <col min="5735" max="5735" width="5.88671875" style="1" customWidth="1"/>
    <col min="5736" max="5741" width="5.109375" style="1" customWidth="1"/>
    <col min="5742" max="5742" width="18.44140625" style="1" customWidth="1"/>
    <col min="5743" max="5743" width="7.88671875" style="1" customWidth="1"/>
    <col min="5744" max="5745" width="6.5546875" style="1" customWidth="1"/>
    <col min="5746" max="5746" width="9" style="1" customWidth="1"/>
    <col min="5747" max="5756" width="6.5546875" style="1" customWidth="1"/>
    <col min="5757" max="5769" width="8.88671875" style="1" customWidth="1"/>
    <col min="5770" max="5774" width="5.5546875" style="1" customWidth="1"/>
    <col min="5775" max="5782" width="6.5546875" style="1" customWidth="1"/>
    <col min="5783" max="5783" width="6" style="1" customWidth="1"/>
    <col min="5784" max="5795" width="5.109375" style="1" customWidth="1"/>
    <col min="5796" max="5889" width="8.5546875" style="1"/>
    <col min="5890" max="5891" width="9.6640625" style="1" customWidth="1"/>
    <col min="5892" max="5892" width="9.44140625" style="1" customWidth="1"/>
    <col min="5893" max="5893" width="8" style="1" customWidth="1"/>
    <col min="5894" max="5894" width="7.6640625" style="1" customWidth="1"/>
    <col min="5895" max="5895" width="9.44140625" style="1" customWidth="1"/>
    <col min="5896" max="5896" width="7.109375" style="1" customWidth="1"/>
    <col min="5897" max="5897" width="8" style="1" customWidth="1"/>
    <col min="5898" max="5898" width="8.109375" style="1" customWidth="1"/>
    <col min="5899" max="5899" width="7.88671875" style="1" customWidth="1"/>
    <col min="5900" max="5900" width="7.77734375" style="1" customWidth="1"/>
    <col min="5901" max="5904" width="8.88671875" style="1" customWidth="1"/>
    <col min="5905" max="5905" width="7.88671875" style="1" customWidth="1"/>
    <col min="5906" max="5907" width="6.5546875" style="1" customWidth="1"/>
    <col min="5908" max="5908" width="9.77734375" style="1" customWidth="1"/>
    <col min="5909" max="5913" width="6.5546875" style="1" customWidth="1"/>
    <col min="5914" max="5921" width="8.88671875" style="1" bestFit="1" customWidth="1"/>
    <col min="5922" max="5929" width="6.109375" style="1" customWidth="1"/>
    <col min="5930" max="5930" width="6.21875" style="1" customWidth="1"/>
    <col min="5931" max="5937" width="5.109375" style="1" customWidth="1"/>
    <col min="5938" max="5938" width="14.21875" style="1" customWidth="1"/>
    <col min="5939" max="5939" width="9.21875" style="1" customWidth="1"/>
    <col min="5940" max="5941" width="6.5546875" style="1" customWidth="1"/>
    <col min="5942" max="5942" width="9.33203125" style="1" customWidth="1"/>
    <col min="5943" max="5946" width="6.5546875" style="1" customWidth="1"/>
    <col min="5947" max="5953" width="8.88671875" style="1" bestFit="1" customWidth="1"/>
    <col min="5954" max="5961" width="6.109375" style="1" customWidth="1"/>
    <col min="5962" max="5967" width="5.109375" style="1" customWidth="1"/>
    <col min="5968" max="5968" width="19.33203125" style="1" customWidth="1"/>
    <col min="5969" max="5969" width="10.44140625" style="1" customWidth="1"/>
    <col min="5970" max="5971" width="6.5546875" style="1" customWidth="1"/>
    <col min="5972" max="5972" width="9.109375" style="1" customWidth="1"/>
    <col min="5973" max="5976" width="6.5546875" style="1" customWidth="1"/>
    <col min="5977" max="5983" width="8.88671875" style="1" customWidth="1"/>
    <col min="5984" max="5990" width="6.109375" style="1" customWidth="1"/>
    <col min="5991" max="5991" width="5.88671875" style="1" customWidth="1"/>
    <col min="5992" max="5997" width="5.109375" style="1" customWidth="1"/>
    <col min="5998" max="5998" width="18.44140625" style="1" customWidth="1"/>
    <col min="5999" max="5999" width="7.88671875" style="1" customWidth="1"/>
    <col min="6000" max="6001" width="6.5546875" style="1" customWidth="1"/>
    <col min="6002" max="6002" width="9" style="1" customWidth="1"/>
    <col min="6003" max="6012" width="6.5546875" style="1" customWidth="1"/>
    <col min="6013" max="6025" width="8.88671875" style="1" customWidth="1"/>
    <col min="6026" max="6030" width="5.5546875" style="1" customWidth="1"/>
    <col min="6031" max="6038" width="6.5546875" style="1" customWidth="1"/>
    <col min="6039" max="6039" width="6" style="1" customWidth="1"/>
    <col min="6040" max="6051" width="5.109375" style="1" customWidth="1"/>
    <col min="6052" max="6145" width="8.5546875" style="1"/>
    <col min="6146" max="6147" width="9.6640625" style="1" customWidth="1"/>
    <col min="6148" max="6148" width="9.44140625" style="1" customWidth="1"/>
    <col min="6149" max="6149" width="8" style="1" customWidth="1"/>
    <col min="6150" max="6150" width="7.6640625" style="1" customWidth="1"/>
    <col min="6151" max="6151" width="9.44140625" style="1" customWidth="1"/>
    <col min="6152" max="6152" width="7.109375" style="1" customWidth="1"/>
    <col min="6153" max="6153" width="8" style="1" customWidth="1"/>
    <col min="6154" max="6154" width="8.109375" style="1" customWidth="1"/>
    <col min="6155" max="6155" width="7.88671875" style="1" customWidth="1"/>
    <col min="6156" max="6156" width="7.77734375" style="1" customWidth="1"/>
    <col min="6157" max="6160" width="8.88671875" style="1" customWidth="1"/>
    <col min="6161" max="6161" width="7.88671875" style="1" customWidth="1"/>
    <col min="6162" max="6163" width="6.5546875" style="1" customWidth="1"/>
    <col min="6164" max="6164" width="9.77734375" style="1" customWidth="1"/>
    <col min="6165" max="6169" width="6.5546875" style="1" customWidth="1"/>
    <col min="6170" max="6177" width="8.88671875" style="1" bestFit="1" customWidth="1"/>
    <col min="6178" max="6185" width="6.109375" style="1" customWidth="1"/>
    <col min="6186" max="6186" width="6.21875" style="1" customWidth="1"/>
    <col min="6187" max="6193" width="5.109375" style="1" customWidth="1"/>
    <col min="6194" max="6194" width="14.21875" style="1" customWidth="1"/>
    <col min="6195" max="6195" width="9.21875" style="1" customWidth="1"/>
    <col min="6196" max="6197" width="6.5546875" style="1" customWidth="1"/>
    <col min="6198" max="6198" width="9.33203125" style="1" customWidth="1"/>
    <col min="6199" max="6202" width="6.5546875" style="1" customWidth="1"/>
    <col min="6203" max="6209" width="8.88671875" style="1" bestFit="1" customWidth="1"/>
    <col min="6210" max="6217" width="6.109375" style="1" customWidth="1"/>
    <col min="6218" max="6223" width="5.109375" style="1" customWidth="1"/>
    <col min="6224" max="6224" width="19.33203125" style="1" customWidth="1"/>
    <col min="6225" max="6225" width="10.44140625" style="1" customWidth="1"/>
    <col min="6226" max="6227" width="6.5546875" style="1" customWidth="1"/>
    <col min="6228" max="6228" width="9.109375" style="1" customWidth="1"/>
    <col min="6229" max="6232" width="6.5546875" style="1" customWidth="1"/>
    <col min="6233" max="6239" width="8.88671875" style="1" customWidth="1"/>
    <col min="6240" max="6246" width="6.109375" style="1" customWidth="1"/>
    <col min="6247" max="6247" width="5.88671875" style="1" customWidth="1"/>
    <col min="6248" max="6253" width="5.109375" style="1" customWidth="1"/>
    <col min="6254" max="6254" width="18.44140625" style="1" customWidth="1"/>
    <col min="6255" max="6255" width="7.88671875" style="1" customWidth="1"/>
    <col min="6256" max="6257" width="6.5546875" style="1" customWidth="1"/>
    <col min="6258" max="6258" width="9" style="1" customWidth="1"/>
    <col min="6259" max="6268" width="6.5546875" style="1" customWidth="1"/>
    <col min="6269" max="6281" width="8.88671875" style="1" customWidth="1"/>
    <col min="6282" max="6286" width="5.5546875" style="1" customWidth="1"/>
    <col min="6287" max="6294" width="6.5546875" style="1" customWidth="1"/>
    <col min="6295" max="6295" width="6" style="1" customWidth="1"/>
    <col min="6296" max="6307" width="5.109375" style="1" customWidth="1"/>
    <col min="6308" max="6401" width="8.5546875" style="1"/>
    <col min="6402" max="6403" width="9.6640625" style="1" customWidth="1"/>
    <col min="6404" max="6404" width="9.44140625" style="1" customWidth="1"/>
    <col min="6405" max="6405" width="8" style="1" customWidth="1"/>
    <col min="6406" max="6406" width="7.6640625" style="1" customWidth="1"/>
    <col min="6407" max="6407" width="9.44140625" style="1" customWidth="1"/>
    <col min="6408" max="6408" width="7.109375" style="1" customWidth="1"/>
    <col min="6409" max="6409" width="8" style="1" customWidth="1"/>
    <col min="6410" max="6410" width="8.109375" style="1" customWidth="1"/>
    <col min="6411" max="6411" width="7.88671875" style="1" customWidth="1"/>
    <col min="6412" max="6412" width="7.77734375" style="1" customWidth="1"/>
    <col min="6413" max="6416" width="8.88671875" style="1" customWidth="1"/>
    <col min="6417" max="6417" width="7.88671875" style="1" customWidth="1"/>
    <col min="6418" max="6419" width="6.5546875" style="1" customWidth="1"/>
    <col min="6420" max="6420" width="9.77734375" style="1" customWidth="1"/>
    <col min="6421" max="6425" width="6.5546875" style="1" customWidth="1"/>
    <col min="6426" max="6433" width="8.88671875" style="1" bestFit="1" customWidth="1"/>
    <col min="6434" max="6441" width="6.109375" style="1" customWidth="1"/>
    <col min="6442" max="6442" width="6.21875" style="1" customWidth="1"/>
    <col min="6443" max="6449" width="5.109375" style="1" customWidth="1"/>
    <col min="6450" max="6450" width="14.21875" style="1" customWidth="1"/>
    <col min="6451" max="6451" width="9.21875" style="1" customWidth="1"/>
    <col min="6452" max="6453" width="6.5546875" style="1" customWidth="1"/>
    <col min="6454" max="6454" width="9.33203125" style="1" customWidth="1"/>
    <col min="6455" max="6458" width="6.5546875" style="1" customWidth="1"/>
    <col min="6459" max="6465" width="8.88671875" style="1" bestFit="1" customWidth="1"/>
    <col min="6466" max="6473" width="6.109375" style="1" customWidth="1"/>
    <col min="6474" max="6479" width="5.109375" style="1" customWidth="1"/>
    <col min="6480" max="6480" width="19.33203125" style="1" customWidth="1"/>
    <col min="6481" max="6481" width="10.44140625" style="1" customWidth="1"/>
    <col min="6482" max="6483" width="6.5546875" style="1" customWidth="1"/>
    <col min="6484" max="6484" width="9.109375" style="1" customWidth="1"/>
    <col min="6485" max="6488" width="6.5546875" style="1" customWidth="1"/>
    <col min="6489" max="6495" width="8.88671875" style="1" customWidth="1"/>
    <col min="6496" max="6502" width="6.109375" style="1" customWidth="1"/>
    <col min="6503" max="6503" width="5.88671875" style="1" customWidth="1"/>
    <col min="6504" max="6509" width="5.109375" style="1" customWidth="1"/>
    <col min="6510" max="6510" width="18.44140625" style="1" customWidth="1"/>
    <col min="6511" max="6511" width="7.88671875" style="1" customWidth="1"/>
    <col min="6512" max="6513" width="6.5546875" style="1" customWidth="1"/>
    <col min="6514" max="6514" width="9" style="1" customWidth="1"/>
    <col min="6515" max="6524" width="6.5546875" style="1" customWidth="1"/>
    <col min="6525" max="6537" width="8.88671875" style="1" customWidth="1"/>
    <col min="6538" max="6542" width="5.5546875" style="1" customWidth="1"/>
    <col min="6543" max="6550" width="6.5546875" style="1" customWidth="1"/>
    <col min="6551" max="6551" width="6" style="1" customWidth="1"/>
    <col min="6552" max="6563" width="5.109375" style="1" customWidth="1"/>
    <col min="6564" max="6657" width="8.5546875" style="1"/>
    <col min="6658" max="6659" width="9.6640625" style="1" customWidth="1"/>
    <col min="6660" max="6660" width="9.44140625" style="1" customWidth="1"/>
    <col min="6661" max="6661" width="8" style="1" customWidth="1"/>
    <col min="6662" max="6662" width="7.6640625" style="1" customWidth="1"/>
    <col min="6663" max="6663" width="9.44140625" style="1" customWidth="1"/>
    <col min="6664" max="6664" width="7.109375" style="1" customWidth="1"/>
    <col min="6665" max="6665" width="8" style="1" customWidth="1"/>
    <col min="6666" max="6666" width="8.109375" style="1" customWidth="1"/>
    <col min="6667" max="6667" width="7.88671875" style="1" customWidth="1"/>
    <col min="6668" max="6668" width="7.77734375" style="1" customWidth="1"/>
    <col min="6669" max="6672" width="8.88671875" style="1" customWidth="1"/>
    <col min="6673" max="6673" width="7.88671875" style="1" customWidth="1"/>
    <col min="6674" max="6675" width="6.5546875" style="1" customWidth="1"/>
    <col min="6676" max="6676" width="9.77734375" style="1" customWidth="1"/>
    <col min="6677" max="6681" width="6.5546875" style="1" customWidth="1"/>
    <col min="6682" max="6689" width="8.88671875" style="1" bestFit="1" customWidth="1"/>
    <col min="6690" max="6697" width="6.109375" style="1" customWidth="1"/>
    <col min="6698" max="6698" width="6.21875" style="1" customWidth="1"/>
    <col min="6699" max="6705" width="5.109375" style="1" customWidth="1"/>
    <col min="6706" max="6706" width="14.21875" style="1" customWidth="1"/>
    <col min="6707" max="6707" width="9.21875" style="1" customWidth="1"/>
    <col min="6708" max="6709" width="6.5546875" style="1" customWidth="1"/>
    <col min="6710" max="6710" width="9.33203125" style="1" customWidth="1"/>
    <col min="6711" max="6714" width="6.5546875" style="1" customWidth="1"/>
    <col min="6715" max="6721" width="8.88671875" style="1" bestFit="1" customWidth="1"/>
    <col min="6722" max="6729" width="6.109375" style="1" customWidth="1"/>
    <col min="6730" max="6735" width="5.109375" style="1" customWidth="1"/>
    <col min="6736" max="6736" width="19.33203125" style="1" customWidth="1"/>
    <col min="6737" max="6737" width="10.44140625" style="1" customWidth="1"/>
    <col min="6738" max="6739" width="6.5546875" style="1" customWidth="1"/>
    <col min="6740" max="6740" width="9.109375" style="1" customWidth="1"/>
    <col min="6741" max="6744" width="6.5546875" style="1" customWidth="1"/>
    <col min="6745" max="6751" width="8.88671875" style="1" customWidth="1"/>
    <col min="6752" max="6758" width="6.109375" style="1" customWidth="1"/>
    <col min="6759" max="6759" width="5.88671875" style="1" customWidth="1"/>
    <col min="6760" max="6765" width="5.109375" style="1" customWidth="1"/>
    <col min="6766" max="6766" width="18.44140625" style="1" customWidth="1"/>
    <col min="6767" max="6767" width="7.88671875" style="1" customWidth="1"/>
    <col min="6768" max="6769" width="6.5546875" style="1" customWidth="1"/>
    <col min="6770" max="6770" width="9" style="1" customWidth="1"/>
    <col min="6771" max="6780" width="6.5546875" style="1" customWidth="1"/>
    <col min="6781" max="6793" width="8.88671875" style="1" customWidth="1"/>
    <col min="6794" max="6798" width="5.5546875" style="1" customWidth="1"/>
    <col min="6799" max="6806" width="6.5546875" style="1" customWidth="1"/>
    <col min="6807" max="6807" width="6" style="1" customWidth="1"/>
    <col min="6808" max="6819" width="5.109375" style="1" customWidth="1"/>
    <col min="6820" max="6913" width="8.5546875" style="1"/>
    <col min="6914" max="6915" width="9.6640625" style="1" customWidth="1"/>
    <col min="6916" max="6916" width="9.44140625" style="1" customWidth="1"/>
    <col min="6917" max="6917" width="8" style="1" customWidth="1"/>
    <col min="6918" max="6918" width="7.6640625" style="1" customWidth="1"/>
    <col min="6919" max="6919" width="9.44140625" style="1" customWidth="1"/>
    <col min="6920" max="6920" width="7.109375" style="1" customWidth="1"/>
    <col min="6921" max="6921" width="8" style="1" customWidth="1"/>
    <col min="6922" max="6922" width="8.109375" style="1" customWidth="1"/>
    <col min="6923" max="6923" width="7.88671875" style="1" customWidth="1"/>
    <col min="6924" max="6924" width="7.77734375" style="1" customWidth="1"/>
    <col min="6925" max="6928" width="8.88671875" style="1" customWidth="1"/>
    <col min="6929" max="6929" width="7.88671875" style="1" customWidth="1"/>
    <col min="6930" max="6931" width="6.5546875" style="1" customWidth="1"/>
    <col min="6932" max="6932" width="9.77734375" style="1" customWidth="1"/>
    <col min="6933" max="6937" width="6.5546875" style="1" customWidth="1"/>
    <col min="6938" max="6945" width="8.88671875" style="1" bestFit="1" customWidth="1"/>
    <col min="6946" max="6953" width="6.109375" style="1" customWidth="1"/>
    <col min="6954" max="6954" width="6.21875" style="1" customWidth="1"/>
    <col min="6955" max="6961" width="5.109375" style="1" customWidth="1"/>
    <col min="6962" max="6962" width="14.21875" style="1" customWidth="1"/>
    <col min="6963" max="6963" width="9.21875" style="1" customWidth="1"/>
    <col min="6964" max="6965" width="6.5546875" style="1" customWidth="1"/>
    <col min="6966" max="6966" width="9.33203125" style="1" customWidth="1"/>
    <col min="6967" max="6970" width="6.5546875" style="1" customWidth="1"/>
    <col min="6971" max="6977" width="8.88671875" style="1" bestFit="1" customWidth="1"/>
    <col min="6978" max="6985" width="6.109375" style="1" customWidth="1"/>
    <col min="6986" max="6991" width="5.109375" style="1" customWidth="1"/>
    <col min="6992" max="6992" width="19.33203125" style="1" customWidth="1"/>
    <col min="6993" max="6993" width="10.44140625" style="1" customWidth="1"/>
    <col min="6994" max="6995" width="6.5546875" style="1" customWidth="1"/>
    <col min="6996" max="6996" width="9.109375" style="1" customWidth="1"/>
    <col min="6997" max="7000" width="6.5546875" style="1" customWidth="1"/>
    <col min="7001" max="7007" width="8.88671875" style="1" customWidth="1"/>
    <col min="7008" max="7014" width="6.109375" style="1" customWidth="1"/>
    <col min="7015" max="7015" width="5.88671875" style="1" customWidth="1"/>
    <col min="7016" max="7021" width="5.109375" style="1" customWidth="1"/>
    <col min="7022" max="7022" width="18.44140625" style="1" customWidth="1"/>
    <col min="7023" max="7023" width="7.88671875" style="1" customWidth="1"/>
    <col min="7024" max="7025" width="6.5546875" style="1" customWidth="1"/>
    <col min="7026" max="7026" width="9" style="1" customWidth="1"/>
    <col min="7027" max="7036" width="6.5546875" style="1" customWidth="1"/>
    <col min="7037" max="7049" width="8.88671875" style="1" customWidth="1"/>
    <col min="7050" max="7054" width="5.5546875" style="1" customWidth="1"/>
    <col min="7055" max="7062" width="6.5546875" style="1" customWidth="1"/>
    <col min="7063" max="7063" width="6" style="1" customWidth="1"/>
    <col min="7064" max="7075" width="5.109375" style="1" customWidth="1"/>
    <col min="7076" max="7169" width="8.5546875" style="1"/>
    <col min="7170" max="7171" width="9.6640625" style="1" customWidth="1"/>
    <col min="7172" max="7172" width="9.44140625" style="1" customWidth="1"/>
    <col min="7173" max="7173" width="8" style="1" customWidth="1"/>
    <col min="7174" max="7174" width="7.6640625" style="1" customWidth="1"/>
    <col min="7175" max="7175" width="9.44140625" style="1" customWidth="1"/>
    <col min="7176" max="7176" width="7.109375" style="1" customWidth="1"/>
    <col min="7177" max="7177" width="8" style="1" customWidth="1"/>
    <col min="7178" max="7178" width="8.109375" style="1" customWidth="1"/>
    <col min="7179" max="7179" width="7.88671875" style="1" customWidth="1"/>
    <col min="7180" max="7180" width="7.77734375" style="1" customWidth="1"/>
    <col min="7181" max="7184" width="8.88671875" style="1" customWidth="1"/>
    <col min="7185" max="7185" width="7.88671875" style="1" customWidth="1"/>
    <col min="7186" max="7187" width="6.5546875" style="1" customWidth="1"/>
    <col min="7188" max="7188" width="9.77734375" style="1" customWidth="1"/>
    <col min="7189" max="7193" width="6.5546875" style="1" customWidth="1"/>
    <col min="7194" max="7201" width="8.88671875" style="1" bestFit="1" customWidth="1"/>
    <col min="7202" max="7209" width="6.109375" style="1" customWidth="1"/>
    <col min="7210" max="7210" width="6.21875" style="1" customWidth="1"/>
    <col min="7211" max="7217" width="5.109375" style="1" customWidth="1"/>
    <col min="7218" max="7218" width="14.21875" style="1" customWidth="1"/>
    <col min="7219" max="7219" width="9.21875" style="1" customWidth="1"/>
    <col min="7220" max="7221" width="6.5546875" style="1" customWidth="1"/>
    <col min="7222" max="7222" width="9.33203125" style="1" customWidth="1"/>
    <col min="7223" max="7226" width="6.5546875" style="1" customWidth="1"/>
    <col min="7227" max="7233" width="8.88671875" style="1" bestFit="1" customWidth="1"/>
    <col min="7234" max="7241" width="6.109375" style="1" customWidth="1"/>
    <col min="7242" max="7247" width="5.109375" style="1" customWidth="1"/>
    <col min="7248" max="7248" width="19.33203125" style="1" customWidth="1"/>
    <col min="7249" max="7249" width="10.44140625" style="1" customWidth="1"/>
    <col min="7250" max="7251" width="6.5546875" style="1" customWidth="1"/>
    <col min="7252" max="7252" width="9.109375" style="1" customWidth="1"/>
    <col min="7253" max="7256" width="6.5546875" style="1" customWidth="1"/>
    <col min="7257" max="7263" width="8.88671875" style="1" customWidth="1"/>
    <col min="7264" max="7270" width="6.109375" style="1" customWidth="1"/>
    <col min="7271" max="7271" width="5.88671875" style="1" customWidth="1"/>
    <col min="7272" max="7277" width="5.109375" style="1" customWidth="1"/>
    <col min="7278" max="7278" width="18.44140625" style="1" customWidth="1"/>
    <col min="7279" max="7279" width="7.88671875" style="1" customWidth="1"/>
    <col min="7280" max="7281" width="6.5546875" style="1" customWidth="1"/>
    <col min="7282" max="7282" width="9" style="1" customWidth="1"/>
    <col min="7283" max="7292" width="6.5546875" style="1" customWidth="1"/>
    <col min="7293" max="7305" width="8.88671875" style="1" customWidth="1"/>
    <col min="7306" max="7310" width="5.5546875" style="1" customWidth="1"/>
    <col min="7311" max="7318" width="6.5546875" style="1" customWidth="1"/>
    <col min="7319" max="7319" width="6" style="1" customWidth="1"/>
    <col min="7320" max="7331" width="5.109375" style="1" customWidth="1"/>
    <col min="7332" max="7425" width="8.5546875" style="1"/>
    <col min="7426" max="7427" width="9.6640625" style="1" customWidth="1"/>
    <col min="7428" max="7428" width="9.44140625" style="1" customWidth="1"/>
    <col min="7429" max="7429" width="8" style="1" customWidth="1"/>
    <col min="7430" max="7430" width="7.6640625" style="1" customWidth="1"/>
    <col min="7431" max="7431" width="9.44140625" style="1" customWidth="1"/>
    <col min="7432" max="7432" width="7.109375" style="1" customWidth="1"/>
    <col min="7433" max="7433" width="8" style="1" customWidth="1"/>
    <col min="7434" max="7434" width="8.109375" style="1" customWidth="1"/>
    <col min="7435" max="7435" width="7.88671875" style="1" customWidth="1"/>
    <col min="7436" max="7436" width="7.77734375" style="1" customWidth="1"/>
    <col min="7437" max="7440" width="8.88671875" style="1" customWidth="1"/>
    <col min="7441" max="7441" width="7.88671875" style="1" customWidth="1"/>
    <col min="7442" max="7443" width="6.5546875" style="1" customWidth="1"/>
    <col min="7444" max="7444" width="9.77734375" style="1" customWidth="1"/>
    <col min="7445" max="7449" width="6.5546875" style="1" customWidth="1"/>
    <col min="7450" max="7457" width="8.88671875" style="1" bestFit="1" customWidth="1"/>
    <col min="7458" max="7465" width="6.109375" style="1" customWidth="1"/>
    <col min="7466" max="7466" width="6.21875" style="1" customWidth="1"/>
    <col min="7467" max="7473" width="5.109375" style="1" customWidth="1"/>
    <col min="7474" max="7474" width="14.21875" style="1" customWidth="1"/>
    <col min="7475" max="7475" width="9.21875" style="1" customWidth="1"/>
    <col min="7476" max="7477" width="6.5546875" style="1" customWidth="1"/>
    <col min="7478" max="7478" width="9.33203125" style="1" customWidth="1"/>
    <col min="7479" max="7482" width="6.5546875" style="1" customWidth="1"/>
    <col min="7483" max="7489" width="8.88671875" style="1" bestFit="1" customWidth="1"/>
    <col min="7490" max="7497" width="6.109375" style="1" customWidth="1"/>
    <col min="7498" max="7503" width="5.109375" style="1" customWidth="1"/>
    <col min="7504" max="7504" width="19.33203125" style="1" customWidth="1"/>
    <col min="7505" max="7505" width="10.44140625" style="1" customWidth="1"/>
    <col min="7506" max="7507" width="6.5546875" style="1" customWidth="1"/>
    <col min="7508" max="7508" width="9.109375" style="1" customWidth="1"/>
    <col min="7509" max="7512" width="6.5546875" style="1" customWidth="1"/>
    <col min="7513" max="7519" width="8.88671875" style="1" customWidth="1"/>
    <col min="7520" max="7526" width="6.109375" style="1" customWidth="1"/>
    <col min="7527" max="7527" width="5.88671875" style="1" customWidth="1"/>
    <col min="7528" max="7533" width="5.109375" style="1" customWidth="1"/>
    <col min="7534" max="7534" width="18.44140625" style="1" customWidth="1"/>
    <col min="7535" max="7535" width="7.88671875" style="1" customWidth="1"/>
    <col min="7536" max="7537" width="6.5546875" style="1" customWidth="1"/>
    <col min="7538" max="7538" width="9" style="1" customWidth="1"/>
    <col min="7539" max="7548" width="6.5546875" style="1" customWidth="1"/>
    <col min="7549" max="7561" width="8.88671875" style="1" customWidth="1"/>
    <col min="7562" max="7566" width="5.5546875" style="1" customWidth="1"/>
    <col min="7567" max="7574" width="6.5546875" style="1" customWidth="1"/>
    <col min="7575" max="7575" width="6" style="1" customWidth="1"/>
    <col min="7576" max="7587" width="5.109375" style="1" customWidth="1"/>
    <col min="7588" max="7681" width="8.5546875" style="1"/>
    <col min="7682" max="7683" width="9.6640625" style="1" customWidth="1"/>
    <col min="7684" max="7684" width="9.44140625" style="1" customWidth="1"/>
    <col min="7685" max="7685" width="8" style="1" customWidth="1"/>
    <col min="7686" max="7686" width="7.6640625" style="1" customWidth="1"/>
    <col min="7687" max="7687" width="9.44140625" style="1" customWidth="1"/>
    <col min="7688" max="7688" width="7.109375" style="1" customWidth="1"/>
    <col min="7689" max="7689" width="8" style="1" customWidth="1"/>
    <col min="7690" max="7690" width="8.109375" style="1" customWidth="1"/>
    <col min="7691" max="7691" width="7.88671875" style="1" customWidth="1"/>
    <col min="7692" max="7692" width="7.77734375" style="1" customWidth="1"/>
    <col min="7693" max="7696" width="8.88671875" style="1" customWidth="1"/>
    <col min="7697" max="7697" width="7.88671875" style="1" customWidth="1"/>
    <col min="7698" max="7699" width="6.5546875" style="1" customWidth="1"/>
    <col min="7700" max="7700" width="9.77734375" style="1" customWidth="1"/>
    <col min="7701" max="7705" width="6.5546875" style="1" customWidth="1"/>
    <col min="7706" max="7713" width="8.88671875" style="1" bestFit="1" customWidth="1"/>
    <col min="7714" max="7721" width="6.109375" style="1" customWidth="1"/>
    <col min="7722" max="7722" width="6.21875" style="1" customWidth="1"/>
    <col min="7723" max="7729" width="5.109375" style="1" customWidth="1"/>
    <col min="7730" max="7730" width="14.21875" style="1" customWidth="1"/>
    <col min="7731" max="7731" width="9.21875" style="1" customWidth="1"/>
    <col min="7732" max="7733" width="6.5546875" style="1" customWidth="1"/>
    <col min="7734" max="7734" width="9.33203125" style="1" customWidth="1"/>
    <col min="7735" max="7738" width="6.5546875" style="1" customWidth="1"/>
    <col min="7739" max="7745" width="8.88671875" style="1" bestFit="1" customWidth="1"/>
    <col min="7746" max="7753" width="6.109375" style="1" customWidth="1"/>
    <col min="7754" max="7759" width="5.109375" style="1" customWidth="1"/>
    <col min="7760" max="7760" width="19.33203125" style="1" customWidth="1"/>
    <col min="7761" max="7761" width="10.44140625" style="1" customWidth="1"/>
    <col min="7762" max="7763" width="6.5546875" style="1" customWidth="1"/>
    <col min="7764" max="7764" width="9.109375" style="1" customWidth="1"/>
    <col min="7765" max="7768" width="6.5546875" style="1" customWidth="1"/>
    <col min="7769" max="7775" width="8.88671875" style="1" customWidth="1"/>
    <col min="7776" max="7782" width="6.109375" style="1" customWidth="1"/>
    <col min="7783" max="7783" width="5.88671875" style="1" customWidth="1"/>
    <col min="7784" max="7789" width="5.109375" style="1" customWidth="1"/>
    <col min="7790" max="7790" width="18.44140625" style="1" customWidth="1"/>
    <col min="7791" max="7791" width="7.88671875" style="1" customWidth="1"/>
    <col min="7792" max="7793" width="6.5546875" style="1" customWidth="1"/>
    <col min="7794" max="7794" width="9" style="1" customWidth="1"/>
    <col min="7795" max="7804" width="6.5546875" style="1" customWidth="1"/>
    <col min="7805" max="7817" width="8.88671875" style="1" customWidth="1"/>
    <col min="7818" max="7822" width="5.5546875" style="1" customWidth="1"/>
    <col min="7823" max="7830" width="6.5546875" style="1" customWidth="1"/>
    <col min="7831" max="7831" width="6" style="1" customWidth="1"/>
    <col min="7832" max="7843" width="5.109375" style="1" customWidth="1"/>
    <col min="7844" max="7937" width="8.5546875" style="1"/>
    <col min="7938" max="7939" width="9.6640625" style="1" customWidth="1"/>
    <col min="7940" max="7940" width="9.44140625" style="1" customWidth="1"/>
    <col min="7941" max="7941" width="8" style="1" customWidth="1"/>
    <col min="7942" max="7942" width="7.6640625" style="1" customWidth="1"/>
    <col min="7943" max="7943" width="9.44140625" style="1" customWidth="1"/>
    <col min="7944" max="7944" width="7.109375" style="1" customWidth="1"/>
    <col min="7945" max="7945" width="8" style="1" customWidth="1"/>
    <col min="7946" max="7946" width="8.109375" style="1" customWidth="1"/>
    <col min="7947" max="7947" width="7.88671875" style="1" customWidth="1"/>
    <col min="7948" max="7948" width="7.77734375" style="1" customWidth="1"/>
    <col min="7949" max="7952" width="8.88671875" style="1" customWidth="1"/>
    <col min="7953" max="7953" width="7.88671875" style="1" customWidth="1"/>
    <col min="7954" max="7955" width="6.5546875" style="1" customWidth="1"/>
    <col min="7956" max="7956" width="9.77734375" style="1" customWidth="1"/>
    <col min="7957" max="7961" width="6.5546875" style="1" customWidth="1"/>
    <col min="7962" max="7969" width="8.88671875" style="1" bestFit="1" customWidth="1"/>
    <col min="7970" max="7977" width="6.109375" style="1" customWidth="1"/>
    <col min="7978" max="7978" width="6.21875" style="1" customWidth="1"/>
    <col min="7979" max="7985" width="5.109375" style="1" customWidth="1"/>
    <col min="7986" max="7986" width="14.21875" style="1" customWidth="1"/>
    <col min="7987" max="7987" width="9.21875" style="1" customWidth="1"/>
    <col min="7988" max="7989" width="6.5546875" style="1" customWidth="1"/>
    <col min="7990" max="7990" width="9.33203125" style="1" customWidth="1"/>
    <col min="7991" max="7994" width="6.5546875" style="1" customWidth="1"/>
    <col min="7995" max="8001" width="8.88671875" style="1" bestFit="1" customWidth="1"/>
    <col min="8002" max="8009" width="6.109375" style="1" customWidth="1"/>
    <col min="8010" max="8015" width="5.109375" style="1" customWidth="1"/>
    <col min="8016" max="8016" width="19.33203125" style="1" customWidth="1"/>
    <col min="8017" max="8017" width="10.44140625" style="1" customWidth="1"/>
    <col min="8018" max="8019" width="6.5546875" style="1" customWidth="1"/>
    <col min="8020" max="8020" width="9.109375" style="1" customWidth="1"/>
    <col min="8021" max="8024" width="6.5546875" style="1" customWidth="1"/>
    <col min="8025" max="8031" width="8.88671875" style="1" customWidth="1"/>
    <col min="8032" max="8038" width="6.109375" style="1" customWidth="1"/>
    <col min="8039" max="8039" width="5.88671875" style="1" customWidth="1"/>
    <col min="8040" max="8045" width="5.109375" style="1" customWidth="1"/>
    <col min="8046" max="8046" width="18.44140625" style="1" customWidth="1"/>
    <col min="8047" max="8047" width="7.88671875" style="1" customWidth="1"/>
    <col min="8048" max="8049" width="6.5546875" style="1" customWidth="1"/>
    <col min="8050" max="8050" width="9" style="1" customWidth="1"/>
    <col min="8051" max="8060" width="6.5546875" style="1" customWidth="1"/>
    <col min="8061" max="8073" width="8.88671875" style="1" customWidth="1"/>
    <col min="8074" max="8078" width="5.5546875" style="1" customWidth="1"/>
    <col min="8079" max="8086" width="6.5546875" style="1" customWidth="1"/>
    <col min="8087" max="8087" width="6" style="1" customWidth="1"/>
    <col min="8088" max="8099" width="5.109375" style="1" customWidth="1"/>
    <col min="8100" max="8193" width="8.5546875" style="1"/>
    <col min="8194" max="8195" width="9.6640625" style="1" customWidth="1"/>
    <col min="8196" max="8196" width="9.44140625" style="1" customWidth="1"/>
    <col min="8197" max="8197" width="8" style="1" customWidth="1"/>
    <col min="8198" max="8198" width="7.6640625" style="1" customWidth="1"/>
    <col min="8199" max="8199" width="9.44140625" style="1" customWidth="1"/>
    <col min="8200" max="8200" width="7.109375" style="1" customWidth="1"/>
    <col min="8201" max="8201" width="8" style="1" customWidth="1"/>
    <col min="8202" max="8202" width="8.109375" style="1" customWidth="1"/>
    <col min="8203" max="8203" width="7.88671875" style="1" customWidth="1"/>
    <col min="8204" max="8204" width="7.77734375" style="1" customWidth="1"/>
    <col min="8205" max="8208" width="8.88671875" style="1" customWidth="1"/>
    <col min="8209" max="8209" width="7.88671875" style="1" customWidth="1"/>
    <col min="8210" max="8211" width="6.5546875" style="1" customWidth="1"/>
    <col min="8212" max="8212" width="9.77734375" style="1" customWidth="1"/>
    <col min="8213" max="8217" width="6.5546875" style="1" customWidth="1"/>
    <col min="8218" max="8225" width="8.88671875" style="1" bestFit="1" customWidth="1"/>
    <col min="8226" max="8233" width="6.109375" style="1" customWidth="1"/>
    <col min="8234" max="8234" width="6.21875" style="1" customWidth="1"/>
    <col min="8235" max="8241" width="5.109375" style="1" customWidth="1"/>
    <col min="8242" max="8242" width="14.21875" style="1" customWidth="1"/>
    <col min="8243" max="8243" width="9.21875" style="1" customWidth="1"/>
    <col min="8244" max="8245" width="6.5546875" style="1" customWidth="1"/>
    <col min="8246" max="8246" width="9.33203125" style="1" customWidth="1"/>
    <col min="8247" max="8250" width="6.5546875" style="1" customWidth="1"/>
    <col min="8251" max="8257" width="8.88671875" style="1" bestFit="1" customWidth="1"/>
    <col min="8258" max="8265" width="6.109375" style="1" customWidth="1"/>
    <col min="8266" max="8271" width="5.109375" style="1" customWidth="1"/>
    <col min="8272" max="8272" width="19.33203125" style="1" customWidth="1"/>
    <col min="8273" max="8273" width="10.44140625" style="1" customWidth="1"/>
    <col min="8274" max="8275" width="6.5546875" style="1" customWidth="1"/>
    <col min="8276" max="8276" width="9.109375" style="1" customWidth="1"/>
    <col min="8277" max="8280" width="6.5546875" style="1" customWidth="1"/>
    <col min="8281" max="8287" width="8.88671875" style="1" customWidth="1"/>
    <col min="8288" max="8294" width="6.109375" style="1" customWidth="1"/>
    <col min="8295" max="8295" width="5.88671875" style="1" customWidth="1"/>
    <col min="8296" max="8301" width="5.109375" style="1" customWidth="1"/>
    <col min="8302" max="8302" width="18.44140625" style="1" customWidth="1"/>
    <col min="8303" max="8303" width="7.88671875" style="1" customWidth="1"/>
    <col min="8304" max="8305" width="6.5546875" style="1" customWidth="1"/>
    <col min="8306" max="8306" width="9" style="1" customWidth="1"/>
    <col min="8307" max="8316" width="6.5546875" style="1" customWidth="1"/>
    <col min="8317" max="8329" width="8.88671875" style="1" customWidth="1"/>
    <col min="8330" max="8334" width="5.5546875" style="1" customWidth="1"/>
    <col min="8335" max="8342" width="6.5546875" style="1" customWidth="1"/>
    <col min="8343" max="8343" width="6" style="1" customWidth="1"/>
    <col min="8344" max="8355" width="5.109375" style="1" customWidth="1"/>
    <col min="8356" max="8449" width="8.5546875" style="1"/>
    <col min="8450" max="8451" width="9.6640625" style="1" customWidth="1"/>
    <col min="8452" max="8452" width="9.44140625" style="1" customWidth="1"/>
    <col min="8453" max="8453" width="8" style="1" customWidth="1"/>
    <col min="8454" max="8454" width="7.6640625" style="1" customWidth="1"/>
    <col min="8455" max="8455" width="9.44140625" style="1" customWidth="1"/>
    <col min="8456" max="8456" width="7.109375" style="1" customWidth="1"/>
    <col min="8457" max="8457" width="8" style="1" customWidth="1"/>
    <col min="8458" max="8458" width="8.109375" style="1" customWidth="1"/>
    <col min="8459" max="8459" width="7.88671875" style="1" customWidth="1"/>
    <col min="8460" max="8460" width="7.77734375" style="1" customWidth="1"/>
    <col min="8461" max="8464" width="8.88671875" style="1" customWidth="1"/>
    <col min="8465" max="8465" width="7.88671875" style="1" customWidth="1"/>
    <col min="8466" max="8467" width="6.5546875" style="1" customWidth="1"/>
    <col min="8468" max="8468" width="9.77734375" style="1" customWidth="1"/>
    <col min="8469" max="8473" width="6.5546875" style="1" customWidth="1"/>
    <col min="8474" max="8481" width="8.88671875" style="1" bestFit="1" customWidth="1"/>
    <col min="8482" max="8489" width="6.109375" style="1" customWidth="1"/>
    <col min="8490" max="8490" width="6.21875" style="1" customWidth="1"/>
    <col min="8491" max="8497" width="5.109375" style="1" customWidth="1"/>
    <col min="8498" max="8498" width="14.21875" style="1" customWidth="1"/>
    <col min="8499" max="8499" width="9.21875" style="1" customWidth="1"/>
    <col min="8500" max="8501" width="6.5546875" style="1" customWidth="1"/>
    <col min="8502" max="8502" width="9.33203125" style="1" customWidth="1"/>
    <col min="8503" max="8506" width="6.5546875" style="1" customWidth="1"/>
    <col min="8507" max="8513" width="8.88671875" style="1" bestFit="1" customWidth="1"/>
    <col min="8514" max="8521" width="6.109375" style="1" customWidth="1"/>
    <col min="8522" max="8527" width="5.109375" style="1" customWidth="1"/>
    <col min="8528" max="8528" width="19.33203125" style="1" customWidth="1"/>
    <col min="8529" max="8529" width="10.44140625" style="1" customWidth="1"/>
    <col min="8530" max="8531" width="6.5546875" style="1" customWidth="1"/>
    <col min="8532" max="8532" width="9.109375" style="1" customWidth="1"/>
    <col min="8533" max="8536" width="6.5546875" style="1" customWidth="1"/>
    <col min="8537" max="8543" width="8.88671875" style="1" customWidth="1"/>
    <col min="8544" max="8550" width="6.109375" style="1" customWidth="1"/>
    <col min="8551" max="8551" width="5.88671875" style="1" customWidth="1"/>
    <col min="8552" max="8557" width="5.109375" style="1" customWidth="1"/>
    <col min="8558" max="8558" width="18.44140625" style="1" customWidth="1"/>
    <col min="8559" max="8559" width="7.88671875" style="1" customWidth="1"/>
    <col min="8560" max="8561" width="6.5546875" style="1" customWidth="1"/>
    <col min="8562" max="8562" width="9" style="1" customWidth="1"/>
    <col min="8563" max="8572" width="6.5546875" style="1" customWidth="1"/>
    <col min="8573" max="8585" width="8.88671875" style="1" customWidth="1"/>
    <col min="8586" max="8590" width="5.5546875" style="1" customWidth="1"/>
    <col min="8591" max="8598" width="6.5546875" style="1" customWidth="1"/>
    <col min="8599" max="8599" width="6" style="1" customWidth="1"/>
    <col min="8600" max="8611" width="5.109375" style="1" customWidth="1"/>
    <col min="8612" max="8705" width="8.5546875" style="1"/>
    <col min="8706" max="8707" width="9.6640625" style="1" customWidth="1"/>
    <col min="8708" max="8708" width="9.44140625" style="1" customWidth="1"/>
    <col min="8709" max="8709" width="8" style="1" customWidth="1"/>
    <col min="8710" max="8710" width="7.6640625" style="1" customWidth="1"/>
    <col min="8711" max="8711" width="9.44140625" style="1" customWidth="1"/>
    <col min="8712" max="8712" width="7.109375" style="1" customWidth="1"/>
    <col min="8713" max="8713" width="8" style="1" customWidth="1"/>
    <col min="8714" max="8714" width="8.109375" style="1" customWidth="1"/>
    <col min="8715" max="8715" width="7.88671875" style="1" customWidth="1"/>
    <col min="8716" max="8716" width="7.77734375" style="1" customWidth="1"/>
    <col min="8717" max="8720" width="8.88671875" style="1" customWidth="1"/>
    <col min="8721" max="8721" width="7.88671875" style="1" customWidth="1"/>
    <col min="8722" max="8723" width="6.5546875" style="1" customWidth="1"/>
    <col min="8724" max="8724" width="9.77734375" style="1" customWidth="1"/>
    <col min="8725" max="8729" width="6.5546875" style="1" customWidth="1"/>
    <col min="8730" max="8737" width="8.88671875" style="1" bestFit="1" customWidth="1"/>
    <col min="8738" max="8745" width="6.109375" style="1" customWidth="1"/>
    <col min="8746" max="8746" width="6.21875" style="1" customWidth="1"/>
    <col min="8747" max="8753" width="5.109375" style="1" customWidth="1"/>
    <col min="8754" max="8754" width="14.21875" style="1" customWidth="1"/>
    <col min="8755" max="8755" width="9.21875" style="1" customWidth="1"/>
    <col min="8756" max="8757" width="6.5546875" style="1" customWidth="1"/>
    <col min="8758" max="8758" width="9.33203125" style="1" customWidth="1"/>
    <col min="8759" max="8762" width="6.5546875" style="1" customWidth="1"/>
    <col min="8763" max="8769" width="8.88671875" style="1" bestFit="1" customWidth="1"/>
    <col min="8770" max="8777" width="6.109375" style="1" customWidth="1"/>
    <col min="8778" max="8783" width="5.109375" style="1" customWidth="1"/>
    <col min="8784" max="8784" width="19.33203125" style="1" customWidth="1"/>
    <col min="8785" max="8785" width="10.44140625" style="1" customWidth="1"/>
    <col min="8786" max="8787" width="6.5546875" style="1" customWidth="1"/>
    <col min="8788" max="8788" width="9.109375" style="1" customWidth="1"/>
    <col min="8789" max="8792" width="6.5546875" style="1" customWidth="1"/>
    <col min="8793" max="8799" width="8.88671875" style="1" customWidth="1"/>
    <col min="8800" max="8806" width="6.109375" style="1" customWidth="1"/>
    <col min="8807" max="8807" width="5.88671875" style="1" customWidth="1"/>
    <col min="8808" max="8813" width="5.109375" style="1" customWidth="1"/>
    <col min="8814" max="8814" width="18.44140625" style="1" customWidth="1"/>
    <col min="8815" max="8815" width="7.88671875" style="1" customWidth="1"/>
    <col min="8816" max="8817" width="6.5546875" style="1" customWidth="1"/>
    <col min="8818" max="8818" width="9" style="1" customWidth="1"/>
    <col min="8819" max="8828" width="6.5546875" style="1" customWidth="1"/>
    <col min="8829" max="8841" width="8.88671875" style="1" customWidth="1"/>
    <col min="8842" max="8846" width="5.5546875" style="1" customWidth="1"/>
    <col min="8847" max="8854" width="6.5546875" style="1" customWidth="1"/>
    <col min="8855" max="8855" width="6" style="1" customWidth="1"/>
    <col min="8856" max="8867" width="5.109375" style="1" customWidth="1"/>
    <col min="8868" max="8961" width="8.5546875" style="1"/>
    <col min="8962" max="8963" width="9.6640625" style="1" customWidth="1"/>
    <col min="8964" max="8964" width="9.44140625" style="1" customWidth="1"/>
    <col min="8965" max="8965" width="8" style="1" customWidth="1"/>
    <col min="8966" max="8966" width="7.6640625" style="1" customWidth="1"/>
    <col min="8967" max="8967" width="9.44140625" style="1" customWidth="1"/>
    <col min="8968" max="8968" width="7.109375" style="1" customWidth="1"/>
    <col min="8969" max="8969" width="8" style="1" customWidth="1"/>
    <col min="8970" max="8970" width="8.109375" style="1" customWidth="1"/>
    <col min="8971" max="8971" width="7.88671875" style="1" customWidth="1"/>
    <col min="8972" max="8972" width="7.77734375" style="1" customWidth="1"/>
    <col min="8973" max="8976" width="8.88671875" style="1" customWidth="1"/>
    <col min="8977" max="8977" width="7.88671875" style="1" customWidth="1"/>
    <col min="8978" max="8979" width="6.5546875" style="1" customWidth="1"/>
    <col min="8980" max="8980" width="9.77734375" style="1" customWidth="1"/>
    <col min="8981" max="8985" width="6.5546875" style="1" customWidth="1"/>
    <col min="8986" max="8993" width="8.88671875" style="1" bestFit="1" customWidth="1"/>
    <col min="8994" max="9001" width="6.109375" style="1" customWidth="1"/>
    <col min="9002" max="9002" width="6.21875" style="1" customWidth="1"/>
    <col min="9003" max="9009" width="5.109375" style="1" customWidth="1"/>
    <col min="9010" max="9010" width="14.21875" style="1" customWidth="1"/>
    <col min="9011" max="9011" width="9.21875" style="1" customWidth="1"/>
    <col min="9012" max="9013" width="6.5546875" style="1" customWidth="1"/>
    <col min="9014" max="9014" width="9.33203125" style="1" customWidth="1"/>
    <col min="9015" max="9018" width="6.5546875" style="1" customWidth="1"/>
    <col min="9019" max="9025" width="8.88671875" style="1" bestFit="1" customWidth="1"/>
    <col min="9026" max="9033" width="6.109375" style="1" customWidth="1"/>
    <col min="9034" max="9039" width="5.109375" style="1" customWidth="1"/>
    <col min="9040" max="9040" width="19.33203125" style="1" customWidth="1"/>
    <col min="9041" max="9041" width="10.44140625" style="1" customWidth="1"/>
    <col min="9042" max="9043" width="6.5546875" style="1" customWidth="1"/>
    <col min="9044" max="9044" width="9.109375" style="1" customWidth="1"/>
    <col min="9045" max="9048" width="6.5546875" style="1" customWidth="1"/>
    <col min="9049" max="9055" width="8.88671875" style="1" customWidth="1"/>
    <col min="9056" max="9062" width="6.109375" style="1" customWidth="1"/>
    <col min="9063" max="9063" width="5.88671875" style="1" customWidth="1"/>
    <col min="9064" max="9069" width="5.109375" style="1" customWidth="1"/>
    <col min="9070" max="9070" width="18.44140625" style="1" customWidth="1"/>
    <col min="9071" max="9071" width="7.88671875" style="1" customWidth="1"/>
    <col min="9072" max="9073" width="6.5546875" style="1" customWidth="1"/>
    <col min="9074" max="9074" width="9" style="1" customWidth="1"/>
    <col min="9075" max="9084" width="6.5546875" style="1" customWidth="1"/>
    <col min="9085" max="9097" width="8.88671875" style="1" customWidth="1"/>
    <col min="9098" max="9102" width="5.5546875" style="1" customWidth="1"/>
    <col min="9103" max="9110" width="6.5546875" style="1" customWidth="1"/>
    <col min="9111" max="9111" width="6" style="1" customWidth="1"/>
    <col min="9112" max="9123" width="5.109375" style="1" customWidth="1"/>
    <col min="9124" max="9217" width="8.5546875" style="1"/>
    <col min="9218" max="9219" width="9.6640625" style="1" customWidth="1"/>
    <col min="9220" max="9220" width="9.44140625" style="1" customWidth="1"/>
    <col min="9221" max="9221" width="8" style="1" customWidth="1"/>
    <col min="9222" max="9222" width="7.6640625" style="1" customWidth="1"/>
    <col min="9223" max="9223" width="9.44140625" style="1" customWidth="1"/>
    <col min="9224" max="9224" width="7.109375" style="1" customWidth="1"/>
    <col min="9225" max="9225" width="8" style="1" customWidth="1"/>
    <col min="9226" max="9226" width="8.109375" style="1" customWidth="1"/>
    <col min="9227" max="9227" width="7.88671875" style="1" customWidth="1"/>
    <col min="9228" max="9228" width="7.77734375" style="1" customWidth="1"/>
    <col min="9229" max="9232" width="8.88671875" style="1" customWidth="1"/>
    <col min="9233" max="9233" width="7.88671875" style="1" customWidth="1"/>
    <col min="9234" max="9235" width="6.5546875" style="1" customWidth="1"/>
    <col min="9236" max="9236" width="9.77734375" style="1" customWidth="1"/>
    <col min="9237" max="9241" width="6.5546875" style="1" customWidth="1"/>
    <col min="9242" max="9249" width="8.88671875" style="1" bestFit="1" customWidth="1"/>
    <col min="9250" max="9257" width="6.109375" style="1" customWidth="1"/>
    <col min="9258" max="9258" width="6.21875" style="1" customWidth="1"/>
    <col min="9259" max="9265" width="5.109375" style="1" customWidth="1"/>
    <col min="9266" max="9266" width="14.21875" style="1" customWidth="1"/>
    <col min="9267" max="9267" width="9.21875" style="1" customWidth="1"/>
    <col min="9268" max="9269" width="6.5546875" style="1" customWidth="1"/>
    <col min="9270" max="9270" width="9.33203125" style="1" customWidth="1"/>
    <col min="9271" max="9274" width="6.5546875" style="1" customWidth="1"/>
    <col min="9275" max="9281" width="8.88671875" style="1" bestFit="1" customWidth="1"/>
    <col min="9282" max="9289" width="6.109375" style="1" customWidth="1"/>
    <col min="9290" max="9295" width="5.109375" style="1" customWidth="1"/>
    <col min="9296" max="9296" width="19.33203125" style="1" customWidth="1"/>
    <col min="9297" max="9297" width="10.44140625" style="1" customWidth="1"/>
    <col min="9298" max="9299" width="6.5546875" style="1" customWidth="1"/>
    <col min="9300" max="9300" width="9.109375" style="1" customWidth="1"/>
    <col min="9301" max="9304" width="6.5546875" style="1" customWidth="1"/>
    <col min="9305" max="9311" width="8.88671875" style="1" customWidth="1"/>
    <col min="9312" max="9318" width="6.109375" style="1" customWidth="1"/>
    <col min="9319" max="9319" width="5.88671875" style="1" customWidth="1"/>
    <col min="9320" max="9325" width="5.109375" style="1" customWidth="1"/>
    <col min="9326" max="9326" width="18.44140625" style="1" customWidth="1"/>
    <col min="9327" max="9327" width="7.88671875" style="1" customWidth="1"/>
    <col min="9328" max="9329" width="6.5546875" style="1" customWidth="1"/>
    <col min="9330" max="9330" width="9" style="1" customWidth="1"/>
    <col min="9331" max="9340" width="6.5546875" style="1" customWidth="1"/>
    <col min="9341" max="9353" width="8.88671875" style="1" customWidth="1"/>
    <col min="9354" max="9358" width="5.5546875" style="1" customWidth="1"/>
    <col min="9359" max="9366" width="6.5546875" style="1" customWidth="1"/>
    <col min="9367" max="9367" width="6" style="1" customWidth="1"/>
    <col min="9368" max="9379" width="5.109375" style="1" customWidth="1"/>
    <col min="9380" max="9473" width="8.5546875" style="1"/>
    <col min="9474" max="9475" width="9.6640625" style="1" customWidth="1"/>
    <col min="9476" max="9476" width="9.44140625" style="1" customWidth="1"/>
    <col min="9477" max="9477" width="8" style="1" customWidth="1"/>
    <col min="9478" max="9478" width="7.6640625" style="1" customWidth="1"/>
    <col min="9479" max="9479" width="9.44140625" style="1" customWidth="1"/>
    <col min="9480" max="9480" width="7.109375" style="1" customWidth="1"/>
    <col min="9481" max="9481" width="8" style="1" customWidth="1"/>
    <col min="9482" max="9482" width="8.109375" style="1" customWidth="1"/>
    <col min="9483" max="9483" width="7.88671875" style="1" customWidth="1"/>
    <col min="9484" max="9484" width="7.77734375" style="1" customWidth="1"/>
    <col min="9485" max="9488" width="8.88671875" style="1" customWidth="1"/>
    <col min="9489" max="9489" width="7.88671875" style="1" customWidth="1"/>
    <col min="9490" max="9491" width="6.5546875" style="1" customWidth="1"/>
    <col min="9492" max="9492" width="9.77734375" style="1" customWidth="1"/>
    <col min="9493" max="9497" width="6.5546875" style="1" customWidth="1"/>
    <col min="9498" max="9505" width="8.88671875" style="1" bestFit="1" customWidth="1"/>
    <col min="9506" max="9513" width="6.109375" style="1" customWidth="1"/>
    <col min="9514" max="9514" width="6.21875" style="1" customWidth="1"/>
    <col min="9515" max="9521" width="5.109375" style="1" customWidth="1"/>
    <col min="9522" max="9522" width="14.21875" style="1" customWidth="1"/>
    <col min="9523" max="9523" width="9.21875" style="1" customWidth="1"/>
    <col min="9524" max="9525" width="6.5546875" style="1" customWidth="1"/>
    <col min="9526" max="9526" width="9.33203125" style="1" customWidth="1"/>
    <col min="9527" max="9530" width="6.5546875" style="1" customWidth="1"/>
    <col min="9531" max="9537" width="8.88671875" style="1" bestFit="1" customWidth="1"/>
    <col min="9538" max="9545" width="6.109375" style="1" customWidth="1"/>
    <col min="9546" max="9551" width="5.109375" style="1" customWidth="1"/>
    <col min="9552" max="9552" width="19.33203125" style="1" customWidth="1"/>
    <col min="9553" max="9553" width="10.44140625" style="1" customWidth="1"/>
    <col min="9554" max="9555" width="6.5546875" style="1" customWidth="1"/>
    <col min="9556" max="9556" width="9.109375" style="1" customWidth="1"/>
    <col min="9557" max="9560" width="6.5546875" style="1" customWidth="1"/>
    <col min="9561" max="9567" width="8.88671875" style="1" customWidth="1"/>
    <col min="9568" max="9574" width="6.109375" style="1" customWidth="1"/>
    <col min="9575" max="9575" width="5.88671875" style="1" customWidth="1"/>
    <col min="9576" max="9581" width="5.109375" style="1" customWidth="1"/>
    <col min="9582" max="9582" width="18.44140625" style="1" customWidth="1"/>
    <col min="9583" max="9583" width="7.88671875" style="1" customWidth="1"/>
    <col min="9584" max="9585" width="6.5546875" style="1" customWidth="1"/>
    <col min="9586" max="9586" width="9" style="1" customWidth="1"/>
    <col min="9587" max="9596" width="6.5546875" style="1" customWidth="1"/>
    <col min="9597" max="9609" width="8.88671875" style="1" customWidth="1"/>
    <col min="9610" max="9614" width="5.5546875" style="1" customWidth="1"/>
    <col min="9615" max="9622" width="6.5546875" style="1" customWidth="1"/>
    <col min="9623" max="9623" width="6" style="1" customWidth="1"/>
    <col min="9624" max="9635" width="5.109375" style="1" customWidth="1"/>
    <col min="9636" max="9729" width="8.5546875" style="1"/>
    <col min="9730" max="9731" width="9.6640625" style="1" customWidth="1"/>
    <col min="9732" max="9732" width="9.44140625" style="1" customWidth="1"/>
    <col min="9733" max="9733" width="8" style="1" customWidth="1"/>
    <col min="9734" max="9734" width="7.6640625" style="1" customWidth="1"/>
    <col min="9735" max="9735" width="9.44140625" style="1" customWidth="1"/>
    <col min="9736" max="9736" width="7.109375" style="1" customWidth="1"/>
    <col min="9737" max="9737" width="8" style="1" customWidth="1"/>
    <col min="9738" max="9738" width="8.109375" style="1" customWidth="1"/>
    <col min="9739" max="9739" width="7.88671875" style="1" customWidth="1"/>
    <col min="9740" max="9740" width="7.77734375" style="1" customWidth="1"/>
    <col min="9741" max="9744" width="8.88671875" style="1" customWidth="1"/>
    <col min="9745" max="9745" width="7.88671875" style="1" customWidth="1"/>
    <col min="9746" max="9747" width="6.5546875" style="1" customWidth="1"/>
    <col min="9748" max="9748" width="9.77734375" style="1" customWidth="1"/>
    <col min="9749" max="9753" width="6.5546875" style="1" customWidth="1"/>
    <col min="9754" max="9761" width="8.88671875" style="1" bestFit="1" customWidth="1"/>
    <col min="9762" max="9769" width="6.109375" style="1" customWidth="1"/>
    <col min="9770" max="9770" width="6.21875" style="1" customWidth="1"/>
    <col min="9771" max="9777" width="5.109375" style="1" customWidth="1"/>
    <col min="9778" max="9778" width="14.21875" style="1" customWidth="1"/>
    <col min="9779" max="9779" width="9.21875" style="1" customWidth="1"/>
    <col min="9780" max="9781" width="6.5546875" style="1" customWidth="1"/>
    <col min="9782" max="9782" width="9.33203125" style="1" customWidth="1"/>
    <col min="9783" max="9786" width="6.5546875" style="1" customWidth="1"/>
    <col min="9787" max="9793" width="8.88671875" style="1" bestFit="1" customWidth="1"/>
    <col min="9794" max="9801" width="6.109375" style="1" customWidth="1"/>
    <col min="9802" max="9807" width="5.109375" style="1" customWidth="1"/>
    <col min="9808" max="9808" width="19.33203125" style="1" customWidth="1"/>
    <col min="9809" max="9809" width="10.44140625" style="1" customWidth="1"/>
    <col min="9810" max="9811" width="6.5546875" style="1" customWidth="1"/>
    <col min="9812" max="9812" width="9.109375" style="1" customWidth="1"/>
    <col min="9813" max="9816" width="6.5546875" style="1" customWidth="1"/>
    <col min="9817" max="9823" width="8.88671875" style="1" customWidth="1"/>
    <col min="9824" max="9830" width="6.109375" style="1" customWidth="1"/>
    <col min="9831" max="9831" width="5.88671875" style="1" customWidth="1"/>
    <col min="9832" max="9837" width="5.109375" style="1" customWidth="1"/>
    <col min="9838" max="9838" width="18.44140625" style="1" customWidth="1"/>
    <col min="9839" max="9839" width="7.88671875" style="1" customWidth="1"/>
    <col min="9840" max="9841" width="6.5546875" style="1" customWidth="1"/>
    <col min="9842" max="9842" width="9" style="1" customWidth="1"/>
    <col min="9843" max="9852" width="6.5546875" style="1" customWidth="1"/>
    <col min="9853" max="9865" width="8.88671875" style="1" customWidth="1"/>
    <col min="9866" max="9870" width="5.5546875" style="1" customWidth="1"/>
    <col min="9871" max="9878" width="6.5546875" style="1" customWidth="1"/>
    <col min="9879" max="9879" width="6" style="1" customWidth="1"/>
    <col min="9880" max="9891" width="5.109375" style="1" customWidth="1"/>
    <col min="9892" max="9985" width="8.5546875" style="1"/>
    <col min="9986" max="9987" width="9.6640625" style="1" customWidth="1"/>
    <col min="9988" max="9988" width="9.44140625" style="1" customWidth="1"/>
    <col min="9989" max="9989" width="8" style="1" customWidth="1"/>
    <col min="9990" max="9990" width="7.6640625" style="1" customWidth="1"/>
    <col min="9991" max="9991" width="9.44140625" style="1" customWidth="1"/>
    <col min="9992" max="9992" width="7.109375" style="1" customWidth="1"/>
    <col min="9993" max="9993" width="8" style="1" customWidth="1"/>
    <col min="9994" max="9994" width="8.109375" style="1" customWidth="1"/>
    <col min="9995" max="9995" width="7.88671875" style="1" customWidth="1"/>
    <col min="9996" max="9996" width="7.77734375" style="1" customWidth="1"/>
    <col min="9997" max="10000" width="8.88671875" style="1" customWidth="1"/>
    <col min="10001" max="10001" width="7.88671875" style="1" customWidth="1"/>
    <col min="10002" max="10003" width="6.5546875" style="1" customWidth="1"/>
    <col min="10004" max="10004" width="9.77734375" style="1" customWidth="1"/>
    <col min="10005" max="10009" width="6.5546875" style="1" customWidth="1"/>
    <col min="10010" max="10017" width="8.88671875" style="1" bestFit="1" customWidth="1"/>
    <col min="10018" max="10025" width="6.109375" style="1" customWidth="1"/>
    <col min="10026" max="10026" width="6.21875" style="1" customWidth="1"/>
    <col min="10027" max="10033" width="5.109375" style="1" customWidth="1"/>
    <col min="10034" max="10034" width="14.21875" style="1" customWidth="1"/>
    <col min="10035" max="10035" width="9.21875" style="1" customWidth="1"/>
    <col min="10036" max="10037" width="6.5546875" style="1" customWidth="1"/>
    <col min="10038" max="10038" width="9.33203125" style="1" customWidth="1"/>
    <col min="10039" max="10042" width="6.5546875" style="1" customWidth="1"/>
    <col min="10043" max="10049" width="8.88671875" style="1" bestFit="1" customWidth="1"/>
    <col min="10050" max="10057" width="6.109375" style="1" customWidth="1"/>
    <col min="10058" max="10063" width="5.109375" style="1" customWidth="1"/>
    <col min="10064" max="10064" width="19.33203125" style="1" customWidth="1"/>
    <col min="10065" max="10065" width="10.44140625" style="1" customWidth="1"/>
    <col min="10066" max="10067" width="6.5546875" style="1" customWidth="1"/>
    <col min="10068" max="10068" width="9.109375" style="1" customWidth="1"/>
    <col min="10069" max="10072" width="6.5546875" style="1" customWidth="1"/>
    <col min="10073" max="10079" width="8.88671875" style="1" customWidth="1"/>
    <col min="10080" max="10086" width="6.109375" style="1" customWidth="1"/>
    <col min="10087" max="10087" width="5.88671875" style="1" customWidth="1"/>
    <col min="10088" max="10093" width="5.109375" style="1" customWidth="1"/>
    <col min="10094" max="10094" width="18.44140625" style="1" customWidth="1"/>
    <col min="10095" max="10095" width="7.88671875" style="1" customWidth="1"/>
    <col min="10096" max="10097" width="6.5546875" style="1" customWidth="1"/>
    <col min="10098" max="10098" width="9" style="1" customWidth="1"/>
    <col min="10099" max="10108" width="6.5546875" style="1" customWidth="1"/>
    <col min="10109" max="10121" width="8.88671875" style="1" customWidth="1"/>
    <col min="10122" max="10126" width="5.5546875" style="1" customWidth="1"/>
    <col min="10127" max="10134" width="6.5546875" style="1" customWidth="1"/>
    <col min="10135" max="10135" width="6" style="1" customWidth="1"/>
    <col min="10136" max="10147" width="5.109375" style="1" customWidth="1"/>
    <col min="10148" max="10241" width="8.5546875" style="1"/>
    <col min="10242" max="10243" width="9.6640625" style="1" customWidth="1"/>
    <col min="10244" max="10244" width="9.44140625" style="1" customWidth="1"/>
    <col min="10245" max="10245" width="8" style="1" customWidth="1"/>
    <col min="10246" max="10246" width="7.6640625" style="1" customWidth="1"/>
    <col min="10247" max="10247" width="9.44140625" style="1" customWidth="1"/>
    <col min="10248" max="10248" width="7.109375" style="1" customWidth="1"/>
    <col min="10249" max="10249" width="8" style="1" customWidth="1"/>
    <col min="10250" max="10250" width="8.109375" style="1" customWidth="1"/>
    <col min="10251" max="10251" width="7.88671875" style="1" customWidth="1"/>
    <col min="10252" max="10252" width="7.77734375" style="1" customWidth="1"/>
    <col min="10253" max="10256" width="8.88671875" style="1" customWidth="1"/>
    <col min="10257" max="10257" width="7.88671875" style="1" customWidth="1"/>
    <col min="10258" max="10259" width="6.5546875" style="1" customWidth="1"/>
    <col min="10260" max="10260" width="9.77734375" style="1" customWidth="1"/>
    <col min="10261" max="10265" width="6.5546875" style="1" customWidth="1"/>
    <col min="10266" max="10273" width="8.88671875" style="1" bestFit="1" customWidth="1"/>
    <col min="10274" max="10281" width="6.109375" style="1" customWidth="1"/>
    <col min="10282" max="10282" width="6.21875" style="1" customWidth="1"/>
    <col min="10283" max="10289" width="5.109375" style="1" customWidth="1"/>
    <col min="10290" max="10290" width="14.21875" style="1" customWidth="1"/>
    <col min="10291" max="10291" width="9.21875" style="1" customWidth="1"/>
    <col min="10292" max="10293" width="6.5546875" style="1" customWidth="1"/>
    <col min="10294" max="10294" width="9.33203125" style="1" customWidth="1"/>
    <col min="10295" max="10298" width="6.5546875" style="1" customWidth="1"/>
    <col min="10299" max="10305" width="8.88671875" style="1" bestFit="1" customWidth="1"/>
    <col min="10306" max="10313" width="6.109375" style="1" customWidth="1"/>
    <col min="10314" max="10319" width="5.109375" style="1" customWidth="1"/>
    <col min="10320" max="10320" width="19.33203125" style="1" customWidth="1"/>
    <col min="10321" max="10321" width="10.44140625" style="1" customWidth="1"/>
    <col min="10322" max="10323" width="6.5546875" style="1" customWidth="1"/>
    <col min="10324" max="10324" width="9.109375" style="1" customWidth="1"/>
    <col min="10325" max="10328" width="6.5546875" style="1" customWidth="1"/>
    <col min="10329" max="10335" width="8.88671875" style="1" customWidth="1"/>
    <col min="10336" max="10342" width="6.109375" style="1" customWidth="1"/>
    <col min="10343" max="10343" width="5.88671875" style="1" customWidth="1"/>
    <col min="10344" max="10349" width="5.109375" style="1" customWidth="1"/>
    <col min="10350" max="10350" width="18.44140625" style="1" customWidth="1"/>
    <col min="10351" max="10351" width="7.88671875" style="1" customWidth="1"/>
    <col min="10352" max="10353" width="6.5546875" style="1" customWidth="1"/>
    <col min="10354" max="10354" width="9" style="1" customWidth="1"/>
    <col min="10355" max="10364" width="6.5546875" style="1" customWidth="1"/>
    <col min="10365" max="10377" width="8.88671875" style="1" customWidth="1"/>
    <col min="10378" max="10382" width="5.5546875" style="1" customWidth="1"/>
    <col min="10383" max="10390" width="6.5546875" style="1" customWidth="1"/>
    <col min="10391" max="10391" width="6" style="1" customWidth="1"/>
    <col min="10392" max="10403" width="5.109375" style="1" customWidth="1"/>
    <col min="10404" max="10497" width="8.5546875" style="1"/>
    <col min="10498" max="10499" width="9.6640625" style="1" customWidth="1"/>
    <col min="10500" max="10500" width="9.44140625" style="1" customWidth="1"/>
    <col min="10501" max="10501" width="8" style="1" customWidth="1"/>
    <col min="10502" max="10502" width="7.6640625" style="1" customWidth="1"/>
    <col min="10503" max="10503" width="9.44140625" style="1" customWidth="1"/>
    <col min="10504" max="10504" width="7.109375" style="1" customWidth="1"/>
    <col min="10505" max="10505" width="8" style="1" customWidth="1"/>
    <col min="10506" max="10506" width="8.109375" style="1" customWidth="1"/>
    <col min="10507" max="10507" width="7.88671875" style="1" customWidth="1"/>
    <col min="10508" max="10508" width="7.77734375" style="1" customWidth="1"/>
    <col min="10509" max="10512" width="8.88671875" style="1" customWidth="1"/>
    <col min="10513" max="10513" width="7.88671875" style="1" customWidth="1"/>
    <col min="10514" max="10515" width="6.5546875" style="1" customWidth="1"/>
    <col min="10516" max="10516" width="9.77734375" style="1" customWidth="1"/>
    <col min="10517" max="10521" width="6.5546875" style="1" customWidth="1"/>
    <col min="10522" max="10529" width="8.88671875" style="1" bestFit="1" customWidth="1"/>
    <col min="10530" max="10537" width="6.109375" style="1" customWidth="1"/>
    <col min="10538" max="10538" width="6.21875" style="1" customWidth="1"/>
    <col min="10539" max="10545" width="5.109375" style="1" customWidth="1"/>
    <col min="10546" max="10546" width="14.21875" style="1" customWidth="1"/>
    <col min="10547" max="10547" width="9.21875" style="1" customWidth="1"/>
    <col min="10548" max="10549" width="6.5546875" style="1" customWidth="1"/>
    <col min="10550" max="10550" width="9.33203125" style="1" customWidth="1"/>
    <col min="10551" max="10554" width="6.5546875" style="1" customWidth="1"/>
    <col min="10555" max="10561" width="8.88671875" style="1" bestFit="1" customWidth="1"/>
    <col min="10562" max="10569" width="6.109375" style="1" customWidth="1"/>
    <col min="10570" max="10575" width="5.109375" style="1" customWidth="1"/>
    <col min="10576" max="10576" width="19.33203125" style="1" customWidth="1"/>
    <col min="10577" max="10577" width="10.44140625" style="1" customWidth="1"/>
    <col min="10578" max="10579" width="6.5546875" style="1" customWidth="1"/>
    <col min="10580" max="10580" width="9.109375" style="1" customWidth="1"/>
    <col min="10581" max="10584" width="6.5546875" style="1" customWidth="1"/>
    <col min="10585" max="10591" width="8.88671875" style="1" customWidth="1"/>
    <col min="10592" max="10598" width="6.109375" style="1" customWidth="1"/>
    <col min="10599" max="10599" width="5.88671875" style="1" customWidth="1"/>
    <col min="10600" max="10605" width="5.109375" style="1" customWidth="1"/>
    <col min="10606" max="10606" width="18.44140625" style="1" customWidth="1"/>
    <col min="10607" max="10607" width="7.88671875" style="1" customWidth="1"/>
    <col min="10608" max="10609" width="6.5546875" style="1" customWidth="1"/>
    <col min="10610" max="10610" width="9" style="1" customWidth="1"/>
    <col min="10611" max="10620" width="6.5546875" style="1" customWidth="1"/>
    <col min="10621" max="10633" width="8.88671875" style="1" customWidth="1"/>
    <col min="10634" max="10638" width="5.5546875" style="1" customWidth="1"/>
    <col min="10639" max="10646" width="6.5546875" style="1" customWidth="1"/>
    <col min="10647" max="10647" width="6" style="1" customWidth="1"/>
    <col min="10648" max="10659" width="5.109375" style="1" customWidth="1"/>
    <col min="10660" max="10753" width="8.5546875" style="1"/>
    <col min="10754" max="10755" width="9.6640625" style="1" customWidth="1"/>
    <col min="10756" max="10756" width="9.44140625" style="1" customWidth="1"/>
    <col min="10757" max="10757" width="8" style="1" customWidth="1"/>
    <col min="10758" max="10758" width="7.6640625" style="1" customWidth="1"/>
    <col min="10759" max="10759" width="9.44140625" style="1" customWidth="1"/>
    <col min="10760" max="10760" width="7.109375" style="1" customWidth="1"/>
    <col min="10761" max="10761" width="8" style="1" customWidth="1"/>
    <col min="10762" max="10762" width="8.109375" style="1" customWidth="1"/>
    <col min="10763" max="10763" width="7.88671875" style="1" customWidth="1"/>
    <col min="10764" max="10764" width="7.77734375" style="1" customWidth="1"/>
    <col min="10765" max="10768" width="8.88671875" style="1" customWidth="1"/>
    <col min="10769" max="10769" width="7.88671875" style="1" customWidth="1"/>
    <col min="10770" max="10771" width="6.5546875" style="1" customWidth="1"/>
    <col min="10772" max="10772" width="9.77734375" style="1" customWidth="1"/>
    <col min="10773" max="10777" width="6.5546875" style="1" customWidth="1"/>
    <col min="10778" max="10785" width="8.88671875" style="1" bestFit="1" customWidth="1"/>
    <col min="10786" max="10793" width="6.109375" style="1" customWidth="1"/>
    <col min="10794" max="10794" width="6.21875" style="1" customWidth="1"/>
    <col min="10795" max="10801" width="5.109375" style="1" customWidth="1"/>
    <col min="10802" max="10802" width="14.21875" style="1" customWidth="1"/>
    <col min="10803" max="10803" width="9.21875" style="1" customWidth="1"/>
    <col min="10804" max="10805" width="6.5546875" style="1" customWidth="1"/>
    <col min="10806" max="10806" width="9.33203125" style="1" customWidth="1"/>
    <col min="10807" max="10810" width="6.5546875" style="1" customWidth="1"/>
    <col min="10811" max="10817" width="8.88671875" style="1" bestFit="1" customWidth="1"/>
    <col min="10818" max="10825" width="6.109375" style="1" customWidth="1"/>
    <col min="10826" max="10831" width="5.109375" style="1" customWidth="1"/>
    <col min="10832" max="10832" width="19.33203125" style="1" customWidth="1"/>
    <col min="10833" max="10833" width="10.44140625" style="1" customWidth="1"/>
    <col min="10834" max="10835" width="6.5546875" style="1" customWidth="1"/>
    <col min="10836" max="10836" width="9.109375" style="1" customWidth="1"/>
    <col min="10837" max="10840" width="6.5546875" style="1" customWidth="1"/>
    <col min="10841" max="10847" width="8.88671875" style="1" customWidth="1"/>
    <col min="10848" max="10854" width="6.109375" style="1" customWidth="1"/>
    <col min="10855" max="10855" width="5.88671875" style="1" customWidth="1"/>
    <col min="10856" max="10861" width="5.109375" style="1" customWidth="1"/>
    <col min="10862" max="10862" width="18.44140625" style="1" customWidth="1"/>
    <col min="10863" max="10863" width="7.88671875" style="1" customWidth="1"/>
    <col min="10864" max="10865" width="6.5546875" style="1" customWidth="1"/>
    <col min="10866" max="10866" width="9" style="1" customWidth="1"/>
    <col min="10867" max="10876" width="6.5546875" style="1" customWidth="1"/>
    <col min="10877" max="10889" width="8.88671875" style="1" customWidth="1"/>
    <col min="10890" max="10894" width="5.5546875" style="1" customWidth="1"/>
    <col min="10895" max="10902" width="6.5546875" style="1" customWidth="1"/>
    <col min="10903" max="10903" width="6" style="1" customWidth="1"/>
    <col min="10904" max="10915" width="5.109375" style="1" customWidth="1"/>
    <col min="10916" max="11009" width="8.5546875" style="1"/>
    <col min="11010" max="11011" width="9.6640625" style="1" customWidth="1"/>
    <col min="11012" max="11012" width="9.44140625" style="1" customWidth="1"/>
    <col min="11013" max="11013" width="8" style="1" customWidth="1"/>
    <col min="11014" max="11014" width="7.6640625" style="1" customWidth="1"/>
    <col min="11015" max="11015" width="9.44140625" style="1" customWidth="1"/>
    <col min="11016" max="11016" width="7.109375" style="1" customWidth="1"/>
    <col min="11017" max="11017" width="8" style="1" customWidth="1"/>
    <col min="11018" max="11018" width="8.109375" style="1" customWidth="1"/>
    <col min="11019" max="11019" width="7.88671875" style="1" customWidth="1"/>
    <col min="11020" max="11020" width="7.77734375" style="1" customWidth="1"/>
    <col min="11021" max="11024" width="8.88671875" style="1" customWidth="1"/>
    <col min="11025" max="11025" width="7.88671875" style="1" customWidth="1"/>
    <col min="11026" max="11027" width="6.5546875" style="1" customWidth="1"/>
    <col min="11028" max="11028" width="9.77734375" style="1" customWidth="1"/>
    <col min="11029" max="11033" width="6.5546875" style="1" customWidth="1"/>
    <col min="11034" max="11041" width="8.88671875" style="1" bestFit="1" customWidth="1"/>
    <col min="11042" max="11049" width="6.109375" style="1" customWidth="1"/>
    <col min="11050" max="11050" width="6.21875" style="1" customWidth="1"/>
    <col min="11051" max="11057" width="5.109375" style="1" customWidth="1"/>
    <col min="11058" max="11058" width="14.21875" style="1" customWidth="1"/>
    <col min="11059" max="11059" width="9.21875" style="1" customWidth="1"/>
    <col min="11060" max="11061" width="6.5546875" style="1" customWidth="1"/>
    <col min="11062" max="11062" width="9.33203125" style="1" customWidth="1"/>
    <col min="11063" max="11066" width="6.5546875" style="1" customWidth="1"/>
    <col min="11067" max="11073" width="8.88671875" style="1" bestFit="1" customWidth="1"/>
    <col min="11074" max="11081" width="6.109375" style="1" customWidth="1"/>
    <col min="11082" max="11087" width="5.109375" style="1" customWidth="1"/>
    <col min="11088" max="11088" width="19.33203125" style="1" customWidth="1"/>
    <col min="11089" max="11089" width="10.44140625" style="1" customWidth="1"/>
    <col min="11090" max="11091" width="6.5546875" style="1" customWidth="1"/>
    <col min="11092" max="11092" width="9.109375" style="1" customWidth="1"/>
    <col min="11093" max="11096" width="6.5546875" style="1" customWidth="1"/>
    <col min="11097" max="11103" width="8.88671875" style="1" customWidth="1"/>
    <col min="11104" max="11110" width="6.109375" style="1" customWidth="1"/>
    <col min="11111" max="11111" width="5.88671875" style="1" customWidth="1"/>
    <col min="11112" max="11117" width="5.109375" style="1" customWidth="1"/>
    <col min="11118" max="11118" width="18.44140625" style="1" customWidth="1"/>
    <col min="11119" max="11119" width="7.88671875" style="1" customWidth="1"/>
    <col min="11120" max="11121" width="6.5546875" style="1" customWidth="1"/>
    <col min="11122" max="11122" width="9" style="1" customWidth="1"/>
    <col min="11123" max="11132" width="6.5546875" style="1" customWidth="1"/>
    <col min="11133" max="11145" width="8.88671875" style="1" customWidth="1"/>
    <col min="11146" max="11150" width="5.5546875" style="1" customWidth="1"/>
    <col min="11151" max="11158" width="6.5546875" style="1" customWidth="1"/>
    <col min="11159" max="11159" width="6" style="1" customWidth="1"/>
    <col min="11160" max="11171" width="5.109375" style="1" customWidth="1"/>
    <col min="11172" max="11265" width="8.5546875" style="1"/>
    <col min="11266" max="11267" width="9.6640625" style="1" customWidth="1"/>
    <col min="11268" max="11268" width="9.44140625" style="1" customWidth="1"/>
    <col min="11269" max="11269" width="8" style="1" customWidth="1"/>
    <col min="11270" max="11270" width="7.6640625" style="1" customWidth="1"/>
    <col min="11271" max="11271" width="9.44140625" style="1" customWidth="1"/>
    <col min="11272" max="11272" width="7.109375" style="1" customWidth="1"/>
    <col min="11273" max="11273" width="8" style="1" customWidth="1"/>
    <col min="11274" max="11274" width="8.109375" style="1" customWidth="1"/>
    <col min="11275" max="11275" width="7.88671875" style="1" customWidth="1"/>
    <col min="11276" max="11276" width="7.77734375" style="1" customWidth="1"/>
    <col min="11277" max="11280" width="8.88671875" style="1" customWidth="1"/>
    <col min="11281" max="11281" width="7.88671875" style="1" customWidth="1"/>
    <col min="11282" max="11283" width="6.5546875" style="1" customWidth="1"/>
    <col min="11284" max="11284" width="9.77734375" style="1" customWidth="1"/>
    <col min="11285" max="11289" width="6.5546875" style="1" customWidth="1"/>
    <col min="11290" max="11297" width="8.88671875" style="1" bestFit="1" customWidth="1"/>
    <col min="11298" max="11305" width="6.109375" style="1" customWidth="1"/>
    <col min="11306" max="11306" width="6.21875" style="1" customWidth="1"/>
    <col min="11307" max="11313" width="5.109375" style="1" customWidth="1"/>
    <col min="11314" max="11314" width="14.21875" style="1" customWidth="1"/>
    <col min="11315" max="11315" width="9.21875" style="1" customWidth="1"/>
    <col min="11316" max="11317" width="6.5546875" style="1" customWidth="1"/>
    <col min="11318" max="11318" width="9.33203125" style="1" customWidth="1"/>
    <col min="11319" max="11322" width="6.5546875" style="1" customWidth="1"/>
    <col min="11323" max="11329" width="8.88671875" style="1" bestFit="1" customWidth="1"/>
    <col min="11330" max="11337" width="6.109375" style="1" customWidth="1"/>
    <col min="11338" max="11343" width="5.109375" style="1" customWidth="1"/>
    <col min="11344" max="11344" width="19.33203125" style="1" customWidth="1"/>
    <col min="11345" max="11345" width="10.44140625" style="1" customWidth="1"/>
    <col min="11346" max="11347" width="6.5546875" style="1" customWidth="1"/>
    <col min="11348" max="11348" width="9.109375" style="1" customWidth="1"/>
    <col min="11349" max="11352" width="6.5546875" style="1" customWidth="1"/>
    <col min="11353" max="11359" width="8.88671875" style="1" customWidth="1"/>
    <col min="11360" max="11366" width="6.109375" style="1" customWidth="1"/>
    <col min="11367" max="11367" width="5.88671875" style="1" customWidth="1"/>
    <col min="11368" max="11373" width="5.109375" style="1" customWidth="1"/>
    <col min="11374" max="11374" width="18.44140625" style="1" customWidth="1"/>
    <col min="11375" max="11375" width="7.88671875" style="1" customWidth="1"/>
    <col min="11376" max="11377" width="6.5546875" style="1" customWidth="1"/>
    <col min="11378" max="11378" width="9" style="1" customWidth="1"/>
    <col min="11379" max="11388" width="6.5546875" style="1" customWidth="1"/>
    <col min="11389" max="11401" width="8.88671875" style="1" customWidth="1"/>
    <col min="11402" max="11406" width="5.5546875" style="1" customWidth="1"/>
    <col min="11407" max="11414" width="6.5546875" style="1" customWidth="1"/>
    <col min="11415" max="11415" width="6" style="1" customWidth="1"/>
    <col min="11416" max="11427" width="5.109375" style="1" customWidth="1"/>
    <col min="11428" max="11521" width="8.5546875" style="1"/>
    <col min="11522" max="11523" width="9.6640625" style="1" customWidth="1"/>
    <col min="11524" max="11524" width="9.44140625" style="1" customWidth="1"/>
    <col min="11525" max="11525" width="8" style="1" customWidth="1"/>
    <col min="11526" max="11526" width="7.6640625" style="1" customWidth="1"/>
    <col min="11527" max="11527" width="9.44140625" style="1" customWidth="1"/>
    <col min="11528" max="11528" width="7.109375" style="1" customWidth="1"/>
    <col min="11529" max="11529" width="8" style="1" customWidth="1"/>
    <col min="11530" max="11530" width="8.109375" style="1" customWidth="1"/>
    <col min="11531" max="11531" width="7.88671875" style="1" customWidth="1"/>
    <col min="11532" max="11532" width="7.77734375" style="1" customWidth="1"/>
    <col min="11533" max="11536" width="8.88671875" style="1" customWidth="1"/>
    <col min="11537" max="11537" width="7.88671875" style="1" customWidth="1"/>
    <col min="11538" max="11539" width="6.5546875" style="1" customWidth="1"/>
    <col min="11540" max="11540" width="9.77734375" style="1" customWidth="1"/>
    <col min="11541" max="11545" width="6.5546875" style="1" customWidth="1"/>
    <col min="11546" max="11553" width="8.88671875" style="1" bestFit="1" customWidth="1"/>
    <col min="11554" max="11561" width="6.109375" style="1" customWidth="1"/>
    <col min="11562" max="11562" width="6.21875" style="1" customWidth="1"/>
    <col min="11563" max="11569" width="5.109375" style="1" customWidth="1"/>
    <col min="11570" max="11570" width="14.21875" style="1" customWidth="1"/>
    <col min="11571" max="11571" width="9.21875" style="1" customWidth="1"/>
    <col min="11572" max="11573" width="6.5546875" style="1" customWidth="1"/>
    <col min="11574" max="11574" width="9.33203125" style="1" customWidth="1"/>
    <col min="11575" max="11578" width="6.5546875" style="1" customWidth="1"/>
    <col min="11579" max="11585" width="8.88671875" style="1" bestFit="1" customWidth="1"/>
    <col min="11586" max="11593" width="6.109375" style="1" customWidth="1"/>
    <col min="11594" max="11599" width="5.109375" style="1" customWidth="1"/>
    <col min="11600" max="11600" width="19.33203125" style="1" customWidth="1"/>
    <col min="11601" max="11601" width="10.44140625" style="1" customWidth="1"/>
    <col min="11602" max="11603" width="6.5546875" style="1" customWidth="1"/>
    <col min="11604" max="11604" width="9.109375" style="1" customWidth="1"/>
    <col min="11605" max="11608" width="6.5546875" style="1" customWidth="1"/>
    <col min="11609" max="11615" width="8.88671875" style="1" customWidth="1"/>
    <col min="11616" max="11622" width="6.109375" style="1" customWidth="1"/>
    <col min="11623" max="11623" width="5.88671875" style="1" customWidth="1"/>
    <col min="11624" max="11629" width="5.109375" style="1" customWidth="1"/>
    <col min="11630" max="11630" width="18.44140625" style="1" customWidth="1"/>
    <col min="11631" max="11631" width="7.88671875" style="1" customWidth="1"/>
    <col min="11632" max="11633" width="6.5546875" style="1" customWidth="1"/>
    <col min="11634" max="11634" width="9" style="1" customWidth="1"/>
    <col min="11635" max="11644" width="6.5546875" style="1" customWidth="1"/>
    <col min="11645" max="11657" width="8.88671875" style="1" customWidth="1"/>
    <col min="11658" max="11662" width="5.5546875" style="1" customWidth="1"/>
    <col min="11663" max="11670" width="6.5546875" style="1" customWidth="1"/>
    <col min="11671" max="11671" width="6" style="1" customWidth="1"/>
    <col min="11672" max="11683" width="5.109375" style="1" customWidth="1"/>
    <col min="11684" max="11777" width="8.5546875" style="1"/>
    <col min="11778" max="11779" width="9.6640625" style="1" customWidth="1"/>
    <col min="11780" max="11780" width="9.44140625" style="1" customWidth="1"/>
    <col min="11781" max="11781" width="8" style="1" customWidth="1"/>
    <col min="11782" max="11782" width="7.6640625" style="1" customWidth="1"/>
    <col min="11783" max="11783" width="9.44140625" style="1" customWidth="1"/>
    <col min="11784" max="11784" width="7.109375" style="1" customWidth="1"/>
    <col min="11785" max="11785" width="8" style="1" customWidth="1"/>
    <col min="11786" max="11786" width="8.109375" style="1" customWidth="1"/>
    <col min="11787" max="11787" width="7.88671875" style="1" customWidth="1"/>
    <col min="11788" max="11788" width="7.77734375" style="1" customWidth="1"/>
    <col min="11789" max="11792" width="8.88671875" style="1" customWidth="1"/>
    <col min="11793" max="11793" width="7.88671875" style="1" customWidth="1"/>
    <col min="11794" max="11795" width="6.5546875" style="1" customWidth="1"/>
    <col min="11796" max="11796" width="9.77734375" style="1" customWidth="1"/>
    <col min="11797" max="11801" width="6.5546875" style="1" customWidth="1"/>
    <col min="11802" max="11809" width="8.88671875" style="1" bestFit="1" customWidth="1"/>
    <col min="11810" max="11817" width="6.109375" style="1" customWidth="1"/>
    <col min="11818" max="11818" width="6.21875" style="1" customWidth="1"/>
    <col min="11819" max="11825" width="5.109375" style="1" customWidth="1"/>
    <col min="11826" max="11826" width="14.21875" style="1" customWidth="1"/>
    <col min="11827" max="11827" width="9.21875" style="1" customWidth="1"/>
    <col min="11828" max="11829" width="6.5546875" style="1" customWidth="1"/>
    <col min="11830" max="11830" width="9.33203125" style="1" customWidth="1"/>
    <col min="11831" max="11834" width="6.5546875" style="1" customWidth="1"/>
    <col min="11835" max="11841" width="8.88671875" style="1" bestFit="1" customWidth="1"/>
    <col min="11842" max="11849" width="6.109375" style="1" customWidth="1"/>
    <col min="11850" max="11855" width="5.109375" style="1" customWidth="1"/>
    <col min="11856" max="11856" width="19.33203125" style="1" customWidth="1"/>
    <col min="11857" max="11857" width="10.44140625" style="1" customWidth="1"/>
    <col min="11858" max="11859" width="6.5546875" style="1" customWidth="1"/>
    <col min="11860" max="11860" width="9.109375" style="1" customWidth="1"/>
    <col min="11861" max="11864" width="6.5546875" style="1" customWidth="1"/>
    <col min="11865" max="11871" width="8.88671875" style="1" customWidth="1"/>
    <col min="11872" max="11878" width="6.109375" style="1" customWidth="1"/>
    <col min="11879" max="11879" width="5.88671875" style="1" customWidth="1"/>
    <col min="11880" max="11885" width="5.109375" style="1" customWidth="1"/>
    <col min="11886" max="11886" width="18.44140625" style="1" customWidth="1"/>
    <col min="11887" max="11887" width="7.88671875" style="1" customWidth="1"/>
    <col min="11888" max="11889" width="6.5546875" style="1" customWidth="1"/>
    <col min="11890" max="11890" width="9" style="1" customWidth="1"/>
    <col min="11891" max="11900" width="6.5546875" style="1" customWidth="1"/>
    <col min="11901" max="11913" width="8.88671875" style="1" customWidth="1"/>
    <col min="11914" max="11918" width="5.5546875" style="1" customWidth="1"/>
    <col min="11919" max="11926" width="6.5546875" style="1" customWidth="1"/>
    <col min="11927" max="11927" width="6" style="1" customWidth="1"/>
    <col min="11928" max="11939" width="5.109375" style="1" customWidth="1"/>
    <col min="11940" max="12033" width="8.5546875" style="1"/>
    <col min="12034" max="12035" width="9.6640625" style="1" customWidth="1"/>
    <col min="12036" max="12036" width="9.44140625" style="1" customWidth="1"/>
    <col min="12037" max="12037" width="8" style="1" customWidth="1"/>
    <col min="12038" max="12038" width="7.6640625" style="1" customWidth="1"/>
    <col min="12039" max="12039" width="9.44140625" style="1" customWidth="1"/>
    <col min="12040" max="12040" width="7.109375" style="1" customWidth="1"/>
    <col min="12041" max="12041" width="8" style="1" customWidth="1"/>
    <col min="12042" max="12042" width="8.109375" style="1" customWidth="1"/>
    <col min="12043" max="12043" width="7.88671875" style="1" customWidth="1"/>
    <col min="12044" max="12044" width="7.77734375" style="1" customWidth="1"/>
    <col min="12045" max="12048" width="8.88671875" style="1" customWidth="1"/>
    <col min="12049" max="12049" width="7.88671875" style="1" customWidth="1"/>
    <col min="12050" max="12051" width="6.5546875" style="1" customWidth="1"/>
    <col min="12052" max="12052" width="9.77734375" style="1" customWidth="1"/>
    <col min="12053" max="12057" width="6.5546875" style="1" customWidth="1"/>
    <col min="12058" max="12065" width="8.88671875" style="1" bestFit="1" customWidth="1"/>
    <col min="12066" max="12073" width="6.109375" style="1" customWidth="1"/>
    <col min="12074" max="12074" width="6.21875" style="1" customWidth="1"/>
    <col min="12075" max="12081" width="5.109375" style="1" customWidth="1"/>
    <col min="12082" max="12082" width="14.21875" style="1" customWidth="1"/>
    <col min="12083" max="12083" width="9.21875" style="1" customWidth="1"/>
    <col min="12084" max="12085" width="6.5546875" style="1" customWidth="1"/>
    <col min="12086" max="12086" width="9.33203125" style="1" customWidth="1"/>
    <col min="12087" max="12090" width="6.5546875" style="1" customWidth="1"/>
    <col min="12091" max="12097" width="8.88671875" style="1" bestFit="1" customWidth="1"/>
    <col min="12098" max="12105" width="6.109375" style="1" customWidth="1"/>
    <col min="12106" max="12111" width="5.109375" style="1" customWidth="1"/>
    <col min="12112" max="12112" width="19.33203125" style="1" customWidth="1"/>
    <col min="12113" max="12113" width="10.44140625" style="1" customWidth="1"/>
    <col min="12114" max="12115" width="6.5546875" style="1" customWidth="1"/>
    <col min="12116" max="12116" width="9.109375" style="1" customWidth="1"/>
    <col min="12117" max="12120" width="6.5546875" style="1" customWidth="1"/>
    <col min="12121" max="12127" width="8.88671875" style="1" customWidth="1"/>
    <col min="12128" max="12134" width="6.109375" style="1" customWidth="1"/>
    <col min="12135" max="12135" width="5.88671875" style="1" customWidth="1"/>
    <col min="12136" max="12141" width="5.109375" style="1" customWidth="1"/>
    <col min="12142" max="12142" width="18.44140625" style="1" customWidth="1"/>
    <col min="12143" max="12143" width="7.88671875" style="1" customWidth="1"/>
    <col min="12144" max="12145" width="6.5546875" style="1" customWidth="1"/>
    <col min="12146" max="12146" width="9" style="1" customWidth="1"/>
    <col min="12147" max="12156" width="6.5546875" style="1" customWidth="1"/>
    <col min="12157" max="12169" width="8.88671875" style="1" customWidth="1"/>
    <col min="12170" max="12174" width="5.5546875" style="1" customWidth="1"/>
    <col min="12175" max="12182" width="6.5546875" style="1" customWidth="1"/>
    <col min="12183" max="12183" width="6" style="1" customWidth="1"/>
    <col min="12184" max="12195" width="5.109375" style="1" customWidth="1"/>
    <col min="12196" max="12289" width="8.5546875" style="1"/>
    <col min="12290" max="12291" width="9.6640625" style="1" customWidth="1"/>
    <col min="12292" max="12292" width="9.44140625" style="1" customWidth="1"/>
    <col min="12293" max="12293" width="8" style="1" customWidth="1"/>
    <col min="12294" max="12294" width="7.6640625" style="1" customWidth="1"/>
    <col min="12295" max="12295" width="9.44140625" style="1" customWidth="1"/>
    <col min="12296" max="12296" width="7.109375" style="1" customWidth="1"/>
    <col min="12297" max="12297" width="8" style="1" customWidth="1"/>
    <col min="12298" max="12298" width="8.109375" style="1" customWidth="1"/>
    <col min="12299" max="12299" width="7.88671875" style="1" customWidth="1"/>
    <col min="12300" max="12300" width="7.77734375" style="1" customWidth="1"/>
    <col min="12301" max="12304" width="8.88671875" style="1" customWidth="1"/>
    <col min="12305" max="12305" width="7.88671875" style="1" customWidth="1"/>
    <col min="12306" max="12307" width="6.5546875" style="1" customWidth="1"/>
    <col min="12308" max="12308" width="9.77734375" style="1" customWidth="1"/>
    <col min="12309" max="12313" width="6.5546875" style="1" customWidth="1"/>
    <col min="12314" max="12321" width="8.88671875" style="1" bestFit="1" customWidth="1"/>
    <col min="12322" max="12329" width="6.109375" style="1" customWidth="1"/>
    <col min="12330" max="12330" width="6.21875" style="1" customWidth="1"/>
    <col min="12331" max="12337" width="5.109375" style="1" customWidth="1"/>
    <col min="12338" max="12338" width="14.21875" style="1" customWidth="1"/>
    <col min="12339" max="12339" width="9.21875" style="1" customWidth="1"/>
    <col min="12340" max="12341" width="6.5546875" style="1" customWidth="1"/>
    <col min="12342" max="12342" width="9.33203125" style="1" customWidth="1"/>
    <col min="12343" max="12346" width="6.5546875" style="1" customWidth="1"/>
    <col min="12347" max="12353" width="8.88671875" style="1" bestFit="1" customWidth="1"/>
    <col min="12354" max="12361" width="6.109375" style="1" customWidth="1"/>
    <col min="12362" max="12367" width="5.109375" style="1" customWidth="1"/>
    <col min="12368" max="12368" width="19.33203125" style="1" customWidth="1"/>
    <col min="12369" max="12369" width="10.44140625" style="1" customWidth="1"/>
    <col min="12370" max="12371" width="6.5546875" style="1" customWidth="1"/>
    <col min="12372" max="12372" width="9.109375" style="1" customWidth="1"/>
    <col min="12373" max="12376" width="6.5546875" style="1" customWidth="1"/>
    <col min="12377" max="12383" width="8.88671875" style="1" customWidth="1"/>
    <col min="12384" max="12390" width="6.109375" style="1" customWidth="1"/>
    <col min="12391" max="12391" width="5.88671875" style="1" customWidth="1"/>
    <col min="12392" max="12397" width="5.109375" style="1" customWidth="1"/>
    <col min="12398" max="12398" width="18.44140625" style="1" customWidth="1"/>
    <col min="12399" max="12399" width="7.88671875" style="1" customWidth="1"/>
    <col min="12400" max="12401" width="6.5546875" style="1" customWidth="1"/>
    <col min="12402" max="12402" width="9" style="1" customWidth="1"/>
    <col min="12403" max="12412" width="6.5546875" style="1" customWidth="1"/>
    <col min="12413" max="12425" width="8.88671875" style="1" customWidth="1"/>
    <col min="12426" max="12430" width="5.5546875" style="1" customWidth="1"/>
    <col min="12431" max="12438" width="6.5546875" style="1" customWidth="1"/>
    <col min="12439" max="12439" width="6" style="1" customWidth="1"/>
    <col min="12440" max="12451" width="5.109375" style="1" customWidth="1"/>
    <col min="12452" max="12545" width="8.5546875" style="1"/>
    <col min="12546" max="12547" width="9.6640625" style="1" customWidth="1"/>
    <col min="12548" max="12548" width="9.44140625" style="1" customWidth="1"/>
    <col min="12549" max="12549" width="8" style="1" customWidth="1"/>
    <col min="12550" max="12550" width="7.6640625" style="1" customWidth="1"/>
    <col min="12551" max="12551" width="9.44140625" style="1" customWidth="1"/>
    <col min="12552" max="12552" width="7.109375" style="1" customWidth="1"/>
    <col min="12553" max="12553" width="8" style="1" customWidth="1"/>
    <col min="12554" max="12554" width="8.109375" style="1" customWidth="1"/>
    <col min="12555" max="12555" width="7.88671875" style="1" customWidth="1"/>
    <col min="12556" max="12556" width="7.77734375" style="1" customWidth="1"/>
    <col min="12557" max="12560" width="8.88671875" style="1" customWidth="1"/>
    <col min="12561" max="12561" width="7.88671875" style="1" customWidth="1"/>
    <col min="12562" max="12563" width="6.5546875" style="1" customWidth="1"/>
    <col min="12564" max="12564" width="9.77734375" style="1" customWidth="1"/>
    <col min="12565" max="12569" width="6.5546875" style="1" customWidth="1"/>
    <col min="12570" max="12577" width="8.88671875" style="1" bestFit="1" customWidth="1"/>
    <col min="12578" max="12585" width="6.109375" style="1" customWidth="1"/>
    <col min="12586" max="12586" width="6.21875" style="1" customWidth="1"/>
    <col min="12587" max="12593" width="5.109375" style="1" customWidth="1"/>
    <col min="12594" max="12594" width="14.21875" style="1" customWidth="1"/>
    <col min="12595" max="12595" width="9.21875" style="1" customWidth="1"/>
    <col min="12596" max="12597" width="6.5546875" style="1" customWidth="1"/>
    <col min="12598" max="12598" width="9.33203125" style="1" customWidth="1"/>
    <col min="12599" max="12602" width="6.5546875" style="1" customWidth="1"/>
    <col min="12603" max="12609" width="8.88671875" style="1" bestFit="1" customWidth="1"/>
    <col min="12610" max="12617" width="6.109375" style="1" customWidth="1"/>
    <col min="12618" max="12623" width="5.109375" style="1" customWidth="1"/>
    <col min="12624" max="12624" width="19.33203125" style="1" customWidth="1"/>
    <col min="12625" max="12625" width="10.44140625" style="1" customWidth="1"/>
    <col min="12626" max="12627" width="6.5546875" style="1" customWidth="1"/>
    <col min="12628" max="12628" width="9.109375" style="1" customWidth="1"/>
    <col min="12629" max="12632" width="6.5546875" style="1" customWidth="1"/>
    <col min="12633" max="12639" width="8.88671875" style="1" customWidth="1"/>
    <col min="12640" max="12646" width="6.109375" style="1" customWidth="1"/>
    <col min="12647" max="12647" width="5.88671875" style="1" customWidth="1"/>
    <col min="12648" max="12653" width="5.109375" style="1" customWidth="1"/>
    <col min="12654" max="12654" width="18.44140625" style="1" customWidth="1"/>
    <col min="12655" max="12655" width="7.88671875" style="1" customWidth="1"/>
    <col min="12656" max="12657" width="6.5546875" style="1" customWidth="1"/>
    <col min="12658" max="12658" width="9" style="1" customWidth="1"/>
    <col min="12659" max="12668" width="6.5546875" style="1" customWidth="1"/>
    <col min="12669" max="12681" width="8.88671875" style="1" customWidth="1"/>
    <col min="12682" max="12686" width="5.5546875" style="1" customWidth="1"/>
    <col min="12687" max="12694" width="6.5546875" style="1" customWidth="1"/>
    <col min="12695" max="12695" width="6" style="1" customWidth="1"/>
    <col min="12696" max="12707" width="5.109375" style="1" customWidth="1"/>
    <col min="12708" max="12801" width="8.5546875" style="1"/>
    <col min="12802" max="12803" width="9.6640625" style="1" customWidth="1"/>
    <col min="12804" max="12804" width="9.44140625" style="1" customWidth="1"/>
    <col min="12805" max="12805" width="8" style="1" customWidth="1"/>
    <col min="12806" max="12806" width="7.6640625" style="1" customWidth="1"/>
    <col min="12807" max="12807" width="9.44140625" style="1" customWidth="1"/>
    <col min="12808" max="12808" width="7.109375" style="1" customWidth="1"/>
    <col min="12809" max="12809" width="8" style="1" customWidth="1"/>
    <col min="12810" max="12810" width="8.109375" style="1" customWidth="1"/>
    <col min="12811" max="12811" width="7.88671875" style="1" customWidth="1"/>
    <col min="12812" max="12812" width="7.77734375" style="1" customWidth="1"/>
    <col min="12813" max="12816" width="8.88671875" style="1" customWidth="1"/>
    <col min="12817" max="12817" width="7.88671875" style="1" customWidth="1"/>
    <col min="12818" max="12819" width="6.5546875" style="1" customWidth="1"/>
    <col min="12820" max="12820" width="9.77734375" style="1" customWidth="1"/>
    <col min="12821" max="12825" width="6.5546875" style="1" customWidth="1"/>
    <col min="12826" max="12833" width="8.88671875" style="1" bestFit="1" customWidth="1"/>
    <col min="12834" max="12841" width="6.109375" style="1" customWidth="1"/>
    <col min="12842" max="12842" width="6.21875" style="1" customWidth="1"/>
    <col min="12843" max="12849" width="5.109375" style="1" customWidth="1"/>
    <col min="12850" max="12850" width="14.21875" style="1" customWidth="1"/>
    <col min="12851" max="12851" width="9.21875" style="1" customWidth="1"/>
    <col min="12852" max="12853" width="6.5546875" style="1" customWidth="1"/>
    <col min="12854" max="12854" width="9.33203125" style="1" customWidth="1"/>
    <col min="12855" max="12858" width="6.5546875" style="1" customWidth="1"/>
    <col min="12859" max="12865" width="8.88671875" style="1" bestFit="1" customWidth="1"/>
    <col min="12866" max="12873" width="6.109375" style="1" customWidth="1"/>
    <col min="12874" max="12879" width="5.109375" style="1" customWidth="1"/>
    <col min="12880" max="12880" width="19.33203125" style="1" customWidth="1"/>
    <col min="12881" max="12881" width="10.44140625" style="1" customWidth="1"/>
    <col min="12882" max="12883" width="6.5546875" style="1" customWidth="1"/>
    <col min="12884" max="12884" width="9.109375" style="1" customWidth="1"/>
    <col min="12885" max="12888" width="6.5546875" style="1" customWidth="1"/>
    <col min="12889" max="12895" width="8.88671875" style="1" customWidth="1"/>
    <col min="12896" max="12902" width="6.109375" style="1" customWidth="1"/>
    <col min="12903" max="12903" width="5.88671875" style="1" customWidth="1"/>
    <col min="12904" max="12909" width="5.109375" style="1" customWidth="1"/>
    <col min="12910" max="12910" width="18.44140625" style="1" customWidth="1"/>
    <col min="12911" max="12911" width="7.88671875" style="1" customWidth="1"/>
    <col min="12912" max="12913" width="6.5546875" style="1" customWidth="1"/>
    <col min="12914" max="12914" width="9" style="1" customWidth="1"/>
    <col min="12915" max="12924" width="6.5546875" style="1" customWidth="1"/>
    <col min="12925" max="12937" width="8.88671875" style="1" customWidth="1"/>
    <col min="12938" max="12942" width="5.5546875" style="1" customWidth="1"/>
    <col min="12943" max="12950" width="6.5546875" style="1" customWidth="1"/>
    <col min="12951" max="12951" width="6" style="1" customWidth="1"/>
    <col min="12952" max="12963" width="5.109375" style="1" customWidth="1"/>
    <col min="12964" max="13057" width="8.5546875" style="1"/>
    <col min="13058" max="13059" width="9.6640625" style="1" customWidth="1"/>
    <col min="13060" max="13060" width="9.44140625" style="1" customWidth="1"/>
    <col min="13061" max="13061" width="8" style="1" customWidth="1"/>
    <col min="13062" max="13062" width="7.6640625" style="1" customWidth="1"/>
    <col min="13063" max="13063" width="9.44140625" style="1" customWidth="1"/>
    <col min="13064" max="13064" width="7.109375" style="1" customWidth="1"/>
    <col min="13065" max="13065" width="8" style="1" customWidth="1"/>
    <col min="13066" max="13066" width="8.109375" style="1" customWidth="1"/>
    <col min="13067" max="13067" width="7.88671875" style="1" customWidth="1"/>
    <col min="13068" max="13068" width="7.77734375" style="1" customWidth="1"/>
    <col min="13069" max="13072" width="8.88671875" style="1" customWidth="1"/>
    <col min="13073" max="13073" width="7.88671875" style="1" customWidth="1"/>
    <col min="13074" max="13075" width="6.5546875" style="1" customWidth="1"/>
    <col min="13076" max="13076" width="9.77734375" style="1" customWidth="1"/>
    <col min="13077" max="13081" width="6.5546875" style="1" customWidth="1"/>
    <col min="13082" max="13089" width="8.88671875" style="1" bestFit="1" customWidth="1"/>
    <col min="13090" max="13097" width="6.109375" style="1" customWidth="1"/>
    <col min="13098" max="13098" width="6.21875" style="1" customWidth="1"/>
    <col min="13099" max="13105" width="5.109375" style="1" customWidth="1"/>
    <col min="13106" max="13106" width="14.21875" style="1" customWidth="1"/>
    <col min="13107" max="13107" width="9.21875" style="1" customWidth="1"/>
    <col min="13108" max="13109" width="6.5546875" style="1" customWidth="1"/>
    <col min="13110" max="13110" width="9.33203125" style="1" customWidth="1"/>
    <col min="13111" max="13114" width="6.5546875" style="1" customWidth="1"/>
    <col min="13115" max="13121" width="8.88671875" style="1" bestFit="1" customWidth="1"/>
    <col min="13122" max="13129" width="6.109375" style="1" customWidth="1"/>
    <col min="13130" max="13135" width="5.109375" style="1" customWidth="1"/>
    <col min="13136" max="13136" width="19.33203125" style="1" customWidth="1"/>
    <col min="13137" max="13137" width="10.44140625" style="1" customWidth="1"/>
    <col min="13138" max="13139" width="6.5546875" style="1" customWidth="1"/>
    <col min="13140" max="13140" width="9.109375" style="1" customWidth="1"/>
    <col min="13141" max="13144" width="6.5546875" style="1" customWidth="1"/>
    <col min="13145" max="13151" width="8.88671875" style="1" customWidth="1"/>
    <col min="13152" max="13158" width="6.109375" style="1" customWidth="1"/>
    <col min="13159" max="13159" width="5.88671875" style="1" customWidth="1"/>
    <col min="13160" max="13165" width="5.109375" style="1" customWidth="1"/>
    <col min="13166" max="13166" width="18.44140625" style="1" customWidth="1"/>
    <col min="13167" max="13167" width="7.88671875" style="1" customWidth="1"/>
    <col min="13168" max="13169" width="6.5546875" style="1" customWidth="1"/>
    <col min="13170" max="13170" width="9" style="1" customWidth="1"/>
    <col min="13171" max="13180" width="6.5546875" style="1" customWidth="1"/>
    <col min="13181" max="13193" width="8.88671875" style="1" customWidth="1"/>
    <col min="13194" max="13198" width="5.5546875" style="1" customWidth="1"/>
    <col min="13199" max="13206" width="6.5546875" style="1" customWidth="1"/>
    <col min="13207" max="13207" width="6" style="1" customWidth="1"/>
    <col min="13208" max="13219" width="5.109375" style="1" customWidth="1"/>
    <col min="13220" max="13313" width="8.5546875" style="1"/>
    <col min="13314" max="13315" width="9.6640625" style="1" customWidth="1"/>
    <col min="13316" max="13316" width="9.44140625" style="1" customWidth="1"/>
    <col min="13317" max="13317" width="8" style="1" customWidth="1"/>
    <col min="13318" max="13318" width="7.6640625" style="1" customWidth="1"/>
    <col min="13319" max="13319" width="9.44140625" style="1" customWidth="1"/>
    <col min="13320" max="13320" width="7.109375" style="1" customWidth="1"/>
    <col min="13321" max="13321" width="8" style="1" customWidth="1"/>
    <col min="13322" max="13322" width="8.109375" style="1" customWidth="1"/>
    <col min="13323" max="13323" width="7.88671875" style="1" customWidth="1"/>
    <col min="13324" max="13324" width="7.77734375" style="1" customWidth="1"/>
    <col min="13325" max="13328" width="8.88671875" style="1" customWidth="1"/>
    <col min="13329" max="13329" width="7.88671875" style="1" customWidth="1"/>
    <col min="13330" max="13331" width="6.5546875" style="1" customWidth="1"/>
    <col min="13332" max="13332" width="9.77734375" style="1" customWidth="1"/>
    <col min="13333" max="13337" width="6.5546875" style="1" customWidth="1"/>
    <col min="13338" max="13345" width="8.88671875" style="1" bestFit="1" customWidth="1"/>
    <col min="13346" max="13353" width="6.109375" style="1" customWidth="1"/>
    <col min="13354" max="13354" width="6.21875" style="1" customWidth="1"/>
    <col min="13355" max="13361" width="5.109375" style="1" customWidth="1"/>
    <col min="13362" max="13362" width="14.21875" style="1" customWidth="1"/>
    <col min="13363" max="13363" width="9.21875" style="1" customWidth="1"/>
    <col min="13364" max="13365" width="6.5546875" style="1" customWidth="1"/>
    <col min="13366" max="13366" width="9.33203125" style="1" customWidth="1"/>
    <col min="13367" max="13370" width="6.5546875" style="1" customWidth="1"/>
    <col min="13371" max="13377" width="8.88671875" style="1" bestFit="1" customWidth="1"/>
    <col min="13378" max="13385" width="6.109375" style="1" customWidth="1"/>
    <col min="13386" max="13391" width="5.109375" style="1" customWidth="1"/>
    <col min="13392" max="13392" width="19.33203125" style="1" customWidth="1"/>
    <col min="13393" max="13393" width="10.44140625" style="1" customWidth="1"/>
    <col min="13394" max="13395" width="6.5546875" style="1" customWidth="1"/>
    <col min="13396" max="13396" width="9.109375" style="1" customWidth="1"/>
    <col min="13397" max="13400" width="6.5546875" style="1" customWidth="1"/>
    <col min="13401" max="13407" width="8.88671875" style="1" customWidth="1"/>
    <col min="13408" max="13414" width="6.109375" style="1" customWidth="1"/>
    <col min="13415" max="13415" width="5.88671875" style="1" customWidth="1"/>
    <col min="13416" max="13421" width="5.109375" style="1" customWidth="1"/>
    <col min="13422" max="13422" width="18.44140625" style="1" customWidth="1"/>
    <col min="13423" max="13423" width="7.88671875" style="1" customWidth="1"/>
    <col min="13424" max="13425" width="6.5546875" style="1" customWidth="1"/>
    <col min="13426" max="13426" width="9" style="1" customWidth="1"/>
    <col min="13427" max="13436" width="6.5546875" style="1" customWidth="1"/>
    <col min="13437" max="13449" width="8.88671875" style="1" customWidth="1"/>
    <col min="13450" max="13454" width="5.5546875" style="1" customWidth="1"/>
    <col min="13455" max="13462" width="6.5546875" style="1" customWidth="1"/>
    <col min="13463" max="13463" width="6" style="1" customWidth="1"/>
    <col min="13464" max="13475" width="5.109375" style="1" customWidth="1"/>
    <col min="13476" max="13569" width="8.5546875" style="1"/>
    <col min="13570" max="13571" width="9.6640625" style="1" customWidth="1"/>
    <col min="13572" max="13572" width="9.44140625" style="1" customWidth="1"/>
    <col min="13573" max="13573" width="8" style="1" customWidth="1"/>
    <col min="13574" max="13574" width="7.6640625" style="1" customWidth="1"/>
    <col min="13575" max="13575" width="9.44140625" style="1" customWidth="1"/>
    <col min="13576" max="13576" width="7.109375" style="1" customWidth="1"/>
    <col min="13577" max="13577" width="8" style="1" customWidth="1"/>
    <col min="13578" max="13578" width="8.109375" style="1" customWidth="1"/>
    <col min="13579" max="13579" width="7.88671875" style="1" customWidth="1"/>
    <col min="13580" max="13580" width="7.77734375" style="1" customWidth="1"/>
    <col min="13581" max="13584" width="8.88671875" style="1" customWidth="1"/>
    <col min="13585" max="13585" width="7.88671875" style="1" customWidth="1"/>
    <col min="13586" max="13587" width="6.5546875" style="1" customWidth="1"/>
    <col min="13588" max="13588" width="9.77734375" style="1" customWidth="1"/>
    <col min="13589" max="13593" width="6.5546875" style="1" customWidth="1"/>
    <col min="13594" max="13601" width="8.88671875" style="1" bestFit="1" customWidth="1"/>
    <col min="13602" max="13609" width="6.109375" style="1" customWidth="1"/>
    <col min="13610" max="13610" width="6.21875" style="1" customWidth="1"/>
    <col min="13611" max="13617" width="5.109375" style="1" customWidth="1"/>
    <col min="13618" max="13618" width="14.21875" style="1" customWidth="1"/>
    <col min="13619" max="13619" width="9.21875" style="1" customWidth="1"/>
    <col min="13620" max="13621" width="6.5546875" style="1" customWidth="1"/>
    <col min="13622" max="13622" width="9.33203125" style="1" customWidth="1"/>
    <col min="13623" max="13626" width="6.5546875" style="1" customWidth="1"/>
    <col min="13627" max="13633" width="8.88671875" style="1" bestFit="1" customWidth="1"/>
    <col min="13634" max="13641" width="6.109375" style="1" customWidth="1"/>
    <col min="13642" max="13647" width="5.109375" style="1" customWidth="1"/>
    <col min="13648" max="13648" width="19.33203125" style="1" customWidth="1"/>
    <col min="13649" max="13649" width="10.44140625" style="1" customWidth="1"/>
    <col min="13650" max="13651" width="6.5546875" style="1" customWidth="1"/>
    <col min="13652" max="13652" width="9.109375" style="1" customWidth="1"/>
    <col min="13653" max="13656" width="6.5546875" style="1" customWidth="1"/>
    <col min="13657" max="13663" width="8.88671875" style="1" customWidth="1"/>
    <col min="13664" max="13670" width="6.109375" style="1" customWidth="1"/>
    <col min="13671" max="13671" width="5.88671875" style="1" customWidth="1"/>
    <col min="13672" max="13677" width="5.109375" style="1" customWidth="1"/>
    <col min="13678" max="13678" width="18.44140625" style="1" customWidth="1"/>
    <col min="13679" max="13679" width="7.88671875" style="1" customWidth="1"/>
    <col min="13680" max="13681" width="6.5546875" style="1" customWidth="1"/>
    <col min="13682" max="13682" width="9" style="1" customWidth="1"/>
    <col min="13683" max="13692" width="6.5546875" style="1" customWidth="1"/>
    <col min="13693" max="13705" width="8.88671875" style="1" customWidth="1"/>
    <col min="13706" max="13710" width="5.5546875" style="1" customWidth="1"/>
    <col min="13711" max="13718" width="6.5546875" style="1" customWidth="1"/>
    <col min="13719" max="13719" width="6" style="1" customWidth="1"/>
    <col min="13720" max="13731" width="5.109375" style="1" customWidth="1"/>
    <col min="13732" max="13825" width="8.5546875" style="1"/>
    <col min="13826" max="13827" width="9.6640625" style="1" customWidth="1"/>
    <col min="13828" max="13828" width="9.44140625" style="1" customWidth="1"/>
    <col min="13829" max="13829" width="8" style="1" customWidth="1"/>
    <col min="13830" max="13830" width="7.6640625" style="1" customWidth="1"/>
    <col min="13831" max="13831" width="9.44140625" style="1" customWidth="1"/>
    <col min="13832" max="13832" width="7.109375" style="1" customWidth="1"/>
    <col min="13833" max="13833" width="8" style="1" customWidth="1"/>
    <col min="13834" max="13834" width="8.109375" style="1" customWidth="1"/>
    <col min="13835" max="13835" width="7.88671875" style="1" customWidth="1"/>
    <col min="13836" max="13836" width="7.77734375" style="1" customWidth="1"/>
    <col min="13837" max="13840" width="8.88671875" style="1" customWidth="1"/>
    <col min="13841" max="13841" width="7.88671875" style="1" customWidth="1"/>
    <col min="13842" max="13843" width="6.5546875" style="1" customWidth="1"/>
    <col min="13844" max="13844" width="9.77734375" style="1" customWidth="1"/>
    <col min="13845" max="13849" width="6.5546875" style="1" customWidth="1"/>
    <col min="13850" max="13857" width="8.88671875" style="1" bestFit="1" customWidth="1"/>
    <col min="13858" max="13865" width="6.109375" style="1" customWidth="1"/>
    <col min="13866" max="13866" width="6.21875" style="1" customWidth="1"/>
    <col min="13867" max="13873" width="5.109375" style="1" customWidth="1"/>
    <col min="13874" max="13874" width="14.21875" style="1" customWidth="1"/>
    <col min="13875" max="13875" width="9.21875" style="1" customWidth="1"/>
    <col min="13876" max="13877" width="6.5546875" style="1" customWidth="1"/>
    <col min="13878" max="13878" width="9.33203125" style="1" customWidth="1"/>
    <col min="13879" max="13882" width="6.5546875" style="1" customWidth="1"/>
    <col min="13883" max="13889" width="8.88671875" style="1" bestFit="1" customWidth="1"/>
    <col min="13890" max="13897" width="6.109375" style="1" customWidth="1"/>
    <col min="13898" max="13903" width="5.109375" style="1" customWidth="1"/>
    <col min="13904" max="13904" width="19.33203125" style="1" customWidth="1"/>
    <col min="13905" max="13905" width="10.44140625" style="1" customWidth="1"/>
    <col min="13906" max="13907" width="6.5546875" style="1" customWidth="1"/>
    <col min="13908" max="13908" width="9.109375" style="1" customWidth="1"/>
    <col min="13909" max="13912" width="6.5546875" style="1" customWidth="1"/>
    <col min="13913" max="13919" width="8.88671875" style="1" customWidth="1"/>
    <col min="13920" max="13926" width="6.109375" style="1" customWidth="1"/>
    <col min="13927" max="13927" width="5.88671875" style="1" customWidth="1"/>
    <col min="13928" max="13933" width="5.109375" style="1" customWidth="1"/>
    <col min="13934" max="13934" width="18.44140625" style="1" customWidth="1"/>
    <col min="13935" max="13935" width="7.88671875" style="1" customWidth="1"/>
    <col min="13936" max="13937" width="6.5546875" style="1" customWidth="1"/>
    <col min="13938" max="13938" width="9" style="1" customWidth="1"/>
    <col min="13939" max="13948" width="6.5546875" style="1" customWidth="1"/>
    <col min="13949" max="13961" width="8.88671875" style="1" customWidth="1"/>
    <col min="13962" max="13966" width="5.5546875" style="1" customWidth="1"/>
    <col min="13967" max="13974" width="6.5546875" style="1" customWidth="1"/>
    <col min="13975" max="13975" width="6" style="1" customWidth="1"/>
    <col min="13976" max="13987" width="5.109375" style="1" customWidth="1"/>
    <col min="13988" max="14081" width="8.5546875" style="1"/>
    <col min="14082" max="14083" width="9.6640625" style="1" customWidth="1"/>
    <col min="14084" max="14084" width="9.44140625" style="1" customWidth="1"/>
    <col min="14085" max="14085" width="8" style="1" customWidth="1"/>
    <col min="14086" max="14086" width="7.6640625" style="1" customWidth="1"/>
    <col min="14087" max="14087" width="9.44140625" style="1" customWidth="1"/>
    <col min="14088" max="14088" width="7.109375" style="1" customWidth="1"/>
    <col min="14089" max="14089" width="8" style="1" customWidth="1"/>
    <col min="14090" max="14090" width="8.109375" style="1" customWidth="1"/>
    <col min="14091" max="14091" width="7.88671875" style="1" customWidth="1"/>
    <col min="14092" max="14092" width="7.77734375" style="1" customWidth="1"/>
    <col min="14093" max="14096" width="8.88671875" style="1" customWidth="1"/>
    <col min="14097" max="14097" width="7.88671875" style="1" customWidth="1"/>
    <col min="14098" max="14099" width="6.5546875" style="1" customWidth="1"/>
    <col min="14100" max="14100" width="9.77734375" style="1" customWidth="1"/>
    <col min="14101" max="14105" width="6.5546875" style="1" customWidth="1"/>
    <col min="14106" max="14113" width="8.88671875" style="1" bestFit="1" customWidth="1"/>
    <col min="14114" max="14121" width="6.109375" style="1" customWidth="1"/>
    <col min="14122" max="14122" width="6.21875" style="1" customWidth="1"/>
    <col min="14123" max="14129" width="5.109375" style="1" customWidth="1"/>
    <col min="14130" max="14130" width="14.21875" style="1" customWidth="1"/>
    <col min="14131" max="14131" width="9.21875" style="1" customWidth="1"/>
    <col min="14132" max="14133" width="6.5546875" style="1" customWidth="1"/>
    <col min="14134" max="14134" width="9.33203125" style="1" customWidth="1"/>
    <col min="14135" max="14138" width="6.5546875" style="1" customWidth="1"/>
    <col min="14139" max="14145" width="8.88671875" style="1" bestFit="1" customWidth="1"/>
    <col min="14146" max="14153" width="6.109375" style="1" customWidth="1"/>
    <col min="14154" max="14159" width="5.109375" style="1" customWidth="1"/>
    <col min="14160" max="14160" width="19.33203125" style="1" customWidth="1"/>
    <col min="14161" max="14161" width="10.44140625" style="1" customWidth="1"/>
    <col min="14162" max="14163" width="6.5546875" style="1" customWidth="1"/>
    <col min="14164" max="14164" width="9.109375" style="1" customWidth="1"/>
    <col min="14165" max="14168" width="6.5546875" style="1" customWidth="1"/>
    <col min="14169" max="14175" width="8.88671875" style="1" customWidth="1"/>
    <col min="14176" max="14182" width="6.109375" style="1" customWidth="1"/>
    <col min="14183" max="14183" width="5.88671875" style="1" customWidth="1"/>
    <col min="14184" max="14189" width="5.109375" style="1" customWidth="1"/>
    <col min="14190" max="14190" width="18.44140625" style="1" customWidth="1"/>
    <col min="14191" max="14191" width="7.88671875" style="1" customWidth="1"/>
    <col min="14192" max="14193" width="6.5546875" style="1" customWidth="1"/>
    <col min="14194" max="14194" width="9" style="1" customWidth="1"/>
    <col min="14195" max="14204" width="6.5546875" style="1" customWidth="1"/>
    <col min="14205" max="14217" width="8.88671875" style="1" customWidth="1"/>
    <col min="14218" max="14222" width="5.5546875" style="1" customWidth="1"/>
    <col min="14223" max="14230" width="6.5546875" style="1" customWidth="1"/>
    <col min="14231" max="14231" width="6" style="1" customWidth="1"/>
    <col min="14232" max="14243" width="5.109375" style="1" customWidth="1"/>
    <col min="14244" max="14337" width="8.5546875" style="1"/>
    <col min="14338" max="14339" width="9.6640625" style="1" customWidth="1"/>
    <col min="14340" max="14340" width="9.44140625" style="1" customWidth="1"/>
    <col min="14341" max="14341" width="8" style="1" customWidth="1"/>
    <col min="14342" max="14342" width="7.6640625" style="1" customWidth="1"/>
    <col min="14343" max="14343" width="9.44140625" style="1" customWidth="1"/>
    <col min="14344" max="14344" width="7.109375" style="1" customWidth="1"/>
    <col min="14345" max="14345" width="8" style="1" customWidth="1"/>
    <col min="14346" max="14346" width="8.109375" style="1" customWidth="1"/>
    <col min="14347" max="14347" width="7.88671875" style="1" customWidth="1"/>
    <col min="14348" max="14348" width="7.77734375" style="1" customWidth="1"/>
    <col min="14349" max="14352" width="8.88671875" style="1" customWidth="1"/>
    <col min="14353" max="14353" width="7.88671875" style="1" customWidth="1"/>
    <col min="14354" max="14355" width="6.5546875" style="1" customWidth="1"/>
    <col min="14356" max="14356" width="9.77734375" style="1" customWidth="1"/>
    <col min="14357" max="14361" width="6.5546875" style="1" customWidth="1"/>
    <col min="14362" max="14369" width="8.88671875" style="1" bestFit="1" customWidth="1"/>
    <col min="14370" max="14377" width="6.109375" style="1" customWidth="1"/>
    <col min="14378" max="14378" width="6.21875" style="1" customWidth="1"/>
    <col min="14379" max="14385" width="5.109375" style="1" customWidth="1"/>
    <col min="14386" max="14386" width="14.21875" style="1" customWidth="1"/>
    <col min="14387" max="14387" width="9.21875" style="1" customWidth="1"/>
    <col min="14388" max="14389" width="6.5546875" style="1" customWidth="1"/>
    <col min="14390" max="14390" width="9.33203125" style="1" customWidth="1"/>
    <col min="14391" max="14394" width="6.5546875" style="1" customWidth="1"/>
    <col min="14395" max="14401" width="8.88671875" style="1" bestFit="1" customWidth="1"/>
    <col min="14402" max="14409" width="6.109375" style="1" customWidth="1"/>
    <col min="14410" max="14415" width="5.109375" style="1" customWidth="1"/>
    <col min="14416" max="14416" width="19.33203125" style="1" customWidth="1"/>
    <col min="14417" max="14417" width="10.44140625" style="1" customWidth="1"/>
    <col min="14418" max="14419" width="6.5546875" style="1" customWidth="1"/>
    <col min="14420" max="14420" width="9.109375" style="1" customWidth="1"/>
    <col min="14421" max="14424" width="6.5546875" style="1" customWidth="1"/>
    <col min="14425" max="14431" width="8.88671875" style="1" customWidth="1"/>
    <col min="14432" max="14438" width="6.109375" style="1" customWidth="1"/>
    <col min="14439" max="14439" width="5.88671875" style="1" customWidth="1"/>
    <col min="14440" max="14445" width="5.109375" style="1" customWidth="1"/>
    <col min="14446" max="14446" width="18.44140625" style="1" customWidth="1"/>
    <col min="14447" max="14447" width="7.88671875" style="1" customWidth="1"/>
    <col min="14448" max="14449" width="6.5546875" style="1" customWidth="1"/>
    <col min="14450" max="14450" width="9" style="1" customWidth="1"/>
    <col min="14451" max="14460" width="6.5546875" style="1" customWidth="1"/>
    <col min="14461" max="14473" width="8.88671875" style="1" customWidth="1"/>
    <col min="14474" max="14478" width="5.5546875" style="1" customWidth="1"/>
    <col min="14479" max="14486" width="6.5546875" style="1" customWidth="1"/>
    <col min="14487" max="14487" width="6" style="1" customWidth="1"/>
    <col min="14488" max="14499" width="5.109375" style="1" customWidth="1"/>
    <col min="14500" max="14593" width="8.5546875" style="1"/>
    <col min="14594" max="14595" width="9.6640625" style="1" customWidth="1"/>
    <col min="14596" max="14596" width="9.44140625" style="1" customWidth="1"/>
    <col min="14597" max="14597" width="8" style="1" customWidth="1"/>
    <col min="14598" max="14598" width="7.6640625" style="1" customWidth="1"/>
    <col min="14599" max="14599" width="9.44140625" style="1" customWidth="1"/>
    <col min="14600" max="14600" width="7.109375" style="1" customWidth="1"/>
    <col min="14601" max="14601" width="8" style="1" customWidth="1"/>
    <col min="14602" max="14602" width="8.109375" style="1" customWidth="1"/>
    <col min="14603" max="14603" width="7.88671875" style="1" customWidth="1"/>
    <col min="14604" max="14604" width="7.77734375" style="1" customWidth="1"/>
    <col min="14605" max="14608" width="8.88671875" style="1" customWidth="1"/>
    <col min="14609" max="14609" width="7.88671875" style="1" customWidth="1"/>
    <col min="14610" max="14611" width="6.5546875" style="1" customWidth="1"/>
    <col min="14612" max="14612" width="9.77734375" style="1" customWidth="1"/>
    <col min="14613" max="14617" width="6.5546875" style="1" customWidth="1"/>
    <col min="14618" max="14625" width="8.88671875" style="1" bestFit="1" customWidth="1"/>
    <col min="14626" max="14633" width="6.109375" style="1" customWidth="1"/>
    <col min="14634" max="14634" width="6.21875" style="1" customWidth="1"/>
    <col min="14635" max="14641" width="5.109375" style="1" customWidth="1"/>
    <col min="14642" max="14642" width="14.21875" style="1" customWidth="1"/>
    <col min="14643" max="14643" width="9.21875" style="1" customWidth="1"/>
    <col min="14644" max="14645" width="6.5546875" style="1" customWidth="1"/>
    <col min="14646" max="14646" width="9.33203125" style="1" customWidth="1"/>
    <col min="14647" max="14650" width="6.5546875" style="1" customWidth="1"/>
    <col min="14651" max="14657" width="8.88671875" style="1" bestFit="1" customWidth="1"/>
    <col min="14658" max="14665" width="6.109375" style="1" customWidth="1"/>
    <col min="14666" max="14671" width="5.109375" style="1" customWidth="1"/>
    <col min="14672" max="14672" width="19.33203125" style="1" customWidth="1"/>
    <col min="14673" max="14673" width="10.44140625" style="1" customWidth="1"/>
    <col min="14674" max="14675" width="6.5546875" style="1" customWidth="1"/>
    <col min="14676" max="14676" width="9.109375" style="1" customWidth="1"/>
    <col min="14677" max="14680" width="6.5546875" style="1" customWidth="1"/>
    <col min="14681" max="14687" width="8.88671875" style="1" customWidth="1"/>
    <col min="14688" max="14694" width="6.109375" style="1" customWidth="1"/>
    <col min="14695" max="14695" width="5.88671875" style="1" customWidth="1"/>
    <col min="14696" max="14701" width="5.109375" style="1" customWidth="1"/>
    <col min="14702" max="14702" width="18.44140625" style="1" customWidth="1"/>
    <col min="14703" max="14703" width="7.88671875" style="1" customWidth="1"/>
    <col min="14704" max="14705" width="6.5546875" style="1" customWidth="1"/>
    <col min="14706" max="14706" width="9" style="1" customWidth="1"/>
    <col min="14707" max="14716" width="6.5546875" style="1" customWidth="1"/>
    <col min="14717" max="14729" width="8.88671875" style="1" customWidth="1"/>
    <col min="14730" max="14734" width="5.5546875" style="1" customWidth="1"/>
    <col min="14735" max="14742" width="6.5546875" style="1" customWidth="1"/>
    <col min="14743" max="14743" width="6" style="1" customWidth="1"/>
    <col min="14744" max="14755" width="5.109375" style="1" customWidth="1"/>
    <col min="14756" max="14849" width="8.5546875" style="1"/>
    <col min="14850" max="14851" width="9.6640625" style="1" customWidth="1"/>
    <col min="14852" max="14852" width="9.44140625" style="1" customWidth="1"/>
    <col min="14853" max="14853" width="8" style="1" customWidth="1"/>
    <col min="14854" max="14854" width="7.6640625" style="1" customWidth="1"/>
    <col min="14855" max="14855" width="9.44140625" style="1" customWidth="1"/>
    <col min="14856" max="14856" width="7.109375" style="1" customWidth="1"/>
    <col min="14857" max="14857" width="8" style="1" customWidth="1"/>
    <col min="14858" max="14858" width="8.109375" style="1" customWidth="1"/>
    <col min="14859" max="14859" width="7.88671875" style="1" customWidth="1"/>
    <col min="14860" max="14860" width="7.77734375" style="1" customWidth="1"/>
    <col min="14861" max="14864" width="8.88671875" style="1" customWidth="1"/>
    <col min="14865" max="14865" width="7.88671875" style="1" customWidth="1"/>
    <col min="14866" max="14867" width="6.5546875" style="1" customWidth="1"/>
    <col min="14868" max="14868" width="9.77734375" style="1" customWidth="1"/>
    <col min="14869" max="14873" width="6.5546875" style="1" customWidth="1"/>
    <col min="14874" max="14881" width="8.88671875" style="1" bestFit="1" customWidth="1"/>
    <col min="14882" max="14889" width="6.109375" style="1" customWidth="1"/>
    <col min="14890" max="14890" width="6.21875" style="1" customWidth="1"/>
    <col min="14891" max="14897" width="5.109375" style="1" customWidth="1"/>
    <col min="14898" max="14898" width="14.21875" style="1" customWidth="1"/>
    <col min="14899" max="14899" width="9.21875" style="1" customWidth="1"/>
    <col min="14900" max="14901" width="6.5546875" style="1" customWidth="1"/>
    <col min="14902" max="14902" width="9.33203125" style="1" customWidth="1"/>
    <col min="14903" max="14906" width="6.5546875" style="1" customWidth="1"/>
    <col min="14907" max="14913" width="8.88671875" style="1" bestFit="1" customWidth="1"/>
    <col min="14914" max="14921" width="6.109375" style="1" customWidth="1"/>
    <col min="14922" max="14927" width="5.109375" style="1" customWidth="1"/>
    <col min="14928" max="14928" width="19.33203125" style="1" customWidth="1"/>
    <col min="14929" max="14929" width="10.44140625" style="1" customWidth="1"/>
    <col min="14930" max="14931" width="6.5546875" style="1" customWidth="1"/>
    <col min="14932" max="14932" width="9.109375" style="1" customWidth="1"/>
    <col min="14933" max="14936" width="6.5546875" style="1" customWidth="1"/>
    <col min="14937" max="14943" width="8.88671875" style="1" customWidth="1"/>
    <col min="14944" max="14950" width="6.109375" style="1" customWidth="1"/>
    <col min="14951" max="14951" width="5.88671875" style="1" customWidth="1"/>
    <col min="14952" max="14957" width="5.109375" style="1" customWidth="1"/>
    <col min="14958" max="14958" width="18.44140625" style="1" customWidth="1"/>
    <col min="14959" max="14959" width="7.88671875" style="1" customWidth="1"/>
    <col min="14960" max="14961" width="6.5546875" style="1" customWidth="1"/>
    <col min="14962" max="14962" width="9" style="1" customWidth="1"/>
    <col min="14963" max="14972" width="6.5546875" style="1" customWidth="1"/>
    <col min="14973" max="14985" width="8.88671875" style="1" customWidth="1"/>
    <col min="14986" max="14990" width="5.5546875" style="1" customWidth="1"/>
    <col min="14991" max="14998" width="6.5546875" style="1" customWidth="1"/>
    <col min="14999" max="14999" width="6" style="1" customWidth="1"/>
    <col min="15000" max="15011" width="5.109375" style="1" customWidth="1"/>
    <col min="15012" max="15105" width="8.5546875" style="1"/>
    <col min="15106" max="15107" width="9.6640625" style="1" customWidth="1"/>
    <col min="15108" max="15108" width="9.44140625" style="1" customWidth="1"/>
    <col min="15109" max="15109" width="8" style="1" customWidth="1"/>
    <col min="15110" max="15110" width="7.6640625" style="1" customWidth="1"/>
    <col min="15111" max="15111" width="9.44140625" style="1" customWidth="1"/>
    <col min="15112" max="15112" width="7.109375" style="1" customWidth="1"/>
    <col min="15113" max="15113" width="8" style="1" customWidth="1"/>
    <col min="15114" max="15114" width="8.109375" style="1" customWidth="1"/>
    <col min="15115" max="15115" width="7.88671875" style="1" customWidth="1"/>
    <col min="15116" max="15116" width="7.77734375" style="1" customWidth="1"/>
    <col min="15117" max="15120" width="8.88671875" style="1" customWidth="1"/>
    <col min="15121" max="15121" width="7.88671875" style="1" customWidth="1"/>
    <col min="15122" max="15123" width="6.5546875" style="1" customWidth="1"/>
    <col min="15124" max="15124" width="9.77734375" style="1" customWidth="1"/>
    <col min="15125" max="15129" width="6.5546875" style="1" customWidth="1"/>
    <col min="15130" max="15137" width="8.88671875" style="1" bestFit="1" customWidth="1"/>
    <col min="15138" max="15145" width="6.109375" style="1" customWidth="1"/>
    <col min="15146" max="15146" width="6.21875" style="1" customWidth="1"/>
    <col min="15147" max="15153" width="5.109375" style="1" customWidth="1"/>
    <col min="15154" max="15154" width="14.21875" style="1" customWidth="1"/>
    <col min="15155" max="15155" width="9.21875" style="1" customWidth="1"/>
    <col min="15156" max="15157" width="6.5546875" style="1" customWidth="1"/>
    <col min="15158" max="15158" width="9.33203125" style="1" customWidth="1"/>
    <col min="15159" max="15162" width="6.5546875" style="1" customWidth="1"/>
    <col min="15163" max="15169" width="8.88671875" style="1" bestFit="1" customWidth="1"/>
    <col min="15170" max="15177" width="6.109375" style="1" customWidth="1"/>
    <col min="15178" max="15183" width="5.109375" style="1" customWidth="1"/>
    <col min="15184" max="15184" width="19.33203125" style="1" customWidth="1"/>
    <col min="15185" max="15185" width="10.44140625" style="1" customWidth="1"/>
    <col min="15186" max="15187" width="6.5546875" style="1" customWidth="1"/>
    <col min="15188" max="15188" width="9.109375" style="1" customWidth="1"/>
    <col min="15189" max="15192" width="6.5546875" style="1" customWidth="1"/>
    <col min="15193" max="15199" width="8.88671875" style="1" customWidth="1"/>
    <col min="15200" max="15206" width="6.109375" style="1" customWidth="1"/>
    <col min="15207" max="15207" width="5.88671875" style="1" customWidth="1"/>
    <col min="15208" max="15213" width="5.109375" style="1" customWidth="1"/>
    <col min="15214" max="15214" width="18.44140625" style="1" customWidth="1"/>
    <col min="15215" max="15215" width="7.88671875" style="1" customWidth="1"/>
    <col min="15216" max="15217" width="6.5546875" style="1" customWidth="1"/>
    <col min="15218" max="15218" width="9" style="1" customWidth="1"/>
    <col min="15219" max="15228" width="6.5546875" style="1" customWidth="1"/>
    <col min="15229" max="15241" width="8.88671875" style="1" customWidth="1"/>
    <col min="15242" max="15246" width="5.5546875" style="1" customWidth="1"/>
    <col min="15247" max="15254" width="6.5546875" style="1" customWidth="1"/>
    <col min="15255" max="15255" width="6" style="1" customWidth="1"/>
    <col min="15256" max="15267" width="5.109375" style="1" customWidth="1"/>
    <col min="15268" max="15361" width="8.5546875" style="1"/>
    <col min="15362" max="15363" width="9.6640625" style="1" customWidth="1"/>
    <col min="15364" max="15364" width="9.44140625" style="1" customWidth="1"/>
    <col min="15365" max="15365" width="8" style="1" customWidth="1"/>
    <col min="15366" max="15366" width="7.6640625" style="1" customWidth="1"/>
    <col min="15367" max="15367" width="9.44140625" style="1" customWidth="1"/>
    <col min="15368" max="15368" width="7.109375" style="1" customWidth="1"/>
    <col min="15369" max="15369" width="8" style="1" customWidth="1"/>
    <col min="15370" max="15370" width="8.109375" style="1" customWidth="1"/>
    <col min="15371" max="15371" width="7.88671875" style="1" customWidth="1"/>
    <col min="15372" max="15372" width="7.77734375" style="1" customWidth="1"/>
    <col min="15373" max="15376" width="8.88671875" style="1" customWidth="1"/>
    <col min="15377" max="15377" width="7.88671875" style="1" customWidth="1"/>
    <col min="15378" max="15379" width="6.5546875" style="1" customWidth="1"/>
    <col min="15380" max="15380" width="9.77734375" style="1" customWidth="1"/>
    <col min="15381" max="15385" width="6.5546875" style="1" customWidth="1"/>
    <col min="15386" max="15393" width="8.88671875" style="1" bestFit="1" customWidth="1"/>
    <col min="15394" max="15401" width="6.109375" style="1" customWidth="1"/>
    <col min="15402" max="15402" width="6.21875" style="1" customWidth="1"/>
    <col min="15403" max="15409" width="5.109375" style="1" customWidth="1"/>
    <col min="15410" max="15410" width="14.21875" style="1" customWidth="1"/>
    <col min="15411" max="15411" width="9.21875" style="1" customWidth="1"/>
    <col min="15412" max="15413" width="6.5546875" style="1" customWidth="1"/>
    <col min="15414" max="15414" width="9.33203125" style="1" customWidth="1"/>
    <col min="15415" max="15418" width="6.5546875" style="1" customWidth="1"/>
    <col min="15419" max="15425" width="8.88671875" style="1" bestFit="1" customWidth="1"/>
    <col min="15426" max="15433" width="6.109375" style="1" customWidth="1"/>
    <col min="15434" max="15439" width="5.109375" style="1" customWidth="1"/>
    <col min="15440" max="15440" width="19.33203125" style="1" customWidth="1"/>
    <col min="15441" max="15441" width="10.44140625" style="1" customWidth="1"/>
    <col min="15442" max="15443" width="6.5546875" style="1" customWidth="1"/>
    <col min="15444" max="15444" width="9.109375" style="1" customWidth="1"/>
    <col min="15445" max="15448" width="6.5546875" style="1" customWidth="1"/>
    <col min="15449" max="15455" width="8.88671875" style="1" customWidth="1"/>
    <col min="15456" max="15462" width="6.109375" style="1" customWidth="1"/>
    <col min="15463" max="15463" width="5.88671875" style="1" customWidth="1"/>
    <col min="15464" max="15469" width="5.109375" style="1" customWidth="1"/>
    <col min="15470" max="15470" width="18.44140625" style="1" customWidth="1"/>
    <col min="15471" max="15471" width="7.88671875" style="1" customWidth="1"/>
    <col min="15472" max="15473" width="6.5546875" style="1" customWidth="1"/>
    <col min="15474" max="15474" width="9" style="1" customWidth="1"/>
    <col min="15475" max="15484" width="6.5546875" style="1" customWidth="1"/>
    <col min="15485" max="15497" width="8.88671875" style="1" customWidth="1"/>
    <col min="15498" max="15502" width="5.5546875" style="1" customWidth="1"/>
    <col min="15503" max="15510" width="6.5546875" style="1" customWidth="1"/>
    <col min="15511" max="15511" width="6" style="1" customWidth="1"/>
    <col min="15512" max="15523" width="5.109375" style="1" customWidth="1"/>
    <col min="15524" max="15617" width="8.5546875" style="1"/>
    <col min="15618" max="15619" width="9.6640625" style="1" customWidth="1"/>
    <col min="15620" max="15620" width="9.44140625" style="1" customWidth="1"/>
    <col min="15621" max="15621" width="8" style="1" customWidth="1"/>
    <col min="15622" max="15622" width="7.6640625" style="1" customWidth="1"/>
    <col min="15623" max="15623" width="9.44140625" style="1" customWidth="1"/>
    <col min="15624" max="15624" width="7.109375" style="1" customWidth="1"/>
    <col min="15625" max="15625" width="8" style="1" customWidth="1"/>
    <col min="15626" max="15626" width="8.109375" style="1" customWidth="1"/>
    <col min="15627" max="15627" width="7.88671875" style="1" customWidth="1"/>
    <col min="15628" max="15628" width="7.77734375" style="1" customWidth="1"/>
    <col min="15629" max="15632" width="8.88671875" style="1" customWidth="1"/>
    <col min="15633" max="15633" width="7.88671875" style="1" customWidth="1"/>
    <col min="15634" max="15635" width="6.5546875" style="1" customWidth="1"/>
    <col min="15636" max="15636" width="9.77734375" style="1" customWidth="1"/>
    <col min="15637" max="15641" width="6.5546875" style="1" customWidth="1"/>
    <col min="15642" max="15649" width="8.88671875" style="1" bestFit="1" customWidth="1"/>
    <col min="15650" max="15657" width="6.109375" style="1" customWidth="1"/>
    <col min="15658" max="15658" width="6.21875" style="1" customWidth="1"/>
    <col min="15659" max="15665" width="5.109375" style="1" customWidth="1"/>
    <col min="15666" max="15666" width="14.21875" style="1" customWidth="1"/>
    <col min="15667" max="15667" width="9.21875" style="1" customWidth="1"/>
    <col min="15668" max="15669" width="6.5546875" style="1" customWidth="1"/>
    <col min="15670" max="15670" width="9.33203125" style="1" customWidth="1"/>
    <col min="15671" max="15674" width="6.5546875" style="1" customWidth="1"/>
    <col min="15675" max="15681" width="8.88671875" style="1" bestFit="1" customWidth="1"/>
    <col min="15682" max="15689" width="6.109375" style="1" customWidth="1"/>
    <col min="15690" max="15695" width="5.109375" style="1" customWidth="1"/>
    <col min="15696" max="15696" width="19.33203125" style="1" customWidth="1"/>
    <col min="15697" max="15697" width="10.44140625" style="1" customWidth="1"/>
    <col min="15698" max="15699" width="6.5546875" style="1" customWidth="1"/>
    <col min="15700" max="15700" width="9.109375" style="1" customWidth="1"/>
    <col min="15701" max="15704" width="6.5546875" style="1" customWidth="1"/>
    <col min="15705" max="15711" width="8.88671875" style="1" customWidth="1"/>
    <col min="15712" max="15718" width="6.109375" style="1" customWidth="1"/>
    <col min="15719" max="15719" width="5.88671875" style="1" customWidth="1"/>
    <col min="15720" max="15725" width="5.109375" style="1" customWidth="1"/>
    <col min="15726" max="15726" width="18.44140625" style="1" customWidth="1"/>
    <col min="15727" max="15727" width="7.88671875" style="1" customWidth="1"/>
    <col min="15728" max="15729" width="6.5546875" style="1" customWidth="1"/>
    <col min="15730" max="15730" width="9" style="1" customWidth="1"/>
    <col min="15731" max="15740" width="6.5546875" style="1" customWidth="1"/>
    <col min="15741" max="15753" width="8.88671875" style="1" customWidth="1"/>
    <col min="15754" max="15758" width="5.5546875" style="1" customWidth="1"/>
    <col min="15759" max="15766" width="6.5546875" style="1" customWidth="1"/>
    <col min="15767" max="15767" width="6" style="1" customWidth="1"/>
    <col min="15768" max="15779" width="5.109375" style="1" customWidth="1"/>
    <col min="15780" max="15873" width="8.5546875" style="1"/>
    <col min="15874" max="15875" width="9.6640625" style="1" customWidth="1"/>
    <col min="15876" max="15876" width="9.44140625" style="1" customWidth="1"/>
    <col min="15877" max="15877" width="8" style="1" customWidth="1"/>
    <col min="15878" max="15878" width="7.6640625" style="1" customWidth="1"/>
    <col min="15879" max="15879" width="9.44140625" style="1" customWidth="1"/>
    <col min="15880" max="15880" width="7.109375" style="1" customWidth="1"/>
    <col min="15881" max="15881" width="8" style="1" customWidth="1"/>
    <col min="15882" max="15882" width="8.109375" style="1" customWidth="1"/>
    <col min="15883" max="15883" width="7.88671875" style="1" customWidth="1"/>
    <col min="15884" max="15884" width="7.77734375" style="1" customWidth="1"/>
    <col min="15885" max="15888" width="8.88671875" style="1" customWidth="1"/>
    <col min="15889" max="15889" width="7.88671875" style="1" customWidth="1"/>
    <col min="15890" max="15891" width="6.5546875" style="1" customWidth="1"/>
    <col min="15892" max="15892" width="9.77734375" style="1" customWidth="1"/>
    <col min="15893" max="15897" width="6.5546875" style="1" customWidth="1"/>
    <col min="15898" max="15905" width="8.88671875" style="1" bestFit="1" customWidth="1"/>
    <col min="15906" max="15913" width="6.109375" style="1" customWidth="1"/>
    <col min="15914" max="15914" width="6.21875" style="1" customWidth="1"/>
    <col min="15915" max="15921" width="5.109375" style="1" customWidth="1"/>
    <col min="15922" max="15922" width="14.21875" style="1" customWidth="1"/>
    <col min="15923" max="15923" width="9.21875" style="1" customWidth="1"/>
    <col min="15924" max="15925" width="6.5546875" style="1" customWidth="1"/>
    <col min="15926" max="15926" width="9.33203125" style="1" customWidth="1"/>
    <col min="15927" max="15930" width="6.5546875" style="1" customWidth="1"/>
    <col min="15931" max="15937" width="8.88671875" style="1" bestFit="1" customWidth="1"/>
    <col min="15938" max="15945" width="6.109375" style="1" customWidth="1"/>
    <col min="15946" max="15951" width="5.109375" style="1" customWidth="1"/>
    <col min="15952" max="15952" width="19.33203125" style="1" customWidth="1"/>
    <col min="15953" max="15953" width="10.44140625" style="1" customWidth="1"/>
    <col min="15954" max="15955" width="6.5546875" style="1" customWidth="1"/>
    <col min="15956" max="15956" width="9.109375" style="1" customWidth="1"/>
    <col min="15957" max="15960" width="6.5546875" style="1" customWidth="1"/>
    <col min="15961" max="15967" width="8.88671875" style="1" customWidth="1"/>
    <col min="15968" max="15974" width="6.109375" style="1" customWidth="1"/>
    <col min="15975" max="15975" width="5.88671875" style="1" customWidth="1"/>
    <col min="15976" max="15981" width="5.109375" style="1" customWidth="1"/>
    <col min="15982" max="15982" width="18.44140625" style="1" customWidth="1"/>
    <col min="15983" max="15983" width="7.88671875" style="1" customWidth="1"/>
    <col min="15984" max="15985" width="6.5546875" style="1" customWidth="1"/>
    <col min="15986" max="15986" width="9" style="1" customWidth="1"/>
    <col min="15987" max="15996" width="6.5546875" style="1" customWidth="1"/>
    <col min="15997" max="16009" width="8.88671875" style="1" customWidth="1"/>
    <col min="16010" max="16014" width="5.5546875" style="1" customWidth="1"/>
    <col min="16015" max="16022" width="6.5546875" style="1" customWidth="1"/>
    <col min="16023" max="16023" width="6" style="1" customWidth="1"/>
    <col min="16024" max="16035" width="5.109375" style="1" customWidth="1"/>
    <col min="16036" max="16129" width="8.5546875" style="1"/>
    <col min="16130" max="16131" width="9.6640625" style="1" customWidth="1"/>
    <col min="16132" max="16132" width="9.44140625" style="1" customWidth="1"/>
    <col min="16133" max="16133" width="8" style="1" customWidth="1"/>
    <col min="16134" max="16134" width="7.6640625" style="1" customWidth="1"/>
    <col min="16135" max="16135" width="9.44140625" style="1" customWidth="1"/>
    <col min="16136" max="16136" width="7.109375" style="1" customWidth="1"/>
    <col min="16137" max="16137" width="8" style="1" customWidth="1"/>
    <col min="16138" max="16138" width="8.109375" style="1" customWidth="1"/>
    <col min="16139" max="16139" width="7.88671875" style="1" customWidth="1"/>
    <col min="16140" max="16140" width="7.77734375" style="1" customWidth="1"/>
    <col min="16141" max="16144" width="8.88671875" style="1" customWidth="1"/>
    <col min="16145" max="16145" width="7.88671875" style="1" customWidth="1"/>
    <col min="16146" max="16147" width="6.5546875" style="1" customWidth="1"/>
    <col min="16148" max="16148" width="9.77734375" style="1" customWidth="1"/>
    <col min="16149" max="16153" width="6.5546875" style="1" customWidth="1"/>
    <col min="16154" max="16161" width="8.88671875" style="1" bestFit="1" customWidth="1"/>
    <col min="16162" max="16169" width="6.109375" style="1" customWidth="1"/>
    <col min="16170" max="16170" width="6.21875" style="1" customWidth="1"/>
    <col min="16171" max="16177" width="5.109375" style="1" customWidth="1"/>
    <col min="16178" max="16178" width="14.21875" style="1" customWidth="1"/>
    <col min="16179" max="16179" width="9.21875" style="1" customWidth="1"/>
    <col min="16180" max="16181" width="6.5546875" style="1" customWidth="1"/>
    <col min="16182" max="16182" width="9.33203125" style="1" customWidth="1"/>
    <col min="16183" max="16186" width="6.5546875" style="1" customWidth="1"/>
    <col min="16187" max="16193" width="8.88671875" style="1" bestFit="1" customWidth="1"/>
    <col min="16194" max="16201" width="6.109375" style="1" customWidth="1"/>
    <col min="16202" max="16207" width="5.109375" style="1" customWidth="1"/>
    <col min="16208" max="16208" width="19.33203125" style="1" customWidth="1"/>
    <col min="16209" max="16209" width="10.44140625" style="1" customWidth="1"/>
    <col min="16210" max="16211" width="6.5546875" style="1" customWidth="1"/>
    <col min="16212" max="16212" width="9.109375" style="1" customWidth="1"/>
    <col min="16213" max="16216" width="6.5546875" style="1" customWidth="1"/>
    <col min="16217" max="16223" width="8.88671875" style="1" customWidth="1"/>
    <col min="16224" max="16230" width="6.109375" style="1" customWidth="1"/>
    <col min="16231" max="16231" width="5.88671875" style="1" customWidth="1"/>
    <col min="16232" max="16237" width="5.109375" style="1" customWidth="1"/>
    <col min="16238" max="16238" width="18.44140625" style="1" customWidth="1"/>
    <col min="16239" max="16239" width="7.88671875" style="1" customWidth="1"/>
    <col min="16240" max="16241" width="6.5546875" style="1" customWidth="1"/>
    <col min="16242" max="16242" width="9" style="1" customWidth="1"/>
    <col min="16243" max="16252" width="6.5546875" style="1" customWidth="1"/>
    <col min="16253" max="16265" width="8.88671875" style="1" customWidth="1"/>
    <col min="16266" max="16270" width="5.5546875" style="1" customWidth="1"/>
    <col min="16271" max="16278" width="6.5546875" style="1" customWidth="1"/>
    <col min="16279" max="16279" width="6" style="1" customWidth="1"/>
    <col min="16280" max="16291" width="5.109375" style="1" customWidth="1"/>
    <col min="16292" max="16384" width="8.5546875" style="1"/>
  </cols>
  <sheetData>
    <row r="1" spans="1:137" x14ac:dyDescent="0.25">
      <c r="C1" s="3" t="s">
        <v>26</v>
      </c>
      <c r="DZ1" s="2"/>
      <c r="EA1" s="3"/>
    </row>
    <row r="2" spans="1:137" x14ac:dyDescent="0.25">
      <c r="C2" s="3" t="s">
        <v>27</v>
      </c>
      <c r="DZ2" s="2"/>
      <c r="EA2" s="3"/>
    </row>
    <row r="3" spans="1:137" x14ac:dyDescent="0.25">
      <c r="C3" s="3" t="s">
        <v>82</v>
      </c>
      <c r="DZ3" s="2"/>
      <c r="EA3" s="3"/>
    </row>
    <row r="4" spans="1:137" x14ac:dyDescent="0.25">
      <c r="AD4" s="2"/>
      <c r="BL4" s="2"/>
      <c r="DZ4" s="2"/>
    </row>
    <row r="5" spans="1:137" x14ac:dyDescent="0.25">
      <c r="C5" s="3" t="s">
        <v>28</v>
      </c>
      <c r="E5" s="5">
        <v>1.5</v>
      </c>
      <c r="Q5" s="3" t="s">
        <v>29</v>
      </c>
      <c r="AY5" s="3" t="s">
        <v>30</v>
      </c>
      <c r="CC5" s="3" t="s">
        <v>31</v>
      </c>
      <c r="DG5" s="3" t="s">
        <v>32</v>
      </c>
      <c r="DZ5" s="2"/>
      <c r="EA5" s="2"/>
      <c r="EB5" s="2"/>
      <c r="EC5" s="2"/>
      <c r="ED5" s="2"/>
      <c r="EE5" s="2"/>
      <c r="EF5" s="2"/>
      <c r="EG5" s="2"/>
    </row>
    <row r="6" spans="1:137" x14ac:dyDescent="0.25">
      <c r="C6" s="3" t="s">
        <v>33</v>
      </c>
      <c r="E6" s="5">
        <v>0.05</v>
      </c>
      <c r="EA6" s="2"/>
      <c r="EB6" s="2"/>
      <c r="EC6" s="2"/>
      <c r="ED6" s="2"/>
      <c r="EE6" s="2"/>
      <c r="EF6" s="2"/>
      <c r="EG6" s="2"/>
    </row>
    <row r="7" spans="1:137" x14ac:dyDescent="0.25">
      <c r="E7" s="5"/>
      <c r="Q7" s="3" t="s">
        <v>2</v>
      </c>
      <c r="T7" s="4">
        <v>100000000000000</v>
      </c>
      <c r="U7" s="3" t="s">
        <v>3</v>
      </c>
      <c r="AY7" s="3" t="s">
        <v>2</v>
      </c>
      <c r="BB7" s="4">
        <v>100000000000000</v>
      </c>
      <c r="BC7" s="3" t="s">
        <v>3</v>
      </c>
      <c r="CC7" s="3" t="s">
        <v>2</v>
      </c>
      <c r="CF7" s="4">
        <v>100000000000000</v>
      </c>
      <c r="CG7" s="3" t="s">
        <v>3</v>
      </c>
      <c r="CQ7" s="6"/>
      <c r="DG7" s="3" t="s">
        <v>2</v>
      </c>
      <c r="DJ7" s="4">
        <v>200000000000000</v>
      </c>
      <c r="DK7" s="3" t="s">
        <v>3</v>
      </c>
      <c r="DU7" s="6"/>
      <c r="EA7" s="2"/>
      <c r="EB7" s="2"/>
      <c r="EC7" s="2"/>
      <c r="ED7" s="2"/>
      <c r="EE7" s="2"/>
      <c r="EF7" s="2"/>
      <c r="EG7" s="2"/>
    </row>
    <row r="8" spans="1:137" x14ac:dyDescent="0.25">
      <c r="C8" s="3" t="s">
        <v>34</v>
      </c>
      <c r="E8" s="5">
        <v>25</v>
      </c>
      <c r="F8" s="3" t="s">
        <v>35</v>
      </c>
      <c r="G8" s="6">
        <f>E8/100*E6</f>
        <v>1.2500000000000001E-2</v>
      </c>
      <c r="H8" s="3" t="s">
        <v>36</v>
      </c>
      <c r="CQ8" s="6"/>
      <c r="DU8" s="6"/>
      <c r="EA8" s="2"/>
      <c r="EB8" s="2"/>
      <c r="EC8" s="2"/>
      <c r="ED8" s="2"/>
      <c r="EE8" s="2"/>
      <c r="EF8" s="2"/>
      <c r="EG8" s="2"/>
    </row>
    <row r="9" spans="1:137" x14ac:dyDescent="0.25">
      <c r="C9" s="3" t="s">
        <v>37</v>
      </c>
      <c r="E9" s="5">
        <v>70</v>
      </c>
      <c r="F9" s="3" t="s">
        <v>38</v>
      </c>
      <c r="G9" s="6">
        <f>E9/100*E6</f>
        <v>3.4999999999999996E-2</v>
      </c>
      <c r="H9" s="3" t="s">
        <v>39</v>
      </c>
      <c r="Q9" s="3" t="s">
        <v>4</v>
      </c>
      <c r="R9" s="5">
        <v>5</v>
      </c>
      <c r="S9" s="5">
        <v>10</v>
      </c>
      <c r="T9" s="5">
        <v>15</v>
      </c>
      <c r="U9" s="5">
        <v>20</v>
      </c>
      <c r="V9" s="5">
        <v>20</v>
      </c>
      <c r="W9" s="5">
        <v>15</v>
      </c>
      <c r="X9" s="5">
        <v>10</v>
      </c>
      <c r="Y9" s="5">
        <v>5</v>
      </c>
      <c r="Z9" s="6">
        <f>SUM(R9:Y9)</f>
        <v>100</v>
      </c>
      <c r="AY9" s="3" t="s">
        <v>4</v>
      </c>
      <c r="AZ9" s="5">
        <v>5</v>
      </c>
      <c r="BA9" s="5">
        <v>15</v>
      </c>
      <c r="BB9" s="5">
        <v>20</v>
      </c>
      <c r="BC9" s="5">
        <v>20</v>
      </c>
      <c r="BD9" s="5">
        <v>20</v>
      </c>
      <c r="BE9" s="5">
        <v>15</v>
      </c>
      <c r="BF9" s="5">
        <v>5</v>
      </c>
      <c r="BG9" s="5">
        <v>100</v>
      </c>
      <c r="CC9" s="3" t="s">
        <v>4</v>
      </c>
      <c r="CD9" s="5">
        <v>0</v>
      </c>
      <c r="CE9" s="5">
        <v>0</v>
      </c>
      <c r="CF9" s="5">
        <v>5</v>
      </c>
      <c r="CG9" s="5">
        <v>95</v>
      </c>
      <c r="CH9" s="5">
        <v>0</v>
      </c>
      <c r="CI9" s="5">
        <v>0</v>
      </c>
      <c r="CJ9" s="5">
        <v>0</v>
      </c>
      <c r="CK9" s="5">
        <v>100</v>
      </c>
      <c r="DG9" s="3" t="s">
        <v>4</v>
      </c>
      <c r="DH9" s="5">
        <v>6</v>
      </c>
      <c r="DI9" s="5">
        <v>12</v>
      </c>
      <c r="DJ9" s="5">
        <v>14</v>
      </c>
      <c r="DK9" s="5">
        <v>13</v>
      </c>
      <c r="DL9" s="5">
        <v>11</v>
      </c>
      <c r="DM9" s="5">
        <v>10</v>
      </c>
      <c r="DN9" s="5">
        <v>9</v>
      </c>
      <c r="DO9" s="5">
        <v>8</v>
      </c>
      <c r="DP9" s="5">
        <v>7</v>
      </c>
      <c r="DQ9" s="5">
        <v>5</v>
      </c>
      <c r="DR9" s="5">
        <v>3</v>
      </c>
      <c r="DS9" s="5">
        <v>2</v>
      </c>
      <c r="DT9" s="5">
        <v>0</v>
      </c>
      <c r="DU9" s="1">
        <f>SUM(DH9:DT9)</f>
        <v>100</v>
      </c>
      <c r="EA9" s="2"/>
      <c r="EB9" s="2"/>
      <c r="EC9" s="2"/>
      <c r="ED9" s="2"/>
      <c r="EE9" s="2"/>
      <c r="EF9" s="2"/>
      <c r="EG9" s="2"/>
    </row>
    <row r="10" spans="1:137" x14ac:dyDescent="0.25">
      <c r="I10" s="3" t="s">
        <v>40</v>
      </c>
      <c r="J10" s="7">
        <f>(E5-2*G8)/(1-G9/2)</f>
        <v>1.5012722646310432</v>
      </c>
      <c r="Q10" s="3" t="s">
        <v>4</v>
      </c>
      <c r="R10" s="6">
        <f>R9/$Z9</f>
        <v>0.05</v>
      </c>
      <c r="S10" s="6">
        <f t="shared" ref="S10:Z10" si="0">S9/$Z9</f>
        <v>0.1</v>
      </c>
      <c r="T10" s="6">
        <f t="shared" si="0"/>
        <v>0.15</v>
      </c>
      <c r="U10" s="6">
        <f t="shared" si="0"/>
        <v>0.2</v>
      </c>
      <c r="V10" s="6">
        <f t="shared" si="0"/>
        <v>0.2</v>
      </c>
      <c r="W10" s="6">
        <f t="shared" si="0"/>
        <v>0.15</v>
      </c>
      <c r="X10" s="6">
        <f t="shared" si="0"/>
        <v>0.1</v>
      </c>
      <c r="Y10" s="6">
        <f t="shared" si="0"/>
        <v>0.05</v>
      </c>
      <c r="Z10" s="6">
        <f t="shared" si="0"/>
        <v>1</v>
      </c>
      <c r="AY10" s="3" t="s">
        <v>4</v>
      </c>
      <c r="AZ10" s="6">
        <f>AZ9/$Z9</f>
        <v>0.05</v>
      </c>
      <c r="BA10" s="6">
        <f t="shared" ref="BA10:BG10" si="1">BA9/$Z9</f>
        <v>0.15</v>
      </c>
      <c r="BB10" s="6">
        <f t="shared" si="1"/>
        <v>0.2</v>
      </c>
      <c r="BC10" s="6">
        <f t="shared" si="1"/>
        <v>0.2</v>
      </c>
      <c r="BD10" s="6">
        <f t="shared" si="1"/>
        <v>0.2</v>
      </c>
      <c r="BE10" s="6">
        <f t="shared" si="1"/>
        <v>0.15</v>
      </c>
      <c r="BF10" s="6">
        <f t="shared" si="1"/>
        <v>0.05</v>
      </c>
      <c r="BG10" s="6">
        <f t="shared" si="1"/>
        <v>1</v>
      </c>
      <c r="CC10" s="3" t="s">
        <v>4</v>
      </c>
      <c r="CD10" s="6">
        <f>CD9/$Z9</f>
        <v>0</v>
      </c>
      <c r="CE10" s="6">
        <f t="shared" ref="CE10:CK10" si="2">CE9/$Z9</f>
        <v>0</v>
      </c>
      <c r="CF10" s="6">
        <f t="shared" si="2"/>
        <v>0.05</v>
      </c>
      <c r="CG10" s="6">
        <f t="shared" si="2"/>
        <v>0.95</v>
      </c>
      <c r="CH10" s="6">
        <f t="shared" si="2"/>
        <v>0</v>
      </c>
      <c r="CI10" s="6">
        <f t="shared" si="2"/>
        <v>0</v>
      </c>
      <c r="CJ10" s="6">
        <f t="shared" si="2"/>
        <v>0</v>
      </c>
      <c r="CK10" s="6">
        <f t="shared" si="2"/>
        <v>1</v>
      </c>
      <c r="DG10" s="3" t="s">
        <v>4</v>
      </c>
      <c r="DH10" s="6">
        <f>DH9/$Z9</f>
        <v>0.06</v>
      </c>
      <c r="DI10" s="6">
        <f t="shared" ref="DI10:DO10" si="3">DI9/$Z9</f>
        <v>0.12</v>
      </c>
      <c r="DJ10" s="6">
        <f t="shared" si="3"/>
        <v>0.14000000000000001</v>
      </c>
      <c r="DK10" s="6">
        <f t="shared" si="3"/>
        <v>0.13</v>
      </c>
      <c r="DL10" s="6">
        <f t="shared" si="3"/>
        <v>0.11</v>
      </c>
      <c r="DM10" s="6">
        <f t="shared" si="3"/>
        <v>0.1</v>
      </c>
      <c r="DN10" s="6">
        <f t="shared" si="3"/>
        <v>0.09</v>
      </c>
      <c r="DO10" s="6">
        <f t="shared" si="3"/>
        <v>0.08</v>
      </c>
      <c r="DP10" s="6">
        <f>DP9/$DU9</f>
        <v>7.0000000000000007E-2</v>
      </c>
      <c r="DQ10" s="6">
        <f>DQ9/$DU9</f>
        <v>0.05</v>
      </c>
      <c r="DR10" s="6">
        <f>DR9/$DU9</f>
        <v>0.03</v>
      </c>
      <c r="DS10" s="6">
        <f>DS9/$DU9</f>
        <v>0.02</v>
      </c>
      <c r="DT10" s="6">
        <f>DT9/$DU9</f>
        <v>0</v>
      </c>
      <c r="EA10" s="2"/>
      <c r="EB10" s="2"/>
      <c r="EC10" s="2"/>
      <c r="ED10" s="2"/>
      <c r="EE10" s="2"/>
      <c r="EF10" s="2"/>
      <c r="EG10" s="2"/>
    </row>
    <row r="11" spans="1:137" x14ac:dyDescent="0.25">
      <c r="A11" s="1" t="s">
        <v>41</v>
      </c>
      <c r="C11" s="3" t="s">
        <v>42</v>
      </c>
      <c r="E11" s="5">
        <v>65</v>
      </c>
      <c r="F11" s="3" t="s">
        <v>43</v>
      </c>
      <c r="G11" s="6">
        <f>E11/100</f>
        <v>0.65</v>
      </c>
      <c r="I11" s="3" t="s">
        <v>44</v>
      </c>
      <c r="J11" s="7">
        <f>(E6-G8-G9)/(1-G9/2)</f>
        <v>2.5445292620865233E-3</v>
      </c>
      <c r="Q11" s="3" t="s">
        <v>5</v>
      </c>
      <c r="R11" s="5">
        <v>40</v>
      </c>
      <c r="S11" s="5">
        <f>R11+2</f>
        <v>42</v>
      </c>
      <c r="T11" s="5">
        <f t="shared" ref="T11:Y11" si="4">S11+2</f>
        <v>44</v>
      </c>
      <c r="U11" s="5">
        <f t="shared" si="4"/>
        <v>46</v>
      </c>
      <c r="V11" s="5">
        <f t="shared" si="4"/>
        <v>48</v>
      </c>
      <c r="W11" s="5">
        <f t="shared" si="4"/>
        <v>50</v>
      </c>
      <c r="X11" s="5">
        <f t="shared" si="4"/>
        <v>52</v>
      </c>
      <c r="Y11" s="5">
        <f t="shared" si="4"/>
        <v>54</v>
      </c>
      <c r="AY11" s="3" t="s">
        <v>5</v>
      </c>
      <c r="AZ11" s="5">
        <v>42</v>
      </c>
      <c r="BA11" s="5">
        <f>AZ11+2</f>
        <v>44</v>
      </c>
      <c r="BB11" s="5">
        <f t="shared" ref="BB11:BF11" si="5">BA11+2</f>
        <v>46</v>
      </c>
      <c r="BC11" s="5">
        <f t="shared" si="5"/>
        <v>48</v>
      </c>
      <c r="BD11" s="5">
        <f t="shared" si="5"/>
        <v>50</v>
      </c>
      <c r="BE11" s="5">
        <f t="shared" si="5"/>
        <v>52</v>
      </c>
      <c r="BF11" s="5">
        <f t="shared" si="5"/>
        <v>54</v>
      </c>
      <c r="BG11" s="5"/>
      <c r="CC11" s="3" t="s">
        <v>5</v>
      </c>
      <c r="CD11" s="5">
        <v>48</v>
      </c>
      <c r="CE11" s="5">
        <f>CD11+2</f>
        <v>50</v>
      </c>
      <c r="CF11" s="5">
        <f t="shared" ref="CF11:CJ11" si="6">CE11+2</f>
        <v>52</v>
      </c>
      <c r="CG11" s="5">
        <f t="shared" si="6"/>
        <v>54</v>
      </c>
      <c r="CH11" s="5">
        <f t="shared" si="6"/>
        <v>56</v>
      </c>
      <c r="CI11" s="5">
        <f t="shared" si="6"/>
        <v>58</v>
      </c>
      <c r="CJ11" s="5">
        <f t="shared" si="6"/>
        <v>60</v>
      </c>
      <c r="CK11" s="5">
        <v>0</v>
      </c>
      <c r="DG11" s="3" t="s">
        <v>5</v>
      </c>
      <c r="DH11" s="5">
        <v>52</v>
      </c>
      <c r="DI11" s="5">
        <f>DH11+2</f>
        <v>54</v>
      </c>
      <c r="DJ11" s="5">
        <f t="shared" ref="DJ11:DT11" si="7">DI11+2</f>
        <v>56</v>
      </c>
      <c r="DK11" s="5">
        <f t="shared" si="7"/>
        <v>58</v>
      </c>
      <c r="DL11" s="5">
        <f t="shared" si="7"/>
        <v>60</v>
      </c>
      <c r="DM11" s="5">
        <f t="shared" si="7"/>
        <v>62</v>
      </c>
      <c r="DN11" s="5">
        <f t="shared" si="7"/>
        <v>64</v>
      </c>
      <c r="DO11" s="5">
        <f t="shared" si="7"/>
        <v>66</v>
      </c>
      <c r="DP11" s="5">
        <f t="shared" si="7"/>
        <v>68</v>
      </c>
      <c r="DQ11" s="5">
        <f t="shared" si="7"/>
        <v>70</v>
      </c>
      <c r="DR11" s="5">
        <f t="shared" si="7"/>
        <v>72</v>
      </c>
      <c r="DS11" s="5">
        <f t="shared" si="7"/>
        <v>74</v>
      </c>
      <c r="DT11" s="5">
        <f t="shared" si="7"/>
        <v>76</v>
      </c>
      <c r="EA11" s="2"/>
      <c r="EB11" s="2"/>
      <c r="EC11" s="2"/>
      <c r="ED11" s="2"/>
      <c r="EE11" s="2"/>
      <c r="EF11" s="2"/>
      <c r="EG11" s="2"/>
    </row>
    <row r="12" spans="1:137" x14ac:dyDescent="0.25">
      <c r="A12" s="1" t="s">
        <v>45</v>
      </c>
      <c r="C12" s="3" t="s">
        <v>46</v>
      </c>
      <c r="E12" s="5">
        <v>1.8</v>
      </c>
      <c r="F12" s="3" t="s">
        <v>47</v>
      </c>
      <c r="G12" s="6">
        <f>G11*E12</f>
        <v>1.1700000000000002</v>
      </c>
      <c r="H12" s="3" t="s">
        <v>36</v>
      </c>
      <c r="J12" s="14"/>
      <c r="Q12" s="3" t="s">
        <v>6</v>
      </c>
      <c r="R12" s="8">
        <f t="shared" ref="R12:Y12" si="8">R11*1000/1.987</f>
        <v>20130.850528434825</v>
      </c>
      <c r="S12" s="8">
        <f t="shared" si="8"/>
        <v>21137.393054856566</v>
      </c>
      <c r="T12" s="8">
        <f t="shared" si="8"/>
        <v>22143.935581278307</v>
      </c>
      <c r="U12" s="8">
        <f t="shared" si="8"/>
        <v>23150.478107700048</v>
      </c>
      <c r="V12" s="8">
        <f t="shared" si="8"/>
        <v>24157.020634121789</v>
      </c>
      <c r="W12" s="8">
        <f t="shared" si="8"/>
        <v>25163.56316054353</v>
      </c>
      <c r="X12" s="8">
        <f t="shared" si="8"/>
        <v>26170.105686965271</v>
      </c>
      <c r="Y12" s="8">
        <f t="shared" si="8"/>
        <v>27176.648213387016</v>
      </c>
      <c r="AY12" s="3" t="s">
        <v>6</v>
      </c>
      <c r="AZ12" s="8">
        <f t="shared" ref="AZ12:BF12" si="9">AZ11*1000/1.987</f>
        <v>21137.393054856566</v>
      </c>
      <c r="BA12" s="8">
        <f t="shared" si="9"/>
        <v>22143.935581278307</v>
      </c>
      <c r="BB12" s="8">
        <f t="shared" si="9"/>
        <v>23150.478107700048</v>
      </c>
      <c r="BC12" s="8">
        <f t="shared" si="9"/>
        <v>24157.020634121789</v>
      </c>
      <c r="BD12" s="8">
        <f t="shared" si="9"/>
        <v>25163.56316054353</v>
      </c>
      <c r="BE12" s="8">
        <f t="shared" si="9"/>
        <v>26170.105686965271</v>
      </c>
      <c r="BF12" s="8">
        <f t="shared" si="9"/>
        <v>27176.648213387016</v>
      </c>
      <c r="CC12" s="3" t="s">
        <v>6</v>
      </c>
      <c r="CD12" s="8">
        <f t="shared" ref="CD12:CJ12" si="10">CD11*1000/1.987</f>
        <v>24157.020634121789</v>
      </c>
      <c r="CE12" s="8">
        <f t="shared" si="10"/>
        <v>25163.56316054353</v>
      </c>
      <c r="CF12" s="8">
        <f t="shared" si="10"/>
        <v>26170.105686965271</v>
      </c>
      <c r="CG12" s="8">
        <f t="shared" si="10"/>
        <v>27176.648213387016</v>
      </c>
      <c r="CH12" s="8">
        <f t="shared" si="10"/>
        <v>28183.190739808757</v>
      </c>
      <c r="CI12" s="8">
        <f t="shared" si="10"/>
        <v>29189.733266230498</v>
      </c>
      <c r="CJ12" s="8">
        <f t="shared" si="10"/>
        <v>30196.275792652239</v>
      </c>
      <c r="DG12" s="3" t="s">
        <v>6</v>
      </c>
      <c r="DH12" s="8">
        <f t="shared" ref="DH12:DT12" si="11">DH11*1000/1.987</f>
        <v>26170.105686965271</v>
      </c>
      <c r="DI12" s="8">
        <f t="shared" si="11"/>
        <v>27176.648213387016</v>
      </c>
      <c r="DJ12" s="8">
        <f t="shared" si="11"/>
        <v>28183.190739808757</v>
      </c>
      <c r="DK12" s="8">
        <f t="shared" si="11"/>
        <v>29189.733266230498</v>
      </c>
      <c r="DL12" s="8">
        <f t="shared" si="11"/>
        <v>30196.275792652239</v>
      </c>
      <c r="DM12" s="8">
        <f t="shared" si="11"/>
        <v>31202.81831907398</v>
      </c>
      <c r="DN12" s="8">
        <f t="shared" si="11"/>
        <v>32209.360845495721</v>
      </c>
      <c r="DO12" s="8">
        <f t="shared" si="11"/>
        <v>33215.903371917462</v>
      </c>
      <c r="DP12" s="8">
        <f t="shared" si="11"/>
        <v>34222.445898339203</v>
      </c>
      <c r="DQ12" s="8">
        <f t="shared" si="11"/>
        <v>35228.988424760944</v>
      </c>
      <c r="DR12" s="8">
        <f t="shared" si="11"/>
        <v>36235.530951182685</v>
      </c>
      <c r="DS12" s="8">
        <f t="shared" si="11"/>
        <v>37242.073477604426</v>
      </c>
      <c r="DT12" s="8">
        <f t="shared" si="11"/>
        <v>38248.616004026168</v>
      </c>
      <c r="EA12" s="2"/>
      <c r="EB12" s="2"/>
      <c r="EC12" s="2"/>
      <c r="ED12" s="2"/>
      <c r="EE12" s="2"/>
      <c r="EF12" s="2"/>
      <c r="EG12" s="2"/>
    </row>
    <row r="13" spans="1:137" x14ac:dyDescent="0.25">
      <c r="A13" s="1" t="s">
        <v>48</v>
      </c>
      <c r="C13" s="3" t="s">
        <v>49</v>
      </c>
      <c r="E13" s="5">
        <v>0.2</v>
      </c>
      <c r="F13" s="3" t="s">
        <v>50</v>
      </c>
      <c r="G13" s="6">
        <f>(E5-2*G8-G12-E13*(1-G9/2-G11))/(4-E13)</f>
        <v>6.2763157894736826E-2</v>
      </c>
      <c r="H13" s="3" t="s">
        <v>51</v>
      </c>
      <c r="J13" s="7"/>
      <c r="EA13" s="2"/>
      <c r="EB13" s="2"/>
      <c r="EC13" s="2"/>
      <c r="ED13" s="2"/>
      <c r="EE13" s="2"/>
      <c r="EF13" s="2"/>
      <c r="EG13" s="2"/>
    </row>
    <row r="14" spans="1:137" x14ac:dyDescent="0.25">
      <c r="A14" s="1" t="s">
        <v>52</v>
      </c>
      <c r="I14" s="3" t="s">
        <v>44</v>
      </c>
      <c r="J14" s="7">
        <f>(E6-G8-G9)/(1-G9/2-G11-G13)</f>
        <v>9.2682926829268635E-3</v>
      </c>
      <c r="M14" s="3" t="s">
        <v>53</v>
      </c>
      <c r="N14" s="3" t="s">
        <v>54</v>
      </c>
      <c r="O14" s="3" t="s">
        <v>55</v>
      </c>
      <c r="P14" s="3" t="s">
        <v>56</v>
      </c>
      <c r="Q14" s="3" t="s">
        <v>9</v>
      </c>
      <c r="AY14" s="3" t="s">
        <v>57</v>
      </c>
      <c r="CC14" s="3" t="s">
        <v>9</v>
      </c>
      <c r="DG14" s="3" t="s">
        <v>9</v>
      </c>
      <c r="EA14" s="2"/>
      <c r="EB14" s="2"/>
      <c r="EC14" s="2"/>
      <c r="ED14" s="2"/>
      <c r="EE14" s="2"/>
      <c r="EF14" s="2"/>
      <c r="EG14" s="2"/>
    </row>
    <row r="15" spans="1:137" x14ac:dyDescent="0.25">
      <c r="A15" s="1" t="s">
        <v>58</v>
      </c>
      <c r="F15" s="3" t="s">
        <v>7</v>
      </c>
      <c r="M15" s="3" t="s">
        <v>59</v>
      </c>
      <c r="N15" s="3" t="s">
        <v>60</v>
      </c>
      <c r="O15" s="3" t="s">
        <v>61</v>
      </c>
      <c r="P15" s="3" t="s">
        <v>62</v>
      </c>
      <c r="DZ15" s="2"/>
      <c r="EA15" s="2"/>
      <c r="EB15" s="2"/>
      <c r="EC15" s="2"/>
      <c r="ED15" s="2"/>
      <c r="EE15" s="2"/>
      <c r="EF15" s="2"/>
      <c r="EG15" s="2"/>
    </row>
    <row r="16" spans="1:137" x14ac:dyDescent="0.25">
      <c r="A16" s="1" t="s">
        <v>63</v>
      </c>
      <c r="C16" s="16" t="s">
        <v>64</v>
      </c>
      <c r="D16" s="16" t="s">
        <v>65</v>
      </c>
      <c r="F16" s="3" t="s">
        <v>12</v>
      </c>
      <c r="G16" s="31">
        <v>12</v>
      </c>
      <c r="H16" s="31">
        <v>3.2</v>
      </c>
      <c r="I16" s="31">
        <v>1.2</v>
      </c>
      <c r="J16" s="18" t="s">
        <v>66</v>
      </c>
      <c r="K16" s="18" t="s">
        <v>67</v>
      </c>
      <c r="L16" s="18" t="s">
        <v>68</v>
      </c>
      <c r="M16" s="3" t="s">
        <v>13</v>
      </c>
      <c r="N16" s="3" t="s">
        <v>13</v>
      </c>
      <c r="O16" s="3" t="s">
        <v>13</v>
      </c>
      <c r="P16" s="3" t="s">
        <v>13</v>
      </c>
      <c r="Q16" s="3" t="s">
        <v>69</v>
      </c>
      <c r="AY16" s="3" t="s">
        <v>69</v>
      </c>
      <c r="CC16" s="3" t="s">
        <v>69</v>
      </c>
      <c r="DG16" s="3" t="s">
        <v>69</v>
      </c>
      <c r="DZ16" s="2"/>
      <c r="EA16" s="2"/>
      <c r="EB16" s="2"/>
      <c r="EC16" s="2"/>
      <c r="ED16" s="2"/>
      <c r="EE16" s="2"/>
      <c r="EF16" s="2"/>
      <c r="EG16" s="2"/>
    </row>
    <row r="17" spans="1:163" x14ac:dyDescent="0.25">
      <c r="A17" s="1" t="s">
        <v>64</v>
      </c>
      <c r="B17" s="1" t="s">
        <v>65</v>
      </c>
      <c r="C17" s="16" t="s">
        <v>70</v>
      </c>
      <c r="D17" s="16" t="s">
        <v>71</v>
      </c>
      <c r="E17" s="3" t="s">
        <v>17</v>
      </c>
      <c r="F17" s="3" t="s">
        <v>18</v>
      </c>
      <c r="G17" s="18" t="s">
        <v>72</v>
      </c>
      <c r="H17" s="18" t="s">
        <v>73</v>
      </c>
      <c r="I17" s="18" t="s">
        <v>74</v>
      </c>
      <c r="J17" s="18" t="s">
        <v>75</v>
      </c>
      <c r="K17" s="18" t="s">
        <v>75</v>
      </c>
      <c r="L17" s="18" t="s">
        <v>76</v>
      </c>
      <c r="M17" s="3" t="s">
        <v>19</v>
      </c>
      <c r="N17" s="3" t="s">
        <v>19</v>
      </c>
      <c r="O17" s="3" t="s">
        <v>19</v>
      </c>
      <c r="P17" s="3" t="s">
        <v>19</v>
      </c>
      <c r="Q17" s="3" t="s">
        <v>77</v>
      </c>
      <c r="Z17" s="3" t="s">
        <v>23</v>
      </c>
      <c r="AH17" s="3" t="s">
        <v>24</v>
      </c>
      <c r="AI17" s="3" t="s">
        <v>24</v>
      </c>
      <c r="AJ17" s="3" t="s">
        <v>24</v>
      </c>
      <c r="AK17" s="3" t="s">
        <v>24</v>
      </c>
      <c r="AL17" s="3" t="s">
        <v>24</v>
      </c>
      <c r="AM17" s="3" t="s">
        <v>24</v>
      </c>
      <c r="AN17" s="3" t="s">
        <v>24</v>
      </c>
      <c r="AO17" s="3" t="s">
        <v>24</v>
      </c>
      <c r="AP17" s="3" t="s">
        <v>25</v>
      </c>
      <c r="AY17" s="3" t="s">
        <v>77</v>
      </c>
      <c r="BG17" s="3" t="s">
        <v>23</v>
      </c>
      <c r="BN17" s="3" t="s">
        <v>24</v>
      </c>
      <c r="BO17" s="3" t="s">
        <v>24</v>
      </c>
      <c r="BP17" s="3" t="s">
        <v>24</v>
      </c>
      <c r="BQ17" s="3" t="s">
        <v>24</v>
      </c>
      <c r="BR17" s="3" t="s">
        <v>24</v>
      </c>
      <c r="BS17" s="3" t="s">
        <v>24</v>
      </c>
      <c r="BT17" s="3" t="s">
        <v>24</v>
      </c>
      <c r="BU17" s="3" t="s">
        <v>25</v>
      </c>
      <c r="CC17" s="3" t="s">
        <v>77</v>
      </c>
      <c r="CK17" s="3" t="s">
        <v>23</v>
      </c>
      <c r="CR17" s="3" t="s">
        <v>24</v>
      </c>
      <c r="CS17" s="3" t="s">
        <v>24</v>
      </c>
      <c r="CT17" s="3" t="s">
        <v>24</v>
      </c>
      <c r="CU17" s="3" t="s">
        <v>24</v>
      </c>
      <c r="CV17" s="3" t="s">
        <v>24</v>
      </c>
      <c r="CW17" s="3" t="s">
        <v>24</v>
      </c>
      <c r="CX17" s="3" t="s">
        <v>24</v>
      </c>
      <c r="CY17" s="3" t="s">
        <v>25</v>
      </c>
      <c r="DG17" s="3" t="s">
        <v>77</v>
      </c>
      <c r="DU17" s="3" t="s">
        <v>23</v>
      </c>
      <c r="EH17" s="3" t="s">
        <v>24</v>
      </c>
      <c r="EI17" s="3" t="s">
        <v>24</v>
      </c>
      <c r="EJ17" s="3" t="s">
        <v>24</v>
      </c>
      <c r="EK17" s="3" t="s">
        <v>24</v>
      </c>
      <c r="EL17" s="3" t="s">
        <v>24</v>
      </c>
      <c r="EM17" s="3" t="s">
        <v>24</v>
      </c>
      <c r="EN17" s="3" t="s">
        <v>24</v>
      </c>
      <c r="EO17" s="3" t="s">
        <v>24</v>
      </c>
      <c r="EP17" s="3" t="s">
        <v>24</v>
      </c>
      <c r="EQ17" s="3" t="s">
        <v>24</v>
      </c>
      <c r="ER17" s="3" t="s">
        <v>24</v>
      </c>
      <c r="ES17" s="3" t="s">
        <v>24</v>
      </c>
      <c r="ET17" s="3" t="s">
        <v>24</v>
      </c>
      <c r="EU17" s="3" t="s">
        <v>25</v>
      </c>
    </row>
    <row r="18" spans="1:163" x14ac:dyDescent="0.25">
      <c r="A18" s="19">
        <v>0</v>
      </c>
      <c r="B18" s="19">
        <v>25</v>
      </c>
      <c r="C18" s="4">
        <f>A18</f>
        <v>0</v>
      </c>
      <c r="D18" s="20">
        <f>B18</f>
        <v>25</v>
      </c>
      <c r="E18" s="8">
        <f t="shared" ref="E18:E81" si="12">D18+273.16</f>
        <v>298.16000000000003</v>
      </c>
      <c r="G18" s="7">
        <f t="shared" ref="G18:G81" si="13">($E$5-2*M18*$G$8-O18*$G$12-4*P18*$G$13)/(1-N18*$G$9/2-O18*$G$11-P18*$G$13)</f>
        <v>1.5</v>
      </c>
      <c r="H18" s="7">
        <f t="shared" ref="H18:H81" si="14">($E$6-M18*$G$8-N18*$G$9)/(1-N18*$G$9/2-O18*G$11-P18*$G$13)</f>
        <v>0.05</v>
      </c>
      <c r="I18" s="32">
        <f t="shared" ref="I18:I81" si="15">1200/(12+G18+16*H18)-1.5</f>
        <v>82.416083916083906</v>
      </c>
      <c r="J18" s="2">
        <f>G$16*EXP(-H$16*G18)-I$16*H18</f>
        <v>3.8756964588240281E-2</v>
      </c>
      <c r="K18" s="2">
        <f t="shared" ref="K18:K81" si="16">EXP((-1.25)+4.5*($I18/100-0.65)+300*($I18/100-0.65)^5+160000000*($I18/100-0.65)^15)</f>
        <v>0.65865985580477004</v>
      </c>
      <c r="L18" s="2">
        <f>1.57-0.4*G18+0.04/G18</f>
        <v>0.99666666666666659</v>
      </c>
      <c r="M18" s="2">
        <f t="shared" ref="M18:M81" si="17">SUM(R18:Y18)</f>
        <v>0</v>
      </c>
      <c r="N18" s="2">
        <f t="shared" ref="N18:N81" si="18">SUM(AZ18:BF18)</f>
        <v>0</v>
      </c>
      <c r="O18" s="2">
        <f t="shared" ref="O18:O81" si="19">SUM(CD18:CJ18)</f>
        <v>0</v>
      </c>
      <c r="P18" s="2">
        <f t="shared" ref="P18:P81" si="20">SUM(DH18:DT18)</f>
        <v>0</v>
      </c>
      <c r="Q18" s="6">
        <f t="shared" ref="Q18:Q81" si="21">D18</f>
        <v>25</v>
      </c>
      <c r="R18" s="2">
        <f t="shared" ref="R18:Y33" si="22">R$10*(1-EXP((-Z18)))</f>
        <v>0</v>
      </c>
      <c r="S18" s="2">
        <f t="shared" si="22"/>
        <v>0</v>
      </c>
      <c r="T18" s="2">
        <f t="shared" si="22"/>
        <v>0</v>
      </c>
      <c r="U18" s="2">
        <f t="shared" si="22"/>
        <v>0</v>
      </c>
      <c r="V18" s="2">
        <f t="shared" si="22"/>
        <v>0</v>
      </c>
      <c r="W18" s="2">
        <f t="shared" si="22"/>
        <v>0</v>
      </c>
      <c r="X18" s="2">
        <f t="shared" si="22"/>
        <v>0</v>
      </c>
      <c r="Y18" s="2">
        <f t="shared" si="22"/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">
        <f t="shared" ref="AH18:AO49" si="23">R$12/$E18</f>
        <v>67.516938987237808</v>
      </c>
      <c r="AI18" s="2">
        <f t="shared" si="23"/>
        <v>70.892785936599694</v>
      </c>
      <c r="AJ18" s="2">
        <f t="shared" si="23"/>
        <v>74.26863288596158</v>
      </c>
      <c r="AK18" s="2">
        <f t="shared" si="23"/>
        <v>77.644479835323466</v>
      </c>
      <c r="AL18" s="2">
        <f t="shared" si="23"/>
        <v>81.020326784685366</v>
      </c>
      <c r="AM18" s="2">
        <f t="shared" si="23"/>
        <v>84.396173734047252</v>
      </c>
      <c r="AN18" s="2">
        <f t="shared" si="23"/>
        <v>87.772020683409139</v>
      </c>
      <c r="AO18" s="2">
        <f t="shared" si="23"/>
        <v>91.147867632771039</v>
      </c>
      <c r="AP18" s="2">
        <f>$T$7*$E18*EXP((-AH18))*(1-(AH18^4+8.57333*AH18^3+18.05902*AH18^2+8.63476*AH18+0.26777)/(AH18^4+9.57332*AH18^3+25.63295*AH18^2+21.09965*AH18+3.958497))</f>
        <v>2.0431388169774437E-15</v>
      </c>
      <c r="AQ18" s="2">
        <f t="shared" ref="AQ18:AW33" si="24">$T$7*$E18*EXP((-AI18))*(1-(AI18^4+8.57333*AI18^3+18.05902*AI18^2+8.63476*AI18+0.26777)/(AI18^4+9.57332*AI18^3+25.63295*AI18^2+21.09965*AI18+3.958497))</f>
        <v>6.6615694599357487E-17</v>
      </c>
      <c r="AR18" s="2">
        <f t="shared" si="24"/>
        <v>2.1766557708130105E-18</v>
      </c>
      <c r="AS18" s="2">
        <f t="shared" si="24"/>
        <v>7.1261723107008157E-20</v>
      </c>
      <c r="AT18" s="2">
        <f t="shared" si="24"/>
        <v>2.3372505047550089E-21</v>
      </c>
      <c r="AU18" s="2">
        <f t="shared" si="24"/>
        <v>7.678459434272226E-23</v>
      </c>
      <c r="AV18" s="2">
        <f t="shared" si="24"/>
        <v>2.5264315202299229E-24</v>
      </c>
      <c r="AW18" s="2">
        <f t="shared" si="24"/>
        <v>8.3244667821296167E-26</v>
      </c>
      <c r="AX18" s="2"/>
      <c r="AY18" s="6">
        <f t="shared" ref="AY18:AY81" si="25">D18</f>
        <v>25</v>
      </c>
      <c r="AZ18" s="2">
        <f t="shared" ref="AZ18:BF33" si="26">AZ$10*(1-EXP((-BG18)))</f>
        <v>0</v>
      </c>
      <c r="BA18" s="2">
        <f t="shared" si="26"/>
        <v>0</v>
      </c>
      <c r="BB18" s="2">
        <f t="shared" si="26"/>
        <v>0</v>
      </c>
      <c r="BC18" s="2">
        <f t="shared" si="26"/>
        <v>0</v>
      </c>
      <c r="BD18" s="2">
        <f t="shared" si="26"/>
        <v>0</v>
      </c>
      <c r="BE18" s="2">
        <f t="shared" si="26"/>
        <v>0</v>
      </c>
      <c r="BF18" s="2">
        <f t="shared" si="26"/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">
        <f t="shared" ref="BN18:BT33" si="27">AZ$12/$E18</f>
        <v>70.892785936599694</v>
      </c>
      <c r="BO18" s="2">
        <f t="shared" si="27"/>
        <v>74.26863288596158</v>
      </c>
      <c r="BP18" s="2">
        <f t="shared" si="27"/>
        <v>77.644479835323466</v>
      </c>
      <c r="BQ18" s="2">
        <f t="shared" si="27"/>
        <v>81.020326784685366</v>
      </c>
      <c r="BR18" s="2">
        <f t="shared" si="27"/>
        <v>84.396173734047252</v>
      </c>
      <c r="BS18" s="2">
        <f t="shared" si="27"/>
        <v>87.772020683409139</v>
      </c>
      <c r="BT18" s="2">
        <f t="shared" si="27"/>
        <v>91.147867632771039</v>
      </c>
      <c r="BU18" s="2">
        <f t="shared" ref="BU18:CA33" si="28">$BB$7*$E18*EXP((-BN18))*(1-(BN18^2+2.334733*BN18+0.250621)/(BN18^2+3.330657*BN18+1.681534))</f>
        <v>6.6429920072407451E-17</v>
      </c>
      <c r="BV18" s="2">
        <f t="shared" si="28"/>
        <v>2.1704767352098124E-18</v>
      </c>
      <c r="BW18" s="2">
        <f t="shared" si="28"/>
        <v>7.1056128886406276E-20</v>
      </c>
      <c r="BX18" s="2">
        <f t="shared" si="28"/>
        <v>2.3304070319201429E-21</v>
      </c>
      <c r="BY18" s="2">
        <f t="shared" si="28"/>
        <v>7.6556701450561623E-23</v>
      </c>
      <c r="BZ18" s="2">
        <f t="shared" si="28"/>
        <v>2.5188390718247099E-24</v>
      </c>
      <c r="CA18" s="2">
        <f t="shared" si="28"/>
        <v>8.2991601486328489E-26</v>
      </c>
      <c r="CB18" s="2"/>
      <c r="CC18" s="6">
        <f t="shared" ref="CC18:CC81" si="29">D18</f>
        <v>25</v>
      </c>
      <c r="CD18" s="2">
        <f t="shared" ref="CD18:CJ33" si="30">CD$10*(1-EXP((-CK18)))</f>
        <v>0</v>
      </c>
      <c r="CE18" s="2">
        <f t="shared" si="30"/>
        <v>0</v>
      </c>
      <c r="CF18" s="2">
        <f t="shared" si="30"/>
        <v>0</v>
      </c>
      <c r="CG18" s="2">
        <f t="shared" si="30"/>
        <v>0</v>
      </c>
      <c r="CH18" s="2">
        <f t="shared" si="30"/>
        <v>0</v>
      </c>
      <c r="CI18" s="2">
        <f t="shared" si="30"/>
        <v>0</v>
      </c>
      <c r="CJ18" s="2">
        <f t="shared" si="30"/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">
        <f t="shared" ref="CR18:CX33" si="31">CD$12/$E18</f>
        <v>81.020326784685366</v>
      </c>
      <c r="CS18" s="2">
        <f t="shared" si="31"/>
        <v>84.396173734047252</v>
      </c>
      <c r="CT18" s="2">
        <f t="shared" si="31"/>
        <v>87.772020683409139</v>
      </c>
      <c r="CU18" s="2">
        <f t="shared" si="31"/>
        <v>91.147867632771039</v>
      </c>
      <c r="CV18" s="2">
        <f t="shared" si="31"/>
        <v>94.523714582132925</v>
      </c>
      <c r="CW18" s="2">
        <f t="shared" si="31"/>
        <v>97.899561531494825</v>
      </c>
      <c r="CX18" s="2">
        <f t="shared" si="31"/>
        <v>101.27540848085671</v>
      </c>
      <c r="CY18" s="2">
        <f t="shared" ref="CY18:DE33" si="32">$CF$7*$E18*EXP((-CR18))*(1-(CR18^2+2.334733*CR18+0.250621)/(CR18^2+3.330657*CR18+1.681534))</f>
        <v>2.3304070319201429E-21</v>
      </c>
      <c r="CZ18" s="2">
        <f t="shared" si="32"/>
        <v>7.6556701450561623E-23</v>
      </c>
      <c r="DA18" s="2">
        <f t="shared" si="32"/>
        <v>2.5188390718247099E-24</v>
      </c>
      <c r="DB18" s="2">
        <f t="shared" si="32"/>
        <v>8.2991601486328489E-26</v>
      </c>
      <c r="DC18" s="2">
        <f t="shared" si="32"/>
        <v>2.7380438352007926E-27</v>
      </c>
      <c r="DD18" s="2">
        <f t="shared" si="32"/>
        <v>9.0443994568159613E-29</v>
      </c>
      <c r="DE18" s="2">
        <f t="shared" si="32"/>
        <v>2.9910017071088396E-30</v>
      </c>
      <c r="DF18" s="2"/>
      <c r="DG18" s="6">
        <f t="shared" ref="DG18:DG81" si="33">D18</f>
        <v>25</v>
      </c>
      <c r="DH18" s="2">
        <f t="shared" ref="DH18:DT33" si="34">DH$10*(1-EXP((-DU18)))</f>
        <v>0</v>
      </c>
      <c r="DI18" s="2">
        <f t="shared" si="34"/>
        <v>0</v>
      </c>
      <c r="DJ18" s="2">
        <f t="shared" si="34"/>
        <v>0</v>
      </c>
      <c r="DK18" s="2">
        <f t="shared" si="34"/>
        <v>0</v>
      </c>
      <c r="DL18" s="2">
        <f t="shared" si="34"/>
        <v>0</v>
      </c>
      <c r="DM18" s="2">
        <f t="shared" si="34"/>
        <v>0</v>
      </c>
      <c r="DN18" s="2">
        <f t="shared" si="34"/>
        <v>0</v>
      </c>
      <c r="DO18" s="2">
        <f t="shared" si="34"/>
        <v>0</v>
      </c>
      <c r="DP18" s="2">
        <f t="shared" si="34"/>
        <v>0</v>
      </c>
      <c r="DQ18" s="2">
        <f t="shared" si="34"/>
        <v>0</v>
      </c>
      <c r="DR18" s="2">
        <f t="shared" si="34"/>
        <v>0</v>
      </c>
      <c r="DS18" s="2">
        <f t="shared" si="34"/>
        <v>0</v>
      </c>
      <c r="DT18" s="2">
        <f t="shared" si="34"/>
        <v>0</v>
      </c>
      <c r="DU18" s="21">
        <v>0</v>
      </c>
      <c r="DV18" s="21">
        <v>0</v>
      </c>
      <c r="DW18" s="21">
        <v>0</v>
      </c>
      <c r="DX18" s="21">
        <v>0</v>
      </c>
      <c r="DY18" s="21">
        <v>0</v>
      </c>
      <c r="DZ18" s="21">
        <v>0</v>
      </c>
      <c r="EA18" s="21">
        <v>0</v>
      </c>
      <c r="EB18" s="21">
        <v>0</v>
      </c>
      <c r="EC18" s="21">
        <v>0</v>
      </c>
      <c r="ED18" s="21">
        <v>0</v>
      </c>
      <c r="EE18" s="21">
        <v>0</v>
      </c>
      <c r="EF18" s="21">
        <v>0</v>
      </c>
      <c r="EG18" s="21">
        <v>0</v>
      </c>
      <c r="EH18" s="2">
        <f t="shared" ref="EH18:ET33" si="35">DH$12/$E18</f>
        <v>87.772020683409139</v>
      </c>
      <c r="EI18" s="2">
        <f t="shared" si="35"/>
        <v>91.147867632771039</v>
      </c>
      <c r="EJ18" s="2">
        <f t="shared" si="35"/>
        <v>94.523714582132925</v>
      </c>
      <c r="EK18" s="2">
        <f t="shared" si="35"/>
        <v>97.899561531494825</v>
      </c>
      <c r="EL18" s="2">
        <f t="shared" si="35"/>
        <v>101.27540848085671</v>
      </c>
      <c r="EM18" s="2">
        <f t="shared" si="35"/>
        <v>104.6512554302186</v>
      </c>
      <c r="EN18" s="2">
        <f t="shared" si="35"/>
        <v>108.02710237958048</v>
      </c>
      <c r="EO18" s="2">
        <f t="shared" si="35"/>
        <v>111.40294932894238</v>
      </c>
      <c r="EP18" s="2">
        <f t="shared" si="35"/>
        <v>114.77879627830427</v>
      </c>
      <c r="EQ18" s="2">
        <f t="shared" si="35"/>
        <v>118.15464322766616</v>
      </c>
      <c r="ER18" s="2">
        <f t="shared" si="35"/>
        <v>121.53049017702804</v>
      </c>
      <c r="ES18" s="2">
        <f t="shared" si="35"/>
        <v>124.90633712638994</v>
      </c>
      <c r="ET18" s="2">
        <f t="shared" si="35"/>
        <v>128.28218407575181</v>
      </c>
      <c r="EU18" s="2">
        <f t="shared" ref="EU18:FG33" si="36">$DJ$7*$E18*EXP((-EH18))*(1-(EH18^2+2.334733*EH18+0.250621)/(EH18^2+3.330657*EH18+1.681534))</f>
        <v>5.0376781436494198E-24</v>
      </c>
      <c r="EV18" s="2">
        <f t="shared" si="36"/>
        <v>1.6598320297265698E-25</v>
      </c>
      <c r="EW18" s="2">
        <f t="shared" si="36"/>
        <v>5.4760876704015852E-27</v>
      </c>
      <c r="EX18" s="2">
        <f t="shared" si="36"/>
        <v>1.8088798913631923E-28</v>
      </c>
      <c r="EY18" s="2">
        <f t="shared" si="36"/>
        <v>5.9820034142176792E-30</v>
      </c>
      <c r="EZ18" s="2">
        <f t="shared" si="36"/>
        <v>1.9803826025023688E-31</v>
      </c>
      <c r="FA18" s="2">
        <f t="shared" si="36"/>
        <v>6.5627824094343687E-33</v>
      </c>
      <c r="FB18" s="2">
        <f t="shared" si="36"/>
        <v>2.1768922947734329E-34</v>
      </c>
      <c r="FC18" s="2">
        <f t="shared" si="36"/>
        <v>7.2272290549983111E-36</v>
      </c>
      <c r="FD18" s="2">
        <f t="shared" si="36"/>
        <v>2.4014337293662935E-37</v>
      </c>
      <c r="FE18" s="2">
        <f t="shared" si="36"/>
        <v>7.9857021420513155E-39</v>
      </c>
      <c r="FF18" s="2">
        <f t="shared" si="36"/>
        <v>2.6575458321582632E-40</v>
      </c>
      <c r="FG18" s="2">
        <f t="shared" si="36"/>
        <v>8.8502691315511564E-42</v>
      </c>
    </row>
    <row r="19" spans="1:163" x14ac:dyDescent="0.25">
      <c r="A19" s="19">
        <v>1</v>
      </c>
      <c r="B19" s="19">
        <v>27</v>
      </c>
      <c r="C19" s="4">
        <f t="shared" ref="C19:D82" si="37">A19</f>
        <v>1</v>
      </c>
      <c r="D19" s="20">
        <f t="shared" si="37"/>
        <v>27</v>
      </c>
      <c r="E19" s="8">
        <f t="shared" si="12"/>
        <v>300.16000000000003</v>
      </c>
      <c r="F19" s="21">
        <f>($E19-$E18)/($C19-$C18)/31560000000000</f>
        <v>6.3371356147021542E-14</v>
      </c>
      <c r="G19" s="7">
        <f t="shared" si="13"/>
        <v>1.4999757115622989</v>
      </c>
      <c r="H19" s="7">
        <f t="shared" si="14"/>
        <v>4.9986139830801954E-2</v>
      </c>
      <c r="I19" s="32">
        <f t="shared" si="15"/>
        <v>82.417527832433407</v>
      </c>
      <c r="J19" s="2">
        <f t="shared" ref="J19:J82" si="38">G$16*EXP(-H$16*G19)-I$16*H19</f>
        <v>3.8781272777196646E-2</v>
      </c>
      <c r="K19" s="2">
        <f t="shared" si="16"/>
        <v>0.65871632203313524</v>
      </c>
      <c r="L19" s="2">
        <f>1.57-0.4*G19+0.04/G19</f>
        <v>0.99667681384318696</v>
      </c>
      <c r="M19" s="2">
        <f t="shared" si="17"/>
        <v>1.0096690643706442E-3</v>
      </c>
      <c r="N19" s="2">
        <f t="shared" si="18"/>
        <v>3.6316401040842336E-5</v>
      </c>
      <c r="O19" s="2">
        <f t="shared" si="19"/>
        <v>2.6967539312749978E-12</v>
      </c>
      <c r="P19" s="2">
        <f t="shared" si="20"/>
        <v>4.1860037658381087E-12</v>
      </c>
      <c r="Q19" s="6">
        <f t="shared" si="21"/>
        <v>27</v>
      </c>
      <c r="R19" s="2">
        <f t="shared" si="22"/>
        <v>9.4040830904127412E-4</v>
      </c>
      <c r="S19" s="2">
        <f t="shared" si="22"/>
        <v>6.5686752073612636E-5</v>
      </c>
      <c r="T19" s="2">
        <f t="shared" si="22"/>
        <v>3.4110052063385244E-6</v>
      </c>
      <c r="U19" s="2">
        <f t="shared" si="22"/>
        <v>1.5740537637753962E-7</v>
      </c>
      <c r="V19" s="2">
        <f t="shared" si="22"/>
        <v>5.4479292854736629E-9</v>
      </c>
      <c r="W19" s="2">
        <f t="shared" si="22"/>
        <v>1.4142380599935222E-10</v>
      </c>
      <c r="X19" s="2">
        <f t="shared" si="22"/>
        <v>3.263467274194909E-12</v>
      </c>
      <c r="Y19" s="2">
        <f t="shared" si="22"/>
        <v>5.6482596377804839E-14</v>
      </c>
      <c r="Z19" s="21">
        <f t="shared" ref="Z19:AG34" si="39">Z18+(AP19-AP18)/$F19</f>
        <v>1.8987289279017435E-2</v>
      </c>
      <c r="AA19" s="21">
        <f t="shared" si="39"/>
        <v>6.5708335272657683E-4</v>
      </c>
      <c r="AB19" s="21">
        <f t="shared" si="39"/>
        <v>2.2740293267418961E-5</v>
      </c>
      <c r="AC19" s="21">
        <f t="shared" si="39"/>
        <v>7.8702719164323492E-7</v>
      </c>
      <c r="AD19" s="21">
        <f t="shared" si="39"/>
        <v>2.723964680338308E-8</v>
      </c>
      <c r="AE19" s="21">
        <f t="shared" si="39"/>
        <v>9.4282533358984745E-10</v>
      </c>
      <c r="AF19" s="21">
        <f t="shared" si="39"/>
        <v>3.2634655215220065E-11</v>
      </c>
      <c r="AG19" s="21">
        <f t="shared" si="39"/>
        <v>1.1296523351557821E-12</v>
      </c>
      <c r="AH19" s="2">
        <f t="shared" si="23"/>
        <v>67.067065992919851</v>
      </c>
      <c r="AI19" s="2">
        <f t="shared" si="23"/>
        <v>70.420419292565839</v>
      </c>
      <c r="AJ19" s="2">
        <f t="shared" si="23"/>
        <v>73.773772592211841</v>
      </c>
      <c r="AK19" s="2">
        <f t="shared" si="23"/>
        <v>77.12712589185783</v>
      </c>
      <c r="AL19" s="2">
        <f t="shared" si="23"/>
        <v>80.480479191503818</v>
      </c>
      <c r="AM19" s="2">
        <f t="shared" si="23"/>
        <v>83.83383249114982</v>
      </c>
      <c r="AN19" s="2">
        <f t="shared" si="23"/>
        <v>87.187185790795809</v>
      </c>
      <c r="AO19" s="2">
        <f t="shared" si="23"/>
        <v>90.540539090441811</v>
      </c>
      <c r="AP19" s="2">
        <f t="shared" ref="AP19:AW64" si="40">$T$7*$E19*EXP((-AH19))*(1-(AH19^4+8.57333*AH19^3+18.05902*AH19^2+8.63476*AH19+0.26777)/(AH19^4+9.57332*AH19^3+25.63295*AH19^2+21.09965*AH19+3.958497))</f>
        <v>3.2463890881445814E-15</v>
      </c>
      <c r="AQ19" s="2">
        <f t="shared" si="24"/>
        <v>1.0825595776327236E-16</v>
      </c>
      <c r="AR19" s="2">
        <f t="shared" si="24"/>
        <v>3.6177389943503337E-18</v>
      </c>
      <c r="AS19" s="2">
        <f t="shared" si="24"/>
        <v>1.2113670356602177E-19</v>
      </c>
      <c r="AT19" s="2">
        <f t="shared" si="24"/>
        <v>4.0634638636512751E-21</v>
      </c>
      <c r="AU19" s="2">
        <f t="shared" si="24"/>
        <v>1.3653271434207887E-22</v>
      </c>
      <c r="AV19" s="2">
        <f t="shared" si="24"/>
        <v>4.5945338786088875E-24</v>
      </c>
      <c r="AW19" s="2">
        <f t="shared" si="24"/>
        <v>1.5483226827476778E-25</v>
      </c>
      <c r="AX19" s="2"/>
      <c r="AY19" s="6">
        <f t="shared" si="25"/>
        <v>27</v>
      </c>
      <c r="AZ19" s="2">
        <f t="shared" si="26"/>
        <v>3.2752439213956655E-5</v>
      </c>
      <c r="BA19" s="2">
        <f t="shared" si="26"/>
        <v>3.4013829404877513E-6</v>
      </c>
      <c r="BB19" s="2">
        <f t="shared" si="26"/>
        <v>1.5695387818315256E-7</v>
      </c>
      <c r="BC19" s="2">
        <f t="shared" si="26"/>
        <v>5.4320631326376656E-9</v>
      </c>
      <c r="BD19" s="2">
        <f t="shared" si="26"/>
        <v>1.880082090011115E-10</v>
      </c>
      <c r="BE19" s="2">
        <f t="shared" si="26"/>
        <v>4.8805626207126803E-12</v>
      </c>
      <c r="BF19" s="2">
        <f t="shared" si="26"/>
        <v>5.6310511808987945E-14</v>
      </c>
      <c r="BG19" s="21">
        <f t="shared" ref="BG19:BM34" si="41">BG18+(BU19-BU18)/$F19</f>
        <v>6.5526342247151958E-4</v>
      </c>
      <c r="BH19" s="21">
        <f t="shared" si="41"/>
        <v>2.2676143371715109E-5</v>
      </c>
      <c r="BI19" s="21">
        <f t="shared" si="41"/>
        <v>7.8476969881968677E-7</v>
      </c>
      <c r="BJ19" s="21">
        <f t="shared" si="41"/>
        <v>2.7160315982592951E-8</v>
      </c>
      <c r="BK19" s="21">
        <f t="shared" si="41"/>
        <v>9.4004099265549777E-10</v>
      </c>
      <c r="BL19" s="21">
        <f t="shared" si="41"/>
        <v>3.2537036155127597E-11</v>
      </c>
      <c r="BM19" s="21">
        <f t="shared" si="41"/>
        <v>1.1262330522250564E-12</v>
      </c>
      <c r="BN19" s="2">
        <f t="shared" si="27"/>
        <v>70.420419292565839</v>
      </c>
      <c r="BO19" s="2">
        <f t="shared" si="27"/>
        <v>73.773772592211841</v>
      </c>
      <c r="BP19" s="2">
        <f t="shared" si="27"/>
        <v>77.12712589185783</v>
      </c>
      <c r="BQ19" s="2">
        <f t="shared" si="27"/>
        <v>80.480479191503818</v>
      </c>
      <c r="BR19" s="2">
        <f t="shared" si="27"/>
        <v>83.83383249114982</v>
      </c>
      <c r="BS19" s="2">
        <f t="shared" si="27"/>
        <v>87.187185790795809</v>
      </c>
      <c r="BT19" s="2">
        <f t="shared" si="27"/>
        <v>90.540539090441811</v>
      </c>
      <c r="BU19" s="2">
        <f t="shared" si="28"/>
        <v>1.0795485178796635E-16</v>
      </c>
      <c r="BV19" s="2">
        <f t="shared" si="28"/>
        <v>3.6074946928596925E-18</v>
      </c>
      <c r="BW19" s="2">
        <f t="shared" si="28"/>
        <v>1.2078804896369948E-19</v>
      </c>
      <c r="BX19" s="2">
        <f t="shared" si="28"/>
        <v>4.0515930891186822E-21</v>
      </c>
      <c r="BY19" s="2">
        <f t="shared" si="28"/>
        <v>1.3612837398893283E-22</v>
      </c>
      <c r="BZ19" s="2">
        <f t="shared" si="28"/>
        <v>4.5807551779798174E-24</v>
      </c>
      <c r="CA19" s="2">
        <f t="shared" si="28"/>
        <v>1.5436251734342965E-25</v>
      </c>
      <c r="CB19" s="2"/>
      <c r="CC19" s="6">
        <f t="shared" si="29"/>
        <v>27</v>
      </c>
      <c r="CD19" s="2">
        <f t="shared" si="30"/>
        <v>0</v>
      </c>
      <c r="CE19" s="2">
        <f t="shared" si="30"/>
        <v>0</v>
      </c>
      <c r="CF19" s="2">
        <f t="shared" si="30"/>
        <v>1.626854206904227E-12</v>
      </c>
      <c r="CG19" s="2">
        <f t="shared" si="30"/>
        <v>1.0698997243707708E-12</v>
      </c>
      <c r="CH19" s="2">
        <f t="shared" si="30"/>
        <v>0</v>
      </c>
      <c r="CI19" s="2">
        <f t="shared" si="30"/>
        <v>0</v>
      </c>
      <c r="CJ19" s="2">
        <f t="shared" si="30"/>
        <v>0</v>
      </c>
      <c r="CK19" s="21">
        <f t="shared" ref="CK19:CQ34" si="42">CK18+(CY19-CY18)/$F19</f>
        <v>2.7160315982592951E-8</v>
      </c>
      <c r="CL19" s="21">
        <f t="shared" si="42"/>
        <v>9.4004099265549777E-10</v>
      </c>
      <c r="CM19" s="21">
        <f t="shared" si="42"/>
        <v>3.2537036155127597E-11</v>
      </c>
      <c r="CN19" s="21">
        <f t="shared" si="42"/>
        <v>1.1262330522250564E-12</v>
      </c>
      <c r="CO19" s="21">
        <f t="shared" si="42"/>
        <v>3.8984996612717181E-14</v>
      </c>
      <c r="CP19" s="21">
        <f t="shared" si="42"/>
        <v>1.3495394053695797E-15</v>
      </c>
      <c r="CQ19" s="21">
        <f t="shared" si="42"/>
        <v>4.6718874342853903E-17</v>
      </c>
      <c r="CR19" s="2">
        <f t="shared" si="31"/>
        <v>80.480479191503818</v>
      </c>
      <c r="CS19" s="2">
        <f t="shared" si="31"/>
        <v>83.83383249114982</v>
      </c>
      <c r="CT19" s="2">
        <f t="shared" si="31"/>
        <v>87.187185790795809</v>
      </c>
      <c r="CU19" s="2">
        <f t="shared" si="31"/>
        <v>90.540539090441811</v>
      </c>
      <c r="CV19" s="2">
        <f t="shared" si="31"/>
        <v>93.8938923900878</v>
      </c>
      <c r="CW19" s="2">
        <f t="shared" si="31"/>
        <v>97.247245689733788</v>
      </c>
      <c r="CX19" s="2">
        <f t="shared" si="31"/>
        <v>100.60059898937979</v>
      </c>
      <c r="CY19" s="2">
        <f t="shared" si="32"/>
        <v>4.0515930891186822E-21</v>
      </c>
      <c r="CZ19" s="2">
        <f t="shared" si="32"/>
        <v>1.3612837398893283E-22</v>
      </c>
      <c r="DA19" s="2">
        <f t="shared" si="32"/>
        <v>4.5807551779798174E-24</v>
      </c>
      <c r="DB19" s="2">
        <f t="shared" si="32"/>
        <v>1.5436251734342965E-25</v>
      </c>
      <c r="DC19" s="2">
        <f t="shared" si="32"/>
        <v>5.2085759399357213E-27</v>
      </c>
      <c r="DD19" s="2">
        <f t="shared" si="32"/>
        <v>1.7596613686027492E-28</v>
      </c>
      <c r="DE19" s="2">
        <f t="shared" si="32"/>
        <v>5.9516401318777812E-30</v>
      </c>
      <c r="DF19" s="2"/>
      <c r="DG19" s="6">
        <f t="shared" si="33"/>
        <v>27</v>
      </c>
      <c r="DH19" s="2">
        <f t="shared" si="34"/>
        <v>3.9044434352319966E-12</v>
      </c>
      <c r="DI19" s="2">
        <f t="shared" si="34"/>
        <v>2.702904566831421E-13</v>
      </c>
      <c r="DJ19" s="2">
        <f t="shared" si="34"/>
        <v>1.091127188601604E-14</v>
      </c>
      <c r="DK19" s="2">
        <f t="shared" si="34"/>
        <v>3.4638958368304885E-16</v>
      </c>
      <c r="DL19" s="2">
        <f t="shared" si="34"/>
        <v>1.2212453270876722E-17</v>
      </c>
      <c r="DM19" s="2">
        <f t="shared" si="34"/>
        <v>0</v>
      </c>
      <c r="DN19" s="2">
        <f t="shared" si="34"/>
        <v>0</v>
      </c>
      <c r="DO19" s="2">
        <f t="shared" si="34"/>
        <v>0</v>
      </c>
      <c r="DP19" s="2">
        <f t="shared" si="34"/>
        <v>0</v>
      </c>
      <c r="DQ19" s="2">
        <f t="shared" si="34"/>
        <v>0</v>
      </c>
      <c r="DR19" s="2">
        <f t="shared" si="34"/>
        <v>0</v>
      </c>
      <c r="DS19" s="2">
        <f t="shared" si="34"/>
        <v>0</v>
      </c>
      <c r="DT19" s="2">
        <f t="shared" si="34"/>
        <v>0</v>
      </c>
      <c r="DU19" s="21">
        <f t="shared" ref="DU19:EG34" si="43">DU18+(EU19-EU18)/$F19</f>
        <v>6.5074072310255194E-11</v>
      </c>
      <c r="DV19" s="21">
        <f t="shared" si="43"/>
        <v>2.2524661044501127E-12</v>
      </c>
      <c r="DW19" s="21">
        <f t="shared" si="43"/>
        <v>7.7969993225434361E-14</v>
      </c>
      <c r="DX19" s="21">
        <f t="shared" si="43"/>
        <v>2.6990788107391594E-15</v>
      </c>
      <c r="DY19" s="21">
        <f t="shared" si="43"/>
        <v>9.3437748685707806E-17</v>
      </c>
      <c r="DZ19" s="21">
        <f t="shared" si="43"/>
        <v>3.2348027151456274E-18</v>
      </c>
      <c r="EA19" s="21">
        <f t="shared" si="43"/>
        <v>1.1199323100365081E-19</v>
      </c>
      <c r="EB19" s="21">
        <f t="shared" si="43"/>
        <v>3.8775214317295799E-21</v>
      </c>
      <c r="EC19" s="21">
        <f t="shared" si="43"/>
        <v>1.3425640611866976E-22</v>
      </c>
      <c r="ED19" s="21">
        <f t="shared" si="43"/>
        <v>4.6487279422826039E-24</v>
      </c>
      <c r="EE19" s="21">
        <f t="shared" si="43"/>
        <v>1.6097242074545713E-25</v>
      </c>
      <c r="EF19" s="21">
        <f t="shared" si="43"/>
        <v>5.5742569314024407E-27</v>
      </c>
      <c r="EG19" s="21">
        <f t="shared" si="43"/>
        <v>1.9303701238361349E-28</v>
      </c>
      <c r="EH19" s="2">
        <f t="shared" si="35"/>
        <v>87.187185790795809</v>
      </c>
      <c r="EI19" s="2">
        <f t="shared" si="35"/>
        <v>90.540539090441811</v>
      </c>
      <c r="EJ19" s="2">
        <f t="shared" si="35"/>
        <v>93.8938923900878</v>
      </c>
      <c r="EK19" s="2">
        <f t="shared" si="35"/>
        <v>97.247245689733788</v>
      </c>
      <c r="EL19" s="2">
        <f t="shared" si="35"/>
        <v>100.60059898937979</v>
      </c>
      <c r="EM19" s="2">
        <f t="shared" si="35"/>
        <v>103.95395228902578</v>
      </c>
      <c r="EN19" s="2">
        <f t="shared" si="35"/>
        <v>107.30730558867177</v>
      </c>
      <c r="EO19" s="2">
        <f t="shared" si="35"/>
        <v>110.66065888831776</v>
      </c>
      <c r="EP19" s="2">
        <f t="shared" si="35"/>
        <v>114.01401218796376</v>
      </c>
      <c r="EQ19" s="2">
        <f t="shared" si="35"/>
        <v>117.36736548760975</v>
      </c>
      <c r="ER19" s="2">
        <f t="shared" si="35"/>
        <v>120.72071878725573</v>
      </c>
      <c r="ES19" s="2">
        <f t="shared" si="35"/>
        <v>124.07407208690174</v>
      </c>
      <c r="ET19" s="2">
        <f t="shared" si="35"/>
        <v>127.42742538654772</v>
      </c>
      <c r="EU19" s="2">
        <f t="shared" si="36"/>
        <v>9.1615103559596348E-24</v>
      </c>
      <c r="EV19" s="2">
        <f t="shared" si="36"/>
        <v>3.0872503468685931E-25</v>
      </c>
      <c r="EW19" s="2">
        <f t="shared" si="36"/>
        <v>1.0417151879871443E-26</v>
      </c>
      <c r="EX19" s="2">
        <f t="shared" si="36"/>
        <v>3.5193227372054985E-28</v>
      </c>
      <c r="EY19" s="2">
        <f t="shared" si="36"/>
        <v>1.1903280263755562E-29</v>
      </c>
      <c r="EZ19" s="2">
        <f t="shared" si="36"/>
        <v>4.0303209517708271E-31</v>
      </c>
      <c r="FA19" s="2">
        <f t="shared" si="36"/>
        <v>1.3659945337422379E-32</v>
      </c>
      <c r="FB19" s="2">
        <f t="shared" si="36"/>
        <v>4.6341302109518739E-34</v>
      </c>
      <c r="FC19" s="2">
        <f t="shared" si="36"/>
        <v>1.5735239582163695E-35</v>
      </c>
      <c r="FD19" s="2">
        <f t="shared" si="36"/>
        <v>5.3473956699763083E-37</v>
      </c>
      <c r="FE19" s="2">
        <f t="shared" si="36"/>
        <v>1.8186742746959878E-38</v>
      </c>
      <c r="FF19" s="2">
        <f t="shared" si="36"/>
        <v>6.1900280447073381E-40</v>
      </c>
      <c r="FG19" s="2">
        <f t="shared" si="36"/>
        <v>2.1083286392870135E-41</v>
      </c>
    </row>
    <row r="20" spans="1:163" x14ac:dyDescent="0.25">
      <c r="A20" s="19">
        <v>2</v>
      </c>
      <c r="B20" s="19">
        <v>29</v>
      </c>
      <c r="C20" s="4">
        <f t="shared" si="37"/>
        <v>2</v>
      </c>
      <c r="D20" s="20">
        <f t="shared" si="37"/>
        <v>29</v>
      </c>
      <c r="E20" s="8">
        <f t="shared" si="12"/>
        <v>302.16000000000003</v>
      </c>
      <c r="F20" s="21">
        <f t="shared" ref="F20:F83" si="44">($E20-$E19)/($C20-$C19)/31560000000000</f>
        <v>6.3371356147021542E-14</v>
      </c>
      <c r="G20" s="7">
        <f t="shared" si="13"/>
        <v>1.4999386029133299</v>
      </c>
      <c r="H20" s="7">
        <f t="shared" si="14"/>
        <v>4.9964838496517137E-2</v>
      </c>
      <c r="I20" s="32">
        <f t="shared" si="15"/>
        <v>82.419745757959973</v>
      </c>
      <c r="J20" s="2">
        <f t="shared" si="38"/>
        <v>3.8818563146315037E-2</v>
      </c>
      <c r="K20" s="2">
        <f t="shared" si="16"/>
        <v>0.65880307602947019</v>
      </c>
      <c r="L20" s="2">
        <f t="shared" ref="L20:L83" si="45">1.57-0.4*G20+0.04/G20</f>
        <v>0.99669231704977634</v>
      </c>
      <c r="M20" s="2">
        <f t="shared" si="17"/>
        <v>2.5550560463364958E-3</v>
      </c>
      <c r="N20" s="2">
        <f t="shared" si="18"/>
        <v>9.4454067859872643E-5</v>
      </c>
      <c r="O20" s="2">
        <f t="shared" si="19"/>
        <v>7.5592976322980128E-12</v>
      </c>
      <c r="P20" s="2">
        <f t="shared" si="20"/>
        <v>1.1678619182831084E-11</v>
      </c>
      <c r="Q20" s="6">
        <f t="shared" si="21"/>
        <v>29</v>
      </c>
      <c r="R20" s="2">
        <f t="shared" si="22"/>
        <v>2.3750453667112873E-3</v>
      </c>
      <c r="S20" s="2">
        <f t="shared" si="22"/>
        <v>1.7058908209459657E-4</v>
      </c>
      <c r="T20" s="2">
        <f t="shared" si="22"/>
        <v>8.985957764318097E-6</v>
      </c>
      <c r="U20" s="2">
        <f t="shared" si="22"/>
        <v>4.2048315209708423E-7</v>
      </c>
      <c r="V20" s="2">
        <f t="shared" si="22"/>
        <v>1.4758778332790712E-8</v>
      </c>
      <c r="W20" s="2">
        <f t="shared" si="22"/>
        <v>3.885806509895673E-10</v>
      </c>
      <c r="X20" s="2">
        <f t="shared" si="22"/>
        <v>9.0955132314718419E-12</v>
      </c>
      <c r="Y20" s="2">
        <f t="shared" si="22"/>
        <v>1.5970003097720565E-13</v>
      </c>
      <c r="Z20" s="21">
        <f t="shared" si="39"/>
        <v>4.8666124563599034E-2</v>
      </c>
      <c r="AA20" s="21">
        <f t="shared" si="39"/>
        <v>1.707347509562624E-3</v>
      </c>
      <c r="AB20" s="21">
        <f t="shared" si="39"/>
        <v>5.9908179554622997E-5</v>
      </c>
      <c r="AC20" s="21">
        <f t="shared" si="39"/>
        <v>2.1024179706101226E-6</v>
      </c>
      <c r="AD20" s="21">
        <f t="shared" si="39"/>
        <v>7.3793894433565691E-8</v>
      </c>
      <c r="AE20" s="21">
        <f t="shared" si="39"/>
        <v>2.5905376987288783E-9</v>
      </c>
      <c r="AF20" s="21">
        <f t="shared" si="39"/>
        <v>9.095512813857499E-11</v>
      </c>
      <c r="AG20" s="21">
        <f t="shared" si="39"/>
        <v>3.1939779360941158E-12</v>
      </c>
      <c r="AH20" s="2">
        <f t="shared" si="23"/>
        <v>66.623148426114724</v>
      </c>
      <c r="AI20" s="2">
        <f t="shared" si="23"/>
        <v>69.954305847420457</v>
      </c>
      <c r="AJ20" s="2">
        <f t="shared" si="23"/>
        <v>73.28546326872619</v>
      </c>
      <c r="AK20" s="2">
        <f t="shared" si="23"/>
        <v>76.616620690031922</v>
      </c>
      <c r="AL20" s="2">
        <f t="shared" si="23"/>
        <v>79.947778111337655</v>
      </c>
      <c r="AM20" s="2">
        <f t="shared" si="23"/>
        <v>83.278935532643388</v>
      </c>
      <c r="AN20" s="2">
        <f t="shared" si="23"/>
        <v>86.610092953949135</v>
      </c>
      <c r="AO20" s="2">
        <f t="shared" si="23"/>
        <v>89.941250375254882</v>
      </c>
      <c r="AP20" s="2">
        <f t="shared" si="40"/>
        <v>5.127177128992591E-15</v>
      </c>
      <c r="AQ20" s="2">
        <f t="shared" si="24"/>
        <v>1.748126216945808E-16</v>
      </c>
      <c r="AR20" s="2">
        <f t="shared" si="24"/>
        <v>5.9731183534887387E-18</v>
      </c>
      <c r="AS20" s="2">
        <f t="shared" si="24"/>
        <v>2.044948010924405E-19</v>
      </c>
      <c r="AT20" s="2">
        <f t="shared" si="24"/>
        <v>7.0136696703802114E-21</v>
      </c>
      <c r="AU20" s="2">
        <f t="shared" si="24"/>
        <v>2.4095048146115559E-22</v>
      </c>
      <c r="AV20" s="2">
        <f t="shared" si="24"/>
        <v>8.2903813388975391E-24</v>
      </c>
      <c r="AW20" s="2">
        <f t="shared" si="24"/>
        <v>2.8565138113524519E-25</v>
      </c>
      <c r="AX20" s="2"/>
      <c r="AY20" s="6">
        <f t="shared" si="25"/>
        <v>29</v>
      </c>
      <c r="AZ20" s="2">
        <f t="shared" si="26"/>
        <v>8.5058893116668482E-5</v>
      </c>
      <c r="BA20" s="2">
        <f t="shared" si="26"/>
        <v>8.9606496523286779E-6</v>
      </c>
      <c r="BB20" s="2">
        <f t="shared" si="26"/>
        <v>4.1927889040671576E-7</v>
      </c>
      <c r="BC20" s="2">
        <f t="shared" si="26"/>
        <v>1.4715859086855687E-8</v>
      </c>
      <c r="BD20" s="2">
        <f t="shared" si="26"/>
        <v>5.1657964572626722E-10</v>
      </c>
      <c r="BE20" s="2">
        <f t="shared" si="26"/>
        <v>1.3602519111088894E-11</v>
      </c>
      <c r="BF20" s="2">
        <f t="shared" si="26"/>
        <v>1.5921708396149371E-13</v>
      </c>
      <c r="BG20" s="21">
        <f t="shared" si="41"/>
        <v>1.7026265085627358E-3</v>
      </c>
      <c r="BH20" s="21">
        <f t="shared" si="41"/>
        <v>5.9739448714161441E-5</v>
      </c>
      <c r="BI20" s="21">
        <f t="shared" si="41"/>
        <v>2.0963966494457896E-6</v>
      </c>
      <c r="BJ20" s="21">
        <f t="shared" si="41"/>
        <v>7.3579298190369632E-8</v>
      </c>
      <c r="BK20" s="21">
        <f t="shared" si="41"/>
        <v>2.582898193582194E-9</v>
      </c>
      <c r="BL20" s="21">
        <f t="shared" si="41"/>
        <v>9.0683429192257544E-11</v>
      </c>
      <c r="BM20" s="21">
        <f t="shared" si="41"/>
        <v>3.1843230606849303E-12</v>
      </c>
      <c r="BN20" s="2">
        <f t="shared" si="27"/>
        <v>69.954305847420457</v>
      </c>
      <c r="BO20" s="2">
        <f t="shared" si="27"/>
        <v>73.28546326872619</v>
      </c>
      <c r="BP20" s="2">
        <f t="shared" si="27"/>
        <v>76.616620690031922</v>
      </c>
      <c r="BQ20" s="2">
        <f t="shared" si="27"/>
        <v>79.947778111337655</v>
      </c>
      <c r="BR20" s="2">
        <f t="shared" si="27"/>
        <v>83.278935532643388</v>
      </c>
      <c r="BS20" s="2">
        <f t="shared" si="27"/>
        <v>86.610092953949135</v>
      </c>
      <c r="BT20" s="2">
        <f t="shared" si="27"/>
        <v>89.941250375254882</v>
      </c>
      <c r="BU20" s="2">
        <f t="shared" si="28"/>
        <v>1.7432767093189642E-16</v>
      </c>
      <c r="BV20" s="2">
        <f t="shared" si="28"/>
        <v>5.9562466157016654E-18</v>
      </c>
      <c r="BW20" s="2">
        <f t="shared" si="28"/>
        <v>2.0390762758385808E-19</v>
      </c>
      <c r="BX20" s="2">
        <f t="shared" si="28"/>
        <v>6.9932269425899544E-21</v>
      </c>
      <c r="BY20" s="2">
        <f t="shared" si="28"/>
        <v>2.4023846276755743E-22</v>
      </c>
      <c r="BZ20" s="2">
        <f t="shared" si="28"/>
        <v>8.2655709598004728E-24</v>
      </c>
      <c r="CA20" s="2">
        <f t="shared" si="28"/>
        <v>2.8478647225216689E-25</v>
      </c>
      <c r="CB20" s="2"/>
      <c r="CC20" s="6">
        <f t="shared" si="29"/>
        <v>29</v>
      </c>
      <c r="CD20" s="2">
        <f t="shared" si="30"/>
        <v>0</v>
      </c>
      <c r="CE20" s="2">
        <f t="shared" si="30"/>
        <v>0</v>
      </c>
      <c r="CF20" s="2">
        <f t="shared" si="30"/>
        <v>4.5341730370296323E-12</v>
      </c>
      <c r="CG20" s="2">
        <f t="shared" si="30"/>
        <v>3.02512459526838E-12</v>
      </c>
      <c r="CH20" s="2">
        <f t="shared" si="30"/>
        <v>0</v>
      </c>
      <c r="CI20" s="2">
        <f t="shared" si="30"/>
        <v>0</v>
      </c>
      <c r="CJ20" s="2">
        <f t="shared" si="30"/>
        <v>0</v>
      </c>
      <c r="CK20" s="21">
        <f t="shared" si="42"/>
        <v>7.3579298190369632E-8</v>
      </c>
      <c r="CL20" s="21">
        <f t="shared" si="42"/>
        <v>2.582898193582194E-9</v>
      </c>
      <c r="CM20" s="21">
        <f t="shared" si="42"/>
        <v>9.0683429192257544E-11</v>
      </c>
      <c r="CN20" s="21">
        <f t="shared" si="42"/>
        <v>3.1843230606849303E-12</v>
      </c>
      <c r="CO20" s="21">
        <f t="shared" si="42"/>
        <v>1.1183413889126466E-13</v>
      </c>
      <c r="CP20" s="21">
        <f t="shared" si="42"/>
        <v>3.9282517533992769E-15</v>
      </c>
      <c r="CQ20" s="21">
        <f t="shared" si="42"/>
        <v>1.3800391856224877E-16</v>
      </c>
      <c r="CR20" s="2">
        <f t="shared" si="31"/>
        <v>79.947778111337655</v>
      </c>
      <c r="CS20" s="2">
        <f t="shared" si="31"/>
        <v>83.278935532643388</v>
      </c>
      <c r="CT20" s="2">
        <f t="shared" si="31"/>
        <v>86.610092953949135</v>
      </c>
      <c r="CU20" s="2">
        <f t="shared" si="31"/>
        <v>89.941250375254882</v>
      </c>
      <c r="CV20" s="2">
        <f t="shared" si="31"/>
        <v>93.272407796560614</v>
      </c>
      <c r="CW20" s="2">
        <f t="shared" si="31"/>
        <v>96.603565217866347</v>
      </c>
      <c r="CX20" s="2">
        <f t="shared" si="31"/>
        <v>99.93472263917208</v>
      </c>
      <c r="CY20" s="2">
        <f t="shared" si="32"/>
        <v>6.9932269425899544E-21</v>
      </c>
      <c r="CZ20" s="2">
        <f t="shared" si="32"/>
        <v>2.4023846276755743E-22</v>
      </c>
      <c r="DA20" s="2">
        <f t="shared" si="32"/>
        <v>8.2655709598004728E-24</v>
      </c>
      <c r="DB20" s="2">
        <f t="shared" si="32"/>
        <v>2.8478647225216689E-25</v>
      </c>
      <c r="DC20" s="2">
        <f t="shared" si="32"/>
        <v>9.8251248802745972E-27</v>
      </c>
      <c r="DD20" s="2">
        <f t="shared" si="32"/>
        <v>3.3938263546798705E-28</v>
      </c>
      <c r="DE20" s="2">
        <f t="shared" si="32"/>
        <v>1.1736497180001663E-29</v>
      </c>
      <c r="DF20" s="2"/>
      <c r="DG20" s="6">
        <f t="shared" si="33"/>
        <v>29</v>
      </c>
      <c r="DH20" s="2">
        <f t="shared" si="34"/>
        <v>1.0882008627532968E-11</v>
      </c>
      <c r="DI20" s="2">
        <f t="shared" si="34"/>
        <v>7.6424200301516969E-13</v>
      </c>
      <c r="DJ20" s="2">
        <f t="shared" si="34"/>
        <v>3.1319391524675669E-14</v>
      </c>
      <c r="DK20" s="2">
        <f t="shared" si="34"/>
        <v>1.0247358517290195E-15</v>
      </c>
      <c r="DL20" s="2">
        <f t="shared" si="34"/>
        <v>2.4424906541753444E-17</v>
      </c>
      <c r="DM20" s="2">
        <f t="shared" si="34"/>
        <v>0</v>
      </c>
      <c r="DN20" s="2">
        <f t="shared" si="34"/>
        <v>0</v>
      </c>
      <c r="DO20" s="2">
        <f t="shared" si="34"/>
        <v>0</v>
      </c>
      <c r="DP20" s="2">
        <f t="shared" si="34"/>
        <v>0</v>
      </c>
      <c r="DQ20" s="2">
        <f t="shared" si="34"/>
        <v>0</v>
      </c>
      <c r="DR20" s="2">
        <f t="shared" si="34"/>
        <v>0</v>
      </c>
      <c r="DS20" s="2">
        <f t="shared" si="34"/>
        <v>0</v>
      </c>
      <c r="DT20" s="2">
        <f t="shared" si="34"/>
        <v>0</v>
      </c>
      <c r="DU20" s="21">
        <f t="shared" si="43"/>
        <v>1.8136685838451509E-10</v>
      </c>
      <c r="DV20" s="21">
        <f t="shared" si="43"/>
        <v>6.3686461213698606E-12</v>
      </c>
      <c r="DW20" s="21">
        <f t="shared" si="43"/>
        <v>2.2366827778252931E-13</v>
      </c>
      <c r="DX20" s="21">
        <f t="shared" si="43"/>
        <v>7.8565035067985539E-15</v>
      </c>
      <c r="DY20" s="21">
        <f t="shared" si="43"/>
        <v>2.7600783712449754E-16</v>
      </c>
      <c r="DZ20" s="21">
        <f t="shared" si="43"/>
        <v>9.6979571429098071E-18</v>
      </c>
      <c r="EA20" s="21">
        <f t="shared" si="43"/>
        <v>3.4080456166493405E-19</v>
      </c>
      <c r="EB20" s="21">
        <f t="shared" si="43"/>
        <v>1.1978332885454261E-20</v>
      </c>
      <c r="EC20" s="21">
        <f t="shared" si="43"/>
        <v>4.2106849106127104E-22</v>
      </c>
      <c r="ED20" s="21">
        <f t="shared" si="43"/>
        <v>1.4803828314962002E-23</v>
      </c>
      <c r="EE20" s="21">
        <f t="shared" si="43"/>
        <v>5.2054682975429063E-25</v>
      </c>
      <c r="EF20" s="21">
        <f t="shared" si="43"/>
        <v>1.8306679531200522E-26</v>
      </c>
      <c r="EG20" s="21">
        <f t="shared" si="43"/>
        <v>6.4390662359258979E-28</v>
      </c>
      <c r="EH20" s="2">
        <f t="shared" si="35"/>
        <v>86.610092953949135</v>
      </c>
      <c r="EI20" s="2">
        <f t="shared" si="35"/>
        <v>89.941250375254882</v>
      </c>
      <c r="EJ20" s="2">
        <f t="shared" si="35"/>
        <v>93.272407796560614</v>
      </c>
      <c r="EK20" s="2">
        <f t="shared" si="35"/>
        <v>96.603565217866347</v>
      </c>
      <c r="EL20" s="2">
        <f t="shared" si="35"/>
        <v>99.93472263917208</v>
      </c>
      <c r="EM20" s="2">
        <f t="shared" si="35"/>
        <v>103.26588006047781</v>
      </c>
      <c r="EN20" s="2">
        <f t="shared" si="35"/>
        <v>106.59703748178356</v>
      </c>
      <c r="EO20" s="2">
        <f t="shared" si="35"/>
        <v>109.92819490308929</v>
      </c>
      <c r="EP20" s="2">
        <f t="shared" si="35"/>
        <v>113.25935232439502</v>
      </c>
      <c r="EQ20" s="2">
        <f t="shared" si="35"/>
        <v>116.59050974570076</v>
      </c>
      <c r="ER20" s="2">
        <f t="shared" si="35"/>
        <v>119.92166716700649</v>
      </c>
      <c r="ES20" s="2">
        <f t="shared" si="35"/>
        <v>123.25282458831224</v>
      </c>
      <c r="ET20" s="2">
        <f t="shared" si="35"/>
        <v>126.58398200961797</v>
      </c>
      <c r="EU20" s="2">
        <f t="shared" si="36"/>
        <v>1.6531141919600946E-23</v>
      </c>
      <c r="EV20" s="2">
        <f t="shared" si="36"/>
        <v>5.6957294450433379E-25</v>
      </c>
      <c r="EW20" s="2">
        <f t="shared" si="36"/>
        <v>1.9650249760549194E-26</v>
      </c>
      <c r="EX20" s="2">
        <f t="shared" si="36"/>
        <v>6.787652709359741E-28</v>
      </c>
      <c r="EY20" s="2">
        <f t="shared" si="36"/>
        <v>2.3472994360003326E-29</v>
      </c>
      <c r="EZ20" s="2">
        <f t="shared" si="36"/>
        <v>8.126109562521258E-31</v>
      </c>
      <c r="FA20" s="2">
        <f t="shared" si="36"/>
        <v>2.8160029663232469E-32</v>
      </c>
      <c r="FB20" s="2">
        <f t="shared" si="36"/>
        <v>9.7677242880904546E-34</v>
      </c>
      <c r="FC20" s="2">
        <f t="shared" si="36"/>
        <v>3.3910910364331075E-35</v>
      </c>
      <c r="FD20" s="2">
        <f t="shared" si="36"/>
        <v>1.1782820494234482E-36</v>
      </c>
      <c r="FE20" s="2">
        <f t="shared" si="36"/>
        <v>4.0973460681613458E-38</v>
      </c>
      <c r="FF20" s="2">
        <f t="shared" si="36"/>
        <v>1.4258736916569241E-39</v>
      </c>
      <c r="FG20" s="2">
        <f t="shared" si="36"/>
        <v>4.965550510066331E-41</v>
      </c>
    </row>
    <row r="21" spans="1:163" x14ac:dyDescent="0.25">
      <c r="A21" s="19">
        <v>3</v>
      </c>
      <c r="B21" s="19">
        <v>31</v>
      </c>
      <c r="C21" s="4">
        <f t="shared" si="37"/>
        <v>3</v>
      </c>
      <c r="D21" s="20">
        <f t="shared" si="37"/>
        <v>31</v>
      </c>
      <c r="E21" s="8">
        <f t="shared" si="12"/>
        <v>304.16000000000003</v>
      </c>
      <c r="F21" s="21">
        <f t="shared" si="44"/>
        <v>6.3371356147021542E-14</v>
      </c>
      <c r="G21" s="7">
        <f t="shared" si="13"/>
        <v>1.4998829690583535</v>
      </c>
      <c r="H21" s="7">
        <f t="shared" si="14"/>
        <v>4.9932652954295616E-2</v>
      </c>
      <c r="I21" s="32">
        <f t="shared" si="15"/>
        <v>82.423094626477024</v>
      </c>
      <c r="J21" s="2">
        <f t="shared" si="38"/>
        <v>3.8874772355049846E-2</v>
      </c>
      <c r="K21" s="2">
        <f t="shared" si="16"/>
        <v>0.65893411071845409</v>
      </c>
      <c r="L21" s="2">
        <f t="shared" si="45"/>
        <v>0.99671555975573745</v>
      </c>
      <c r="M21" s="2">
        <f t="shared" si="17"/>
        <v>4.8774787399880675E-3</v>
      </c>
      <c r="N21" s="2">
        <f t="shared" si="18"/>
        <v>1.8691111420178762E-4</v>
      </c>
      <c r="O21" s="2">
        <f t="shared" si="19"/>
        <v>1.6259982249522411E-11</v>
      </c>
      <c r="P21" s="2">
        <f t="shared" si="20"/>
        <v>2.498765083736032E-11</v>
      </c>
      <c r="Q21" s="6">
        <f t="shared" si="21"/>
        <v>31</v>
      </c>
      <c r="R21" s="2">
        <f t="shared" si="22"/>
        <v>4.521549279809473E-3</v>
      </c>
      <c r="S21" s="2">
        <f t="shared" si="22"/>
        <v>3.370021857339589E-4</v>
      </c>
      <c r="T21" s="2">
        <f t="shared" si="22"/>
        <v>1.8038669968561961E-5</v>
      </c>
      <c r="U21" s="2">
        <f t="shared" si="22"/>
        <v>8.5720777531772541E-7</v>
      </c>
      <c r="V21" s="2">
        <f t="shared" si="22"/>
        <v>3.0559562658183381E-8</v>
      </c>
      <c r="W21" s="2">
        <f t="shared" si="22"/>
        <v>8.1735293533391484E-10</v>
      </c>
      <c r="X21" s="2">
        <f t="shared" si="22"/>
        <v>1.9438339826649553E-11</v>
      </c>
      <c r="Y21" s="2">
        <f t="shared" si="22"/>
        <v>3.4682257066265266E-13</v>
      </c>
      <c r="Z21" s="21">
        <f t="shared" si="39"/>
        <v>9.4784402205402657E-2</v>
      </c>
      <c r="AA21" s="21">
        <f t="shared" si="39"/>
        <v>3.3757131711644054E-3</v>
      </c>
      <c r="AB21" s="21">
        <f t="shared" si="39"/>
        <v>1.2026503133939762E-4</v>
      </c>
      <c r="AC21" s="21">
        <f t="shared" si="39"/>
        <v>4.2860480617049278E-6</v>
      </c>
      <c r="AD21" s="21">
        <f t="shared" si="39"/>
        <v>1.5279782493243032E-7</v>
      </c>
      <c r="AE21" s="21">
        <f t="shared" si="39"/>
        <v>5.4490195743263017E-9</v>
      </c>
      <c r="AF21" s="21">
        <f t="shared" si="39"/>
        <v>1.9438340368483408E-10</v>
      </c>
      <c r="AG21" s="21">
        <f t="shared" si="39"/>
        <v>6.9364640680717655E-12</v>
      </c>
      <c r="AH21" s="2">
        <f t="shared" si="23"/>
        <v>66.18506880732123</v>
      </c>
      <c r="AI21" s="2">
        <f t="shared" si="23"/>
        <v>69.494322247687279</v>
      </c>
      <c r="AJ21" s="2">
        <f t="shared" si="23"/>
        <v>72.803575688053343</v>
      </c>
      <c r="AK21" s="2">
        <f t="shared" si="23"/>
        <v>76.112829128419406</v>
      </c>
      <c r="AL21" s="2">
        <f t="shared" si="23"/>
        <v>79.42208256878547</v>
      </c>
      <c r="AM21" s="2">
        <f t="shared" si="23"/>
        <v>82.731336009151519</v>
      </c>
      <c r="AN21" s="2">
        <f t="shared" si="23"/>
        <v>86.040589449517583</v>
      </c>
      <c r="AO21" s="2">
        <f t="shared" si="23"/>
        <v>89.349842889883661</v>
      </c>
      <c r="AP21" s="2">
        <f t="shared" si="40"/>
        <v>8.0497549263185496E-15</v>
      </c>
      <c r="AQ21" s="2">
        <f t="shared" si="24"/>
        <v>2.8053921621940853E-16</v>
      </c>
      <c r="AR21" s="2">
        <f t="shared" si="24"/>
        <v>9.7980139038546843E-18</v>
      </c>
      <c r="AS21" s="2">
        <f t="shared" si="24"/>
        <v>3.4287440128856251E-19</v>
      </c>
      <c r="AT21" s="2">
        <f t="shared" si="24"/>
        <v>1.20202558870383E-20</v>
      </c>
      <c r="AU21" s="2">
        <f t="shared" si="24"/>
        <v>4.2209635443944602E-22</v>
      </c>
      <c r="AV21" s="2">
        <f t="shared" si="24"/>
        <v>1.4844771424211803E-23</v>
      </c>
      <c r="AW21" s="2">
        <f t="shared" si="24"/>
        <v>5.228178026800899E-25</v>
      </c>
      <c r="AX21" s="2"/>
      <c r="AY21" s="6">
        <f t="shared" si="25"/>
        <v>31</v>
      </c>
      <c r="AZ21" s="2">
        <f t="shared" si="26"/>
        <v>1.6803681291709951E-4</v>
      </c>
      <c r="BA21" s="2">
        <f t="shared" si="26"/>
        <v>1.7987957495491089E-5</v>
      </c>
      <c r="BB21" s="2">
        <f t="shared" si="26"/>
        <v>8.5475693711867251E-7</v>
      </c>
      <c r="BC21" s="2">
        <f t="shared" si="26"/>
        <v>3.0470840561847016E-8</v>
      </c>
      <c r="BD21" s="2">
        <f t="shared" si="26"/>
        <v>1.0865951916017025E-9</v>
      </c>
      <c r="BE21" s="2">
        <f t="shared" si="26"/>
        <v>2.9070545970455439E-11</v>
      </c>
      <c r="BF21" s="2">
        <f t="shared" si="26"/>
        <v>3.45778961019505E-13</v>
      </c>
      <c r="BG21" s="21">
        <f t="shared" si="41"/>
        <v>3.3663962170846105E-3</v>
      </c>
      <c r="BH21" s="21">
        <f t="shared" si="41"/>
        <v>1.1992690758067892E-4</v>
      </c>
      <c r="BI21" s="21">
        <f t="shared" si="41"/>
        <v>4.2737938182541665E-6</v>
      </c>
      <c r="BJ21" s="21">
        <f t="shared" si="41"/>
        <v>1.5235421443877678E-7</v>
      </c>
      <c r="BK21" s="21">
        <f t="shared" si="41"/>
        <v>5.4329760177233558E-9</v>
      </c>
      <c r="BL21" s="21">
        <f t="shared" si="41"/>
        <v>1.9380364265969413E-10</v>
      </c>
      <c r="BM21" s="21">
        <f t="shared" si="41"/>
        <v>6.9155276497214142E-12</v>
      </c>
      <c r="BN21" s="2">
        <f t="shared" si="27"/>
        <v>69.494322247687279</v>
      </c>
      <c r="BO21" s="2">
        <f t="shared" si="27"/>
        <v>72.803575688053343</v>
      </c>
      <c r="BP21" s="2">
        <f t="shared" si="27"/>
        <v>76.112829128419406</v>
      </c>
      <c r="BQ21" s="2">
        <f t="shared" si="27"/>
        <v>79.42208256878547</v>
      </c>
      <c r="BR21" s="2">
        <f t="shared" si="27"/>
        <v>82.731336009151519</v>
      </c>
      <c r="BS21" s="2">
        <f t="shared" si="27"/>
        <v>86.040589449517583</v>
      </c>
      <c r="BT21" s="2">
        <f t="shared" si="27"/>
        <v>89.349842889883661</v>
      </c>
      <c r="BU21" s="2">
        <f t="shared" si="28"/>
        <v>2.7976301367726237E-16</v>
      </c>
      <c r="BV21" s="2">
        <f t="shared" si="28"/>
        <v>9.7704075071159539E-18</v>
      </c>
      <c r="BW21" s="2">
        <f t="shared" si="28"/>
        <v>3.4189223904193015E-19</v>
      </c>
      <c r="BX21" s="2">
        <f t="shared" si="28"/>
        <v>1.1985300215619557E-20</v>
      </c>
      <c r="BY21" s="2">
        <f t="shared" si="28"/>
        <v>4.2085175960793526E-22</v>
      </c>
      <c r="BZ21" s="2">
        <f t="shared" si="28"/>
        <v>1.4800438733402285E-23</v>
      </c>
      <c r="CA21" s="2">
        <f t="shared" si="28"/>
        <v>5.2123796712139904E-25</v>
      </c>
      <c r="CB21" s="2"/>
      <c r="CC21" s="6">
        <f t="shared" si="29"/>
        <v>31</v>
      </c>
      <c r="CD21" s="2">
        <f t="shared" si="30"/>
        <v>0</v>
      </c>
      <c r="CE21" s="2">
        <f t="shared" si="30"/>
        <v>0</v>
      </c>
      <c r="CF21" s="2">
        <f t="shared" si="30"/>
        <v>9.6901819901518148E-12</v>
      </c>
      <c r="CG21" s="2">
        <f t="shared" si="30"/>
        <v>6.5698002593705951E-12</v>
      </c>
      <c r="CH21" s="2">
        <f t="shared" si="30"/>
        <v>0</v>
      </c>
      <c r="CI21" s="2">
        <f t="shared" si="30"/>
        <v>0</v>
      </c>
      <c r="CJ21" s="2">
        <f t="shared" si="30"/>
        <v>0</v>
      </c>
      <c r="CK21" s="21">
        <f t="shared" si="42"/>
        <v>1.5235421443877678E-7</v>
      </c>
      <c r="CL21" s="21">
        <f t="shared" si="42"/>
        <v>5.4329760177233558E-9</v>
      </c>
      <c r="CM21" s="21">
        <f t="shared" si="42"/>
        <v>1.9380364265969413E-10</v>
      </c>
      <c r="CN21" s="21">
        <f t="shared" si="42"/>
        <v>6.9155276497214142E-12</v>
      </c>
      <c r="CO21" s="21">
        <f t="shared" si="42"/>
        <v>2.4684613907692739E-13</v>
      </c>
      <c r="CP21" s="21">
        <f t="shared" si="42"/>
        <v>8.8138034640136382E-15</v>
      </c>
      <c r="CQ21" s="21">
        <f t="shared" si="42"/>
        <v>3.1480002151275517E-16</v>
      </c>
      <c r="CR21" s="2">
        <f t="shared" si="31"/>
        <v>79.42208256878547</v>
      </c>
      <c r="CS21" s="2">
        <f t="shared" si="31"/>
        <v>82.731336009151519</v>
      </c>
      <c r="CT21" s="2">
        <f t="shared" si="31"/>
        <v>86.040589449517583</v>
      </c>
      <c r="CU21" s="2">
        <f t="shared" si="31"/>
        <v>89.349842889883661</v>
      </c>
      <c r="CV21" s="2">
        <f t="shared" si="31"/>
        <v>92.659096330249724</v>
      </c>
      <c r="CW21" s="2">
        <f t="shared" si="31"/>
        <v>95.968349770615774</v>
      </c>
      <c r="CX21" s="2">
        <f t="shared" si="31"/>
        <v>99.277603210981837</v>
      </c>
      <c r="CY21" s="2">
        <f t="shared" si="32"/>
        <v>1.1985300215619557E-20</v>
      </c>
      <c r="CZ21" s="2">
        <f t="shared" si="32"/>
        <v>4.2085175960793526E-22</v>
      </c>
      <c r="DA21" s="2">
        <f t="shared" si="32"/>
        <v>1.4800438733402285E-23</v>
      </c>
      <c r="DB21" s="2">
        <f t="shared" si="32"/>
        <v>5.2123796712139904E-25</v>
      </c>
      <c r="DC21" s="2">
        <f t="shared" si="32"/>
        <v>1.8381018428161969E-26</v>
      </c>
      <c r="DD21" s="2">
        <f t="shared" si="32"/>
        <v>6.4898667289601999E-28</v>
      </c>
      <c r="DE21" s="2">
        <f t="shared" si="32"/>
        <v>2.2940305985483692E-29</v>
      </c>
      <c r="DF21" s="2"/>
      <c r="DG21" s="6">
        <f t="shared" si="33"/>
        <v>31</v>
      </c>
      <c r="DH21" s="2">
        <f t="shared" si="34"/>
        <v>2.3256436776364352E-11</v>
      </c>
      <c r="DI21" s="2">
        <f t="shared" si="34"/>
        <v>1.6597256902173285E-12</v>
      </c>
      <c r="DJ21" s="2">
        <f t="shared" si="34"/>
        <v>6.9120265067113E-14</v>
      </c>
      <c r="DK21" s="2">
        <f t="shared" si="34"/>
        <v>2.2948309919001988E-15</v>
      </c>
      <c r="DL21" s="2">
        <f t="shared" si="34"/>
        <v>7.3274719625260335E-17</v>
      </c>
      <c r="DM21" s="2">
        <f t="shared" si="34"/>
        <v>0</v>
      </c>
      <c r="DN21" s="2">
        <f t="shared" si="34"/>
        <v>0</v>
      </c>
      <c r="DO21" s="2">
        <f t="shared" si="34"/>
        <v>0</v>
      </c>
      <c r="DP21" s="2">
        <f t="shared" si="34"/>
        <v>0</v>
      </c>
      <c r="DQ21" s="2">
        <f t="shared" si="34"/>
        <v>0</v>
      </c>
      <c r="DR21" s="2">
        <f t="shared" si="34"/>
        <v>0</v>
      </c>
      <c r="DS21" s="2">
        <f t="shared" si="34"/>
        <v>0</v>
      </c>
      <c r="DT21" s="2">
        <f t="shared" si="34"/>
        <v>0</v>
      </c>
      <c r="DU21" s="21">
        <f t="shared" si="43"/>
        <v>3.8760728531938826E-10</v>
      </c>
      <c r="DV21" s="21">
        <f t="shared" si="43"/>
        <v>1.3831055299442828E-11</v>
      </c>
      <c r="DW21" s="21">
        <f t="shared" si="43"/>
        <v>4.9369227815385478E-13</v>
      </c>
      <c r="DX21" s="21">
        <f t="shared" si="43"/>
        <v>1.7627606928027276E-14</v>
      </c>
      <c r="DY21" s="21">
        <f t="shared" si="43"/>
        <v>6.2960004302551035E-16</v>
      </c>
      <c r="DZ21" s="21">
        <f t="shared" si="43"/>
        <v>2.24941121251426E-17</v>
      </c>
      <c r="EA21" s="21">
        <f t="shared" si="43"/>
        <v>8.0390367079374164E-19</v>
      </c>
      <c r="EB21" s="21">
        <f t="shared" si="43"/>
        <v>2.8738794021721699E-20</v>
      </c>
      <c r="EC21" s="21">
        <f t="shared" si="43"/>
        <v>1.0276867354406237E-21</v>
      </c>
      <c r="ED21" s="21">
        <f t="shared" si="43"/>
        <v>3.6760291623322407E-23</v>
      </c>
      <c r="EE21" s="21">
        <f t="shared" si="43"/>
        <v>1.3152897178194373E-24</v>
      </c>
      <c r="EF21" s="21">
        <f t="shared" si="43"/>
        <v>4.7074581755585221E-26</v>
      </c>
      <c r="EG21" s="21">
        <f t="shared" si="43"/>
        <v>1.685281162128396E-27</v>
      </c>
      <c r="EH21" s="2">
        <f t="shared" si="35"/>
        <v>86.040589449517583</v>
      </c>
      <c r="EI21" s="2">
        <f t="shared" si="35"/>
        <v>89.349842889883661</v>
      </c>
      <c r="EJ21" s="2">
        <f t="shared" si="35"/>
        <v>92.659096330249724</v>
      </c>
      <c r="EK21" s="2">
        <f t="shared" si="35"/>
        <v>95.968349770615774</v>
      </c>
      <c r="EL21" s="2">
        <f t="shared" si="35"/>
        <v>99.277603210981837</v>
      </c>
      <c r="EM21" s="2">
        <f t="shared" si="35"/>
        <v>102.5868566513479</v>
      </c>
      <c r="EN21" s="2">
        <f t="shared" si="35"/>
        <v>105.89611009171396</v>
      </c>
      <c r="EO21" s="2">
        <f t="shared" si="35"/>
        <v>109.20536353208003</v>
      </c>
      <c r="EP21" s="2">
        <f t="shared" si="35"/>
        <v>112.51461697244608</v>
      </c>
      <c r="EQ21" s="2">
        <f t="shared" si="35"/>
        <v>115.82387041281214</v>
      </c>
      <c r="ER21" s="2">
        <f t="shared" si="35"/>
        <v>119.1331238531782</v>
      </c>
      <c r="ES21" s="2">
        <f t="shared" si="35"/>
        <v>122.44237729354427</v>
      </c>
      <c r="ET21" s="2">
        <f t="shared" si="35"/>
        <v>125.75163073391032</v>
      </c>
      <c r="EU21" s="2">
        <f t="shared" si="36"/>
        <v>2.960087746680457E-23</v>
      </c>
      <c r="EV21" s="2">
        <f t="shared" si="36"/>
        <v>1.0424759342427981E-24</v>
      </c>
      <c r="EW21" s="2">
        <f t="shared" si="36"/>
        <v>3.6762036856323938E-26</v>
      </c>
      <c r="EX21" s="2">
        <f t="shared" si="36"/>
        <v>1.29797334579204E-27</v>
      </c>
      <c r="EY21" s="2">
        <f t="shared" si="36"/>
        <v>4.5880611970967383E-29</v>
      </c>
      <c r="EZ21" s="2">
        <f t="shared" si="36"/>
        <v>1.6235206509436843E-30</v>
      </c>
      <c r="FA21" s="2">
        <f t="shared" si="36"/>
        <v>5.7507248239202532E-32</v>
      </c>
      <c r="FB21" s="2">
        <f t="shared" si="36"/>
        <v>2.0389055806637623E-33</v>
      </c>
      <c r="FC21" s="2">
        <f t="shared" si="36"/>
        <v>7.2353131174175975E-35</v>
      </c>
      <c r="FD21" s="2">
        <f t="shared" si="36"/>
        <v>2.5696929054665662E-36</v>
      </c>
      <c r="FE21" s="2">
        <f t="shared" si="36"/>
        <v>9.1337395286502348E-38</v>
      </c>
      <c r="FF21" s="2">
        <f t="shared" si="36"/>
        <v>3.2489346691211001E-39</v>
      </c>
      <c r="FG21" s="2">
        <f t="shared" si="36"/>
        <v>1.1564882186465609E-40</v>
      </c>
    </row>
    <row r="22" spans="1:163" x14ac:dyDescent="0.25">
      <c r="A22" s="19">
        <v>4</v>
      </c>
      <c r="B22" s="19">
        <v>33</v>
      </c>
      <c r="C22" s="4">
        <f t="shared" si="37"/>
        <v>4</v>
      </c>
      <c r="D22" s="20">
        <f t="shared" si="37"/>
        <v>33</v>
      </c>
      <c r="E22" s="8">
        <f t="shared" si="12"/>
        <v>306.16000000000003</v>
      </c>
      <c r="F22" s="21">
        <f t="shared" si="44"/>
        <v>6.3371356147021542E-14</v>
      </c>
      <c r="G22" s="7">
        <f t="shared" si="13"/>
        <v>1.4998016723360608</v>
      </c>
      <c r="H22" s="7">
        <f t="shared" si="14"/>
        <v>4.9885103813982069E-2</v>
      </c>
      <c r="I22" s="32">
        <f t="shared" si="15"/>
        <v>82.428037303059781</v>
      </c>
      <c r="J22" s="2">
        <f t="shared" si="38"/>
        <v>3.8957535866143762E-2</v>
      </c>
      <c r="K22" s="2">
        <f t="shared" si="16"/>
        <v>0.65912760468269616</v>
      </c>
      <c r="L22" s="2">
        <f t="shared" si="45"/>
        <v>0.99674952402361983</v>
      </c>
      <c r="M22" s="2">
        <f t="shared" si="17"/>
        <v>8.2826657916787415E-3</v>
      </c>
      <c r="N22" s="2">
        <f t="shared" si="18"/>
        <v>3.3295810486866362E-4</v>
      </c>
      <c r="O22" s="2">
        <f t="shared" si="19"/>
        <v>3.1711966386183121E-11</v>
      </c>
      <c r="P22" s="2">
        <f t="shared" si="20"/>
        <v>4.845196022174036E-11</v>
      </c>
      <c r="Q22" s="6">
        <f t="shared" si="21"/>
        <v>33</v>
      </c>
      <c r="R22" s="2">
        <f t="shared" si="22"/>
        <v>7.6491939548063497E-3</v>
      </c>
      <c r="S22" s="2">
        <f t="shared" si="22"/>
        <v>5.9919051328732875E-4</v>
      </c>
      <c r="T22" s="2">
        <f t="shared" si="22"/>
        <v>3.2645141812132068E-5</v>
      </c>
      <c r="U22" s="2">
        <f t="shared" si="22"/>
        <v>1.5773987338985053E-6</v>
      </c>
      <c r="V22" s="2">
        <f t="shared" si="22"/>
        <v>5.7188864288626463E-8</v>
      </c>
      <c r="W22" s="2">
        <f t="shared" si="22"/>
        <v>1.5558476174071245E-9</v>
      </c>
      <c r="X22" s="2">
        <f t="shared" si="22"/>
        <v>3.7643688166610902E-11</v>
      </c>
      <c r="Y22" s="2">
        <f t="shared" si="22"/>
        <v>6.8343664061387703E-13</v>
      </c>
      <c r="Z22" s="21">
        <f t="shared" si="39"/>
        <v>0.16603555156684677</v>
      </c>
      <c r="AA22" s="21">
        <f t="shared" si="39"/>
        <v>6.0099286292192942E-3</v>
      </c>
      <c r="AB22" s="21">
        <f t="shared" si="39"/>
        <v>2.1765796452377818E-4</v>
      </c>
      <c r="AC22" s="21">
        <f t="shared" si="39"/>
        <v>7.8870247719779828E-6</v>
      </c>
      <c r="AD22" s="21">
        <f t="shared" si="39"/>
        <v>2.8594436230739437E-7</v>
      </c>
      <c r="AE22" s="21">
        <f t="shared" si="39"/>
        <v>1.0372317523098627E-8</v>
      </c>
      <c r="AF22" s="21">
        <f t="shared" si="39"/>
        <v>3.7643689880316968E-10</v>
      </c>
      <c r="AG22" s="21">
        <f t="shared" si="39"/>
        <v>1.3668688132136557E-11</v>
      </c>
      <c r="AH22" s="2">
        <f t="shared" si="23"/>
        <v>65.752712726792609</v>
      </c>
      <c r="AI22" s="2">
        <f t="shared" si="23"/>
        <v>69.040348363132239</v>
      </c>
      <c r="AJ22" s="2">
        <f t="shared" si="23"/>
        <v>72.327983999471869</v>
      </c>
      <c r="AK22" s="2">
        <f t="shared" si="23"/>
        <v>75.615619635811484</v>
      </c>
      <c r="AL22" s="2">
        <f t="shared" si="23"/>
        <v>78.903255272151114</v>
      </c>
      <c r="AM22" s="2">
        <f t="shared" si="23"/>
        <v>82.190890908490744</v>
      </c>
      <c r="AN22" s="2">
        <f t="shared" si="23"/>
        <v>85.478526544830373</v>
      </c>
      <c r="AO22" s="2">
        <f t="shared" si="23"/>
        <v>88.766162181170017</v>
      </c>
      <c r="AP22" s="2">
        <f t="shared" si="40"/>
        <v>1.2565036888387251E-14</v>
      </c>
      <c r="AQ22" s="2">
        <f t="shared" si="24"/>
        <v>4.4747302217979436E-16</v>
      </c>
      <c r="AR22" s="2">
        <f t="shared" si="24"/>
        <v>1.5969936158885138E-17</v>
      </c>
      <c r="AS22" s="2">
        <f t="shared" si="24"/>
        <v>5.7107317887240631E-19</v>
      </c>
      <c r="AT22" s="2">
        <f t="shared" si="24"/>
        <v>2.0457932526769859E-20</v>
      </c>
      <c r="AU22" s="2">
        <f t="shared" si="24"/>
        <v>7.3409242216899767E-22</v>
      </c>
      <c r="AV22" s="2">
        <f t="shared" si="24"/>
        <v>2.6381748301165898E-23</v>
      </c>
      <c r="AW22" s="2">
        <f t="shared" si="24"/>
        <v>9.4944797150548853E-25</v>
      </c>
      <c r="AX22" s="2"/>
      <c r="AY22" s="6">
        <f t="shared" si="25"/>
        <v>33</v>
      </c>
      <c r="AZ22" s="2">
        <f t="shared" si="26"/>
        <v>2.987725110322026E-4</v>
      </c>
      <c r="BA22" s="2">
        <f t="shared" si="26"/>
        <v>3.2553548129793383E-5</v>
      </c>
      <c r="BB22" s="2">
        <f t="shared" si="26"/>
        <v>1.572897231527648E-6</v>
      </c>
      <c r="BC22" s="2">
        <f t="shared" si="26"/>
        <v>5.7023130062283658E-8</v>
      </c>
      <c r="BD22" s="2">
        <f t="shared" si="26"/>
        <v>2.0683663004561484E-9</v>
      </c>
      <c r="BE22" s="2">
        <f t="shared" si="26"/>
        <v>5.6297400075067113E-11</v>
      </c>
      <c r="BF22" s="2">
        <f t="shared" si="26"/>
        <v>6.8137717690319734E-13</v>
      </c>
      <c r="BG22" s="21">
        <f t="shared" si="41"/>
        <v>5.9933746633939276E-3</v>
      </c>
      <c r="BH22" s="21">
        <f t="shared" si="41"/>
        <v>2.1704720723964374E-4</v>
      </c>
      <c r="BI22" s="21">
        <f t="shared" si="41"/>
        <v>7.8645170829182157E-6</v>
      </c>
      <c r="BJ22" s="21">
        <f t="shared" si="41"/>
        <v>2.8511569098993882E-7</v>
      </c>
      <c r="BK22" s="21">
        <f t="shared" si="41"/>
        <v>1.034183156215876E-8</v>
      </c>
      <c r="BL22" s="21">
        <f t="shared" si="41"/>
        <v>3.7531604864020967E-10</v>
      </c>
      <c r="BM22" s="21">
        <f t="shared" si="41"/>
        <v>1.362749937796016E-11</v>
      </c>
      <c r="BN22" s="2">
        <f t="shared" si="27"/>
        <v>69.040348363132239</v>
      </c>
      <c r="BO22" s="2">
        <f t="shared" si="27"/>
        <v>72.327983999471869</v>
      </c>
      <c r="BP22" s="2">
        <f t="shared" si="27"/>
        <v>75.615619635811484</v>
      </c>
      <c r="BQ22" s="2">
        <f t="shared" si="27"/>
        <v>78.903255272151114</v>
      </c>
      <c r="BR22" s="2">
        <f t="shared" si="27"/>
        <v>82.190890908490744</v>
      </c>
      <c r="BS22" s="2">
        <f t="shared" si="27"/>
        <v>85.478526544830373</v>
      </c>
      <c r="BT22" s="2">
        <f t="shared" si="27"/>
        <v>88.766162181170017</v>
      </c>
      <c r="BU22" s="2">
        <f t="shared" si="28"/>
        <v>4.4623820038887939E-16</v>
      </c>
      <c r="BV22" s="2">
        <f t="shared" si="28"/>
        <v>1.5925052605909668E-17</v>
      </c>
      <c r="BW22" s="2">
        <f t="shared" si="28"/>
        <v>5.6944124187235147E-19</v>
      </c>
      <c r="BX22" s="2">
        <f t="shared" si="28"/>
        <v>2.0398575028747696E-20</v>
      </c>
      <c r="BY22" s="2">
        <f t="shared" si="28"/>
        <v>7.3193259258863261E-22</v>
      </c>
      <c r="BZ22" s="2">
        <f t="shared" si="28"/>
        <v>2.6303126057896296E-23</v>
      </c>
      <c r="CA22" s="2">
        <f t="shared" si="28"/>
        <v>9.4658471796035627E-25</v>
      </c>
      <c r="CB22" s="2"/>
      <c r="CC22" s="6">
        <f t="shared" si="29"/>
        <v>33</v>
      </c>
      <c r="CD22" s="2">
        <f t="shared" si="30"/>
        <v>0</v>
      </c>
      <c r="CE22" s="2">
        <f t="shared" si="30"/>
        <v>0</v>
      </c>
      <c r="CF22" s="2">
        <f t="shared" si="30"/>
        <v>1.8765800025022374E-11</v>
      </c>
      <c r="CG22" s="2">
        <f t="shared" si="30"/>
        <v>1.2946166361160749E-11</v>
      </c>
      <c r="CH22" s="2">
        <f t="shared" si="30"/>
        <v>0</v>
      </c>
      <c r="CI22" s="2">
        <f t="shared" si="30"/>
        <v>0</v>
      </c>
      <c r="CJ22" s="2">
        <f t="shared" si="30"/>
        <v>0</v>
      </c>
      <c r="CK22" s="21">
        <f t="shared" si="42"/>
        <v>2.8511569098993882E-7</v>
      </c>
      <c r="CL22" s="21">
        <f t="shared" si="42"/>
        <v>1.034183156215876E-8</v>
      </c>
      <c r="CM22" s="21">
        <f t="shared" si="42"/>
        <v>3.7531604864020967E-10</v>
      </c>
      <c r="CN22" s="21">
        <f t="shared" si="42"/>
        <v>1.362749937796016E-11</v>
      </c>
      <c r="CO22" s="21">
        <f t="shared" si="42"/>
        <v>4.9505171962095896E-13</v>
      </c>
      <c r="CP22" s="21">
        <f t="shared" si="42"/>
        <v>1.7992699898202739E-14</v>
      </c>
      <c r="CQ22" s="21">
        <f t="shared" si="42"/>
        <v>6.5425860845324094E-16</v>
      </c>
      <c r="CR22" s="2">
        <f t="shared" si="31"/>
        <v>78.903255272151114</v>
      </c>
      <c r="CS22" s="2">
        <f t="shared" si="31"/>
        <v>82.190890908490744</v>
      </c>
      <c r="CT22" s="2">
        <f t="shared" si="31"/>
        <v>85.478526544830373</v>
      </c>
      <c r="CU22" s="2">
        <f t="shared" si="31"/>
        <v>88.766162181170017</v>
      </c>
      <c r="CV22" s="2">
        <f t="shared" si="31"/>
        <v>92.053797817509647</v>
      </c>
      <c r="CW22" s="2">
        <f t="shared" si="31"/>
        <v>95.341433453849277</v>
      </c>
      <c r="CX22" s="2">
        <f t="shared" si="31"/>
        <v>98.629069090188906</v>
      </c>
      <c r="CY22" s="2">
        <f t="shared" si="32"/>
        <v>2.0398575028747696E-20</v>
      </c>
      <c r="CZ22" s="2">
        <f t="shared" si="32"/>
        <v>7.3193259258863261E-22</v>
      </c>
      <c r="DA22" s="2">
        <f t="shared" si="32"/>
        <v>2.6303126057896296E-23</v>
      </c>
      <c r="DB22" s="2">
        <f t="shared" si="32"/>
        <v>9.4658471796035627E-25</v>
      </c>
      <c r="DC22" s="2">
        <f t="shared" si="32"/>
        <v>3.4110142670496033E-26</v>
      </c>
      <c r="DD22" s="2">
        <f t="shared" si="32"/>
        <v>1.2306657878636436E-27</v>
      </c>
      <c r="DE22" s="2">
        <f t="shared" si="32"/>
        <v>4.4452256995653888E-29</v>
      </c>
      <c r="DF22" s="2"/>
      <c r="DG22" s="6">
        <f t="shared" si="33"/>
        <v>33</v>
      </c>
      <c r="DH22" s="2">
        <f t="shared" si="34"/>
        <v>4.5037926721391836E-11</v>
      </c>
      <c r="DI22" s="2">
        <f t="shared" si="34"/>
        <v>3.2705971264590515E-12</v>
      </c>
      <c r="DJ22" s="2">
        <f t="shared" si="34"/>
        <v>1.3861356507050007E-13</v>
      </c>
      <c r="DK22" s="2">
        <f t="shared" si="34"/>
        <v>4.6762593797211599E-15</v>
      </c>
      <c r="DL22" s="2">
        <f t="shared" si="34"/>
        <v>1.4654943925052067E-16</v>
      </c>
      <c r="DM22" s="2">
        <f t="shared" si="34"/>
        <v>0</v>
      </c>
      <c r="DN22" s="2">
        <f t="shared" si="34"/>
        <v>0</v>
      </c>
      <c r="DO22" s="2">
        <f t="shared" si="34"/>
        <v>0</v>
      </c>
      <c r="DP22" s="2">
        <f t="shared" si="34"/>
        <v>0</v>
      </c>
      <c r="DQ22" s="2">
        <f t="shared" si="34"/>
        <v>0</v>
      </c>
      <c r="DR22" s="2">
        <f t="shared" si="34"/>
        <v>0</v>
      </c>
      <c r="DS22" s="2">
        <f t="shared" si="34"/>
        <v>0</v>
      </c>
      <c r="DT22" s="2">
        <f t="shared" si="34"/>
        <v>0</v>
      </c>
      <c r="DU22" s="21">
        <f t="shared" si="43"/>
        <v>7.5063209728041933E-10</v>
      </c>
      <c r="DV22" s="21">
        <f t="shared" si="43"/>
        <v>2.725499875592032E-11</v>
      </c>
      <c r="DW22" s="21">
        <f t="shared" si="43"/>
        <v>9.9010343924191793E-13</v>
      </c>
      <c r="DX22" s="21">
        <f t="shared" si="43"/>
        <v>3.5985399796405478E-14</v>
      </c>
      <c r="DY22" s="21">
        <f t="shared" si="43"/>
        <v>1.3085172169064819E-15</v>
      </c>
      <c r="DZ22" s="21">
        <f t="shared" si="43"/>
        <v>4.7603170746908489E-17</v>
      </c>
      <c r="EA22" s="21">
        <f t="shared" si="43"/>
        <v>1.7325733915715321E-18</v>
      </c>
      <c r="EB22" s="21">
        <f t="shared" si="43"/>
        <v>6.3087412839056054E-20</v>
      </c>
      <c r="EC22" s="21">
        <f t="shared" si="43"/>
        <v>2.2981857517813823E-21</v>
      </c>
      <c r="ED22" s="21">
        <f t="shared" si="43"/>
        <v>8.3755802849088958E-23</v>
      </c>
      <c r="EE22" s="21">
        <f t="shared" si="43"/>
        <v>3.0537122662306098E-24</v>
      </c>
      <c r="EF22" s="21">
        <f t="shared" si="43"/>
        <v>1.1138349541892103E-25</v>
      </c>
      <c r="EG22" s="21">
        <f t="shared" si="43"/>
        <v>4.0643324119665657E-27</v>
      </c>
      <c r="EH22" s="2">
        <f t="shared" si="35"/>
        <v>85.478526544830373</v>
      </c>
      <c r="EI22" s="2">
        <f t="shared" si="35"/>
        <v>88.766162181170017</v>
      </c>
      <c r="EJ22" s="2">
        <f t="shared" si="35"/>
        <v>92.053797817509647</v>
      </c>
      <c r="EK22" s="2">
        <f t="shared" si="35"/>
        <v>95.341433453849277</v>
      </c>
      <c r="EL22" s="2">
        <f t="shared" si="35"/>
        <v>98.629069090188906</v>
      </c>
      <c r="EM22" s="2">
        <f t="shared" si="35"/>
        <v>101.91670472652854</v>
      </c>
      <c r="EN22" s="2">
        <f t="shared" si="35"/>
        <v>105.20434036286817</v>
      </c>
      <c r="EO22" s="2">
        <f t="shared" si="35"/>
        <v>108.4919759992078</v>
      </c>
      <c r="EP22" s="2">
        <f t="shared" si="35"/>
        <v>111.77961163554743</v>
      </c>
      <c r="EQ22" s="2">
        <f t="shared" si="35"/>
        <v>115.06724727188706</v>
      </c>
      <c r="ER22" s="2">
        <f t="shared" si="35"/>
        <v>118.35488290822668</v>
      </c>
      <c r="ES22" s="2">
        <f t="shared" si="35"/>
        <v>121.64251854456631</v>
      </c>
      <c r="ET22" s="2">
        <f t="shared" si="35"/>
        <v>124.93015418090594</v>
      </c>
      <c r="EU22" s="2">
        <f t="shared" si="36"/>
        <v>5.2606252115792592E-23</v>
      </c>
      <c r="EV22" s="2">
        <f t="shared" si="36"/>
        <v>1.8931694359207125E-24</v>
      </c>
      <c r="EW22" s="2">
        <f t="shared" si="36"/>
        <v>6.8220285340992067E-26</v>
      </c>
      <c r="EX22" s="2">
        <f t="shared" si="36"/>
        <v>2.4613315757272872E-27</v>
      </c>
      <c r="EY22" s="2">
        <f t="shared" si="36"/>
        <v>8.8904513991307776E-29</v>
      </c>
      <c r="EZ22" s="2">
        <f t="shared" si="36"/>
        <v>3.2147157473800523E-30</v>
      </c>
      <c r="FA22" s="2">
        <f t="shared" si="36"/>
        <v>1.1635830785756695E-31</v>
      </c>
      <c r="FB22" s="2">
        <f t="shared" si="36"/>
        <v>4.2156241368953435E-33</v>
      </c>
      <c r="FC22" s="2">
        <f t="shared" si="36"/>
        <v>1.5286637682314674E-34</v>
      </c>
      <c r="FD22" s="2">
        <f t="shared" si="36"/>
        <v>5.5478621846659669E-36</v>
      </c>
      <c r="FE22" s="2">
        <f t="shared" si="36"/>
        <v>2.0150358973587955E-37</v>
      </c>
      <c r="FF22" s="2">
        <f t="shared" si="36"/>
        <v>7.3242777403084132E-39</v>
      </c>
      <c r="FG22" s="2">
        <f t="shared" si="36"/>
        <v>2.6641252591016749E-40</v>
      </c>
    </row>
    <row r="23" spans="1:163" x14ac:dyDescent="0.25">
      <c r="A23" s="19">
        <v>5</v>
      </c>
      <c r="B23" s="19">
        <v>35</v>
      </c>
      <c r="C23" s="4">
        <f t="shared" si="37"/>
        <v>5</v>
      </c>
      <c r="D23" s="20">
        <f t="shared" si="37"/>
        <v>35</v>
      </c>
      <c r="E23" s="8">
        <f t="shared" si="12"/>
        <v>308.16000000000003</v>
      </c>
      <c r="F23" s="21">
        <f t="shared" si="44"/>
        <v>6.3371356147021542E-14</v>
      </c>
      <c r="G23" s="7">
        <f t="shared" si="13"/>
        <v>1.499687039874827</v>
      </c>
      <c r="H23" s="7">
        <f t="shared" si="14"/>
        <v>4.9816963129142029E-2</v>
      </c>
      <c r="I23" s="32">
        <f t="shared" si="15"/>
        <v>82.435110479882511</v>
      </c>
      <c r="J23" s="2">
        <f t="shared" si="38"/>
        <v>3.907556074820303E-2</v>
      </c>
      <c r="K23" s="2">
        <f t="shared" si="16"/>
        <v>0.65940470337474089</v>
      </c>
      <c r="L23" s="2">
        <f t="shared" si="45"/>
        <v>0.996797415613355</v>
      </c>
      <c r="M23" s="2">
        <f t="shared" si="17"/>
        <v>1.3108426679547756E-2</v>
      </c>
      <c r="N23" s="2">
        <f t="shared" si="18"/>
        <v>5.6204364088077718E-4</v>
      </c>
      <c r="O23" s="2">
        <f t="shared" si="19"/>
        <v>5.8952781545329453E-11</v>
      </c>
      <c r="P23" s="2">
        <f t="shared" si="20"/>
        <v>8.9517820933693312E-11</v>
      </c>
      <c r="Q23" s="6">
        <f t="shared" si="21"/>
        <v>35</v>
      </c>
      <c r="R23" s="2">
        <f t="shared" si="22"/>
        <v>1.2040178129638951E-2</v>
      </c>
      <c r="S23" s="2">
        <f t="shared" si="22"/>
        <v>1.0093214051040799E-3</v>
      </c>
      <c r="T23" s="2">
        <f t="shared" si="22"/>
        <v>5.6065152297724019E-5</v>
      </c>
      <c r="U23" s="2">
        <f t="shared" si="22"/>
        <v>2.7573390790625041E-6</v>
      </c>
      <c r="V23" s="2">
        <f t="shared" si="22"/>
        <v>1.0176386422422468E-7</v>
      </c>
      <c r="W23" s="2">
        <f t="shared" si="22"/>
        <v>2.818825672878944E-9</v>
      </c>
      <c r="X23" s="2">
        <f t="shared" si="22"/>
        <v>6.9453698348098674E-11</v>
      </c>
      <c r="Y23" s="2">
        <f t="shared" si="22"/>
        <v>1.284344852692243E-12</v>
      </c>
      <c r="Z23" s="21">
        <f t="shared" si="39"/>
        <v>0.2754947242590452</v>
      </c>
      <c r="AA23" s="21">
        <f t="shared" si="39"/>
        <v>1.0144495893530774E-2</v>
      </c>
      <c r="AB23" s="21">
        <f t="shared" si="39"/>
        <v>3.738375505351373E-4</v>
      </c>
      <c r="AC23" s="21">
        <f t="shared" si="39"/>
        <v>1.3786790432715764E-5</v>
      </c>
      <c r="AD23" s="21">
        <f t="shared" si="39"/>
        <v>5.0881945057488861E-7</v>
      </c>
      <c r="AE23" s="21">
        <f t="shared" si="39"/>
        <v>1.8792171288955227E-8</v>
      </c>
      <c r="AF23" s="21">
        <f t="shared" si="39"/>
        <v>6.9453699855069513E-10</v>
      </c>
      <c r="AG23" s="21">
        <f t="shared" si="39"/>
        <v>2.5686884019298591E-11</v>
      </c>
      <c r="AH23" s="2">
        <f t="shared" si="23"/>
        <v>65.3259687449209</v>
      </c>
      <c r="AI23" s="2">
        <f t="shared" si="23"/>
        <v>68.592267182166935</v>
      </c>
      <c r="AJ23" s="2">
        <f t="shared" si="23"/>
        <v>71.858565619412985</v>
      </c>
      <c r="AK23" s="2">
        <f t="shared" si="23"/>
        <v>75.124864056659021</v>
      </c>
      <c r="AL23" s="2">
        <f t="shared" si="23"/>
        <v>78.391162493905071</v>
      </c>
      <c r="AM23" s="2">
        <f t="shared" si="23"/>
        <v>81.657460931151121</v>
      </c>
      <c r="AN23" s="2">
        <f t="shared" si="23"/>
        <v>84.923759368397157</v>
      </c>
      <c r="AO23" s="2">
        <f t="shared" si="23"/>
        <v>88.190057805643221</v>
      </c>
      <c r="AP23" s="2">
        <f t="shared" si="40"/>
        <v>1.9501613104622894E-14</v>
      </c>
      <c r="AQ23" s="2">
        <f t="shared" si="24"/>
        <v>7.0948615680029361E-16</v>
      </c>
      <c r="AR23" s="2">
        <f t="shared" si="24"/>
        <v>2.586724832690536E-17</v>
      </c>
      <c r="AS23" s="2">
        <f t="shared" si="24"/>
        <v>9.4494932974298809E-19</v>
      </c>
      <c r="AT23" s="2">
        <f t="shared" si="24"/>
        <v>3.4581829121668095E-20</v>
      </c>
      <c r="AU23" s="2">
        <f t="shared" si="24"/>
        <v>1.2676699738709368E-21</v>
      </c>
      <c r="AV23" s="2">
        <f t="shared" si="24"/>
        <v>4.6540183012669412E-23</v>
      </c>
      <c r="AW23" s="2">
        <f t="shared" si="24"/>
        <v>1.7110573433155032E-24</v>
      </c>
      <c r="AX23" s="2"/>
      <c r="AY23" s="6">
        <f t="shared" si="25"/>
        <v>35</v>
      </c>
      <c r="AZ23" s="2">
        <f t="shared" si="26"/>
        <v>5.0328064625321245E-4</v>
      </c>
      <c r="BA23" s="2">
        <f t="shared" si="26"/>
        <v>5.5908186485176253E-5</v>
      </c>
      <c r="BB23" s="2">
        <f t="shared" si="26"/>
        <v>2.7494860630916664E-6</v>
      </c>
      <c r="BC23" s="2">
        <f t="shared" si="26"/>
        <v>1.0146951974210339E-7</v>
      </c>
      <c r="BD23" s="2">
        <f t="shared" si="26"/>
        <v>3.7474081615584964E-9</v>
      </c>
      <c r="BE23" s="2">
        <f t="shared" si="26"/>
        <v>1.0387091187169517E-10</v>
      </c>
      <c r="BF23" s="2">
        <f t="shared" si="26"/>
        <v>1.2804812765665475E-12</v>
      </c>
      <c r="BG23" s="21">
        <f t="shared" si="41"/>
        <v>1.0116613731714581E-2</v>
      </c>
      <c r="BH23" s="21">
        <f t="shared" si="41"/>
        <v>3.7279072106151737E-4</v>
      </c>
      <c r="BI23" s="21">
        <f t="shared" si="41"/>
        <v>1.374752481224307E-5</v>
      </c>
      <c r="BJ23" s="21">
        <f t="shared" si="41"/>
        <v>5.0734772745808793E-7</v>
      </c>
      <c r="BK23" s="21">
        <f t="shared" si="41"/>
        <v>1.8737040974429717E-8</v>
      </c>
      <c r="BL23" s="21">
        <f t="shared" si="41"/>
        <v>6.9247273101031483E-10</v>
      </c>
      <c r="BM23" s="21">
        <f t="shared" si="41"/>
        <v>2.5609615510471554E-11</v>
      </c>
      <c r="BN23" s="2">
        <f t="shared" si="27"/>
        <v>68.592267182166935</v>
      </c>
      <c r="BO23" s="2">
        <f t="shared" si="27"/>
        <v>71.858565619412985</v>
      </c>
      <c r="BP23" s="2">
        <f t="shared" si="27"/>
        <v>75.124864056659021</v>
      </c>
      <c r="BQ23" s="2">
        <f t="shared" si="27"/>
        <v>78.391162493905071</v>
      </c>
      <c r="BR23" s="2">
        <f t="shared" si="27"/>
        <v>81.657460931151121</v>
      </c>
      <c r="BS23" s="2">
        <f t="shared" si="27"/>
        <v>84.923759368397157</v>
      </c>
      <c r="BT23" s="2">
        <f t="shared" si="27"/>
        <v>88.190057805643221</v>
      </c>
      <c r="BU23" s="2">
        <f t="shared" si="28"/>
        <v>7.0753345186674087E-16</v>
      </c>
      <c r="BV23" s="2">
        <f t="shared" si="28"/>
        <v>2.5794730287904196E-17</v>
      </c>
      <c r="BW23" s="2">
        <f t="shared" si="28"/>
        <v>9.4225541990307727E-19</v>
      </c>
      <c r="BX23" s="2">
        <f t="shared" si="28"/>
        <v>3.4481720559048652E-20</v>
      </c>
      <c r="BY23" s="2">
        <f t="shared" si="28"/>
        <v>1.2639483981824829E-21</v>
      </c>
      <c r="BZ23" s="2">
        <f t="shared" si="28"/>
        <v>4.6401775130780014E-23</v>
      </c>
      <c r="CA23" s="2">
        <f t="shared" si="28"/>
        <v>1.7059076667887082E-24</v>
      </c>
      <c r="CB23" s="2"/>
      <c r="CC23" s="6">
        <f t="shared" si="29"/>
        <v>35</v>
      </c>
      <c r="CD23" s="2">
        <f t="shared" si="30"/>
        <v>0</v>
      </c>
      <c r="CE23" s="2">
        <f t="shared" si="30"/>
        <v>0</v>
      </c>
      <c r="CF23" s="2">
        <f t="shared" si="30"/>
        <v>3.4623637290565057E-11</v>
      </c>
      <c r="CG23" s="2">
        <f t="shared" si="30"/>
        <v>2.4329144254764399E-11</v>
      </c>
      <c r="CH23" s="2">
        <f t="shared" si="30"/>
        <v>0</v>
      </c>
      <c r="CI23" s="2">
        <f t="shared" si="30"/>
        <v>0</v>
      </c>
      <c r="CJ23" s="2">
        <f t="shared" si="30"/>
        <v>0</v>
      </c>
      <c r="CK23" s="21">
        <f t="shared" si="42"/>
        <v>5.0734772745808793E-7</v>
      </c>
      <c r="CL23" s="21">
        <f t="shared" si="42"/>
        <v>1.8737040974429717E-8</v>
      </c>
      <c r="CM23" s="21">
        <f t="shared" si="42"/>
        <v>6.9247273101031483E-10</v>
      </c>
      <c r="CN23" s="21">
        <f t="shared" si="42"/>
        <v>2.5609615510471554E-11</v>
      </c>
      <c r="CO23" s="21">
        <f t="shared" si="42"/>
        <v>9.4775160431646713E-13</v>
      </c>
      <c r="CP23" s="21">
        <f t="shared" si="42"/>
        <v>3.5096961554108062E-14</v>
      </c>
      <c r="CQ23" s="21">
        <f t="shared" si="42"/>
        <v>1.3005304966878294E-15</v>
      </c>
      <c r="CR23" s="2">
        <f t="shared" si="31"/>
        <v>78.391162493905071</v>
      </c>
      <c r="CS23" s="2">
        <f t="shared" si="31"/>
        <v>81.657460931151121</v>
      </c>
      <c r="CT23" s="2">
        <f t="shared" si="31"/>
        <v>84.923759368397157</v>
      </c>
      <c r="CU23" s="2">
        <f t="shared" si="31"/>
        <v>88.190057805643221</v>
      </c>
      <c r="CV23" s="2">
        <f t="shared" si="31"/>
        <v>91.456356242889257</v>
      </c>
      <c r="CW23" s="2">
        <f t="shared" si="31"/>
        <v>94.722654680135307</v>
      </c>
      <c r="CX23" s="2">
        <f t="shared" si="31"/>
        <v>97.988953117381342</v>
      </c>
      <c r="CY23" s="2">
        <f t="shared" si="32"/>
        <v>3.4481720559048652E-20</v>
      </c>
      <c r="CZ23" s="2">
        <f t="shared" si="32"/>
        <v>1.2639483981824829E-21</v>
      </c>
      <c r="DA23" s="2">
        <f t="shared" si="32"/>
        <v>4.6401775130780014E-23</v>
      </c>
      <c r="DB23" s="2">
        <f t="shared" si="32"/>
        <v>1.7059076667887082E-24</v>
      </c>
      <c r="DC23" s="2">
        <f t="shared" si="32"/>
        <v>6.2798348291250672E-26</v>
      </c>
      <c r="DD23" s="2">
        <f t="shared" si="32"/>
        <v>2.3145860448918645E-27</v>
      </c>
      <c r="DE23" s="2">
        <f t="shared" si="32"/>
        <v>8.5407382992776095E-29</v>
      </c>
      <c r="DF23" s="2"/>
      <c r="DG23" s="6">
        <f t="shared" si="33"/>
        <v>35</v>
      </c>
      <c r="DH23" s="2">
        <f t="shared" si="34"/>
        <v>8.3096729497356129E-11</v>
      </c>
      <c r="DI23" s="2">
        <f t="shared" si="34"/>
        <v>6.1463101275194277E-12</v>
      </c>
      <c r="DJ23" s="2">
        <f t="shared" si="34"/>
        <v>2.6536772779195419E-13</v>
      </c>
      <c r="DK23" s="2">
        <f t="shared" si="34"/>
        <v>9.1215923703202858E-15</v>
      </c>
      <c r="DL23" s="2">
        <f t="shared" si="34"/>
        <v>2.8088642523016458E-16</v>
      </c>
      <c r="DM23" s="2">
        <f t="shared" si="34"/>
        <v>1.1102230246251566E-17</v>
      </c>
      <c r="DN23" s="2">
        <f t="shared" si="34"/>
        <v>0</v>
      </c>
      <c r="DO23" s="2">
        <f t="shared" si="34"/>
        <v>0</v>
      </c>
      <c r="DP23" s="2">
        <f t="shared" si="34"/>
        <v>0</v>
      </c>
      <c r="DQ23" s="2">
        <f t="shared" si="34"/>
        <v>0</v>
      </c>
      <c r="DR23" s="2">
        <f t="shared" si="34"/>
        <v>0</v>
      </c>
      <c r="DS23" s="2">
        <f t="shared" si="34"/>
        <v>0</v>
      </c>
      <c r="DT23" s="2">
        <f t="shared" si="34"/>
        <v>0</v>
      </c>
      <c r="DU23" s="21">
        <f t="shared" si="43"/>
        <v>1.3849454620206297E-9</v>
      </c>
      <c r="DV23" s="21">
        <f t="shared" si="43"/>
        <v>5.1219231020943109E-11</v>
      </c>
      <c r="DW23" s="21">
        <f t="shared" si="43"/>
        <v>1.8955032086329343E-12</v>
      </c>
      <c r="DX23" s="21">
        <f t="shared" si="43"/>
        <v>7.0193923108216124E-14</v>
      </c>
      <c r="DY23" s="21">
        <f t="shared" si="43"/>
        <v>2.6010609933756588E-15</v>
      </c>
      <c r="DZ23" s="21">
        <f t="shared" si="43"/>
        <v>9.6442881867810821E-17</v>
      </c>
      <c r="EA23" s="21">
        <f t="shared" si="43"/>
        <v>3.5780889785602908E-18</v>
      </c>
      <c r="EB23" s="21">
        <f t="shared" si="43"/>
        <v>1.3282695208752527E-19</v>
      </c>
      <c r="EC23" s="21">
        <f t="shared" si="43"/>
        <v>4.9336497038469168E-21</v>
      </c>
      <c r="ED23" s="21">
        <f t="shared" si="43"/>
        <v>1.8335404348021565E-22</v>
      </c>
      <c r="EE23" s="21">
        <f t="shared" si="43"/>
        <v>6.8178262575813731E-24</v>
      </c>
      <c r="EF23" s="21">
        <f t="shared" si="43"/>
        <v>2.5364595660849173E-25</v>
      </c>
      <c r="EG23" s="21">
        <f t="shared" si="43"/>
        <v>9.4412608862100412E-27</v>
      </c>
      <c r="EH23" s="2">
        <f t="shared" si="35"/>
        <v>84.923759368397157</v>
      </c>
      <c r="EI23" s="2">
        <f t="shared" si="35"/>
        <v>88.190057805643221</v>
      </c>
      <c r="EJ23" s="2">
        <f t="shared" si="35"/>
        <v>91.456356242889257</v>
      </c>
      <c r="EK23" s="2">
        <f t="shared" si="35"/>
        <v>94.722654680135307</v>
      </c>
      <c r="EL23" s="2">
        <f t="shared" si="35"/>
        <v>97.988953117381342</v>
      </c>
      <c r="EM23" s="2">
        <f t="shared" si="35"/>
        <v>101.25525155462739</v>
      </c>
      <c r="EN23" s="2">
        <f t="shared" si="35"/>
        <v>104.52154999187344</v>
      </c>
      <c r="EO23" s="2">
        <f t="shared" si="35"/>
        <v>107.78784842911948</v>
      </c>
      <c r="EP23" s="2">
        <f t="shared" si="35"/>
        <v>111.05414686636553</v>
      </c>
      <c r="EQ23" s="2">
        <f t="shared" si="35"/>
        <v>114.32044530361156</v>
      </c>
      <c r="ER23" s="2">
        <f t="shared" si="35"/>
        <v>117.58674374085761</v>
      </c>
      <c r="ES23" s="2">
        <f t="shared" si="35"/>
        <v>120.85304217810366</v>
      </c>
      <c r="ET23" s="2">
        <f t="shared" si="35"/>
        <v>124.1193406153497</v>
      </c>
      <c r="EU23" s="2">
        <f t="shared" si="36"/>
        <v>9.2803550261560028E-23</v>
      </c>
      <c r="EV23" s="2">
        <f t="shared" si="36"/>
        <v>3.4118153335774165E-24</v>
      </c>
      <c r="EW23" s="2">
        <f t="shared" si="36"/>
        <v>1.2559669658250134E-25</v>
      </c>
      <c r="EX23" s="2">
        <f t="shared" si="36"/>
        <v>4.6291720897837289E-27</v>
      </c>
      <c r="EY23" s="2">
        <f t="shared" si="36"/>
        <v>1.7081476598555219E-28</v>
      </c>
      <c r="EZ23" s="2">
        <f t="shared" si="36"/>
        <v>6.3097544749404026E-30</v>
      </c>
      <c r="FA23" s="2">
        <f t="shared" si="36"/>
        <v>2.3331113339551109E-31</v>
      </c>
      <c r="FB23" s="2">
        <f t="shared" si="36"/>
        <v>8.6351133161392729E-33</v>
      </c>
      <c r="FC23" s="2">
        <f t="shared" si="36"/>
        <v>3.1987930154212864E-34</v>
      </c>
      <c r="FD23" s="2">
        <f t="shared" si="36"/>
        <v>1.1859537763317848E-35</v>
      </c>
      <c r="FE23" s="2">
        <f t="shared" si="36"/>
        <v>4.4004059805975554E-37</v>
      </c>
      <c r="FF23" s="2">
        <f t="shared" si="36"/>
        <v>1.633964283470453E-38</v>
      </c>
      <c r="FG23" s="2">
        <f t="shared" si="36"/>
        <v>6.0715577522851189E-40</v>
      </c>
    </row>
    <row r="24" spans="1:163" x14ac:dyDescent="0.25">
      <c r="A24" s="19">
        <v>6</v>
      </c>
      <c r="B24" s="19">
        <v>37</v>
      </c>
      <c r="C24" s="4">
        <f t="shared" si="37"/>
        <v>6</v>
      </c>
      <c r="D24" s="20">
        <f t="shared" si="37"/>
        <v>37</v>
      </c>
      <c r="E24" s="8">
        <f t="shared" si="12"/>
        <v>310.16000000000003</v>
      </c>
      <c r="F24" s="21">
        <f t="shared" si="44"/>
        <v>6.3371356147021542E-14</v>
      </c>
      <c r="G24" s="7">
        <f t="shared" si="13"/>
        <v>1.4995333628135825</v>
      </c>
      <c r="H24" s="7">
        <f t="shared" si="14"/>
        <v>4.9723272262954178E-2</v>
      </c>
      <c r="I24" s="32">
        <f t="shared" si="15"/>
        <v>82.444814651024117</v>
      </c>
      <c r="J24" s="2">
        <f t="shared" si="38"/>
        <v>3.9236615780519513E-2</v>
      </c>
      <c r="K24" s="2">
        <f t="shared" si="16"/>
        <v>0.65978525909380936</v>
      </c>
      <c r="L24" s="2">
        <f t="shared" si="45"/>
        <v>0.99686161989498356</v>
      </c>
      <c r="M24" s="2">
        <f t="shared" si="17"/>
        <v>1.9629818256437077E-2</v>
      </c>
      <c r="N24" s="2">
        <f t="shared" si="18"/>
        <v>9.1869783965422007E-4</v>
      </c>
      <c r="O24" s="2">
        <f t="shared" si="19"/>
        <v>1.0663115945774848E-10</v>
      </c>
      <c r="P24" s="2">
        <f t="shared" si="20"/>
        <v>1.6087322030067238E-10</v>
      </c>
      <c r="Q24" s="6">
        <f t="shared" si="21"/>
        <v>37</v>
      </c>
      <c r="R24" s="2">
        <f t="shared" si="22"/>
        <v>1.7885644918037531E-2</v>
      </c>
      <c r="S24" s="2">
        <f t="shared" si="22"/>
        <v>1.6459287683301849E-3</v>
      </c>
      <c r="T24" s="2">
        <f t="shared" si="22"/>
        <v>9.3385382015659382E-5</v>
      </c>
      <c r="U24" s="2">
        <f t="shared" si="22"/>
        <v>4.6782141943424452E-6</v>
      </c>
      <c r="V24" s="2">
        <f t="shared" si="22"/>
        <v>1.7588302829718573E-7</v>
      </c>
      <c r="W24" s="2">
        <f t="shared" si="22"/>
        <v>4.9638465338119883E-9</v>
      </c>
      <c r="X24" s="2">
        <f t="shared" si="22"/>
        <v>1.2463545751018047E-10</v>
      </c>
      <c r="Y24" s="2">
        <f t="shared" si="22"/>
        <v>2.3490653866531375E-12</v>
      </c>
      <c r="Z24" s="21">
        <f t="shared" si="39"/>
        <v>0.44271987644073441</v>
      </c>
      <c r="AA24" s="21">
        <f t="shared" si="39"/>
        <v>1.6596246669981777E-2</v>
      </c>
      <c r="AB24" s="21">
        <f t="shared" si="39"/>
        <v>6.2276309012241769E-4</v>
      </c>
      <c r="AC24" s="21">
        <f t="shared" si="39"/>
        <v>2.3391344547044057E-5</v>
      </c>
      <c r="AD24" s="21">
        <f t="shared" si="39"/>
        <v>8.7941552818311772E-7</v>
      </c>
      <c r="AE24" s="21">
        <f t="shared" si="39"/>
        <v>3.3092310728677545E-8</v>
      </c>
      <c r="AF24" s="21">
        <f t="shared" si="39"/>
        <v>1.2463546033448485E-9</v>
      </c>
      <c r="AG24" s="21">
        <f t="shared" si="39"/>
        <v>4.6981344382078269E-11</v>
      </c>
      <c r="AH24" s="2">
        <f t="shared" si="23"/>
        <v>64.90472829647544</v>
      </c>
      <c r="AI24" s="2">
        <f t="shared" si="23"/>
        <v>68.149964711299219</v>
      </c>
      <c r="AJ24" s="2">
        <f t="shared" si="23"/>
        <v>71.395201126122984</v>
      </c>
      <c r="AK24" s="2">
        <f t="shared" si="23"/>
        <v>74.640437540946763</v>
      </c>
      <c r="AL24" s="2">
        <f t="shared" si="23"/>
        <v>77.885673955770528</v>
      </c>
      <c r="AM24" s="2">
        <f t="shared" si="23"/>
        <v>81.130910370594293</v>
      </c>
      <c r="AN24" s="2">
        <f t="shared" si="23"/>
        <v>84.376146785418072</v>
      </c>
      <c r="AO24" s="2">
        <f t="shared" si="23"/>
        <v>87.621383200241851</v>
      </c>
      <c r="AP24" s="2">
        <f t="shared" si="40"/>
        <v>3.0098897780268597E-14</v>
      </c>
      <c r="AQ24" s="2">
        <f t="shared" si="24"/>
        <v>1.118342353026593E-15</v>
      </c>
      <c r="AR24" s="2">
        <f t="shared" si="24"/>
        <v>4.1641997350180419E-17</v>
      </c>
      <c r="AS24" s="2">
        <f t="shared" si="24"/>
        <v>1.5536029491554274E-18</v>
      </c>
      <c r="AT24" s="2">
        <f t="shared" si="24"/>
        <v>5.8067005142468416E-20</v>
      </c>
      <c r="AU24" s="2">
        <f t="shared" si="24"/>
        <v>2.1738892032576491E-21</v>
      </c>
      <c r="AV24" s="2">
        <f t="shared" si="24"/>
        <v>8.1509612974276082E-23</v>
      </c>
      <c r="AW24" s="2">
        <f t="shared" si="24"/>
        <v>3.0605161749238478E-24</v>
      </c>
      <c r="AX24" s="2"/>
      <c r="AY24" s="6">
        <f t="shared" si="25"/>
        <v>37</v>
      </c>
      <c r="AZ24" s="2">
        <f t="shared" si="26"/>
        <v>8.2072622447186831E-4</v>
      </c>
      <c r="BA24" s="2">
        <f t="shared" si="26"/>
        <v>9.312453351992267E-5</v>
      </c>
      <c r="BB24" s="2">
        <f t="shared" si="26"/>
        <v>4.6649185075020588E-6</v>
      </c>
      <c r="BC24" s="2">
        <f t="shared" si="26"/>
        <v>1.7537533074651891E-7</v>
      </c>
      <c r="BD24" s="2">
        <f t="shared" si="26"/>
        <v>6.5990835684814899E-9</v>
      </c>
      <c r="BE24" s="2">
        <f t="shared" si="26"/>
        <v>1.8639859655777969E-10</v>
      </c>
      <c r="BF24" s="2">
        <f t="shared" si="26"/>
        <v>2.3420154704467677E-12</v>
      </c>
      <c r="BG24" s="21">
        <f t="shared" si="41"/>
        <v>1.6550735411833536E-2</v>
      </c>
      <c r="BH24" s="21">
        <f t="shared" si="41"/>
        <v>6.2102301834878013E-4</v>
      </c>
      <c r="BI24" s="21">
        <f t="shared" si="41"/>
        <v>2.3324864560021365E-5</v>
      </c>
      <c r="BJ24" s="21">
        <f t="shared" si="41"/>
        <v>8.7687703815152334E-7</v>
      </c>
      <c r="BK24" s="21">
        <f t="shared" si="41"/>
        <v>3.2995418342189604E-8</v>
      </c>
      <c r="BL24" s="21">
        <f t="shared" si="41"/>
        <v>1.2426572638382427E-9</v>
      </c>
      <c r="BM24" s="21">
        <f t="shared" si="41"/>
        <v>4.6840279181944621E-11</v>
      </c>
      <c r="BN24" s="2">
        <f t="shared" si="27"/>
        <v>68.149964711299219</v>
      </c>
      <c r="BO24" s="2">
        <f t="shared" si="27"/>
        <v>71.395201126122984</v>
      </c>
      <c r="BP24" s="2">
        <f t="shared" si="27"/>
        <v>74.640437540946763</v>
      </c>
      <c r="BQ24" s="2">
        <f t="shared" si="27"/>
        <v>77.885673955770528</v>
      </c>
      <c r="BR24" s="2">
        <f t="shared" si="27"/>
        <v>81.130910370594293</v>
      </c>
      <c r="BS24" s="2">
        <f t="shared" si="27"/>
        <v>84.376146785418072</v>
      </c>
      <c r="BT24" s="2">
        <f t="shared" si="27"/>
        <v>87.621383200241851</v>
      </c>
      <c r="BU24" s="2">
        <f t="shared" si="28"/>
        <v>1.1152724683508317E-15</v>
      </c>
      <c r="BV24" s="2">
        <f t="shared" si="28"/>
        <v>4.1525547606488655E-17</v>
      </c>
      <c r="BW24" s="2">
        <f t="shared" si="28"/>
        <v>1.5491844280005611E-18</v>
      </c>
      <c r="BX24" s="2">
        <f t="shared" si="28"/>
        <v>5.7899294113765725E-20</v>
      </c>
      <c r="BY24" s="2">
        <f t="shared" si="28"/>
        <v>2.1675211084334263E-21</v>
      </c>
      <c r="BZ24" s="2">
        <f t="shared" si="28"/>
        <v>8.1267715107201292E-23</v>
      </c>
      <c r="CA24" s="2">
        <f t="shared" si="28"/>
        <v>3.0513236155512602E-24</v>
      </c>
      <c r="CB24" s="2"/>
      <c r="CC24" s="6">
        <f t="shared" si="29"/>
        <v>37</v>
      </c>
      <c r="CD24" s="2">
        <f t="shared" si="30"/>
        <v>0</v>
      </c>
      <c r="CE24" s="2">
        <f t="shared" si="30"/>
        <v>0</v>
      </c>
      <c r="CF24" s="2">
        <f t="shared" si="30"/>
        <v>6.2132865519259892E-11</v>
      </c>
      <c r="CG24" s="2">
        <f t="shared" si="30"/>
        <v>4.4498293938488587E-11</v>
      </c>
      <c r="CH24" s="2">
        <f t="shared" si="30"/>
        <v>0</v>
      </c>
      <c r="CI24" s="2">
        <f t="shared" si="30"/>
        <v>0</v>
      </c>
      <c r="CJ24" s="2">
        <f t="shared" si="30"/>
        <v>0</v>
      </c>
      <c r="CK24" s="21">
        <f t="shared" si="42"/>
        <v>8.7687703815152334E-7</v>
      </c>
      <c r="CL24" s="21">
        <f t="shared" si="42"/>
        <v>3.2995418342189604E-8</v>
      </c>
      <c r="CM24" s="21">
        <f t="shared" si="42"/>
        <v>1.2426572638382427E-9</v>
      </c>
      <c r="CN24" s="21">
        <f t="shared" si="42"/>
        <v>4.6840279181944621E-11</v>
      </c>
      <c r="CO24" s="21">
        <f t="shared" si="42"/>
        <v>1.7670376557028563E-12</v>
      </c>
      <c r="CP24" s="21">
        <f t="shared" si="42"/>
        <v>6.6714221982758995E-14</v>
      </c>
      <c r="CQ24" s="21">
        <f t="shared" si="42"/>
        <v>2.5207262114067174E-15</v>
      </c>
      <c r="CR24" s="2">
        <f t="shared" si="31"/>
        <v>77.885673955770528</v>
      </c>
      <c r="CS24" s="2">
        <f t="shared" si="31"/>
        <v>81.130910370594293</v>
      </c>
      <c r="CT24" s="2">
        <f t="shared" si="31"/>
        <v>84.376146785418072</v>
      </c>
      <c r="CU24" s="2">
        <f t="shared" si="31"/>
        <v>87.621383200241851</v>
      </c>
      <c r="CV24" s="2">
        <f t="shared" si="31"/>
        <v>90.86661961506563</v>
      </c>
      <c r="CW24" s="2">
        <f t="shared" si="31"/>
        <v>94.111856029889395</v>
      </c>
      <c r="CX24" s="2">
        <f t="shared" si="31"/>
        <v>97.357092444713174</v>
      </c>
      <c r="CY24" s="2">
        <f t="shared" si="32"/>
        <v>5.7899294113765725E-20</v>
      </c>
      <c r="CZ24" s="2">
        <f t="shared" si="32"/>
        <v>2.1675211084334263E-21</v>
      </c>
      <c r="DA24" s="2">
        <f t="shared" si="32"/>
        <v>8.1267715107201292E-23</v>
      </c>
      <c r="DB24" s="2">
        <f t="shared" si="32"/>
        <v>3.0513236155512602E-24</v>
      </c>
      <c r="DC24" s="2">
        <f t="shared" si="32"/>
        <v>1.1471761643994453E-25</v>
      </c>
      <c r="DD24" s="2">
        <f t="shared" si="32"/>
        <v>4.3182147159090341E-27</v>
      </c>
      <c r="DE24" s="2">
        <f t="shared" si="32"/>
        <v>1.6273284019929625E-28</v>
      </c>
      <c r="DF24" s="2"/>
      <c r="DG24" s="6">
        <f t="shared" si="33"/>
        <v>37</v>
      </c>
      <c r="DH24" s="2">
        <f t="shared" si="34"/>
        <v>1.4911887058488559E-10</v>
      </c>
      <c r="DI24" s="2">
        <f t="shared" si="34"/>
        <v>1.1241660935468188E-11</v>
      </c>
      <c r="DJ24" s="2">
        <f t="shared" si="34"/>
        <v>4.9476867047815181E-13</v>
      </c>
      <c r="DK24" s="2">
        <f t="shared" si="34"/>
        <v>1.7348344982792698E-14</v>
      </c>
      <c r="DL24" s="2">
        <f t="shared" si="34"/>
        <v>5.4956039718945251E-16</v>
      </c>
      <c r="DM24" s="2">
        <f t="shared" si="34"/>
        <v>2.2204460492503132E-17</v>
      </c>
      <c r="DN24" s="2">
        <f t="shared" si="34"/>
        <v>0</v>
      </c>
      <c r="DO24" s="2">
        <f t="shared" si="34"/>
        <v>0</v>
      </c>
      <c r="DP24" s="2">
        <f t="shared" si="34"/>
        <v>0</v>
      </c>
      <c r="DQ24" s="2">
        <f t="shared" si="34"/>
        <v>0</v>
      </c>
      <c r="DR24" s="2">
        <f t="shared" si="34"/>
        <v>0</v>
      </c>
      <c r="DS24" s="2">
        <f t="shared" si="34"/>
        <v>0</v>
      </c>
      <c r="DT24" s="2">
        <f t="shared" si="34"/>
        <v>0</v>
      </c>
      <c r="DU24" s="21">
        <f t="shared" si="43"/>
        <v>2.4853145276764853E-9</v>
      </c>
      <c r="DV24" s="21">
        <f t="shared" si="43"/>
        <v>9.3680558363889242E-11</v>
      </c>
      <c r="DW24" s="21">
        <f t="shared" si="43"/>
        <v>3.5340753114057127E-12</v>
      </c>
      <c r="DX24" s="21">
        <f t="shared" si="43"/>
        <v>1.3342844396551799E-13</v>
      </c>
      <c r="DY24" s="21">
        <f t="shared" si="43"/>
        <v>5.0414524228134348E-15</v>
      </c>
      <c r="DZ24" s="21">
        <f t="shared" si="43"/>
        <v>1.9062777305196613E-16</v>
      </c>
      <c r="EA24" s="21">
        <f t="shared" si="43"/>
        <v>7.2132143541700646E-18</v>
      </c>
      <c r="EB24" s="21">
        <f t="shared" si="43"/>
        <v>2.7313218646029168E-19</v>
      </c>
      <c r="EC24" s="21">
        <f t="shared" si="43"/>
        <v>1.0349225072653843E-20</v>
      </c>
      <c r="ED24" s="21">
        <f t="shared" si="43"/>
        <v>3.9239506415775921E-22</v>
      </c>
      <c r="EE24" s="21">
        <f t="shared" si="43"/>
        <v>1.4887101827488285E-23</v>
      </c>
      <c r="EF24" s="21">
        <f t="shared" si="43"/>
        <v>5.651427871167954E-25</v>
      </c>
      <c r="EG24" s="21">
        <f t="shared" si="43"/>
        <v>2.1466361345873356E-26</v>
      </c>
      <c r="EH24" s="2">
        <f t="shared" si="35"/>
        <v>84.376146785418072</v>
      </c>
      <c r="EI24" s="2">
        <f t="shared" si="35"/>
        <v>87.621383200241851</v>
      </c>
      <c r="EJ24" s="2">
        <f t="shared" si="35"/>
        <v>90.86661961506563</v>
      </c>
      <c r="EK24" s="2">
        <f t="shared" si="35"/>
        <v>94.111856029889395</v>
      </c>
      <c r="EL24" s="2">
        <f t="shared" si="35"/>
        <v>97.357092444713174</v>
      </c>
      <c r="EM24" s="2">
        <f t="shared" si="35"/>
        <v>100.60232885953694</v>
      </c>
      <c r="EN24" s="2">
        <f t="shared" si="35"/>
        <v>103.84756527436072</v>
      </c>
      <c r="EO24" s="2">
        <f t="shared" si="35"/>
        <v>107.09280168918448</v>
      </c>
      <c r="EP24" s="2">
        <f t="shared" si="35"/>
        <v>110.33803810400826</v>
      </c>
      <c r="EQ24" s="2">
        <f t="shared" si="35"/>
        <v>113.58327451883203</v>
      </c>
      <c r="ER24" s="2">
        <f t="shared" si="35"/>
        <v>116.82851093365579</v>
      </c>
      <c r="ES24" s="2">
        <f t="shared" si="35"/>
        <v>120.07374734847957</v>
      </c>
      <c r="ET24" s="2">
        <f t="shared" si="35"/>
        <v>123.31898376330334</v>
      </c>
      <c r="EU24" s="2">
        <f t="shared" si="36"/>
        <v>1.6253543021440258E-22</v>
      </c>
      <c r="EV24" s="2">
        <f t="shared" si="36"/>
        <v>6.1026472311025204E-24</v>
      </c>
      <c r="EW24" s="2">
        <f t="shared" si="36"/>
        <v>2.2943523287988906E-25</v>
      </c>
      <c r="EX24" s="2">
        <f t="shared" si="36"/>
        <v>8.6364294318180683E-27</v>
      </c>
      <c r="EY24" s="2">
        <f t="shared" si="36"/>
        <v>3.254656803985925E-28</v>
      </c>
      <c r="EZ24" s="2">
        <f t="shared" si="36"/>
        <v>1.2278378757839979E-29</v>
      </c>
      <c r="FA24" s="2">
        <f t="shared" si="36"/>
        <v>4.6367395821235354E-31</v>
      </c>
      <c r="FB24" s="2">
        <f t="shared" si="36"/>
        <v>1.7526446292867182E-32</v>
      </c>
      <c r="FC24" s="2">
        <f t="shared" si="36"/>
        <v>6.6307165697982983E-34</v>
      </c>
      <c r="FD24" s="2">
        <f t="shared" si="36"/>
        <v>2.5106750734011356E-35</v>
      </c>
      <c r="FE24" s="2">
        <f t="shared" si="36"/>
        <v>9.5140153404878655E-37</v>
      </c>
      <c r="FF24" s="2">
        <f t="shared" si="36"/>
        <v>3.6079619419514643E-38</v>
      </c>
      <c r="FG24" s="2">
        <f t="shared" si="36"/>
        <v>1.3692026991615484E-39</v>
      </c>
    </row>
    <row r="25" spans="1:163" x14ac:dyDescent="0.25">
      <c r="A25" s="19">
        <v>7</v>
      </c>
      <c r="B25" s="19">
        <v>39</v>
      </c>
      <c r="C25" s="4">
        <f t="shared" si="37"/>
        <v>7</v>
      </c>
      <c r="D25" s="20">
        <f t="shared" si="37"/>
        <v>39</v>
      </c>
      <c r="E25" s="8">
        <f t="shared" si="12"/>
        <v>312.16000000000003</v>
      </c>
      <c r="F25" s="21">
        <f t="shared" si="44"/>
        <v>6.3371356147021542E-14</v>
      </c>
      <c r="G25" s="7">
        <f t="shared" si="13"/>
        <v>1.4993416158221662</v>
      </c>
      <c r="H25" s="7">
        <f t="shared" si="14"/>
        <v>4.960137805164596E-2</v>
      </c>
      <c r="I25" s="32">
        <f t="shared" si="15"/>
        <v>82.457395271914095</v>
      </c>
      <c r="J25" s="2">
        <f t="shared" si="38"/>
        <v>3.944359433141445E-2</v>
      </c>
      <c r="K25" s="2">
        <f t="shared" si="16"/>
        <v>0.66027928169810579</v>
      </c>
      <c r="L25" s="2">
        <f t="shared" si="45"/>
        <v>0.99694173008508113</v>
      </c>
      <c r="M25" s="2">
        <f t="shared" si="17"/>
        <v>2.7877533811888924E-2</v>
      </c>
      <c r="N25" s="2">
        <f t="shared" si="18"/>
        <v>1.4693782413653937E-3</v>
      </c>
      <c r="O25" s="2">
        <f t="shared" si="19"/>
        <v>1.8949141700197458E-10</v>
      </c>
      <c r="P25" s="2">
        <f t="shared" si="20"/>
        <v>2.8398683737940187E-10</v>
      </c>
      <c r="Q25" s="6">
        <f t="shared" si="21"/>
        <v>39</v>
      </c>
      <c r="R25" s="2">
        <f t="shared" si="22"/>
        <v>2.5091386105676024E-2</v>
      </c>
      <c r="S25" s="2">
        <f t="shared" si="22"/>
        <v>2.6255610270491726E-3</v>
      </c>
      <c r="T25" s="2">
        <f t="shared" si="22"/>
        <v>1.5249378760476829E-4</v>
      </c>
      <c r="U25" s="2">
        <f t="shared" si="22"/>
        <v>7.7857597017505494E-6</v>
      </c>
      <c r="V25" s="2">
        <f t="shared" si="22"/>
        <v>2.983257364919112E-7</v>
      </c>
      <c r="W25" s="2">
        <f t="shared" si="22"/>
        <v>8.5822129236579052E-9</v>
      </c>
      <c r="X25" s="2">
        <f t="shared" si="22"/>
        <v>2.1968600272259665E-10</v>
      </c>
      <c r="Y25" s="2">
        <f t="shared" si="22"/>
        <v>4.2217895845908515E-12</v>
      </c>
      <c r="Z25" s="21">
        <f t="shared" si="39"/>
        <v>0.69680932224968384</v>
      </c>
      <c r="AA25" s="21">
        <f t="shared" si="39"/>
        <v>2.6606443323909341E-2</v>
      </c>
      <c r="AB25" s="21">
        <f t="shared" si="39"/>
        <v>1.0171423646523744E-3</v>
      </c>
      <c r="AC25" s="21">
        <f t="shared" si="39"/>
        <v>3.8929556254042969E-5</v>
      </c>
      <c r="AD25" s="21">
        <f t="shared" si="39"/>
        <v>1.4916297949220018E-6</v>
      </c>
      <c r="AE25" s="21">
        <f t="shared" si="39"/>
        <v>5.7214754487705015E-8</v>
      </c>
      <c r="AF25" s="21">
        <f t="shared" si="39"/>
        <v>2.1968600009664396E-9</v>
      </c>
      <c r="AG25" s="21">
        <f t="shared" si="39"/>
        <v>8.4435782250036307E-11</v>
      </c>
      <c r="AH25" s="2">
        <f t="shared" si="23"/>
        <v>64.488885598522629</v>
      </c>
      <c r="AI25" s="2">
        <f t="shared" si="23"/>
        <v>67.713329878448761</v>
      </c>
      <c r="AJ25" s="2">
        <f t="shared" si="23"/>
        <v>70.937774158374893</v>
      </c>
      <c r="AK25" s="2">
        <f t="shared" si="23"/>
        <v>74.162218438301025</v>
      </c>
      <c r="AL25" s="2">
        <f t="shared" si="23"/>
        <v>77.386662718227143</v>
      </c>
      <c r="AM25" s="2">
        <f t="shared" si="23"/>
        <v>80.611106998153275</v>
      </c>
      <c r="AN25" s="2">
        <f t="shared" si="23"/>
        <v>83.835551278079407</v>
      </c>
      <c r="AO25" s="2">
        <f t="shared" si="23"/>
        <v>87.059995558005554</v>
      </c>
      <c r="AP25" s="2">
        <f t="shared" si="40"/>
        <v>4.6200890543826861E-14</v>
      </c>
      <c r="AQ25" s="2">
        <f t="shared" si="24"/>
        <v>1.75270209028436E-15</v>
      </c>
      <c r="AR25" s="2">
        <f t="shared" si="24"/>
        <v>6.6634346813422286E-17</v>
      </c>
      <c r="AS25" s="2">
        <f t="shared" si="24"/>
        <v>2.5382804971274752E-18</v>
      </c>
      <c r="AT25" s="2">
        <f t="shared" si="24"/>
        <v>9.6863853478265889E-20</v>
      </c>
      <c r="AU25" s="2">
        <f t="shared" si="24"/>
        <v>3.702561177847476E-21</v>
      </c>
      <c r="AV25" s="2">
        <f t="shared" si="24"/>
        <v>1.4174442904662025E-22</v>
      </c>
      <c r="AW25" s="2">
        <f t="shared" si="24"/>
        <v>5.4340546963407068E-24</v>
      </c>
      <c r="AX25" s="2"/>
      <c r="AY25" s="6">
        <f t="shared" si="25"/>
        <v>39</v>
      </c>
      <c r="AZ25" s="2">
        <f t="shared" si="26"/>
        <v>1.3092364675783954E-3</v>
      </c>
      <c r="BA25" s="2">
        <f t="shared" si="26"/>
        <v>1.520688844234619E-4</v>
      </c>
      <c r="BB25" s="2">
        <f t="shared" si="26"/>
        <v>7.7636806770087219E-6</v>
      </c>
      <c r="BC25" s="2">
        <f t="shared" si="26"/>
        <v>2.9746640988204122E-7</v>
      </c>
      <c r="BD25" s="2">
        <f t="shared" si="26"/>
        <v>1.1409514155680257E-8</v>
      </c>
      <c r="BE25" s="2">
        <f t="shared" si="26"/>
        <v>3.2855335119208462E-10</v>
      </c>
      <c r="BF25" s="2">
        <f t="shared" si="26"/>
        <v>4.2091385932252482E-12</v>
      </c>
      <c r="BG25" s="21">
        <f t="shared" si="41"/>
        <v>2.6533653852657539E-2</v>
      </c>
      <c r="BH25" s="21">
        <f t="shared" si="41"/>
        <v>1.0143067980845515E-3</v>
      </c>
      <c r="BI25" s="21">
        <f t="shared" si="41"/>
        <v>3.881915683871058E-5</v>
      </c>
      <c r="BJ25" s="21">
        <f t="shared" si="41"/>
        <v>1.4873331555057232E-6</v>
      </c>
      <c r="BK25" s="21">
        <f t="shared" si="41"/>
        <v>5.7047572459453942E-8</v>
      </c>
      <c r="BL25" s="21">
        <f t="shared" si="41"/>
        <v>2.1903557190778502E-9</v>
      </c>
      <c r="BM25" s="21">
        <f t="shared" si="41"/>
        <v>8.4182736782731742E-11</v>
      </c>
      <c r="BN25" s="2">
        <f t="shared" si="27"/>
        <v>67.713329878448761</v>
      </c>
      <c r="BO25" s="2">
        <f t="shared" si="27"/>
        <v>70.937774158374893</v>
      </c>
      <c r="BP25" s="2">
        <f t="shared" si="27"/>
        <v>74.162218438301025</v>
      </c>
      <c r="BQ25" s="2">
        <f t="shared" si="27"/>
        <v>77.386662718227143</v>
      </c>
      <c r="BR25" s="2">
        <f t="shared" si="27"/>
        <v>80.611106998153275</v>
      </c>
      <c r="BS25" s="2">
        <f t="shared" si="27"/>
        <v>83.835551278079407</v>
      </c>
      <c r="BT25" s="2">
        <f t="shared" si="27"/>
        <v>87.059995558005554</v>
      </c>
      <c r="BU25" s="2">
        <f t="shared" si="28"/>
        <v>1.7479035482509585E-15</v>
      </c>
      <c r="BV25" s="2">
        <f t="shared" si="28"/>
        <v>6.6448474078971E-17</v>
      </c>
      <c r="BW25" s="2">
        <f t="shared" si="28"/>
        <v>2.5310787422394209E-18</v>
      </c>
      <c r="BX25" s="2">
        <f t="shared" si="28"/>
        <v>9.6584726138746697E-20</v>
      </c>
      <c r="BY25" s="2">
        <f t="shared" si="28"/>
        <v>3.6917387331016352E-21</v>
      </c>
      <c r="BZ25" s="2">
        <f t="shared" si="28"/>
        <v>1.4132465143417261E-22</v>
      </c>
      <c r="CA25" s="2">
        <f t="shared" si="28"/>
        <v>5.417765795575792E-24</v>
      </c>
      <c r="CB25" s="2"/>
      <c r="CC25" s="6">
        <f t="shared" si="29"/>
        <v>39</v>
      </c>
      <c r="CD25" s="2">
        <f t="shared" si="30"/>
        <v>0</v>
      </c>
      <c r="CE25" s="2">
        <f t="shared" si="30"/>
        <v>0</v>
      </c>
      <c r="CF25" s="2">
        <f t="shared" si="30"/>
        <v>1.0951778373069487E-10</v>
      </c>
      <c r="CG25" s="2">
        <f t="shared" si="30"/>
        <v>7.9973633271279704E-11</v>
      </c>
      <c r="CH25" s="2">
        <f t="shared" si="30"/>
        <v>0</v>
      </c>
      <c r="CI25" s="2">
        <f t="shared" si="30"/>
        <v>0</v>
      </c>
      <c r="CJ25" s="2">
        <f t="shared" si="30"/>
        <v>0</v>
      </c>
      <c r="CK25" s="21">
        <f t="shared" si="42"/>
        <v>1.4873331555057232E-6</v>
      </c>
      <c r="CL25" s="21">
        <f t="shared" si="42"/>
        <v>5.7047572459453942E-8</v>
      </c>
      <c r="CM25" s="21">
        <f t="shared" si="42"/>
        <v>2.1903557190778502E-9</v>
      </c>
      <c r="CN25" s="21">
        <f t="shared" si="42"/>
        <v>8.4182736782731742E-11</v>
      </c>
      <c r="CO25" s="21">
        <f t="shared" si="42"/>
        <v>3.2385097355627224E-12</v>
      </c>
      <c r="CP25" s="21">
        <f t="shared" si="42"/>
        <v>1.2469946077470431E-13</v>
      </c>
      <c r="CQ25" s="21">
        <f t="shared" si="42"/>
        <v>4.8057938892129176E-15</v>
      </c>
      <c r="CR25" s="2">
        <f t="shared" si="31"/>
        <v>77.386662718227143</v>
      </c>
      <c r="CS25" s="2">
        <f t="shared" si="31"/>
        <v>80.611106998153275</v>
      </c>
      <c r="CT25" s="2">
        <f t="shared" si="31"/>
        <v>83.835551278079407</v>
      </c>
      <c r="CU25" s="2">
        <f t="shared" si="31"/>
        <v>87.059995558005554</v>
      </c>
      <c r="CV25" s="2">
        <f t="shared" si="31"/>
        <v>90.284439837931686</v>
      </c>
      <c r="CW25" s="2">
        <f t="shared" si="31"/>
        <v>93.508884117857818</v>
      </c>
      <c r="CX25" s="2">
        <f t="shared" si="31"/>
        <v>96.73332839778395</v>
      </c>
      <c r="CY25" s="2">
        <f t="shared" si="32"/>
        <v>9.6584726138746697E-20</v>
      </c>
      <c r="CZ25" s="2">
        <f t="shared" si="32"/>
        <v>3.6917387331016352E-21</v>
      </c>
      <c r="DA25" s="2">
        <f t="shared" si="32"/>
        <v>1.4132465143417261E-22</v>
      </c>
      <c r="DB25" s="2">
        <f t="shared" si="32"/>
        <v>5.417765795575792E-24</v>
      </c>
      <c r="DC25" s="2">
        <f t="shared" si="32"/>
        <v>2.0796679767314263E-25</v>
      </c>
      <c r="DD25" s="2">
        <f t="shared" si="32"/>
        <v>7.9928179346634891E-27</v>
      </c>
      <c r="DE25" s="2">
        <f t="shared" si="32"/>
        <v>3.0754067782960043E-28</v>
      </c>
      <c r="DF25" s="2"/>
      <c r="DG25" s="6">
        <f t="shared" si="33"/>
        <v>39</v>
      </c>
      <c r="DH25" s="2">
        <f t="shared" si="34"/>
        <v>2.6284268761500584E-10</v>
      </c>
      <c r="DI25" s="2">
        <f t="shared" si="34"/>
        <v>2.0203851924804894E-11</v>
      </c>
      <c r="DJ25" s="2">
        <f t="shared" si="34"/>
        <v>9.067857575928429E-13</v>
      </c>
      <c r="DK25" s="2">
        <f t="shared" si="34"/>
        <v>3.2416291873005323E-14</v>
      </c>
      <c r="DL25" s="2">
        <f t="shared" si="34"/>
        <v>1.0624834345662748E-15</v>
      </c>
      <c r="DM25" s="2">
        <f t="shared" si="34"/>
        <v>3.3306690738754701E-17</v>
      </c>
      <c r="DN25" s="2">
        <f t="shared" si="34"/>
        <v>0</v>
      </c>
      <c r="DO25" s="2">
        <f t="shared" si="34"/>
        <v>0</v>
      </c>
      <c r="DP25" s="2">
        <f t="shared" si="34"/>
        <v>0</v>
      </c>
      <c r="DQ25" s="2">
        <f t="shared" si="34"/>
        <v>0</v>
      </c>
      <c r="DR25" s="2">
        <f t="shared" si="34"/>
        <v>0</v>
      </c>
      <c r="DS25" s="2">
        <f t="shared" si="34"/>
        <v>0</v>
      </c>
      <c r="DT25" s="2">
        <f t="shared" si="34"/>
        <v>0</v>
      </c>
      <c r="DU25" s="21">
        <f t="shared" si="43"/>
        <v>4.3807114381557004E-9</v>
      </c>
      <c r="DV25" s="21">
        <f t="shared" si="43"/>
        <v>1.6836547356546348E-10</v>
      </c>
      <c r="DW25" s="21">
        <f t="shared" si="43"/>
        <v>6.4770194711254447E-12</v>
      </c>
      <c r="DX25" s="21">
        <f t="shared" si="43"/>
        <v>2.4939892154940862E-13</v>
      </c>
      <c r="DY25" s="21">
        <f t="shared" si="43"/>
        <v>9.6115877784258352E-15</v>
      </c>
      <c r="DZ25" s="21">
        <f t="shared" si="43"/>
        <v>3.7073319259020287E-16</v>
      </c>
      <c r="EA25" s="21">
        <f t="shared" si="43"/>
        <v>1.4311288244960045E-17</v>
      </c>
      <c r="EB25" s="21">
        <f t="shared" si="43"/>
        <v>5.5288224661232983E-19</v>
      </c>
      <c r="EC25" s="21">
        <f t="shared" si="43"/>
        <v>2.1375167641264037E-20</v>
      </c>
      <c r="ED25" s="21">
        <f t="shared" si="43"/>
        <v>8.2698239350082566E-22</v>
      </c>
      <c r="EE25" s="21">
        <f t="shared" si="43"/>
        <v>3.2016974168453304E-23</v>
      </c>
      <c r="EF25" s="21">
        <f t="shared" si="43"/>
        <v>1.2403652230854954E-24</v>
      </c>
      <c r="EG25" s="21">
        <f t="shared" si="43"/>
        <v>4.8083123031101399E-26</v>
      </c>
      <c r="EH25" s="2">
        <f t="shared" si="35"/>
        <v>83.835551278079407</v>
      </c>
      <c r="EI25" s="2">
        <f t="shared" si="35"/>
        <v>87.059995558005554</v>
      </c>
      <c r="EJ25" s="2">
        <f t="shared" si="35"/>
        <v>90.284439837931686</v>
      </c>
      <c r="EK25" s="2">
        <f t="shared" si="35"/>
        <v>93.508884117857818</v>
      </c>
      <c r="EL25" s="2">
        <f t="shared" si="35"/>
        <v>96.73332839778395</v>
      </c>
      <c r="EM25" s="2">
        <f t="shared" si="35"/>
        <v>99.957772677710082</v>
      </c>
      <c r="EN25" s="2">
        <f t="shared" si="35"/>
        <v>103.18221695763621</v>
      </c>
      <c r="EO25" s="2">
        <f t="shared" si="35"/>
        <v>106.40666123756233</v>
      </c>
      <c r="EP25" s="2">
        <f t="shared" si="35"/>
        <v>109.63110551748846</v>
      </c>
      <c r="EQ25" s="2">
        <f t="shared" si="35"/>
        <v>112.8555497974146</v>
      </c>
      <c r="ER25" s="2">
        <f t="shared" si="35"/>
        <v>116.07999407734073</v>
      </c>
      <c r="ES25" s="2">
        <f t="shared" si="35"/>
        <v>119.30443835726686</v>
      </c>
      <c r="ET25" s="2">
        <f t="shared" si="35"/>
        <v>122.52888263719299</v>
      </c>
      <c r="EU25" s="2">
        <f t="shared" si="36"/>
        <v>2.8264930286834522E-22</v>
      </c>
      <c r="EV25" s="2">
        <f t="shared" si="36"/>
        <v>1.0835531591151584E-23</v>
      </c>
      <c r="EW25" s="2">
        <f t="shared" si="36"/>
        <v>4.1593359534628525E-25</v>
      </c>
      <c r="EX25" s="2">
        <f t="shared" si="36"/>
        <v>1.5985635869326978E-26</v>
      </c>
      <c r="EY25" s="2">
        <f t="shared" si="36"/>
        <v>6.1508135565920086E-28</v>
      </c>
      <c r="EZ25" s="2">
        <f t="shared" si="36"/>
        <v>2.3691903443406311E-29</v>
      </c>
      <c r="FA25" s="2">
        <f t="shared" si="36"/>
        <v>9.1348852670348021E-31</v>
      </c>
      <c r="FB25" s="2">
        <f t="shared" si="36"/>
        <v>3.525458698691269E-32</v>
      </c>
      <c r="FC25" s="2">
        <f t="shared" si="36"/>
        <v>1.3618005903518319E-33</v>
      </c>
      <c r="FD25" s="2">
        <f t="shared" si="36"/>
        <v>5.2647139158793766E-35</v>
      </c>
      <c r="FE25" s="2">
        <f t="shared" si="36"/>
        <v>2.0369447749210945E-36</v>
      </c>
      <c r="FF25" s="2">
        <f t="shared" si="36"/>
        <v>7.886938088774658E-38</v>
      </c>
      <c r="FG25" s="2">
        <f t="shared" si="36"/>
        <v>3.0559429833965318E-39</v>
      </c>
    </row>
    <row r="26" spans="1:163" x14ac:dyDescent="0.25">
      <c r="A26" s="19">
        <v>8</v>
      </c>
      <c r="B26" s="19">
        <v>41</v>
      </c>
      <c r="C26" s="4">
        <f t="shared" si="37"/>
        <v>8</v>
      </c>
      <c r="D26" s="20">
        <f t="shared" si="37"/>
        <v>41</v>
      </c>
      <c r="E26" s="8">
        <f t="shared" si="12"/>
        <v>314.16000000000003</v>
      </c>
      <c r="F26" s="21">
        <f t="shared" si="44"/>
        <v>6.3371356147021542E-14</v>
      </c>
      <c r="G26" s="7">
        <f t="shared" si="13"/>
        <v>1.4991253677546044</v>
      </c>
      <c r="H26" s="7">
        <f t="shared" si="14"/>
        <v>4.9453457581779957E-2</v>
      </c>
      <c r="I26" s="32">
        <f t="shared" si="15"/>
        <v>82.472570508104155</v>
      </c>
      <c r="J26" s="2">
        <f t="shared" si="38"/>
        <v>3.9689605935373809E-2</v>
      </c>
      <c r="K26" s="2">
        <f t="shared" si="16"/>
        <v>0.66087619309961532</v>
      </c>
      <c r="L26" s="2">
        <f t="shared" si="45"/>
        <v>0.99703207765425861</v>
      </c>
      <c r="M26" s="2">
        <f t="shared" si="17"/>
        <v>3.7411023542554524E-2</v>
      </c>
      <c r="N26" s="2">
        <f t="shared" si="18"/>
        <v>2.3115758860822394E-3</v>
      </c>
      <c r="O26" s="2">
        <f t="shared" si="19"/>
        <v>3.3249719644246056E-10</v>
      </c>
      <c r="P26" s="2">
        <f t="shared" si="20"/>
        <v>4.9493574572068154E-10</v>
      </c>
      <c r="Q26" s="6">
        <f t="shared" si="21"/>
        <v>41</v>
      </c>
      <c r="R26" s="2">
        <f t="shared" si="22"/>
        <v>3.3034279309316954E-2</v>
      </c>
      <c r="S26" s="2">
        <f t="shared" si="22"/>
        <v>4.1179025210632885E-3</v>
      </c>
      <c r="T26" s="2">
        <f t="shared" si="22"/>
        <v>2.4554511124100231E-4</v>
      </c>
      <c r="U26" s="2">
        <f t="shared" si="22"/>
        <v>1.278226011494077E-5</v>
      </c>
      <c r="V26" s="2">
        <f t="shared" si="22"/>
        <v>4.9930572585399349E-7</v>
      </c>
      <c r="W26" s="2">
        <f t="shared" si="22"/>
        <v>1.4645322254924763E-8</v>
      </c>
      <c r="X26" s="2">
        <f t="shared" si="22"/>
        <v>3.822781979856416E-10</v>
      </c>
      <c r="Y26" s="2">
        <f t="shared" si="22"/>
        <v>7.492034770351097E-12</v>
      </c>
      <c r="Z26" s="21">
        <f t="shared" si="39"/>
        <v>1.0808281270637097</v>
      </c>
      <c r="AA26" s="21">
        <f t="shared" si="39"/>
        <v>4.20509005771567E-2</v>
      </c>
      <c r="AB26" s="21">
        <f t="shared" si="39"/>
        <v>1.6383087033920453E-3</v>
      </c>
      <c r="AC26" s="21">
        <f t="shared" si="39"/>
        <v>6.3913342988907346E-5</v>
      </c>
      <c r="AD26" s="21">
        <f t="shared" si="39"/>
        <v>2.4965317456246364E-6</v>
      </c>
      <c r="AE26" s="21">
        <f t="shared" si="39"/>
        <v>9.7635486440562803E-8</v>
      </c>
      <c r="AF26" s="21">
        <f t="shared" si="39"/>
        <v>3.8227819776823219E-9</v>
      </c>
      <c r="AG26" s="21">
        <f t="shared" si="39"/>
        <v>1.4984067768590234E-10</v>
      </c>
      <c r="AH26" s="2">
        <f t="shared" si="23"/>
        <v>64.078337561862824</v>
      </c>
      <c r="AI26" s="2">
        <f t="shared" si="23"/>
        <v>67.282254439955963</v>
      </c>
      <c r="AJ26" s="2">
        <f t="shared" si="23"/>
        <v>70.486171318049102</v>
      </c>
      <c r="AK26" s="2">
        <f t="shared" si="23"/>
        <v>73.690088196142241</v>
      </c>
      <c r="AL26" s="2">
        <f t="shared" si="23"/>
        <v>76.89400507423538</v>
      </c>
      <c r="AM26" s="2">
        <f t="shared" si="23"/>
        <v>80.09792195232852</v>
      </c>
      <c r="AN26" s="2">
        <f t="shared" si="23"/>
        <v>83.301838830421659</v>
      </c>
      <c r="AO26" s="2">
        <f t="shared" si="23"/>
        <v>86.505755708514812</v>
      </c>
      <c r="AP26" s="2">
        <f t="shared" si="40"/>
        <v>7.0536682990850039E-14</v>
      </c>
      <c r="AQ26" s="2">
        <f t="shared" si="24"/>
        <v>2.7314382913773484E-15</v>
      </c>
      <c r="AR26" s="2">
        <f t="shared" si="24"/>
        <v>1.0599850009223539E-16</v>
      </c>
      <c r="AS26" s="2">
        <f t="shared" si="24"/>
        <v>4.1215369442037985E-18</v>
      </c>
      <c r="AT26" s="2">
        <f t="shared" si="24"/>
        <v>1.6054585288907922E-19</v>
      </c>
      <c r="AU26" s="2">
        <f t="shared" si="24"/>
        <v>6.2640777781553208E-21</v>
      </c>
      <c r="AV26" s="2">
        <f t="shared" si="24"/>
        <v>2.4478130970035168E-22</v>
      </c>
      <c r="AW26" s="2">
        <f t="shared" si="24"/>
        <v>9.5788516187656771E-24</v>
      </c>
      <c r="AX26" s="2"/>
      <c r="AY26" s="6">
        <f t="shared" si="25"/>
        <v>41</v>
      </c>
      <c r="AZ26" s="2">
        <f t="shared" si="26"/>
        <v>2.0534491308176138E-3</v>
      </c>
      <c r="BA26" s="2">
        <f t="shared" si="26"/>
        <v>2.4486274171888199E-4</v>
      </c>
      <c r="BB26" s="2">
        <f t="shared" si="26"/>
        <v>1.2746093618032363E-5</v>
      </c>
      <c r="BC26" s="2">
        <f t="shared" si="26"/>
        <v>4.9787057865291473E-7</v>
      </c>
      <c r="BD26" s="2">
        <f t="shared" si="26"/>
        <v>1.9470156464862499E-8</v>
      </c>
      <c r="BE26" s="2">
        <f t="shared" si="26"/>
        <v>5.7172296896723653E-10</v>
      </c>
      <c r="BF26" s="2">
        <f t="shared" si="26"/>
        <v>7.4696249185990392E-12</v>
      </c>
      <c r="BG26" s="21">
        <f t="shared" si="41"/>
        <v>4.1936138506930232E-2</v>
      </c>
      <c r="BH26" s="21">
        <f t="shared" si="41"/>
        <v>1.6337521246378977E-3</v>
      </c>
      <c r="BI26" s="21">
        <f t="shared" si="41"/>
        <v>6.3732498962684557E-5</v>
      </c>
      <c r="BJ26" s="21">
        <f t="shared" si="41"/>
        <v>2.4893559916833891E-6</v>
      </c>
      <c r="BK26" s="21">
        <f t="shared" si="41"/>
        <v>9.7350787102357477E-8</v>
      </c>
      <c r="BL26" s="21">
        <f t="shared" si="41"/>
        <v>3.81148646399364E-9</v>
      </c>
      <c r="BM26" s="21">
        <f t="shared" si="41"/>
        <v>1.493924884669812E-10</v>
      </c>
      <c r="BN26" s="2">
        <f t="shared" si="27"/>
        <v>67.282254439955963</v>
      </c>
      <c r="BO26" s="2">
        <f t="shared" si="27"/>
        <v>70.486171318049102</v>
      </c>
      <c r="BP26" s="2">
        <f t="shared" si="27"/>
        <v>73.690088196142241</v>
      </c>
      <c r="BQ26" s="2">
        <f t="shared" si="27"/>
        <v>76.89400507423538</v>
      </c>
      <c r="BR26" s="2">
        <f t="shared" si="27"/>
        <v>80.09792195232852</v>
      </c>
      <c r="BS26" s="2">
        <f t="shared" si="27"/>
        <v>83.301838830421659</v>
      </c>
      <c r="BT26" s="2">
        <f t="shared" si="27"/>
        <v>86.505755708514812</v>
      </c>
      <c r="BU26" s="2">
        <f t="shared" si="28"/>
        <v>2.7239798888259073E-15</v>
      </c>
      <c r="BV26" s="2">
        <f t="shared" si="28"/>
        <v>1.0570356448159115E-16</v>
      </c>
      <c r="BW26" s="2">
        <f t="shared" si="28"/>
        <v>4.1098710187903697E-18</v>
      </c>
      <c r="BX26" s="2">
        <f t="shared" si="28"/>
        <v>1.6008427215761019E-19</v>
      </c>
      <c r="BY26" s="2">
        <f t="shared" si="28"/>
        <v>6.2458081021069287E-21</v>
      </c>
      <c r="BZ26" s="2">
        <f t="shared" si="28"/>
        <v>2.4405790523111745E-22</v>
      </c>
      <c r="CA26" s="2">
        <f t="shared" si="28"/>
        <v>9.5501961938172018E-24</v>
      </c>
      <c r="CB26" s="2"/>
      <c r="CC26" s="6">
        <f t="shared" si="29"/>
        <v>41</v>
      </c>
      <c r="CD26" s="2">
        <f t="shared" si="30"/>
        <v>0</v>
      </c>
      <c r="CE26" s="2">
        <f t="shared" si="30"/>
        <v>0</v>
      </c>
      <c r="CF26" s="2">
        <f t="shared" si="30"/>
        <v>1.9057432298907885E-10</v>
      </c>
      <c r="CG26" s="2">
        <f t="shared" si="30"/>
        <v>1.4192287345338171E-10</v>
      </c>
      <c r="CH26" s="2">
        <f t="shared" si="30"/>
        <v>0</v>
      </c>
      <c r="CI26" s="2">
        <f t="shared" si="30"/>
        <v>0</v>
      </c>
      <c r="CJ26" s="2">
        <f t="shared" si="30"/>
        <v>0</v>
      </c>
      <c r="CK26" s="21">
        <f t="shared" si="42"/>
        <v>2.4893559916833891E-6</v>
      </c>
      <c r="CL26" s="21">
        <f t="shared" si="42"/>
        <v>9.7350787102357477E-8</v>
      </c>
      <c r="CM26" s="21">
        <f t="shared" si="42"/>
        <v>3.81148646399364E-9</v>
      </c>
      <c r="CN26" s="21">
        <f t="shared" si="42"/>
        <v>1.493924884669812E-10</v>
      </c>
      <c r="CO26" s="21">
        <f t="shared" si="42"/>
        <v>5.8616594419817356E-12</v>
      </c>
      <c r="CP26" s="21">
        <f t="shared" si="42"/>
        <v>2.3022304240414604E-13</v>
      </c>
      <c r="CQ26" s="21">
        <f t="shared" si="42"/>
        <v>9.0509316200775082E-15</v>
      </c>
      <c r="CR26" s="2">
        <f t="shared" si="31"/>
        <v>76.89400507423538</v>
      </c>
      <c r="CS26" s="2">
        <f t="shared" si="31"/>
        <v>80.09792195232852</v>
      </c>
      <c r="CT26" s="2">
        <f t="shared" si="31"/>
        <v>83.301838830421659</v>
      </c>
      <c r="CU26" s="2">
        <f t="shared" si="31"/>
        <v>86.505755708514812</v>
      </c>
      <c r="CV26" s="2">
        <f t="shared" si="31"/>
        <v>89.709672586607951</v>
      </c>
      <c r="CW26" s="2">
        <f t="shared" si="31"/>
        <v>92.91358946470109</v>
      </c>
      <c r="CX26" s="2">
        <f t="shared" si="31"/>
        <v>96.117506342794229</v>
      </c>
      <c r="CY26" s="2">
        <f t="shared" si="32"/>
        <v>1.6008427215761019E-19</v>
      </c>
      <c r="CZ26" s="2">
        <f t="shared" si="32"/>
        <v>6.2458081021069287E-21</v>
      </c>
      <c r="DA26" s="2">
        <f t="shared" si="32"/>
        <v>2.4405790523111745E-22</v>
      </c>
      <c r="DB26" s="2">
        <f t="shared" si="32"/>
        <v>9.5501961938172018E-24</v>
      </c>
      <c r="DC26" s="2">
        <f t="shared" si="32"/>
        <v>3.741993519455769E-25</v>
      </c>
      <c r="DD26" s="2">
        <f t="shared" si="32"/>
        <v>1.4679990408012139E-26</v>
      </c>
      <c r="DE26" s="2">
        <f t="shared" si="32"/>
        <v>5.7656081286537928E-28</v>
      </c>
      <c r="DF26" s="2"/>
      <c r="DG26" s="6">
        <f t="shared" si="33"/>
        <v>41</v>
      </c>
      <c r="DH26" s="2">
        <f t="shared" si="34"/>
        <v>4.5737837517378917E-10</v>
      </c>
      <c r="DI26" s="2">
        <f t="shared" si="34"/>
        <v>3.5854199609275382E-11</v>
      </c>
      <c r="DJ26" s="2">
        <f t="shared" si="34"/>
        <v>1.6412604608717631E-12</v>
      </c>
      <c r="DK26" s="2">
        <f t="shared" si="34"/>
        <v>5.9853233480566816E-14</v>
      </c>
      <c r="DL26" s="2">
        <f t="shared" si="34"/>
        <v>1.9906298831529056E-15</v>
      </c>
      <c r="DM26" s="2">
        <f t="shared" si="34"/>
        <v>6.6613381477509402E-17</v>
      </c>
      <c r="DN26" s="2">
        <f t="shared" si="34"/>
        <v>0</v>
      </c>
      <c r="DO26" s="2">
        <f t="shared" si="34"/>
        <v>0</v>
      </c>
      <c r="DP26" s="2">
        <f t="shared" si="34"/>
        <v>0</v>
      </c>
      <c r="DQ26" s="2">
        <f t="shared" si="34"/>
        <v>0</v>
      </c>
      <c r="DR26" s="2">
        <f t="shared" si="34"/>
        <v>0</v>
      </c>
      <c r="DS26" s="2">
        <f t="shared" si="34"/>
        <v>0</v>
      </c>
      <c r="DT26" s="2">
        <f t="shared" si="34"/>
        <v>0</v>
      </c>
      <c r="DU26" s="21">
        <f t="shared" si="43"/>
        <v>7.62297292798728E-9</v>
      </c>
      <c r="DV26" s="21">
        <f t="shared" si="43"/>
        <v>2.987849769339624E-10</v>
      </c>
      <c r="DW26" s="21">
        <f t="shared" si="43"/>
        <v>1.1723318883963471E-11</v>
      </c>
      <c r="DX26" s="21">
        <f t="shared" si="43"/>
        <v>4.6044608480829207E-13</v>
      </c>
      <c r="DY26" s="21">
        <f t="shared" si="43"/>
        <v>1.8101863240155016E-14</v>
      </c>
      <c r="DZ26" s="21">
        <f t="shared" si="43"/>
        <v>7.1230322947627245E-16</v>
      </c>
      <c r="EA26" s="21">
        <f t="shared" si="43"/>
        <v>2.8053397348429794E-17</v>
      </c>
      <c r="EB26" s="21">
        <f t="shared" si="43"/>
        <v>1.1057771417185138E-18</v>
      </c>
      <c r="EC26" s="21">
        <f t="shared" si="43"/>
        <v>4.3620928185665323E-20</v>
      </c>
      <c r="ED26" s="21">
        <f t="shared" si="43"/>
        <v>1.7220737408381178E-21</v>
      </c>
      <c r="EE26" s="21">
        <f t="shared" si="43"/>
        <v>6.8033583005843802E-23</v>
      </c>
      <c r="EF26" s="21">
        <f t="shared" si="43"/>
        <v>2.6896494950662829E-24</v>
      </c>
      <c r="EG26" s="21">
        <f t="shared" si="43"/>
        <v>1.0640340057005022E-25</v>
      </c>
      <c r="EH26" s="2">
        <f t="shared" si="35"/>
        <v>83.301838830421659</v>
      </c>
      <c r="EI26" s="2">
        <f t="shared" si="35"/>
        <v>86.505755708514812</v>
      </c>
      <c r="EJ26" s="2">
        <f t="shared" si="35"/>
        <v>89.709672586607951</v>
      </c>
      <c r="EK26" s="2">
        <f t="shared" si="35"/>
        <v>92.91358946470109</v>
      </c>
      <c r="EL26" s="2">
        <f t="shared" si="35"/>
        <v>96.117506342794229</v>
      </c>
      <c r="EM26" s="2">
        <f t="shared" si="35"/>
        <v>99.321423220887368</v>
      </c>
      <c r="EN26" s="2">
        <f t="shared" si="35"/>
        <v>102.52534009898052</v>
      </c>
      <c r="EO26" s="2">
        <f t="shared" si="35"/>
        <v>105.72925697707366</v>
      </c>
      <c r="EP26" s="2">
        <f t="shared" si="35"/>
        <v>108.9331738551668</v>
      </c>
      <c r="EQ26" s="2">
        <f t="shared" si="35"/>
        <v>112.13709073325994</v>
      </c>
      <c r="ER26" s="2">
        <f t="shared" si="35"/>
        <v>115.34100761135308</v>
      </c>
      <c r="ES26" s="2">
        <f t="shared" si="35"/>
        <v>118.54492448944622</v>
      </c>
      <c r="ET26" s="2">
        <f t="shared" si="35"/>
        <v>121.74884136753936</v>
      </c>
      <c r="EU26" s="2">
        <f t="shared" si="36"/>
        <v>4.8811581046223491E-22</v>
      </c>
      <c r="EV26" s="2">
        <f t="shared" si="36"/>
        <v>1.9100392387634404E-23</v>
      </c>
      <c r="EW26" s="2">
        <f t="shared" si="36"/>
        <v>7.483987038911538E-25</v>
      </c>
      <c r="EX26" s="2">
        <f t="shared" si="36"/>
        <v>2.9359980816024279E-26</v>
      </c>
      <c r="EY26" s="2">
        <f t="shared" si="36"/>
        <v>1.1531216257307586E-27</v>
      </c>
      <c r="EZ26" s="2">
        <f t="shared" si="36"/>
        <v>4.5337659900064712E-29</v>
      </c>
      <c r="FA26" s="2">
        <f t="shared" si="36"/>
        <v>1.7843446169106885E-30</v>
      </c>
      <c r="FB26" s="2">
        <f t="shared" si="36"/>
        <v>7.0292286296556788E-32</v>
      </c>
      <c r="FC26" s="2">
        <f t="shared" si="36"/>
        <v>2.7715446045724459E-33</v>
      </c>
      <c r="FD26" s="2">
        <f t="shared" si="36"/>
        <v>1.0937029171502267E-34</v>
      </c>
      <c r="FE26" s="2">
        <f t="shared" si="36"/>
        <v>4.3193661207633306E-36</v>
      </c>
      <c r="FF26" s="2">
        <f t="shared" si="36"/>
        <v>1.7071249064571788E-37</v>
      </c>
      <c r="FG26" s="2">
        <f t="shared" si="36"/>
        <v>6.7517780619103992E-39</v>
      </c>
    </row>
    <row r="27" spans="1:163" x14ac:dyDescent="0.25">
      <c r="A27" s="19">
        <v>9</v>
      </c>
      <c r="B27" s="19">
        <v>43</v>
      </c>
      <c r="C27" s="4">
        <f t="shared" si="37"/>
        <v>9</v>
      </c>
      <c r="D27" s="20">
        <f t="shared" si="37"/>
        <v>43</v>
      </c>
      <c r="E27" s="8">
        <f t="shared" si="12"/>
        <v>316.16000000000003</v>
      </c>
      <c r="F27" s="21">
        <f t="shared" si="44"/>
        <v>6.3371356147021542E-14</v>
      </c>
      <c r="G27" s="7">
        <f t="shared" si="13"/>
        <v>1.4989127379302918</v>
      </c>
      <c r="H27" s="7">
        <f t="shared" si="14"/>
        <v>4.9286969196531416E-2</v>
      </c>
      <c r="I27" s="32">
        <f t="shared" si="15"/>
        <v>82.489476357542671</v>
      </c>
      <c r="J27" s="2">
        <f t="shared" si="38"/>
        <v>3.9956799023250042E-2</v>
      </c>
      <c r="K27" s="2">
        <f t="shared" si="16"/>
        <v>0.66154247242282638</v>
      </c>
      <c r="L27" s="2">
        <f t="shared" si="45"/>
        <v>0.99712091461870822</v>
      </c>
      <c r="M27" s="2">
        <f t="shared" si="17"/>
        <v>4.7251950801240124E-2</v>
      </c>
      <c r="N27" s="2">
        <f t="shared" si="18"/>
        <v>3.5849584277979686E-3</v>
      </c>
      <c r="O27" s="2">
        <f t="shared" si="19"/>
        <v>5.7762923333370959E-10</v>
      </c>
      <c r="P27" s="2">
        <f t="shared" si="20"/>
        <v>8.5393847659709373E-10</v>
      </c>
      <c r="Q27" s="6">
        <f t="shared" si="21"/>
        <v>43</v>
      </c>
      <c r="R27" s="2">
        <f t="shared" si="22"/>
        <v>4.0475767066378288E-2</v>
      </c>
      <c r="S27" s="2">
        <f t="shared" si="22"/>
        <v>6.3634162688208096E-3</v>
      </c>
      <c r="T27" s="2">
        <f t="shared" si="22"/>
        <v>3.9114732861548763E-4</v>
      </c>
      <c r="U27" s="2">
        <f t="shared" si="22"/>
        <v>2.0767595641557615E-5</v>
      </c>
      <c r="V27" s="2">
        <f t="shared" si="22"/>
        <v>8.2713143336743408E-7</v>
      </c>
      <c r="W27" s="2">
        <f t="shared" si="22"/>
        <v>2.4738668913393268E-8</v>
      </c>
      <c r="X27" s="2">
        <f t="shared" si="22"/>
        <v>6.5851922803616962E-10</v>
      </c>
      <c r="Y27" s="2">
        <f t="shared" si="22"/>
        <v>1.3162476664163592E-11</v>
      </c>
      <c r="Z27" s="21">
        <f t="shared" si="39"/>
        <v>1.6581836195614819</v>
      </c>
      <c r="AA27" s="21">
        <f t="shared" si="39"/>
        <v>6.5749027038386587E-2</v>
      </c>
      <c r="AB27" s="21">
        <f t="shared" si="39"/>
        <v>2.6110546958271908E-3</v>
      </c>
      <c r="AC27" s="21">
        <f t="shared" si="39"/>
        <v>1.0384336974391309E-4</v>
      </c>
      <c r="AD27" s="21">
        <f t="shared" si="39"/>
        <v>4.1356657187300226E-6</v>
      </c>
      <c r="AE27" s="21">
        <f t="shared" si="39"/>
        <v>1.6492447297542625E-7</v>
      </c>
      <c r="AF27" s="21">
        <f t="shared" si="39"/>
        <v>6.5851923302964734E-9</v>
      </c>
      <c r="AG27" s="21">
        <f t="shared" si="39"/>
        <v>2.6324955548272754E-10</v>
      </c>
      <c r="AH27" s="2">
        <f t="shared" si="23"/>
        <v>63.67298370582877</v>
      </c>
      <c r="AI27" s="2">
        <f t="shared" si="23"/>
        <v>66.856632891120199</v>
      </c>
      <c r="AJ27" s="2">
        <f t="shared" si="23"/>
        <v>70.040282076411643</v>
      </c>
      <c r="AK27" s="2">
        <f t="shared" si="23"/>
        <v>73.223931261703086</v>
      </c>
      <c r="AL27" s="2">
        <f t="shared" si="23"/>
        <v>76.407580446994515</v>
      </c>
      <c r="AM27" s="2">
        <f t="shared" si="23"/>
        <v>79.591229632285959</v>
      </c>
      <c r="AN27" s="2">
        <f t="shared" si="23"/>
        <v>82.774878817577388</v>
      </c>
      <c r="AO27" s="2">
        <f t="shared" si="23"/>
        <v>85.958528002868846</v>
      </c>
      <c r="AP27" s="2">
        <f t="shared" si="40"/>
        <v>1.0712448352936538E-13</v>
      </c>
      <c r="AQ27" s="2">
        <f t="shared" si="24"/>
        <v>4.2332207033691031E-15</v>
      </c>
      <c r="AR27" s="2">
        <f t="shared" si="24"/>
        <v>1.6764273281943091E-16</v>
      </c>
      <c r="AS27" s="2">
        <f t="shared" si="24"/>
        <v>6.6519568906553666E-18</v>
      </c>
      <c r="AT27" s="2">
        <f t="shared" si="24"/>
        <v>2.6441999567142307E-19</v>
      </c>
      <c r="AU27" s="2">
        <f t="shared" si="24"/>
        <v>1.0528272108628288E-20</v>
      </c>
      <c r="AV27" s="2">
        <f t="shared" si="24"/>
        <v>4.1983899998008244E-22</v>
      </c>
      <c r="AW27" s="2">
        <f t="shared" si="24"/>
        <v>1.6765726003862331E-23</v>
      </c>
      <c r="AX27" s="2"/>
      <c r="AY27" s="6">
        <f t="shared" si="25"/>
        <v>43</v>
      </c>
      <c r="AZ27" s="2">
        <f t="shared" si="26"/>
        <v>3.1733273626707807E-3</v>
      </c>
      <c r="BA27" s="2">
        <f t="shared" si="26"/>
        <v>3.9006344826111872E-4</v>
      </c>
      <c r="BB27" s="2">
        <f t="shared" si="26"/>
        <v>2.0708970719596209E-5</v>
      </c>
      <c r="BC27" s="2">
        <f t="shared" si="26"/>
        <v>8.2475924416680619E-7</v>
      </c>
      <c r="BD27" s="2">
        <f t="shared" si="26"/>
        <v>3.2888913015227673E-8</v>
      </c>
      <c r="BE27" s="2">
        <f t="shared" si="26"/>
        <v>9.8486610533576879E-10</v>
      </c>
      <c r="BF27" s="2">
        <f t="shared" si="26"/>
        <v>1.3123185871322108E-11</v>
      </c>
      <c r="BG27" s="21">
        <f t="shared" si="41"/>
        <v>6.5570036703850379E-2</v>
      </c>
      <c r="BH27" s="21">
        <f t="shared" si="41"/>
        <v>2.6038099612489514E-3</v>
      </c>
      <c r="BI27" s="21">
        <f t="shared" si="41"/>
        <v>1.0355021473647068E-4</v>
      </c>
      <c r="BJ27" s="21">
        <f t="shared" si="41"/>
        <v>4.1238047237110051E-6</v>
      </c>
      <c r="BK27" s="21">
        <f t="shared" si="41"/>
        <v>1.6444457864426114E-7</v>
      </c>
      <c r="BL27" s="21">
        <f t="shared" si="41"/>
        <v>6.5657740555848354E-9</v>
      </c>
      <c r="BM27" s="21">
        <f t="shared" si="41"/>
        <v>2.6246369266691776E-10</v>
      </c>
      <c r="BN27" s="2">
        <f t="shared" si="27"/>
        <v>66.856632891120199</v>
      </c>
      <c r="BO27" s="2">
        <f t="shared" si="27"/>
        <v>70.040282076411643</v>
      </c>
      <c r="BP27" s="2">
        <f t="shared" si="27"/>
        <v>73.223931261703086</v>
      </c>
      <c r="BQ27" s="2">
        <f t="shared" si="27"/>
        <v>76.407580446994515</v>
      </c>
      <c r="BR27" s="2">
        <f t="shared" si="27"/>
        <v>79.591229632285959</v>
      </c>
      <c r="BS27" s="2">
        <f t="shared" si="27"/>
        <v>82.774878817577388</v>
      </c>
      <c r="BT27" s="2">
        <f t="shared" si="27"/>
        <v>85.958528002868846</v>
      </c>
      <c r="BU27" s="2">
        <f t="shared" si="28"/>
        <v>4.2216920686053844E-15</v>
      </c>
      <c r="BV27" s="2">
        <f t="shared" si="28"/>
        <v>1.6717744512867949E-16</v>
      </c>
      <c r="BW27" s="2">
        <f t="shared" si="28"/>
        <v>6.6331736660518472E-18</v>
      </c>
      <c r="BX27" s="2">
        <f t="shared" si="28"/>
        <v>2.6366150485897999E-19</v>
      </c>
      <c r="BY27" s="2">
        <f t="shared" si="28"/>
        <v>1.0497632661162928E-20</v>
      </c>
      <c r="BZ27" s="2">
        <f t="shared" si="28"/>
        <v>4.1860084512916531E-22</v>
      </c>
      <c r="CA27" s="2">
        <f t="shared" si="28"/>
        <v>1.6715671745143978E-23</v>
      </c>
      <c r="CB27" s="2"/>
      <c r="CC27" s="6">
        <f t="shared" si="29"/>
        <v>43</v>
      </c>
      <c r="CD27" s="2">
        <f t="shared" si="30"/>
        <v>0</v>
      </c>
      <c r="CE27" s="2">
        <f t="shared" si="30"/>
        <v>0</v>
      </c>
      <c r="CF27" s="2">
        <f t="shared" si="30"/>
        <v>3.282887017785896E-10</v>
      </c>
      <c r="CG27" s="2">
        <f t="shared" si="30"/>
        <v>2.4934053155512005E-10</v>
      </c>
      <c r="CH27" s="2">
        <f t="shared" si="30"/>
        <v>0</v>
      </c>
      <c r="CI27" s="2">
        <f t="shared" si="30"/>
        <v>0</v>
      </c>
      <c r="CJ27" s="2">
        <f t="shared" si="30"/>
        <v>0</v>
      </c>
      <c r="CK27" s="21">
        <f t="shared" si="42"/>
        <v>4.1238047237110051E-6</v>
      </c>
      <c r="CL27" s="21">
        <f t="shared" si="42"/>
        <v>1.6444457864426114E-7</v>
      </c>
      <c r="CM27" s="21">
        <f t="shared" si="42"/>
        <v>6.5657740555848354E-9</v>
      </c>
      <c r="CN27" s="21">
        <f t="shared" si="42"/>
        <v>2.6246369266691776E-10</v>
      </c>
      <c r="CO27" s="21">
        <f t="shared" si="42"/>
        <v>1.0503715793295597E-11</v>
      </c>
      <c r="CP27" s="21">
        <f t="shared" si="42"/>
        <v>4.2080612528141936E-13</v>
      </c>
      <c r="CQ27" s="21">
        <f t="shared" si="42"/>
        <v>1.6875740461688402E-14</v>
      </c>
      <c r="CR27" s="2">
        <f t="shared" si="31"/>
        <v>76.407580446994515</v>
      </c>
      <c r="CS27" s="2">
        <f t="shared" si="31"/>
        <v>79.591229632285959</v>
      </c>
      <c r="CT27" s="2">
        <f t="shared" si="31"/>
        <v>82.774878817577388</v>
      </c>
      <c r="CU27" s="2">
        <f t="shared" si="31"/>
        <v>85.958528002868846</v>
      </c>
      <c r="CV27" s="2">
        <f t="shared" si="31"/>
        <v>89.142177188160275</v>
      </c>
      <c r="CW27" s="2">
        <f t="shared" si="31"/>
        <v>92.325826373451719</v>
      </c>
      <c r="CX27" s="2">
        <f t="shared" si="31"/>
        <v>95.509475558743162</v>
      </c>
      <c r="CY27" s="2">
        <f t="shared" si="32"/>
        <v>2.6366150485897999E-19</v>
      </c>
      <c r="CZ27" s="2">
        <f t="shared" si="32"/>
        <v>1.0497632661162928E-20</v>
      </c>
      <c r="DA27" s="2">
        <f t="shared" si="32"/>
        <v>4.1860084512916531E-22</v>
      </c>
      <c r="DB27" s="2">
        <f t="shared" si="32"/>
        <v>1.6715671745143978E-23</v>
      </c>
      <c r="DC27" s="2">
        <f t="shared" si="32"/>
        <v>6.6837275823923096E-25</v>
      </c>
      <c r="DD27" s="2">
        <f t="shared" si="32"/>
        <v>2.6757498828625151E-26</v>
      </c>
      <c r="DE27" s="2">
        <f t="shared" si="32"/>
        <v>1.0724295607494664E-27</v>
      </c>
      <c r="DF27" s="2"/>
      <c r="DG27" s="6">
        <f t="shared" si="33"/>
        <v>43</v>
      </c>
      <c r="DH27" s="2">
        <f t="shared" si="34"/>
        <v>7.8789288426861506E-10</v>
      </c>
      <c r="DI27" s="2">
        <f t="shared" si="34"/>
        <v>6.2991292182346114E-11</v>
      </c>
      <c r="DJ27" s="2">
        <f t="shared" si="34"/>
        <v>2.9410385238293206E-12</v>
      </c>
      <c r="DK27" s="2">
        <f t="shared" si="34"/>
        <v>1.0941580974588306E-13</v>
      </c>
      <c r="DL27" s="2">
        <f t="shared" si="34"/>
        <v>3.7125857943465232E-15</v>
      </c>
      <c r="DM27" s="2">
        <f t="shared" si="34"/>
        <v>1.332267629550188E-16</v>
      </c>
      <c r="DN27" s="2">
        <f t="shared" si="34"/>
        <v>0</v>
      </c>
      <c r="DO27" s="2">
        <f t="shared" si="34"/>
        <v>0</v>
      </c>
      <c r="DP27" s="2">
        <f t="shared" si="34"/>
        <v>0</v>
      </c>
      <c r="DQ27" s="2">
        <f t="shared" si="34"/>
        <v>0</v>
      </c>
      <c r="DR27" s="2">
        <f t="shared" si="34"/>
        <v>0</v>
      </c>
      <c r="DS27" s="2">
        <f t="shared" si="34"/>
        <v>0</v>
      </c>
      <c r="DT27" s="2">
        <f t="shared" si="34"/>
        <v>0</v>
      </c>
      <c r="DU27" s="21">
        <f t="shared" si="43"/>
        <v>1.3131548111169671E-8</v>
      </c>
      <c r="DV27" s="21">
        <f t="shared" si="43"/>
        <v>5.2492738533383552E-10</v>
      </c>
      <c r="DW27" s="21">
        <f t="shared" si="43"/>
        <v>2.1007431586591193E-11</v>
      </c>
      <c r="DX27" s="21">
        <f t="shared" si="43"/>
        <v>8.4161225056283872E-13</v>
      </c>
      <c r="DY27" s="21">
        <f t="shared" si="43"/>
        <v>3.3751480923376804E-14</v>
      </c>
      <c r="DZ27" s="21">
        <f t="shared" si="43"/>
        <v>1.3548555248982942E-15</v>
      </c>
      <c r="EA27" s="21">
        <f t="shared" si="43"/>
        <v>5.4436660027393639E-17</v>
      </c>
      <c r="EB27" s="21">
        <f t="shared" si="43"/>
        <v>2.1891145045365835E-18</v>
      </c>
      <c r="EC27" s="21">
        <f t="shared" si="43"/>
        <v>8.8105976710516221E-20</v>
      </c>
      <c r="ED27" s="21">
        <f t="shared" si="43"/>
        <v>3.5488252548445105E-21</v>
      </c>
      <c r="EE27" s="21">
        <f t="shared" si="43"/>
        <v>1.4305061562913624E-22</v>
      </c>
      <c r="EF27" s="21">
        <f t="shared" si="43"/>
        <v>5.7703907578661296E-24</v>
      </c>
      <c r="EG27" s="21">
        <f t="shared" si="43"/>
        <v>2.3292522711418502E-25</v>
      </c>
      <c r="EH27" s="2">
        <f t="shared" si="35"/>
        <v>82.774878817577388</v>
      </c>
      <c r="EI27" s="2">
        <f t="shared" si="35"/>
        <v>85.958528002868846</v>
      </c>
      <c r="EJ27" s="2">
        <f t="shared" si="35"/>
        <v>89.142177188160275</v>
      </c>
      <c r="EK27" s="2">
        <f t="shared" si="35"/>
        <v>92.325826373451719</v>
      </c>
      <c r="EL27" s="2">
        <f t="shared" si="35"/>
        <v>95.509475558743162</v>
      </c>
      <c r="EM27" s="2">
        <f t="shared" si="35"/>
        <v>98.693124744034591</v>
      </c>
      <c r="EN27" s="2">
        <f t="shared" si="35"/>
        <v>101.87677392932603</v>
      </c>
      <c r="EO27" s="2">
        <f t="shared" si="35"/>
        <v>105.06042311461746</v>
      </c>
      <c r="EP27" s="2">
        <f t="shared" si="35"/>
        <v>108.24407229990891</v>
      </c>
      <c r="EQ27" s="2">
        <f t="shared" si="35"/>
        <v>111.42772148520035</v>
      </c>
      <c r="ER27" s="2">
        <f t="shared" si="35"/>
        <v>114.61137067049178</v>
      </c>
      <c r="ES27" s="2">
        <f t="shared" si="35"/>
        <v>117.79501985578322</v>
      </c>
      <c r="ET27" s="2">
        <f t="shared" si="35"/>
        <v>120.97866904107465</v>
      </c>
      <c r="EU27" s="2">
        <f t="shared" si="36"/>
        <v>8.3720169025833063E-22</v>
      </c>
      <c r="EV27" s="2">
        <f t="shared" si="36"/>
        <v>3.3431343490287957E-23</v>
      </c>
      <c r="EW27" s="2">
        <f t="shared" si="36"/>
        <v>1.3367455164784619E-24</v>
      </c>
      <c r="EX27" s="2">
        <f t="shared" si="36"/>
        <v>5.3514997657250302E-26</v>
      </c>
      <c r="EY27" s="2">
        <f t="shared" si="36"/>
        <v>2.1448591214989328E-27</v>
      </c>
      <c r="EZ27" s="2">
        <f t="shared" si="36"/>
        <v>8.6057070256339854E-29</v>
      </c>
      <c r="FA27" s="2">
        <f t="shared" si="36"/>
        <v>3.4562877524597283E-30</v>
      </c>
      <c r="FB27" s="2">
        <f t="shared" si="36"/>
        <v>1.3894484414307577E-31</v>
      </c>
      <c r="FC27" s="2">
        <f t="shared" si="36"/>
        <v>5.5906224578583074E-33</v>
      </c>
      <c r="FD27" s="2">
        <f t="shared" si="36"/>
        <v>2.2513401250123262E-34</v>
      </c>
      <c r="FE27" s="2">
        <f t="shared" si="36"/>
        <v>9.0732972122267289E-36</v>
      </c>
      <c r="FF27" s="2">
        <f t="shared" si="36"/>
        <v>3.6594324240743186E-37</v>
      </c>
      <c r="FG27" s="2">
        <f t="shared" si="36"/>
        <v>1.4769637792210451E-38</v>
      </c>
    </row>
    <row r="28" spans="1:163" x14ac:dyDescent="0.25">
      <c r="A28" s="19">
        <v>10</v>
      </c>
      <c r="B28" s="19">
        <v>45</v>
      </c>
      <c r="C28" s="4">
        <f t="shared" si="37"/>
        <v>10</v>
      </c>
      <c r="D28" s="20">
        <f t="shared" si="37"/>
        <v>45</v>
      </c>
      <c r="E28" s="8">
        <f t="shared" si="12"/>
        <v>318.16000000000003</v>
      </c>
      <c r="F28" s="21">
        <f t="shared" si="44"/>
        <v>6.3371356147021542E-14</v>
      </c>
      <c r="G28" s="7">
        <f t="shared" si="13"/>
        <v>1.4987356538564434</v>
      </c>
      <c r="H28" s="7">
        <f t="shared" si="14"/>
        <v>4.9108735823175813E-2</v>
      </c>
      <c r="I28" s="32">
        <f t="shared" si="15"/>
        <v>82.507285120846205</v>
      </c>
      <c r="J28" s="2">
        <f t="shared" si="38"/>
        <v>4.0226852545659643E-2</v>
      </c>
      <c r="K28" s="2">
        <f t="shared" si="16"/>
        <v>0.66224581881646694</v>
      </c>
      <c r="L28" s="2">
        <f t="shared" si="45"/>
        <v>0.99719490135087541</v>
      </c>
      <c r="M28" s="2">
        <f t="shared" si="17"/>
        <v>5.6326009374692225E-2</v>
      </c>
      <c r="N28" s="2">
        <f t="shared" si="18"/>
        <v>5.4828887505957045E-3</v>
      </c>
      <c r="O28" s="2">
        <f t="shared" si="19"/>
        <v>9.9501785699729335E-10</v>
      </c>
      <c r="P28" s="2">
        <f t="shared" si="20"/>
        <v>1.4608468767995931E-9</v>
      </c>
      <c r="Q28" s="6">
        <f t="shared" si="21"/>
        <v>45</v>
      </c>
      <c r="R28" s="2">
        <f t="shared" si="22"/>
        <v>4.5984104221643028E-2</v>
      </c>
      <c r="S28" s="2">
        <f t="shared" si="22"/>
        <v>9.6894566010391047E-3</v>
      </c>
      <c r="T28" s="2">
        <f t="shared" si="22"/>
        <v>6.175931926547751E-4</v>
      </c>
      <c r="U28" s="2">
        <f t="shared" si="22"/>
        <v>3.3454205792393667E-5</v>
      </c>
      <c r="V28" s="2">
        <f t="shared" si="22"/>
        <v>1.3585722749231977E-6</v>
      </c>
      <c r="W28" s="2">
        <f t="shared" si="22"/>
        <v>4.1433638070520472E-8</v>
      </c>
      <c r="X28" s="2">
        <f t="shared" si="22"/>
        <v>1.1247231479494246E-9</v>
      </c>
      <c r="Y28" s="2">
        <f t="shared" si="22"/>
        <v>2.292678824566963E-11</v>
      </c>
      <c r="Z28" s="21">
        <f t="shared" si="39"/>
        <v>2.5217625749798049</v>
      </c>
      <c r="AA28" s="21">
        <f t="shared" si="39"/>
        <v>0.10191597270261706</v>
      </c>
      <c r="AB28" s="21">
        <f t="shared" si="39"/>
        <v>4.1257873186524539E-3</v>
      </c>
      <c r="AC28" s="21">
        <f t="shared" si="39"/>
        <v>1.6728502032078817E-4</v>
      </c>
      <c r="AD28" s="21">
        <f t="shared" si="39"/>
        <v>6.7928844461557146E-6</v>
      </c>
      <c r="AE28" s="21">
        <f t="shared" si="39"/>
        <v>2.7622429199124636E-7</v>
      </c>
      <c r="AF28" s="21">
        <f t="shared" si="39"/>
        <v>1.1247231520095813E-8</v>
      </c>
      <c r="AG28" s="21">
        <f t="shared" si="39"/>
        <v>4.5853580963253887E-10</v>
      </c>
      <c r="AH28" s="2">
        <f t="shared" si="23"/>
        <v>63.272726076297531</v>
      </c>
      <c r="AI28" s="2">
        <f t="shared" si="23"/>
        <v>66.436362380112413</v>
      </c>
      <c r="AJ28" s="2">
        <f t="shared" si="23"/>
        <v>69.599998683927282</v>
      </c>
      <c r="AK28" s="2">
        <f t="shared" si="23"/>
        <v>72.763634987742165</v>
      </c>
      <c r="AL28" s="2">
        <f t="shared" si="23"/>
        <v>75.927271291557034</v>
      </c>
      <c r="AM28" s="2">
        <f t="shared" si="23"/>
        <v>79.090907595371917</v>
      </c>
      <c r="AN28" s="2">
        <f t="shared" si="23"/>
        <v>82.254543899186785</v>
      </c>
      <c r="AO28" s="2">
        <f t="shared" si="23"/>
        <v>85.418180203001683</v>
      </c>
      <c r="AP28" s="2">
        <f t="shared" si="40"/>
        <v>1.6185065307425278E-13</v>
      </c>
      <c r="AQ28" s="2">
        <f t="shared" si="24"/>
        <v>6.5251690978070287E-15</v>
      </c>
      <c r="AR28" s="2">
        <f t="shared" si="24"/>
        <v>2.6363339332800274E-16</v>
      </c>
      <c r="AS28" s="2">
        <f t="shared" si="24"/>
        <v>1.0672340323917411E-17</v>
      </c>
      <c r="AT28" s="2">
        <f t="shared" si="24"/>
        <v>4.3281155000765197E-19</v>
      </c>
      <c r="AU28" s="2">
        <f t="shared" si="24"/>
        <v>1.7581492578578867E-20</v>
      </c>
      <c r="AV28" s="2">
        <f t="shared" si="24"/>
        <v>7.1527874584822814E-22</v>
      </c>
      <c r="AW28" s="2">
        <f t="shared" si="24"/>
        <v>2.914128076620779E-23</v>
      </c>
      <c r="AX28" s="2"/>
      <c r="AY28" s="6">
        <f t="shared" si="25"/>
        <v>45</v>
      </c>
      <c r="AZ28" s="2">
        <f t="shared" si="26"/>
        <v>4.8322300294366795E-3</v>
      </c>
      <c r="BA28" s="2">
        <f t="shared" si="26"/>
        <v>6.1588725737886645E-4</v>
      </c>
      <c r="BB28" s="2">
        <f t="shared" si="26"/>
        <v>3.3359989756887035E-5</v>
      </c>
      <c r="BC28" s="2">
        <f t="shared" si="26"/>
        <v>1.3546846008738457E-6</v>
      </c>
      <c r="BD28" s="2">
        <f t="shared" si="26"/>
        <v>5.5084443806308064E-8</v>
      </c>
      <c r="BE28" s="2">
        <f t="shared" si="26"/>
        <v>1.682120109869345E-9</v>
      </c>
      <c r="BF28" s="2">
        <f t="shared" si="26"/>
        <v>2.2858481774079567E-11</v>
      </c>
      <c r="BG28" s="21">
        <f t="shared" si="41"/>
        <v>0.10163922668229816</v>
      </c>
      <c r="BH28" s="21">
        <f t="shared" si="41"/>
        <v>4.1143674629169303E-3</v>
      </c>
      <c r="BI28" s="21">
        <f t="shared" si="41"/>
        <v>1.6681386144299769E-4</v>
      </c>
      <c r="BJ28" s="21">
        <f t="shared" si="41"/>
        <v>6.7734459440991834E-6</v>
      </c>
      <c r="BK28" s="21">
        <f t="shared" si="41"/>
        <v>2.7542225700460743E-7</v>
      </c>
      <c r="BL28" s="21">
        <f t="shared" si="41"/>
        <v>1.1214134104095519E-8</v>
      </c>
      <c r="BM28" s="21">
        <f t="shared" si="41"/>
        <v>4.5716968116982018E-10</v>
      </c>
      <c r="BN28" s="2">
        <f t="shared" si="27"/>
        <v>66.436362380112413</v>
      </c>
      <c r="BO28" s="2">
        <f t="shared" si="27"/>
        <v>69.599998683927282</v>
      </c>
      <c r="BP28" s="2">
        <f t="shared" si="27"/>
        <v>72.763634987742165</v>
      </c>
      <c r="BQ28" s="2">
        <f t="shared" si="27"/>
        <v>75.927271291557034</v>
      </c>
      <c r="BR28" s="2">
        <f t="shared" si="27"/>
        <v>79.090907595371917</v>
      </c>
      <c r="BS28" s="2">
        <f t="shared" si="27"/>
        <v>82.254543899186785</v>
      </c>
      <c r="BT28" s="2">
        <f t="shared" si="27"/>
        <v>85.418180203001683</v>
      </c>
      <c r="BU28" s="2">
        <f t="shared" si="28"/>
        <v>6.5074455526641786E-15</v>
      </c>
      <c r="BV28" s="2">
        <f t="shared" si="28"/>
        <v>2.6290352254743608E-16</v>
      </c>
      <c r="BW28" s="2">
        <f t="shared" si="28"/>
        <v>1.0642276752650518E-17</v>
      </c>
      <c r="BX28" s="2">
        <f t="shared" si="28"/>
        <v>4.3157286229802804E-19</v>
      </c>
      <c r="BY28" s="2">
        <f t="shared" si="28"/>
        <v>1.7530438640906037E-20</v>
      </c>
      <c r="BZ28" s="2">
        <f t="shared" si="28"/>
        <v>7.1317372526292216E-22</v>
      </c>
      <c r="CA28" s="2">
        <f t="shared" si="28"/>
        <v>2.9054454286519289E-23</v>
      </c>
      <c r="CB28" s="2"/>
      <c r="CC28" s="6">
        <f t="shared" si="29"/>
        <v>45</v>
      </c>
      <c r="CD28" s="2">
        <f t="shared" si="30"/>
        <v>0</v>
      </c>
      <c r="CE28" s="2">
        <f t="shared" si="30"/>
        <v>0</v>
      </c>
      <c r="CF28" s="2">
        <f t="shared" si="30"/>
        <v>5.6070670328978167E-10</v>
      </c>
      <c r="CG28" s="2">
        <f t="shared" si="30"/>
        <v>4.3431115370751168E-10</v>
      </c>
      <c r="CH28" s="2">
        <f t="shared" si="30"/>
        <v>0</v>
      </c>
      <c r="CI28" s="2">
        <f t="shared" si="30"/>
        <v>0</v>
      </c>
      <c r="CJ28" s="2">
        <f t="shared" si="30"/>
        <v>0</v>
      </c>
      <c r="CK28" s="21">
        <f t="shared" si="42"/>
        <v>6.7734459440991834E-6</v>
      </c>
      <c r="CL28" s="21">
        <f t="shared" si="42"/>
        <v>2.7542225700460743E-7</v>
      </c>
      <c r="CM28" s="21">
        <f t="shared" si="42"/>
        <v>1.1214134104095519E-8</v>
      </c>
      <c r="CN28" s="21">
        <f t="shared" si="42"/>
        <v>4.5716968116982018E-10</v>
      </c>
      <c r="CO28" s="21">
        <f t="shared" si="42"/>
        <v>1.8659658403979572E-11</v>
      </c>
      <c r="CP28" s="21">
        <f t="shared" si="42"/>
        <v>7.6245831333033565E-13</v>
      </c>
      <c r="CQ28" s="21">
        <f t="shared" si="42"/>
        <v>3.1188037654479962E-14</v>
      </c>
      <c r="CR28" s="2">
        <f t="shared" si="31"/>
        <v>75.927271291557034</v>
      </c>
      <c r="CS28" s="2">
        <f t="shared" si="31"/>
        <v>79.090907595371917</v>
      </c>
      <c r="CT28" s="2">
        <f t="shared" si="31"/>
        <v>82.254543899186785</v>
      </c>
      <c r="CU28" s="2">
        <f t="shared" si="31"/>
        <v>85.418180203001683</v>
      </c>
      <c r="CV28" s="2">
        <f t="shared" si="31"/>
        <v>88.581816506816551</v>
      </c>
      <c r="CW28" s="2">
        <f t="shared" si="31"/>
        <v>91.745452810631434</v>
      </c>
      <c r="CX28" s="2">
        <f t="shared" si="31"/>
        <v>94.909089114446303</v>
      </c>
      <c r="CY28" s="2">
        <f t="shared" si="32"/>
        <v>4.3157286229802804E-19</v>
      </c>
      <c r="CZ28" s="2">
        <f t="shared" si="32"/>
        <v>1.7530438640906037E-20</v>
      </c>
      <c r="DA28" s="2">
        <f t="shared" si="32"/>
        <v>7.1317372526292216E-22</v>
      </c>
      <c r="DB28" s="2">
        <f t="shared" si="32"/>
        <v>2.9054454286519289E-23</v>
      </c>
      <c r="DC28" s="2">
        <f t="shared" si="32"/>
        <v>1.1852259021355538E-24</v>
      </c>
      <c r="DD28" s="2">
        <f t="shared" si="32"/>
        <v>4.8408461315882199E-26</v>
      </c>
      <c r="DE28" s="2">
        <f t="shared" si="32"/>
        <v>1.979419243435877E-27</v>
      </c>
      <c r="DF28" s="2"/>
      <c r="DG28" s="6">
        <f t="shared" si="33"/>
        <v>45</v>
      </c>
      <c r="DH28" s="2">
        <f t="shared" si="34"/>
        <v>1.3456960745727997E-9</v>
      </c>
      <c r="DI28" s="2">
        <f t="shared" si="34"/>
        <v>1.097207258382582E-10</v>
      </c>
      <c r="DJ28" s="2">
        <f t="shared" si="34"/>
        <v>5.2247117743320364E-12</v>
      </c>
      <c r="DK28" s="2">
        <f t="shared" si="34"/>
        <v>1.9823587216194482E-13</v>
      </c>
      <c r="DL28" s="2">
        <f t="shared" si="34"/>
        <v>6.8633987382327178E-15</v>
      </c>
      <c r="DM28" s="2">
        <f t="shared" si="34"/>
        <v>2.5535129566378603E-16</v>
      </c>
      <c r="DN28" s="2">
        <f t="shared" si="34"/>
        <v>9.9920072216264085E-18</v>
      </c>
      <c r="DO28" s="2">
        <f t="shared" si="34"/>
        <v>0</v>
      </c>
      <c r="DP28" s="2">
        <f t="shared" si="34"/>
        <v>0</v>
      </c>
      <c r="DQ28" s="2">
        <f t="shared" si="34"/>
        <v>0</v>
      </c>
      <c r="DR28" s="2">
        <f t="shared" si="34"/>
        <v>0</v>
      </c>
      <c r="DS28" s="2">
        <f t="shared" si="34"/>
        <v>0</v>
      </c>
      <c r="DT28" s="2">
        <f t="shared" si="34"/>
        <v>0</v>
      </c>
      <c r="DU28" s="21">
        <f t="shared" si="43"/>
        <v>2.2428268208191037E-8</v>
      </c>
      <c r="DV28" s="21">
        <f t="shared" si="43"/>
        <v>9.1433936233964036E-10</v>
      </c>
      <c r="DW28" s="21">
        <f t="shared" si="43"/>
        <v>3.7319316807959145E-11</v>
      </c>
      <c r="DX28" s="21">
        <f t="shared" si="43"/>
        <v>1.5249166266606713E-12</v>
      </c>
      <c r="DY28" s="21">
        <f t="shared" si="43"/>
        <v>6.2376075308959924E-14</v>
      </c>
      <c r="DZ28" s="21">
        <f t="shared" si="43"/>
        <v>2.5540220165185194E-15</v>
      </c>
      <c r="EA28" s="21">
        <f t="shared" si="43"/>
        <v>1.04674915350942E-16</v>
      </c>
      <c r="EB28" s="21">
        <f t="shared" si="43"/>
        <v>4.2938835990743995E-18</v>
      </c>
      <c r="EC28" s="21">
        <f t="shared" si="43"/>
        <v>1.7628984424107889E-19</v>
      </c>
      <c r="ED28" s="21">
        <f t="shared" si="43"/>
        <v>7.2436048343058315E-21</v>
      </c>
      <c r="EE28" s="21">
        <f t="shared" si="43"/>
        <v>2.9786188604113057E-22</v>
      </c>
      <c r="EF28" s="21">
        <f t="shared" si="43"/>
        <v>1.2257201148651702E-23</v>
      </c>
      <c r="EG28" s="21">
        <f t="shared" si="43"/>
        <v>5.0474082033012562E-25</v>
      </c>
      <c r="EH28" s="2">
        <f t="shared" si="35"/>
        <v>82.254543899186785</v>
      </c>
      <c r="EI28" s="2">
        <f t="shared" si="35"/>
        <v>85.418180203001683</v>
      </c>
      <c r="EJ28" s="2">
        <f t="shared" si="35"/>
        <v>88.581816506816551</v>
      </c>
      <c r="EK28" s="2">
        <f t="shared" si="35"/>
        <v>91.745452810631434</v>
      </c>
      <c r="EL28" s="2">
        <f t="shared" si="35"/>
        <v>94.909089114446303</v>
      </c>
      <c r="EM28" s="2">
        <f t="shared" si="35"/>
        <v>98.072725418261186</v>
      </c>
      <c r="EN28" s="2">
        <f t="shared" si="35"/>
        <v>101.23636172207605</v>
      </c>
      <c r="EO28" s="2">
        <f t="shared" si="35"/>
        <v>104.39999802589094</v>
      </c>
      <c r="EP28" s="2">
        <f t="shared" si="35"/>
        <v>107.56363432970581</v>
      </c>
      <c r="EQ28" s="2">
        <f t="shared" si="35"/>
        <v>110.72727063352069</v>
      </c>
      <c r="ER28" s="2">
        <f t="shared" si="35"/>
        <v>113.89090693733556</v>
      </c>
      <c r="ES28" s="2">
        <f t="shared" si="35"/>
        <v>117.05454324115044</v>
      </c>
      <c r="ET28" s="2">
        <f t="shared" si="35"/>
        <v>120.21817954496531</v>
      </c>
      <c r="EU28" s="2">
        <f t="shared" si="36"/>
        <v>1.4263474505258443E-21</v>
      </c>
      <c r="EV28" s="2">
        <f t="shared" si="36"/>
        <v>5.8108908573038578E-23</v>
      </c>
      <c r="EW28" s="2">
        <f t="shared" si="36"/>
        <v>2.3704518042711076E-24</v>
      </c>
      <c r="EX28" s="2">
        <f t="shared" si="36"/>
        <v>9.6816922631764398E-26</v>
      </c>
      <c r="EY28" s="2">
        <f t="shared" si="36"/>
        <v>3.9588384868717539E-27</v>
      </c>
      <c r="EZ28" s="2">
        <f t="shared" si="36"/>
        <v>1.6204987707637946E-28</v>
      </c>
      <c r="FA28" s="2">
        <f t="shared" si="36"/>
        <v>6.6399541227733124E-30</v>
      </c>
      <c r="FB28" s="2">
        <f t="shared" si="36"/>
        <v>2.7232691604027577E-31</v>
      </c>
      <c r="FC28" s="2">
        <f t="shared" si="36"/>
        <v>1.1178953733559363E-32</v>
      </c>
      <c r="FD28" s="2">
        <f t="shared" si="36"/>
        <v>4.5927720511601851E-34</v>
      </c>
      <c r="FE28" s="2">
        <f t="shared" si="36"/>
        <v>1.8883897365078082E-35</v>
      </c>
      <c r="FF28" s="2">
        <f t="shared" si="36"/>
        <v>7.7702121394010437E-37</v>
      </c>
      <c r="FG28" s="2">
        <f t="shared" si="36"/>
        <v>3.1994960556211754E-38</v>
      </c>
    </row>
    <row r="29" spans="1:163" x14ac:dyDescent="0.25">
      <c r="A29" s="19">
        <v>11</v>
      </c>
      <c r="B29" s="19">
        <v>47</v>
      </c>
      <c r="C29" s="4">
        <f t="shared" si="37"/>
        <v>11</v>
      </c>
      <c r="D29" s="20">
        <f t="shared" si="37"/>
        <v>47</v>
      </c>
      <c r="E29" s="8">
        <f t="shared" si="12"/>
        <v>320.16000000000003</v>
      </c>
      <c r="F29" s="21">
        <f t="shared" si="44"/>
        <v>6.3371356147021542E-14</v>
      </c>
      <c r="G29" s="7">
        <f t="shared" si="13"/>
        <v>1.498605939385337</v>
      </c>
      <c r="H29" s="7">
        <f t="shared" si="14"/>
        <v>4.891265035850631E-2</v>
      </c>
      <c r="I29" s="32">
        <f t="shared" si="15"/>
        <v>82.526503290243539</v>
      </c>
      <c r="J29" s="2">
        <f t="shared" si="38"/>
        <v>4.0503322498955198E-2</v>
      </c>
      <c r="K29" s="2">
        <f t="shared" si="16"/>
        <v>0.66300654243720059</v>
      </c>
      <c r="L29" s="2">
        <f t="shared" si="45"/>
        <v>0.9972490972667224</v>
      </c>
      <c r="M29" s="2">
        <f t="shared" si="17"/>
        <v>6.4426854329211594E-2</v>
      </c>
      <c r="N29" s="2">
        <f t="shared" si="18"/>
        <v>8.2595415796913596E-3</v>
      </c>
      <c r="O29" s="2">
        <f t="shared" si="19"/>
        <v>1.701057983360954E-9</v>
      </c>
      <c r="P29" s="2">
        <f t="shared" si="20"/>
        <v>2.4801607523272653E-9</v>
      </c>
      <c r="Q29" s="6">
        <f t="shared" si="21"/>
        <v>47</v>
      </c>
      <c r="R29" s="2">
        <f t="shared" si="22"/>
        <v>4.8889222067090454E-2</v>
      </c>
      <c r="S29" s="2">
        <f t="shared" si="22"/>
        <v>1.4514272058669243E-2</v>
      </c>
      <c r="T29" s="2">
        <f t="shared" si="22"/>
        <v>9.6758171298918496E-4</v>
      </c>
      <c r="U29" s="2">
        <f t="shared" si="22"/>
        <v>5.3492772553775938E-5</v>
      </c>
      <c r="V29" s="2">
        <f t="shared" si="22"/>
        <v>2.2148973175761811E-6</v>
      </c>
      <c r="W29" s="2">
        <f t="shared" si="22"/>
        <v>6.8874582637157286E-8</v>
      </c>
      <c r="X29" s="2">
        <f t="shared" si="22"/>
        <v>1.9063821521392302E-9</v>
      </c>
      <c r="Y29" s="2">
        <f t="shared" si="22"/>
        <v>3.9626568693051925E-11</v>
      </c>
      <c r="Z29" s="21">
        <f t="shared" si="39"/>
        <v>3.8069623951188398</v>
      </c>
      <c r="AA29" s="21">
        <f t="shared" si="39"/>
        <v>0.15682074864164711</v>
      </c>
      <c r="AB29" s="21">
        <f t="shared" si="39"/>
        <v>6.471439420192026E-3</v>
      </c>
      <c r="AC29" s="21">
        <f t="shared" si="39"/>
        <v>2.6749963760699626E-4</v>
      </c>
      <c r="AD29" s="21">
        <f t="shared" si="39"/>
        <v>1.107454791050637E-5</v>
      </c>
      <c r="AE29" s="21">
        <f t="shared" si="39"/>
        <v>4.591639896261878E-7</v>
      </c>
      <c r="AF29" s="21">
        <f t="shared" si="39"/>
        <v>1.9063821692419385E-8</v>
      </c>
      <c r="AG29" s="21">
        <f t="shared" si="39"/>
        <v>7.9253135226438663E-10</v>
      </c>
      <c r="AH29" s="2">
        <f t="shared" si="23"/>
        <v>62.877469166775434</v>
      </c>
      <c r="AI29" s="2">
        <f t="shared" si="23"/>
        <v>66.021342625114201</v>
      </c>
      <c r="AJ29" s="2">
        <f t="shared" si="23"/>
        <v>69.165216083452975</v>
      </c>
      <c r="AK29" s="2">
        <f t="shared" si="23"/>
        <v>72.309089541791749</v>
      </c>
      <c r="AL29" s="2">
        <f t="shared" si="23"/>
        <v>75.452963000130524</v>
      </c>
      <c r="AM29" s="2">
        <f t="shared" si="23"/>
        <v>78.596836458469298</v>
      </c>
      <c r="AN29" s="2">
        <f t="shared" si="23"/>
        <v>81.740709916808058</v>
      </c>
      <c r="AO29" s="2">
        <f t="shared" si="23"/>
        <v>84.884583375146846</v>
      </c>
      <c r="AP29" s="2">
        <f t="shared" si="40"/>
        <v>2.4329550859637158E-13</v>
      </c>
      <c r="AQ29" s="2">
        <f t="shared" si="24"/>
        <v>1.0004559208011721E-14</v>
      </c>
      <c r="AR29" s="2">
        <f t="shared" si="24"/>
        <v>4.1228054805167648E-16</v>
      </c>
      <c r="AS29" s="2">
        <f t="shared" si="24"/>
        <v>1.7023076527099165E-17</v>
      </c>
      <c r="AT29" s="2">
        <f t="shared" si="24"/>
        <v>7.0414637030870733E-19</v>
      </c>
      <c r="AU29" s="2">
        <f t="shared" si="24"/>
        <v>2.9174629310831175E-20</v>
      </c>
      <c r="AV29" s="2">
        <f t="shared" si="24"/>
        <v>1.2106266655138537E-21</v>
      </c>
      <c r="AW29" s="2">
        <f t="shared" si="24"/>
        <v>5.0307031249848327E-23</v>
      </c>
      <c r="AX29" s="2"/>
      <c r="AY29" s="6">
        <f t="shared" si="25"/>
        <v>47</v>
      </c>
      <c r="AZ29" s="2">
        <f t="shared" si="26"/>
        <v>7.2389773748242686E-3</v>
      </c>
      <c r="BA29" s="2">
        <f t="shared" si="26"/>
        <v>9.6491869114294631E-4</v>
      </c>
      <c r="BB29" s="2">
        <f t="shared" si="26"/>
        <v>5.3342482896878712E-5</v>
      </c>
      <c r="BC29" s="2">
        <f t="shared" si="26"/>
        <v>2.2085734338483933E-6</v>
      </c>
      <c r="BD29" s="2">
        <f t="shared" si="26"/>
        <v>9.156670894849839E-8</v>
      </c>
      <c r="BE29" s="2">
        <f t="shared" si="26"/>
        <v>2.8511757288463001E-9</v>
      </c>
      <c r="BF29" s="2">
        <f t="shared" si="26"/>
        <v>3.9508740723448458E-11</v>
      </c>
      <c r="BG29" s="21">
        <f t="shared" si="41"/>
        <v>0.15639600409478963</v>
      </c>
      <c r="BH29" s="21">
        <f t="shared" si="41"/>
        <v>6.4535708377406404E-3</v>
      </c>
      <c r="BI29" s="21">
        <f t="shared" si="41"/>
        <v>2.6674798856594114E-4</v>
      </c>
      <c r="BJ29" s="21">
        <f t="shared" si="41"/>
        <v>1.1042928142124081E-5</v>
      </c>
      <c r="BK29" s="21">
        <f t="shared" si="41"/>
        <v>4.5783364953643308E-7</v>
      </c>
      <c r="BL29" s="21">
        <f t="shared" si="41"/>
        <v>1.9007838422637063E-8</v>
      </c>
      <c r="BM29" s="21">
        <f t="shared" si="41"/>
        <v>7.9017484698306744E-10</v>
      </c>
      <c r="BN29" s="2">
        <f t="shared" si="27"/>
        <v>66.021342625114201</v>
      </c>
      <c r="BO29" s="2">
        <f t="shared" si="27"/>
        <v>69.165216083452975</v>
      </c>
      <c r="BP29" s="2">
        <f t="shared" si="27"/>
        <v>72.309089541791749</v>
      </c>
      <c r="BQ29" s="2">
        <f t="shared" si="27"/>
        <v>75.452963000130524</v>
      </c>
      <c r="BR29" s="2">
        <f t="shared" si="27"/>
        <v>78.596836458469298</v>
      </c>
      <c r="BS29" s="2">
        <f t="shared" si="27"/>
        <v>81.740709916808058</v>
      </c>
      <c r="BT29" s="2">
        <f t="shared" si="27"/>
        <v>84.884583375146846</v>
      </c>
      <c r="BU29" s="2">
        <f t="shared" si="28"/>
        <v>9.9774567955343602E-15</v>
      </c>
      <c r="BV29" s="2">
        <f t="shared" si="28"/>
        <v>4.1114201271370414E-16</v>
      </c>
      <c r="BW29" s="2">
        <f t="shared" si="28"/>
        <v>1.6975237913800293E-17</v>
      </c>
      <c r="BX29" s="2">
        <f t="shared" si="28"/>
        <v>7.0213573923243208E-19</v>
      </c>
      <c r="BY29" s="2">
        <f t="shared" si="28"/>
        <v>2.9090095962314506E-20</v>
      </c>
      <c r="BZ29" s="2">
        <f t="shared" si="28"/>
        <v>1.2070713373377981E-21</v>
      </c>
      <c r="CA29" s="2">
        <f t="shared" si="28"/>
        <v>5.0157443248068545E-23</v>
      </c>
      <c r="CB29" s="2"/>
      <c r="CC29" s="6">
        <f t="shared" si="29"/>
        <v>47</v>
      </c>
      <c r="CD29" s="2">
        <f t="shared" si="30"/>
        <v>0</v>
      </c>
      <c r="CE29" s="2">
        <f t="shared" si="30"/>
        <v>0</v>
      </c>
      <c r="CF29" s="2">
        <f t="shared" si="30"/>
        <v>9.5039190961543349E-10</v>
      </c>
      <c r="CG29" s="2">
        <f t="shared" si="30"/>
        <v>7.5066607374552057E-10</v>
      </c>
      <c r="CH29" s="2">
        <f t="shared" si="30"/>
        <v>0</v>
      </c>
      <c r="CI29" s="2">
        <f t="shared" si="30"/>
        <v>0</v>
      </c>
      <c r="CJ29" s="2">
        <f t="shared" si="30"/>
        <v>0</v>
      </c>
      <c r="CK29" s="21">
        <f t="shared" si="42"/>
        <v>1.1042928142124081E-5</v>
      </c>
      <c r="CL29" s="21">
        <f t="shared" si="42"/>
        <v>4.5783364953643308E-7</v>
      </c>
      <c r="CM29" s="21">
        <f t="shared" si="42"/>
        <v>1.9007838422637063E-8</v>
      </c>
      <c r="CN29" s="21">
        <f t="shared" si="42"/>
        <v>7.9017484698306744E-10</v>
      </c>
      <c r="CO29" s="21">
        <f t="shared" si="42"/>
        <v>3.2888612340648708E-11</v>
      </c>
      <c r="CP29" s="21">
        <f t="shared" si="42"/>
        <v>1.3704670566638432E-12</v>
      </c>
      <c r="CQ29" s="21">
        <f t="shared" si="42"/>
        <v>5.7169370431959845E-14</v>
      </c>
      <c r="CR29" s="2">
        <f t="shared" si="31"/>
        <v>75.452963000130524</v>
      </c>
      <c r="CS29" s="2">
        <f t="shared" si="31"/>
        <v>78.596836458469298</v>
      </c>
      <c r="CT29" s="2">
        <f t="shared" si="31"/>
        <v>81.740709916808058</v>
      </c>
      <c r="CU29" s="2">
        <f t="shared" si="31"/>
        <v>84.884583375146846</v>
      </c>
      <c r="CV29" s="2">
        <f t="shared" si="31"/>
        <v>88.02845683348562</v>
      </c>
      <c r="CW29" s="2">
        <f t="shared" si="31"/>
        <v>91.17233029182438</v>
      </c>
      <c r="CX29" s="2">
        <f t="shared" si="31"/>
        <v>94.316203750163154</v>
      </c>
      <c r="CY29" s="2">
        <f t="shared" si="32"/>
        <v>7.0213573923243208E-19</v>
      </c>
      <c r="CZ29" s="2">
        <f t="shared" si="32"/>
        <v>2.9090095962314506E-20</v>
      </c>
      <c r="DA29" s="2">
        <f t="shared" si="32"/>
        <v>1.2070713373377981E-21</v>
      </c>
      <c r="DB29" s="2">
        <f t="shared" si="32"/>
        <v>5.0157443248068545E-23</v>
      </c>
      <c r="DC29" s="2">
        <f t="shared" si="32"/>
        <v>2.0869340096557775E-24</v>
      </c>
      <c r="DD29" s="2">
        <f t="shared" si="32"/>
        <v>8.6938799930172918E-26</v>
      </c>
      <c r="DE29" s="2">
        <f t="shared" si="32"/>
        <v>3.6258915360518393E-27</v>
      </c>
      <c r="DF29" s="2"/>
      <c r="DG29" s="6">
        <f t="shared" si="33"/>
        <v>47</v>
      </c>
      <c r="DH29" s="2">
        <f t="shared" si="34"/>
        <v>2.2809405697543638E-9</v>
      </c>
      <c r="DI29" s="2">
        <f t="shared" si="34"/>
        <v>1.8964196879522888E-10</v>
      </c>
      <c r="DJ29" s="2">
        <f t="shared" si="34"/>
        <v>9.2088181524729866E-12</v>
      </c>
      <c r="DK29" s="2">
        <f t="shared" si="34"/>
        <v>3.5631941841529625E-13</v>
      </c>
      <c r="DL29" s="2">
        <f t="shared" si="34"/>
        <v>1.2578826869003023E-14</v>
      </c>
      <c r="DM29" s="2">
        <f t="shared" si="34"/>
        <v>4.7739590058881729E-16</v>
      </c>
      <c r="DN29" s="2">
        <f t="shared" si="34"/>
        <v>1.9984014443252817E-17</v>
      </c>
      <c r="DO29" s="2">
        <f t="shared" si="34"/>
        <v>0</v>
      </c>
      <c r="DP29" s="2">
        <f t="shared" si="34"/>
        <v>0</v>
      </c>
      <c r="DQ29" s="2">
        <f t="shared" si="34"/>
        <v>0</v>
      </c>
      <c r="DR29" s="2">
        <f t="shared" si="34"/>
        <v>0</v>
      </c>
      <c r="DS29" s="2">
        <f t="shared" si="34"/>
        <v>0</v>
      </c>
      <c r="DT29" s="2">
        <f t="shared" si="34"/>
        <v>0</v>
      </c>
      <c r="DU29" s="21">
        <f t="shared" si="43"/>
        <v>3.8015676845274127E-8</v>
      </c>
      <c r="DV29" s="21">
        <f t="shared" si="43"/>
        <v>1.5803496939661349E-9</v>
      </c>
      <c r="DW29" s="21">
        <f t="shared" si="43"/>
        <v>6.5777224681297416E-11</v>
      </c>
      <c r="DX29" s="21">
        <f t="shared" si="43"/>
        <v>2.7409341133276864E-12</v>
      </c>
      <c r="DY29" s="21">
        <f t="shared" si="43"/>
        <v>1.1433874086391969E-13</v>
      </c>
      <c r="DZ29" s="21">
        <f t="shared" si="43"/>
        <v>4.7745573200292333E-15</v>
      </c>
      <c r="EA29" s="21">
        <f t="shared" si="43"/>
        <v>1.9956886463829726E-16</v>
      </c>
      <c r="EB29" s="21">
        <f t="shared" si="43"/>
        <v>8.3492851532671986E-18</v>
      </c>
      <c r="EC29" s="21">
        <f t="shared" si="43"/>
        <v>3.4960783189310583E-19</v>
      </c>
      <c r="ED29" s="21">
        <f t="shared" si="43"/>
        <v>1.4651038660276612E-20</v>
      </c>
      <c r="EE29" s="21">
        <f t="shared" si="43"/>
        <v>6.1445847395225718E-22</v>
      </c>
      <c r="EF29" s="21">
        <f t="shared" si="43"/>
        <v>2.5789105814782252E-23</v>
      </c>
      <c r="EG29" s="21">
        <f t="shared" si="43"/>
        <v>1.0831375448402801E-24</v>
      </c>
      <c r="EH29" s="2">
        <f t="shared" si="35"/>
        <v>81.740709916808058</v>
      </c>
      <c r="EI29" s="2">
        <f t="shared" si="35"/>
        <v>84.884583375146846</v>
      </c>
      <c r="EJ29" s="2">
        <f t="shared" si="35"/>
        <v>88.02845683348562</v>
      </c>
      <c r="EK29" s="2">
        <f t="shared" si="35"/>
        <v>91.17233029182438</v>
      </c>
      <c r="EL29" s="2">
        <f t="shared" si="35"/>
        <v>94.316203750163154</v>
      </c>
      <c r="EM29" s="2">
        <f t="shared" si="35"/>
        <v>97.460077208501929</v>
      </c>
      <c r="EN29" s="2">
        <f t="shared" si="35"/>
        <v>100.6039506668407</v>
      </c>
      <c r="EO29" s="2">
        <f t="shared" si="35"/>
        <v>103.74782412517948</v>
      </c>
      <c r="EP29" s="2">
        <f t="shared" si="35"/>
        <v>106.89169758351824</v>
      </c>
      <c r="EQ29" s="2">
        <f t="shared" si="35"/>
        <v>110.03557104185701</v>
      </c>
      <c r="ER29" s="2">
        <f t="shared" si="35"/>
        <v>113.17944450019579</v>
      </c>
      <c r="ES29" s="2">
        <f t="shared" si="35"/>
        <v>116.32331795853456</v>
      </c>
      <c r="ET29" s="2">
        <f t="shared" si="35"/>
        <v>119.46719141687333</v>
      </c>
      <c r="EU29" s="2">
        <f t="shared" si="36"/>
        <v>2.4141426746755963E-21</v>
      </c>
      <c r="EV29" s="2">
        <f t="shared" si="36"/>
        <v>1.0031488649613709E-22</v>
      </c>
      <c r="EW29" s="2">
        <f t="shared" si="36"/>
        <v>4.1738680193115551E-24</v>
      </c>
      <c r="EX29" s="2">
        <f t="shared" si="36"/>
        <v>1.7387759986034584E-25</v>
      </c>
      <c r="EY29" s="2">
        <f t="shared" si="36"/>
        <v>7.2517830721036785E-27</v>
      </c>
      <c r="EZ29" s="2">
        <f t="shared" si="36"/>
        <v>3.027682106321915E-28</v>
      </c>
      <c r="FA29" s="2">
        <f t="shared" si="36"/>
        <v>1.2653512379259703E-29</v>
      </c>
      <c r="FB29" s="2">
        <f t="shared" si="36"/>
        <v>5.2932321225021233E-31</v>
      </c>
      <c r="FC29" s="2">
        <f t="shared" si="36"/>
        <v>2.2162349655741046E-32</v>
      </c>
      <c r="FD29" s="2">
        <f t="shared" si="36"/>
        <v>9.2869633223710712E-34</v>
      </c>
      <c r="FE29" s="2">
        <f t="shared" si="36"/>
        <v>3.89470524925259E-35</v>
      </c>
      <c r="FF29" s="2">
        <f t="shared" si="36"/>
        <v>1.6345563638850061E-36</v>
      </c>
      <c r="FG29" s="2">
        <f t="shared" si="36"/>
        <v>6.864874537941545E-38</v>
      </c>
    </row>
    <row r="30" spans="1:163" x14ac:dyDescent="0.25">
      <c r="A30" s="19">
        <v>12</v>
      </c>
      <c r="B30" s="19">
        <v>49</v>
      </c>
      <c r="C30" s="4">
        <f t="shared" si="37"/>
        <v>12</v>
      </c>
      <c r="D30" s="20">
        <f t="shared" si="37"/>
        <v>49</v>
      </c>
      <c r="E30" s="8">
        <f t="shared" si="12"/>
        <v>322.16000000000003</v>
      </c>
      <c r="F30" s="21">
        <f t="shared" si="44"/>
        <v>6.3371356147021542E-14</v>
      </c>
      <c r="G30" s="7">
        <f t="shared" si="13"/>
        <v>1.4985018918270274</v>
      </c>
      <c r="H30" s="7">
        <f t="shared" si="14"/>
        <v>4.8673323596975016E-2</v>
      </c>
      <c r="I30" s="32">
        <f t="shared" si="15"/>
        <v>82.54965192368644</v>
      </c>
      <c r="J30" s="2">
        <f t="shared" si="38"/>
        <v>4.0823548470291952E-2</v>
      </c>
      <c r="K30" s="2">
        <f t="shared" si="16"/>
        <v>0.66392522124810083</v>
      </c>
      <c r="L30" s="2">
        <f t="shared" si="45"/>
        <v>0.99729256959607859</v>
      </c>
      <c r="M30" s="2">
        <f t="shared" si="17"/>
        <v>7.2744782776269806E-2</v>
      </c>
      <c r="N30" s="2">
        <f t="shared" si="18"/>
        <v>1.2222211322077712E-2</v>
      </c>
      <c r="O30" s="2">
        <f t="shared" si="19"/>
        <v>2.8876971591706994E-9</v>
      </c>
      <c r="P30" s="2">
        <f t="shared" si="20"/>
        <v>4.1811638340494279E-9</v>
      </c>
      <c r="Q30" s="6">
        <f t="shared" si="21"/>
        <v>49</v>
      </c>
      <c r="R30" s="2">
        <f t="shared" si="22"/>
        <v>4.9834397307518707E-2</v>
      </c>
      <c r="S30" s="2">
        <f t="shared" si="22"/>
        <v>2.1316705202855137E-2</v>
      </c>
      <c r="T30" s="2">
        <f t="shared" si="22"/>
        <v>1.5050140221725072E-3</v>
      </c>
      <c r="U30" s="2">
        <f t="shared" si="22"/>
        <v>8.4962721071812913E-5</v>
      </c>
      <c r="V30" s="2">
        <f t="shared" si="22"/>
        <v>3.5865458804185125E-6</v>
      </c>
      <c r="W30" s="2">
        <f t="shared" si="22"/>
        <v>1.1370022759971121E-7</v>
      </c>
      <c r="X30" s="2">
        <f t="shared" si="22"/>
        <v>3.2085457624120295E-9</v>
      </c>
      <c r="Y30" s="2">
        <f t="shared" si="22"/>
        <v>6.7997862895907707E-11</v>
      </c>
      <c r="Z30" s="21">
        <f t="shared" si="39"/>
        <v>5.7101867836462556</v>
      </c>
      <c r="AA30" s="21">
        <f t="shared" si="39"/>
        <v>0.23973931742706445</v>
      </c>
      <c r="AB30" s="21">
        <f t="shared" si="39"/>
        <v>1.0084100882607772E-2</v>
      </c>
      <c r="AC30" s="21">
        <f t="shared" si="39"/>
        <v>4.2490386422172074E-4</v>
      </c>
      <c r="AD30" s="21">
        <f t="shared" si="39"/>
        <v>1.7932890195373691E-5</v>
      </c>
      <c r="AE30" s="21">
        <f t="shared" si="39"/>
        <v>7.5800180466449318E-7</v>
      </c>
      <c r="AF30" s="21">
        <f t="shared" si="39"/>
        <v>3.2085458139331645E-8</v>
      </c>
      <c r="AG30" s="21">
        <f t="shared" si="39"/>
        <v>1.3599572892889223E-9</v>
      </c>
      <c r="AH30" s="2">
        <f t="shared" si="23"/>
        <v>62.487119842422473</v>
      </c>
      <c r="AI30" s="2">
        <f t="shared" si="23"/>
        <v>65.611475834543597</v>
      </c>
      <c r="AJ30" s="2">
        <f t="shared" si="23"/>
        <v>68.735831826664722</v>
      </c>
      <c r="AK30" s="2">
        <f t="shared" si="23"/>
        <v>71.860187818785846</v>
      </c>
      <c r="AL30" s="2">
        <f t="shared" si="23"/>
        <v>74.984543810906956</v>
      </c>
      <c r="AM30" s="2">
        <f t="shared" si="23"/>
        <v>78.108899803028081</v>
      </c>
      <c r="AN30" s="2">
        <f t="shared" si="23"/>
        <v>81.233255795149205</v>
      </c>
      <c r="AO30" s="2">
        <f t="shared" si="23"/>
        <v>84.357611787270343</v>
      </c>
      <c r="AP30" s="2">
        <f>$T$7*$E30*EXP((-AH30))*(1-(AH30^4+8.57333*AH30^3+18.05902*AH30^2+8.63476*AH30+0.26777)/(AH30^4+9.57332*AH30^3+25.63295*AH30^2+21.09965*AH30+3.958497))</f>
        <v>3.6390541914943977E-13</v>
      </c>
      <c r="AQ30" s="2">
        <f t="shared" si="24"/>
        <v>1.5259221361713706E-14</v>
      </c>
      <c r="AR30" s="2">
        <f t="shared" si="24"/>
        <v>6.4121980422504438E-16</v>
      </c>
      <c r="AS30" s="2">
        <f t="shared" si="24"/>
        <v>2.6997995830947357E-17</v>
      </c>
      <c r="AT30" s="2">
        <f t="shared" si="24"/>
        <v>1.1387688218212118E-18</v>
      </c>
      <c r="AU30" s="2">
        <f t="shared" si="24"/>
        <v>4.8112386917821375E-20</v>
      </c>
      <c r="AV30" s="2">
        <f t="shared" si="24"/>
        <v>2.0358254264081666E-21</v>
      </c>
      <c r="AW30" s="2">
        <f t="shared" si="24"/>
        <v>8.6265582392087597E-23</v>
      </c>
      <c r="AX30" s="2"/>
      <c r="AY30" s="6">
        <f t="shared" si="25"/>
        <v>49</v>
      </c>
      <c r="AZ30" s="2">
        <f t="shared" si="26"/>
        <v>1.0632864841901464E-2</v>
      </c>
      <c r="BA30" s="2">
        <f t="shared" si="26"/>
        <v>1.5008895253540099E-3</v>
      </c>
      <c r="BB30" s="2">
        <f t="shared" si="26"/>
        <v>8.4724597402319193E-5</v>
      </c>
      <c r="BC30" s="2">
        <f t="shared" si="26"/>
        <v>3.5763288870782619E-6</v>
      </c>
      <c r="BD30" s="2">
        <f t="shared" si="26"/>
        <v>1.5116202214393582E-7</v>
      </c>
      <c r="BE30" s="2">
        <f t="shared" si="26"/>
        <v>4.7987146090111564E-9</v>
      </c>
      <c r="BF30" s="2">
        <f t="shared" si="26"/>
        <v>6.77960854122972E-11</v>
      </c>
      <c r="BG30" s="21">
        <f t="shared" si="41"/>
        <v>0.23909167024998734</v>
      </c>
      <c r="BH30" s="21">
        <f t="shared" si="41"/>
        <v>1.0056325941165999E-2</v>
      </c>
      <c r="BI30" s="21">
        <f t="shared" si="41"/>
        <v>4.2371274057779215E-4</v>
      </c>
      <c r="BJ30" s="21">
        <f t="shared" si="41"/>
        <v>1.7881804313901431E-5</v>
      </c>
      <c r="BK30" s="21">
        <f t="shared" si="41"/>
        <v>7.5581039638820414E-7</v>
      </c>
      <c r="BL30" s="21">
        <f t="shared" si="41"/>
        <v>3.1991431267326874E-8</v>
      </c>
      <c r="BM30" s="21">
        <f t="shared" si="41"/>
        <v>1.3559216975253479E-9</v>
      </c>
      <c r="BN30" s="2">
        <f t="shared" si="27"/>
        <v>65.611475834543597</v>
      </c>
      <c r="BO30" s="2">
        <f t="shared" si="27"/>
        <v>68.735831826664722</v>
      </c>
      <c r="BP30" s="2">
        <f t="shared" si="27"/>
        <v>71.860187818785846</v>
      </c>
      <c r="BQ30" s="2">
        <f t="shared" si="27"/>
        <v>74.984543810906956</v>
      </c>
      <c r="BR30" s="2">
        <f t="shared" si="27"/>
        <v>78.108899803028081</v>
      </c>
      <c r="BS30" s="2">
        <f t="shared" si="27"/>
        <v>81.233255795149205</v>
      </c>
      <c r="BT30" s="2">
        <f t="shared" si="27"/>
        <v>84.357611787270343</v>
      </c>
      <c r="BU30" s="2">
        <f t="shared" si="28"/>
        <v>1.5217993307270589E-14</v>
      </c>
      <c r="BV30" s="2">
        <f t="shared" si="28"/>
        <v>6.3945348948337197E-16</v>
      </c>
      <c r="BW30" s="2">
        <f t="shared" si="28"/>
        <v>2.6922307116072219E-17</v>
      </c>
      <c r="BX30" s="2">
        <f t="shared" si="28"/>
        <v>1.1355245967595139E-18</v>
      </c>
      <c r="BY30" s="2">
        <f t="shared" si="28"/>
        <v>4.7973286510588966E-20</v>
      </c>
      <c r="BZ30" s="2">
        <f t="shared" si="28"/>
        <v>2.0298592235665566E-21</v>
      </c>
      <c r="CA30" s="2">
        <f t="shared" si="28"/>
        <v>8.600958840283917E-23</v>
      </c>
      <c r="CB30" s="2"/>
      <c r="CC30" s="6">
        <f t="shared" si="29"/>
        <v>49</v>
      </c>
      <c r="CD30" s="2">
        <f t="shared" si="30"/>
        <v>0</v>
      </c>
      <c r="CE30" s="2">
        <f t="shared" si="30"/>
        <v>0</v>
      </c>
      <c r="CF30" s="2">
        <f t="shared" si="30"/>
        <v>1.5995715363370523E-9</v>
      </c>
      <c r="CG30" s="2">
        <f t="shared" si="30"/>
        <v>1.2881256228336469E-9</v>
      </c>
      <c r="CH30" s="2">
        <f t="shared" si="30"/>
        <v>0</v>
      </c>
      <c r="CI30" s="2">
        <f t="shared" si="30"/>
        <v>0</v>
      </c>
      <c r="CJ30" s="2">
        <f t="shared" si="30"/>
        <v>0</v>
      </c>
      <c r="CK30" s="21">
        <f t="shared" si="42"/>
        <v>1.7881804313901431E-5</v>
      </c>
      <c r="CL30" s="21">
        <f t="shared" si="42"/>
        <v>7.5581039638820414E-7</v>
      </c>
      <c r="CM30" s="21">
        <f t="shared" si="42"/>
        <v>3.1991431267326874E-8</v>
      </c>
      <c r="CN30" s="21">
        <f t="shared" si="42"/>
        <v>1.3559216975253479E-9</v>
      </c>
      <c r="CO30" s="21">
        <f t="shared" si="42"/>
        <v>5.7541285879847707E-11</v>
      </c>
      <c r="CP30" s="21">
        <f t="shared" si="42"/>
        <v>2.4447542990565509E-12</v>
      </c>
      <c r="CQ30" s="21">
        <f t="shared" si="42"/>
        <v>1.0398503879345797E-13</v>
      </c>
      <c r="CR30" s="2">
        <f t="shared" si="31"/>
        <v>74.984543810906956</v>
      </c>
      <c r="CS30" s="2">
        <f t="shared" si="31"/>
        <v>78.108899803028081</v>
      </c>
      <c r="CT30" s="2">
        <f t="shared" si="31"/>
        <v>81.233255795149205</v>
      </c>
      <c r="CU30" s="2">
        <f t="shared" si="31"/>
        <v>84.357611787270343</v>
      </c>
      <c r="CV30" s="2">
        <f t="shared" si="31"/>
        <v>87.481967779391468</v>
      </c>
      <c r="CW30" s="2">
        <f t="shared" si="31"/>
        <v>90.606323771512592</v>
      </c>
      <c r="CX30" s="2">
        <f t="shared" si="31"/>
        <v>93.730679763633717</v>
      </c>
      <c r="CY30" s="2">
        <f t="shared" si="32"/>
        <v>1.1355245967595139E-18</v>
      </c>
      <c r="CZ30" s="2">
        <f t="shared" si="32"/>
        <v>4.7973286510588966E-20</v>
      </c>
      <c r="DA30" s="2">
        <f t="shared" si="32"/>
        <v>2.0298592235665566E-21</v>
      </c>
      <c r="DB30" s="2">
        <f t="shared" si="32"/>
        <v>8.600958840283917E-23</v>
      </c>
      <c r="DC30" s="2">
        <f t="shared" si="32"/>
        <v>3.6492073644846111E-24</v>
      </c>
      <c r="DD30" s="2">
        <f t="shared" si="32"/>
        <v>1.5501783937204287E-25</v>
      </c>
      <c r="DE30" s="2">
        <f t="shared" si="32"/>
        <v>6.5926639290491858E-27</v>
      </c>
      <c r="DF30" s="2"/>
      <c r="DG30" s="6">
        <f t="shared" si="33"/>
        <v>49</v>
      </c>
      <c r="DH30" s="2">
        <f t="shared" si="34"/>
        <v>3.8389716272568814E-9</v>
      </c>
      <c r="DI30" s="2">
        <f t="shared" si="34"/>
        <v>3.2542120997902654E-10</v>
      </c>
      <c r="DJ30" s="2">
        <f t="shared" si="34"/>
        <v>1.6111565415144471E-11</v>
      </c>
      <c r="DK30" s="2">
        <f t="shared" si="34"/>
        <v>6.3563931895771474E-13</v>
      </c>
      <c r="DL30" s="2">
        <f t="shared" si="34"/>
        <v>2.28739249763521E-14</v>
      </c>
      <c r="DM30" s="2">
        <f t="shared" si="34"/>
        <v>8.8817841970012523E-16</v>
      </c>
      <c r="DN30" s="2">
        <f t="shared" si="34"/>
        <v>2.9976021664879229E-17</v>
      </c>
      <c r="DO30" s="2">
        <f t="shared" si="34"/>
        <v>0</v>
      </c>
      <c r="DP30" s="2">
        <f t="shared" si="34"/>
        <v>0</v>
      </c>
      <c r="DQ30" s="2">
        <f t="shared" si="34"/>
        <v>0</v>
      </c>
      <c r="DR30" s="2">
        <f t="shared" si="34"/>
        <v>0</v>
      </c>
      <c r="DS30" s="2">
        <f t="shared" si="34"/>
        <v>0</v>
      </c>
      <c r="DT30" s="2">
        <f t="shared" si="34"/>
        <v>0</v>
      </c>
      <c r="DU30" s="21">
        <f t="shared" si="43"/>
        <v>6.3982862534653748E-8</v>
      </c>
      <c r="DV30" s="21">
        <f t="shared" si="43"/>
        <v>2.7118433950506958E-9</v>
      </c>
      <c r="DW30" s="21">
        <f t="shared" si="43"/>
        <v>1.1508257175969541E-10</v>
      </c>
      <c r="DX30" s="21">
        <f t="shared" si="43"/>
        <v>4.8895085981131019E-12</v>
      </c>
      <c r="DY30" s="21">
        <f t="shared" si="43"/>
        <v>2.0797007758691595E-13</v>
      </c>
      <c r="DZ30" s="21">
        <f t="shared" si="43"/>
        <v>8.8549913424897922E-15</v>
      </c>
      <c r="EA30" s="21">
        <f t="shared" si="43"/>
        <v>3.7739915673252209E-16</v>
      </c>
      <c r="EB30" s="21">
        <f t="shared" si="43"/>
        <v>1.6099599083599802E-17</v>
      </c>
      <c r="EC30" s="21">
        <f t="shared" si="43"/>
        <v>6.8739795587778517E-19</v>
      </c>
      <c r="ED30" s="21">
        <f t="shared" si="43"/>
        <v>2.9373778527889647E-20</v>
      </c>
      <c r="EE30" s="21">
        <f t="shared" si="43"/>
        <v>1.2561765999941444E-21</v>
      </c>
      <c r="EF30" s="21">
        <f t="shared" si="43"/>
        <v>5.3760485933197081E-23</v>
      </c>
      <c r="EG30" s="21">
        <f t="shared" si="43"/>
        <v>2.3024004223488256E-24</v>
      </c>
      <c r="EH30" s="2">
        <f t="shared" si="35"/>
        <v>81.233255795149205</v>
      </c>
      <c r="EI30" s="2">
        <f t="shared" si="35"/>
        <v>84.357611787270343</v>
      </c>
      <c r="EJ30" s="2">
        <f t="shared" si="35"/>
        <v>87.481967779391468</v>
      </c>
      <c r="EK30" s="2">
        <f t="shared" si="35"/>
        <v>90.606323771512592</v>
      </c>
      <c r="EL30" s="2">
        <f t="shared" si="35"/>
        <v>93.730679763633717</v>
      </c>
      <c r="EM30" s="2">
        <f t="shared" si="35"/>
        <v>96.855035755754841</v>
      </c>
      <c r="EN30" s="2">
        <f t="shared" si="35"/>
        <v>99.979391747875951</v>
      </c>
      <c r="EO30" s="2">
        <f t="shared" si="35"/>
        <v>103.10374773999708</v>
      </c>
      <c r="EP30" s="2">
        <f t="shared" si="35"/>
        <v>106.2281037321182</v>
      </c>
      <c r="EQ30" s="2">
        <f t="shared" si="35"/>
        <v>109.35245972423932</v>
      </c>
      <c r="ER30" s="2">
        <f t="shared" si="35"/>
        <v>112.47681571636045</v>
      </c>
      <c r="ES30" s="2">
        <f t="shared" si="35"/>
        <v>115.60117170848157</v>
      </c>
      <c r="ET30" s="2">
        <f t="shared" si="35"/>
        <v>118.7255277006027</v>
      </c>
      <c r="EU30" s="2">
        <f t="shared" si="36"/>
        <v>4.0597184471331132E-21</v>
      </c>
      <c r="EV30" s="2">
        <f t="shared" si="36"/>
        <v>1.7201917680567834E-22</v>
      </c>
      <c r="EW30" s="2">
        <f t="shared" si="36"/>
        <v>7.2984147289692221E-24</v>
      </c>
      <c r="EX30" s="2">
        <f t="shared" si="36"/>
        <v>3.1003567874408575E-25</v>
      </c>
      <c r="EY30" s="2">
        <f t="shared" si="36"/>
        <v>1.3185327858098372E-26</v>
      </c>
      <c r="EZ30" s="2">
        <f t="shared" si="36"/>
        <v>5.6135084830396331E-28</v>
      </c>
      <c r="FA30" s="2">
        <f t="shared" si="36"/>
        <v>2.3922859153291695E-29</v>
      </c>
      <c r="FB30" s="2">
        <f t="shared" si="36"/>
        <v>1.0204711165805421E-30</v>
      </c>
      <c r="FC30" s="2">
        <f t="shared" si="36"/>
        <v>4.3568567905720723E-32</v>
      </c>
      <c r="FD30" s="2">
        <f t="shared" si="36"/>
        <v>1.8616963238475656E-33</v>
      </c>
      <c r="FE30" s="2">
        <f t="shared" si="36"/>
        <v>7.9613600403925601E-35</v>
      </c>
      <c r="FF30" s="2">
        <f t="shared" si="36"/>
        <v>3.4071406552927897E-36</v>
      </c>
      <c r="FG30" s="2">
        <f t="shared" si="36"/>
        <v>1.4591508742685179E-37</v>
      </c>
    </row>
    <row r="31" spans="1:163" x14ac:dyDescent="0.25">
      <c r="A31" s="19">
        <v>13</v>
      </c>
      <c r="B31" s="19">
        <v>51</v>
      </c>
      <c r="C31" s="4">
        <f t="shared" si="37"/>
        <v>13</v>
      </c>
      <c r="D31" s="20">
        <f t="shared" si="37"/>
        <v>51</v>
      </c>
      <c r="E31" s="8">
        <f t="shared" si="12"/>
        <v>324.16000000000003</v>
      </c>
      <c r="F31" s="21">
        <f t="shared" si="44"/>
        <v>6.3371356147021542E-14</v>
      </c>
      <c r="G31" s="7">
        <f t="shared" si="13"/>
        <v>1.4983891728669938</v>
      </c>
      <c r="H31" s="7">
        <f t="shared" si="14"/>
        <v>4.8358443050709472E-2</v>
      </c>
      <c r="I31" s="32">
        <f t="shared" si="15"/>
        <v>82.579985431607</v>
      </c>
      <c r="J31" s="2">
        <f t="shared" si="38"/>
        <v>4.1237204463858333E-2</v>
      </c>
      <c r="K31" s="2">
        <f t="shared" si="16"/>
        <v>0.66513298929616294</v>
      </c>
      <c r="L31" s="2">
        <f t="shared" si="45"/>
        <v>0.99733966523249784</v>
      </c>
      <c r="M31" s="2">
        <f t="shared" si="17"/>
        <v>8.2988293821751005E-2</v>
      </c>
      <c r="N31" s="2">
        <f t="shared" si="18"/>
        <v>1.7690703168953634E-2</v>
      </c>
      <c r="O31" s="2">
        <f t="shared" si="19"/>
        <v>4.8694968557416732E-9</v>
      </c>
      <c r="P31" s="2">
        <f t="shared" si="20"/>
        <v>7.0019253517461524E-9</v>
      </c>
      <c r="Q31" s="6">
        <f t="shared" si="21"/>
        <v>51</v>
      </c>
      <c r="R31" s="2">
        <f t="shared" si="22"/>
        <v>4.9989977784143234E-2</v>
      </c>
      <c r="S31" s="2">
        <f t="shared" si="22"/>
        <v>3.0533671527350339E-2</v>
      </c>
      <c r="T31" s="2">
        <f t="shared" si="22"/>
        <v>2.3245752144958887E-3</v>
      </c>
      <c r="U31" s="2">
        <f t="shared" si="22"/>
        <v>1.3410647577867253E-4</v>
      </c>
      <c r="V31" s="2">
        <f t="shared" si="22"/>
        <v>5.7708587295701724E-6</v>
      </c>
      <c r="W31" s="2">
        <f t="shared" si="22"/>
        <v>1.8648120369557653E-7</v>
      </c>
      <c r="X31" s="2">
        <f t="shared" si="22"/>
        <v>5.3641665664905249E-9</v>
      </c>
      <c r="Y31" s="2">
        <f t="shared" si="22"/>
        <v>1.1588303094889341E-10</v>
      </c>
      <c r="Z31" s="21">
        <f t="shared" si="39"/>
        <v>8.5149740698119381</v>
      </c>
      <c r="AA31" s="21">
        <f t="shared" si="39"/>
        <v>0.36432803322478546</v>
      </c>
      <c r="AB31" s="21">
        <f t="shared" si="39"/>
        <v>1.5618504418154589E-2</v>
      </c>
      <c r="AC31" s="21">
        <f t="shared" si="39"/>
        <v>6.7075728627300087E-4</v>
      </c>
      <c r="AD31" s="21">
        <f t="shared" si="39"/>
        <v>2.8854709940961621E-5</v>
      </c>
      <c r="AE31" s="21">
        <f t="shared" si="39"/>
        <v>1.2432087974288403E-6</v>
      </c>
      <c r="AF31" s="21">
        <f t="shared" si="39"/>
        <v>5.3641667114548667E-8</v>
      </c>
      <c r="AG31" s="21">
        <f t="shared" si="39"/>
        <v>2.3176606106865811E-9</v>
      </c>
      <c r="AH31" s="2">
        <f t="shared" si="23"/>
        <v>62.101587266889261</v>
      </c>
      <c r="AI31" s="2">
        <f t="shared" si="23"/>
        <v>65.206666630233727</v>
      </c>
      <c r="AJ31" s="2">
        <f t="shared" si="23"/>
        <v>68.311745993578185</v>
      </c>
      <c r="AK31" s="2">
        <f t="shared" si="23"/>
        <v>71.416825356922644</v>
      </c>
      <c r="AL31" s="2">
        <f t="shared" si="23"/>
        <v>74.521904720267116</v>
      </c>
      <c r="AM31" s="2">
        <f t="shared" si="23"/>
        <v>77.626984083611575</v>
      </c>
      <c r="AN31" s="2">
        <f t="shared" si="23"/>
        <v>80.732063446956033</v>
      </c>
      <c r="AO31" s="2">
        <f t="shared" si="23"/>
        <v>83.837142810300506</v>
      </c>
      <c r="AP31" s="2">
        <f t="shared" si="40"/>
        <v>5.4164859317768322E-13</v>
      </c>
      <c r="AQ31" s="2">
        <f t="shared" si="24"/>
        <v>2.3154577242431134E-14</v>
      </c>
      <c r="AR31" s="2">
        <f t="shared" si="24"/>
        <v>9.9194246173751688E-16</v>
      </c>
      <c r="AS31" s="2">
        <f t="shared" si="24"/>
        <v>4.2578060599723033E-17</v>
      </c>
      <c r="AT31" s="2">
        <f t="shared" si="24"/>
        <v>1.8308993506924369E-18</v>
      </c>
      <c r="AU31" s="2">
        <f t="shared" si="24"/>
        <v>7.8860612061316122E-20</v>
      </c>
      <c r="AV31" s="2">
        <f t="shared" si="24"/>
        <v>3.4018716225562666E-21</v>
      </c>
      <c r="AW31" s="2">
        <f t="shared" si="24"/>
        <v>1.4695654065556405E-22</v>
      </c>
      <c r="AX31" s="2"/>
      <c r="AY31" s="6">
        <f t="shared" si="25"/>
        <v>51</v>
      </c>
      <c r="AZ31" s="2">
        <f t="shared" si="26"/>
        <v>1.5232723021379175E-2</v>
      </c>
      <c r="BA31" s="2">
        <f t="shared" si="26"/>
        <v>2.3182380734176945E-3</v>
      </c>
      <c r="BB31" s="2">
        <f t="shared" si="26"/>
        <v>1.3373155488833889E-4</v>
      </c>
      <c r="BC31" s="2">
        <f t="shared" si="26"/>
        <v>5.7544566717027127E-6</v>
      </c>
      <c r="BD31" s="2">
        <f t="shared" si="26"/>
        <v>2.4792433743758836E-7</v>
      </c>
      <c r="BE31" s="2">
        <f t="shared" si="26"/>
        <v>8.0227194387827435E-9</v>
      </c>
      <c r="BF31" s="2">
        <f t="shared" si="26"/>
        <v>1.155398443586364E-10</v>
      </c>
      <c r="BG31" s="21">
        <f t="shared" si="41"/>
        <v>0.3633463777291065</v>
      </c>
      <c r="BH31" s="21">
        <f t="shared" si="41"/>
        <v>1.5575592707424171E-2</v>
      </c>
      <c r="BI31" s="21">
        <f t="shared" si="41"/>
        <v>6.6888142575434516E-4</v>
      </c>
      <c r="BJ31" s="21">
        <f t="shared" si="41"/>
        <v>2.8772697288598479E-5</v>
      </c>
      <c r="BK31" s="21">
        <f t="shared" si="41"/>
        <v>1.2396224554798452E-6</v>
      </c>
      <c r="BL31" s="21">
        <f t="shared" si="41"/>
        <v>5.3484797639217236E-8</v>
      </c>
      <c r="BM31" s="21">
        <f t="shared" si="41"/>
        <v>2.3107968949932682E-9</v>
      </c>
      <c r="BN31" s="2">
        <f t="shared" si="27"/>
        <v>65.206666630233727</v>
      </c>
      <c r="BO31" s="2">
        <f t="shared" si="27"/>
        <v>68.311745993578185</v>
      </c>
      <c r="BP31" s="2">
        <f t="shared" si="27"/>
        <v>71.416825356922644</v>
      </c>
      <c r="BQ31" s="2">
        <f t="shared" si="27"/>
        <v>74.521904720267116</v>
      </c>
      <c r="BR31" s="2">
        <f t="shared" si="27"/>
        <v>77.626984083611575</v>
      </c>
      <c r="BS31" s="2">
        <f t="shared" si="27"/>
        <v>80.732063446956033</v>
      </c>
      <c r="BT31" s="2">
        <f t="shared" si="27"/>
        <v>83.837142810300506</v>
      </c>
      <c r="BU31" s="2">
        <f t="shared" si="28"/>
        <v>2.309218262787383E-14</v>
      </c>
      <c r="BV31" s="2">
        <f t="shared" si="28"/>
        <v>9.8921690939833844E-16</v>
      </c>
      <c r="BW31" s="2">
        <f t="shared" si="28"/>
        <v>4.245897918049256E-17</v>
      </c>
      <c r="BX31" s="2">
        <f t="shared" si="28"/>
        <v>1.8256952542181354E-18</v>
      </c>
      <c r="BY31" s="2">
        <f t="shared" si="28"/>
        <v>7.863311281550919E-20</v>
      </c>
      <c r="BZ31" s="2">
        <f t="shared" si="28"/>
        <v>3.3919229987180369E-21</v>
      </c>
      <c r="CA31" s="2">
        <f t="shared" si="28"/>
        <v>1.4652132461753629E-22</v>
      </c>
      <c r="CB31" s="2"/>
      <c r="CC31" s="6">
        <f t="shared" si="29"/>
        <v>51</v>
      </c>
      <c r="CD31" s="2">
        <f t="shared" si="30"/>
        <v>0</v>
      </c>
      <c r="CE31" s="2">
        <f t="shared" si="30"/>
        <v>0</v>
      </c>
      <c r="CF31" s="2">
        <f t="shared" si="30"/>
        <v>2.6742398129275814E-9</v>
      </c>
      <c r="CG31" s="2">
        <f t="shared" si="30"/>
        <v>2.1952570428140914E-9</v>
      </c>
      <c r="CH31" s="2">
        <f t="shared" si="30"/>
        <v>0</v>
      </c>
      <c r="CI31" s="2">
        <f t="shared" si="30"/>
        <v>0</v>
      </c>
      <c r="CJ31" s="2">
        <f t="shared" si="30"/>
        <v>0</v>
      </c>
      <c r="CK31" s="21">
        <f t="shared" si="42"/>
        <v>2.8772697288598479E-5</v>
      </c>
      <c r="CL31" s="21">
        <f t="shared" si="42"/>
        <v>1.2396224554798452E-6</v>
      </c>
      <c r="CM31" s="21">
        <f t="shared" si="42"/>
        <v>5.3484797639217236E-8</v>
      </c>
      <c r="CN31" s="21">
        <f t="shared" si="42"/>
        <v>2.3107968949932682E-9</v>
      </c>
      <c r="CO31" s="21">
        <f t="shared" si="42"/>
        <v>9.9964452427794362E-11</v>
      </c>
      <c r="CP31" s="21">
        <f t="shared" si="42"/>
        <v>4.3295910486804645E-12</v>
      </c>
      <c r="CQ31" s="21">
        <f t="shared" si="42"/>
        <v>1.8772996261248569E-13</v>
      </c>
      <c r="CR31" s="2">
        <f t="shared" si="31"/>
        <v>74.521904720267116</v>
      </c>
      <c r="CS31" s="2">
        <f t="shared" si="31"/>
        <v>77.626984083611575</v>
      </c>
      <c r="CT31" s="2">
        <f t="shared" si="31"/>
        <v>80.732063446956033</v>
      </c>
      <c r="CU31" s="2">
        <f t="shared" si="31"/>
        <v>83.837142810300506</v>
      </c>
      <c r="CV31" s="2">
        <f t="shared" si="31"/>
        <v>86.942222173644979</v>
      </c>
      <c r="CW31" s="2">
        <f t="shared" si="31"/>
        <v>90.047301536989437</v>
      </c>
      <c r="CX31" s="2">
        <f t="shared" si="31"/>
        <v>93.152380900333895</v>
      </c>
      <c r="CY31" s="2">
        <f t="shared" si="32"/>
        <v>1.8256952542181354E-18</v>
      </c>
      <c r="CZ31" s="2">
        <f t="shared" si="32"/>
        <v>7.863311281550919E-20</v>
      </c>
      <c r="DA31" s="2">
        <f t="shared" si="32"/>
        <v>3.3919229987180369E-21</v>
      </c>
      <c r="DB31" s="2">
        <f t="shared" si="32"/>
        <v>1.4652132461753629E-22</v>
      </c>
      <c r="DC31" s="2">
        <f t="shared" si="32"/>
        <v>6.3376209606789486E-24</v>
      </c>
      <c r="DD31" s="2">
        <f t="shared" si="32"/>
        <v>2.7446250031145436E-25</v>
      </c>
      <c r="DE31" s="2">
        <f t="shared" si="32"/>
        <v>1.1899693321889979E-26</v>
      </c>
      <c r="DF31" s="2"/>
      <c r="DG31" s="6">
        <f t="shared" si="33"/>
        <v>51</v>
      </c>
      <c r="DH31" s="2">
        <f t="shared" si="34"/>
        <v>6.4181753711700645E-9</v>
      </c>
      <c r="DI31" s="2">
        <f t="shared" si="34"/>
        <v>5.5459125292145472E-10</v>
      </c>
      <c r="DJ31" s="2">
        <f t="shared" si="34"/>
        <v>2.7990039175307403E-11</v>
      </c>
      <c r="DK31" s="2">
        <f t="shared" si="34"/>
        <v>1.1256939824733081E-12</v>
      </c>
      <c r="DL31" s="2">
        <f t="shared" si="34"/>
        <v>4.1302516962105072E-14</v>
      </c>
      <c r="DM31" s="2">
        <f t="shared" si="34"/>
        <v>1.6320278461989802E-15</v>
      </c>
      <c r="DN31" s="2">
        <f t="shared" si="34"/>
        <v>5.9952043329758457E-17</v>
      </c>
      <c r="DO31" s="2">
        <f t="shared" si="34"/>
        <v>0</v>
      </c>
      <c r="DP31" s="2">
        <f t="shared" si="34"/>
        <v>0</v>
      </c>
      <c r="DQ31" s="2">
        <f t="shared" si="34"/>
        <v>0</v>
      </c>
      <c r="DR31" s="2">
        <f t="shared" si="34"/>
        <v>0</v>
      </c>
      <c r="DS31" s="2">
        <f t="shared" si="34"/>
        <v>0</v>
      </c>
      <c r="DT31" s="2">
        <f t="shared" si="34"/>
        <v>0</v>
      </c>
      <c r="DU31" s="21">
        <f t="shared" si="43"/>
        <v>1.0696959527843447E-7</v>
      </c>
      <c r="DV31" s="21">
        <f t="shared" si="43"/>
        <v>4.6215937899865365E-9</v>
      </c>
      <c r="DW31" s="21">
        <f t="shared" si="43"/>
        <v>1.9992890485558872E-10</v>
      </c>
      <c r="DX31" s="21">
        <f t="shared" si="43"/>
        <v>8.659182097360929E-12</v>
      </c>
      <c r="DY31" s="21">
        <f t="shared" si="43"/>
        <v>3.7545992522497137E-13</v>
      </c>
      <c r="DZ31" s="21">
        <f t="shared" si="43"/>
        <v>1.6296949810632322E-14</v>
      </c>
      <c r="EA31" s="21">
        <f t="shared" si="43"/>
        <v>7.0807305793848136E-16</v>
      </c>
      <c r="EB31" s="21">
        <f t="shared" si="43"/>
        <v>3.0793139252830331E-17</v>
      </c>
      <c r="EC31" s="21">
        <f t="shared" si="43"/>
        <v>1.3403281459068786E-18</v>
      </c>
      <c r="ED31" s="21">
        <f t="shared" si="43"/>
        <v>5.8388658034820851E-20</v>
      </c>
      <c r="EE31" s="21">
        <f t="shared" si="43"/>
        <v>2.5455789271509352E-21</v>
      </c>
      <c r="EF31" s="21">
        <f t="shared" si="43"/>
        <v>1.1106247919238616E-22</v>
      </c>
      <c r="EG31" s="21">
        <f t="shared" si="43"/>
        <v>4.8490228382099437E-24</v>
      </c>
      <c r="EH31" s="2">
        <f t="shared" si="35"/>
        <v>80.732063446956033</v>
      </c>
      <c r="EI31" s="2">
        <f t="shared" si="35"/>
        <v>83.837142810300506</v>
      </c>
      <c r="EJ31" s="2">
        <f t="shared" si="35"/>
        <v>86.942222173644979</v>
      </c>
      <c r="EK31" s="2">
        <f t="shared" si="35"/>
        <v>90.047301536989437</v>
      </c>
      <c r="EL31" s="2">
        <f t="shared" si="35"/>
        <v>93.152380900333895</v>
      </c>
      <c r="EM31" s="2">
        <f t="shared" si="35"/>
        <v>96.257460263678368</v>
      </c>
      <c r="EN31" s="2">
        <f t="shared" si="35"/>
        <v>99.362539627022826</v>
      </c>
      <c r="EO31" s="2">
        <f t="shared" si="35"/>
        <v>102.46761899036728</v>
      </c>
      <c r="EP31" s="2">
        <f t="shared" si="35"/>
        <v>105.57269835371174</v>
      </c>
      <c r="EQ31" s="2">
        <f t="shared" si="35"/>
        <v>108.67777771705622</v>
      </c>
      <c r="ER31" s="2">
        <f t="shared" si="35"/>
        <v>111.78285708040067</v>
      </c>
      <c r="ES31" s="2">
        <f t="shared" si="35"/>
        <v>114.88793644374513</v>
      </c>
      <c r="ET31" s="2">
        <f t="shared" si="35"/>
        <v>117.99301580708961</v>
      </c>
      <c r="EU31" s="2">
        <f t="shared" si="36"/>
        <v>6.7838459974360739E-21</v>
      </c>
      <c r="EV31" s="2">
        <f t="shared" si="36"/>
        <v>2.9304264923507257E-22</v>
      </c>
      <c r="EW31" s="2">
        <f t="shared" si="36"/>
        <v>1.2675241921357897E-23</v>
      </c>
      <c r="EX31" s="2">
        <f t="shared" si="36"/>
        <v>5.4892500062290872E-25</v>
      </c>
      <c r="EY31" s="2">
        <f t="shared" si="36"/>
        <v>2.3799386643779957E-26</v>
      </c>
      <c r="EZ31" s="2">
        <f t="shared" si="36"/>
        <v>1.0329578488199664E-27</v>
      </c>
      <c r="FA31" s="2">
        <f t="shared" si="36"/>
        <v>4.4878112715139553E-29</v>
      </c>
      <c r="FB31" s="2">
        <f t="shared" si="36"/>
        <v>1.9516206837054171E-30</v>
      </c>
      <c r="FC31" s="2">
        <f t="shared" si="36"/>
        <v>8.4945639517196857E-32</v>
      </c>
      <c r="FD31" s="2">
        <f t="shared" si="36"/>
        <v>3.7004085866442201E-33</v>
      </c>
      <c r="FE31" s="2">
        <f t="shared" si="36"/>
        <v>1.6132477449497697E-34</v>
      </c>
      <c r="FF31" s="2">
        <f t="shared" si="36"/>
        <v>7.0384456780550884E-36</v>
      </c>
      <c r="FG31" s="2">
        <f t="shared" si="36"/>
        <v>3.0729800351437512E-37</v>
      </c>
    </row>
    <row r="32" spans="1:163" x14ac:dyDescent="0.25">
      <c r="A32" s="19">
        <v>14</v>
      </c>
      <c r="B32" s="19">
        <v>53</v>
      </c>
      <c r="C32" s="4">
        <f t="shared" si="37"/>
        <v>14</v>
      </c>
      <c r="D32" s="20">
        <f t="shared" si="37"/>
        <v>53</v>
      </c>
      <c r="E32" s="8">
        <f t="shared" si="12"/>
        <v>326.16000000000003</v>
      </c>
      <c r="F32" s="21">
        <f t="shared" si="44"/>
        <v>6.3371356147021542E-14</v>
      </c>
      <c r="G32" s="7">
        <f t="shared" si="13"/>
        <v>1.4982498032014093</v>
      </c>
      <c r="H32" s="7">
        <f t="shared" si="14"/>
        <v>4.7947791398907348E-2</v>
      </c>
      <c r="I32" s="32">
        <f t="shared" si="15"/>
        <v>82.61953279696597</v>
      </c>
      <c r="J32" s="2">
        <f t="shared" si="38"/>
        <v>4.177426785706892E-2</v>
      </c>
      <c r="K32" s="2">
        <f t="shared" si="16"/>
        <v>0.66671439930092569</v>
      </c>
      <c r="L32" s="2">
        <f t="shared" si="45"/>
        <v>0.99739789634272535</v>
      </c>
      <c r="M32" s="2">
        <f t="shared" si="17"/>
        <v>9.6123876854753654E-2</v>
      </c>
      <c r="N32" s="2">
        <f t="shared" si="18"/>
        <v>2.4901571382119809E-2</v>
      </c>
      <c r="O32" s="2">
        <f t="shared" si="19"/>
        <v>8.1587903377755566E-9</v>
      </c>
      <c r="P32" s="2">
        <f t="shared" si="20"/>
        <v>1.1650739437651932E-8</v>
      </c>
      <c r="Q32" s="6">
        <f t="shared" si="21"/>
        <v>53</v>
      </c>
      <c r="R32" s="2">
        <f t="shared" si="22"/>
        <v>4.9999836175502424E-2</v>
      </c>
      <c r="S32" s="2">
        <f t="shared" si="22"/>
        <v>4.2339234466904345E-2</v>
      </c>
      <c r="T32" s="2">
        <f t="shared" si="22"/>
        <v>3.5648420035550629E-3</v>
      </c>
      <c r="U32" s="2">
        <f t="shared" si="22"/>
        <v>2.1042169282878831E-4</v>
      </c>
      <c r="V32" s="2">
        <f t="shared" si="22"/>
        <v>9.229459458559575E-6</v>
      </c>
      <c r="W32" s="2">
        <f t="shared" si="22"/>
        <v>3.0394974780412199E-7</v>
      </c>
      <c r="X32" s="2">
        <f t="shared" si="22"/>
        <v>8.9105712475223701E-9</v>
      </c>
      <c r="Y32" s="2">
        <f t="shared" si="22"/>
        <v>1.961854401155705E-10</v>
      </c>
      <c r="Z32" s="21">
        <f t="shared" si="39"/>
        <v>12.628737845289539</v>
      </c>
      <c r="AA32" s="21">
        <f t="shared" si="39"/>
        <v>0.55059321719070664</v>
      </c>
      <c r="AB32" s="21">
        <f t="shared" si="39"/>
        <v>2.4052571151558975E-2</v>
      </c>
      <c r="AC32" s="21">
        <f t="shared" si="39"/>
        <v>1.0526623187648882E-3</v>
      </c>
      <c r="AD32" s="21">
        <f t="shared" si="39"/>
        <v>4.6148362112091851E-5</v>
      </c>
      <c r="AE32" s="21">
        <f t="shared" si="39"/>
        <v>2.0263337050816609E-6</v>
      </c>
      <c r="AF32" s="21">
        <f t="shared" si="39"/>
        <v>8.9105716390882868E-8</v>
      </c>
      <c r="AG32" s="21">
        <f t="shared" si="39"/>
        <v>3.9237087601830383E-9</v>
      </c>
      <c r="AH32" s="2">
        <f t="shared" si="23"/>
        <v>61.720782831845789</v>
      </c>
      <c r="AI32" s="2">
        <f t="shared" si="23"/>
        <v>64.806821973438076</v>
      </c>
      <c r="AJ32" s="2">
        <f t="shared" si="23"/>
        <v>67.892861115030371</v>
      </c>
      <c r="AK32" s="2">
        <f t="shared" si="23"/>
        <v>70.978900256622651</v>
      </c>
      <c r="AL32" s="2">
        <f t="shared" si="23"/>
        <v>74.064939398214946</v>
      </c>
      <c r="AM32" s="2">
        <f t="shared" si="23"/>
        <v>77.150978539807241</v>
      </c>
      <c r="AN32" s="2">
        <f t="shared" si="23"/>
        <v>80.237017681399522</v>
      </c>
      <c r="AO32" s="2">
        <f t="shared" si="23"/>
        <v>83.32305682299183</v>
      </c>
      <c r="AP32" s="2">
        <f t="shared" si="40"/>
        <v>8.0234338249819023E-13</v>
      </c>
      <c r="AQ32" s="2">
        <f t="shared" si="24"/>
        <v>3.4958454553326007E-14</v>
      </c>
      <c r="AR32" s="2">
        <f t="shared" si="24"/>
        <v>1.5264207084678329E-15</v>
      </c>
      <c r="AS32" s="2">
        <f t="shared" si="24"/>
        <v>6.6779900428106262E-17</v>
      </c>
      <c r="AT32" s="2">
        <f t="shared" si="24"/>
        <v>2.926821541511843E-18</v>
      </c>
      <c r="AU32" s="2">
        <f t="shared" si="24"/>
        <v>1.2848829949178635E-19</v>
      </c>
      <c r="AV32" s="2">
        <f t="shared" si="24"/>
        <v>5.6492765196623633E-21</v>
      </c>
      <c r="AW32" s="2">
        <f t="shared" si="24"/>
        <v>2.4873398992656894E-22</v>
      </c>
      <c r="AX32" s="2"/>
      <c r="AY32" s="6">
        <f t="shared" si="25"/>
        <v>53</v>
      </c>
      <c r="AZ32" s="2">
        <f t="shared" si="26"/>
        <v>2.1126926784053552E-2</v>
      </c>
      <c r="BA32" s="2">
        <f t="shared" si="26"/>
        <v>3.5551887589328089E-3</v>
      </c>
      <c r="BB32" s="2">
        <f t="shared" si="26"/>
        <v>2.0983492966337726E-4</v>
      </c>
      <c r="BC32" s="2">
        <f t="shared" si="26"/>
        <v>9.203287222647738E-6</v>
      </c>
      <c r="BD32" s="2">
        <f t="shared" si="26"/>
        <v>4.0409979022992816E-7</v>
      </c>
      <c r="BE32" s="2">
        <f t="shared" si="26"/>
        <v>1.3326851588946198E-8</v>
      </c>
      <c r="BF32" s="2">
        <f t="shared" si="26"/>
        <v>1.9560560393649952E-10</v>
      </c>
      <c r="BG32" s="21">
        <f t="shared" si="41"/>
        <v>0.54911356726470162</v>
      </c>
      <c r="BH32" s="21">
        <f t="shared" si="41"/>
        <v>2.3986651692123918E-2</v>
      </c>
      <c r="BI32" s="21">
        <f t="shared" si="41"/>
        <v>1.0497254173072127E-3</v>
      </c>
      <c r="BJ32" s="21">
        <f t="shared" si="41"/>
        <v>4.6017494901932657E-5</v>
      </c>
      <c r="BK32" s="21">
        <f t="shared" si="41"/>
        <v>2.0205009924090387E-6</v>
      </c>
      <c r="BL32" s="21">
        <f t="shared" si="41"/>
        <v>8.8845681235056309E-8</v>
      </c>
      <c r="BM32" s="21">
        <f t="shared" si="41"/>
        <v>3.9121121258440562E-9</v>
      </c>
      <c r="BN32" s="2">
        <f t="shared" si="27"/>
        <v>64.806821973438076</v>
      </c>
      <c r="BO32" s="2">
        <f t="shared" si="27"/>
        <v>67.892861115030371</v>
      </c>
      <c r="BP32" s="2">
        <f t="shared" si="27"/>
        <v>70.978900256622651</v>
      </c>
      <c r="BQ32" s="2">
        <f t="shared" si="27"/>
        <v>74.064939398214946</v>
      </c>
      <c r="BR32" s="2">
        <f t="shared" si="27"/>
        <v>77.150978539807241</v>
      </c>
      <c r="BS32" s="2">
        <f t="shared" si="27"/>
        <v>80.237017681399522</v>
      </c>
      <c r="BT32" s="2">
        <f t="shared" si="27"/>
        <v>83.32305682299183</v>
      </c>
      <c r="BU32" s="2">
        <f t="shared" si="28"/>
        <v>3.4864501356365282E-14</v>
      </c>
      <c r="BV32" s="2">
        <f t="shared" si="28"/>
        <v>1.5222371238913514E-15</v>
      </c>
      <c r="BW32" s="2">
        <f t="shared" si="28"/>
        <v>6.6593579405642584E-17</v>
      </c>
      <c r="BX32" s="2">
        <f t="shared" si="28"/>
        <v>2.9185214654560427E-18</v>
      </c>
      <c r="BY32" s="2">
        <f t="shared" si="28"/>
        <v>1.2811844468681421E-19</v>
      </c>
      <c r="BZ32" s="2">
        <f t="shared" si="28"/>
        <v>5.6327901467433272E-21</v>
      </c>
      <c r="CA32" s="2">
        <f t="shared" si="28"/>
        <v>2.4799884241543159E-22</v>
      </c>
      <c r="CB32" s="2"/>
      <c r="CC32" s="6">
        <f t="shared" si="29"/>
        <v>53</v>
      </c>
      <c r="CD32" s="2">
        <f t="shared" si="30"/>
        <v>0</v>
      </c>
      <c r="CE32" s="2">
        <f t="shared" si="30"/>
        <v>0</v>
      </c>
      <c r="CF32" s="2">
        <f t="shared" si="30"/>
        <v>4.4422838629820658E-9</v>
      </c>
      <c r="CG32" s="2">
        <f t="shared" si="30"/>
        <v>3.7165064747934904E-9</v>
      </c>
      <c r="CH32" s="2">
        <f t="shared" si="30"/>
        <v>0</v>
      </c>
      <c r="CI32" s="2">
        <f t="shared" si="30"/>
        <v>0</v>
      </c>
      <c r="CJ32" s="2">
        <f t="shared" si="30"/>
        <v>0</v>
      </c>
      <c r="CK32" s="21">
        <f t="shared" si="42"/>
        <v>4.6017494901932657E-5</v>
      </c>
      <c r="CL32" s="21">
        <f t="shared" si="42"/>
        <v>2.0205009924090387E-6</v>
      </c>
      <c r="CM32" s="21">
        <f t="shared" si="42"/>
        <v>8.8845681235056309E-8</v>
      </c>
      <c r="CN32" s="21">
        <f t="shared" si="42"/>
        <v>3.9121121258440562E-9</v>
      </c>
      <c r="CO32" s="21">
        <f t="shared" si="42"/>
        <v>1.7248223957697896E-10</v>
      </c>
      <c r="CP32" s="21">
        <f t="shared" si="42"/>
        <v>7.6137648128087484E-12</v>
      </c>
      <c r="CQ32" s="21">
        <f t="shared" si="42"/>
        <v>3.3646780917750015E-13</v>
      </c>
      <c r="CR32" s="2">
        <f t="shared" si="31"/>
        <v>74.064939398214946</v>
      </c>
      <c r="CS32" s="2">
        <f t="shared" si="31"/>
        <v>77.150978539807241</v>
      </c>
      <c r="CT32" s="2">
        <f t="shared" si="31"/>
        <v>80.237017681399522</v>
      </c>
      <c r="CU32" s="2">
        <f t="shared" si="31"/>
        <v>83.32305682299183</v>
      </c>
      <c r="CV32" s="2">
        <f t="shared" si="31"/>
        <v>86.409095964584111</v>
      </c>
      <c r="CW32" s="2">
        <f t="shared" si="31"/>
        <v>89.495135106176406</v>
      </c>
      <c r="CX32" s="2">
        <f t="shared" si="31"/>
        <v>92.581174247768686</v>
      </c>
      <c r="CY32" s="2">
        <f t="shared" si="32"/>
        <v>2.9185214654560427E-18</v>
      </c>
      <c r="CZ32" s="2">
        <f t="shared" si="32"/>
        <v>1.2811844468681421E-19</v>
      </c>
      <c r="DA32" s="2">
        <f t="shared" si="32"/>
        <v>5.6327901467433272E-21</v>
      </c>
      <c r="DB32" s="2">
        <f t="shared" si="32"/>
        <v>2.4799884241543159E-22</v>
      </c>
      <c r="DC32" s="2">
        <f t="shared" si="32"/>
        <v>1.0933171477103828E-23</v>
      </c>
      <c r="DD32" s="2">
        <f t="shared" si="32"/>
        <v>4.8258504556673217E-25</v>
      </c>
      <c r="DE32" s="2">
        <f t="shared" si="32"/>
        <v>2.1325412369102556E-26</v>
      </c>
      <c r="DF32" s="2"/>
      <c r="DG32" s="6">
        <f t="shared" si="33"/>
        <v>53</v>
      </c>
      <c r="DH32" s="2">
        <f t="shared" si="34"/>
        <v>1.0661480798201949E-8</v>
      </c>
      <c r="DI32" s="2">
        <f t="shared" si="34"/>
        <v>9.3890691221787399E-10</v>
      </c>
      <c r="DJ32" s="2">
        <f t="shared" si="34"/>
        <v>4.8295030197209601E-11</v>
      </c>
      <c r="DK32" s="2">
        <f t="shared" si="34"/>
        <v>1.9795731720506637E-12</v>
      </c>
      <c r="DL32" s="2">
        <f t="shared" si="34"/>
        <v>7.4019679274783816E-14</v>
      </c>
      <c r="DM32" s="2">
        <f t="shared" si="34"/>
        <v>2.9753977059954196E-15</v>
      </c>
      <c r="DN32" s="2">
        <f t="shared" si="34"/>
        <v>1.1990408665951691E-16</v>
      </c>
      <c r="DO32" s="2">
        <f t="shared" si="34"/>
        <v>8.8817841970012525E-18</v>
      </c>
      <c r="DP32" s="2">
        <f t="shared" si="34"/>
        <v>0</v>
      </c>
      <c r="DQ32" s="2">
        <f t="shared" si="34"/>
        <v>0</v>
      </c>
      <c r="DR32" s="2">
        <f t="shared" si="34"/>
        <v>0</v>
      </c>
      <c r="DS32" s="2">
        <f t="shared" si="34"/>
        <v>0</v>
      </c>
      <c r="DT32" s="2">
        <f t="shared" si="34"/>
        <v>0</v>
      </c>
      <c r="DU32" s="21">
        <f t="shared" si="43"/>
        <v>1.7769136247011262E-7</v>
      </c>
      <c r="DV32" s="21">
        <f t="shared" si="43"/>
        <v>7.8242242516881125E-9</v>
      </c>
      <c r="DW32" s="21">
        <f t="shared" si="43"/>
        <v>3.4496447915395793E-10</v>
      </c>
      <c r="DX32" s="21">
        <f t="shared" si="43"/>
        <v>1.5227529625617497E-11</v>
      </c>
      <c r="DY32" s="21">
        <f t="shared" si="43"/>
        <v>6.7293561835500031E-13</v>
      </c>
      <c r="DZ32" s="21">
        <f t="shared" si="43"/>
        <v>2.9769832771180463E-14</v>
      </c>
      <c r="EA32" s="21">
        <f t="shared" si="43"/>
        <v>1.3182885067848493E-15</v>
      </c>
      <c r="EB32" s="21">
        <f t="shared" si="43"/>
        <v>5.8431952772874297E-17</v>
      </c>
      <c r="EC32" s="21">
        <f t="shared" si="43"/>
        <v>2.5922264776421128E-18</v>
      </c>
      <c r="ED32" s="21">
        <f t="shared" si="43"/>
        <v>1.1509506501758696E-19</v>
      </c>
      <c r="EE32" s="21">
        <f t="shared" si="43"/>
        <v>5.1142503044158213E-21</v>
      </c>
      <c r="EF32" s="21">
        <f t="shared" si="43"/>
        <v>2.2742101653330916E-22</v>
      </c>
      <c r="EG32" s="21">
        <f t="shared" si="43"/>
        <v>1.0120122162614554E-23</v>
      </c>
      <c r="EH32" s="2">
        <f t="shared" si="35"/>
        <v>80.237017681399522</v>
      </c>
      <c r="EI32" s="2">
        <f t="shared" si="35"/>
        <v>83.32305682299183</v>
      </c>
      <c r="EJ32" s="2">
        <f t="shared" si="35"/>
        <v>86.409095964584111</v>
      </c>
      <c r="EK32" s="2">
        <f t="shared" si="35"/>
        <v>89.495135106176406</v>
      </c>
      <c r="EL32" s="2">
        <f t="shared" si="35"/>
        <v>92.581174247768686</v>
      </c>
      <c r="EM32" s="2">
        <f t="shared" si="35"/>
        <v>95.667213389360981</v>
      </c>
      <c r="EN32" s="2">
        <f t="shared" si="35"/>
        <v>98.753252530953276</v>
      </c>
      <c r="EO32" s="2">
        <f t="shared" si="35"/>
        <v>101.83929167254556</v>
      </c>
      <c r="EP32" s="2">
        <f t="shared" si="35"/>
        <v>104.92533081413785</v>
      </c>
      <c r="EQ32" s="2">
        <f t="shared" si="35"/>
        <v>108.01136995573013</v>
      </c>
      <c r="ER32" s="2">
        <f t="shared" si="35"/>
        <v>111.09740909732243</v>
      </c>
      <c r="ES32" s="2">
        <f t="shared" si="35"/>
        <v>114.18344823891472</v>
      </c>
      <c r="ET32" s="2">
        <f t="shared" si="35"/>
        <v>117.269487380507</v>
      </c>
      <c r="EU32" s="2">
        <f t="shared" si="36"/>
        <v>1.1265580293486654E-20</v>
      </c>
      <c r="EV32" s="2">
        <f t="shared" si="36"/>
        <v>4.9599768483086317E-22</v>
      </c>
      <c r="EW32" s="2">
        <f t="shared" si="36"/>
        <v>2.1866342954207656E-23</v>
      </c>
      <c r="EX32" s="2">
        <f t="shared" si="36"/>
        <v>9.6517009113346433E-25</v>
      </c>
      <c r="EY32" s="2">
        <f t="shared" si="36"/>
        <v>4.2650824738205111E-26</v>
      </c>
      <c r="EZ32" s="2">
        <f t="shared" si="36"/>
        <v>1.8867527132400006E-27</v>
      </c>
      <c r="FA32" s="2">
        <f t="shared" si="36"/>
        <v>8.3548293250397342E-29</v>
      </c>
      <c r="FB32" s="2">
        <f t="shared" si="36"/>
        <v>3.7031297787652376E-30</v>
      </c>
      <c r="FC32" s="2">
        <f t="shared" si="36"/>
        <v>1.6428013455745251E-31</v>
      </c>
      <c r="FD32" s="2">
        <f t="shared" si="36"/>
        <v>7.293970499367041E-33</v>
      </c>
      <c r="FE32" s="2">
        <f t="shared" si="36"/>
        <v>3.2410496316829038E-34</v>
      </c>
      <c r="FF32" s="2">
        <f t="shared" si="36"/>
        <v>1.4412243988633225E-35</v>
      </c>
      <c r="FG32" s="2">
        <f t="shared" si="36"/>
        <v>6.4133471608754426E-37</v>
      </c>
    </row>
    <row r="33" spans="1:163" x14ac:dyDescent="0.25">
      <c r="A33" s="19">
        <v>15</v>
      </c>
      <c r="B33" s="19">
        <v>55</v>
      </c>
      <c r="C33" s="4">
        <f t="shared" si="37"/>
        <v>15</v>
      </c>
      <c r="D33" s="20">
        <f t="shared" si="37"/>
        <v>55</v>
      </c>
      <c r="E33" s="8">
        <f t="shared" si="12"/>
        <v>328.16</v>
      </c>
      <c r="F33" s="21">
        <f t="shared" si="44"/>
        <v>6.3371356147021542E-14</v>
      </c>
      <c r="G33" s="7">
        <f t="shared" si="13"/>
        <v>1.4980858943096662</v>
      </c>
      <c r="H33" s="7">
        <f t="shared" si="14"/>
        <v>4.7442479238286886E-2</v>
      </c>
      <c r="I33" s="32">
        <f t="shared" si="15"/>
        <v>82.668202632653831</v>
      </c>
      <c r="J33" s="2">
        <f t="shared" si="38"/>
        <v>4.2432745895903956E-2</v>
      </c>
      <c r="K33" s="2">
        <f t="shared" si="16"/>
        <v>0.66867123438655762</v>
      </c>
      <c r="L33" s="2">
        <f t="shared" si="45"/>
        <v>0.99746638096670948</v>
      </c>
      <c r="M33" s="2">
        <f t="shared" si="17"/>
        <v>0.11206359977511557</v>
      </c>
      <c r="N33" s="2">
        <f t="shared" si="18"/>
        <v>3.3852340650524754E-2</v>
      </c>
      <c r="O33" s="2">
        <f t="shared" si="19"/>
        <v>1.3584993258097811E-8</v>
      </c>
      <c r="P33" s="2">
        <f t="shared" si="20"/>
        <v>1.9265946539226416E-8</v>
      </c>
      <c r="Q33" s="6">
        <f t="shared" si="21"/>
        <v>55</v>
      </c>
      <c r="R33" s="2">
        <f t="shared" si="22"/>
        <v>4.9999999596130329E-2</v>
      </c>
      <c r="S33" s="2">
        <f t="shared" si="22"/>
        <v>5.6294759407622165E-2</v>
      </c>
      <c r="T33" s="2">
        <f t="shared" si="22"/>
        <v>5.4253831742510639E-3</v>
      </c>
      <c r="U33" s="2">
        <f t="shared" si="22"/>
        <v>3.282750833270454E-4</v>
      </c>
      <c r="V33" s="2">
        <f t="shared" si="22"/>
        <v>1.467503576852991E-5</v>
      </c>
      <c r="W33" s="2">
        <f t="shared" si="22"/>
        <v>4.9243831530820788E-7</v>
      </c>
      <c r="X33" s="2">
        <f t="shared" si="22"/>
        <v>1.4709698159531827E-8</v>
      </c>
      <c r="Y33" s="2">
        <f t="shared" si="22"/>
        <v>3.300029860486831E-10</v>
      </c>
      <c r="Z33" s="21">
        <f t="shared" si="39"/>
        <v>18.634196605060517</v>
      </c>
      <c r="AA33" s="21">
        <f t="shared" si="39"/>
        <v>0.82770216905424165</v>
      </c>
      <c r="AB33" s="21">
        <f t="shared" si="39"/>
        <v>3.6839540404793029E-2</v>
      </c>
      <c r="AC33" s="21">
        <f t="shared" si="39"/>
        <v>1.6427239490984522E-3</v>
      </c>
      <c r="AD33" s="21">
        <f t="shared" si="39"/>
        <v>7.337787093274976E-5</v>
      </c>
      <c r="AE33" s="21">
        <f t="shared" si="39"/>
        <v>3.2829274909073518E-6</v>
      </c>
      <c r="AF33" s="21">
        <f t="shared" si="39"/>
        <v>1.4709699236863227E-7</v>
      </c>
      <c r="AG33" s="21">
        <f t="shared" si="39"/>
        <v>6.6000597386724915E-9</v>
      </c>
      <c r="AH33" s="2">
        <f t="shared" si="23"/>
        <v>61.344620089087101</v>
      </c>
      <c r="AI33" s="2">
        <f t="shared" si="23"/>
        <v>64.411851093541458</v>
      </c>
      <c r="AJ33" s="2">
        <f t="shared" si="23"/>
        <v>67.479082097995814</v>
      </c>
      <c r="AK33" s="2">
        <f t="shared" si="23"/>
        <v>70.546313102450171</v>
      </c>
      <c r="AL33" s="2">
        <f t="shared" si="23"/>
        <v>73.613544106904513</v>
      </c>
      <c r="AM33" s="2">
        <f t="shared" si="23"/>
        <v>76.680775111358869</v>
      </c>
      <c r="AN33" s="2">
        <f t="shared" si="23"/>
        <v>79.748006115813226</v>
      </c>
      <c r="AO33" s="2">
        <f t="shared" si="23"/>
        <v>82.815237120267597</v>
      </c>
      <c r="AP33" s="2">
        <f t="shared" si="40"/>
        <v>1.182917448389887E-12</v>
      </c>
      <c r="AQ33" s="2">
        <f t="shared" si="24"/>
        <v>5.2519224633397935E-14</v>
      </c>
      <c r="AR33" s="2">
        <f t="shared" si="24"/>
        <v>2.3367482910555423E-15</v>
      </c>
      <c r="AS33" s="2">
        <f t="shared" si="24"/>
        <v>1.0417290615266671E-16</v>
      </c>
      <c r="AT33" s="2">
        <f t="shared" si="24"/>
        <v>4.6523924426942201E-18</v>
      </c>
      <c r="AU33" s="2">
        <f t="shared" si="24"/>
        <v>2.0812035182548031E-19</v>
      </c>
      <c r="AV33" s="2">
        <f t="shared" si="24"/>
        <v>9.3242623230685361E-21</v>
      </c>
      <c r="AW33" s="2">
        <f t="shared" si="24"/>
        <v>4.1833798095885368E-22</v>
      </c>
      <c r="AX33" s="2"/>
      <c r="AY33" s="6">
        <f t="shared" si="25"/>
        <v>55</v>
      </c>
      <c r="AZ33" s="2">
        <f t="shared" si="26"/>
        <v>2.8098845838015654E-2</v>
      </c>
      <c r="BA33" s="2">
        <f t="shared" si="26"/>
        <v>5.410822129773063E-3</v>
      </c>
      <c r="BB33" s="2">
        <f t="shared" si="26"/>
        <v>3.2736213795443448E-4</v>
      </c>
      <c r="BC33" s="2">
        <f t="shared" si="26"/>
        <v>1.4633516857109897E-5</v>
      </c>
      <c r="BD33" s="2">
        <f t="shared" si="26"/>
        <v>6.5469860313083225E-7</v>
      </c>
      <c r="BE33" s="2">
        <f t="shared" si="26"/>
        <v>2.2000291738377697E-8</v>
      </c>
      <c r="BF33" s="2">
        <f t="shared" si="26"/>
        <v>3.2902961466518835E-10</v>
      </c>
      <c r="BG33" s="21">
        <f t="shared" si="41"/>
        <v>0.82548366853389143</v>
      </c>
      <c r="BH33" s="21">
        <f t="shared" si="41"/>
        <v>3.6738829010369567E-2</v>
      </c>
      <c r="BI33" s="21">
        <f t="shared" si="41"/>
        <v>1.6381517279394514E-3</v>
      </c>
      <c r="BJ33" s="21">
        <f t="shared" si="41"/>
        <v>7.3170261163786593E-5</v>
      </c>
      <c r="BK33" s="21">
        <f t="shared" si="41"/>
        <v>3.2734983735247793E-6</v>
      </c>
      <c r="BL33" s="21">
        <f t="shared" si="41"/>
        <v>1.4666862231564498E-7</v>
      </c>
      <c r="BM33" s="21">
        <f t="shared" si="41"/>
        <v>6.5805923555146273E-9</v>
      </c>
      <c r="BN33" s="2">
        <f t="shared" si="27"/>
        <v>64.411851093541458</v>
      </c>
      <c r="BO33" s="2">
        <f t="shared" si="27"/>
        <v>67.479082097995814</v>
      </c>
      <c r="BP33" s="2">
        <f t="shared" si="27"/>
        <v>70.546313102450171</v>
      </c>
      <c r="BQ33" s="2">
        <f t="shared" si="27"/>
        <v>73.613544106904513</v>
      </c>
      <c r="BR33" s="2">
        <f t="shared" si="27"/>
        <v>76.680775111358869</v>
      </c>
      <c r="BS33" s="2">
        <f t="shared" si="27"/>
        <v>79.748006115813226</v>
      </c>
      <c r="BT33" s="2">
        <f t="shared" si="27"/>
        <v>82.815237120267597</v>
      </c>
      <c r="BU33" s="2">
        <f t="shared" si="28"/>
        <v>5.2378449472283522E-14</v>
      </c>
      <c r="BV33" s="2">
        <f t="shared" si="28"/>
        <v>2.3303598943758665E-15</v>
      </c>
      <c r="BW33" s="2">
        <f t="shared" si="28"/>
        <v>1.0388295270299611E-16</v>
      </c>
      <c r="BX33" s="2">
        <f t="shared" si="28"/>
        <v>4.6392290866128194E-18</v>
      </c>
      <c r="BY33" s="2">
        <f t="shared" si="28"/>
        <v>2.0752258797678509E-19</v>
      </c>
      <c r="BZ33" s="2">
        <f t="shared" si="28"/>
        <v>9.2971083394295544E-21</v>
      </c>
      <c r="CA33" s="2">
        <f t="shared" si="28"/>
        <v>4.171040534211712E-22</v>
      </c>
      <c r="CB33" s="2"/>
      <c r="CC33" s="6">
        <f t="shared" si="29"/>
        <v>55</v>
      </c>
      <c r="CD33" s="2">
        <f t="shared" si="30"/>
        <v>0</v>
      </c>
      <c r="CE33" s="2">
        <f t="shared" si="30"/>
        <v>0</v>
      </c>
      <c r="CF33" s="2">
        <f t="shared" si="30"/>
        <v>7.3334305794592328E-9</v>
      </c>
      <c r="CG33" s="2">
        <f t="shared" si="30"/>
        <v>6.2515626786385776E-9</v>
      </c>
      <c r="CH33" s="2">
        <f t="shared" si="30"/>
        <v>0</v>
      </c>
      <c r="CI33" s="2">
        <f t="shared" si="30"/>
        <v>0</v>
      </c>
      <c r="CJ33" s="2">
        <f t="shared" si="30"/>
        <v>0</v>
      </c>
      <c r="CK33" s="21">
        <f t="shared" si="42"/>
        <v>7.3170261163786593E-5</v>
      </c>
      <c r="CL33" s="21">
        <f t="shared" si="42"/>
        <v>3.2734983735247793E-6</v>
      </c>
      <c r="CM33" s="21">
        <f t="shared" si="42"/>
        <v>1.4666862231564498E-7</v>
      </c>
      <c r="CN33" s="21">
        <f t="shared" si="42"/>
        <v>6.5805923555146273E-9</v>
      </c>
      <c r="CO33" s="21">
        <f t="shared" si="42"/>
        <v>2.9563424233428338E-10</v>
      </c>
      <c r="CP33" s="21">
        <f t="shared" si="42"/>
        <v>1.3297483026416601E-11</v>
      </c>
      <c r="CQ33" s="21">
        <f t="shared" si="42"/>
        <v>5.9879123244218175E-13</v>
      </c>
      <c r="CR33" s="2">
        <f t="shared" si="31"/>
        <v>73.613544106904513</v>
      </c>
      <c r="CS33" s="2">
        <f t="shared" si="31"/>
        <v>76.680775111358869</v>
      </c>
      <c r="CT33" s="2">
        <f t="shared" si="31"/>
        <v>79.748006115813226</v>
      </c>
      <c r="CU33" s="2">
        <f t="shared" si="31"/>
        <v>82.815237120267597</v>
      </c>
      <c r="CV33" s="2">
        <f t="shared" si="31"/>
        <v>85.882468124721953</v>
      </c>
      <c r="CW33" s="2">
        <f t="shared" si="31"/>
        <v>88.949699129176309</v>
      </c>
      <c r="CX33" s="2">
        <f t="shared" si="31"/>
        <v>92.016930133630652</v>
      </c>
      <c r="CY33" s="2">
        <f t="shared" si="32"/>
        <v>4.6392290866128194E-18</v>
      </c>
      <c r="CZ33" s="2">
        <f t="shared" si="32"/>
        <v>2.0752258797678509E-19</v>
      </c>
      <c r="DA33" s="2">
        <f t="shared" si="32"/>
        <v>9.2971083394295544E-21</v>
      </c>
      <c r="DB33" s="2">
        <f t="shared" si="32"/>
        <v>4.171040534211712E-22</v>
      </c>
      <c r="DC33" s="2">
        <f t="shared" si="32"/>
        <v>1.8737480904055945E-23</v>
      </c>
      <c r="DD33" s="2">
        <f t="shared" si="32"/>
        <v>8.427699767205885E-25</v>
      </c>
      <c r="DE33" s="2">
        <f t="shared" si="32"/>
        <v>3.7949203450514572E-26</v>
      </c>
      <c r="DF33" s="2"/>
      <c r="DG33" s="6">
        <f t="shared" si="33"/>
        <v>55</v>
      </c>
      <c r="DH33" s="2">
        <f t="shared" si="34"/>
        <v>1.7600232098402557E-8</v>
      </c>
      <c r="DI33" s="2">
        <f t="shared" si="34"/>
        <v>1.5793421503929039E-9</v>
      </c>
      <c r="DJ33" s="2">
        <f t="shared" si="34"/>
        <v>8.2777587007143448E-11</v>
      </c>
      <c r="DK33" s="2">
        <f t="shared" si="34"/>
        <v>3.4573433005391507E-12</v>
      </c>
      <c r="DL33" s="2">
        <f t="shared" si="34"/>
        <v>1.3173573343294719E-13</v>
      </c>
      <c r="DM33" s="2">
        <f t="shared" si="34"/>
        <v>5.3956838996782609E-15</v>
      </c>
      <c r="DN33" s="2">
        <f t="shared" si="34"/>
        <v>2.1982415887578099E-16</v>
      </c>
      <c r="DO33" s="2">
        <f t="shared" si="34"/>
        <v>8.8817841970012525E-18</v>
      </c>
      <c r="DP33" s="2">
        <f t="shared" si="34"/>
        <v>0</v>
      </c>
      <c r="DQ33" s="2">
        <f t="shared" si="34"/>
        <v>0</v>
      </c>
      <c r="DR33" s="2">
        <f t="shared" si="34"/>
        <v>0</v>
      </c>
      <c r="DS33" s="2">
        <f t="shared" si="34"/>
        <v>0</v>
      </c>
      <c r="DT33" s="2">
        <f t="shared" si="34"/>
        <v>0</v>
      </c>
      <c r="DU33" s="21">
        <f t="shared" si="43"/>
        <v>2.9333724463128996E-7</v>
      </c>
      <c r="DV33" s="21">
        <f t="shared" si="43"/>
        <v>1.3161184711029255E-8</v>
      </c>
      <c r="DW33" s="21">
        <f t="shared" si="43"/>
        <v>5.9126848466856676E-10</v>
      </c>
      <c r="DX33" s="21">
        <f t="shared" si="43"/>
        <v>2.6594966052833201E-11</v>
      </c>
      <c r="DY33" s="21">
        <f t="shared" si="43"/>
        <v>1.1975824648843635E-12</v>
      </c>
      <c r="DZ33" s="21">
        <f t="shared" si="43"/>
        <v>5.398486130300828E-14</v>
      </c>
      <c r="EA33" s="21">
        <f t="shared" si="43"/>
        <v>2.4359652367774883E-15</v>
      </c>
      <c r="EB33" s="21">
        <f t="shared" si="43"/>
        <v>1.1002137515840099E-16</v>
      </c>
      <c r="EC33" s="21">
        <f t="shared" si="43"/>
        <v>4.9735493686062078E-18</v>
      </c>
      <c r="ED33" s="21">
        <f t="shared" si="43"/>
        <v>2.2501817590319555E-19</v>
      </c>
      <c r="EE33" s="21">
        <f t="shared" si="43"/>
        <v>1.018851103818649E-20</v>
      </c>
      <c r="EF33" s="21">
        <f t="shared" si="43"/>
        <v>4.6166558937521708E-22</v>
      </c>
      <c r="EG33" s="21">
        <f t="shared" si="43"/>
        <v>2.0933944625009643E-23</v>
      </c>
      <c r="EH33" s="2">
        <f t="shared" si="35"/>
        <v>79.748006115813226</v>
      </c>
      <c r="EI33" s="2">
        <f t="shared" si="35"/>
        <v>82.815237120267597</v>
      </c>
      <c r="EJ33" s="2">
        <f t="shared" si="35"/>
        <v>85.882468124721953</v>
      </c>
      <c r="EK33" s="2">
        <f t="shared" si="35"/>
        <v>88.949699129176309</v>
      </c>
      <c r="EL33" s="2">
        <f t="shared" si="35"/>
        <v>92.016930133630652</v>
      </c>
      <c r="EM33" s="2">
        <f t="shared" si="35"/>
        <v>95.084161138085008</v>
      </c>
      <c r="EN33" s="2">
        <f t="shared" si="35"/>
        <v>98.151392142539365</v>
      </c>
      <c r="EO33" s="2">
        <f t="shared" si="35"/>
        <v>101.21862314699372</v>
      </c>
      <c r="EP33" s="2">
        <f t="shared" si="35"/>
        <v>104.28585415144808</v>
      </c>
      <c r="EQ33" s="2">
        <f t="shared" si="35"/>
        <v>107.35308515590243</v>
      </c>
      <c r="ER33" s="2">
        <f t="shared" si="35"/>
        <v>110.42031616035679</v>
      </c>
      <c r="ES33" s="2">
        <f t="shared" si="35"/>
        <v>113.48754716481113</v>
      </c>
      <c r="ET33" s="2">
        <f t="shared" si="35"/>
        <v>116.55477816926549</v>
      </c>
      <c r="EU33" s="2">
        <f t="shared" si="36"/>
        <v>1.8594216678859109E-20</v>
      </c>
      <c r="EV33" s="2">
        <f t="shared" si="36"/>
        <v>8.342081068423424E-22</v>
      </c>
      <c r="EW33" s="2">
        <f t="shared" si="36"/>
        <v>3.7474961808111891E-23</v>
      </c>
      <c r="EX33" s="2">
        <f t="shared" si="36"/>
        <v>1.685539953441177E-24</v>
      </c>
      <c r="EY33" s="2">
        <f t="shared" si="36"/>
        <v>7.5898406901029145E-26</v>
      </c>
      <c r="EZ33" s="2">
        <f t="shared" si="36"/>
        <v>3.4212919104407492E-27</v>
      </c>
      <c r="FA33" s="2">
        <f t="shared" si="36"/>
        <v>1.5437698336399929E-28</v>
      </c>
      <c r="FB33" s="2">
        <f t="shared" si="36"/>
        <v>6.9724214381775747E-30</v>
      </c>
      <c r="FC33" s="2">
        <f t="shared" si="36"/>
        <v>3.151877955817931E-31</v>
      </c>
      <c r="FD33" s="2">
        <f t="shared" si="36"/>
        <v>1.4259947108087484E-32</v>
      </c>
      <c r="FE33" s="2">
        <f t="shared" si="36"/>
        <v>6.4566774731091828E-34</v>
      </c>
      <c r="FF33" s="2">
        <f t="shared" si="36"/>
        <v>2.9256640239704702E-35</v>
      </c>
      <c r="FG33" s="2">
        <f t="shared" si="36"/>
        <v>1.3266213106626449E-36</v>
      </c>
    </row>
    <row r="34" spans="1:163" x14ac:dyDescent="0.25">
      <c r="A34" s="19">
        <v>16</v>
      </c>
      <c r="B34" s="19">
        <v>57</v>
      </c>
      <c r="C34" s="4">
        <f t="shared" si="37"/>
        <v>16</v>
      </c>
      <c r="D34" s="20">
        <f t="shared" si="37"/>
        <v>57</v>
      </c>
      <c r="E34" s="8">
        <f t="shared" si="12"/>
        <v>330.16</v>
      </c>
      <c r="F34" s="21">
        <f t="shared" si="44"/>
        <v>6.3371356147021542E-14</v>
      </c>
      <c r="G34" s="7">
        <f t="shared" si="13"/>
        <v>1.497914256676868</v>
      </c>
      <c r="H34" s="7">
        <f t="shared" si="14"/>
        <v>4.6869380593449673E-2</v>
      </c>
      <c r="I34" s="32">
        <f t="shared" si="15"/>
        <v>82.72338532846959</v>
      </c>
      <c r="J34" s="2">
        <f t="shared" si="38"/>
        <v>4.3175053832070612E-2</v>
      </c>
      <c r="K34" s="2">
        <f t="shared" si="16"/>
        <v>0.67090429818593467</v>
      </c>
      <c r="L34" s="2">
        <f t="shared" si="45"/>
        <v>0.99753809550842254</v>
      </c>
      <c r="M34" s="2">
        <f t="shared" si="17"/>
        <v>0.12972356545853253</v>
      </c>
      <c r="N34" s="2">
        <f t="shared" si="18"/>
        <v>4.4151113862887774E-2</v>
      </c>
      <c r="O34" s="2">
        <f t="shared" si="19"/>
        <v>2.2482893791142543E-8</v>
      </c>
      <c r="P34" s="2">
        <f t="shared" si="20"/>
        <v>3.1666269673102934E-8</v>
      </c>
      <c r="Q34" s="6">
        <f t="shared" si="21"/>
        <v>57</v>
      </c>
      <c r="R34" s="2">
        <f t="shared" ref="R34:Y54" si="46">R$10*(1-EXP((-Z34)))</f>
        <v>4.9999999999934507E-2</v>
      </c>
      <c r="S34" s="2">
        <f t="shared" si="46"/>
        <v>7.1002957535043931E-2</v>
      </c>
      <c r="T34" s="2">
        <f t="shared" si="46"/>
        <v>8.1873190199867711E-3</v>
      </c>
      <c r="U34" s="2">
        <f t="shared" si="46"/>
        <v>5.0926919864673352E-4</v>
      </c>
      <c r="V34" s="2">
        <f t="shared" si="46"/>
        <v>2.3201864481614545E-5</v>
      </c>
      <c r="W34" s="2">
        <f t="shared" si="46"/>
        <v>7.931527730931087E-7</v>
      </c>
      <c r="X34" s="2">
        <f t="shared" si="46"/>
        <v>2.4136045151390562E-8</v>
      </c>
      <c r="Y34" s="2">
        <f t="shared" si="46"/>
        <v>5.5162068801628552E-10</v>
      </c>
      <c r="Z34" s="21">
        <f t="shared" si="39"/>
        <v>27.36104565294832</v>
      </c>
      <c r="AA34" s="21">
        <f t="shared" si="39"/>
        <v>1.2379763451693679</v>
      </c>
      <c r="AB34" s="21">
        <f t="shared" si="39"/>
        <v>5.6128255364761175E-2</v>
      </c>
      <c r="AC34" s="21">
        <f t="shared" si="39"/>
        <v>2.5495934461228142E-3</v>
      </c>
      <c r="AD34" s="21">
        <f t="shared" si="39"/>
        <v>1.1601605200996072E-4</v>
      </c>
      <c r="AE34" s="21">
        <f t="shared" si="39"/>
        <v>5.2876991338094716E-6</v>
      </c>
      <c r="AF34" s="21">
        <f t="shared" si="39"/>
        <v>2.4136048062303528E-7</v>
      </c>
      <c r="AG34" s="21">
        <f t="shared" si="39"/>
        <v>1.1032413823591117E-8</v>
      </c>
      <c r="AH34" s="2">
        <f t="shared" si="23"/>
        <v>60.973014685106683</v>
      </c>
      <c r="AI34" s="2">
        <f t="shared" si="23"/>
        <v>64.021665419362023</v>
      </c>
      <c r="AJ34" s="2">
        <f t="shared" si="23"/>
        <v>67.070316153617355</v>
      </c>
      <c r="AK34" s="2">
        <f t="shared" si="23"/>
        <v>70.118966887872688</v>
      </c>
      <c r="AL34" s="2">
        <f t="shared" si="23"/>
        <v>73.16761762212802</v>
      </c>
      <c r="AM34" s="2">
        <f t="shared" si="23"/>
        <v>76.216268356383353</v>
      </c>
      <c r="AN34" s="2">
        <f t="shared" si="23"/>
        <v>79.264919090638685</v>
      </c>
      <c r="AO34" s="2">
        <f t="shared" si="23"/>
        <v>82.313569824894032</v>
      </c>
      <c r="AP34" s="2">
        <f t="shared" si="40"/>
        <v>1.7359497074448807E-12</v>
      </c>
      <c r="AQ34" s="2">
        <f t="shared" si="40"/>
        <v>7.8518855565915435E-14</v>
      </c>
      <c r="AR34" s="2">
        <f t="shared" si="40"/>
        <v>3.5591003164020659E-15</v>
      </c>
      <c r="AS34" s="2">
        <f t="shared" si="40"/>
        <v>1.6164245602746786E-16</v>
      </c>
      <c r="AT34" s="2">
        <f t="shared" si="40"/>
        <v>7.354431801199351E-18</v>
      </c>
      <c r="AU34" s="2">
        <f t="shared" si="40"/>
        <v>3.3516544960128E-19</v>
      </c>
      <c r="AV34" s="2">
        <f t="shared" si="40"/>
        <v>1.529786740889889E-20</v>
      </c>
      <c r="AW34" s="2">
        <f t="shared" si="40"/>
        <v>6.992222702439376E-22</v>
      </c>
      <c r="AX34" s="2"/>
      <c r="AY34" s="6">
        <f t="shared" si="25"/>
        <v>57</v>
      </c>
      <c r="AZ34" s="2">
        <f t="shared" ref="AZ34:BF54" si="47">AZ$10*(1-EXP((-BG34)))</f>
        <v>3.5453417592640771E-2</v>
      </c>
      <c r="BA34" s="2">
        <f t="shared" si="47"/>
        <v>8.1656118148823054E-3</v>
      </c>
      <c r="BB34" s="2">
        <f t="shared" si="47"/>
        <v>5.0785692755914711E-4</v>
      </c>
      <c r="BC34" s="2">
        <f t="shared" si="47"/>
        <v>2.3136372690690798E-5</v>
      </c>
      <c r="BD34" s="2">
        <f t="shared" si="47"/>
        <v>1.0545062610223254E-6</v>
      </c>
      <c r="BE34" s="2">
        <f t="shared" si="47"/>
        <v>3.6098856920352415E-8</v>
      </c>
      <c r="BF34" s="2">
        <f t="shared" si="47"/>
        <v>5.4999692022938979E-10</v>
      </c>
      <c r="BG34" s="21">
        <f t="shared" si="41"/>
        <v>1.2346669254928522</v>
      </c>
      <c r="BH34" s="21">
        <f t="shared" si="41"/>
        <v>5.5975197515718417E-2</v>
      </c>
      <c r="BI34" s="21">
        <f t="shared" si="41"/>
        <v>2.5425140891876131E-3</v>
      </c>
      <c r="BJ34" s="21">
        <f t="shared" si="41"/>
        <v>1.1568855511627022E-4</v>
      </c>
      <c r="BK34" s="21">
        <f t="shared" si="41"/>
        <v>5.2725452049903916E-6</v>
      </c>
      <c r="BL34" s="21">
        <f t="shared" si="41"/>
        <v>2.4065907514877453E-7</v>
      </c>
      <c r="BM34" s="21">
        <f t="shared" si="41"/>
        <v>1.0999938473800834E-8</v>
      </c>
      <c r="BN34" s="2">
        <f t="shared" ref="BN34:BT67" si="48">AZ$12/$E34</f>
        <v>64.021665419362023</v>
      </c>
      <c r="BO34" s="2">
        <f t="shared" si="48"/>
        <v>67.070316153617355</v>
      </c>
      <c r="BP34" s="2">
        <f t="shared" si="48"/>
        <v>70.118966887872688</v>
      </c>
      <c r="BQ34" s="2">
        <f t="shared" si="48"/>
        <v>73.16761762212802</v>
      </c>
      <c r="BR34" s="2">
        <f t="shared" si="48"/>
        <v>76.216268356383353</v>
      </c>
      <c r="BS34" s="2">
        <f t="shared" si="48"/>
        <v>79.264919090638685</v>
      </c>
      <c r="BT34" s="2">
        <f t="shared" si="48"/>
        <v>82.313569824894032</v>
      </c>
      <c r="BU34" s="2">
        <f t="shared" ref="BU34:CA70" si="49">$BB$7*$E34*EXP((-BN34))*(1-(BN34^2+2.334733*BN34+0.250621)/(BN34^2+3.330657*BN34+1.681534))</f>
        <v>7.8308947378428052E-14</v>
      </c>
      <c r="BV34" s="2">
        <f t="shared" si="49"/>
        <v>3.5493946539036772E-15</v>
      </c>
      <c r="BW34" s="2">
        <f t="shared" si="49"/>
        <v>1.6119362198361471E-16</v>
      </c>
      <c r="BX34" s="2">
        <f t="shared" si="49"/>
        <v>7.3336710354394113E-18</v>
      </c>
      <c r="BY34" s="2">
        <f t="shared" si="49"/>
        <v>3.3420489668816736E-19</v>
      </c>
      <c r="BZ34" s="2">
        <f t="shared" si="49"/>
        <v>1.5253410800337635E-20</v>
      </c>
      <c r="CA34" s="2">
        <f t="shared" si="49"/>
        <v>6.9716401022004357E-22</v>
      </c>
      <c r="CB34" s="2"/>
      <c r="CC34" s="6">
        <f t="shared" si="29"/>
        <v>57</v>
      </c>
      <c r="CD34" s="2">
        <f t="shared" ref="CD34:CJ54" si="50">CD$10*(1-EXP((-CK34)))</f>
        <v>0</v>
      </c>
      <c r="CE34" s="2">
        <f t="shared" si="50"/>
        <v>0</v>
      </c>
      <c r="CF34" s="2">
        <f t="shared" si="50"/>
        <v>1.2032952306784141E-8</v>
      </c>
      <c r="CG34" s="2">
        <f t="shared" si="50"/>
        <v>1.0449941484358404E-8</v>
      </c>
      <c r="CH34" s="2">
        <f t="shared" si="50"/>
        <v>0</v>
      </c>
      <c r="CI34" s="2">
        <f t="shared" si="50"/>
        <v>0</v>
      </c>
      <c r="CJ34" s="2">
        <f t="shared" si="50"/>
        <v>0</v>
      </c>
      <c r="CK34" s="21">
        <f t="shared" si="42"/>
        <v>1.1568855511627022E-4</v>
      </c>
      <c r="CL34" s="21">
        <f t="shared" si="42"/>
        <v>5.2725452049903916E-6</v>
      </c>
      <c r="CM34" s="21">
        <f t="shared" si="42"/>
        <v>2.4065907514877453E-7</v>
      </c>
      <c r="CN34" s="21">
        <f t="shared" si="42"/>
        <v>1.0999938473800834E-8</v>
      </c>
      <c r="CO34" s="21">
        <f t="shared" si="42"/>
        <v>5.0343430388687984E-10</v>
      </c>
      <c r="CP34" s="21">
        <f t="shared" si="42"/>
        <v>2.3068653748811039E-11</v>
      </c>
      <c r="CQ34" s="21">
        <f t="shared" si="42"/>
        <v>1.0582649861238738E-12</v>
      </c>
      <c r="CR34" s="2">
        <f t="shared" ref="CR34:CX67" si="51">CD$12/$E34</f>
        <v>73.16761762212802</v>
      </c>
      <c r="CS34" s="2">
        <f t="shared" si="51"/>
        <v>76.216268356383353</v>
      </c>
      <c r="CT34" s="2">
        <f t="shared" si="51"/>
        <v>79.264919090638685</v>
      </c>
      <c r="CU34" s="2">
        <f t="shared" si="51"/>
        <v>82.313569824894032</v>
      </c>
      <c r="CV34" s="2">
        <f t="shared" si="51"/>
        <v>85.362220559149364</v>
      </c>
      <c r="CW34" s="2">
        <f t="shared" si="51"/>
        <v>88.410871293404696</v>
      </c>
      <c r="CX34" s="2">
        <f t="shared" si="51"/>
        <v>91.459522027660029</v>
      </c>
      <c r="CY34" s="2">
        <f t="shared" ref="CY34:DE70" si="52">$CF$7*$E34*EXP((-CR34))*(1-(CR34^2+2.334733*CR34+0.250621)/(CR34^2+3.330657*CR34+1.681534))</f>
        <v>7.3336710354394113E-18</v>
      </c>
      <c r="CZ34" s="2">
        <f t="shared" si="52"/>
        <v>3.3420489668816736E-19</v>
      </c>
      <c r="DA34" s="2">
        <f t="shared" si="52"/>
        <v>1.5253410800337635E-20</v>
      </c>
      <c r="DB34" s="2">
        <f t="shared" si="52"/>
        <v>6.9716401022004357E-22</v>
      </c>
      <c r="DC34" s="2">
        <f t="shared" si="52"/>
        <v>3.1906052612078532E-23</v>
      </c>
      <c r="DD34" s="2">
        <f t="shared" si="52"/>
        <v>1.4619823165427962E-24</v>
      </c>
      <c r="DE34" s="2">
        <f t="shared" si="52"/>
        <v>6.7066678335285927E-26</v>
      </c>
      <c r="DF34" s="2"/>
      <c r="DG34" s="6">
        <f t="shared" si="33"/>
        <v>57</v>
      </c>
      <c r="DH34" s="2">
        <f t="shared" ref="DH34:DT53" si="53">DH$10*(1-EXP((-DU34)))</f>
        <v>2.8879082065724757E-8</v>
      </c>
      <c r="DI34" s="2">
        <f t="shared" si="53"/>
        <v>2.6399852037783942E-9</v>
      </c>
      <c r="DJ34" s="2">
        <f t="shared" si="53"/>
        <v>1.409616023906324E-10</v>
      </c>
      <c r="DK34" s="2">
        <f t="shared" si="53"/>
        <v>5.9978511046665521E-12</v>
      </c>
      <c r="DL34" s="2">
        <f t="shared" si="53"/>
        <v>2.3281820915599382E-13</v>
      </c>
      <c r="DM34" s="2">
        <f t="shared" si="53"/>
        <v>9.7144514654701197E-15</v>
      </c>
      <c r="DN34" s="2">
        <f t="shared" si="53"/>
        <v>3.9968028886505632E-16</v>
      </c>
      <c r="DO34" s="2">
        <f t="shared" si="53"/>
        <v>1.7763568394002505E-17</v>
      </c>
      <c r="DP34" s="2">
        <f t="shared" si="53"/>
        <v>0</v>
      </c>
      <c r="DQ34" s="2">
        <f t="shared" si="53"/>
        <v>0</v>
      </c>
      <c r="DR34" s="2">
        <f t="shared" si="53"/>
        <v>0</v>
      </c>
      <c r="DS34" s="2">
        <f t="shared" si="53"/>
        <v>0</v>
      </c>
      <c r="DT34" s="2">
        <f t="shared" si="53"/>
        <v>0</v>
      </c>
      <c r="DU34" s="21">
        <f t="shared" si="43"/>
        <v>4.8131815029754905E-7</v>
      </c>
      <c r="DV34" s="21">
        <f t="shared" si="43"/>
        <v>2.1999876947601667E-8</v>
      </c>
      <c r="DW34" s="21">
        <f t="shared" si="43"/>
        <v>1.0068686077737597E-9</v>
      </c>
      <c r="DX34" s="21">
        <f t="shared" si="43"/>
        <v>4.6137307497622077E-11</v>
      </c>
      <c r="DY34" s="21">
        <f t="shared" si="43"/>
        <v>2.1165299722477476E-12</v>
      </c>
      <c r="DZ34" s="21">
        <f t="shared" si="43"/>
        <v>9.7198207942566079E-14</v>
      </c>
      <c r="EA34" s="21">
        <f t="shared" si="43"/>
        <v>4.4681262228462687E-15</v>
      </c>
      <c r="EB34" s="21">
        <f t="shared" si="43"/>
        <v>2.0558910187025216E-16</v>
      </c>
      <c r="EC34" s="21">
        <f t="shared" si="43"/>
        <v>9.4680068127044936E-18</v>
      </c>
      <c r="ED34" s="21">
        <f t="shared" si="43"/>
        <v>4.3639438217716282E-19</v>
      </c>
      <c r="EE34" s="21">
        <f t="shared" si="43"/>
        <v>2.0129913985416486E-20</v>
      </c>
      <c r="EF34" s="21">
        <f t="shared" si="43"/>
        <v>9.2924131128286065E-22</v>
      </c>
      <c r="EG34" s="21">
        <f t="shared" si="43"/>
        <v>4.2926154759292854E-23</v>
      </c>
      <c r="EH34" s="2">
        <f t="shared" ref="EH34:ET52" si="54">DH$12/$E34</f>
        <v>79.264919090638685</v>
      </c>
      <c r="EI34" s="2">
        <f t="shared" si="54"/>
        <v>82.313569824894032</v>
      </c>
      <c r="EJ34" s="2">
        <f t="shared" si="54"/>
        <v>85.362220559149364</v>
      </c>
      <c r="EK34" s="2">
        <f t="shared" si="54"/>
        <v>88.410871293404696</v>
      </c>
      <c r="EL34" s="2">
        <f t="shared" si="54"/>
        <v>91.459522027660029</v>
      </c>
      <c r="EM34" s="2">
        <f t="shared" si="54"/>
        <v>94.508172761915361</v>
      </c>
      <c r="EN34" s="2">
        <f t="shared" si="54"/>
        <v>97.556823496170708</v>
      </c>
      <c r="EO34" s="2">
        <f t="shared" si="54"/>
        <v>100.60547423042604</v>
      </c>
      <c r="EP34" s="2">
        <f t="shared" si="54"/>
        <v>103.65412496468137</v>
      </c>
      <c r="EQ34" s="2">
        <f t="shared" si="54"/>
        <v>106.7027756989367</v>
      </c>
      <c r="ER34" s="2">
        <f t="shared" si="54"/>
        <v>109.75142643319204</v>
      </c>
      <c r="ES34" s="2">
        <f t="shared" si="54"/>
        <v>112.80007716744737</v>
      </c>
      <c r="ET34" s="2">
        <f t="shared" si="54"/>
        <v>115.8487279017027</v>
      </c>
      <c r="EU34" s="2">
        <f t="shared" ref="EU34:FG53" si="55">$DJ$7*$E34*EXP((-EH34))*(1-(EH34^2+2.334733*EH34+0.250621)/(EH34^2+3.330657*EH34+1.681534))</f>
        <v>3.050682160067527E-20</v>
      </c>
      <c r="EV34" s="2">
        <f t="shared" si="55"/>
        <v>1.3943280204400871E-21</v>
      </c>
      <c r="EW34" s="2">
        <f t="shared" si="55"/>
        <v>6.3812105224157063E-23</v>
      </c>
      <c r="EX34" s="2">
        <f t="shared" si="55"/>
        <v>2.9239646330855924E-24</v>
      </c>
      <c r="EY34" s="2">
        <f t="shared" si="55"/>
        <v>1.3413335667057185E-25</v>
      </c>
      <c r="EZ34" s="2">
        <f t="shared" si="55"/>
        <v>6.1597802906408626E-27</v>
      </c>
      <c r="FA34" s="2">
        <f t="shared" si="55"/>
        <v>2.8315778096024645E-28</v>
      </c>
      <c r="FB34" s="2">
        <f t="shared" si="55"/>
        <v>1.302867788379552E-29</v>
      </c>
      <c r="FC34" s="2">
        <f t="shared" si="55"/>
        <v>6.0000765895937777E-31</v>
      </c>
      <c r="FD34" s="2">
        <f t="shared" si="55"/>
        <v>2.7655143956881351E-32</v>
      </c>
      <c r="FE34" s="2">
        <f t="shared" si="55"/>
        <v>1.2756679340808799E-33</v>
      </c>
      <c r="FF34" s="2">
        <f t="shared" si="55"/>
        <v>5.8887547838414687E-35</v>
      </c>
      <c r="FG34" s="2">
        <f t="shared" si="55"/>
        <v>2.7202974915424428E-36</v>
      </c>
    </row>
    <row r="35" spans="1:163" x14ac:dyDescent="0.25">
      <c r="A35" s="19">
        <v>17</v>
      </c>
      <c r="B35" s="19">
        <v>59</v>
      </c>
      <c r="C35" s="4">
        <f t="shared" si="37"/>
        <v>17</v>
      </c>
      <c r="D35" s="20">
        <f t="shared" si="37"/>
        <v>59</v>
      </c>
      <c r="E35" s="8">
        <f t="shared" si="12"/>
        <v>332.16</v>
      </c>
      <c r="F35" s="21">
        <f t="shared" si="44"/>
        <v>6.3371356147021542E-14</v>
      </c>
      <c r="G35" s="7">
        <f t="shared" si="13"/>
        <v>1.4977628595302519</v>
      </c>
      <c r="H35" s="7">
        <f t="shared" si="14"/>
        <v>4.6277142722544184E-2</v>
      </c>
      <c r="I35" s="32">
        <f t="shared" si="15"/>
        <v>82.780333243053633</v>
      </c>
      <c r="J35" s="2">
        <f t="shared" si="38"/>
        <v>4.3933916221698899E-2</v>
      </c>
      <c r="K35" s="2">
        <f t="shared" si="16"/>
        <v>0.67322502501092096</v>
      </c>
      <c r="L35" s="2">
        <f t="shared" si="45"/>
        <v>0.99760135364541092</v>
      </c>
      <c r="M35" s="2">
        <f t="shared" si="17"/>
        <v>0.14721624914452369</v>
      </c>
      <c r="N35" s="2">
        <f t="shared" si="18"/>
        <v>5.5064263418189152E-2</v>
      </c>
      <c r="O35" s="2">
        <f t="shared" si="19"/>
        <v>3.6988090185152703E-8</v>
      </c>
      <c r="P35" s="2">
        <f t="shared" si="20"/>
        <v>5.1740683199019696E-8</v>
      </c>
      <c r="Q35" s="6">
        <f t="shared" si="21"/>
        <v>59</v>
      </c>
      <c r="R35" s="2">
        <f t="shared" si="46"/>
        <v>0.05</v>
      </c>
      <c r="S35" s="2">
        <f t="shared" si="46"/>
        <v>8.4158511763888721E-2</v>
      </c>
      <c r="T35" s="2">
        <f t="shared" si="46"/>
        <v>1.2234262110201588E-2</v>
      </c>
      <c r="U35" s="2">
        <f t="shared" si="46"/>
        <v>7.8568370895633073E-4</v>
      </c>
      <c r="V35" s="2">
        <f t="shared" si="46"/>
        <v>3.6481061925353055E-5</v>
      </c>
      <c r="W35" s="2">
        <f t="shared" si="46"/>
        <v>1.2702143622589368E-6</v>
      </c>
      <c r="X35" s="2">
        <f t="shared" si="46"/>
        <v>3.9368771642678271E-8</v>
      </c>
      <c r="Y35" s="2">
        <f t="shared" si="46"/>
        <v>9.1641783606100099E-10</v>
      </c>
      <c r="Z35" s="21">
        <f t="shared" ref="Z35:AG50" si="56">Z34+(AP35-AP34)/$F35</f>
        <v>39.985403513392654</v>
      </c>
      <c r="AA35" s="21">
        <f t="shared" si="56"/>
        <v>1.8425378497152853</v>
      </c>
      <c r="AB35" s="21">
        <f t="shared" si="56"/>
        <v>8.5080602935517516E-2</v>
      </c>
      <c r="AC35" s="21">
        <f t="shared" si="56"/>
        <v>3.936155049044536E-3</v>
      </c>
      <c r="AD35" s="21">
        <f t="shared" si="56"/>
        <v>1.8242194749851817E-4</v>
      </c>
      <c r="AE35" s="21">
        <f t="shared" si="56"/>
        <v>8.4681316029440143E-6</v>
      </c>
      <c r="AF35" s="21">
        <f t="shared" si="56"/>
        <v>3.9368779390998307E-7</v>
      </c>
      <c r="AG35" s="21">
        <f t="shared" si="56"/>
        <v>1.8328356916540171E-8</v>
      </c>
      <c r="AH35" s="2">
        <f t="shared" si="23"/>
        <v>60.605884298033551</v>
      </c>
      <c r="AI35" s="2">
        <f t="shared" si="23"/>
        <v>63.636178512935224</v>
      </c>
      <c r="AJ35" s="2">
        <f t="shared" si="23"/>
        <v>66.666472727836904</v>
      </c>
      <c r="AK35" s="2">
        <f t="shared" si="23"/>
        <v>69.696766942738577</v>
      </c>
      <c r="AL35" s="2">
        <f t="shared" si="23"/>
        <v>72.72706115764025</v>
      </c>
      <c r="AM35" s="2">
        <f t="shared" si="23"/>
        <v>75.757355372541937</v>
      </c>
      <c r="AN35" s="2">
        <f t="shared" si="23"/>
        <v>78.78764958744361</v>
      </c>
      <c r="AO35" s="2">
        <f t="shared" si="23"/>
        <v>81.817943802345297</v>
      </c>
      <c r="AP35" s="2">
        <f t="shared" si="40"/>
        <v>2.5359723855465495E-12</v>
      </c>
      <c r="AQ35" s="2">
        <f t="shared" si="40"/>
        <v>1.1683073798327395E-13</v>
      </c>
      <c r="AR35" s="2">
        <f t="shared" si="40"/>
        <v>5.39384984560082E-15</v>
      </c>
      <c r="AS35" s="2">
        <f t="shared" si="40"/>
        <v>2.4951074518600536E-16</v>
      </c>
      <c r="AT35" s="2">
        <f t="shared" si="40"/>
        <v>1.1562663454466615E-17</v>
      </c>
      <c r="AU35" s="2">
        <f t="shared" si="40"/>
        <v>5.3671376830435619E-19</v>
      </c>
      <c r="AV35" s="2">
        <f t="shared" si="40"/>
        <v>2.4951055830124983E-20</v>
      </c>
      <c r="AW35" s="2">
        <f t="shared" si="40"/>
        <v>1.1615760784156139E-21</v>
      </c>
      <c r="AX35" s="2"/>
      <c r="AY35" s="6">
        <f t="shared" si="25"/>
        <v>59</v>
      </c>
      <c r="AZ35" s="2">
        <f t="shared" si="47"/>
        <v>4.204024905629157E-2</v>
      </c>
      <c r="BA35" s="2">
        <f t="shared" si="47"/>
        <v>1.2202375839096164E-2</v>
      </c>
      <c r="BB35" s="2">
        <f t="shared" si="47"/>
        <v>7.835116250466623E-4</v>
      </c>
      <c r="BC35" s="2">
        <f t="shared" si="47"/>
        <v>3.6378326035801936E-5</v>
      </c>
      <c r="BD35" s="2">
        <f t="shared" si="47"/>
        <v>1.6887760867057012E-6</v>
      </c>
      <c r="BE35" s="2">
        <f t="shared" si="47"/>
        <v>5.8881906567220808E-8</v>
      </c>
      <c r="BF35" s="2">
        <f t="shared" si="47"/>
        <v>9.1372568400416307E-10</v>
      </c>
      <c r="BG35" s="21">
        <f t="shared" ref="BG35:BM50" si="57">BG34+(BU35-BU34)/$F35</f>
        <v>1.8376252945401894</v>
      </c>
      <c r="BH35" s="21">
        <f t="shared" si="57"/>
        <v>8.4849176877928117E-2</v>
      </c>
      <c r="BI35" s="21">
        <f t="shared" si="57"/>
        <v>3.9252518563985209E-3</v>
      </c>
      <c r="BJ35" s="21">
        <f t="shared" si="57"/>
        <v>1.8190817446777255E-4</v>
      </c>
      <c r="BK35" s="21">
        <f t="shared" si="57"/>
        <v>8.443916083300599E-6</v>
      </c>
      <c r="BL35" s="21">
        <f t="shared" si="57"/>
        <v>3.9254612087991113E-7</v>
      </c>
      <c r="BM35" s="21">
        <f t="shared" si="57"/>
        <v>1.827451386286132E-8</v>
      </c>
      <c r="BN35" s="2">
        <f t="shared" si="48"/>
        <v>63.636178512935224</v>
      </c>
      <c r="BO35" s="2">
        <f t="shared" si="48"/>
        <v>66.666472727836904</v>
      </c>
      <c r="BP35" s="2">
        <f t="shared" si="48"/>
        <v>69.696766942738577</v>
      </c>
      <c r="BQ35" s="2">
        <f t="shared" si="48"/>
        <v>72.72706115764025</v>
      </c>
      <c r="BR35" s="2">
        <f t="shared" si="48"/>
        <v>75.757355372541937</v>
      </c>
      <c r="BS35" s="2">
        <f t="shared" si="48"/>
        <v>78.78764958744361</v>
      </c>
      <c r="BT35" s="2">
        <f t="shared" si="48"/>
        <v>81.817943802345297</v>
      </c>
      <c r="BU35" s="2">
        <f t="shared" si="49"/>
        <v>1.1651923692515411E-13</v>
      </c>
      <c r="BV35" s="2">
        <f t="shared" si="49"/>
        <v>5.3791778834480183E-15</v>
      </c>
      <c r="BW35" s="2">
        <f t="shared" si="49"/>
        <v>2.488195894874745E-16</v>
      </c>
      <c r="BX35" s="2">
        <f t="shared" si="49"/>
        <v>1.1530098117283665E-17</v>
      </c>
      <c r="BY35" s="2">
        <f t="shared" si="49"/>
        <v>5.3517897009185602E-19</v>
      </c>
      <c r="BZ35" s="2">
        <f t="shared" si="49"/>
        <v>2.4878698869484438E-20</v>
      </c>
      <c r="CA35" s="2">
        <f t="shared" si="49"/>
        <v>1.1581637180185534E-21</v>
      </c>
      <c r="CB35" s="2"/>
      <c r="CC35" s="6">
        <f t="shared" si="29"/>
        <v>59</v>
      </c>
      <c r="CD35" s="2">
        <f t="shared" si="50"/>
        <v>0</v>
      </c>
      <c r="CE35" s="2">
        <f t="shared" si="50"/>
        <v>0</v>
      </c>
      <c r="CF35" s="2">
        <f t="shared" si="50"/>
        <v>1.9627302189073604E-8</v>
      </c>
      <c r="CG35" s="2">
        <f t="shared" si="50"/>
        <v>1.7360787996079095E-8</v>
      </c>
      <c r="CH35" s="2">
        <f t="shared" si="50"/>
        <v>0</v>
      </c>
      <c r="CI35" s="2">
        <f t="shared" si="50"/>
        <v>0</v>
      </c>
      <c r="CJ35" s="2">
        <f t="shared" si="50"/>
        <v>0</v>
      </c>
      <c r="CK35" s="21">
        <f t="shared" ref="CK35:CQ50" si="58">CK34+(CY35-CY34)/$F35</f>
        <v>1.8190817446777255E-4</v>
      </c>
      <c r="CL35" s="21">
        <f t="shared" si="58"/>
        <v>8.443916083300599E-6</v>
      </c>
      <c r="CM35" s="21">
        <f t="shared" si="58"/>
        <v>3.9254612087991113E-7</v>
      </c>
      <c r="CN35" s="21">
        <f t="shared" si="58"/>
        <v>1.827451386286132E-8</v>
      </c>
      <c r="CO35" s="21">
        <f t="shared" si="58"/>
        <v>8.5185797836262585E-10</v>
      </c>
      <c r="CP35" s="21">
        <f t="shared" si="58"/>
        <v>3.9757282387805473E-11</v>
      </c>
      <c r="CQ35" s="21">
        <f t="shared" si="58"/>
        <v>1.8576325750913173E-12</v>
      </c>
      <c r="CR35" s="2">
        <f t="shared" si="51"/>
        <v>72.72706115764025</v>
      </c>
      <c r="CS35" s="2">
        <f t="shared" si="51"/>
        <v>75.757355372541937</v>
      </c>
      <c r="CT35" s="2">
        <f t="shared" si="51"/>
        <v>78.78764958744361</v>
      </c>
      <c r="CU35" s="2">
        <f t="shared" si="51"/>
        <v>81.817943802345297</v>
      </c>
      <c r="CV35" s="2">
        <f t="shared" si="51"/>
        <v>84.84823801724697</v>
      </c>
      <c r="CW35" s="2">
        <f t="shared" si="51"/>
        <v>87.878532232148657</v>
      </c>
      <c r="CX35" s="2">
        <f t="shared" si="51"/>
        <v>90.90882644705033</v>
      </c>
      <c r="CY35" s="2">
        <f t="shared" si="52"/>
        <v>1.1530098117283665E-17</v>
      </c>
      <c r="CZ35" s="2">
        <f t="shared" si="52"/>
        <v>5.3517897009185602E-19</v>
      </c>
      <c r="DA35" s="2">
        <f t="shared" si="52"/>
        <v>2.4878698869484438E-20</v>
      </c>
      <c r="DB35" s="2">
        <f t="shared" si="52"/>
        <v>1.1581637180185534E-21</v>
      </c>
      <c r="DC35" s="2">
        <f t="shared" si="52"/>
        <v>5.3986133377334932E-23</v>
      </c>
      <c r="DD35" s="2">
        <f t="shared" si="52"/>
        <v>2.5195633456298958E-24</v>
      </c>
      <c r="DE35" s="2">
        <f t="shared" si="52"/>
        <v>1.1772368650812772E-25</v>
      </c>
      <c r="DF35" s="2"/>
      <c r="DG35" s="6">
        <f t="shared" si="33"/>
        <v>59</v>
      </c>
      <c r="DH35" s="2">
        <f t="shared" si="53"/>
        <v>4.7105516014500638E-8</v>
      </c>
      <c r="DI35" s="2">
        <f t="shared" si="53"/>
        <v>4.3858832432519536E-9</v>
      </c>
      <c r="DJ35" s="2">
        <f t="shared" si="53"/>
        <v>2.3852023245396484E-10</v>
      </c>
      <c r="DK35" s="2">
        <f t="shared" si="53"/>
        <v>1.0336900224672263E-11</v>
      </c>
      <c r="DL35" s="2">
        <f t="shared" si="53"/>
        <v>4.0867753625661862E-13</v>
      </c>
      <c r="DM35" s="2">
        <f t="shared" si="53"/>
        <v>1.73749903353837E-14</v>
      </c>
      <c r="DN35" s="2">
        <f t="shared" si="53"/>
        <v>7.2941652717872778E-16</v>
      </c>
      <c r="DO35" s="2">
        <f t="shared" si="53"/>
        <v>2.6645352591003756E-17</v>
      </c>
      <c r="DP35" s="2">
        <f t="shared" si="53"/>
        <v>0</v>
      </c>
      <c r="DQ35" s="2">
        <f t="shared" si="53"/>
        <v>0</v>
      </c>
      <c r="DR35" s="2">
        <f t="shared" si="53"/>
        <v>0</v>
      </c>
      <c r="DS35" s="2">
        <f t="shared" si="53"/>
        <v>0</v>
      </c>
      <c r="DT35" s="2">
        <f t="shared" si="53"/>
        <v>0</v>
      </c>
      <c r="DU35" s="21">
        <f t="shared" ref="DU35:EG50" si="59">DU34+(EU35-EU34)/$F35</f>
        <v>7.8509224175982225E-7</v>
      </c>
      <c r="DV35" s="21">
        <f t="shared" si="59"/>
        <v>3.6549027725722639E-8</v>
      </c>
      <c r="DW35" s="21">
        <f t="shared" si="59"/>
        <v>1.7037159567252517E-9</v>
      </c>
      <c r="DX35" s="21">
        <f t="shared" si="59"/>
        <v>7.9514564775610945E-11</v>
      </c>
      <c r="DY35" s="21">
        <f t="shared" si="59"/>
        <v>3.7152651501826347E-12</v>
      </c>
      <c r="DZ35" s="21">
        <f t="shared" si="59"/>
        <v>1.7377818280727156E-13</v>
      </c>
      <c r="EA35" s="21">
        <f t="shared" si="59"/>
        <v>8.1364413130900998E-15</v>
      </c>
      <c r="EB35" s="21">
        <f t="shared" si="59"/>
        <v>3.8131294688507079E-16</v>
      </c>
      <c r="EC35" s="21">
        <f t="shared" si="59"/>
        <v>1.7885976323222362E-17</v>
      </c>
      <c r="ED35" s="21">
        <f t="shared" si="59"/>
        <v>8.3966494720707588E-19</v>
      </c>
      <c r="EE35" s="21">
        <f t="shared" si="59"/>
        <v>3.9449515589951439E-20</v>
      </c>
      <c r="EF35" s="21">
        <f t="shared" si="59"/>
        <v>1.8548176063519925E-21</v>
      </c>
      <c r="EG35" s="21">
        <f t="shared" si="59"/>
        <v>8.7270540624585673E-23</v>
      </c>
      <c r="EH35" s="2">
        <f t="shared" si="54"/>
        <v>78.78764958744361</v>
      </c>
      <c r="EI35" s="2">
        <f t="shared" si="54"/>
        <v>81.817943802345297</v>
      </c>
      <c r="EJ35" s="2">
        <f t="shared" si="54"/>
        <v>84.84823801724697</v>
      </c>
      <c r="EK35" s="2">
        <f t="shared" si="54"/>
        <v>87.878532232148657</v>
      </c>
      <c r="EL35" s="2">
        <f t="shared" si="54"/>
        <v>90.90882644705033</v>
      </c>
      <c r="EM35" s="2">
        <f t="shared" si="54"/>
        <v>93.939120661952003</v>
      </c>
      <c r="EN35" s="2">
        <f t="shared" si="54"/>
        <v>96.969414876853676</v>
      </c>
      <c r="EO35" s="2">
        <f t="shared" si="54"/>
        <v>99.999709091755363</v>
      </c>
      <c r="EP35" s="2">
        <f t="shared" si="54"/>
        <v>103.03000330665704</v>
      </c>
      <c r="EQ35" s="2">
        <f t="shared" si="54"/>
        <v>106.06029752155871</v>
      </c>
      <c r="ER35" s="2">
        <f t="shared" si="54"/>
        <v>109.09059173646038</v>
      </c>
      <c r="ES35" s="2">
        <f t="shared" si="54"/>
        <v>112.12088595136207</v>
      </c>
      <c r="ET35" s="2">
        <f t="shared" si="54"/>
        <v>115.15118016626374</v>
      </c>
      <c r="EU35" s="2">
        <f t="shared" si="55"/>
        <v>4.9757397738968876E-20</v>
      </c>
      <c r="EV35" s="2">
        <f t="shared" si="55"/>
        <v>2.3163274360371069E-21</v>
      </c>
      <c r="EW35" s="2">
        <f t="shared" si="55"/>
        <v>1.0797226675466986E-22</v>
      </c>
      <c r="EX35" s="2">
        <f t="shared" si="55"/>
        <v>5.0391266912597916E-24</v>
      </c>
      <c r="EY35" s="2">
        <f t="shared" si="55"/>
        <v>2.3544737301625544E-25</v>
      </c>
      <c r="EZ35" s="2">
        <f t="shared" si="55"/>
        <v>1.1012757151522071E-26</v>
      </c>
      <c r="FA35" s="2">
        <f t="shared" si="55"/>
        <v>5.1562388300358168E-28</v>
      </c>
      <c r="FB35" s="2">
        <f t="shared" si="55"/>
        <v>2.4164536249753607E-29</v>
      </c>
      <c r="FC35" s="2">
        <f t="shared" si="55"/>
        <v>1.1334658028451742E-30</v>
      </c>
      <c r="FD35" s="2">
        <f t="shared" si="55"/>
        <v>5.3210946557002584E-32</v>
      </c>
      <c r="FE35" s="2">
        <f t="shared" si="55"/>
        <v>2.4999772879804333E-33</v>
      </c>
      <c r="FF35" s="2">
        <f t="shared" si="55"/>
        <v>1.1754257287448133E-34</v>
      </c>
      <c r="FG35" s="2">
        <f t="shared" si="55"/>
        <v>5.5304613613328622E-36</v>
      </c>
    </row>
    <row r="36" spans="1:163" x14ac:dyDescent="0.25">
      <c r="A36" s="19">
        <v>18</v>
      </c>
      <c r="B36" s="19">
        <v>61</v>
      </c>
      <c r="C36" s="4">
        <f t="shared" si="37"/>
        <v>18</v>
      </c>
      <c r="D36" s="20">
        <f t="shared" si="37"/>
        <v>61</v>
      </c>
      <c r="E36" s="8">
        <f t="shared" si="12"/>
        <v>334.16</v>
      </c>
      <c r="F36" s="21">
        <f t="shared" si="44"/>
        <v>6.3371356147021542E-14</v>
      </c>
      <c r="G36" s="7">
        <f t="shared" si="13"/>
        <v>1.4976595363563714</v>
      </c>
      <c r="H36" s="7">
        <f t="shared" si="14"/>
        <v>4.5707970471418592E-2</v>
      </c>
      <c r="I36" s="32">
        <f t="shared" si="15"/>
        <v>82.834885864403375</v>
      </c>
      <c r="J36" s="2">
        <f t="shared" si="38"/>
        <v>4.46498153786173E-2</v>
      </c>
      <c r="K36" s="2">
        <f t="shared" si="16"/>
        <v>0.67546381953086609</v>
      </c>
      <c r="L36" s="2">
        <f t="shared" si="45"/>
        <v>0.99764452538984716</v>
      </c>
      <c r="M36" s="2">
        <f t="shared" si="17"/>
        <v>0.16280291072731234</v>
      </c>
      <c r="N36" s="2">
        <f t="shared" si="18"/>
        <v>6.5993797941553065E-2</v>
      </c>
      <c r="O36" s="2">
        <f t="shared" si="19"/>
        <v>6.0497924531111025E-8</v>
      </c>
      <c r="P36" s="2">
        <f t="shared" si="20"/>
        <v>8.4052175521875928E-8</v>
      </c>
      <c r="Q36" s="6">
        <f t="shared" si="21"/>
        <v>61</v>
      </c>
      <c r="R36" s="2">
        <f t="shared" si="46"/>
        <v>0.05</v>
      </c>
      <c r="S36" s="2">
        <f t="shared" si="46"/>
        <v>9.3473228870677202E-2</v>
      </c>
      <c r="T36" s="2">
        <f t="shared" si="46"/>
        <v>1.8065115684247523E-2</v>
      </c>
      <c r="U36" s="2">
        <f t="shared" si="46"/>
        <v>1.2054268894523769E-3</v>
      </c>
      <c r="V36" s="2">
        <f t="shared" si="46"/>
        <v>5.7051068745672674E-5</v>
      </c>
      <c r="W36" s="2">
        <f t="shared" si="46"/>
        <v>2.0228577552516835E-6</v>
      </c>
      <c r="X36" s="2">
        <f t="shared" si="46"/>
        <v>6.3843116460127192E-8</v>
      </c>
      <c r="Y36" s="2">
        <f t="shared" si="46"/>
        <v>1.513317865464714E-9</v>
      </c>
      <c r="Z36" s="21">
        <f t="shared" si="56"/>
        <v>58.16720637512384</v>
      </c>
      <c r="AA36" s="21">
        <f t="shared" si="56"/>
        <v>2.7292578321677041</v>
      </c>
      <c r="AB36" s="21">
        <f t="shared" si="56"/>
        <v>0.12832679386091253</v>
      </c>
      <c r="AC36" s="21">
        <f t="shared" si="56"/>
        <v>6.0453709348486269E-3</v>
      </c>
      <c r="AD36" s="21">
        <f t="shared" si="56"/>
        <v>2.8529603677271491E-4</v>
      </c>
      <c r="AE36" s="21">
        <f t="shared" si="56"/>
        <v>1.3485809301438118E-5</v>
      </c>
      <c r="AF36" s="21">
        <f t="shared" si="56"/>
        <v>6.3843136841896787E-7</v>
      </c>
      <c r="AG36" s="21">
        <f t="shared" si="56"/>
        <v>3.0266357731489334E-8</v>
      </c>
      <c r="AH36" s="2">
        <f t="shared" si="23"/>
        <v>60.243148576833924</v>
      </c>
      <c r="AI36" s="2">
        <f t="shared" si="23"/>
        <v>63.255306005675614</v>
      </c>
      <c r="AJ36" s="2">
        <f t="shared" si="23"/>
        <v>66.26746343451731</v>
      </c>
      <c r="AK36" s="2">
        <f t="shared" si="23"/>
        <v>69.279620863359014</v>
      </c>
      <c r="AL36" s="2">
        <f t="shared" si="23"/>
        <v>72.291778292200704</v>
      </c>
      <c r="AM36" s="2">
        <f t="shared" si="23"/>
        <v>75.303935721042393</v>
      </c>
      <c r="AN36" s="2">
        <f t="shared" si="23"/>
        <v>78.316093149884097</v>
      </c>
      <c r="AO36" s="2">
        <f t="shared" si="23"/>
        <v>81.3282505787258</v>
      </c>
      <c r="AP36" s="2">
        <f t="shared" si="40"/>
        <v>3.6881778900922517E-12</v>
      </c>
      <c r="AQ36" s="2">
        <f t="shared" si="40"/>
        <v>1.7302338579394687E-13</v>
      </c>
      <c r="AR36" s="2">
        <f t="shared" si="40"/>
        <v>8.1344196127361185E-15</v>
      </c>
      <c r="AS36" s="2">
        <f t="shared" si="40"/>
        <v>3.8317461627625194E-16</v>
      </c>
      <c r="AT36" s="2">
        <f t="shared" si="40"/>
        <v>1.8081934004162225E-17</v>
      </c>
      <c r="AU36" s="2">
        <f t="shared" si="40"/>
        <v>8.546908087665934E-19</v>
      </c>
      <c r="AV36" s="2">
        <f t="shared" si="40"/>
        <v>4.0460788055028965E-20</v>
      </c>
      <c r="AW36" s="2">
        <f t="shared" si="40"/>
        <v>1.9181033797431909E-21</v>
      </c>
      <c r="AX36" s="2"/>
      <c r="AY36" s="6">
        <f t="shared" si="25"/>
        <v>61</v>
      </c>
      <c r="AZ36" s="2">
        <f t="shared" si="47"/>
        <v>4.6712844369398432E-2</v>
      </c>
      <c r="BA36" s="2">
        <f t="shared" si="47"/>
        <v>1.80191704653592E-2</v>
      </c>
      <c r="BB36" s="2">
        <f t="shared" si="47"/>
        <v>1.2021058814887465E-3</v>
      </c>
      <c r="BC36" s="2">
        <f t="shared" si="47"/>
        <v>5.6890781012808313E-5</v>
      </c>
      <c r="BD36" s="2">
        <f t="shared" si="47"/>
        <v>2.6894478664107879E-6</v>
      </c>
      <c r="BE36" s="2">
        <f t="shared" si="47"/>
        <v>9.5487546269978909E-8</v>
      </c>
      <c r="BF36" s="2">
        <f t="shared" si="47"/>
        <v>1.5088811811114767E-9</v>
      </c>
      <c r="BG36" s="21">
        <f t="shared" si="57"/>
        <v>2.7220003645588577</v>
      </c>
      <c r="BH36" s="21">
        <f t="shared" si="57"/>
        <v>0.12797861285507423</v>
      </c>
      <c r="BI36" s="21">
        <f t="shared" si="57"/>
        <v>6.0286653469040202E-3</v>
      </c>
      <c r="BJ36" s="21">
        <f t="shared" si="57"/>
        <v>2.8449436974980195E-4</v>
      </c>
      <c r="BK36" s="21">
        <f t="shared" si="57"/>
        <v>1.3447329746957104E-5</v>
      </c>
      <c r="BL36" s="21">
        <f t="shared" si="57"/>
        <v>6.3658384438593565E-7</v>
      </c>
      <c r="BM36" s="21">
        <f t="shared" si="57"/>
        <v>3.0177624037053886E-8</v>
      </c>
      <c r="BN36" s="2">
        <f t="shared" si="48"/>
        <v>63.255306005675614</v>
      </c>
      <c r="BO36" s="2">
        <f t="shared" si="48"/>
        <v>66.26746343451731</v>
      </c>
      <c r="BP36" s="2">
        <f t="shared" si="48"/>
        <v>69.279620863359014</v>
      </c>
      <c r="BQ36" s="2">
        <f t="shared" si="48"/>
        <v>72.291778292200704</v>
      </c>
      <c r="BR36" s="2">
        <f t="shared" si="48"/>
        <v>75.303935721042393</v>
      </c>
      <c r="BS36" s="2">
        <f t="shared" si="48"/>
        <v>78.316093149884097</v>
      </c>
      <c r="BT36" s="2">
        <f t="shared" si="48"/>
        <v>81.3282505787258</v>
      </c>
      <c r="BU36" s="2">
        <f t="shared" si="49"/>
        <v>1.7256328445485426E-13</v>
      </c>
      <c r="BV36" s="2">
        <f t="shared" si="49"/>
        <v>8.1123487311759088E-15</v>
      </c>
      <c r="BW36" s="2">
        <f t="shared" si="49"/>
        <v>3.8211575491874817E-16</v>
      </c>
      <c r="BX36" s="2">
        <f t="shared" si="49"/>
        <v>1.803112443426905E-17</v>
      </c>
      <c r="BY36" s="2">
        <f t="shared" si="49"/>
        <v>8.5225207932230626E-19</v>
      </c>
      <c r="BZ36" s="2">
        <f t="shared" si="49"/>
        <v>4.0343700359093088E-20</v>
      </c>
      <c r="CA36" s="2">
        <f t="shared" si="49"/>
        <v>1.9124799521245463E-21</v>
      </c>
      <c r="CB36" s="2"/>
      <c r="CC36" s="6">
        <f t="shared" si="29"/>
        <v>61</v>
      </c>
      <c r="CD36" s="2">
        <f t="shared" si="50"/>
        <v>0</v>
      </c>
      <c r="CE36" s="2">
        <f t="shared" si="50"/>
        <v>0</v>
      </c>
      <c r="CF36" s="2">
        <f t="shared" si="50"/>
        <v>3.1829182089992968E-8</v>
      </c>
      <c r="CG36" s="2">
        <f t="shared" si="50"/>
        <v>2.8668742441118054E-8</v>
      </c>
      <c r="CH36" s="2">
        <f t="shared" si="50"/>
        <v>0</v>
      </c>
      <c r="CI36" s="2">
        <f t="shared" si="50"/>
        <v>0</v>
      </c>
      <c r="CJ36" s="2">
        <f t="shared" si="50"/>
        <v>0</v>
      </c>
      <c r="CK36" s="21">
        <f t="shared" si="58"/>
        <v>2.8449436974980195E-4</v>
      </c>
      <c r="CL36" s="21">
        <f t="shared" si="58"/>
        <v>1.3447329746957104E-5</v>
      </c>
      <c r="CM36" s="21">
        <f t="shared" si="58"/>
        <v>6.3658384438593565E-7</v>
      </c>
      <c r="CN36" s="21">
        <f t="shared" si="58"/>
        <v>3.0177624037053886E-8</v>
      </c>
      <c r="CO36" s="21">
        <f t="shared" si="58"/>
        <v>1.4324576102320758E-9</v>
      </c>
      <c r="CP36" s="21">
        <f t="shared" si="58"/>
        <v>6.8078098663719849E-11</v>
      </c>
      <c r="CQ36" s="21">
        <f t="shared" si="58"/>
        <v>3.2391214411603143E-12</v>
      </c>
      <c r="CR36" s="2">
        <f t="shared" si="51"/>
        <v>72.291778292200704</v>
      </c>
      <c r="CS36" s="2">
        <f t="shared" si="51"/>
        <v>75.303935721042393</v>
      </c>
      <c r="CT36" s="2">
        <f t="shared" si="51"/>
        <v>78.316093149884097</v>
      </c>
      <c r="CU36" s="2">
        <f t="shared" si="51"/>
        <v>81.3282505787258</v>
      </c>
      <c r="CV36" s="2">
        <f t="shared" si="51"/>
        <v>84.340408007567504</v>
      </c>
      <c r="CW36" s="2">
        <f t="shared" si="51"/>
        <v>87.352565436409193</v>
      </c>
      <c r="CX36" s="2">
        <f t="shared" si="51"/>
        <v>90.364722865250883</v>
      </c>
      <c r="CY36" s="2">
        <f t="shared" si="52"/>
        <v>1.803112443426905E-17</v>
      </c>
      <c r="CZ36" s="2">
        <f t="shared" si="52"/>
        <v>8.5225207932230626E-19</v>
      </c>
      <c r="DA36" s="2">
        <f t="shared" si="52"/>
        <v>4.0343700359093088E-20</v>
      </c>
      <c r="DB36" s="2">
        <f t="shared" si="52"/>
        <v>1.9124799521245463E-21</v>
      </c>
      <c r="DC36" s="2">
        <f t="shared" si="52"/>
        <v>9.0779519427363441E-23</v>
      </c>
      <c r="DD36" s="2">
        <f t="shared" si="52"/>
        <v>4.3142918802252301E-24</v>
      </c>
      <c r="DE36" s="2">
        <f t="shared" si="52"/>
        <v>2.0527050945293107E-25</v>
      </c>
      <c r="DF36" s="2"/>
      <c r="DG36" s="6">
        <f t="shared" si="33"/>
        <v>61</v>
      </c>
      <c r="DH36" s="2">
        <f t="shared" si="53"/>
        <v>7.6390012695437543E-8</v>
      </c>
      <c r="DI36" s="2">
        <f t="shared" si="53"/>
        <v>7.2426295494310008E-9</v>
      </c>
      <c r="DJ36" s="2">
        <f t="shared" si="53"/>
        <v>4.0108812715544675E-10</v>
      </c>
      <c r="DK36" s="2">
        <f t="shared" si="53"/>
        <v>1.7700305665613313E-11</v>
      </c>
      <c r="DL36" s="2">
        <f t="shared" si="53"/>
        <v>7.1260886080892757E-13</v>
      </c>
      <c r="DM36" s="2">
        <f t="shared" si="53"/>
        <v>3.0853097854333104E-14</v>
      </c>
      <c r="DN36" s="2">
        <f t="shared" si="53"/>
        <v>1.3289369604763123E-15</v>
      </c>
      <c r="DO36" s="2">
        <f t="shared" si="53"/>
        <v>5.3290705182007512E-17</v>
      </c>
      <c r="DP36" s="2">
        <f t="shared" si="53"/>
        <v>0</v>
      </c>
      <c r="DQ36" s="2">
        <f t="shared" si="53"/>
        <v>0</v>
      </c>
      <c r="DR36" s="2">
        <f t="shared" si="53"/>
        <v>0</v>
      </c>
      <c r="DS36" s="2">
        <f t="shared" si="53"/>
        <v>0</v>
      </c>
      <c r="DT36" s="2">
        <f t="shared" si="53"/>
        <v>0</v>
      </c>
      <c r="DU36" s="21">
        <f t="shared" si="59"/>
        <v>1.2731676887718713E-6</v>
      </c>
      <c r="DV36" s="21">
        <f t="shared" si="59"/>
        <v>6.0355248074107773E-8</v>
      </c>
      <c r="DW36" s="21">
        <f t="shared" si="59"/>
        <v>2.8649152204641516E-9</v>
      </c>
      <c r="DX36" s="21">
        <f t="shared" si="59"/>
        <v>1.361561973274397E-10</v>
      </c>
      <c r="DY36" s="21">
        <f t="shared" si="59"/>
        <v>6.4782428823206285E-12</v>
      </c>
      <c r="DZ36" s="21">
        <f t="shared" si="59"/>
        <v>3.0856006989503939E-13</v>
      </c>
      <c r="EA36" s="21">
        <f t="shared" si="59"/>
        <v>1.4711477194401596E-14</v>
      </c>
      <c r="EB36" s="21">
        <f t="shared" si="59"/>
        <v>7.020706511956724E-16</v>
      </c>
      <c r="EC36" s="21">
        <f t="shared" si="59"/>
        <v>3.3534319960240903E-17</v>
      </c>
      <c r="ED36" s="21">
        <f t="shared" si="59"/>
        <v>1.6030996555899251E-18</v>
      </c>
      <c r="EE36" s="21">
        <f t="shared" si="59"/>
        <v>7.6696199888307913E-20</v>
      </c>
      <c r="EF36" s="21">
        <f t="shared" si="59"/>
        <v>3.6720709385468031E-21</v>
      </c>
      <c r="EG36" s="21">
        <f t="shared" si="59"/>
        <v>1.7593619410301044E-22</v>
      </c>
      <c r="EH36" s="2">
        <f t="shared" si="54"/>
        <v>78.316093149884097</v>
      </c>
      <c r="EI36" s="2">
        <f t="shared" si="54"/>
        <v>81.3282505787258</v>
      </c>
      <c r="EJ36" s="2">
        <f t="shared" si="54"/>
        <v>84.340408007567504</v>
      </c>
      <c r="EK36" s="2">
        <f t="shared" si="54"/>
        <v>87.352565436409193</v>
      </c>
      <c r="EL36" s="2">
        <f t="shared" si="54"/>
        <v>90.364722865250883</v>
      </c>
      <c r="EM36" s="2">
        <f t="shared" si="54"/>
        <v>93.376880294092587</v>
      </c>
      <c r="EN36" s="2">
        <f t="shared" si="54"/>
        <v>96.389037722934276</v>
      </c>
      <c r="EO36" s="2">
        <f t="shared" si="54"/>
        <v>99.40119515177598</v>
      </c>
      <c r="EP36" s="2">
        <f t="shared" si="54"/>
        <v>102.41335258061767</v>
      </c>
      <c r="EQ36" s="2">
        <f t="shared" si="54"/>
        <v>105.42551000945937</v>
      </c>
      <c r="ER36" s="2">
        <f t="shared" si="54"/>
        <v>108.43766743830106</v>
      </c>
      <c r="ES36" s="2">
        <f t="shared" si="54"/>
        <v>111.44982486714275</v>
      </c>
      <c r="ET36" s="2">
        <f t="shared" si="54"/>
        <v>114.46198229598446</v>
      </c>
      <c r="EU36" s="2">
        <f t="shared" si="55"/>
        <v>8.0687400718186176E-20</v>
      </c>
      <c r="EV36" s="2">
        <f t="shared" si="55"/>
        <v>3.8249599042490925E-21</v>
      </c>
      <c r="EW36" s="2">
        <f t="shared" si="55"/>
        <v>1.8155903885472688E-22</v>
      </c>
      <c r="EX36" s="2">
        <f t="shared" si="55"/>
        <v>8.6285837604504602E-24</v>
      </c>
      <c r="EY36" s="2">
        <f t="shared" si="55"/>
        <v>4.1054101890586214E-25</v>
      </c>
      <c r="EZ36" s="2">
        <f t="shared" si="55"/>
        <v>1.955406812032865E-26</v>
      </c>
      <c r="FA36" s="2">
        <f t="shared" si="55"/>
        <v>9.3229282351761812E-28</v>
      </c>
      <c r="FB36" s="2">
        <f t="shared" si="55"/>
        <v>4.4491386966521767E-29</v>
      </c>
      <c r="FC36" s="2">
        <f t="shared" si="55"/>
        <v>2.1251225605776546E-30</v>
      </c>
      <c r="FD36" s="2">
        <f t="shared" si="55"/>
        <v>1.0159083935692964E-31</v>
      </c>
      <c r="FE36" s="2">
        <f t="shared" si="55"/>
        <v>4.8603501839472561E-33</v>
      </c>
      <c r="FF36" s="2">
        <f t="shared" si="55"/>
        <v>2.3270438099836029E-34</v>
      </c>
      <c r="FG36" s="2">
        <f t="shared" si="55"/>
        <v>1.1149324065922517E-35</v>
      </c>
    </row>
    <row r="37" spans="1:163" x14ac:dyDescent="0.25">
      <c r="A37" s="19">
        <v>19</v>
      </c>
      <c r="B37" s="19">
        <v>63</v>
      </c>
      <c r="C37" s="4">
        <f t="shared" si="37"/>
        <v>19</v>
      </c>
      <c r="D37" s="20">
        <f t="shared" si="37"/>
        <v>63</v>
      </c>
      <c r="E37" s="8">
        <f t="shared" si="12"/>
        <v>336.16</v>
      </c>
      <c r="F37" s="21">
        <f t="shared" si="44"/>
        <v>6.3371356147021542E-14</v>
      </c>
      <c r="G37" s="7">
        <f t="shared" si="13"/>
        <v>1.497613678909127</v>
      </c>
      <c r="H37" s="7">
        <f t="shared" si="14"/>
        <v>4.5152390606946251E-2</v>
      </c>
      <c r="I37" s="32">
        <f t="shared" si="15"/>
        <v>82.887877486213426</v>
      </c>
      <c r="J37" s="2">
        <f t="shared" si="38"/>
        <v>4.5331113207547236E-2</v>
      </c>
      <c r="K37" s="2">
        <f t="shared" si="16"/>
        <v>0.67765345036467128</v>
      </c>
      <c r="L37" s="2">
        <f t="shared" si="45"/>
        <v>0.99766368618732293</v>
      </c>
      <c r="M37" s="2">
        <f t="shared" si="17"/>
        <v>0.17642292469425797</v>
      </c>
      <c r="N37" s="2">
        <f t="shared" si="18"/>
        <v>7.7238789618940026E-2</v>
      </c>
      <c r="O37" s="2">
        <f t="shared" si="19"/>
        <v>9.8386621094626042E-8</v>
      </c>
      <c r="P37" s="2">
        <f t="shared" si="20"/>
        <v>1.357675955870885E-7</v>
      </c>
      <c r="Q37" s="6">
        <f t="shared" si="21"/>
        <v>63</v>
      </c>
      <c r="R37" s="2">
        <f t="shared" si="46"/>
        <v>0.05</v>
      </c>
      <c r="S37" s="2">
        <f t="shared" si="46"/>
        <v>9.8211683976750688E-2</v>
      </c>
      <c r="T37" s="2">
        <f t="shared" si="46"/>
        <v>2.6280118808744462E-2</v>
      </c>
      <c r="U37" s="2">
        <f t="shared" si="46"/>
        <v>1.8390651930976889E-3</v>
      </c>
      <c r="V37" s="2">
        <f t="shared" si="46"/>
        <v>8.8747452699977639E-5</v>
      </c>
      <c r="W37" s="2">
        <f t="shared" si="46"/>
        <v>3.203834521581239E-6</v>
      </c>
      <c r="X37" s="2">
        <f t="shared" si="46"/>
        <v>1.029441656696939E-7</v>
      </c>
      <c r="Y37" s="2">
        <f t="shared" si="46"/>
        <v>2.4842779222655764E-9</v>
      </c>
      <c r="Z37" s="21">
        <f t="shared" si="56"/>
        <v>84.239234913515418</v>
      </c>
      <c r="AA37" s="21">
        <f t="shared" si="56"/>
        <v>4.0238957780709113</v>
      </c>
      <c r="AB37" s="21">
        <f t="shared" si="56"/>
        <v>0.19261530658331108</v>
      </c>
      <c r="AC37" s="21">
        <f t="shared" si="56"/>
        <v>9.2378639431468373E-3</v>
      </c>
      <c r="AD37" s="21">
        <f t="shared" si="56"/>
        <v>4.4383574401343518E-4</v>
      </c>
      <c r="AE37" s="21">
        <f t="shared" si="56"/>
        <v>2.1359124914978524E-5</v>
      </c>
      <c r="AF37" s="21">
        <f t="shared" si="56"/>
        <v>1.0294421866277575E-6</v>
      </c>
      <c r="AG37" s="21">
        <f t="shared" si="56"/>
        <v>4.9685559709885066E-8</v>
      </c>
      <c r="AH37" s="2">
        <f t="shared" si="23"/>
        <v>59.884729082683315</v>
      </c>
      <c r="AI37" s="2">
        <f t="shared" si="23"/>
        <v>62.878965536817482</v>
      </c>
      <c r="AJ37" s="2">
        <f t="shared" si="23"/>
        <v>65.873201990951642</v>
      </c>
      <c r="AK37" s="2">
        <f t="shared" si="23"/>
        <v>68.86743844508581</v>
      </c>
      <c r="AL37" s="2">
        <f t="shared" si="23"/>
        <v>71.861674899219977</v>
      </c>
      <c r="AM37" s="2">
        <f t="shared" si="23"/>
        <v>74.855911353354145</v>
      </c>
      <c r="AN37" s="2">
        <f t="shared" si="23"/>
        <v>77.850147807488312</v>
      </c>
      <c r="AO37" s="2">
        <f t="shared" si="23"/>
        <v>80.84438426162248</v>
      </c>
      <c r="AP37" s="2">
        <f t="shared" si="40"/>
        <v>5.3403976960739743E-12</v>
      </c>
      <c r="AQ37" s="2">
        <f t="shared" si="40"/>
        <v>2.5506634814522742E-13</v>
      </c>
      <c r="AR37" s="2">
        <f t="shared" si="40"/>
        <v>1.2208469848629563E-14</v>
      </c>
      <c r="AS37" s="2">
        <f t="shared" si="40"/>
        <v>5.8548722770199403E-16</v>
      </c>
      <c r="AT37" s="2">
        <f t="shared" si="40"/>
        <v>2.8128810255158439E-17</v>
      </c>
      <c r="AU37" s="2">
        <f t="shared" si="40"/>
        <v>1.3536334965701679E-18</v>
      </c>
      <c r="AV37" s="2">
        <f t="shared" si="40"/>
        <v>6.523967387307647E-20</v>
      </c>
      <c r="AW37" s="2">
        <f t="shared" si="40"/>
        <v>3.1487245444070523E-21</v>
      </c>
      <c r="AX37" s="2"/>
      <c r="AY37" s="6">
        <f t="shared" si="25"/>
        <v>63</v>
      </c>
      <c r="AZ37" s="2">
        <f t="shared" si="47"/>
        <v>4.9096248670825654E-2</v>
      </c>
      <c r="BA37" s="2">
        <f t="shared" si="47"/>
        <v>2.6215607485693491E-2</v>
      </c>
      <c r="BB37" s="2">
        <f t="shared" si="47"/>
        <v>1.8340186939223681E-3</v>
      </c>
      <c r="BC37" s="2">
        <f t="shared" si="47"/>
        <v>8.849870374838531E-5</v>
      </c>
      <c r="BD37" s="2">
        <f t="shared" si="47"/>
        <v>4.2596174093745281E-6</v>
      </c>
      <c r="BE37" s="2">
        <f t="shared" si="47"/>
        <v>1.539703314179519E-7</v>
      </c>
      <c r="BF37" s="2">
        <f t="shared" si="47"/>
        <v>2.4770093309811615E-9</v>
      </c>
      <c r="BG37" s="21">
        <f t="shared" si="57"/>
        <v>4.0132240402060493</v>
      </c>
      <c r="BH37" s="21">
        <f t="shared" si="57"/>
        <v>0.1920940119523456</v>
      </c>
      <c r="BI37" s="21">
        <f t="shared" si="57"/>
        <v>9.2123975972065383E-3</v>
      </c>
      <c r="BJ37" s="21">
        <f t="shared" si="57"/>
        <v>4.4259144788867883E-4</v>
      </c>
      <c r="BK37" s="21">
        <f t="shared" si="57"/>
        <v>2.1298313854332756E-5</v>
      </c>
      <c r="BL37" s="21">
        <f t="shared" si="57"/>
        <v>1.0264694028858351E-6</v>
      </c>
      <c r="BM37" s="21">
        <f t="shared" si="57"/>
        <v>4.9540187858622756E-8</v>
      </c>
      <c r="BN37" s="2">
        <f t="shared" si="48"/>
        <v>62.878965536817482</v>
      </c>
      <c r="BO37" s="2">
        <f t="shared" si="48"/>
        <v>65.873201990951642</v>
      </c>
      <c r="BP37" s="2">
        <f t="shared" si="48"/>
        <v>68.86743844508581</v>
      </c>
      <c r="BQ37" s="2">
        <f t="shared" si="48"/>
        <v>71.861674899219977</v>
      </c>
      <c r="BR37" s="2">
        <f t="shared" si="48"/>
        <v>74.855911353354145</v>
      </c>
      <c r="BS37" s="2">
        <f t="shared" si="48"/>
        <v>77.850147807488312</v>
      </c>
      <c r="BT37" s="2">
        <f t="shared" si="48"/>
        <v>80.84438426162248</v>
      </c>
      <c r="BU37" s="2">
        <f t="shared" si="49"/>
        <v>2.5438987986975865E-13</v>
      </c>
      <c r="BV37" s="2">
        <f t="shared" si="49"/>
        <v>1.2175428521877517E-14</v>
      </c>
      <c r="BW37" s="2">
        <f t="shared" si="49"/>
        <v>5.8387318522942745E-16</v>
      </c>
      <c r="BX37" s="2">
        <f t="shared" si="49"/>
        <v>2.8049950678811312E-17</v>
      </c>
      <c r="BY37" s="2">
        <f t="shared" si="49"/>
        <v>1.3497795892954148E-18</v>
      </c>
      <c r="BZ37" s="2">
        <f t="shared" si="49"/>
        <v>6.5051276943370616E-20</v>
      </c>
      <c r="CA37" s="2">
        <f t="shared" si="49"/>
        <v>3.1395118799806216E-21</v>
      </c>
      <c r="CB37" s="2"/>
      <c r="CC37" s="6">
        <f t="shared" si="29"/>
        <v>63</v>
      </c>
      <c r="CD37" s="2">
        <f t="shared" si="50"/>
        <v>0</v>
      </c>
      <c r="CE37" s="2">
        <f t="shared" si="50"/>
        <v>0</v>
      </c>
      <c r="CF37" s="2">
        <f t="shared" si="50"/>
        <v>5.1323443805983972E-8</v>
      </c>
      <c r="CG37" s="2">
        <f t="shared" si="50"/>
        <v>4.7063177288642064E-8</v>
      </c>
      <c r="CH37" s="2">
        <f t="shared" si="50"/>
        <v>0</v>
      </c>
      <c r="CI37" s="2">
        <f t="shared" si="50"/>
        <v>0</v>
      </c>
      <c r="CJ37" s="2">
        <f t="shared" si="50"/>
        <v>0</v>
      </c>
      <c r="CK37" s="21">
        <f t="shared" si="58"/>
        <v>4.4259144788867883E-4</v>
      </c>
      <c r="CL37" s="21">
        <f t="shared" si="58"/>
        <v>2.1298313854332756E-5</v>
      </c>
      <c r="CM37" s="21">
        <f t="shared" si="58"/>
        <v>1.0264694028858351E-6</v>
      </c>
      <c r="CN37" s="21">
        <f t="shared" si="58"/>
        <v>4.9540187858622756E-8</v>
      </c>
      <c r="CO37" s="21">
        <f t="shared" si="58"/>
        <v>2.3940723659536014E-9</v>
      </c>
      <c r="CP37" s="21">
        <f t="shared" si="58"/>
        <v>1.1583672342043451E-10</v>
      </c>
      <c r="CQ37" s="21">
        <f t="shared" si="58"/>
        <v>5.6111223312634259E-12</v>
      </c>
      <c r="CR37" s="2">
        <f t="shared" si="51"/>
        <v>71.861674899219977</v>
      </c>
      <c r="CS37" s="2">
        <f t="shared" si="51"/>
        <v>74.855911353354145</v>
      </c>
      <c r="CT37" s="2">
        <f t="shared" si="51"/>
        <v>77.850147807488312</v>
      </c>
      <c r="CU37" s="2">
        <f t="shared" si="51"/>
        <v>80.84438426162248</v>
      </c>
      <c r="CV37" s="2">
        <f t="shared" si="51"/>
        <v>83.838620715756647</v>
      </c>
      <c r="CW37" s="2">
        <f t="shared" si="51"/>
        <v>86.832857169890815</v>
      </c>
      <c r="CX37" s="2">
        <f t="shared" si="51"/>
        <v>89.827093624024982</v>
      </c>
      <c r="CY37" s="2">
        <f t="shared" si="52"/>
        <v>2.8049950678811312E-17</v>
      </c>
      <c r="CZ37" s="2">
        <f t="shared" si="52"/>
        <v>1.3497795892954148E-18</v>
      </c>
      <c r="DA37" s="2">
        <f t="shared" si="52"/>
        <v>6.5051276943370616E-20</v>
      </c>
      <c r="DB37" s="2">
        <f t="shared" si="52"/>
        <v>3.1395118799806216E-21</v>
      </c>
      <c r="DC37" s="2">
        <f t="shared" si="52"/>
        <v>1.5171835058842335E-22</v>
      </c>
      <c r="DD37" s="2">
        <f t="shared" si="52"/>
        <v>7.3408206987749546E-24</v>
      </c>
      <c r="DE37" s="2">
        <f t="shared" si="52"/>
        <v>3.5558742264070749E-25</v>
      </c>
      <c r="DF37" s="2"/>
      <c r="DG37" s="6">
        <f t="shared" si="33"/>
        <v>63</v>
      </c>
      <c r="DH37" s="2">
        <f t="shared" si="53"/>
        <v>1.2317620191160116E-7</v>
      </c>
      <c r="DI37" s="2">
        <f t="shared" si="53"/>
        <v>1.1889644495610695E-8</v>
      </c>
      <c r="DJ37" s="2">
        <f t="shared" si="53"/>
        <v>6.7034026773882264E-10</v>
      </c>
      <c r="DK37" s="2">
        <f t="shared" si="53"/>
        <v>3.011754956538937E-11</v>
      </c>
      <c r="DL37" s="2">
        <f t="shared" si="53"/>
        <v>1.2344469890734899E-12</v>
      </c>
      <c r="DM37" s="2">
        <f t="shared" si="53"/>
        <v>5.4423132667125179E-14</v>
      </c>
      <c r="DN37" s="2">
        <f t="shared" si="53"/>
        <v>2.3780977187470851E-15</v>
      </c>
      <c r="DO37" s="2">
        <f t="shared" si="53"/>
        <v>1.0658141036401502E-16</v>
      </c>
      <c r="DP37" s="2">
        <f t="shared" si="53"/>
        <v>7.7715611723760965E-18</v>
      </c>
      <c r="DQ37" s="2">
        <f t="shared" si="53"/>
        <v>0</v>
      </c>
      <c r="DR37" s="2">
        <f t="shared" si="53"/>
        <v>0</v>
      </c>
      <c r="DS37" s="2">
        <f t="shared" si="53"/>
        <v>0</v>
      </c>
      <c r="DT37" s="2">
        <f t="shared" si="53"/>
        <v>0</v>
      </c>
      <c r="DU37" s="21">
        <f t="shared" si="59"/>
        <v>2.0529388057716702E-6</v>
      </c>
      <c r="DV37" s="21">
        <f t="shared" si="59"/>
        <v>9.9080375717245512E-8</v>
      </c>
      <c r="DW37" s="21">
        <f t="shared" si="59"/>
        <v>4.7881447319072028E-9</v>
      </c>
      <c r="DX37" s="21">
        <f t="shared" si="59"/>
        <v>2.3167344684086903E-10</v>
      </c>
      <c r="DY37" s="21">
        <f t="shared" si="59"/>
        <v>1.1222244662526852E-11</v>
      </c>
      <c r="DZ37" s="21">
        <f t="shared" si="59"/>
        <v>5.4418440050283203E-13</v>
      </c>
      <c r="EA37" s="21">
        <f t="shared" si="59"/>
        <v>2.6414757341406744E-14</v>
      </c>
      <c r="EB37" s="21">
        <f t="shared" si="59"/>
        <v>1.2833798210304649E-15</v>
      </c>
      <c r="EC37" s="21">
        <f t="shared" si="59"/>
        <v>6.2409106759400816E-17</v>
      </c>
      <c r="ED37" s="21">
        <f t="shared" si="59"/>
        <v>3.0374075144225297E-18</v>
      </c>
      <c r="EE37" s="21">
        <f t="shared" si="59"/>
        <v>1.4794505547421383E-19</v>
      </c>
      <c r="EF37" s="21">
        <f t="shared" si="59"/>
        <v>7.211435344945283E-21</v>
      </c>
      <c r="EG37" s="21">
        <f t="shared" si="59"/>
        <v>3.517627573991958E-22</v>
      </c>
      <c r="EH37" s="2">
        <f t="shared" si="54"/>
        <v>77.850147807488312</v>
      </c>
      <c r="EI37" s="2">
        <f t="shared" si="54"/>
        <v>80.84438426162248</v>
      </c>
      <c r="EJ37" s="2">
        <f t="shared" si="54"/>
        <v>83.838620715756647</v>
      </c>
      <c r="EK37" s="2">
        <f t="shared" si="54"/>
        <v>86.832857169890815</v>
      </c>
      <c r="EL37" s="2">
        <f t="shared" si="54"/>
        <v>89.827093624024982</v>
      </c>
      <c r="EM37" s="2">
        <f t="shared" si="54"/>
        <v>92.82133007815915</v>
      </c>
      <c r="EN37" s="2">
        <f t="shared" si="54"/>
        <v>95.815566532293303</v>
      </c>
      <c r="EO37" s="2">
        <f t="shared" si="54"/>
        <v>98.809802986427471</v>
      </c>
      <c r="EP37" s="2">
        <f t="shared" si="54"/>
        <v>101.80403944056164</v>
      </c>
      <c r="EQ37" s="2">
        <f t="shared" si="54"/>
        <v>104.79827589469581</v>
      </c>
      <c r="ER37" s="2">
        <f t="shared" si="54"/>
        <v>107.79251234882997</v>
      </c>
      <c r="ES37" s="2">
        <f t="shared" si="54"/>
        <v>110.78674880296414</v>
      </c>
      <c r="ET37" s="2">
        <f t="shared" si="54"/>
        <v>113.78098525709829</v>
      </c>
      <c r="EU37" s="2">
        <f t="shared" si="55"/>
        <v>1.3010255388674123E-19</v>
      </c>
      <c r="EV37" s="2">
        <f t="shared" si="55"/>
        <v>6.2790237599612432E-21</v>
      </c>
      <c r="EW37" s="2">
        <f t="shared" si="55"/>
        <v>3.0343670117684671E-22</v>
      </c>
      <c r="EX37" s="2">
        <f t="shared" si="55"/>
        <v>1.4681641397549909E-23</v>
      </c>
      <c r="EY37" s="2">
        <f t="shared" si="55"/>
        <v>7.1117484528141498E-25</v>
      </c>
      <c r="EZ37" s="2">
        <f t="shared" si="55"/>
        <v>3.4485901492178628E-26</v>
      </c>
      <c r="FA37" s="2">
        <f t="shared" si="55"/>
        <v>1.6739455578018478E-27</v>
      </c>
      <c r="FB37" s="2">
        <f t="shared" si="55"/>
        <v>8.1329737399651841E-29</v>
      </c>
      <c r="FC37" s="2">
        <f t="shared" si="55"/>
        <v>3.9549569584965341E-30</v>
      </c>
      <c r="FD37" s="2">
        <f t="shared" si="55"/>
        <v>1.9248487350348253E-31</v>
      </c>
      <c r="FE37" s="2">
        <f t="shared" si="55"/>
        <v>9.375486786349406E-33</v>
      </c>
      <c r="FF37" s="2">
        <f t="shared" si="55"/>
        <v>4.5699870333032985E-34</v>
      </c>
      <c r="FG37" s="2">
        <f t="shared" si="55"/>
        <v>2.2291691828671905E-35</v>
      </c>
    </row>
    <row r="38" spans="1:163" x14ac:dyDescent="0.25">
      <c r="A38" s="19">
        <v>20</v>
      </c>
      <c r="B38" s="19">
        <v>65</v>
      </c>
      <c r="C38" s="4">
        <f t="shared" si="37"/>
        <v>20</v>
      </c>
      <c r="D38" s="20">
        <f t="shared" si="37"/>
        <v>65</v>
      </c>
      <c r="E38" s="8">
        <f t="shared" si="12"/>
        <v>338.16</v>
      </c>
      <c r="F38" s="21">
        <f t="shared" si="44"/>
        <v>6.3371356147021542E-14</v>
      </c>
      <c r="G38" s="7">
        <f t="shared" si="13"/>
        <v>1.497609928948443</v>
      </c>
      <c r="H38" s="7">
        <f t="shared" si="14"/>
        <v>4.4536016733279907E-2</v>
      </c>
      <c r="I38" s="32">
        <f t="shared" si="15"/>
        <v>82.946465612131419</v>
      </c>
      <c r="J38" s="2">
        <f t="shared" si="38"/>
        <v>4.6071956018374959E-2</v>
      </c>
      <c r="K38" s="2">
        <f t="shared" si="16"/>
        <v>0.68009166617457251</v>
      </c>
      <c r="L38" s="2">
        <f t="shared" si="45"/>
        <v>0.99766525305035414</v>
      </c>
      <c r="M38" s="2">
        <f t="shared" si="17"/>
        <v>0.19016589515830781</v>
      </c>
      <c r="N38" s="2">
        <f t="shared" si="18"/>
        <v>9.0206279698900341E-2</v>
      </c>
      <c r="O38" s="2">
        <f t="shared" si="19"/>
        <v>1.5910876791647154E-7</v>
      </c>
      <c r="P38" s="2">
        <f t="shared" si="20"/>
        <v>2.1808193748862339E-7</v>
      </c>
      <c r="Q38" s="6">
        <f t="shared" si="21"/>
        <v>65</v>
      </c>
      <c r="R38" s="2">
        <f t="shared" si="46"/>
        <v>0.05</v>
      </c>
      <c r="S38" s="2">
        <f t="shared" si="46"/>
        <v>9.9727597025709366E-2</v>
      </c>
      <c r="T38" s="2">
        <f t="shared" si="46"/>
        <v>3.7506122922222336E-2</v>
      </c>
      <c r="U38" s="2">
        <f t="shared" si="46"/>
        <v>2.7896237675712589E-3</v>
      </c>
      <c r="V38" s="2">
        <f t="shared" si="46"/>
        <v>1.373352875917666E-4</v>
      </c>
      <c r="W38" s="2">
        <f t="shared" si="46"/>
        <v>5.047033297655989E-6</v>
      </c>
      <c r="X38" s="2">
        <f t="shared" si="46"/>
        <v>1.6506728891529932E-7</v>
      </c>
      <c r="Y38" s="2">
        <f t="shared" si="46"/>
        <v>4.0546265178686983E-9</v>
      </c>
      <c r="Z38" s="21">
        <f t="shared" si="56"/>
        <v>121.46610572783376</v>
      </c>
      <c r="AA38" s="21">
        <f t="shared" si="56"/>
        <v>5.9056429719195354</v>
      </c>
      <c r="AB38" s="21">
        <f t="shared" si="56"/>
        <v>0.28773649990823769</v>
      </c>
      <c r="AC38" s="21">
        <f t="shared" si="56"/>
        <v>1.4046307952265358E-2</v>
      </c>
      <c r="AD38" s="21">
        <f t="shared" si="56"/>
        <v>6.8691230820796807E-4</v>
      </c>
      <c r="AE38" s="21">
        <f t="shared" si="56"/>
        <v>3.36474547202852E-5</v>
      </c>
      <c r="AF38" s="21">
        <f t="shared" si="56"/>
        <v>1.6506742515040168E-6</v>
      </c>
      <c r="AG38" s="21">
        <f t="shared" si="56"/>
        <v>8.1092533685719463E-8</v>
      </c>
      <c r="AH38" s="2">
        <f t="shared" si="23"/>
        <v>59.530549232419041</v>
      </c>
      <c r="AI38" s="2">
        <f t="shared" si="23"/>
        <v>62.507076694039995</v>
      </c>
      <c r="AJ38" s="2">
        <f t="shared" si="23"/>
        <v>65.483604155660942</v>
      </c>
      <c r="AK38" s="2">
        <f t="shared" si="23"/>
        <v>68.460131617281903</v>
      </c>
      <c r="AL38" s="2">
        <f t="shared" si="23"/>
        <v>71.436659078902849</v>
      </c>
      <c r="AM38" s="2">
        <f t="shared" si="23"/>
        <v>74.413186540523796</v>
      </c>
      <c r="AN38" s="2">
        <f t="shared" si="23"/>
        <v>77.389714002144757</v>
      </c>
      <c r="AO38" s="2">
        <f t="shared" si="23"/>
        <v>80.366241463765718</v>
      </c>
      <c r="AP38" s="2">
        <f t="shared" si="40"/>
        <v>7.6995149846873046E-12</v>
      </c>
      <c r="AQ38" s="2">
        <f t="shared" si="40"/>
        <v>3.7431521974526699E-13</v>
      </c>
      <c r="AR38" s="2">
        <f t="shared" si="40"/>
        <v>1.8236428867953175E-14</v>
      </c>
      <c r="AS38" s="2">
        <f t="shared" si="40"/>
        <v>8.9020484551685581E-16</v>
      </c>
      <c r="AT38" s="2">
        <f t="shared" si="40"/>
        <v>4.3532901775724527E-17</v>
      </c>
      <c r="AU38" s="2">
        <f t="shared" si="40"/>
        <v>2.1323616211143169E-18</v>
      </c>
      <c r="AV38" s="2">
        <f t="shared" si="40"/>
        <v>1.0460799230629949E-19</v>
      </c>
      <c r="AW38" s="2">
        <f t="shared" si="40"/>
        <v>5.1390270777298909E-21</v>
      </c>
      <c r="AX38" s="2"/>
      <c r="AY38" s="6">
        <f t="shared" si="25"/>
        <v>65</v>
      </c>
      <c r="AZ38" s="2">
        <f t="shared" si="47"/>
        <v>4.9861654238263053E-2</v>
      </c>
      <c r="BA38" s="2">
        <f t="shared" si="47"/>
        <v>3.741870739138986E-2</v>
      </c>
      <c r="BB38" s="2">
        <f t="shared" si="47"/>
        <v>2.7820055957541892E-3</v>
      </c>
      <c r="BC38" s="2">
        <f t="shared" si="47"/>
        <v>1.3695128221780095E-4</v>
      </c>
      <c r="BD38" s="2">
        <f t="shared" si="47"/>
        <v>6.7102610616931457E-6</v>
      </c>
      <c r="BE38" s="2">
        <f t="shared" si="47"/>
        <v>2.4688742641942873E-7</v>
      </c>
      <c r="BF38" s="2">
        <f t="shared" si="47"/>
        <v>4.0427873215787006E-9</v>
      </c>
      <c r="BG38" s="21">
        <f t="shared" si="57"/>
        <v>5.8900222130018669</v>
      </c>
      <c r="BH38" s="21">
        <f t="shared" si="57"/>
        <v>0.28695973243673395</v>
      </c>
      <c r="BI38" s="21">
        <f t="shared" si="57"/>
        <v>1.4007679028054297E-2</v>
      </c>
      <c r="BJ38" s="21">
        <f t="shared" si="57"/>
        <v>6.8499096384071147E-4</v>
      </c>
      <c r="BK38" s="21">
        <f t="shared" si="57"/>
        <v>3.3551868166110316E-5</v>
      </c>
      <c r="BL38" s="21">
        <f t="shared" si="57"/>
        <v>1.6459175306639943E-6</v>
      </c>
      <c r="BM38" s="21">
        <f t="shared" si="57"/>
        <v>8.0855749734063695E-8</v>
      </c>
      <c r="BN38" s="2">
        <f t="shared" si="48"/>
        <v>62.507076694039995</v>
      </c>
      <c r="BO38" s="2">
        <f t="shared" si="48"/>
        <v>65.483604155660942</v>
      </c>
      <c r="BP38" s="2">
        <f t="shared" si="48"/>
        <v>68.460131617281903</v>
      </c>
      <c r="BQ38" s="2">
        <f t="shared" si="48"/>
        <v>71.436659078902849</v>
      </c>
      <c r="BR38" s="2">
        <f t="shared" si="48"/>
        <v>74.413186540523796</v>
      </c>
      <c r="BS38" s="2">
        <f t="shared" si="48"/>
        <v>77.389714002144757</v>
      </c>
      <c r="BT38" s="2">
        <f t="shared" si="48"/>
        <v>80.366241463765718</v>
      </c>
      <c r="BU38" s="2">
        <f t="shared" si="49"/>
        <v>3.7332512529408169E-13</v>
      </c>
      <c r="BV38" s="2">
        <f t="shared" si="49"/>
        <v>1.8187197880837488E-14</v>
      </c>
      <c r="BW38" s="2">
        <f t="shared" si="49"/>
        <v>8.8775667260887983E-16</v>
      </c>
      <c r="BX38" s="2">
        <f t="shared" si="49"/>
        <v>4.3411136734073202E-17</v>
      </c>
      <c r="BY38" s="2">
        <f t="shared" si="49"/>
        <v>2.126303943653942E-18</v>
      </c>
      <c r="BZ38" s="2">
        <f t="shared" si="49"/>
        <v>1.0430654486340604E-19</v>
      </c>
      <c r="CA38" s="2">
        <f t="shared" si="49"/>
        <v>5.1240215045332792E-21</v>
      </c>
      <c r="CB38" s="2"/>
      <c r="CC38" s="6">
        <f t="shared" si="29"/>
        <v>65</v>
      </c>
      <c r="CD38" s="2">
        <f t="shared" si="50"/>
        <v>0</v>
      </c>
      <c r="CE38" s="2">
        <f t="shared" si="50"/>
        <v>0</v>
      </c>
      <c r="CF38" s="2">
        <f t="shared" si="50"/>
        <v>8.2295808806476245E-8</v>
      </c>
      <c r="CG38" s="2">
        <f t="shared" si="50"/>
        <v>7.6812959109995299E-8</v>
      </c>
      <c r="CH38" s="2">
        <f t="shared" si="50"/>
        <v>0</v>
      </c>
      <c r="CI38" s="2">
        <f t="shared" si="50"/>
        <v>0</v>
      </c>
      <c r="CJ38" s="2">
        <f t="shared" si="50"/>
        <v>0</v>
      </c>
      <c r="CK38" s="21">
        <f t="shared" si="58"/>
        <v>6.8499096384071147E-4</v>
      </c>
      <c r="CL38" s="21">
        <f t="shared" si="58"/>
        <v>3.3551868166110316E-5</v>
      </c>
      <c r="CM38" s="21">
        <f t="shared" si="58"/>
        <v>1.6459175306639943E-6</v>
      </c>
      <c r="CN38" s="21">
        <f t="shared" si="58"/>
        <v>8.0855749734063695E-8</v>
      </c>
      <c r="CO38" s="21">
        <f t="shared" si="58"/>
        <v>3.9772430976150401E-9</v>
      </c>
      <c r="CP38" s="21">
        <f t="shared" si="58"/>
        <v>1.9587679541959615E-10</v>
      </c>
      <c r="CQ38" s="21">
        <f t="shared" si="58"/>
        <v>9.6578061033962895E-12</v>
      </c>
      <c r="CR38" s="2">
        <f t="shared" si="51"/>
        <v>71.436659078902849</v>
      </c>
      <c r="CS38" s="2">
        <f t="shared" si="51"/>
        <v>74.413186540523796</v>
      </c>
      <c r="CT38" s="2">
        <f t="shared" si="51"/>
        <v>77.389714002144757</v>
      </c>
      <c r="CU38" s="2">
        <f t="shared" si="51"/>
        <v>80.366241463765718</v>
      </c>
      <c r="CV38" s="2">
        <f t="shared" si="51"/>
        <v>83.342768925386665</v>
      </c>
      <c r="CW38" s="2">
        <f t="shared" si="51"/>
        <v>86.319296387007611</v>
      </c>
      <c r="CX38" s="2">
        <f t="shared" si="51"/>
        <v>89.295823848628572</v>
      </c>
      <c r="CY38" s="2">
        <f t="shared" si="52"/>
        <v>4.3411136734073202E-17</v>
      </c>
      <c r="CZ38" s="2">
        <f t="shared" si="52"/>
        <v>2.126303943653942E-18</v>
      </c>
      <c r="DA38" s="2">
        <f t="shared" si="52"/>
        <v>1.0430654486340604E-19</v>
      </c>
      <c r="DB38" s="2">
        <f t="shared" si="52"/>
        <v>5.1240215045332792E-21</v>
      </c>
      <c r="DC38" s="2">
        <f t="shared" si="52"/>
        <v>2.5204602686608107E-22</v>
      </c>
      <c r="DD38" s="2">
        <f t="shared" si="52"/>
        <v>1.2413068607467074E-23</v>
      </c>
      <c r="DE38" s="2">
        <f t="shared" si="52"/>
        <v>6.120312611789118E-25</v>
      </c>
      <c r="DF38" s="2"/>
      <c r="DG38" s="6">
        <f t="shared" si="33"/>
        <v>65</v>
      </c>
      <c r="DH38" s="2">
        <f t="shared" si="53"/>
        <v>1.9750977859223084E-7</v>
      </c>
      <c r="DI38" s="2">
        <f t="shared" si="53"/>
        <v>1.9405378370862535E-8</v>
      </c>
      <c r="DJ38" s="2">
        <f t="shared" si="53"/>
        <v>1.1136280653190057E-9</v>
      </c>
      <c r="DK38" s="2">
        <f t="shared" si="53"/>
        <v>5.0927971839698218E-11</v>
      </c>
      <c r="DL38" s="2">
        <f t="shared" si="53"/>
        <v>2.124722620067132E-12</v>
      </c>
      <c r="DM38" s="2">
        <f t="shared" si="53"/>
        <v>9.5334851124562197E-14</v>
      </c>
      <c r="DN38" s="2">
        <f t="shared" si="53"/>
        <v>4.236611061969597E-15</v>
      </c>
      <c r="DO38" s="2">
        <f t="shared" si="53"/>
        <v>1.8651746813702629E-16</v>
      </c>
      <c r="DP38" s="2">
        <f t="shared" si="53"/>
        <v>7.7715611723760965E-18</v>
      </c>
      <c r="DQ38" s="2">
        <f t="shared" si="53"/>
        <v>0</v>
      </c>
      <c r="DR38" s="2">
        <f t="shared" si="53"/>
        <v>0</v>
      </c>
      <c r="DS38" s="2">
        <f t="shared" si="53"/>
        <v>0</v>
      </c>
      <c r="DT38" s="2">
        <f t="shared" si="53"/>
        <v>0</v>
      </c>
      <c r="DU38" s="21">
        <f t="shared" si="59"/>
        <v>3.2918350613279885E-6</v>
      </c>
      <c r="DV38" s="21">
        <f t="shared" si="59"/>
        <v>1.6171149946812739E-7</v>
      </c>
      <c r="DW38" s="21">
        <f t="shared" si="59"/>
        <v>7.9544861952300803E-9</v>
      </c>
      <c r="DX38" s="21">
        <f t="shared" si="59"/>
        <v>3.9175359083919229E-10</v>
      </c>
      <c r="DY38" s="21">
        <f t="shared" si="59"/>
        <v>1.9315612206792579E-11</v>
      </c>
      <c r="DZ38" s="21">
        <f t="shared" si="59"/>
        <v>9.5338197763271763E-13</v>
      </c>
      <c r="EA38" s="21">
        <f t="shared" si="59"/>
        <v>4.7104198427730705E-14</v>
      </c>
      <c r="EB38" s="21">
        <f t="shared" si="59"/>
        <v>2.3294873008407893E-15</v>
      </c>
      <c r="EC38" s="21">
        <f t="shared" si="59"/>
        <v>1.1530423016160969E-16</v>
      </c>
      <c r="ED38" s="21">
        <f t="shared" si="59"/>
        <v>5.7120557981915129E-18</v>
      </c>
      <c r="EE38" s="21">
        <f t="shared" si="59"/>
        <v>2.831925999690009E-19</v>
      </c>
      <c r="EF38" s="21">
        <f t="shared" si="59"/>
        <v>1.4050610220590617E-20</v>
      </c>
      <c r="EG38" s="21">
        <f t="shared" si="59"/>
        <v>6.9761419971807699E-22</v>
      </c>
      <c r="EH38" s="2">
        <f t="shared" si="54"/>
        <v>77.389714002144757</v>
      </c>
      <c r="EI38" s="2">
        <f t="shared" si="54"/>
        <v>80.366241463765718</v>
      </c>
      <c r="EJ38" s="2">
        <f t="shared" si="54"/>
        <v>83.342768925386665</v>
      </c>
      <c r="EK38" s="2">
        <f t="shared" si="54"/>
        <v>86.319296387007611</v>
      </c>
      <c r="EL38" s="2">
        <f t="shared" si="54"/>
        <v>89.295823848628572</v>
      </c>
      <c r="EM38" s="2">
        <f t="shared" si="54"/>
        <v>92.272351310249519</v>
      </c>
      <c r="EN38" s="2">
        <f t="shared" si="54"/>
        <v>95.248878771870466</v>
      </c>
      <c r="EO38" s="2">
        <f t="shared" si="54"/>
        <v>98.225406233491427</v>
      </c>
      <c r="EP38" s="2">
        <f t="shared" si="54"/>
        <v>101.20193369511237</v>
      </c>
      <c r="EQ38" s="2">
        <f t="shared" si="54"/>
        <v>104.17846115673332</v>
      </c>
      <c r="ER38" s="2">
        <f t="shared" si="54"/>
        <v>107.15498861835428</v>
      </c>
      <c r="ES38" s="2">
        <f t="shared" si="54"/>
        <v>110.13151607997523</v>
      </c>
      <c r="ET38" s="2">
        <f t="shared" si="54"/>
        <v>113.10804354159617</v>
      </c>
      <c r="EU38" s="2">
        <f t="shared" si="55"/>
        <v>2.0861308972681208E-19</v>
      </c>
      <c r="EV38" s="2">
        <f t="shared" si="55"/>
        <v>1.0248043009066558E-20</v>
      </c>
      <c r="EW38" s="2">
        <f t="shared" si="55"/>
        <v>5.0409205373216214E-22</v>
      </c>
      <c r="EX38" s="2">
        <f t="shared" si="55"/>
        <v>2.4826137214934148E-23</v>
      </c>
      <c r="EY38" s="2">
        <f t="shared" si="55"/>
        <v>1.2240625223578236E-24</v>
      </c>
      <c r="EZ38" s="2">
        <f t="shared" si="55"/>
        <v>6.0417306886974922E-26</v>
      </c>
      <c r="FA38" s="2">
        <f t="shared" si="55"/>
        <v>2.9850634973661041E-27</v>
      </c>
      <c r="FB38" s="2">
        <f t="shared" si="55"/>
        <v>1.4762298707077505E-28</v>
      </c>
      <c r="FC38" s="2">
        <f t="shared" si="55"/>
        <v>7.306992662058566E-30</v>
      </c>
      <c r="FD38" s="2">
        <f t="shared" si="55"/>
        <v>3.6198096246222671E-31</v>
      </c>
      <c r="FE38" s="2">
        <f t="shared" si="55"/>
        <v>1.79463070965387E-32</v>
      </c>
      <c r="FF38" s="2">
        <f t="shared" si="55"/>
        <v>8.9040649012661208E-34</v>
      </c>
      <c r="FG38" s="2">
        <f t="shared" si="55"/>
        <v>4.42087667538228E-35</v>
      </c>
    </row>
    <row r="39" spans="1:163" x14ac:dyDescent="0.25">
      <c r="A39" s="19">
        <v>21</v>
      </c>
      <c r="B39" s="19">
        <v>67</v>
      </c>
      <c r="C39" s="4">
        <f t="shared" si="37"/>
        <v>21</v>
      </c>
      <c r="D39" s="20">
        <f t="shared" si="37"/>
        <v>67</v>
      </c>
      <c r="E39" s="8">
        <f t="shared" si="12"/>
        <v>340.16</v>
      </c>
      <c r="F39" s="21">
        <f t="shared" si="44"/>
        <v>6.3371356147021542E-14</v>
      </c>
      <c r="G39" s="7">
        <f t="shared" si="13"/>
        <v>1.4976257709088168</v>
      </c>
      <c r="H39" s="7">
        <f t="shared" si="14"/>
        <v>4.377114233400111E-2</v>
      </c>
      <c r="I39" s="32">
        <f t="shared" si="15"/>
        <v>83.019160347336481</v>
      </c>
      <c r="J39" s="2">
        <f t="shared" si="38"/>
        <v>4.6984760575855627E-2</v>
      </c>
      <c r="K39" s="2">
        <f t="shared" si="16"/>
        <v>0.68314266066340801</v>
      </c>
      <c r="L39" s="2">
        <f t="shared" si="45"/>
        <v>0.99765863373468955</v>
      </c>
      <c r="M39" s="2">
        <f t="shared" si="17"/>
        <v>0.20661921648995962</v>
      </c>
      <c r="N39" s="2">
        <f t="shared" si="18"/>
        <v>0.10650596377688863</v>
      </c>
      <c r="O39" s="2">
        <f t="shared" si="19"/>
        <v>2.5589289061045405E-7</v>
      </c>
      <c r="P39" s="2">
        <f t="shared" si="20"/>
        <v>3.4838836735051612E-7</v>
      </c>
      <c r="Q39" s="6">
        <f t="shared" si="21"/>
        <v>67</v>
      </c>
      <c r="R39" s="2">
        <f t="shared" si="46"/>
        <v>0.05</v>
      </c>
      <c r="S39" s="2">
        <f t="shared" si="46"/>
        <v>9.9982110634991905E-2</v>
      </c>
      <c r="T39" s="2">
        <f t="shared" si="46"/>
        <v>5.2211592401221758E-2</v>
      </c>
      <c r="U39" s="2">
        <f t="shared" si="46"/>
        <v>4.2059007602687215E-3</v>
      </c>
      <c r="V39" s="2">
        <f t="shared" si="46"/>
        <v>2.1143416460278619E-4</v>
      </c>
      <c r="W39" s="2">
        <f t="shared" si="46"/>
        <v>7.9087184591764E-6</v>
      </c>
      <c r="X39" s="2">
        <f t="shared" si="46"/>
        <v>2.632303899186006E-7</v>
      </c>
      <c r="Y39" s="2">
        <f t="shared" si="46"/>
        <v>6.5800253523651268E-9</v>
      </c>
      <c r="Z39" s="21">
        <f t="shared" si="56"/>
        <v>174.39768862075863</v>
      </c>
      <c r="AA39" s="21">
        <f t="shared" si="56"/>
        <v>8.6287190623160939</v>
      </c>
      <c r="AB39" s="21">
        <f t="shared" si="56"/>
        <v>0.42782925579075637</v>
      </c>
      <c r="AC39" s="21">
        <f t="shared" si="56"/>
        <v>2.1253773577189251E-2</v>
      </c>
      <c r="AD39" s="21">
        <f t="shared" si="56"/>
        <v>1.057730022235887E-3</v>
      </c>
      <c r="AE39" s="21">
        <f t="shared" si="56"/>
        <v>5.2726179728457062E-5</v>
      </c>
      <c r="AF39" s="21">
        <f t="shared" si="56"/>
        <v>2.6323073637422718E-6</v>
      </c>
      <c r="AG39" s="21">
        <f t="shared" si="56"/>
        <v>1.3160051568831385E-7</v>
      </c>
      <c r="AH39" s="2">
        <f t="shared" si="23"/>
        <v>59.180534243987601</v>
      </c>
      <c r="AI39" s="2">
        <f t="shared" si="23"/>
        <v>62.139560956186983</v>
      </c>
      <c r="AJ39" s="2">
        <f t="shared" si="23"/>
        <v>65.098587668386358</v>
      </c>
      <c r="AK39" s="2">
        <f t="shared" si="23"/>
        <v>68.057614380585747</v>
      </c>
      <c r="AL39" s="2">
        <f t="shared" si="23"/>
        <v>71.016641092785122</v>
      </c>
      <c r="AM39" s="2">
        <f t="shared" si="23"/>
        <v>73.975667804984496</v>
      </c>
      <c r="AN39" s="2">
        <f t="shared" si="23"/>
        <v>76.934694517183885</v>
      </c>
      <c r="AO39" s="2">
        <f t="shared" si="23"/>
        <v>79.893721229383274</v>
      </c>
      <c r="AP39" s="2">
        <f t="shared" si="40"/>
        <v>1.1053861175620439E-11</v>
      </c>
      <c r="AQ39" s="2">
        <f t="shared" si="40"/>
        <v>5.4688024448522637E-13</v>
      </c>
      <c r="AR39" s="2">
        <f t="shared" si="40"/>
        <v>2.7114296794602011E-14</v>
      </c>
      <c r="AS39" s="2">
        <f t="shared" si="40"/>
        <v>1.346951716551323E-15</v>
      </c>
      <c r="AT39" s="2">
        <f t="shared" si="40"/>
        <v>6.7032123197012168E-17</v>
      </c>
      <c r="AU39" s="2">
        <f t="shared" si="40"/>
        <v>3.3414062984382623E-18</v>
      </c>
      <c r="AV39" s="2">
        <f t="shared" si="40"/>
        <v>1.6681541386765913E-19</v>
      </c>
      <c r="AW39" s="2">
        <f t="shared" si="40"/>
        <v>8.3397863934836546E-21</v>
      </c>
      <c r="AX39" s="2"/>
      <c r="AY39" s="6">
        <f t="shared" si="25"/>
        <v>67</v>
      </c>
      <c r="AZ39" s="2">
        <f t="shared" si="47"/>
        <v>4.9990849376028268E-2</v>
      </c>
      <c r="BA39" s="2">
        <f t="shared" si="47"/>
        <v>5.2098870898827497E-2</v>
      </c>
      <c r="BB39" s="2">
        <f t="shared" si="47"/>
        <v>4.1944837263068191E-3</v>
      </c>
      <c r="BC39" s="2">
        <f t="shared" si="47"/>
        <v>2.1084443656018694E-4</v>
      </c>
      <c r="BD39" s="2">
        <f t="shared" si="47"/>
        <v>1.0515068152261443E-5</v>
      </c>
      <c r="BE39" s="2">
        <f t="shared" si="47"/>
        <v>3.9371016253841872E-7</v>
      </c>
      <c r="BF39" s="2">
        <f t="shared" si="47"/>
        <v>6.5608510402270783E-9</v>
      </c>
      <c r="BG39" s="21">
        <f t="shared" si="57"/>
        <v>8.6059562138154977</v>
      </c>
      <c r="BH39" s="21">
        <f t="shared" si="57"/>
        <v>0.42667721141718146</v>
      </c>
      <c r="BI39" s="21">
        <f t="shared" si="57"/>
        <v>2.1195463846980917E-2</v>
      </c>
      <c r="BJ39" s="21">
        <f t="shared" si="57"/>
        <v>1.0547782658640555E-3</v>
      </c>
      <c r="BK39" s="21">
        <f t="shared" si="57"/>
        <v>5.2576722892971875E-5</v>
      </c>
      <c r="BL39" s="21">
        <f t="shared" si="57"/>
        <v>2.624737861581179E-6</v>
      </c>
      <c r="BM39" s="21">
        <f t="shared" si="57"/>
        <v>1.3121702943136889E-7</v>
      </c>
      <c r="BN39" s="2">
        <f t="shared" si="48"/>
        <v>62.139560956186983</v>
      </c>
      <c r="BO39" s="2">
        <f t="shared" si="48"/>
        <v>65.098587668386358</v>
      </c>
      <c r="BP39" s="2">
        <f t="shared" si="48"/>
        <v>68.057614380585747</v>
      </c>
      <c r="BQ39" s="2">
        <f t="shared" si="48"/>
        <v>71.016641092785122</v>
      </c>
      <c r="BR39" s="2">
        <f t="shared" si="48"/>
        <v>73.975667804984496</v>
      </c>
      <c r="BS39" s="2">
        <f t="shared" si="48"/>
        <v>76.934694517183885</v>
      </c>
      <c r="BT39" s="2">
        <f t="shared" si="48"/>
        <v>79.893721229383274</v>
      </c>
      <c r="BU39" s="2">
        <f t="shared" si="49"/>
        <v>5.4543754613144737E-13</v>
      </c>
      <c r="BV39" s="2">
        <f t="shared" si="49"/>
        <v>2.7041284001271423E-14</v>
      </c>
      <c r="BW39" s="2">
        <f t="shared" si="49"/>
        <v>1.3432563442772333E-15</v>
      </c>
      <c r="BX39" s="2">
        <f t="shared" si="49"/>
        <v>6.6845059549240756E-17</v>
      </c>
      <c r="BY39" s="2">
        <f t="shared" si="49"/>
        <v>3.3319347881952321E-18</v>
      </c>
      <c r="BZ39" s="2">
        <f t="shared" si="49"/>
        <v>1.6633571665790443E-19</v>
      </c>
      <c r="CA39" s="2">
        <f t="shared" si="49"/>
        <v>8.315484096250972E-21</v>
      </c>
      <c r="CB39" s="2"/>
      <c r="CC39" s="6">
        <f t="shared" si="29"/>
        <v>67</v>
      </c>
      <c r="CD39" s="2">
        <f t="shared" si="50"/>
        <v>0</v>
      </c>
      <c r="CE39" s="2">
        <f t="shared" si="50"/>
        <v>0</v>
      </c>
      <c r="CF39" s="2">
        <f t="shared" si="50"/>
        <v>1.3123672084613958E-7</v>
      </c>
      <c r="CG39" s="2">
        <f t="shared" si="50"/>
        <v>1.2465616976431447E-7</v>
      </c>
      <c r="CH39" s="2">
        <f t="shared" si="50"/>
        <v>0</v>
      </c>
      <c r="CI39" s="2">
        <f t="shared" si="50"/>
        <v>0</v>
      </c>
      <c r="CJ39" s="2">
        <f t="shared" si="50"/>
        <v>0</v>
      </c>
      <c r="CK39" s="21">
        <f t="shared" si="58"/>
        <v>1.0547782658640555E-3</v>
      </c>
      <c r="CL39" s="21">
        <f t="shared" si="58"/>
        <v>5.2576722892971875E-5</v>
      </c>
      <c r="CM39" s="21">
        <f t="shared" si="58"/>
        <v>2.624737861581179E-6</v>
      </c>
      <c r="CN39" s="21">
        <f t="shared" si="58"/>
        <v>1.3121702943136889E-7</v>
      </c>
      <c r="CO39" s="21">
        <f t="shared" si="58"/>
        <v>6.5684527795345756E-9</v>
      </c>
      <c r="CP39" s="21">
        <f t="shared" si="58"/>
        <v>3.2920446164672637E-10</v>
      </c>
      <c r="CQ39" s="21">
        <f t="shared" si="58"/>
        <v>1.6518212145369639E-11</v>
      </c>
      <c r="CR39" s="2">
        <f t="shared" si="51"/>
        <v>71.016641092785122</v>
      </c>
      <c r="CS39" s="2">
        <f t="shared" si="51"/>
        <v>73.975667804984496</v>
      </c>
      <c r="CT39" s="2">
        <f t="shared" si="51"/>
        <v>76.934694517183885</v>
      </c>
      <c r="CU39" s="2">
        <f t="shared" si="51"/>
        <v>79.893721229383274</v>
      </c>
      <c r="CV39" s="2">
        <f t="shared" si="51"/>
        <v>82.852747941582649</v>
      </c>
      <c r="CW39" s="2">
        <f t="shared" si="51"/>
        <v>85.811774653782038</v>
      </c>
      <c r="CX39" s="2">
        <f t="shared" si="51"/>
        <v>88.770801365981413</v>
      </c>
      <c r="CY39" s="2">
        <f t="shared" si="52"/>
        <v>6.6845059549240756E-17</v>
      </c>
      <c r="CZ39" s="2">
        <f t="shared" si="52"/>
        <v>3.3319347881952321E-18</v>
      </c>
      <c r="DA39" s="2">
        <f t="shared" si="52"/>
        <v>1.6633571665790443E-19</v>
      </c>
      <c r="DB39" s="2">
        <f t="shared" si="52"/>
        <v>8.315484096250972E-21</v>
      </c>
      <c r="DC39" s="2">
        <f t="shared" si="52"/>
        <v>4.1625449847061437E-22</v>
      </c>
      <c r="DD39" s="2">
        <f t="shared" si="52"/>
        <v>2.0862223628197759E-23</v>
      </c>
      <c r="DE39" s="2">
        <f t="shared" si="52"/>
        <v>1.0467844957779832E-24</v>
      </c>
      <c r="DF39" s="2"/>
      <c r="DG39" s="6">
        <f t="shared" si="33"/>
        <v>67</v>
      </c>
      <c r="DH39" s="2">
        <f t="shared" si="53"/>
        <v>3.1496771668138024E-7</v>
      </c>
      <c r="DI39" s="2">
        <f t="shared" si="53"/>
        <v>3.1492082928075149E-8</v>
      </c>
      <c r="DJ39" s="2">
        <f t="shared" si="53"/>
        <v>1.839166763328848E-9</v>
      </c>
      <c r="DK39" s="2">
        <f t="shared" si="53"/>
        <v>8.5593154786067768E-11</v>
      </c>
      <c r="DL39" s="2">
        <f t="shared" si="53"/>
        <v>3.6340108700017025E-12</v>
      </c>
      <c r="DM39" s="2">
        <f t="shared" si="53"/>
        <v>1.6594503549072215E-13</v>
      </c>
      <c r="DN39" s="2">
        <f t="shared" si="53"/>
        <v>7.5139894306630586E-15</v>
      </c>
      <c r="DO39" s="2">
        <f t="shared" si="53"/>
        <v>3.3750779948604759E-16</v>
      </c>
      <c r="DP39" s="2">
        <f t="shared" si="53"/>
        <v>1.5543122344752193E-17</v>
      </c>
      <c r="DQ39" s="2">
        <f t="shared" si="53"/>
        <v>0</v>
      </c>
      <c r="DR39" s="2">
        <f t="shared" si="53"/>
        <v>0</v>
      </c>
      <c r="DS39" s="2">
        <f t="shared" si="53"/>
        <v>0</v>
      </c>
      <c r="DT39" s="2">
        <f t="shared" si="53"/>
        <v>0</v>
      </c>
      <c r="DU39" s="21">
        <f t="shared" si="59"/>
        <v>5.249475723162358E-6</v>
      </c>
      <c r="DV39" s="21">
        <f t="shared" si="59"/>
        <v>2.6243405886273779E-7</v>
      </c>
      <c r="DW39" s="21">
        <f t="shared" si="59"/>
        <v>1.3136905559069151E-8</v>
      </c>
      <c r="DX39" s="21">
        <f t="shared" si="59"/>
        <v>6.5840892329345275E-10</v>
      </c>
      <c r="DY39" s="21">
        <f t="shared" si="59"/>
        <v>3.3036424290739277E-11</v>
      </c>
      <c r="DZ39" s="21">
        <f t="shared" si="59"/>
        <v>1.6594086335654648E-12</v>
      </c>
      <c r="EA39" s="21">
        <f t="shared" si="59"/>
        <v>8.3434921393606448E-14</v>
      </c>
      <c r="EB39" s="21">
        <f t="shared" si="59"/>
        <v>4.1990437037721583E-15</v>
      </c>
      <c r="EC39" s="21">
        <f t="shared" si="59"/>
        <v>2.115129926594345E-16</v>
      </c>
      <c r="ED39" s="21">
        <f t="shared" si="59"/>
        <v>1.0663160950691087E-17</v>
      </c>
      <c r="EE39" s="21">
        <f t="shared" si="59"/>
        <v>5.3799357260595503E-19</v>
      </c>
      <c r="EF39" s="21">
        <f t="shared" si="59"/>
        <v>2.7163891335693536E-20</v>
      </c>
      <c r="EG39" s="21">
        <f t="shared" si="59"/>
        <v>1.3725041671525628E-21</v>
      </c>
      <c r="EH39" s="2">
        <f t="shared" si="54"/>
        <v>76.934694517183885</v>
      </c>
      <c r="EI39" s="2">
        <f t="shared" si="54"/>
        <v>79.893721229383274</v>
      </c>
      <c r="EJ39" s="2">
        <f t="shared" si="54"/>
        <v>82.852747941582649</v>
      </c>
      <c r="EK39" s="2">
        <f t="shared" si="54"/>
        <v>85.811774653782038</v>
      </c>
      <c r="EL39" s="2">
        <f t="shared" si="54"/>
        <v>88.770801365981413</v>
      </c>
      <c r="EM39" s="2">
        <f t="shared" si="54"/>
        <v>91.729828078180788</v>
      </c>
      <c r="EN39" s="2">
        <f t="shared" si="54"/>
        <v>94.688854790380176</v>
      </c>
      <c r="EO39" s="2">
        <f t="shared" si="54"/>
        <v>97.647881502579551</v>
      </c>
      <c r="EP39" s="2">
        <f t="shared" si="54"/>
        <v>100.60690821477893</v>
      </c>
      <c r="EQ39" s="2">
        <f t="shared" si="54"/>
        <v>103.56593492697831</v>
      </c>
      <c r="ER39" s="2">
        <f t="shared" si="54"/>
        <v>106.52496163917769</v>
      </c>
      <c r="ES39" s="2">
        <f t="shared" si="54"/>
        <v>109.48398835137706</v>
      </c>
      <c r="ET39" s="2">
        <f t="shared" si="54"/>
        <v>112.44301506357645</v>
      </c>
      <c r="EU39" s="2">
        <f t="shared" si="55"/>
        <v>3.3267143331580886E-19</v>
      </c>
      <c r="EV39" s="2">
        <f t="shared" si="55"/>
        <v>1.6630968192501944E-20</v>
      </c>
      <c r="EW39" s="2">
        <f t="shared" si="55"/>
        <v>8.3250899694122873E-22</v>
      </c>
      <c r="EX39" s="2">
        <f t="shared" si="55"/>
        <v>4.1724447256395518E-23</v>
      </c>
      <c r="EY39" s="2">
        <f t="shared" si="55"/>
        <v>2.0935689915559665E-24</v>
      </c>
      <c r="EZ39" s="2">
        <f t="shared" si="55"/>
        <v>1.0515917354937968E-25</v>
      </c>
      <c r="FA39" s="2">
        <f t="shared" si="55"/>
        <v>5.2873906815153905E-27</v>
      </c>
      <c r="FB39" s="2">
        <f t="shared" si="55"/>
        <v>2.6609931171788336E-28</v>
      </c>
      <c r="FC39" s="2">
        <f t="shared" si="55"/>
        <v>1.3403872414772432E-29</v>
      </c>
      <c r="FD39" s="2">
        <f t="shared" si="55"/>
        <v>6.7573921040263064E-31</v>
      </c>
      <c r="FE39" s="2">
        <f t="shared" si="55"/>
        <v>3.4093390280122606E-32</v>
      </c>
      <c r="FF39" s="2">
        <f t="shared" si="55"/>
        <v>1.7214128979278108E-33</v>
      </c>
      <c r="FG39" s="2">
        <f t="shared" si="55"/>
        <v>8.6977459240165372E-35</v>
      </c>
    </row>
    <row r="40" spans="1:163" x14ac:dyDescent="0.25">
      <c r="A40" s="19">
        <v>22</v>
      </c>
      <c r="B40" s="19">
        <v>69</v>
      </c>
      <c r="C40" s="4">
        <f t="shared" si="37"/>
        <v>22</v>
      </c>
      <c r="D40" s="20">
        <f t="shared" si="37"/>
        <v>69</v>
      </c>
      <c r="E40" s="8">
        <f t="shared" si="12"/>
        <v>342.16</v>
      </c>
      <c r="F40" s="21">
        <f t="shared" si="44"/>
        <v>6.3371356147021542E-14</v>
      </c>
      <c r="G40" s="7">
        <f t="shared" si="13"/>
        <v>1.4976494590669636</v>
      </c>
      <c r="H40" s="7">
        <f t="shared" si="14"/>
        <v>4.2817577072531955E-2</v>
      </c>
      <c r="I40" s="32">
        <f t="shared" si="15"/>
        <v>83.109940500219253</v>
      </c>
      <c r="J40" s="2">
        <f t="shared" si="38"/>
        <v>4.8121496097968286E-2</v>
      </c>
      <c r="K40" s="2">
        <f t="shared" si="16"/>
        <v>0.68699347022889101</v>
      </c>
      <c r="L40" s="2">
        <f t="shared" si="45"/>
        <v>0.99764873601900672</v>
      </c>
      <c r="M40" s="2">
        <f t="shared" si="17"/>
        <v>0.2270042912980331</v>
      </c>
      <c r="N40" s="2">
        <f t="shared" si="18"/>
        <v>0.1268553089419453</v>
      </c>
      <c r="O40" s="2">
        <f t="shared" si="19"/>
        <v>4.093269820593104E-7</v>
      </c>
      <c r="P40" s="2">
        <f t="shared" si="20"/>
        <v>5.535671686041076E-7</v>
      </c>
      <c r="Q40" s="6">
        <f t="shared" si="21"/>
        <v>69</v>
      </c>
      <c r="R40" s="2">
        <f t="shared" si="46"/>
        <v>0.05</v>
      </c>
      <c r="S40" s="2">
        <f t="shared" si="46"/>
        <v>9.9999646307737E-2</v>
      </c>
      <c r="T40" s="2">
        <f t="shared" si="46"/>
        <v>7.0368167755144526E-2</v>
      </c>
      <c r="U40" s="2">
        <f t="shared" si="46"/>
        <v>6.2998574896717899E-3</v>
      </c>
      <c r="V40" s="2">
        <f t="shared" si="46"/>
        <v>3.2386282620806562E-4</v>
      </c>
      <c r="W40" s="2">
        <f t="shared" si="46"/>
        <v>1.2328788228505027E-5</v>
      </c>
      <c r="X40" s="2">
        <f t="shared" si="46"/>
        <v>4.1751227405351091E-7</v>
      </c>
      <c r="Y40" s="2">
        <f t="shared" si="46"/>
        <v>1.0618769152870301E-8</v>
      </c>
      <c r="Z40" s="21">
        <f t="shared" si="56"/>
        <v>249.34946176756125</v>
      </c>
      <c r="AA40" s="21">
        <f t="shared" si="56"/>
        <v>12.552253522410956</v>
      </c>
      <c r="AB40" s="21">
        <f t="shared" si="56"/>
        <v>0.63322137861208005</v>
      </c>
      <c r="AC40" s="21">
        <f t="shared" si="56"/>
        <v>3.2006060408314191E-2</v>
      </c>
      <c r="AD40" s="21">
        <f t="shared" si="56"/>
        <v>1.6206266372657656E-3</v>
      </c>
      <c r="AE40" s="21">
        <f t="shared" si="56"/>
        <v>8.2195299464460223E-5</v>
      </c>
      <c r="AF40" s="21">
        <f t="shared" si="56"/>
        <v>4.1751314563613161E-6</v>
      </c>
      <c r="AG40" s="21">
        <f t="shared" si="56"/>
        <v>2.1237540566212508E-7</v>
      </c>
      <c r="AH40" s="2">
        <f t="shared" si="23"/>
        <v>58.834611083805306</v>
      </c>
      <c r="AI40" s="2">
        <f t="shared" si="23"/>
        <v>61.776341637995571</v>
      </c>
      <c r="AJ40" s="2">
        <f t="shared" si="23"/>
        <v>64.718072192185829</v>
      </c>
      <c r="AK40" s="2">
        <f t="shared" si="23"/>
        <v>67.659802746376101</v>
      </c>
      <c r="AL40" s="2">
        <f t="shared" si="23"/>
        <v>70.601533300566359</v>
      </c>
      <c r="AM40" s="2">
        <f t="shared" si="23"/>
        <v>73.543263854756631</v>
      </c>
      <c r="AN40" s="2">
        <f t="shared" si="23"/>
        <v>76.484994408946889</v>
      </c>
      <c r="AO40" s="2">
        <f t="shared" si="23"/>
        <v>79.426724963137175</v>
      </c>
      <c r="AP40" s="2">
        <f t="shared" si="40"/>
        <v>1.5803656685557233E-11</v>
      </c>
      <c r="AQ40" s="2">
        <f t="shared" si="40"/>
        <v>7.9551994411100971E-13</v>
      </c>
      <c r="AR40" s="2">
        <f t="shared" si="40"/>
        <v>4.0130274159704906E-14</v>
      </c>
      <c r="AS40" s="2">
        <f t="shared" si="40"/>
        <v>2.0283387147214713E-15</v>
      </c>
      <c r="AT40" s="2">
        <f t="shared" si="40"/>
        <v>1.0270364506202348E-16</v>
      </c>
      <c r="AU40" s="2">
        <f t="shared" si="40"/>
        <v>5.2089043805677403E-18</v>
      </c>
      <c r="AV40" s="2">
        <f t="shared" si="40"/>
        <v>2.6458626891322596E-19</v>
      </c>
      <c r="AW40" s="2">
        <f t="shared" si="40"/>
        <v>1.3458600713750526E-20</v>
      </c>
      <c r="AX40" s="2"/>
      <c r="AY40" s="6">
        <f t="shared" si="25"/>
        <v>69</v>
      </c>
      <c r="AZ40" s="2">
        <f t="shared" si="47"/>
        <v>4.9999817215967995E-2</v>
      </c>
      <c r="BA40" s="2">
        <f t="shared" si="47"/>
        <v>7.0232613806721758E-2</v>
      </c>
      <c r="BB40" s="2">
        <f t="shared" si="47"/>
        <v>6.2828891249336223E-3</v>
      </c>
      <c r="BC40" s="2">
        <f t="shared" si="47"/>
        <v>3.2296184249718256E-4</v>
      </c>
      <c r="BD40" s="2">
        <f t="shared" si="47"/>
        <v>1.639189263358265E-5</v>
      </c>
      <c r="BE40" s="2">
        <f t="shared" si="47"/>
        <v>6.2447130266818363E-7</v>
      </c>
      <c r="BF40" s="2">
        <f t="shared" si="47"/>
        <v>1.058788848262715E-8</v>
      </c>
      <c r="BG40" s="21">
        <f t="shared" si="57"/>
        <v>12.519228260455451</v>
      </c>
      <c r="BH40" s="21">
        <f t="shared" si="57"/>
        <v>0.63152056749859964</v>
      </c>
      <c r="BI40" s="21">
        <f t="shared" si="57"/>
        <v>3.1918463046034969E-2</v>
      </c>
      <c r="BJ40" s="21">
        <f t="shared" si="57"/>
        <v>1.6161144221812922E-3</v>
      </c>
      <c r="BK40" s="21">
        <f t="shared" si="57"/>
        <v>8.1962822028228051E-5</v>
      </c>
      <c r="BL40" s="21">
        <f t="shared" si="57"/>
        <v>4.163150683632295E-6</v>
      </c>
      <c r="BM40" s="21">
        <f t="shared" si="57"/>
        <v>2.1175779208654289E-7</v>
      </c>
      <c r="BN40" s="2">
        <f t="shared" si="48"/>
        <v>61.776341637995571</v>
      </c>
      <c r="BO40" s="2">
        <f t="shared" si="48"/>
        <v>64.718072192185829</v>
      </c>
      <c r="BP40" s="2">
        <f t="shared" si="48"/>
        <v>67.659802746376101</v>
      </c>
      <c r="BQ40" s="2">
        <f t="shared" si="48"/>
        <v>70.601533300566359</v>
      </c>
      <c r="BR40" s="2">
        <f t="shared" si="48"/>
        <v>73.543263854756631</v>
      </c>
      <c r="BS40" s="2">
        <f t="shared" si="48"/>
        <v>76.484994408946889</v>
      </c>
      <c r="BT40" s="2">
        <f t="shared" si="48"/>
        <v>79.426724963137175</v>
      </c>
      <c r="BU40" s="2">
        <f t="shared" si="49"/>
        <v>7.9342690269925171E-13</v>
      </c>
      <c r="BV40" s="2">
        <f t="shared" si="49"/>
        <v>4.0022485273858128E-14</v>
      </c>
      <c r="BW40" s="2">
        <f t="shared" si="49"/>
        <v>2.0227873454847144E-15</v>
      </c>
      <c r="BX40" s="2">
        <f t="shared" si="49"/>
        <v>1.0241769302942051E-16</v>
      </c>
      <c r="BY40" s="2">
        <f t="shared" si="49"/>
        <v>5.1941717422672333E-18</v>
      </c>
      <c r="BZ40" s="2">
        <f t="shared" si="49"/>
        <v>2.638270235052502E-19</v>
      </c>
      <c r="CA40" s="2">
        <f t="shared" si="49"/>
        <v>1.3419461450824735E-20</v>
      </c>
      <c r="CB40" s="2"/>
      <c r="CC40" s="6">
        <f t="shared" si="29"/>
        <v>69</v>
      </c>
      <c r="CD40" s="2">
        <f t="shared" si="50"/>
        <v>0</v>
      </c>
      <c r="CE40" s="2">
        <f t="shared" si="50"/>
        <v>0</v>
      </c>
      <c r="CF40" s="2">
        <f t="shared" si="50"/>
        <v>2.0815710088939454E-7</v>
      </c>
      <c r="CG40" s="2">
        <f t="shared" si="50"/>
        <v>2.0116988116991585E-7</v>
      </c>
      <c r="CH40" s="2">
        <f t="shared" si="50"/>
        <v>0</v>
      </c>
      <c r="CI40" s="2">
        <f t="shared" si="50"/>
        <v>0</v>
      </c>
      <c r="CJ40" s="2">
        <f t="shared" si="50"/>
        <v>0</v>
      </c>
      <c r="CK40" s="21">
        <f t="shared" si="58"/>
        <v>1.6161144221812922E-3</v>
      </c>
      <c r="CL40" s="21">
        <f t="shared" si="58"/>
        <v>8.1962822028228051E-5</v>
      </c>
      <c r="CM40" s="21">
        <f t="shared" si="58"/>
        <v>4.163150683632295E-6</v>
      </c>
      <c r="CN40" s="21">
        <f t="shared" si="58"/>
        <v>2.1175779208654289E-7</v>
      </c>
      <c r="CO40" s="21">
        <f t="shared" si="58"/>
        <v>1.0785130034012115E-8</v>
      </c>
      <c r="CP40" s="21">
        <f t="shared" si="58"/>
        <v>5.4997273241879427E-10</v>
      </c>
      <c r="CQ40" s="21">
        <f t="shared" si="58"/>
        <v>2.8077059455340119E-11</v>
      </c>
      <c r="CR40" s="2">
        <f t="shared" si="51"/>
        <v>70.601533300566359</v>
      </c>
      <c r="CS40" s="2">
        <f t="shared" si="51"/>
        <v>73.543263854756631</v>
      </c>
      <c r="CT40" s="2">
        <f t="shared" si="51"/>
        <v>76.484994408946889</v>
      </c>
      <c r="CU40" s="2">
        <f t="shared" si="51"/>
        <v>79.426724963137175</v>
      </c>
      <c r="CV40" s="2">
        <f t="shared" si="51"/>
        <v>82.368455517327433</v>
      </c>
      <c r="CW40" s="2">
        <f t="shared" si="51"/>
        <v>85.310186071517705</v>
      </c>
      <c r="CX40" s="2">
        <f t="shared" si="51"/>
        <v>88.251916625707963</v>
      </c>
      <c r="CY40" s="2">
        <f t="shared" si="52"/>
        <v>1.0241769302942051E-16</v>
      </c>
      <c r="CZ40" s="2">
        <f t="shared" si="52"/>
        <v>5.1941717422672333E-18</v>
      </c>
      <c r="DA40" s="2">
        <f t="shared" si="52"/>
        <v>2.638270235052502E-19</v>
      </c>
      <c r="DB40" s="2">
        <f t="shared" si="52"/>
        <v>1.3419461450824735E-20</v>
      </c>
      <c r="DC40" s="2">
        <f t="shared" si="52"/>
        <v>6.8347105452115551E-22</v>
      </c>
      <c r="DD40" s="2">
        <f t="shared" si="52"/>
        <v>3.4852608341256562E-23</v>
      </c>
      <c r="DE40" s="2">
        <f t="shared" si="52"/>
        <v>1.7792843253071645E-24</v>
      </c>
      <c r="DF40" s="2"/>
      <c r="DG40" s="6">
        <f t="shared" si="33"/>
        <v>69</v>
      </c>
      <c r="DH40" s="2">
        <f t="shared" si="53"/>
        <v>4.9957600221972599E-7</v>
      </c>
      <c r="DI40" s="2">
        <f t="shared" si="53"/>
        <v>5.0821859334249096E-8</v>
      </c>
      <c r="DJ40" s="2">
        <f t="shared" si="53"/>
        <v>3.0198363720757017E-9</v>
      </c>
      <c r="DK40" s="2">
        <f t="shared" si="53"/>
        <v>1.4299291084540756E-10</v>
      </c>
      <c r="DL40" s="2">
        <f t="shared" si="53"/>
        <v>6.1769489523300083E-12</v>
      </c>
      <c r="DM40" s="2">
        <f t="shared" si="53"/>
        <v>2.8698154963535672E-13</v>
      </c>
      <c r="DN40" s="2">
        <f t="shared" si="53"/>
        <v>1.3209433546990111E-14</v>
      </c>
      <c r="DO40" s="2">
        <f t="shared" si="53"/>
        <v>6.039613253960852E-16</v>
      </c>
      <c r="DP40" s="2">
        <f t="shared" si="53"/>
        <v>2.331468351712829E-17</v>
      </c>
      <c r="DQ40" s="2">
        <f t="shared" si="53"/>
        <v>0</v>
      </c>
      <c r="DR40" s="2">
        <f t="shared" si="53"/>
        <v>0</v>
      </c>
      <c r="DS40" s="2">
        <f t="shared" si="53"/>
        <v>0</v>
      </c>
      <c r="DT40" s="2">
        <f t="shared" si="53"/>
        <v>0</v>
      </c>
      <c r="DU40" s="21">
        <f t="shared" si="59"/>
        <v>8.32630136726459E-6</v>
      </c>
      <c r="DV40" s="21">
        <f t="shared" si="59"/>
        <v>4.2351558417308577E-7</v>
      </c>
      <c r="DW40" s="21">
        <f t="shared" si="59"/>
        <v>2.1570260068024231E-8</v>
      </c>
      <c r="DX40" s="21">
        <f t="shared" si="59"/>
        <v>1.0999454648375885E-9</v>
      </c>
      <c r="DY40" s="21">
        <f t="shared" si="59"/>
        <v>5.6154118910680237E-11</v>
      </c>
      <c r="DZ40" s="21">
        <f t="shared" si="59"/>
        <v>2.8698224828756018E-12</v>
      </c>
      <c r="EA40" s="21">
        <f t="shared" si="59"/>
        <v>1.468123564793689E-13</v>
      </c>
      <c r="EB40" s="21">
        <f t="shared" si="59"/>
        <v>7.517581564622317E-15</v>
      </c>
      <c r="EC40" s="21">
        <f t="shared" si="59"/>
        <v>3.8528114076862723E-16</v>
      </c>
      <c r="ED40" s="21">
        <f t="shared" si="59"/>
        <v>1.976239398418115E-17</v>
      </c>
      <c r="EE40" s="21">
        <f t="shared" si="59"/>
        <v>1.0144800351481876E-18</v>
      </c>
      <c r="EF40" s="21">
        <f t="shared" si="59"/>
        <v>5.2116011799534959E-20</v>
      </c>
      <c r="EG40" s="21">
        <f t="shared" si="59"/>
        <v>2.6792027383736966E-21</v>
      </c>
      <c r="EH40" s="2">
        <f t="shared" si="54"/>
        <v>76.484994408946889</v>
      </c>
      <c r="EI40" s="2">
        <f t="shared" si="54"/>
        <v>79.426724963137175</v>
      </c>
      <c r="EJ40" s="2">
        <f t="shared" si="54"/>
        <v>82.368455517327433</v>
      </c>
      <c r="EK40" s="2">
        <f t="shared" si="54"/>
        <v>85.310186071517705</v>
      </c>
      <c r="EL40" s="2">
        <f t="shared" si="54"/>
        <v>88.251916625707963</v>
      </c>
      <c r="EM40" s="2">
        <f t="shared" si="54"/>
        <v>91.193647179898235</v>
      </c>
      <c r="EN40" s="2">
        <f t="shared" si="54"/>
        <v>94.135377734088493</v>
      </c>
      <c r="EO40" s="2">
        <f t="shared" si="54"/>
        <v>97.077108288278751</v>
      </c>
      <c r="EP40" s="2">
        <f t="shared" si="54"/>
        <v>100.01883884246902</v>
      </c>
      <c r="EQ40" s="2">
        <f t="shared" si="54"/>
        <v>102.96056939665928</v>
      </c>
      <c r="ER40" s="2">
        <f t="shared" si="54"/>
        <v>105.90229995084955</v>
      </c>
      <c r="ES40" s="2">
        <f t="shared" si="54"/>
        <v>108.84403050503981</v>
      </c>
      <c r="ET40" s="2">
        <f t="shared" si="54"/>
        <v>111.78576105923008</v>
      </c>
      <c r="EU40" s="2">
        <f t="shared" si="55"/>
        <v>5.276540470105004E-19</v>
      </c>
      <c r="EV40" s="2">
        <f t="shared" si="55"/>
        <v>2.683892290164947E-20</v>
      </c>
      <c r="EW40" s="2">
        <f t="shared" si="55"/>
        <v>1.366942109042311E-21</v>
      </c>
      <c r="EX40" s="2">
        <f t="shared" si="55"/>
        <v>6.9705216682513125E-23</v>
      </c>
      <c r="EY40" s="2">
        <f t="shared" si="55"/>
        <v>3.5585686506143291E-24</v>
      </c>
      <c r="EZ40" s="2">
        <f t="shared" si="55"/>
        <v>1.8186474067929962E-25</v>
      </c>
      <c r="FA40" s="2">
        <f t="shared" si="55"/>
        <v>9.3037046920199811E-27</v>
      </c>
      <c r="FB40" s="2">
        <f t="shared" si="55"/>
        <v>4.7639955638519373E-28</v>
      </c>
      <c r="FC40" s="2">
        <f t="shared" si="55"/>
        <v>2.4415795615608473E-29</v>
      </c>
      <c r="FD40" s="2">
        <f t="shared" si="55"/>
        <v>1.2523699476326728E-30</v>
      </c>
      <c r="FE40" s="2">
        <f t="shared" si="55"/>
        <v>6.428898359712087E-32</v>
      </c>
      <c r="FF40" s="2">
        <f t="shared" si="55"/>
        <v>3.3026626104652898E-33</v>
      </c>
      <c r="FG40" s="2">
        <f t="shared" si="55"/>
        <v>1.6978471977382405E-34</v>
      </c>
    </row>
    <row r="41" spans="1:163" x14ac:dyDescent="0.25">
      <c r="A41" s="19">
        <v>23</v>
      </c>
      <c r="B41" s="19">
        <v>71</v>
      </c>
      <c r="C41" s="4">
        <f t="shared" si="37"/>
        <v>23</v>
      </c>
      <c r="D41" s="20">
        <f t="shared" si="37"/>
        <v>71</v>
      </c>
      <c r="E41" s="8">
        <f t="shared" si="12"/>
        <v>344.16</v>
      </c>
      <c r="F41" s="21">
        <f t="shared" si="44"/>
        <v>6.3371356147021542E-14</v>
      </c>
      <c r="G41" s="7">
        <f t="shared" si="13"/>
        <v>1.4976778112269986</v>
      </c>
      <c r="H41" s="7">
        <f t="shared" si="14"/>
        <v>4.1699239695579537E-2</v>
      </c>
      <c r="I41" s="32">
        <f t="shared" si="15"/>
        <v>83.216652452590296</v>
      </c>
      <c r="J41" s="2">
        <f t="shared" si="38"/>
        <v>4.9454473797210782E-2</v>
      </c>
      <c r="K41" s="2">
        <f t="shared" si="16"/>
        <v>0.69157939093091925</v>
      </c>
      <c r="L41" s="2">
        <f t="shared" si="45"/>
        <v>0.9976368895427592</v>
      </c>
      <c r="M41" s="2">
        <f t="shared" si="17"/>
        <v>0.25087613939214176</v>
      </c>
      <c r="N41" s="2">
        <f t="shared" si="18"/>
        <v>0.15070874882561514</v>
      </c>
      <c r="O41" s="2">
        <f t="shared" si="19"/>
        <v>6.5128532011904383E-7</v>
      </c>
      <c r="P41" s="2">
        <f t="shared" si="20"/>
        <v>8.7494493208217778E-7</v>
      </c>
      <c r="Q41" s="6">
        <f t="shared" si="21"/>
        <v>71</v>
      </c>
      <c r="R41" s="2">
        <f t="shared" si="46"/>
        <v>0.05</v>
      </c>
      <c r="S41" s="2">
        <f t="shared" si="46"/>
        <v>9.9999998729741732E-2</v>
      </c>
      <c r="T41" s="2">
        <f t="shared" si="46"/>
        <v>9.0994852360540446E-2</v>
      </c>
      <c r="U41" s="2">
        <f t="shared" si="46"/>
        <v>9.3679108876433721E-3</v>
      </c>
      <c r="V41" s="2">
        <f t="shared" si="46"/>
        <v>4.9358033878676988E-4</v>
      </c>
      <c r="W41" s="2">
        <f t="shared" si="46"/>
        <v>1.9121311479020076E-5</v>
      </c>
      <c r="X41" s="2">
        <f t="shared" si="46"/>
        <v>6.5872145127432447E-7</v>
      </c>
      <c r="Y41" s="2">
        <f t="shared" si="46"/>
        <v>1.7042499117492226E-8</v>
      </c>
      <c r="Z41" s="21">
        <f t="shared" si="56"/>
        <v>355.0528519601022</v>
      </c>
      <c r="AA41" s="21">
        <f t="shared" si="56"/>
        <v>18.18146049370818</v>
      </c>
      <c r="AB41" s="21">
        <f t="shared" si="56"/>
        <v>0.93301060586999962</v>
      </c>
      <c r="AC41" s="21">
        <f t="shared" si="56"/>
        <v>4.7972031091713246E-2</v>
      </c>
      <c r="AD41" s="21">
        <f t="shared" si="56"/>
        <v>2.4709519828949623E-3</v>
      </c>
      <c r="AE41" s="21">
        <f t="shared" si="56"/>
        <v>1.274835355407707E-4</v>
      </c>
      <c r="AF41" s="21">
        <f t="shared" si="56"/>
        <v>6.5872362085039705E-6</v>
      </c>
      <c r="AG41" s="21">
        <f t="shared" si="56"/>
        <v>3.4085004048702713E-7</v>
      </c>
      <c r="AH41" s="2">
        <f t="shared" si="23"/>
        <v>58.492708415954276</v>
      </c>
      <c r="AI41" s="2">
        <f t="shared" si="23"/>
        <v>61.417343836751989</v>
      </c>
      <c r="AJ41" s="2">
        <f t="shared" si="23"/>
        <v>64.341979257549696</v>
      </c>
      <c r="AK41" s="2">
        <f t="shared" si="23"/>
        <v>67.266614678347409</v>
      </c>
      <c r="AL41" s="2">
        <f t="shared" si="23"/>
        <v>70.191250099145122</v>
      </c>
      <c r="AM41" s="2">
        <f t="shared" si="23"/>
        <v>73.115885519942836</v>
      </c>
      <c r="AN41" s="2">
        <f t="shared" si="23"/>
        <v>76.040520940740549</v>
      </c>
      <c r="AO41" s="2">
        <f t="shared" si="23"/>
        <v>78.965156361538277</v>
      </c>
      <c r="AP41" s="2">
        <f t="shared" si="40"/>
        <v>2.2502223871396331E-11</v>
      </c>
      <c r="AQ41" s="2">
        <f t="shared" si="40"/>
        <v>1.1522504239143825E-12</v>
      </c>
      <c r="AR41" s="2">
        <f t="shared" si="40"/>
        <v>5.9128324049306907E-14</v>
      </c>
      <c r="AS41" s="2">
        <f t="shared" si="40"/>
        <v>3.0401239291320576E-15</v>
      </c>
      <c r="AT41" s="2">
        <f t="shared" si="40"/>
        <v>1.5658991538073051E-16</v>
      </c>
      <c r="AU41" s="2">
        <f t="shared" si="40"/>
        <v>8.0788813182300015E-18</v>
      </c>
      <c r="AV41" s="2">
        <f t="shared" si="40"/>
        <v>4.1744461822518119E-19</v>
      </c>
      <c r="AW41" s="2">
        <f t="shared" si="40"/>
        <v>2.1600212553097928E-20</v>
      </c>
      <c r="AX41" s="2"/>
      <c r="AY41" s="6">
        <f t="shared" si="25"/>
        <v>71</v>
      </c>
      <c r="AZ41" s="2">
        <f t="shared" si="47"/>
        <v>4.9999999333835296E-2</v>
      </c>
      <c r="BA41" s="2">
        <f t="shared" si="47"/>
        <v>9.0847172625744432E-2</v>
      </c>
      <c r="BB41" s="2">
        <f t="shared" si="47"/>
        <v>9.3429405445259791E-3</v>
      </c>
      <c r="BC41" s="2">
        <f t="shared" si="47"/>
        <v>4.9221093966229652E-4</v>
      </c>
      <c r="BD41" s="2">
        <f t="shared" si="47"/>
        <v>2.5423136002911129E-5</v>
      </c>
      <c r="BE41" s="2">
        <f t="shared" si="47"/>
        <v>9.8525280644023989E-7</v>
      </c>
      <c r="BF41" s="2">
        <f t="shared" si="47"/>
        <v>1.6993037788015643E-8</v>
      </c>
      <c r="BG41" s="21">
        <f t="shared" si="57"/>
        <v>18.133751893670905</v>
      </c>
      <c r="BH41" s="21">
        <f t="shared" si="57"/>
        <v>0.93051090474230147</v>
      </c>
      <c r="BI41" s="21">
        <f t="shared" si="57"/>
        <v>4.7841052577129832E-2</v>
      </c>
      <c r="BJ41" s="21">
        <f t="shared" si="57"/>
        <v>2.4640880713121191E-3</v>
      </c>
      <c r="BK41" s="21">
        <f t="shared" si="57"/>
        <v>1.2712375989731834E-4</v>
      </c>
      <c r="BL41" s="21">
        <f t="shared" si="57"/>
        <v>6.5683736146623483E-6</v>
      </c>
      <c r="BM41" s="21">
        <f t="shared" si="57"/>
        <v>3.398608135088558E-7</v>
      </c>
      <c r="BN41" s="2">
        <f t="shared" si="48"/>
        <v>61.417343836751989</v>
      </c>
      <c r="BO41" s="2">
        <f t="shared" si="48"/>
        <v>64.341979257549696</v>
      </c>
      <c r="BP41" s="2">
        <f t="shared" si="48"/>
        <v>67.266614678347409</v>
      </c>
      <c r="BQ41" s="2">
        <f t="shared" si="48"/>
        <v>70.191250099145122</v>
      </c>
      <c r="BR41" s="2">
        <f t="shared" si="48"/>
        <v>73.115885519942836</v>
      </c>
      <c r="BS41" s="2">
        <f t="shared" si="48"/>
        <v>76.040520940740549</v>
      </c>
      <c r="BT41" s="2">
        <f t="shared" si="48"/>
        <v>78.965156361538277</v>
      </c>
      <c r="BU41" s="2">
        <f t="shared" si="49"/>
        <v>1.1492268794556176E-12</v>
      </c>
      <c r="BV41" s="2">
        <f t="shared" si="49"/>
        <v>5.8969908419846836E-14</v>
      </c>
      <c r="BW41" s="2">
        <f t="shared" si="49"/>
        <v>3.0318234374425636E-15</v>
      </c>
      <c r="BX41" s="2">
        <f t="shared" si="49"/>
        <v>1.5615493315177962E-16</v>
      </c>
      <c r="BY41" s="2">
        <f t="shared" si="49"/>
        <v>8.0560816199028659E-18</v>
      </c>
      <c r="BZ41" s="2">
        <f t="shared" si="49"/>
        <v>4.1624926248053875E-19</v>
      </c>
      <c r="CA41" s="2">
        <f t="shared" si="49"/>
        <v>2.1537523644887657E-20</v>
      </c>
      <c r="CB41" s="2"/>
      <c r="CC41" s="6">
        <f t="shared" si="29"/>
        <v>71</v>
      </c>
      <c r="CD41" s="2">
        <f t="shared" si="50"/>
        <v>0</v>
      </c>
      <c r="CE41" s="2">
        <f t="shared" si="50"/>
        <v>0</v>
      </c>
      <c r="CF41" s="2">
        <f t="shared" si="50"/>
        <v>3.2841760214674667E-7</v>
      </c>
      <c r="CG41" s="2">
        <f t="shared" si="50"/>
        <v>3.2286771797229716E-7</v>
      </c>
      <c r="CH41" s="2">
        <f t="shared" si="50"/>
        <v>0</v>
      </c>
      <c r="CI41" s="2">
        <f t="shared" si="50"/>
        <v>0</v>
      </c>
      <c r="CJ41" s="2">
        <f t="shared" si="50"/>
        <v>0</v>
      </c>
      <c r="CK41" s="21">
        <f t="shared" si="58"/>
        <v>2.4640880713121191E-3</v>
      </c>
      <c r="CL41" s="21">
        <f t="shared" si="58"/>
        <v>1.2712375989731834E-4</v>
      </c>
      <c r="CM41" s="21">
        <f t="shared" si="58"/>
        <v>6.5683736146623483E-6</v>
      </c>
      <c r="CN41" s="21">
        <f t="shared" si="58"/>
        <v>3.398608135088558E-7</v>
      </c>
      <c r="CO41" s="21">
        <f t="shared" si="58"/>
        <v>1.7608123357376109E-8</v>
      </c>
      <c r="CP41" s="21">
        <f t="shared" si="58"/>
        <v>9.1338698005751581E-10</v>
      </c>
      <c r="CQ41" s="21">
        <f t="shared" si="58"/>
        <v>4.7434159245566363E-11</v>
      </c>
      <c r="CR41" s="2">
        <f t="shared" si="51"/>
        <v>70.191250099145122</v>
      </c>
      <c r="CS41" s="2">
        <f t="shared" si="51"/>
        <v>73.115885519942836</v>
      </c>
      <c r="CT41" s="2">
        <f t="shared" si="51"/>
        <v>76.040520940740549</v>
      </c>
      <c r="CU41" s="2">
        <f t="shared" si="51"/>
        <v>78.965156361538277</v>
      </c>
      <c r="CV41" s="2">
        <f t="shared" si="51"/>
        <v>81.88979178233599</v>
      </c>
      <c r="CW41" s="2">
        <f t="shared" si="51"/>
        <v>84.814427203133704</v>
      </c>
      <c r="CX41" s="2">
        <f t="shared" si="51"/>
        <v>87.739062623931417</v>
      </c>
      <c r="CY41" s="2">
        <f t="shared" si="52"/>
        <v>1.5615493315177962E-16</v>
      </c>
      <c r="CZ41" s="2">
        <f t="shared" si="52"/>
        <v>8.0560816199028659E-18</v>
      </c>
      <c r="DA41" s="2">
        <f t="shared" si="52"/>
        <v>4.1624926248053875E-19</v>
      </c>
      <c r="DB41" s="2">
        <f t="shared" si="52"/>
        <v>2.1537523644887657E-20</v>
      </c>
      <c r="DC41" s="2">
        <f t="shared" si="52"/>
        <v>1.1158533944048052E-21</v>
      </c>
      <c r="DD41" s="2">
        <f t="shared" si="52"/>
        <v>5.7882662057271866E-23</v>
      </c>
      <c r="DE41" s="2">
        <f t="shared" si="52"/>
        <v>3.0059699900870282E-24</v>
      </c>
      <c r="DF41" s="2"/>
      <c r="DG41" s="6">
        <f t="shared" si="33"/>
        <v>71</v>
      </c>
      <c r="DH41" s="2">
        <f t="shared" si="53"/>
        <v>7.8819965655618772E-7</v>
      </c>
      <c r="DI41" s="2">
        <f t="shared" si="53"/>
        <v>8.1566567526891732E-8</v>
      </c>
      <c r="DJ41" s="2">
        <f t="shared" si="53"/>
        <v>4.9302744598023202E-9</v>
      </c>
      <c r="DK41" s="2">
        <f t="shared" si="53"/>
        <v>2.3748061406259069E-10</v>
      </c>
      <c r="DL41" s="2">
        <f t="shared" si="53"/>
        <v>1.0435516895057617E-11</v>
      </c>
      <c r="DM41" s="2">
        <f t="shared" si="53"/>
        <v>4.9319437422923331E-13</v>
      </c>
      <c r="DN41" s="2">
        <f t="shared" si="53"/>
        <v>2.3101520696400256E-14</v>
      </c>
      <c r="DO41" s="2">
        <f t="shared" si="53"/>
        <v>1.0658141036401502E-15</v>
      </c>
      <c r="DP41" s="2">
        <f t="shared" si="53"/>
        <v>4.6629367034256579E-17</v>
      </c>
      <c r="DQ41" s="2">
        <f t="shared" si="53"/>
        <v>0</v>
      </c>
      <c r="DR41" s="2">
        <f t="shared" si="53"/>
        <v>0</v>
      </c>
      <c r="DS41" s="2">
        <f t="shared" si="53"/>
        <v>0</v>
      </c>
      <c r="DT41" s="2">
        <f t="shared" si="53"/>
        <v>0</v>
      </c>
      <c r="DU41" s="21">
        <f t="shared" si="59"/>
        <v>1.3136747229324697E-5</v>
      </c>
      <c r="DV41" s="21">
        <f t="shared" si="59"/>
        <v>6.7972162701771159E-7</v>
      </c>
      <c r="DW41" s="21">
        <f t="shared" si="59"/>
        <v>3.5216246714752217E-8</v>
      </c>
      <c r="DX41" s="21">
        <f t="shared" si="59"/>
        <v>1.8267739601150316E-9</v>
      </c>
      <c r="DY41" s="21">
        <f t="shared" si="59"/>
        <v>9.4868318491132727E-11</v>
      </c>
      <c r="DZ41" s="21">
        <f t="shared" si="59"/>
        <v>4.9319706863090982E-12</v>
      </c>
      <c r="EA41" s="21">
        <f t="shared" si="59"/>
        <v>2.5665744340038293E-13</v>
      </c>
      <c r="EB41" s="21">
        <f t="shared" si="59"/>
        <v>1.3368883413415911E-14</v>
      </c>
      <c r="EC41" s="21">
        <f t="shared" si="59"/>
        <v>6.9698013917879048E-16</v>
      </c>
      <c r="ED41" s="21">
        <f t="shared" si="59"/>
        <v>3.6367027349013507E-17</v>
      </c>
      <c r="EE41" s="21">
        <f t="shared" si="59"/>
        <v>1.8990538919238649E-18</v>
      </c>
      <c r="EF41" s="21">
        <f t="shared" si="59"/>
        <v>9.9240840403282732E-20</v>
      </c>
      <c r="EG41" s="21">
        <f t="shared" si="59"/>
        <v>5.189795631840397E-21</v>
      </c>
      <c r="EH41" s="2">
        <f t="shared" si="54"/>
        <v>76.040520940740549</v>
      </c>
      <c r="EI41" s="2">
        <f t="shared" si="54"/>
        <v>78.965156361538277</v>
      </c>
      <c r="EJ41" s="2">
        <f t="shared" si="54"/>
        <v>81.88979178233599</v>
      </c>
      <c r="EK41" s="2">
        <f t="shared" si="54"/>
        <v>84.814427203133704</v>
      </c>
      <c r="EL41" s="2">
        <f t="shared" si="54"/>
        <v>87.739062623931417</v>
      </c>
      <c r="EM41" s="2">
        <f t="shared" si="54"/>
        <v>90.663698044729131</v>
      </c>
      <c r="EN41" s="2">
        <f t="shared" si="54"/>
        <v>93.588333465526844</v>
      </c>
      <c r="EO41" s="2">
        <f t="shared" si="54"/>
        <v>96.512968886324558</v>
      </c>
      <c r="EP41" s="2">
        <f t="shared" si="54"/>
        <v>99.437604307122271</v>
      </c>
      <c r="EQ41" s="2">
        <f t="shared" si="54"/>
        <v>102.36223972791998</v>
      </c>
      <c r="ER41" s="2">
        <f t="shared" si="54"/>
        <v>105.2868751487177</v>
      </c>
      <c r="ES41" s="2">
        <f t="shared" si="54"/>
        <v>108.21151056951541</v>
      </c>
      <c r="ET41" s="2">
        <f t="shared" si="54"/>
        <v>111.13614599031312</v>
      </c>
      <c r="EU41" s="2">
        <f t="shared" si="55"/>
        <v>8.324985249610775E-19</v>
      </c>
      <c r="EV41" s="2">
        <f t="shared" si="55"/>
        <v>4.3075047289775313E-20</v>
      </c>
      <c r="EW41" s="2">
        <f t="shared" si="55"/>
        <v>2.2317067888096104E-21</v>
      </c>
      <c r="EX41" s="2">
        <f t="shared" si="55"/>
        <v>1.1576532411454373E-22</v>
      </c>
      <c r="EY41" s="2">
        <f t="shared" si="55"/>
        <v>6.0119399801740563E-24</v>
      </c>
      <c r="EZ41" s="2">
        <f t="shared" si="55"/>
        <v>3.1254586890702435E-25</v>
      </c>
      <c r="FA41" s="2">
        <f t="shared" si="55"/>
        <v>1.62647368162921E-26</v>
      </c>
      <c r="FB41" s="2">
        <f t="shared" si="55"/>
        <v>8.4720448976881825E-28</v>
      </c>
      <c r="FC41" s="2">
        <f t="shared" si="55"/>
        <v>4.416858385452883E-29</v>
      </c>
      <c r="FD41" s="2">
        <f t="shared" si="55"/>
        <v>2.3046280822861807E-30</v>
      </c>
      <c r="FE41" s="2">
        <f t="shared" si="55"/>
        <v>1.2034562851319674E-31</v>
      </c>
      <c r="FF41" s="2">
        <f t="shared" si="55"/>
        <v>6.2890269072807372E-33</v>
      </c>
      <c r="FG41" s="2">
        <f t="shared" si="55"/>
        <v>3.2888439616588363E-34</v>
      </c>
    </row>
    <row r="42" spans="1:163" x14ac:dyDescent="0.25">
      <c r="A42" s="19">
        <v>24</v>
      </c>
      <c r="B42" s="19">
        <v>73</v>
      </c>
      <c r="C42" s="4">
        <f t="shared" si="37"/>
        <v>24</v>
      </c>
      <c r="D42" s="20">
        <f t="shared" si="37"/>
        <v>73</v>
      </c>
      <c r="E42" s="8">
        <f t="shared" si="12"/>
        <v>346.16</v>
      </c>
      <c r="F42" s="21">
        <f t="shared" si="44"/>
        <v>6.3371356147021542E-14</v>
      </c>
      <c r="G42" s="7">
        <f t="shared" si="13"/>
        <v>1.4977086367904016</v>
      </c>
      <c r="H42" s="7">
        <f t="shared" si="14"/>
        <v>4.0500587295323985E-2</v>
      </c>
      <c r="I42" s="32">
        <f t="shared" si="15"/>
        <v>83.331324727159725</v>
      </c>
      <c r="J42" s="2">
        <f t="shared" si="38"/>
        <v>5.0883042937272374E-2</v>
      </c>
      <c r="K42" s="2">
        <f t="shared" si="16"/>
        <v>0.69658086175077383</v>
      </c>
      <c r="L42" s="2">
        <f t="shared" si="45"/>
        <v>0.99762400961797071</v>
      </c>
      <c r="M42" s="2">
        <f t="shared" si="17"/>
        <v>0.27642626895153044</v>
      </c>
      <c r="N42" s="2">
        <f t="shared" si="18"/>
        <v>0.17625828131618893</v>
      </c>
      <c r="O42" s="2">
        <f t="shared" si="19"/>
        <v>1.0308620459198448E-6</v>
      </c>
      <c r="P42" s="2">
        <f t="shared" si="20"/>
        <v>1.3757344117093507E-6</v>
      </c>
      <c r="Q42" s="6">
        <f t="shared" si="21"/>
        <v>73</v>
      </c>
      <c r="R42" s="2">
        <f t="shared" si="46"/>
        <v>0.05</v>
      </c>
      <c r="S42" s="2">
        <f t="shared" si="46"/>
        <v>9.9999999999591693E-2</v>
      </c>
      <c r="T42" s="2">
        <f t="shared" si="46"/>
        <v>0.11183318720816117</v>
      </c>
      <c r="U42" s="2">
        <f t="shared" si="46"/>
        <v>1.3814046688577797E-2</v>
      </c>
      <c r="V42" s="2">
        <f t="shared" si="46"/>
        <v>7.4846629635607622E-4</v>
      </c>
      <c r="W42" s="2">
        <f t="shared" si="46"/>
        <v>2.9507665654904258E-5</v>
      </c>
      <c r="X42" s="2">
        <f t="shared" si="46"/>
        <v>1.0338883402849497E-6</v>
      </c>
      <c r="Y42" s="2">
        <f t="shared" si="46"/>
        <v>2.7204848590534072E-8</v>
      </c>
      <c r="Z42" s="21">
        <f t="shared" si="56"/>
        <v>503.53234182391668</v>
      </c>
      <c r="AA42" s="21">
        <f t="shared" si="56"/>
        <v>26.22414641793096</v>
      </c>
      <c r="AB42" s="21">
        <f t="shared" si="56"/>
        <v>1.3686689311702689</v>
      </c>
      <c r="AC42" s="21">
        <f t="shared" si="56"/>
        <v>7.1571443264879367E-2</v>
      </c>
      <c r="AD42" s="21">
        <f t="shared" si="56"/>
        <v>3.7493515239295119E-3</v>
      </c>
      <c r="AE42" s="21">
        <f t="shared" si="56"/>
        <v>1.9673712251136094E-4</v>
      </c>
      <c r="AF42" s="21">
        <f t="shared" si="56"/>
        <v>1.0338936849463021E-5</v>
      </c>
      <c r="AG42" s="21">
        <f t="shared" si="56"/>
        <v>5.4409711980079918E-7</v>
      </c>
      <c r="AH42" s="2">
        <f t="shared" si="23"/>
        <v>58.154756553139656</v>
      </c>
      <c r="AI42" s="2">
        <f t="shared" si="23"/>
        <v>61.062494380796636</v>
      </c>
      <c r="AJ42" s="2">
        <f t="shared" si="23"/>
        <v>63.970232208453623</v>
      </c>
      <c r="AK42" s="2">
        <f t="shared" si="23"/>
        <v>66.877970036110597</v>
      </c>
      <c r="AL42" s="2">
        <f t="shared" si="23"/>
        <v>69.785707863767584</v>
      </c>
      <c r="AM42" s="2">
        <f t="shared" si="23"/>
        <v>72.693445691424571</v>
      </c>
      <c r="AN42" s="2">
        <f t="shared" si="23"/>
        <v>75.601183519081545</v>
      </c>
      <c r="AO42" s="2">
        <f t="shared" si="23"/>
        <v>78.508921346738546</v>
      </c>
      <c r="AP42" s="2">
        <f t="shared" si="40"/>
        <v>3.1911570504084193E-11</v>
      </c>
      <c r="AQ42" s="2">
        <f t="shared" si="40"/>
        <v>1.6619263379969416E-12</v>
      </c>
      <c r="AR42" s="2">
        <f t="shared" si="40"/>
        <v>8.6736582940325242E-14</v>
      </c>
      <c r="AS42" s="2">
        <f t="shared" si="40"/>
        <v>4.5356506828181237E-15</v>
      </c>
      <c r="AT42" s="2">
        <f t="shared" si="40"/>
        <v>2.3760382799381983E-16</v>
      </c>
      <c r="AU42" s="2">
        <f t="shared" si="40"/>
        <v>1.2467575042602006E-17</v>
      </c>
      <c r="AV42" s="2">
        <f t="shared" si="40"/>
        <v>6.5519497570040614E-19</v>
      </c>
      <c r="AW42" s="2">
        <f t="shared" si="40"/>
        <v>3.4480255602132915E-20</v>
      </c>
      <c r="AX42" s="2"/>
      <c r="AY42" s="6">
        <f t="shared" si="25"/>
        <v>73</v>
      </c>
      <c r="AZ42" s="2">
        <f t="shared" si="47"/>
        <v>4.9999999999781337E-2</v>
      </c>
      <c r="BA42" s="2">
        <f t="shared" si="47"/>
        <v>0.11169333139133557</v>
      </c>
      <c r="BB42" s="2">
        <f t="shared" si="47"/>
        <v>1.377774778788543E-2</v>
      </c>
      <c r="BC42" s="2">
        <f t="shared" si="47"/>
        <v>7.4639583345386122E-4</v>
      </c>
      <c r="BD42" s="2">
        <f t="shared" si="47"/>
        <v>3.9232776598630008E-5</v>
      </c>
      <c r="BE42" s="2">
        <f t="shared" si="47"/>
        <v>1.5464010804711047E-6</v>
      </c>
      <c r="BF42" s="2">
        <f t="shared" si="47"/>
        <v>2.7126053636639116E-8</v>
      </c>
      <c r="BG42" s="21">
        <f t="shared" si="57"/>
        <v>26.155516778412171</v>
      </c>
      <c r="BH42" s="21">
        <f t="shared" si="57"/>
        <v>1.3650112979571998</v>
      </c>
      <c r="BI42" s="21">
        <f t="shared" si="57"/>
        <v>7.1376501798666059E-2</v>
      </c>
      <c r="BJ42" s="21">
        <f t="shared" si="57"/>
        <v>3.7389603760848893E-3</v>
      </c>
      <c r="BK42" s="21">
        <f t="shared" si="57"/>
        <v>1.961831256441187E-4</v>
      </c>
      <c r="BL42" s="21">
        <f t="shared" si="57"/>
        <v>1.0309393678044114E-5</v>
      </c>
      <c r="BM42" s="21">
        <f t="shared" si="57"/>
        <v>5.4252121993825362E-7</v>
      </c>
      <c r="BN42" s="2">
        <f t="shared" si="48"/>
        <v>61.062494380796636</v>
      </c>
      <c r="BO42" s="2">
        <f t="shared" si="48"/>
        <v>63.970232208453623</v>
      </c>
      <c r="BP42" s="2">
        <f t="shared" si="48"/>
        <v>66.877970036110597</v>
      </c>
      <c r="BQ42" s="2">
        <f t="shared" si="48"/>
        <v>69.785707863767584</v>
      </c>
      <c r="BR42" s="2">
        <f t="shared" si="48"/>
        <v>72.693445691424571</v>
      </c>
      <c r="BS42" s="2">
        <f t="shared" si="48"/>
        <v>75.601183519081545</v>
      </c>
      <c r="BT42" s="2">
        <f t="shared" si="48"/>
        <v>78.508921346738546</v>
      </c>
      <c r="BU42" s="2">
        <f t="shared" si="49"/>
        <v>1.6575769988942277E-12</v>
      </c>
      <c r="BV42" s="2">
        <f t="shared" si="49"/>
        <v>8.6504787584289065E-14</v>
      </c>
      <c r="BW42" s="2">
        <f t="shared" si="49"/>
        <v>4.5232967721406772E-15</v>
      </c>
      <c r="BX42" s="2">
        <f t="shared" si="49"/>
        <v>2.3694532001950901E-16</v>
      </c>
      <c r="BY42" s="2">
        <f t="shared" si="49"/>
        <v>1.2432467281930772E-17</v>
      </c>
      <c r="BZ42" s="2">
        <f t="shared" si="49"/>
        <v>6.5332277727025771E-19</v>
      </c>
      <c r="CA42" s="2">
        <f t="shared" si="49"/>
        <v>3.4380388437625158E-20</v>
      </c>
      <c r="CB42" s="2"/>
      <c r="CC42" s="6">
        <f t="shared" si="29"/>
        <v>73</v>
      </c>
      <c r="CD42" s="2">
        <f t="shared" si="50"/>
        <v>0</v>
      </c>
      <c r="CE42" s="2">
        <f t="shared" si="50"/>
        <v>0</v>
      </c>
      <c r="CF42" s="2">
        <f t="shared" si="50"/>
        <v>5.1546702682370164E-7</v>
      </c>
      <c r="CG42" s="2">
        <f t="shared" si="50"/>
        <v>5.1539501909614312E-7</v>
      </c>
      <c r="CH42" s="2">
        <f t="shared" si="50"/>
        <v>0</v>
      </c>
      <c r="CI42" s="2">
        <f t="shared" si="50"/>
        <v>0</v>
      </c>
      <c r="CJ42" s="2">
        <f t="shared" si="50"/>
        <v>0</v>
      </c>
      <c r="CK42" s="21">
        <f t="shared" si="58"/>
        <v>3.7389603760848893E-3</v>
      </c>
      <c r="CL42" s="21">
        <f t="shared" si="58"/>
        <v>1.961831256441187E-4</v>
      </c>
      <c r="CM42" s="21">
        <f t="shared" si="58"/>
        <v>1.0309393678044114E-5</v>
      </c>
      <c r="CN42" s="21">
        <f t="shared" si="58"/>
        <v>5.4252121993825362E-7</v>
      </c>
      <c r="CO42" s="21">
        <f t="shared" si="58"/>
        <v>2.8587029767623942E-8</v>
      </c>
      <c r="CP42" s="21">
        <f t="shared" si="58"/>
        <v>1.5081725902443851E-9</v>
      </c>
      <c r="CQ42" s="21">
        <f t="shared" si="58"/>
        <v>7.9657675178951564E-11</v>
      </c>
      <c r="CR42" s="2">
        <f t="shared" si="51"/>
        <v>69.785707863767584</v>
      </c>
      <c r="CS42" s="2">
        <f t="shared" si="51"/>
        <v>72.693445691424571</v>
      </c>
      <c r="CT42" s="2">
        <f t="shared" si="51"/>
        <v>75.601183519081545</v>
      </c>
      <c r="CU42" s="2">
        <f t="shared" si="51"/>
        <v>78.508921346738546</v>
      </c>
      <c r="CV42" s="2">
        <f t="shared" si="51"/>
        <v>81.416659174395519</v>
      </c>
      <c r="CW42" s="2">
        <f t="shared" si="51"/>
        <v>84.324397002052507</v>
      </c>
      <c r="CX42" s="2">
        <f t="shared" si="51"/>
        <v>87.232134829709494</v>
      </c>
      <c r="CY42" s="2">
        <f t="shared" si="52"/>
        <v>2.3694532001950901E-16</v>
      </c>
      <c r="CZ42" s="2">
        <f t="shared" si="52"/>
        <v>1.2432467281930772E-17</v>
      </c>
      <c r="DA42" s="2">
        <f t="shared" si="52"/>
        <v>6.5332277727025771E-19</v>
      </c>
      <c r="DB42" s="2">
        <f t="shared" si="52"/>
        <v>3.4380388437625158E-20</v>
      </c>
      <c r="DC42" s="2">
        <f t="shared" si="52"/>
        <v>1.8116015826334384E-21</v>
      </c>
      <c r="DD42" s="2">
        <f t="shared" si="52"/>
        <v>9.5575032791547488E-23</v>
      </c>
      <c r="DE42" s="2">
        <f t="shared" si="52"/>
        <v>5.0480178946108051E-24</v>
      </c>
      <c r="DF42" s="2"/>
      <c r="DG42" s="6">
        <f t="shared" si="33"/>
        <v>73</v>
      </c>
      <c r="DH42" s="2">
        <f t="shared" si="53"/>
        <v>1.237114487417923E-6</v>
      </c>
      <c r="DI42" s="2">
        <f t="shared" si="53"/>
        <v>1.3020502215077556E-7</v>
      </c>
      <c r="DJ42" s="2">
        <f t="shared" si="53"/>
        <v>8.0043681105479441E-9</v>
      </c>
      <c r="DK42" s="2">
        <f t="shared" si="53"/>
        <v>3.9212487257245247E-10</v>
      </c>
      <c r="DL42" s="2">
        <f t="shared" si="53"/>
        <v>1.7524687256909033E-11</v>
      </c>
      <c r="DM42" s="2">
        <f t="shared" si="53"/>
        <v>8.4235951547384504E-13</v>
      </c>
      <c r="DN42" s="2">
        <f t="shared" si="53"/>
        <v>4.0127901002051658E-14</v>
      </c>
      <c r="DO42" s="2">
        <f t="shared" si="53"/>
        <v>1.8918200339612667E-15</v>
      </c>
      <c r="DP42" s="2">
        <f t="shared" si="53"/>
        <v>8.5487172896137056E-17</v>
      </c>
      <c r="DQ42" s="2">
        <f t="shared" si="53"/>
        <v>5.551115123125783E-18</v>
      </c>
      <c r="DR42" s="2">
        <f t="shared" si="53"/>
        <v>0</v>
      </c>
      <c r="DS42" s="2">
        <f t="shared" si="53"/>
        <v>0</v>
      </c>
      <c r="DT42" s="2">
        <f t="shared" si="53"/>
        <v>0</v>
      </c>
      <c r="DU42" s="21">
        <f t="shared" si="59"/>
        <v>2.0618787356088227E-5</v>
      </c>
      <c r="DV42" s="21">
        <f t="shared" si="59"/>
        <v>1.0850424398765072E-6</v>
      </c>
      <c r="DW42" s="21">
        <f t="shared" si="59"/>
        <v>5.7174059535247884E-8</v>
      </c>
      <c r="DX42" s="21">
        <f t="shared" si="59"/>
        <v>3.0163451804887701E-9</v>
      </c>
      <c r="DY42" s="21">
        <f t="shared" si="59"/>
        <v>1.5931535035790313E-10</v>
      </c>
      <c r="DZ42" s="21">
        <f t="shared" si="59"/>
        <v>8.4235861585260275E-12</v>
      </c>
      <c r="EA42" s="21">
        <f t="shared" si="59"/>
        <v>4.458311781174749E-13</v>
      </c>
      <c r="EB42" s="21">
        <f t="shared" si="59"/>
        <v>2.3618464989313241E-14</v>
      </c>
      <c r="EC42" s="21">
        <f t="shared" si="59"/>
        <v>1.2523243394032474E-15</v>
      </c>
      <c r="ED42" s="21">
        <f t="shared" si="59"/>
        <v>6.6457505723124613E-17</v>
      </c>
      <c r="EE42" s="21">
        <f t="shared" si="59"/>
        <v>3.5295007067883278E-18</v>
      </c>
      <c r="EF42" s="21">
        <f t="shared" si="59"/>
        <v>1.8758845422556368E-19</v>
      </c>
      <c r="EG42" s="21">
        <f t="shared" si="59"/>
        <v>9.9771283060260385E-21</v>
      </c>
      <c r="EH42" s="2">
        <f t="shared" si="54"/>
        <v>75.601183519081545</v>
      </c>
      <c r="EI42" s="2">
        <f t="shared" si="54"/>
        <v>78.508921346738546</v>
      </c>
      <c r="EJ42" s="2">
        <f t="shared" si="54"/>
        <v>81.416659174395519</v>
      </c>
      <c r="EK42" s="2">
        <f t="shared" si="54"/>
        <v>84.324397002052507</v>
      </c>
      <c r="EL42" s="2">
        <f t="shared" si="54"/>
        <v>87.232134829709494</v>
      </c>
      <c r="EM42" s="2">
        <f t="shared" si="54"/>
        <v>90.139872657366467</v>
      </c>
      <c r="EN42" s="2">
        <f t="shared" si="54"/>
        <v>93.047610485023455</v>
      </c>
      <c r="EO42" s="2">
        <f t="shared" si="54"/>
        <v>95.955348312680442</v>
      </c>
      <c r="EP42" s="2">
        <f t="shared" si="54"/>
        <v>98.863086140337415</v>
      </c>
      <c r="EQ42" s="2">
        <f t="shared" si="54"/>
        <v>101.7708239679944</v>
      </c>
      <c r="ER42" s="2">
        <f t="shared" si="54"/>
        <v>104.67856179565138</v>
      </c>
      <c r="ES42" s="2">
        <f t="shared" si="54"/>
        <v>107.58629962330836</v>
      </c>
      <c r="ET42" s="2">
        <f t="shared" si="54"/>
        <v>110.49403745096535</v>
      </c>
      <c r="EU42" s="2">
        <f t="shared" si="55"/>
        <v>1.3066455545405154E-18</v>
      </c>
      <c r="EV42" s="2">
        <f t="shared" si="55"/>
        <v>6.8760776875250316E-20</v>
      </c>
      <c r="EW42" s="2">
        <f t="shared" si="55"/>
        <v>3.6232031652668768E-21</v>
      </c>
      <c r="EX42" s="2">
        <f t="shared" si="55"/>
        <v>1.9115006558309498E-22</v>
      </c>
      <c r="EY42" s="2">
        <f t="shared" si="55"/>
        <v>1.009603578922161E-23</v>
      </c>
      <c r="EZ42" s="2">
        <f t="shared" si="55"/>
        <v>5.3381427652533415E-25</v>
      </c>
      <c r="FA42" s="2">
        <f t="shared" si="55"/>
        <v>2.8252932932711107E-26</v>
      </c>
      <c r="FB42" s="2">
        <f t="shared" si="55"/>
        <v>1.4967343741729583E-27</v>
      </c>
      <c r="FC42" s="2">
        <f t="shared" si="55"/>
        <v>7.9361498951135732E-29</v>
      </c>
      <c r="FD42" s="2">
        <f t="shared" si="55"/>
        <v>4.2115025039662248E-30</v>
      </c>
      <c r="FE42" s="2">
        <f t="shared" si="55"/>
        <v>2.2366925429674953E-31</v>
      </c>
      <c r="FF42" s="2">
        <f t="shared" si="55"/>
        <v>1.1887735007552026E-32</v>
      </c>
      <c r="FG42" s="2">
        <f t="shared" si="55"/>
        <v>6.3226416005597489E-34</v>
      </c>
    </row>
    <row r="43" spans="1:163" x14ac:dyDescent="0.25">
      <c r="A43" s="19">
        <v>25</v>
      </c>
      <c r="B43" s="19">
        <v>75</v>
      </c>
      <c r="C43" s="4">
        <f t="shared" si="37"/>
        <v>25</v>
      </c>
      <c r="D43" s="20">
        <f t="shared" si="37"/>
        <v>75</v>
      </c>
      <c r="E43" s="8">
        <f t="shared" si="12"/>
        <v>348.16</v>
      </c>
      <c r="F43" s="21">
        <f t="shared" si="44"/>
        <v>6.3371356147021542E-14</v>
      </c>
      <c r="G43" s="7">
        <f t="shared" si="13"/>
        <v>1.497738793533351</v>
      </c>
      <c r="H43" s="7">
        <f t="shared" si="14"/>
        <v>3.9344832970936425E-2</v>
      </c>
      <c r="I43" s="32">
        <f t="shared" si="15"/>
        <v>83.442184789189866</v>
      </c>
      <c r="J43" s="2">
        <f t="shared" si="38"/>
        <v>5.2260348251164761E-2</v>
      </c>
      <c r="K43" s="2">
        <f t="shared" si="16"/>
        <v>0.7014906247173176</v>
      </c>
      <c r="L43" s="2">
        <f t="shared" si="45"/>
        <v>0.99761140917005608</v>
      </c>
      <c r="M43" s="2">
        <f t="shared" si="17"/>
        <v>0.30102528786874794</v>
      </c>
      <c r="N43" s="2">
        <f t="shared" si="18"/>
        <v>0.20087739402977534</v>
      </c>
      <c r="O43" s="2">
        <f t="shared" si="19"/>
        <v>1.6232921932091137E-6</v>
      </c>
      <c r="P43" s="2">
        <f t="shared" si="20"/>
        <v>2.1521404061419775E-6</v>
      </c>
      <c r="Q43" s="6">
        <f t="shared" si="21"/>
        <v>75</v>
      </c>
      <c r="R43" s="2">
        <f t="shared" si="46"/>
        <v>0.05</v>
      </c>
      <c r="S43" s="2">
        <f t="shared" si="46"/>
        <v>0.1</v>
      </c>
      <c r="T43" s="2">
        <f t="shared" si="46"/>
        <v>0.12968051494940044</v>
      </c>
      <c r="U43" s="2">
        <f t="shared" si="46"/>
        <v>2.0168539120878307E-2</v>
      </c>
      <c r="V43" s="2">
        <f t="shared" si="46"/>
        <v>1.1292648173265585E-3</v>
      </c>
      <c r="W43" s="2">
        <f t="shared" si="46"/>
        <v>4.5311337934261785E-5</v>
      </c>
      <c r="X43" s="2">
        <f t="shared" si="46"/>
        <v>1.6144461994160864E-6</v>
      </c>
      <c r="Y43" s="2">
        <f t="shared" si="46"/>
        <v>4.3197008925410787E-8</v>
      </c>
      <c r="Z43" s="21">
        <f t="shared" si="56"/>
        <v>711.28396644031375</v>
      </c>
      <c r="AA43" s="21">
        <f t="shared" si="56"/>
        <v>37.667952926467095</v>
      </c>
      <c r="AB43" s="21">
        <f t="shared" si="56"/>
        <v>1.9990550137051419</v>
      </c>
      <c r="AC43" s="21">
        <f t="shared" si="56"/>
        <v>0.10629728273645481</v>
      </c>
      <c r="AD43" s="21">
        <f t="shared" si="56"/>
        <v>5.662324833171071E-3</v>
      </c>
      <c r="AE43" s="21">
        <f t="shared" si="56"/>
        <v>3.021212202484856E-4</v>
      </c>
      <c r="AF43" s="21">
        <f t="shared" si="56"/>
        <v>1.6144592317422107E-5</v>
      </c>
      <c r="AG43" s="21">
        <f t="shared" si="56"/>
        <v>8.639405516845925E-7</v>
      </c>
      <c r="AH43" s="2">
        <f t="shared" si="23"/>
        <v>57.820687409337154</v>
      </c>
      <c r="AI43" s="2">
        <f t="shared" si="23"/>
        <v>60.711721779804009</v>
      </c>
      <c r="AJ43" s="2">
        <f t="shared" si="23"/>
        <v>63.602756150270871</v>
      </c>
      <c r="AK43" s="2">
        <f t="shared" si="23"/>
        <v>66.493790520737718</v>
      </c>
      <c r="AL43" s="2">
        <f t="shared" si="23"/>
        <v>69.384824891204588</v>
      </c>
      <c r="AM43" s="2">
        <f t="shared" si="23"/>
        <v>72.275859261671442</v>
      </c>
      <c r="AN43" s="2">
        <f t="shared" si="23"/>
        <v>75.166893632138297</v>
      </c>
      <c r="AO43" s="2">
        <f t="shared" si="23"/>
        <v>78.057928002605166</v>
      </c>
      <c r="AP43" s="2">
        <f t="shared" si="40"/>
        <v>4.5077072697772216E-11</v>
      </c>
      <c r="AQ43" s="2">
        <f t="shared" si="40"/>
        <v>2.3871358759269883E-12</v>
      </c>
      <c r="AR43" s="2">
        <f t="shared" si="40"/>
        <v>1.266850038867684E-13</v>
      </c>
      <c r="AS43" s="2">
        <f t="shared" si="40"/>
        <v>6.736274223475629E-15</v>
      </c>
      <c r="AT43" s="2">
        <f t="shared" si="40"/>
        <v>3.5883154087351305E-16</v>
      </c>
      <c r="AU43" s="2">
        <f t="shared" si="40"/>
        <v>1.9145908232533862E-17</v>
      </c>
      <c r="AV43" s="2">
        <f t="shared" si="40"/>
        <v>1.0231072360273444E-18</v>
      </c>
      <c r="AW43" s="2">
        <f t="shared" si="40"/>
        <v>5.4749167635326403E-20</v>
      </c>
      <c r="AX43" s="2"/>
      <c r="AY43" s="6">
        <f t="shared" si="25"/>
        <v>75</v>
      </c>
      <c r="AZ43" s="2">
        <f t="shared" si="47"/>
        <v>0.05</v>
      </c>
      <c r="BA43" s="2">
        <f t="shared" si="47"/>
        <v>0.12957194832261681</v>
      </c>
      <c r="BB43" s="2">
        <f t="shared" si="47"/>
        <v>2.0116591354145587E-2</v>
      </c>
      <c r="BC43" s="2">
        <f t="shared" si="47"/>
        <v>1.1261511238079614E-3</v>
      </c>
      <c r="BD43" s="2">
        <f t="shared" si="47"/>
        <v>6.0245392940316837E-5</v>
      </c>
      <c r="BE43" s="2">
        <f t="shared" si="47"/>
        <v>2.4147641161986754E-6</v>
      </c>
      <c r="BF43" s="2">
        <f t="shared" si="47"/>
        <v>4.3072148481204669E-8</v>
      </c>
      <c r="BG43" s="21">
        <f t="shared" si="57"/>
        <v>37.569636975186171</v>
      </c>
      <c r="BH43" s="21">
        <f t="shared" si="57"/>
        <v>1.9937262555811821</v>
      </c>
      <c r="BI43" s="21">
        <f t="shared" si="57"/>
        <v>0.10600845527062089</v>
      </c>
      <c r="BJ43" s="21">
        <f t="shared" si="57"/>
        <v>5.6466680843757231E-3</v>
      </c>
      <c r="BK43" s="21">
        <f t="shared" si="57"/>
        <v>3.0127234265661489E-4</v>
      </c>
      <c r="BL43" s="21">
        <f t="shared" si="57"/>
        <v>1.6098557022385083E-5</v>
      </c>
      <c r="BM43" s="21">
        <f t="shared" si="57"/>
        <v>8.6144334066905101E-7</v>
      </c>
      <c r="BN43" s="2">
        <f t="shared" si="48"/>
        <v>60.711721779804009</v>
      </c>
      <c r="BO43" s="2">
        <f t="shared" si="48"/>
        <v>63.602756150270871</v>
      </c>
      <c r="BP43" s="2">
        <f t="shared" si="48"/>
        <v>66.493790520737718</v>
      </c>
      <c r="BQ43" s="2">
        <f t="shared" si="48"/>
        <v>69.384824891204588</v>
      </c>
      <c r="BR43" s="2">
        <f t="shared" si="48"/>
        <v>72.275859261671442</v>
      </c>
      <c r="BS43" s="2">
        <f t="shared" si="48"/>
        <v>75.166893632138297</v>
      </c>
      <c r="BT43" s="2">
        <f t="shared" si="48"/>
        <v>78.057928002605166</v>
      </c>
      <c r="BU43" s="2">
        <f t="shared" si="49"/>
        <v>2.3809052749889044E-12</v>
      </c>
      <c r="BV43" s="2">
        <f t="shared" si="49"/>
        <v>1.26347307078838E-13</v>
      </c>
      <c r="BW43" s="2">
        <f t="shared" si="49"/>
        <v>6.7179706296790059E-15</v>
      </c>
      <c r="BX43" s="2">
        <f t="shared" si="49"/>
        <v>3.5783934462602573E-16</v>
      </c>
      <c r="BY43" s="2">
        <f t="shared" si="49"/>
        <v>1.9092113480441302E-17</v>
      </c>
      <c r="BZ43" s="2">
        <f t="shared" si="49"/>
        <v>1.0201899093577716E-18</v>
      </c>
      <c r="CA43" s="2">
        <f t="shared" si="49"/>
        <v>5.4590915733619917E-20</v>
      </c>
      <c r="CB43" s="2"/>
      <c r="CC43" s="6">
        <f t="shared" si="29"/>
        <v>75</v>
      </c>
      <c r="CD43" s="2">
        <f t="shared" si="50"/>
        <v>0</v>
      </c>
      <c r="CE43" s="2">
        <f t="shared" si="50"/>
        <v>0</v>
      </c>
      <c r="CF43" s="2">
        <f t="shared" si="50"/>
        <v>8.049213720662252E-7</v>
      </c>
      <c r="CG43" s="2">
        <f t="shared" si="50"/>
        <v>8.1837082114288853E-7</v>
      </c>
      <c r="CH43" s="2">
        <f t="shared" si="50"/>
        <v>0</v>
      </c>
      <c r="CI43" s="2">
        <f t="shared" si="50"/>
        <v>0</v>
      </c>
      <c r="CJ43" s="2">
        <f t="shared" si="50"/>
        <v>0</v>
      </c>
      <c r="CK43" s="21">
        <f t="shared" si="58"/>
        <v>5.6466680843757231E-3</v>
      </c>
      <c r="CL43" s="21">
        <f t="shared" si="58"/>
        <v>3.0127234265661489E-4</v>
      </c>
      <c r="CM43" s="21">
        <f t="shared" si="58"/>
        <v>1.6098557022385083E-5</v>
      </c>
      <c r="CN43" s="21">
        <f t="shared" si="58"/>
        <v>8.6144334066905101E-7</v>
      </c>
      <c r="CO43" s="21">
        <f t="shared" si="58"/>
        <v>4.6156738319395965E-8</v>
      </c>
      <c r="CP43" s="21">
        <f t="shared" si="58"/>
        <v>2.4761281987771153E-9</v>
      </c>
      <c r="CQ43" s="21">
        <f t="shared" si="58"/>
        <v>1.3298590874615327E-10</v>
      </c>
      <c r="CR43" s="2">
        <f t="shared" si="51"/>
        <v>69.384824891204588</v>
      </c>
      <c r="CS43" s="2">
        <f t="shared" si="51"/>
        <v>72.275859261671442</v>
      </c>
      <c r="CT43" s="2">
        <f t="shared" si="51"/>
        <v>75.166893632138297</v>
      </c>
      <c r="CU43" s="2">
        <f t="shared" si="51"/>
        <v>78.057928002605166</v>
      </c>
      <c r="CV43" s="2">
        <f t="shared" si="51"/>
        <v>80.948962373072021</v>
      </c>
      <c r="CW43" s="2">
        <f t="shared" si="51"/>
        <v>83.839996743538876</v>
      </c>
      <c r="CX43" s="2">
        <f t="shared" si="51"/>
        <v>86.731031114005731</v>
      </c>
      <c r="CY43" s="2">
        <f t="shared" si="52"/>
        <v>3.5783934462602573E-16</v>
      </c>
      <c r="CZ43" s="2">
        <f t="shared" si="52"/>
        <v>1.9092113480441302E-17</v>
      </c>
      <c r="DA43" s="2">
        <f t="shared" si="52"/>
        <v>1.0201899093577716E-18</v>
      </c>
      <c r="DB43" s="2">
        <f t="shared" si="52"/>
        <v>5.4590915733619917E-20</v>
      </c>
      <c r="DC43" s="2">
        <f t="shared" si="52"/>
        <v>2.9250178406671532E-21</v>
      </c>
      <c r="DD43" s="2">
        <f t="shared" si="52"/>
        <v>1.5691569239438209E-22</v>
      </c>
      <c r="DE43" s="2">
        <f t="shared" si="52"/>
        <v>8.427500376689494E-24</v>
      </c>
      <c r="DF43" s="2"/>
      <c r="DG43" s="6">
        <f t="shared" si="33"/>
        <v>75</v>
      </c>
      <c r="DH43" s="2">
        <f t="shared" si="53"/>
        <v>1.9317957433973019E-6</v>
      </c>
      <c r="DI43" s="2">
        <f t="shared" si="53"/>
        <v>2.0674622366101401E-7</v>
      </c>
      <c r="DJ43" s="2">
        <f t="shared" si="53"/>
        <v>1.2923886139049047E-8</v>
      </c>
      <c r="DK43" s="2">
        <f t="shared" si="53"/>
        <v>6.437933297576137E-10</v>
      </c>
      <c r="DL43" s="2">
        <f t="shared" si="53"/>
        <v>2.9256898015361801E-11</v>
      </c>
      <c r="DM43" s="2">
        <f t="shared" si="53"/>
        <v>1.4299783579474479E-12</v>
      </c>
      <c r="DN43" s="2">
        <f t="shared" si="53"/>
        <v>6.9264594060314266E-14</v>
      </c>
      <c r="DO43" s="2">
        <f t="shared" si="53"/>
        <v>3.3129055054814671E-15</v>
      </c>
      <c r="DP43" s="2">
        <f t="shared" si="53"/>
        <v>1.5543122344752193E-16</v>
      </c>
      <c r="DQ43" s="2">
        <f t="shared" si="53"/>
        <v>5.551115123125783E-18</v>
      </c>
      <c r="DR43" s="2">
        <f t="shared" si="53"/>
        <v>0</v>
      </c>
      <c r="DS43" s="2">
        <f t="shared" si="53"/>
        <v>0</v>
      </c>
      <c r="DT43" s="2">
        <f t="shared" si="53"/>
        <v>0</v>
      </c>
      <c r="DU43" s="21">
        <f t="shared" si="59"/>
        <v>3.2197114044770166E-5</v>
      </c>
      <c r="DV43" s="21">
        <f t="shared" si="59"/>
        <v>1.722886681338102E-6</v>
      </c>
      <c r="DW43" s="21">
        <f t="shared" si="59"/>
        <v>9.2313476638791929E-8</v>
      </c>
      <c r="DX43" s="21">
        <f t="shared" si="59"/>
        <v>4.9522563975542305E-9</v>
      </c>
      <c r="DY43" s="21">
        <f t="shared" si="59"/>
        <v>2.6597181749230654E-10</v>
      </c>
      <c r="DZ43" s="21">
        <f t="shared" si="59"/>
        <v>1.4299829091131011E-11</v>
      </c>
      <c r="EA43" s="21">
        <f t="shared" si="59"/>
        <v>7.6959103747896884E-13</v>
      </c>
      <c r="EB43" s="21">
        <f t="shared" si="59"/>
        <v>4.1456906425786875E-14</v>
      </c>
      <c r="EC43" s="21">
        <f t="shared" si="59"/>
        <v>2.2352063599430704E-15</v>
      </c>
      <c r="ED43" s="21">
        <f t="shared" si="59"/>
        <v>1.2061472981285068E-16</v>
      </c>
      <c r="EE43" s="21">
        <f t="shared" si="59"/>
        <v>6.5136590820037114E-18</v>
      </c>
      <c r="EF43" s="21">
        <f t="shared" si="59"/>
        <v>3.5202477778222921E-19</v>
      </c>
      <c r="EG43" s="21">
        <f t="shared" si="59"/>
        <v>1.903829290665328E-20</v>
      </c>
      <c r="EH43" s="2">
        <f t="shared" si="54"/>
        <v>75.166893632138297</v>
      </c>
      <c r="EI43" s="2">
        <f t="shared" si="54"/>
        <v>78.057928002605166</v>
      </c>
      <c r="EJ43" s="2">
        <f t="shared" si="54"/>
        <v>80.948962373072021</v>
      </c>
      <c r="EK43" s="2">
        <f t="shared" si="54"/>
        <v>83.839996743538876</v>
      </c>
      <c r="EL43" s="2">
        <f t="shared" si="54"/>
        <v>86.731031114005731</v>
      </c>
      <c r="EM43" s="2">
        <f t="shared" si="54"/>
        <v>89.622065484472586</v>
      </c>
      <c r="EN43" s="2">
        <f t="shared" si="54"/>
        <v>92.513099854939455</v>
      </c>
      <c r="EO43" s="2">
        <f t="shared" si="54"/>
        <v>95.40413422540631</v>
      </c>
      <c r="EP43" s="2">
        <f t="shared" si="54"/>
        <v>98.295168595873164</v>
      </c>
      <c r="EQ43" s="2">
        <f t="shared" si="54"/>
        <v>101.18620296634002</v>
      </c>
      <c r="ER43" s="2">
        <f t="shared" si="54"/>
        <v>104.07723733680687</v>
      </c>
      <c r="ES43" s="2">
        <f t="shared" si="54"/>
        <v>106.96827170727373</v>
      </c>
      <c r="ET43" s="2">
        <f t="shared" si="54"/>
        <v>109.8593060777406</v>
      </c>
      <c r="EU43" s="2">
        <f t="shared" si="55"/>
        <v>2.0403798187155432E-18</v>
      </c>
      <c r="EV43" s="2">
        <f t="shared" si="55"/>
        <v>1.0918183146723983E-19</v>
      </c>
      <c r="EW43" s="2">
        <f t="shared" si="55"/>
        <v>5.8500356813343065E-21</v>
      </c>
      <c r="EX43" s="2">
        <f t="shared" si="55"/>
        <v>3.1383138478876418E-22</v>
      </c>
      <c r="EY43" s="2">
        <f t="shared" si="55"/>
        <v>1.6855000753378988E-23</v>
      </c>
      <c r="EZ43" s="2">
        <f t="shared" si="55"/>
        <v>9.0619976021386283E-25</v>
      </c>
      <c r="FA43" s="2">
        <f t="shared" si="55"/>
        <v>4.8770034286417947E-26</v>
      </c>
      <c r="FB43" s="2">
        <f t="shared" si="55"/>
        <v>2.6271805995515152E-27</v>
      </c>
      <c r="FC43" s="2">
        <f t="shared" si="55"/>
        <v>1.4164806552526901E-28</v>
      </c>
      <c r="FD43" s="2">
        <f t="shared" si="55"/>
        <v>7.6435192396903102E-30</v>
      </c>
      <c r="FE43" s="2">
        <f t="shared" si="55"/>
        <v>4.1277941749164073E-31</v>
      </c>
      <c r="FF43" s="2">
        <f t="shared" si="55"/>
        <v>2.2308287831168344E-32</v>
      </c>
      <c r="FG43" s="2">
        <f t="shared" si="55"/>
        <v>1.2064824490691081E-33</v>
      </c>
    </row>
    <row r="44" spans="1:163" x14ac:dyDescent="0.25">
      <c r="A44" s="19">
        <v>26</v>
      </c>
      <c r="B44" s="19">
        <v>77</v>
      </c>
      <c r="C44" s="4">
        <f t="shared" si="37"/>
        <v>26</v>
      </c>
      <c r="D44" s="20">
        <f t="shared" si="37"/>
        <v>77</v>
      </c>
      <c r="E44" s="8">
        <f t="shared" si="12"/>
        <v>350.16</v>
      </c>
      <c r="F44" s="21">
        <f t="shared" si="44"/>
        <v>6.3371356147021542E-14</v>
      </c>
      <c r="G44" s="7">
        <f t="shared" si="13"/>
        <v>1.4977655284828459</v>
      </c>
      <c r="H44" s="7">
        <f t="shared" si="14"/>
        <v>3.8326979876867159E-2</v>
      </c>
      <c r="I44" s="32">
        <f t="shared" si="15"/>
        <v>83.540056520325706</v>
      </c>
      <c r="J44" s="2">
        <f t="shared" si="38"/>
        <v>5.3473262131851641E-2</v>
      </c>
      <c r="K44" s="2">
        <f t="shared" si="16"/>
        <v>0.70588792908773756</v>
      </c>
      <c r="L44" s="2">
        <f t="shared" si="45"/>
        <v>0.99760023847456414</v>
      </c>
      <c r="M44" s="2">
        <f t="shared" si="17"/>
        <v>0.32266215804450182</v>
      </c>
      <c r="N44" s="2">
        <f t="shared" si="18"/>
        <v>0.22254515806150948</v>
      </c>
      <c r="O44" s="2">
        <f t="shared" si="19"/>
        <v>2.5432983198070414E-6</v>
      </c>
      <c r="P44" s="2">
        <f t="shared" si="20"/>
        <v>3.3498568856615836E-6</v>
      </c>
      <c r="Q44" s="6">
        <f t="shared" si="21"/>
        <v>77</v>
      </c>
      <c r="R44" s="2">
        <f t="shared" si="46"/>
        <v>0.05</v>
      </c>
      <c r="S44" s="2">
        <f t="shared" si="46"/>
        <v>0.1</v>
      </c>
      <c r="T44" s="2">
        <f t="shared" si="46"/>
        <v>0.14180700907078952</v>
      </c>
      <c r="U44" s="2">
        <f t="shared" si="46"/>
        <v>2.9088218640291919E-2</v>
      </c>
      <c r="V44" s="2">
        <f t="shared" si="46"/>
        <v>1.6951122401223984E-3</v>
      </c>
      <c r="W44" s="2">
        <f t="shared" si="46"/>
        <v>6.9241502851352663E-5</v>
      </c>
      <c r="X44" s="2">
        <f t="shared" si="46"/>
        <v>2.5083573964801432E-6</v>
      </c>
      <c r="Y44" s="2">
        <f t="shared" si="46"/>
        <v>6.8233050115606983E-8</v>
      </c>
      <c r="Z44" s="21">
        <f t="shared" si="56"/>
        <v>1000.8529123305182</v>
      </c>
      <c r="AA44" s="21">
        <f t="shared" si="56"/>
        <v>53.885532851404037</v>
      </c>
      <c r="AB44" s="21">
        <f t="shared" si="56"/>
        <v>2.9073562700761553</v>
      </c>
      <c r="AC44" s="21">
        <f t="shared" si="56"/>
        <v>0.15716984164802428</v>
      </c>
      <c r="AD44" s="21">
        <f t="shared" si="56"/>
        <v>8.5116830160277546E-3</v>
      </c>
      <c r="AE44" s="21">
        <f t="shared" si="56"/>
        <v>4.6171659371239081E-4</v>
      </c>
      <c r="AF44" s="21">
        <f t="shared" si="56"/>
        <v>2.5083888562898665E-5</v>
      </c>
      <c r="AG44" s="21">
        <f t="shared" si="56"/>
        <v>1.3646619334412539E-6</v>
      </c>
      <c r="AH44" s="2">
        <f t="shared" si="23"/>
        <v>57.490434454063355</v>
      </c>
      <c r="AI44" s="2">
        <f t="shared" si="23"/>
        <v>60.364956176766519</v>
      </c>
      <c r="AJ44" s="2">
        <f t="shared" si="23"/>
        <v>63.239477899469684</v>
      </c>
      <c r="AK44" s="2">
        <f t="shared" si="23"/>
        <v>66.113999622172855</v>
      </c>
      <c r="AL44" s="2">
        <f t="shared" si="23"/>
        <v>68.98852134487602</v>
      </c>
      <c r="AM44" s="2">
        <f t="shared" si="23"/>
        <v>71.863043067579184</v>
      </c>
      <c r="AN44" s="2">
        <f t="shared" si="23"/>
        <v>74.737564790282349</v>
      </c>
      <c r="AO44" s="2">
        <f t="shared" si="23"/>
        <v>77.612086512985528</v>
      </c>
      <c r="AP44" s="2">
        <f t="shared" si="40"/>
        <v>6.3427449496897968E-11</v>
      </c>
      <c r="AQ44" s="2">
        <f t="shared" si="40"/>
        <v>3.4148659091929542E-12</v>
      </c>
      <c r="AR44" s="2">
        <f t="shared" si="40"/>
        <v>1.8424528629304302E-13</v>
      </c>
      <c r="AS44" s="2">
        <f t="shared" si="40"/>
        <v>9.9601372723710333E-15</v>
      </c>
      <c r="AT44" s="2">
        <f t="shared" si="40"/>
        <v>5.3939923306975409E-16</v>
      </c>
      <c r="AU44" s="2">
        <f t="shared" si="40"/>
        <v>2.925968348373191E-17</v>
      </c>
      <c r="AV44" s="2">
        <f t="shared" si="40"/>
        <v>1.589602562103172E-18</v>
      </c>
      <c r="AW44" s="2">
        <f t="shared" si="40"/>
        <v>8.6480560649056522E-20</v>
      </c>
      <c r="AX44" s="2"/>
      <c r="AY44" s="6">
        <f t="shared" si="25"/>
        <v>77</v>
      </c>
      <c r="AZ44" s="2">
        <f t="shared" si="47"/>
        <v>0.05</v>
      </c>
      <c r="BA44" s="2">
        <f t="shared" si="47"/>
        <v>0.14174342907240572</v>
      </c>
      <c r="BB44" s="2">
        <f t="shared" si="47"/>
        <v>2.9015390147820754E-2</v>
      </c>
      <c r="BC44" s="2">
        <f t="shared" si="47"/>
        <v>1.6904557395358124E-3</v>
      </c>
      <c r="BD44" s="2">
        <f t="shared" si="47"/>
        <v>9.2063235282302541E-5</v>
      </c>
      <c r="BE44" s="2">
        <f t="shared" si="47"/>
        <v>3.7518302417827162E-6</v>
      </c>
      <c r="BF44" s="2">
        <f t="shared" si="47"/>
        <v>6.8036223116463288E-8</v>
      </c>
      <c r="BG44" s="21">
        <f t="shared" si="57"/>
        <v>53.745262801911558</v>
      </c>
      <c r="BH44" s="21">
        <f t="shared" si="57"/>
        <v>2.8996259346963784</v>
      </c>
      <c r="BI44" s="21">
        <f t="shared" si="57"/>
        <v>0.1567438149601465</v>
      </c>
      <c r="BJ44" s="21">
        <f t="shared" si="57"/>
        <v>8.4882017697045543E-3</v>
      </c>
      <c r="BK44" s="21">
        <f t="shared" si="57"/>
        <v>4.6042215442619432E-4</v>
      </c>
      <c r="BL44" s="21">
        <f t="shared" si="57"/>
        <v>2.5012514422223525E-5</v>
      </c>
      <c r="BM44" s="21">
        <f t="shared" si="57"/>
        <v>1.3607253881050085E-6</v>
      </c>
      <c r="BN44" s="2">
        <f t="shared" si="48"/>
        <v>60.364956176766519</v>
      </c>
      <c r="BO44" s="2">
        <f t="shared" si="48"/>
        <v>63.239477899469684</v>
      </c>
      <c r="BP44" s="2">
        <f t="shared" si="48"/>
        <v>66.113999622172855</v>
      </c>
      <c r="BQ44" s="2">
        <f t="shared" si="48"/>
        <v>68.98852134487602</v>
      </c>
      <c r="BR44" s="2">
        <f t="shared" si="48"/>
        <v>71.863043067579184</v>
      </c>
      <c r="BS44" s="2">
        <f t="shared" si="48"/>
        <v>74.737564790282349</v>
      </c>
      <c r="BT44" s="2">
        <f t="shared" si="48"/>
        <v>77.612086512985528</v>
      </c>
      <c r="BU44" s="2">
        <f t="shared" si="49"/>
        <v>3.4059766201552787E-12</v>
      </c>
      <c r="BV44" s="2">
        <f t="shared" si="49"/>
        <v>1.8375539827751963E-13</v>
      </c>
      <c r="BW44" s="2">
        <f t="shared" si="49"/>
        <v>9.9331391778111741E-15</v>
      </c>
      <c r="BX44" s="2">
        <f t="shared" si="49"/>
        <v>5.379111878027578E-16</v>
      </c>
      <c r="BY44" s="2">
        <f t="shared" si="49"/>
        <v>2.9177652882822763E-17</v>
      </c>
      <c r="BZ44" s="2">
        <f t="shared" si="49"/>
        <v>1.5850794784223117E-18</v>
      </c>
      <c r="CA44" s="2">
        <f t="shared" si="49"/>
        <v>8.6231096179498088E-20</v>
      </c>
      <c r="CB44" s="2"/>
      <c r="CC44" s="6">
        <f t="shared" si="29"/>
        <v>77</v>
      </c>
      <c r="CD44" s="2">
        <f t="shared" si="50"/>
        <v>0</v>
      </c>
      <c r="CE44" s="2">
        <f t="shared" si="50"/>
        <v>0</v>
      </c>
      <c r="CF44" s="2">
        <f t="shared" si="50"/>
        <v>1.250610080594239E-6</v>
      </c>
      <c r="CG44" s="2">
        <f t="shared" si="50"/>
        <v>1.2926882392128026E-6</v>
      </c>
      <c r="CH44" s="2">
        <f t="shared" si="50"/>
        <v>0</v>
      </c>
      <c r="CI44" s="2">
        <f t="shared" si="50"/>
        <v>0</v>
      </c>
      <c r="CJ44" s="2">
        <f t="shared" si="50"/>
        <v>0</v>
      </c>
      <c r="CK44" s="21">
        <f t="shared" si="58"/>
        <v>8.4882017697045543E-3</v>
      </c>
      <c r="CL44" s="21">
        <f t="shared" si="58"/>
        <v>4.6042215442619432E-4</v>
      </c>
      <c r="CM44" s="21">
        <f t="shared" si="58"/>
        <v>2.5012514422223525E-5</v>
      </c>
      <c r="CN44" s="21">
        <f t="shared" si="58"/>
        <v>1.3607253881050085E-6</v>
      </c>
      <c r="CO44" s="21">
        <f t="shared" si="58"/>
        <v>7.4122857241688773E-8</v>
      </c>
      <c r="CP44" s="21">
        <f t="shared" si="58"/>
        <v>4.0426238654572613E-9</v>
      </c>
      <c r="CQ44" s="21">
        <f t="shared" si="58"/>
        <v>2.2073383258185868E-10</v>
      </c>
      <c r="CR44" s="2">
        <f t="shared" si="51"/>
        <v>68.98852134487602</v>
      </c>
      <c r="CS44" s="2">
        <f t="shared" si="51"/>
        <v>71.863043067579184</v>
      </c>
      <c r="CT44" s="2">
        <f t="shared" si="51"/>
        <v>74.737564790282349</v>
      </c>
      <c r="CU44" s="2">
        <f t="shared" si="51"/>
        <v>77.612086512985528</v>
      </c>
      <c r="CV44" s="2">
        <f t="shared" si="51"/>
        <v>80.486608235688706</v>
      </c>
      <c r="CW44" s="2">
        <f t="shared" si="51"/>
        <v>83.361129958391871</v>
      </c>
      <c r="CX44" s="2">
        <f t="shared" si="51"/>
        <v>86.235651681095035</v>
      </c>
      <c r="CY44" s="2">
        <f t="shared" si="52"/>
        <v>5.379111878027578E-16</v>
      </c>
      <c r="CZ44" s="2">
        <f t="shared" si="52"/>
        <v>2.9177652882822763E-17</v>
      </c>
      <c r="DA44" s="2">
        <f t="shared" si="52"/>
        <v>1.5850794784223117E-18</v>
      </c>
      <c r="DB44" s="2">
        <f t="shared" si="52"/>
        <v>8.6231096179498088E-20</v>
      </c>
      <c r="DC44" s="2">
        <f t="shared" si="52"/>
        <v>4.6972687229417292E-21</v>
      </c>
      <c r="DD44" s="2">
        <f t="shared" si="52"/>
        <v>2.5618664719033559E-22</v>
      </c>
      <c r="DE44" s="2">
        <f t="shared" si="52"/>
        <v>1.3988205309243702E-23</v>
      </c>
      <c r="DF44" s="2"/>
      <c r="DG44" s="6">
        <f t="shared" si="33"/>
        <v>77</v>
      </c>
      <c r="DH44" s="2">
        <f t="shared" si="53"/>
        <v>3.0014266568123557E-6</v>
      </c>
      <c r="DI44" s="2">
        <f t="shared" si="53"/>
        <v>3.2657364876342851E-7</v>
      </c>
      <c r="DJ44" s="2">
        <f t="shared" si="53"/>
        <v>2.0754398488698203E-8</v>
      </c>
      <c r="DK44" s="2">
        <f t="shared" si="53"/>
        <v>1.0510822001652543E-9</v>
      </c>
      <c r="DL44" s="2">
        <f t="shared" si="53"/>
        <v>4.8561440424421677E-11</v>
      </c>
      <c r="DM44" s="2">
        <f t="shared" si="53"/>
        <v>2.4130586417925317E-12</v>
      </c>
      <c r="DN44" s="2">
        <f t="shared" si="53"/>
        <v>1.1882494987958125E-13</v>
      </c>
      <c r="DO44" s="2">
        <f t="shared" si="53"/>
        <v>5.7820415122478151E-15</v>
      </c>
      <c r="DP44" s="2">
        <f t="shared" si="53"/>
        <v>2.797762022055395E-16</v>
      </c>
      <c r="DQ44" s="2">
        <f t="shared" si="53"/>
        <v>1.1102230246251566E-17</v>
      </c>
      <c r="DR44" s="2">
        <f t="shared" si="53"/>
        <v>0</v>
      </c>
      <c r="DS44" s="2">
        <f t="shared" si="53"/>
        <v>0</v>
      </c>
      <c r="DT44" s="2">
        <f t="shared" si="53"/>
        <v>0</v>
      </c>
      <c r="DU44" s="21">
        <f t="shared" si="59"/>
        <v>5.002502884444705E-5</v>
      </c>
      <c r="DV44" s="21">
        <f t="shared" si="59"/>
        <v>2.721450776210017E-6</v>
      </c>
      <c r="DW44" s="21">
        <f t="shared" si="59"/>
        <v>1.4824571448337755E-7</v>
      </c>
      <c r="DX44" s="21">
        <f t="shared" si="59"/>
        <v>8.0852477309145226E-9</v>
      </c>
      <c r="DY44" s="21">
        <f t="shared" si="59"/>
        <v>4.4146766516371736E-10</v>
      </c>
      <c r="DZ44" s="21">
        <f t="shared" si="59"/>
        <v>2.4130543198852638E-11</v>
      </c>
      <c r="EA44" s="21">
        <f t="shared" si="59"/>
        <v>1.3202893936423426E-12</v>
      </c>
      <c r="EB44" s="21">
        <f t="shared" si="59"/>
        <v>7.230674650516291E-14</v>
      </c>
      <c r="EC44" s="21">
        <f t="shared" si="59"/>
        <v>3.9634398380708671E-15</v>
      </c>
      <c r="ED44" s="21">
        <f t="shared" si="59"/>
        <v>2.1743409080212158E-16</v>
      </c>
      <c r="EE44" s="21">
        <f t="shared" si="59"/>
        <v>1.1937816165601653E-17</v>
      </c>
      <c r="EF44" s="21">
        <f t="shared" si="59"/>
        <v>6.5591204452986211E-19</v>
      </c>
      <c r="EG44" s="21">
        <f t="shared" si="59"/>
        <v>3.6063911507216993E-20</v>
      </c>
      <c r="EH44" s="2">
        <f t="shared" si="54"/>
        <v>74.737564790282349</v>
      </c>
      <c r="EI44" s="2">
        <f t="shared" si="54"/>
        <v>77.612086512985528</v>
      </c>
      <c r="EJ44" s="2">
        <f t="shared" si="54"/>
        <v>80.486608235688706</v>
      </c>
      <c r="EK44" s="2">
        <f t="shared" si="54"/>
        <v>83.361129958391871</v>
      </c>
      <c r="EL44" s="2">
        <f t="shared" si="54"/>
        <v>86.235651681095035</v>
      </c>
      <c r="EM44" s="2">
        <f t="shared" si="54"/>
        <v>89.1101734037982</v>
      </c>
      <c r="EN44" s="2">
        <f t="shared" si="54"/>
        <v>91.984695126501364</v>
      </c>
      <c r="EO44" s="2">
        <f t="shared" si="54"/>
        <v>94.859216849204529</v>
      </c>
      <c r="EP44" s="2">
        <f t="shared" si="54"/>
        <v>97.733738571907708</v>
      </c>
      <c r="EQ44" s="2">
        <f t="shared" si="54"/>
        <v>100.60826029461087</v>
      </c>
      <c r="ER44" s="2">
        <f t="shared" si="54"/>
        <v>103.48278201731404</v>
      </c>
      <c r="ES44" s="2">
        <f t="shared" si="54"/>
        <v>106.3573037400172</v>
      </c>
      <c r="ET44" s="2">
        <f t="shared" si="54"/>
        <v>109.23182546272037</v>
      </c>
      <c r="EU44" s="2">
        <f t="shared" si="55"/>
        <v>3.1701589568446233E-18</v>
      </c>
      <c r="EV44" s="2">
        <f t="shared" si="55"/>
        <v>1.7246219235899618E-19</v>
      </c>
      <c r="EW44" s="2">
        <f t="shared" si="55"/>
        <v>9.3945374458834584E-21</v>
      </c>
      <c r="EX44" s="2">
        <f t="shared" si="55"/>
        <v>5.1237329438067118E-22</v>
      </c>
      <c r="EY44" s="2">
        <f t="shared" si="55"/>
        <v>2.7976410618487405E-23</v>
      </c>
      <c r="EZ44" s="2">
        <f t="shared" si="55"/>
        <v>1.5291854451138391E-24</v>
      </c>
      <c r="FA44" s="2">
        <f t="shared" si="55"/>
        <v>8.366853594442643E-26</v>
      </c>
      <c r="FB44" s="2">
        <f t="shared" si="55"/>
        <v>4.5821768023003135E-27</v>
      </c>
      <c r="FC44" s="2">
        <f t="shared" si="55"/>
        <v>2.5116856477291137E-28</v>
      </c>
      <c r="FD44" s="2">
        <f t="shared" si="55"/>
        <v>1.3779093446868439E-29</v>
      </c>
      <c r="FE44" s="2">
        <f t="shared" si="55"/>
        <v>7.565156078337156E-31</v>
      </c>
      <c r="FF44" s="2">
        <f t="shared" si="55"/>
        <v>4.1566036040777529E-32</v>
      </c>
      <c r="FG44" s="2">
        <f t="shared" si="55"/>
        <v>2.2854189890287859E-33</v>
      </c>
    </row>
    <row r="45" spans="1:163" x14ac:dyDescent="0.25">
      <c r="A45" s="19">
        <v>27</v>
      </c>
      <c r="B45" s="19">
        <v>79</v>
      </c>
      <c r="C45" s="4">
        <f t="shared" si="37"/>
        <v>27</v>
      </c>
      <c r="D45" s="20">
        <f t="shared" si="37"/>
        <v>79</v>
      </c>
      <c r="E45" s="8">
        <f t="shared" si="12"/>
        <v>352.16</v>
      </c>
      <c r="F45" s="21">
        <f t="shared" si="44"/>
        <v>6.3371356147021542E-14</v>
      </c>
      <c r="G45" s="7">
        <f t="shared" si="13"/>
        <v>1.497788730612569</v>
      </c>
      <c r="H45" s="7">
        <f t="shared" si="14"/>
        <v>3.7429689434879856E-2</v>
      </c>
      <c r="I45" s="32">
        <f t="shared" si="15"/>
        <v>83.626524991775511</v>
      </c>
      <c r="J45" s="2">
        <f t="shared" si="38"/>
        <v>5.4542625929552647E-2</v>
      </c>
      <c r="K45" s="2">
        <f t="shared" si="16"/>
        <v>0.70982323898465072</v>
      </c>
      <c r="L45" s="2">
        <f t="shared" si="45"/>
        <v>0.99759054391511948</v>
      </c>
      <c r="M45" s="2">
        <f t="shared" si="17"/>
        <v>0.34172639398841609</v>
      </c>
      <c r="N45" s="2">
        <f t="shared" si="18"/>
        <v>0.24163179564113671</v>
      </c>
      <c r="O45" s="2">
        <f t="shared" si="19"/>
        <v>3.964961582708648E-6</v>
      </c>
      <c r="P45" s="2">
        <f t="shared" si="20"/>
        <v>5.188453999764864E-6</v>
      </c>
      <c r="Q45" s="6">
        <f t="shared" si="21"/>
        <v>79</v>
      </c>
      <c r="R45" s="2">
        <f t="shared" si="46"/>
        <v>0.05</v>
      </c>
      <c r="S45" s="2">
        <f t="shared" si="46"/>
        <v>0.1</v>
      </c>
      <c r="T45" s="2">
        <f t="shared" si="46"/>
        <v>0.14777452501465915</v>
      </c>
      <c r="U45" s="2">
        <f t="shared" si="46"/>
        <v>4.1311419176193791E-2</v>
      </c>
      <c r="V45" s="2">
        <f t="shared" si="46"/>
        <v>2.5311608789802434E-3</v>
      </c>
      <c r="W45" s="2">
        <f t="shared" si="46"/>
        <v>1.0530368958896474E-4</v>
      </c>
      <c r="X45" s="2">
        <f t="shared" si="46"/>
        <v>3.8780010145678115E-6</v>
      </c>
      <c r="Y45" s="2">
        <f t="shared" si="46"/>
        <v>1.0722797931239647E-7</v>
      </c>
      <c r="Z45" s="21">
        <f t="shared" si="56"/>
        <v>1402.937711831735</v>
      </c>
      <c r="AA45" s="21">
        <f t="shared" si="56"/>
        <v>76.777213266195858</v>
      </c>
      <c r="AB45" s="21">
        <f t="shared" si="56"/>
        <v>4.2106649247032548</v>
      </c>
      <c r="AC45" s="21">
        <f t="shared" si="56"/>
        <v>0.23137369608589342</v>
      </c>
      <c r="AD45" s="21">
        <f t="shared" si="56"/>
        <v>1.2736571257329252E-2</v>
      </c>
      <c r="AE45" s="21">
        <f t="shared" si="56"/>
        <v>7.0227113191633362E-4</v>
      </c>
      <c r="AF45" s="21">
        <f t="shared" si="56"/>
        <v>3.878076210972068E-5</v>
      </c>
      <c r="AG45" s="21">
        <f t="shared" si="56"/>
        <v>2.1445618858219945E-6</v>
      </c>
      <c r="AH45" s="2">
        <f t="shared" si="23"/>
        <v>57.163932668204289</v>
      </c>
      <c r="AI45" s="2">
        <f t="shared" si="23"/>
        <v>60.022129301614505</v>
      </c>
      <c r="AJ45" s="2">
        <f t="shared" si="23"/>
        <v>62.880325935024722</v>
      </c>
      <c r="AK45" s="2">
        <f t="shared" si="23"/>
        <v>65.738522568434931</v>
      </c>
      <c r="AL45" s="2">
        <f t="shared" si="23"/>
        <v>68.596719201845147</v>
      </c>
      <c r="AM45" s="2">
        <f t="shared" si="23"/>
        <v>71.454915835255363</v>
      </c>
      <c r="AN45" s="2">
        <f t="shared" si="23"/>
        <v>74.31311246866558</v>
      </c>
      <c r="AO45" s="2">
        <f t="shared" si="23"/>
        <v>77.171309102075796</v>
      </c>
      <c r="AP45" s="2">
        <f t="shared" si="40"/>
        <v>8.8908108527393324E-11</v>
      </c>
      <c r="AQ45" s="2">
        <f t="shared" si="40"/>
        <v>4.8655427415625242E-12</v>
      </c>
      <c r="AR45" s="2">
        <f t="shared" si="40"/>
        <v>2.6683772321491243E-13</v>
      </c>
      <c r="AS45" s="2">
        <f t="shared" si="40"/>
        <v>1.4662536159434985E-14</v>
      </c>
      <c r="AT45" s="2">
        <f t="shared" si="40"/>
        <v>8.0713613049063475E-16</v>
      </c>
      <c r="AU45" s="2">
        <f t="shared" si="40"/>
        <v>4.4503950797036271E-17</v>
      </c>
      <c r="AV45" s="2">
        <f t="shared" si="40"/>
        <v>2.457592013739548E-18</v>
      </c>
      <c r="AW45" s="2">
        <f t="shared" si="40"/>
        <v>1.3590387829042157E-19</v>
      </c>
      <c r="AX45" s="2"/>
      <c r="AY45" s="6">
        <f t="shared" si="25"/>
        <v>79</v>
      </c>
      <c r="AZ45" s="2">
        <f t="shared" si="47"/>
        <v>0.05</v>
      </c>
      <c r="BA45" s="2">
        <f t="shared" si="47"/>
        <v>0.14774953314031816</v>
      </c>
      <c r="BB45" s="2">
        <f t="shared" si="47"/>
        <v>4.1212104420542309E-2</v>
      </c>
      <c r="BC45" s="2">
        <f t="shared" si="47"/>
        <v>2.524238381875299E-3</v>
      </c>
      <c r="BD45" s="2">
        <f t="shared" si="47"/>
        <v>1.4001229410571804E-4</v>
      </c>
      <c r="BE45" s="2">
        <f t="shared" si="47"/>
        <v>5.8004850014170552E-6</v>
      </c>
      <c r="BF45" s="2">
        <f t="shared" si="47"/>
        <v>1.0691929380191035E-7</v>
      </c>
      <c r="BG45" s="21">
        <f t="shared" si="57"/>
        <v>76.577886725742943</v>
      </c>
      <c r="BH45" s="21">
        <f t="shared" si="57"/>
        <v>4.1994976062117395</v>
      </c>
      <c r="BI45" s="21">
        <f t="shared" si="57"/>
        <v>0.23074804495094159</v>
      </c>
      <c r="BJ45" s="21">
        <f t="shared" si="57"/>
        <v>1.2701515722488647E-2</v>
      </c>
      <c r="BK45" s="21">
        <f t="shared" si="57"/>
        <v>7.0030662798343211E-4</v>
      </c>
      <c r="BL45" s="21">
        <f t="shared" si="57"/>
        <v>3.8670647709302135E-5</v>
      </c>
      <c r="BM45" s="21">
        <f t="shared" si="57"/>
        <v>2.1383881624216917E-6</v>
      </c>
      <c r="BN45" s="2">
        <f t="shared" si="48"/>
        <v>60.022129301614505</v>
      </c>
      <c r="BO45" s="2">
        <f t="shared" si="48"/>
        <v>62.880325935024722</v>
      </c>
      <c r="BP45" s="2">
        <f t="shared" si="48"/>
        <v>65.738522568434931</v>
      </c>
      <c r="BQ45" s="2">
        <f t="shared" si="48"/>
        <v>68.596719201845147</v>
      </c>
      <c r="BR45" s="2">
        <f t="shared" si="48"/>
        <v>71.454915835255363</v>
      </c>
      <c r="BS45" s="2">
        <f t="shared" si="48"/>
        <v>74.31311246866558</v>
      </c>
      <c r="BT45" s="2">
        <f t="shared" si="48"/>
        <v>77.171309102075796</v>
      </c>
      <c r="BU45" s="2">
        <f t="shared" si="49"/>
        <v>4.8529109626034019E-12</v>
      </c>
      <c r="BV45" s="2">
        <f t="shared" si="49"/>
        <v>2.661300289185438E-13</v>
      </c>
      <c r="BW45" s="2">
        <f t="shared" si="49"/>
        <v>1.4622887592943941E-14</v>
      </c>
      <c r="BX45" s="2">
        <f t="shared" si="49"/>
        <v>8.0491460686385365E-16</v>
      </c>
      <c r="BY45" s="2">
        <f t="shared" si="49"/>
        <v>4.4379457290759247E-17</v>
      </c>
      <c r="BZ45" s="2">
        <f t="shared" si="49"/>
        <v>2.4506139072612604E-18</v>
      </c>
      <c r="CA45" s="2">
        <f t="shared" si="49"/>
        <v>1.3551264081300147E-19</v>
      </c>
      <c r="CB45" s="2"/>
      <c r="CC45" s="6">
        <f t="shared" si="29"/>
        <v>79</v>
      </c>
      <c r="CD45" s="2">
        <f t="shared" si="50"/>
        <v>0</v>
      </c>
      <c r="CE45" s="2">
        <f t="shared" si="50"/>
        <v>0</v>
      </c>
      <c r="CF45" s="2">
        <f t="shared" si="50"/>
        <v>1.9334950004723516E-6</v>
      </c>
      <c r="CG45" s="2">
        <f t="shared" si="50"/>
        <v>2.0314665822362964E-6</v>
      </c>
      <c r="CH45" s="2">
        <f t="shared" si="50"/>
        <v>0</v>
      </c>
      <c r="CI45" s="2">
        <f t="shared" si="50"/>
        <v>0</v>
      </c>
      <c r="CJ45" s="2">
        <f t="shared" si="50"/>
        <v>0</v>
      </c>
      <c r="CK45" s="21">
        <f t="shared" si="58"/>
        <v>1.2701515722488647E-2</v>
      </c>
      <c r="CL45" s="21">
        <f t="shared" si="58"/>
        <v>7.0030662798343211E-4</v>
      </c>
      <c r="CM45" s="21">
        <f t="shared" si="58"/>
        <v>3.8670647709302135E-5</v>
      </c>
      <c r="CN45" s="21">
        <f t="shared" si="58"/>
        <v>2.1383881624216917E-6</v>
      </c>
      <c r="CO45" s="21">
        <f t="shared" si="58"/>
        <v>1.1840227612608776E-7</v>
      </c>
      <c r="CP45" s="21">
        <f t="shared" si="58"/>
        <v>6.5639152999130438E-9</v>
      </c>
      <c r="CQ45" s="21">
        <f t="shared" si="58"/>
        <v>3.6430083199393065E-10</v>
      </c>
      <c r="CR45" s="2">
        <f t="shared" si="51"/>
        <v>68.596719201845147</v>
      </c>
      <c r="CS45" s="2">
        <f t="shared" si="51"/>
        <v>71.454915835255363</v>
      </c>
      <c r="CT45" s="2">
        <f t="shared" si="51"/>
        <v>74.31311246866558</v>
      </c>
      <c r="CU45" s="2">
        <f t="shared" si="51"/>
        <v>77.171309102075796</v>
      </c>
      <c r="CV45" s="2">
        <f t="shared" si="51"/>
        <v>80.029505735486012</v>
      </c>
      <c r="CW45" s="2">
        <f t="shared" si="51"/>
        <v>82.887702368896228</v>
      </c>
      <c r="CX45" s="2">
        <f t="shared" si="51"/>
        <v>85.745899002306444</v>
      </c>
      <c r="CY45" s="2">
        <f t="shared" si="52"/>
        <v>8.0491460686385365E-16</v>
      </c>
      <c r="CZ45" s="2">
        <f t="shared" si="52"/>
        <v>4.4379457290759247E-17</v>
      </c>
      <c r="DA45" s="2">
        <f t="shared" si="52"/>
        <v>2.4506139072612604E-18</v>
      </c>
      <c r="DB45" s="2">
        <f t="shared" si="52"/>
        <v>1.3551264081300147E-19</v>
      </c>
      <c r="DC45" s="2">
        <f t="shared" si="52"/>
        <v>7.5033155470481289E-21</v>
      </c>
      <c r="DD45" s="2">
        <f t="shared" si="52"/>
        <v>4.1596430463366779E-22</v>
      </c>
      <c r="DE45" s="2">
        <f t="shared" si="52"/>
        <v>2.3086240759945348E-23</v>
      </c>
      <c r="DF45" s="2"/>
      <c r="DG45" s="6">
        <f t="shared" si="33"/>
        <v>79</v>
      </c>
      <c r="DH45" s="2">
        <f t="shared" si="53"/>
        <v>4.6402982794635503E-6</v>
      </c>
      <c r="DI45" s="2">
        <f t="shared" si="53"/>
        <v>5.1321206152810105E-7</v>
      </c>
      <c r="DJ45" s="2">
        <f t="shared" si="53"/>
        <v>3.3152633389654801E-8</v>
      </c>
      <c r="DK45" s="2">
        <f t="shared" si="53"/>
        <v>1.7066179636149315E-9</v>
      </c>
      <c r="DL45" s="2">
        <f t="shared" si="53"/>
        <v>8.0146178582651825E-11</v>
      </c>
      <c r="DM45" s="2">
        <f t="shared" si="53"/>
        <v>4.0480840901579997E-12</v>
      </c>
      <c r="DN45" s="2">
        <f t="shared" si="53"/>
        <v>2.0261792244014032E-13</v>
      </c>
      <c r="DO45" s="2">
        <f t="shared" si="53"/>
        <v>1.0027534358414415E-14</v>
      </c>
      <c r="DP45" s="2">
        <f t="shared" si="53"/>
        <v>4.8960835385969405E-16</v>
      </c>
      <c r="DQ45" s="2">
        <f t="shared" si="53"/>
        <v>2.2204460492503132E-17</v>
      </c>
      <c r="DR45" s="2">
        <f t="shared" si="53"/>
        <v>0</v>
      </c>
      <c r="DS45" s="2">
        <f t="shared" si="53"/>
        <v>0</v>
      </c>
      <c r="DT45" s="2">
        <f t="shared" si="53"/>
        <v>0</v>
      </c>
      <c r="DU45" s="21">
        <f t="shared" si="59"/>
        <v>7.7341295418604269E-5</v>
      </c>
      <c r="DV45" s="21">
        <f t="shared" si="59"/>
        <v>4.2767763248433835E-6</v>
      </c>
      <c r="DW45" s="21">
        <f t="shared" si="59"/>
        <v>2.3680455225217552E-7</v>
      </c>
      <c r="DX45" s="21">
        <f t="shared" si="59"/>
        <v>1.3127830599826088E-8</v>
      </c>
      <c r="DY45" s="21">
        <f t="shared" si="59"/>
        <v>7.2860166398786131E-10</v>
      </c>
      <c r="DZ45" s="21">
        <f t="shared" si="59"/>
        <v>4.0480874211182363E-11</v>
      </c>
      <c r="EA45" s="21">
        <f t="shared" si="59"/>
        <v>2.2513517282501012E-12</v>
      </c>
      <c r="EB45" s="21">
        <f t="shared" si="59"/>
        <v>1.2532692380611816E-13</v>
      </c>
      <c r="EC45" s="21">
        <f t="shared" si="59"/>
        <v>6.9827917875881214E-15</v>
      </c>
      <c r="ED45" s="21">
        <f t="shared" si="59"/>
        <v>3.8938179870685651E-16</v>
      </c>
      <c r="EE45" s="21">
        <f t="shared" si="59"/>
        <v>2.173021463483505E-17</v>
      </c>
      <c r="EF45" s="21">
        <f t="shared" si="59"/>
        <v>1.2136006217690333E-18</v>
      </c>
      <c r="EG45" s="21">
        <f t="shared" si="59"/>
        <v>6.7825656966348781E-20</v>
      </c>
      <c r="EH45" s="2">
        <f t="shared" si="54"/>
        <v>74.31311246866558</v>
      </c>
      <c r="EI45" s="2">
        <f t="shared" si="54"/>
        <v>77.171309102075796</v>
      </c>
      <c r="EJ45" s="2">
        <f t="shared" si="54"/>
        <v>80.029505735486012</v>
      </c>
      <c r="EK45" s="2">
        <f t="shared" si="54"/>
        <v>82.887702368896228</v>
      </c>
      <c r="EL45" s="2">
        <f t="shared" si="54"/>
        <v>85.745899002306444</v>
      </c>
      <c r="EM45" s="2">
        <f t="shared" si="54"/>
        <v>88.604095635716661</v>
      </c>
      <c r="EN45" s="2">
        <f t="shared" si="54"/>
        <v>91.462292269126877</v>
      </c>
      <c r="EO45" s="2">
        <f t="shared" si="54"/>
        <v>94.320488902537079</v>
      </c>
      <c r="EP45" s="2">
        <f t="shared" si="54"/>
        <v>97.178685535947295</v>
      </c>
      <c r="EQ45" s="2">
        <f t="shared" si="54"/>
        <v>100.03688216935751</v>
      </c>
      <c r="ER45" s="2">
        <f t="shared" si="54"/>
        <v>102.89507880276773</v>
      </c>
      <c r="ES45" s="2">
        <f t="shared" si="54"/>
        <v>105.75327543617794</v>
      </c>
      <c r="ET45" s="2">
        <f t="shared" si="54"/>
        <v>108.61147206958816</v>
      </c>
      <c r="EU45" s="2">
        <f t="shared" si="55"/>
        <v>4.9012278145225209E-18</v>
      </c>
      <c r="EV45" s="2">
        <f t="shared" si="55"/>
        <v>2.7102528162600294E-19</v>
      </c>
      <c r="EW45" s="2">
        <f t="shared" si="55"/>
        <v>1.5006631094096258E-20</v>
      </c>
      <c r="EX45" s="2">
        <f t="shared" si="55"/>
        <v>8.3192860926733559E-22</v>
      </c>
      <c r="EY45" s="2">
        <f t="shared" si="55"/>
        <v>4.6172481519890695E-23</v>
      </c>
      <c r="EZ45" s="2">
        <f t="shared" si="55"/>
        <v>2.5653280948178775E-24</v>
      </c>
      <c r="FA45" s="2">
        <f t="shared" si="55"/>
        <v>1.4267121874593204E-25</v>
      </c>
      <c r="FB45" s="2">
        <f t="shared" si="55"/>
        <v>7.9421373410173766E-27</v>
      </c>
      <c r="FC45" s="2">
        <f t="shared" si="55"/>
        <v>4.425089924989731E-28</v>
      </c>
      <c r="FD45" s="2">
        <f t="shared" si="55"/>
        <v>2.4675652883163427E-29</v>
      </c>
      <c r="FE45" s="2">
        <f t="shared" si="55"/>
        <v>1.3770731787610537E-30</v>
      </c>
      <c r="FF45" s="2">
        <f t="shared" si="55"/>
        <v>7.6907517488126778E-32</v>
      </c>
      <c r="FG45" s="2">
        <f t="shared" si="55"/>
        <v>4.2982038723704712E-33</v>
      </c>
    </row>
    <row r="46" spans="1:163" x14ac:dyDescent="0.25">
      <c r="A46" s="19">
        <v>28</v>
      </c>
      <c r="B46" s="19">
        <v>81</v>
      </c>
      <c r="C46" s="4">
        <f t="shared" si="37"/>
        <v>28</v>
      </c>
      <c r="D46" s="20">
        <f t="shared" si="37"/>
        <v>81</v>
      </c>
      <c r="E46" s="8">
        <f t="shared" si="12"/>
        <v>354.16</v>
      </c>
      <c r="F46" s="21">
        <f t="shared" si="44"/>
        <v>6.3371356147021542E-14</v>
      </c>
      <c r="G46" s="7">
        <f t="shared" si="13"/>
        <v>1.4978115369970872</v>
      </c>
      <c r="H46" s="7">
        <f t="shared" si="14"/>
        <v>3.6517734609776052E-2</v>
      </c>
      <c r="I46" s="32">
        <f t="shared" si="15"/>
        <v>83.71459166576841</v>
      </c>
      <c r="J46" s="2">
        <f t="shared" si="38"/>
        <v>5.5629713478400261E-2</v>
      </c>
      <c r="K46" s="2">
        <f t="shared" si="16"/>
        <v>0.71388110526206783</v>
      </c>
      <c r="L46" s="2">
        <f t="shared" si="45"/>
        <v>0.99758101472261662</v>
      </c>
      <c r="M46" s="2">
        <f t="shared" si="17"/>
        <v>0.36110332960130065</v>
      </c>
      <c r="N46" s="2">
        <f t="shared" si="18"/>
        <v>0.26101259743807514</v>
      </c>
      <c r="O46" s="2">
        <f t="shared" si="19"/>
        <v>6.1511657147572674E-6</v>
      </c>
      <c r="P46" s="2">
        <f t="shared" si="20"/>
        <v>7.9972559222685201E-6</v>
      </c>
      <c r="Q46" s="6">
        <f t="shared" si="21"/>
        <v>81</v>
      </c>
      <c r="R46" s="2">
        <f t="shared" si="46"/>
        <v>0.05</v>
      </c>
      <c r="S46" s="2">
        <f t="shared" si="46"/>
        <v>0.1</v>
      </c>
      <c r="T46" s="2">
        <f t="shared" si="46"/>
        <v>0.14965440923759626</v>
      </c>
      <c r="U46" s="2">
        <f t="shared" si="46"/>
        <v>5.7524535108540858E-2</v>
      </c>
      <c r="V46" s="2">
        <f t="shared" si="46"/>
        <v>3.7588598874398697E-3</v>
      </c>
      <c r="W46" s="2">
        <f t="shared" si="46"/>
        <v>1.5939127347794346E-4</v>
      </c>
      <c r="X46" s="2">
        <f t="shared" si="46"/>
        <v>5.9664335483988758E-6</v>
      </c>
      <c r="Y46" s="2">
        <f t="shared" si="46"/>
        <v>1.6766069725893119E-7</v>
      </c>
      <c r="Z46" s="21">
        <f t="shared" si="56"/>
        <v>1959.1868005389613</v>
      </c>
      <c r="AA46" s="21">
        <f t="shared" si="56"/>
        <v>108.96377992751221</v>
      </c>
      <c r="AB46" s="21">
        <f t="shared" si="56"/>
        <v>6.0731352656615663</v>
      </c>
      <c r="AC46" s="21">
        <f t="shared" si="56"/>
        <v>0.3391475578636417</v>
      </c>
      <c r="AD46" s="21">
        <f t="shared" si="56"/>
        <v>1.8973156827887212E-2</v>
      </c>
      <c r="AE46" s="21">
        <f t="shared" si="56"/>
        <v>1.063173458516762E-3</v>
      </c>
      <c r="AF46" s="21">
        <f t="shared" si="56"/>
        <v>5.9666115471305932E-5</v>
      </c>
      <c r="AG46" s="21">
        <f t="shared" si="56"/>
        <v>3.3532195672036994E-6</v>
      </c>
      <c r="AH46" s="2">
        <f t="shared" si="23"/>
        <v>56.841118501340702</v>
      </c>
      <c r="AI46" s="2">
        <f t="shared" si="23"/>
        <v>59.683174426407739</v>
      </c>
      <c r="AJ46" s="2">
        <f t="shared" si="23"/>
        <v>62.525230351474775</v>
      </c>
      <c r="AK46" s="2">
        <f t="shared" si="23"/>
        <v>65.367286276541805</v>
      </c>
      <c r="AL46" s="2">
        <f t="shared" si="23"/>
        <v>68.209342201608848</v>
      </c>
      <c r="AM46" s="2">
        <f t="shared" si="23"/>
        <v>71.051398126675878</v>
      </c>
      <c r="AN46" s="2">
        <f t="shared" si="23"/>
        <v>73.893454051742907</v>
      </c>
      <c r="AO46" s="2">
        <f t="shared" si="23"/>
        <v>76.735509976809951</v>
      </c>
      <c r="AP46" s="2">
        <f t="shared" si="40"/>
        <v>1.2415836763431514E-10</v>
      </c>
      <c r="AQ46" s="2">
        <f t="shared" si="40"/>
        <v>6.9052491206066525E-12</v>
      </c>
      <c r="AR46" s="2">
        <f t="shared" si="40"/>
        <v>3.848649945050462E-13</v>
      </c>
      <c r="AS46" s="2">
        <f t="shared" si="40"/>
        <v>2.1492311937492544E-14</v>
      </c>
      <c r="AT46" s="2">
        <f t="shared" si="40"/>
        <v>1.2023570158238388E-15</v>
      </c>
      <c r="AU46" s="2">
        <f t="shared" si="40"/>
        <v>6.7374820670320705E-17</v>
      </c>
      <c r="AV46" s="2">
        <f t="shared" si="40"/>
        <v>3.7811251798729605E-18</v>
      </c>
      <c r="AW46" s="2">
        <f t="shared" si="40"/>
        <v>2.124981546770949E-19</v>
      </c>
      <c r="AX46" s="2"/>
      <c r="AY46" s="6">
        <f t="shared" si="25"/>
        <v>81</v>
      </c>
      <c r="AZ46" s="2">
        <f t="shared" si="47"/>
        <v>0.05</v>
      </c>
      <c r="BA46" s="2">
        <f t="shared" si="47"/>
        <v>0.1496488121239013</v>
      </c>
      <c r="BB46" s="2">
        <f t="shared" si="47"/>
        <v>5.7394129649481498E-2</v>
      </c>
      <c r="BC46" s="2">
        <f t="shared" si="47"/>
        <v>3.7486353688050977E-3</v>
      </c>
      <c r="BD46" s="2">
        <f t="shared" si="47"/>
        <v>2.1192882380109969E-4</v>
      </c>
      <c r="BE46" s="2">
        <f t="shared" si="47"/>
        <v>8.9242930672528417E-6</v>
      </c>
      <c r="BF46" s="2">
        <f t="shared" si="47"/>
        <v>1.6717901889506949E-7</v>
      </c>
      <c r="BG46" s="21">
        <f t="shared" si="57"/>
        <v>108.68164673046861</v>
      </c>
      <c r="BH46" s="21">
        <f t="shared" si="57"/>
        <v>6.0570692332723732</v>
      </c>
      <c r="BI46" s="21">
        <f t="shared" si="57"/>
        <v>0.3382326928617348</v>
      </c>
      <c r="BJ46" s="21">
        <f t="shared" si="57"/>
        <v>1.8921056374943429E-2</v>
      </c>
      <c r="BK46" s="21">
        <f t="shared" si="57"/>
        <v>1.0602059387560786E-3</v>
      </c>
      <c r="BL46" s="21">
        <f t="shared" si="57"/>
        <v>5.9497057029856752E-5</v>
      </c>
      <c r="BM46" s="21">
        <f t="shared" si="57"/>
        <v>3.3435859676753284E-6</v>
      </c>
      <c r="BN46" s="2">
        <f t="shared" si="48"/>
        <v>59.683174426407739</v>
      </c>
      <c r="BO46" s="2">
        <f t="shared" si="48"/>
        <v>62.525230351474775</v>
      </c>
      <c r="BP46" s="2">
        <f t="shared" si="48"/>
        <v>65.367286276541805</v>
      </c>
      <c r="BQ46" s="2">
        <f t="shared" si="48"/>
        <v>68.209342201608848</v>
      </c>
      <c r="BR46" s="2">
        <f t="shared" si="48"/>
        <v>71.051398126675878</v>
      </c>
      <c r="BS46" s="2">
        <f t="shared" si="48"/>
        <v>73.893454051742907</v>
      </c>
      <c r="BT46" s="2">
        <f t="shared" si="48"/>
        <v>76.735509976809951</v>
      </c>
      <c r="BU46" s="2">
        <f t="shared" si="49"/>
        <v>6.8873697715213786E-12</v>
      </c>
      <c r="BV46" s="2">
        <f t="shared" si="49"/>
        <v>3.8384686206560551E-13</v>
      </c>
      <c r="BW46" s="2">
        <f t="shared" si="49"/>
        <v>2.1434335496036033E-14</v>
      </c>
      <c r="BX46" s="2">
        <f t="shared" si="49"/>
        <v>1.1990553326214444E-15</v>
      </c>
      <c r="BY46" s="2">
        <f t="shared" si="49"/>
        <v>6.7186764690800216E-17</v>
      </c>
      <c r="BZ46" s="2">
        <f t="shared" si="49"/>
        <v>3.7704117095777762E-18</v>
      </c>
      <c r="CA46" s="2">
        <f t="shared" si="49"/>
        <v>2.1188766015733838E-19</v>
      </c>
      <c r="CB46" s="2"/>
      <c r="CC46" s="6">
        <f t="shared" si="29"/>
        <v>81</v>
      </c>
      <c r="CD46" s="2">
        <f t="shared" si="50"/>
        <v>0</v>
      </c>
      <c r="CE46" s="2">
        <f t="shared" si="50"/>
        <v>0</v>
      </c>
      <c r="CF46" s="2">
        <f t="shared" si="50"/>
        <v>2.9747643557509475E-6</v>
      </c>
      <c r="CG46" s="2">
        <f t="shared" si="50"/>
        <v>3.1764013590063199E-6</v>
      </c>
      <c r="CH46" s="2">
        <f t="shared" si="50"/>
        <v>0</v>
      </c>
      <c r="CI46" s="2">
        <f t="shared" si="50"/>
        <v>0</v>
      </c>
      <c r="CJ46" s="2">
        <f t="shared" si="50"/>
        <v>0</v>
      </c>
      <c r="CK46" s="21">
        <f t="shared" si="58"/>
        <v>1.8921056374943429E-2</v>
      </c>
      <c r="CL46" s="21">
        <f t="shared" si="58"/>
        <v>1.0602059387560786E-3</v>
      </c>
      <c r="CM46" s="21">
        <f t="shared" si="58"/>
        <v>5.9497057029856752E-5</v>
      </c>
      <c r="CN46" s="21">
        <f t="shared" si="58"/>
        <v>3.3435859676753284E-6</v>
      </c>
      <c r="CO46" s="21">
        <f t="shared" si="58"/>
        <v>1.8814721440341729E-7</v>
      </c>
      <c r="CP46" s="21">
        <f t="shared" si="58"/>
        <v>1.0600159009643265E-8</v>
      </c>
      <c r="CQ46" s="21">
        <f t="shared" si="58"/>
        <v>5.9788978442444635E-10</v>
      </c>
      <c r="CR46" s="2">
        <f t="shared" si="51"/>
        <v>68.209342201608848</v>
      </c>
      <c r="CS46" s="2">
        <f t="shared" si="51"/>
        <v>71.051398126675878</v>
      </c>
      <c r="CT46" s="2">
        <f t="shared" si="51"/>
        <v>73.893454051742907</v>
      </c>
      <c r="CU46" s="2">
        <f t="shared" si="51"/>
        <v>76.735509976809951</v>
      </c>
      <c r="CV46" s="2">
        <f t="shared" si="51"/>
        <v>79.577565901876994</v>
      </c>
      <c r="CW46" s="2">
        <f t="shared" si="51"/>
        <v>82.419621826944024</v>
      </c>
      <c r="CX46" s="2">
        <f t="shared" si="51"/>
        <v>85.261677752011053</v>
      </c>
      <c r="CY46" s="2">
        <f t="shared" si="52"/>
        <v>1.1990553326214444E-15</v>
      </c>
      <c r="CZ46" s="2">
        <f t="shared" si="52"/>
        <v>6.7186764690800216E-17</v>
      </c>
      <c r="DA46" s="2">
        <f t="shared" si="52"/>
        <v>3.7704117095777762E-18</v>
      </c>
      <c r="DB46" s="2">
        <f t="shared" si="52"/>
        <v>2.1188766015733838E-19</v>
      </c>
      <c r="DC46" s="2">
        <f t="shared" si="52"/>
        <v>1.1923146870072815E-20</v>
      </c>
      <c r="DD46" s="2">
        <f t="shared" si="52"/>
        <v>6.7174654225915705E-22</v>
      </c>
      <c r="DE46" s="2">
        <f t="shared" si="52"/>
        <v>3.788908945642923E-23</v>
      </c>
      <c r="DF46" s="2"/>
      <c r="DG46" s="6">
        <f t="shared" si="33"/>
        <v>81</v>
      </c>
      <c r="DH46" s="2">
        <f t="shared" si="53"/>
        <v>7.1392220724564303E-6</v>
      </c>
      <c r="DI46" s="2">
        <f t="shared" si="53"/>
        <v>8.0245794915612117E-7</v>
      </c>
      <c r="DJ46" s="2">
        <f t="shared" si="53"/>
        <v>5.2681210120919533E-8</v>
      </c>
      <c r="DK46" s="2">
        <f t="shared" si="53"/>
        <v>2.7560413184968271E-9</v>
      </c>
      <c r="DL46" s="2">
        <f t="shared" si="53"/>
        <v>1.3153575451063659E-10</v>
      </c>
      <c r="DM46" s="2">
        <f t="shared" si="53"/>
        <v>6.7518435287183825E-12</v>
      </c>
      <c r="DN46" s="2">
        <f t="shared" si="53"/>
        <v>3.4345526422896452E-13</v>
      </c>
      <c r="DO46" s="2">
        <f t="shared" si="53"/>
        <v>1.7275070263167435E-14</v>
      </c>
      <c r="DP46" s="2">
        <f t="shared" si="53"/>
        <v>8.5487172896137065E-16</v>
      </c>
      <c r="DQ46" s="2">
        <f t="shared" si="53"/>
        <v>3.3306690738754701E-17</v>
      </c>
      <c r="DR46" s="2">
        <f t="shared" si="53"/>
        <v>0</v>
      </c>
      <c r="DS46" s="2">
        <f t="shared" si="53"/>
        <v>0</v>
      </c>
      <c r="DT46" s="2">
        <f t="shared" si="53"/>
        <v>0</v>
      </c>
      <c r="DU46" s="21">
        <f t="shared" si="59"/>
        <v>1.189941140597135E-4</v>
      </c>
      <c r="DV46" s="21">
        <f t="shared" si="59"/>
        <v>6.6871719353506569E-6</v>
      </c>
      <c r="DW46" s="21">
        <f t="shared" si="59"/>
        <v>3.7629442880683458E-7</v>
      </c>
      <c r="DX46" s="21">
        <f t="shared" si="59"/>
        <v>2.120031801928653E-8</v>
      </c>
      <c r="DY46" s="21">
        <f t="shared" si="59"/>
        <v>1.1957795688488927E-9</v>
      </c>
      <c r="DZ46" s="21">
        <f t="shared" si="59"/>
        <v>6.751842566443278E-11</v>
      </c>
      <c r="EA46" s="21">
        <f t="shared" si="59"/>
        <v>3.8161649009690265E-12</v>
      </c>
      <c r="EB46" s="21">
        <f t="shared" si="59"/>
        <v>2.1589343306651668E-13</v>
      </c>
      <c r="EC46" s="21">
        <f t="shared" si="59"/>
        <v>1.2224619015856071E-14</v>
      </c>
      <c r="ED46" s="21">
        <f t="shared" si="59"/>
        <v>6.9277626568208826E-16</v>
      </c>
      <c r="EE46" s="21">
        <f t="shared" si="59"/>
        <v>3.9290939453454445E-17</v>
      </c>
      <c r="EF46" s="21">
        <f t="shared" si="59"/>
        <v>2.2300529078797971E-18</v>
      </c>
      <c r="EG46" s="21">
        <f t="shared" si="59"/>
        <v>1.2666140636844097E-19</v>
      </c>
      <c r="EH46" s="2">
        <f t="shared" si="54"/>
        <v>73.893454051742907</v>
      </c>
      <c r="EI46" s="2">
        <f t="shared" si="54"/>
        <v>76.735509976809951</v>
      </c>
      <c r="EJ46" s="2">
        <f t="shared" si="54"/>
        <v>79.577565901876994</v>
      </c>
      <c r="EK46" s="2">
        <f t="shared" si="54"/>
        <v>82.419621826944024</v>
      </c>
      <c r="EL46" s="2">
        <f t="shared" si="54"/>
        <v>85.261677752011053</v>
      </c>
      <c r="EM46" s="2">
        <f t="shared" si="54"/>
        <v>88.103733677078097</v>
      </c>
      <c r="EN46" s="2">
        <f t="shared" si="54"/>
        <v>90.945789602145126</v>
      </c>
      <c r="EO46" s="2">
        <f t="shared" si="54"/>
        <v>93.78784552721217</v>
      </c>
      <c r="EP46" s="2">
        <f t="shared" si="54"/>
        <v>96.629901452279199</v>
      </c>
      <c r="EQ46" s="2">
        <f t="shared" si="54"/>
        <v>99.471957377346229</v>
      </c>
      <c r="ER46" s="2">
        <f t="shared" si="54"/>
        <v>102.31401330241327</v>
      </c>
      <c r="ES46" s="2">
        <f t="shared" si="54"/>
        <v>105.1560692274803</v>
      </c>
      <c r="ET46" s="2">
        <f t="shared" si="54"/>
        <v>107.99812515254733</v>
      </c>
      <c r="EU46" s="2">
        <f t="shared" si="55"/>
        <v>7.5408234191555523E-18</v>
      </c>
      <c r="EV46" s="2">
        <f t="shared" si="55"/>
        <v>4.2377532031467677E-19</v>
      </c>
      <c r="EW46" s="2">
        <f t="shared" si="55"/>
        <v>2.3846293740145629E-20</v>
      </c>
      <c r="EX46" s="2">
        <f t="shared" si="55"/>
        <v>1.3434930845183141E-21</v>
      </c>
      <c r="EY46" s="2">
        <f t="shared" si="55"/>
        <v>7.5778178912858459E-23</v>
      </c>
      <c r="EZ46" s="2">
        <f t="shared" si="55"/>
        <v>4.2787343973052299E-24</v>
      </c>
      <c r="FA46" s="2">
        <f t="shared" si="55"/>
        <v>2.4183555161785379E-25</v>
      </c>
      <c r="FB46" s="2">
        <f t="shared" si="55"/>
        <v>1.3681459854350616E-26</v>
      </c>
      <c r="FC46" s="2">
        <f t="shared" si="55"/>
        <v>7.7469069264269611E-28</v>
      </c>
      <c r="FD46" s="2">
        <f t="shared" si="55"/>
        <v>4.3902171702886602E-29</v>
      </c>
      <c r="FE46" s="2">
        <f t="shared" si="55"/>
        <v>2.4899201254416236E-30</v>
      </c>
      <c r="FF46" s="2">
        <f t="shared" si="55"/>
        <v>1.4132147731770622E-31</v>
      </c>
      <c r="FG46" s="2">
        <f t="shared" si="55"/>
        <v>8.0267051019073651E-33</v>
      </c>
    </row>
    <row r="47" spans="1:163" x14ac:dyDescent="0.25">
      <c r="A47" s="19">
        <v>29</v>
      </c>
      <c r="B47" s="19">
        <v>83</v>
      </c>
      <c r="C47" s="4">
        <f t="shared" si="37"/>
        <v>29</v>
      </c>
      <c r="D47" s="20">
        <f t="shared" si="37"/>
        <v>83</v>
      </c>
      <c r="E47" s="8">
        <f t="shared" si="12"/>
        <v>356.16</v>
      </c>
      <c r="F47" s="21">
        <f t="shared" si="44"/>
        <v>6.3371356147021542E-14</v>
      </c>
      <c r="G47" s="7">
        <f t="shared" si="13"/>
        <v>1.4978378220334205</v>
      </c>
      <c r="H47" s="7">
        <f t="shared" si="14"/>
        <v>3.5446078645490355E-2</v>
      </c>
      <c r="I47" s="32">
        <f t="shared" si="15"/>
        <v>83.818316822014395</v>
      </c>
      <c r="J47" s="2">
        <f t="shared" si="38"/>
        <v>5.6907335953678452E-2</v>
      </c>
      <c r="K47" s="2">
        <f t="shared" si="16"/>
        <v>0.71872670034934305</v>
      </c>
      <c r="L47" s="2">
        <f t="shared" si="45"/>
        <v>0.99757003206025507</v>
      </c>
      <c r="M47" s="2">
        <f t="shared" si="17"/>
        <v>0.38386304179251096</v>
      </c>
      <c r="N47" s="2">
        <f t="shared" si="18"/>
        <v>0.2837686554805105</v>
      </c>
      <c r="O47" s="2">
        <f t="shared" si="19"/>
        <v>9.4970207334343928E-6</v>
      </c>
      <c r="P47" s="2">
        <f t="shared" si="20"/>
        <v>1.2267873212054027E-5</v>
      </c>
      <c r="Q47" s="6">
        <f t="shared" si="21"/>
        <v>83</v>
      </c>
      <c r="R47" s="2">
        <f t="shared" si="46"/>
        <v>0.05</v>
      </c>
      <c r="S47" s="2">
        <f t="shared" si="46"/>
        <v>0.1</v>
      </c>
      <c r="T47" s="2">
        <f t="shared" si="46"/>
        <v>0.14997560448548958</v>
      </c>
      <c r="U47" s="2">
        <f t="shared" si="46"/>
        <v>7.8088541654099383E-2</v>
      </c>
      <c r="V47" s="2">
        <f t="shared" si="46"/>
        <v>5.5493665592730506E-3</v>
      </c>
      <c r="W47" s="2">
        <f t="shared" si="46"/>
        <v>2.4013247680218508E-4</v>
      </c>
      <c r="X47" s="2">
        <f t="shared" si="46"/>
        <v>9.1357607849174026E-6</v>
      </c>
      <c r="Y47" s="2">
        <f t="shared" si="46"/>
        <v>2.6085606182890689E-7</v>
      </c>
      <c r="Z47" s="21">
        <f t="shared" si="56"/>
        <v>2725.9022304168029</v>
      </c>
      <c r="AA47" s="21">
        <f t="shared" si="56"/>
        <v>154.04603064760954</v>
      </c>
      <c r="AB47" s="21">
        <f t="shared" si="56"/>
        <v>8.7239912892182918</v>
      </c>
      <c r="AC47" s="21">
        <f t="shared" si="56"/>
        <v>0.49502233656282835</v>
      </c>
      <c r="AD47" s="21">
        <f t="shared" si="56"/>
        <v>2.8139048349493583E-2</v>
      </c>
      <c r="AE47" s="21">
        <f t="shared" si="56"/>
        <v>1.6021659613967721E-3</v>
      </c>
      <c r="AF47" s="21">
        <f t="shared" si="56"/>
        <v>9.1361781209589268E-5</v>
      </c>
      <c r="AG47" s="21">
        <f t="shared" si="56"/>
        <v>5.2171348458245608E-6</v>
      </c>
      <c r="AH47" s="2">
        <f t="shared" si="23"/>
        <v>56.52192983051107</v>
      </c>
      <c r="AI47" s="2">
        <f t="shared" si="23"/>
        <v>59.348026322036624</v>
      </c>
      <c r="AJ47" s="2">
        <f t="shared" si="23"/>
        <v>62.174122813562178</v>
      </c>
      <c r="AK47" s="2">
        <f t="shared" si="23"/>
        <v>65.000219305087725</v>
      </c>
      <c r="AL47" s="2">
        <f t="shared" si="23"/>
        <v>67.826315796613287</v>
      </c>
      <c r="AM47" s="2">
        <f t="shared" si="23"/>
        <v>70.652412288138834</v>
      </c>
      <c r="AN47" s="2">
        <f t="shared" si="23"/>
        <v>73.478508779664395</v>
      </c>
      <c r="AO47" s="2">
        <f t="shared" si="23"/>
        <v>76.304605271189956</v>
      </c>
      <c r="AP47" s="2">
        <f t="shared" si="40"/>
        <v>1.7274616420452057E-10</v>
      </c>
      <c r="AQ47" s="2">
        <f t="shared" si="40"/>
        <v>9.7621724868992597E-12</v>
      </c>
      <c r="AR47" s="2">
        <f t="shared" si="40"/>
        <v>5.5285333566833679E-13</v>
      </c>
      <c r="AS47" s="2">
        <f t="shared" si="40"/>
        <v>3.1370308052776869E-14</v>
      </c>
      <c r="AT47" s="2">
        <f t="shared" si="40"/>
        <v>1.7832119918445213E-15</v>
      </c>
      <c r="AU47" s="2">
        <f t="shared" si="40"/>
        <v>1.0153150653090435E-16</v>
      </c>
      <c r="AV47" s="2">
        <f t="shared" si="40"/>
        <v>5.7897225016906629E-18</v>
      </c>
      <c r="AW47" s="2">
        <f t="shared" si="40"/>
        <v>3.3061699362645241E-19</v>
      </c>
      <c r="AX47" s="2"/>
      <c r="AY47" s="6">
        <f t="shared" si="25"/>
        <v>83</v>
      </c>
      <c r="AZ47" s="2">
        <f t="shared" si="47"/>
        <v>0.05</v>
      </c>
      <c r="BA47" s="2">
        <f t="shared" si="47"/>
        <v>0.14997503638386303</v>
      </c>
      <c r="BB47" s="2">
        <f t="shared" si="47"/>
        <v>7.7926033028928268E-2</v>
      </c>
      <c r="BC47" s="2">
        <f t="shared" si="47"/>
        <v>5.5343754173081908E-3</v>
      </c>
      <c r="BD47" s="2">
        <f t="shared" si="47"/>
        <v>3.1928564522629713E-4</v>
      </c>
      <c r="BE47" s="2">
        <f t="shared" si="47"/>
        <v>1.366489702369078E-5</v>
      </c>
      <c r="BF47" s="2">
        <f t="shared" si="47"/>
        <v>2.6010816099319988E-7</v>
      </c>
      <c r="BG47" s="21">
        <f t="shared" si="57"/>
        <v>153.64823408395853</v>
      </c>
      <c r="BH47" s="21">
        <f t="shared" si="57"/>
        <v>8.7009711627883615</v>
      </c>
      <c r="BI47" s="21">
        <f t="shared" si="57"/>
        <v>0.49369021888414777</v>
      </c>
      <c r="BJ47" s="21">
        <f t="shared" si="57"/>
        <v>2.8061956473476452E-2</v>
      </c>
      <c r="BK47" s="21">
        <f t="shared" si="57"/>
        <v>1.5977038755079329E-3</v>
      </c>
      <c r="BL47" s="21">
        <f t="shared" si="57"/>
        <v>9.1103463285790087E-5</v>
      </c>
      <c r="BM47" s="21">
        <f t="shared" si="57"/>
        <v>5.2021767511268254E-6</v>
      </c>
      <c r="BN47" s="2">
        <f t="shared" si="48"/>
        <v>59.348026322036624</v>
      </c>
      <c r="BO47" s="2">
        <f t="shared" si="48"/>
        <v>62.174122813562178</v>
      </c>
      <c r="BP47" s="2">
        <f t="shared" si="48"/>
        <v>65.000219305087725</v>
      </c>
      <c r="BQ47" s="2">
        <f t="shared" si="48"/>
        <v>67.826315796613287</v>
      </c>
      <c r="BR47" s="2">
        <f t="shared" si="48"/>
        <v>70.652412288138834</v>
      </c>
      <c r="BS47" s="2">
        <f t="shared" si="48"/>
        <v>73.478508779664395</v>
      </c>
      <c r="BT47" s="2">
        <f t="shared" si="48"/>
        <v>76.304605271189956</v>
      </c>
      <c r="BU47" s="2">
        <f t="shared" si="49"/>
        <v>9.7369633934155439E-12</v>
      </c>
      <c r="BV47" s="2">
        <f t="shared" si="49"/>
        <v>5.5139451285876063E-13</v>
      </c>
      <c r="BW47" s="2">
        <f t="shared" si="49"/>
        <v>3.1285889743337232E-14</v>
      </c>
      <c r="BX47" s="2">
        <f t="shared" si="49"/>
        <v>1.7783265682699248E-15</v>
      </c>
      <c r="BY47" s="2">
        <f t="shared" si="49"/>
        <v>1.0124873786899123E-16</v>
      </c>
      <c r="BZ47" s="2">
        <f t="shared" si="49"/>
        <v>5.7733525369499772E-18</v>
      </c>
      <c r="CA47" s="2">
        <f t="shared" si="49"/>
        <v>3.2966907862701499E-19</v>
      </c>
      <c r="CB47" s="2"/>
      <c r="CC47" s="6">
        <f t="shared" si="29"/>
        <v>83</v>
      </c>
      <c r="CD47" s="2">
        <f t="shared" si="50"/>
        <v>0</v>
      </c>
      <c r="CE47" s="2">
        <f t="shared" si="50"/>
        <v>0</v>
      </c>
      <c r="CF47" s="2">
        <f t="shared" si="50"/>
        <v>4.5549656745635939E-6</v>
      </c>
      <c r="CG47" s="2">
        <f t="shared" si="50"/>
        <v>4.942055058870798E-6</v>
      </c>
      <c r="CH47" s="2">
        <f t="shared" si="50"/>
        <v>0</v>
      </c>
      <c r="CI47" s="2">
        <f t="shared" si="50"/>
        <v>0</v>
      </c>
      <c r="CJ47" s="2">
        <f t="shared" si="50"/>
        <v>0</v>
      </c>
      <c r="CK47" s="21">
        <f t="shared" si="58"/>
        <v>2.8061956473476452E-2</v>
      </c>
      <c r="CL47" s="21">
        <f t="shared" si="58"/>
        <v>1.5977038755079329E-3</v>
      </c>
      <c r="CM47" s="21">
        <f t="shared" si="58"/>
        <v>9.1103463285790087E-5</v>
      </c>
      <c r="CN47" s="21">
        <f t="shared" si="58"/>
        <v>5.2021767511268254E-6</v>
      </c>
      <c r="CO47" s="21">
        <f t="shared" si="58"/>
        <v>2.9744281152741261E-7</v>
      </c>
      <c r="CP47" s="21">
        <f t="shared" si="58"/>
        <v>1.7027504969308578E-8</v>
      </c>
      <c r="CQ47" s="21">
        <f t="shared" si="58"/>
        <v>9.7587143300057061E-10</v>
      </c>
      <c r="CR47" s="2">
        <f t="shared" si="51"/>
        <v>67.826315796613287</v>
      </c>
      <c r="CS47" s="2">
        <f t="shared" si="51"/>
        <v>70.652412288138834</v>
      </c>
      <c r="CT47" s="2">
        <f t="shared" si="51"/>
        <v>73.478508779664395</v>
      </c>
      <c r="CU47" s="2">
        <f t="shared" si="51"/>
        <v>76.304605271189956</v>
      </c>
      <c r="CV47" s="2">
        <f t="shared" si="51"/>
        <v>79.130701762715503</v>
      </c>
      <c r="CW47" s="2">
        <f t="shared" si="51"/>
        <v>81.956798254241065</v>
      </c>
      <c r="CX47" s="2">
        <f t="shared" si="51"/>
        <v>84.782894745766612</v>
      </c>
      <c r="CY47" s="2">
        <f t="shared" si="52"/>
        <v>1.7783265682699248E-15</v>
      </c>
      <c r="CZ47" s="2">
        <f t="shared" si="52"/>
        <v>1.0124873786899123E-16</v>
      </c>
      <c r="DA47" s="2">
        <f t="shared" si="52"/>
        <v>5.7733525369499772E-18</v>
      </c>
      <c r="DB47" s="2">
        <f t="shared" si="52"/>
        <v>3.2966907862701499E-19</v>
      </c>
      <c r="DC47" s="2">
        <f t="shared" si="52"/>
        <v>1.8849357080718906E-20</v>
      </c>
      <c r="DD47" s="2">
        <f t="shared" si="52"/>
        <v>1.0790561721492274E-21</v>
      </c>
      <c r="DE47" s="2">
        <f t="shared" si="52"/>
        <v>6.1842299125385146E-23</v>
      </c>
      <c r="DF47" s="2"/>
      <c r="DG47" s="6">
        <f t="shared" si="33"/>
        <v>83</v>
      </c>
      <c r="DH47" s="2">
        <f t="shared" si="53"/>
        <v>1.0931419673860799E-5</v>
      </c>
      <c r="DI47" s="2">
        <f t="shared" si="53"/>
        <v>1.2485159252584311E-6</v>
      </c>
      <c r="DJ47" s="2">
        <f t="shared" si="53"/>
        <v>8.3283962457603172E-8</v>
      </c>
      <c r="DK47" s="2">
        <f t="shared" si="53"/>
        <v>4.4271512178450932E-9</v>
      </c>
      <c r="DL47" s="2">
        <f t="shared" si="53"/>
        <v>2.1469171662680254E-10</v>
      </c>
      <c r="DM47" s="2">
        <f t="shared" si="53"/>
        <v>1.1197642812987852E-11</v>
      </c>
      <c r="DN47" s="2">
        <f t="shared" si="53"/>
        <v>5.7876703429826645E-13</v>
      </c>
      <c r="DO47" s="2">
        <f t="shared" si="53"/>
        <v>2.9576341376014168E-14</v>
      </c>
      <c r="DP47" s="2">
        <f t="shared" si="53"/>
        <v>1.4921397450962105E-15</v>
      </c>
      <c r="DQ47" s="2">
        <f t="shared" si="53"/>
        <v>6.1062266354383615E-17</v>
      </c>
      <c r="DR47" s="2">
        <f t="shared" si="53"/>
        <v>3.3306690738754695E-18</v>
      </c>
      <c r="DS47" s="2">
        <f t="shared" si="53"/>
        <v>0</v>
      </c>
      <c r="DT47" s="2">
        <f t="shared" si="53"/>
        <v>0</v>
      </c>
      <c r="DU47" s="21">
        <f t="shared" si="59"/>
        <v>1.8220692657158017E-4</v>
      </c>
      <c r="DV47" s="21">
        <f t="shared" si="59"/>
        <v>1.0404353502253651E-5</v>
      </c>
      <c r="DW47" s="21">
        <f t="shared" si="59"/>
        <v>5.9488562305482522E-7</v>
      </c>
      <c r="DX47" s="21">
        <f t="shared" si="59"/>
        <v>3.4055009938617156E-8</v>
      </c>
      <c r="DY47" s="21">
        <f t="shared" si="59"/>
        <v>1.9517428660011412E-9</v>
      </c>
      <c r="DZ47" s="21">
        <f t="shared" si="59"/>
        <v>1.1197640219334265E-10</v>
      </c>
      <c r="EA47" s="21">
        <f t="shared" si="59"/>
        <v>6.4307846763997371E-12</v>
      </c>
      <c r="EB47" s="21">
        <f t="shared" si="59"/>
        <v>3.6966540711616186E-13</v>
      </c>
      <c r="EC47" s="21">
        <f t="shared" si="59"/>
        <v>2.1268515307943908E-14</v>
      </c>
      <c r="ED47" s="21">
        <f t="shared" si="59"/>
        <v>1.2246929782554207E-15</v>
      </c>
      <c r="EE47" s="21">
        <f t="shared" si="59"/>
        <v>7.0576311482494445E-17</v>
      </c>
      <c r="EF47" s="21">
        <f t="shared" si="59"/>
        <v>4.0701832584664892E-18</v>
      </c>
      <c r="EG47" s="21">
        <f t="shared" si="59"/>
        <v>2.3489582409223432E-19</v>
      </c>
      <c r="EH47" s="2">
        <f t="shared" si="54"/>
        <v>73.478508779664395</v>
      </c>
      <c r="EI47" s="2">
        <f t="shared" si="54"/>
        <v>76.304605271189956</v>
      </c>
      <c r="EJ47" s="2">
        <f t="shared" si="54"/>
        <v>79.130701762715503</v>
      </c>
      <c r="EK47" s="2">
        <f t="shared" si="54"/>
        <v>81.956798254241065</v>
      </c>
      <c r="EL47" s="2">
        <f t="shared" si="54"/>
        <v>84.782894745766612</v>
      </c>
      <c r="EM47" s="2">
        <f t="shared" si="54"/>
        <v>87.608991237292173</v>
      </c>
      <c r="EN47" s="2">
        <f t="shared" si="54"/>
        <v>90.43508772881772</v>
      </c>
      <c r="EO47" s="2">
        <f t="shared" si="54"/>
        <v>93.261184220343267</v>
      </c>
      <c r="EP47" s="2">
        <f t="shared" si="54"/>
        <v>96.087280711868829</v>
      </c>
      <c r="EQ47" s="2">
        <f t="shared" si="54"/>
        <v>98.913377203394376</v>
      </c>
      <c r="ER47" s="2">
        <f t="shared" si="54"/>
        <v>101.73947369491994</v>
      </c>
      <c r="ES47" s="2">
        <f t="shared" si="54"/>
        <v>104.56557018644548</v>
      </c>
      <c r="ET47" s="2">
        <f t="shared" si="54"/>
        <v>107.39166667797103</v>
      </c>
      <c r="EU47" s="2">
        <f t="shared" si="55"/>
        <v>1.1546705073899954E-17</v>
      </c>
      <c r="EV47" s="2">
        <f t="shared" si="55"/>
        <v>6.5933815725402997E-19</v>
      </c>
      <c r="EW47" s="2">
        <f t="shared" si="55"/>
        <v>3.7698714161437812E-20</v>
      </c>
      <c r="EX47" s="2">
        <f t="shared" si="55"/>
        <v>2.1581123442984549E-21</v>
      </c>
      <c r="EY47" s="2">
        <f t="shared" si="55"/>
        <v>1.2368459825077029E-22</v>
      </c>
      <c r="EZ47" s="2">
        <f t="shared" si="55"/>
        <v>7.0960966614947016E-24</v>
      </c>
      <c r="FA47" s="2">
        <f t="shared" si="55"/>
        <v>4.0752755259571881E-25</v>
      </c>
      <c r="FB47" s="2">
        <f t="shared" si="55"/>
        <v>2.3426198387281236E-26</v>
      </c>
      <c r="FC47" s="2">
        <f t="shared" si="55"/>
        <v>1.3478146655253219E-27</v>
      </c>
      <c r="FD47" s="2">
        <f t="shared" si="55"/>
        <v>7.7610455135924146E-29</v>
      </c>
      <c r="FE47" s="2">
        <f t="shared" si="55"/>
        <v>4.4725165784859834E-30</v>
      </c>
      <c r="FF47" s="2">
        <f t="shared" si="55"/>
        <v>2.5793303312167907E-31</v>
      </c>
      <c r="FG47" s="2">
        <f t="shared" si="55"/>
        <v>1.4885666934847374E-32</v>
      </c>
    </row>
    <row r="48" spans="1:163" x14ac:dyDescent="0.25">
      <c r="A48" s="19">
        <v>30</v>
      </c>
      <c r="B48" s="19">
        <v>85</v>
      </c>
      <c r="C48" s="4">
        <f t="shared" si="37"/>
        <v>30</v>
      </c>
      <c r="D48" s="20">
        <f t="shared" si="37"/>
        <v>85</v>
      </c>
      <c r="E48" s="8">
        <f t="shared" si="12"/>
        <v>358.16</v>
      </c>
      <c r="F48" s="21">
        <f t="shared" si="44"/>
        <v>6.3371356147021542E-14</v>
      </c>
      <c r="G48" s="7">
        <f t="shared" si="13"/>
        <v>1.4978692741235338</v>
      </c>
      <c r="H48" s="7">
        <f t="shared" si="14"/>
        <v>3.4161138629436559E-2</v>
      </c>
      <c r="I48" s="32">
        <f t="shared" si="15"/>
        <v>83.9430194329057</v>
      </c>
      <c r="J48" s="2">
        <f t="shared" si="38"/>
        <v>5.8439255905166326E-2</v>
      </c>
      <c r="K48" s="2">
        <f t="shared" si="16"/>
        <v>0.72465008534847664</v>
      </c>
      <c r="L48" s="2">
        <f t="shared" si="45"/>
        <v>0.99755689047225315</v>
      </c>
      <c r="M48" s="2">
        <f t="shared" si="17"/>
        <v>0.41111844518384921</v>
      </c>
      <c r="N48" s="2">
        <f t="shared" si="18"/>
        <v>0.31103392255623058</v>
      </c>
      <c r="O48" s="2">
        <f t="shared" si="19"/>
        <v>1.459360693535916E-5</v>
      </c>
      <c r="P48" s="2">
        <f t="shared" si="20"/>
        <v>1.8730756205399543E-5</v>
      </c>
      <c r="Q48" s="6">
        <f t="shared" si="21"/>
        <v>85</v>
      </c>
      <c r="R48" s="2">
        <f t="shared" si="46"/>
        <v>0.05</v>
      </c>
      <c r="S48" s="2">
        <f t="shared" si="46"/>
        <v>0.1</v>
      </c>
      <c r="T48" s="2">
        <f t="shared" si="46"/>
        <v>0.14999943089386025</v>
      </c>
      <c r="U48" s="2">
        <f t="shared" si="46"/>
        <v>0.10260444470501143</v>
      </c>
      <c r="V48" s="2">
        <f t="shared" si="46"/>
        <v>8.1401472565102006E-3</v>
      </c>
      <c r="W48" s="2">
        <f t="shared" si="46"/>
        <v>3.6009550292128155E-4</v>
      </c>
      <c r="X48" s="2">
        <f t="shared" si="46"/>
        <v>1.3922944961330952E-5</v>
      </c>
      <c r="Y48" s="2">
        <f t="shared" si="46"/>
        <v>4.0388058476503734E-7</v>
      </c>
      <c r="Z48" s="21">
        <f t="shared" si="56"/>
        <v>3778.9279160681253</v>
      </c>
      <c r="AA48" s="21">
        <f t="shared" si="56"/>
        <v>216.95295493310425</v>
      </c>
      <c r="AB48" s="21">
        <f t="shared" si="56"/>
        <v>12.482078898016796</v>
      </c>
      <c r="AC48" s="21">
        <f t="shared" si="56"/>
        <v>0.71953679046246588</v>
      </c>
      <c r="AD48" s="21">
        <f t="shared" si="56"/>
        <v>4.1552194679170769E-2</v>
      </c>
      <c r="AE48" s="21">
        <f t="shared" si="56"/>
        <v>2.4035228343787483E-3</v>
      </c>
      <c r="AF48" s="21">
        <f t="shared" si="56"/>
        <v>1.3923914293282452E-4</v>
      </c>
      <c r="AG48" s="21">
        <f t="shared" si="56"/>
        <v>8.0776443194049596E-6</v>
      </c>
      <c r="AH48" s="2">
        <f t="shared" si="23"/>
        <v>56.206305920356328</v>
      </c>
      <c r="AI48" s="2">
        <f t="shared" si="23"/>
        <v>59.016621216374148</v>
      </c>
      <c r="AJ48" s="2">
        <f t="shared" si="23"/>
        <v>61.82693651239196</v>
      </c>
      <c r="AK48" s="2">
        <f t="shared" si="23"/>
        <v>64.637251808409772</v>
      </c>
      <c r="AL48" s="2">
        <f t="shared" si="23"/>
        <v>67.447567104427591</v>
      </c>
      <c r="AM48" s="2">
        <f t="shared" si="23"/>
        <v>70.257882400445411</v>
      </c>
      <c r="AN48" s="2">
        <f t="shared" si="23"/>
        <v>73.06819769646323</v>
      </c>
      <c r="AO48" s="2">
        <f t="shared" si="23"/>
        <v>75.878512992481049</v>
      </c>
      <c r="AP48" s="2">
        <f t="shared" si="40"/>
        <v>2.3947782996189208E-10</v>
      </c>
      <c r="AQ48" s="2">
        <f t="shared" si="40"/>
        <v>1.3748669589909064E-11</v>
      </c>
      <c r="AR48" s="2">
        <f t="shared" si="40"/>
        <v>7.910084439572154E-13</v>
      </c>
      <c r="AS48" s="2">
        <f t="shared" si="40"/>
        <v>4.5598093471004851E-14</v>
      </c>
      <c r="AT48" s="2">
        <f t="shared" si="40"/>
        <v>2.6332212649546089E-15</v>
      </c>
      <c r="AU48" s="2">
        <f t="shared" si="40"/>
        <v>1.5231457832950868E-16</v>
      </c>
      <c r="AV48" s="2">
        <f t="shared" si="40"/>
        <v>8.8237758428335811E-18</v>
      </c>
      <c r="AW48" s="2">
        <f t="shared" si="40"/>
        <v>5.11891358238645E-19</v>
      </c>
      <c r="AX48" s="2"/>
      <c r="AY48" s="6">
        <f t="shared" si="25"/>
        <v>85</v>
      </c>
      <c r="AZ48" s="2">
        <f t="shared" si="47"/>
        <v>0.05</v>
      </c>
      <c r="BA48" s="2">
        <f t="shared" si="47"/>
        <v>0.14999941188647897</v>
      </c>
      <c r="BB48" s="2">
        <f t="shared" si="47"/>
        <v>0.10241613255685618</v>
      </c>
      <c r="BC48" s="2">
        <f t="shared" si="47"/>
        <v>8.1183551745178661E-3</v>
      </c>
      <c r="BD48" s="2">
        <f t="shared" si="47"/>
        <v>4.7879471595306815E-4</v>
      </c>
      <c r="BE48" s="2">
        <f t="shared" si="47"/>
        <v>2.0825497453424991E-5</v>
      </c>
      <c r="BF48" s="2">
        <f t="shared" si="47"/>
        <v>4.0272497109916652E-7</v>
      </c>
      <c r="BG48" s="21">
        <f t="shared" si="57"/>
        <v>216.3942097188164</v>
      </c>
      <c r="BH48" s="21">
        <f t="shared" si="57"/>
        <v>12.449225859807781</v>
      </c>
      <c r="BI48" s="21">
        <f t="shared" si="57"/>
        <v>0.71760517938205504</v>
      </c>
      <c r="BJ48" s="21">
        <f t="shared" si="57"/>
        <v>4.1438617793930016E-2</v>
      </c>
      <c r="BK48" s="21">
        <f t="shared" si="57"/>
        <v>2.3968437161177737E-3</v>
      </c>
      <c r="BL48" s="21">
        <f t="shared" si="57"/>
        <v>1.3884628838926557E-4</v>
      </c>
      <c r="BM48" s="21">
        <f t="shared" si="57"/>
        <v>8.0545318595826691E-6</v>
      </c>
      <c r="BN48" s="2">
        <f t="shared" si="48"/>
        <v>59.016621216374148</v>
      </c>
      <c r="BO48" s="2">
        <f t="shared" si="48"/>
        <v>61.82693651239196</v>
      </c>
      <c r="BP48" s="2">
        <f t="shared" si="48"/>
        <v>64.637251808409772</v>
      </c>
      <c r="BQ48" s="2">
        <f t="shared" si="48"/>
        <v>67.447567104427591</v>
      </c>
      <c r="BR48" s="2">
        <f t="shared" si="48"/>
        <v>70.257882400445411</v>
      </c>
      <c r="BS48" s="2">
        <f t="shared" si="48"/>
        <v>73.06819769646323</v>
      </c>
      <c r="BT48" s="2">
        <f t="shared" si="48"/>
        <v>75.878512992481049</v>
      </c>
      <c r="BU48" s="2">
        <f t="shared" si="49"/>
        <v>1.3713260962164459E-11</v>
      </c>
      <c r="BV48" s="2">
        <f t="shared" si="49"/>
        <v>7.8892649619332457E-13</v>
      </c>
      <c r="BW48" s="2">
        <f t="shared" si="49"/>
        <v>4.5475684451696377E-14</v>
      </c>
      <c r="BX48" s="2">
        <f t="shared" si="49"/>
        <v>2.626023736866475E-15</v>
      </c>
      <c r="BY48" s="2">
        <f t="shared" si="49"/>
        <v>1.5189131331955149E-16</v>
      </c>
      <c r="BZ48" s="2">
        <f t="shared" si="49"/>
        <v>8.7988801100472819E-18</v>
      </c>
      <c r="CA48" s="2">
        <f t="shared" si="49"/>
        <v>5.1042669006274654E-19</v>
      </c>
      <c r="CB48" s="2"/>
      <c r="CC48" s="6">
        <f t="shared" si="29"/>
        <v>85</v>
      </c>
      <c r="CD48" s="2">
        <f t="shared" si="50"/>
        <v>0</v>
      </c>
      <c r="CE48" s="2">
        <f t="shared" si="50"/>
        <v>0</v>
      </c>
      <c r="CF48" s="2">
        <f t="shared" si="50"/>
        <v>6.9418324844749973E-6</v>
      </c>
      <c r="CG48" s="2">
        <f t="shared" si="50"/>
        <v>7.6517744508841631E-6</v>
      </c>
      <c r="CH48" s="2">
        <f t="shared" si="50"/>
        <v>0</v>
      </c>
      <c r="CI48" s="2">
        <f t="shared" si="50"/>
        <v>0</v>
      </c>
      <c r="CJ48" s="2">
        <f t="shared" si="50"/>
        <v>0</v>
      </c>
      <c r="CK48" s="21">
        <f t="shared" si="58"/>
        <v>4.1438617793930016E-2</v>
      </c>
      <c r="CL48" s="21">
        <f t="shared" si="58"/>
        <v>2.3968437161177737E-3</v>
      </c>
      <c r="CM48" s="21">
        <f t="shared" si="58"/>
        <v>1.3884628838926557E-4</v>
      </c>
      <c r="CN48" s="21">
        <f t="shared" si="58"/>
        <v>8.0545318595826691E-6</v>
      </c>
      <c r="CO48" s="21">
        <f t="shared" si="58"/>
        <v>4.6785831453662595E-7</v>
      </c>
      <c r="CP48" s="21">
        <f t="shared" si="58"/>
        <v>2.7209304300778892E-8</v>
      </c>
      <c r="CQ48" s="21">
        <f t="shared" si="58"/>
        <v>1.5842162286406197E-9</v>
      </c>
      <c r="CR48" s="2">
        <f t="shared" si="51"/>
        <v>67.447567104427591</v>
      </c>
      <c r="CS48" s="2">
        <f t="shared" si="51"/>
        <v>70.257882400445411</v>
      </c>
      <c r="CT48" s="2">
        <f t="shared" si="51"/>
        <v>73.06819769646323</v>
      </c>
      <c r="CU48" s="2">
        <f t="shared" si="51"/>
        <v>75.878512992481049</v>
      </c>
      <c r="CV48" s="2">
        <f t="shared" si="51"/>
        <v>78.688828288498868</v>
      </c>
      <c r="CW48" s="2">
        <f t="shared" si="51"/>
        <v>81.499143584516688</v>
      </c>
      <c r="CX48" s="2">
        <f t="shared" si="51"/>
        <v>84.309458880534507</v>
      </c>
      <c r="CY48" s="2">
        <f t="shared" si="52"/>
        <v>2.626023736866475E-15</v>
      </c>
      <c r="CZ48" s="2">
        <f t="shared" si="52"/>
        <v>1.5189131331955149E-16</v>
      </c>
      <c r="DA48" s="2">
        <f t="shared" si="52"/>
        <v>8.7988801100472819E-18</v>
      </c>
      <c r="DB48" s="2">
        <f t="shared" si="52"/>
        <v>5.1042669006274654E-19</v>
      </c>
      <c r="DC48" s="2">
        <f t="shared" si="52"/>
        <v>2.9648818614889588E-20</v>
      </c>
      <c r="DD48" s="2">
        <f t="shared" si="52"/>
        <v>1.7242906038013384E-21</v>
      </c>
      <c r="DE48" s="2">
        <f t="shared" si="52"/>
        <v>1.0039393383007774E-22</v>
      </c>
      <c r="DF48" s="2"/>
      <c r="DG48" s="6">
        <f t="shared" si="33"/>
        <v>85</v>
      </c>
      <c r="DH48" s="2">
        <f t="shared" si="53"/>
        <v>1.6659241425820424E-5</v>
      </c>
      <c r="DI48" s="2">
        <f t="shared" si="53"/>
        <v>1.9330720762633647E-6</v>
      </c>
      <c r="DJ48" s="2">
        <f t="shared" si="53"/>
        <v>1.3100026678314338E-7</v>
      </c>
      <c r="DK48" s="2">
        <f t="shared" si="53"/>
        <v>7.0744189328841861E-9</v>
      </c>
      <c r="DL48" s="2">
        <f t="shared" si="53"/>
        <v>3.4852756458647607E-10</v>
      </c>
      <c r="DM48" s="2">
        <f t="shared" si="53"/>
        <v>1.8467316564851901E-11</v>
      </c>
      <c r="DN48" s="2">
        <f t="shared" si="53"/>
        <v>9.697043168443997E-13</v>
      </c>
      <c r="DO48" s="2">
        <f t="shared" si="53"/>
        <v>5.0333071044406098E-14</v>
      </c>
      <c r="DP48" s="2">
        <f t="shared" si="53"/>
        <v>2.5723867480564879E-15</v>
      </c>
      <c r="DQ48" s="2">
        <f t="shared" si="53"/>
        <v>1.0547118733938988E-16</v>
      </c>
      <c r="DR48" s="2">
        <f t="shared" si="53"/>
        <v>3.3306690738754695E-18</v>
      </c>
      <c r="DS48" s="2">
        <f t="shared" si="53"/>
        <v>0</v>
      </c>
      <c r="DT48" s="2">
        <f t="shared" si="53"/>
        <v>0</v>
      </c>
      <c r="DU48" s="21">
        <f t="shared" si="59"/>
        <v>2.7769257677853114E-4</v>
      </c>
      <c r="DV48" s="21">
        <f t="shared" si="59"/>
        <v>1.6109063719165338E-5</v>
      </c>
      <c r="DW48" s="21">
        <f t="shared" si="59"/>
        <v>9.357166290732519E-7</v>
      </c>
      <c r="DX48" s="21">
        <f t="shared" si="59"/>
        <v>5.4418608601557783E-8</v>
      </c>
      <c r="DY48" s="21">
        <f t="shared" si="59"/>
        <v>3.1684324572812395E-9</v>
      </c>
      <c r="DZ48" s="21">
        <f t="shared" si="59"/>
        <v>1.8467311994587906E-10</v>
      </c>
      <c r="EA48" s="21">
        <f t="shared" si="59"/>
        <v>1.0774481287013999E-11</v>
      </c>
      <c r="EB48" s="21">
        <f t="shared" si="59"/>
        <v>6.2921106449939905E-13</v>
      </c>
      <c r="EC48" s="21">
        <f t="shared" si="59"/>
        <v>3.6777293651043595E-14</v>
      </c>
      <c r="ED48" s="21">
        <f t="shared" si="59"/>
        <v>2.1514180080525416E-15</v>
      </c>
      <c r="EE48" s="21">
        <f t="shared" si="59"/>
        <v>1.259538472676319E-16</v>
      </c>
      <c r="EF48" s="21">
        <f t="shared" si="59"/>
        <v>7.3794040228749669E-18</v>
      </c>
      <c r="EG48" s="21">
        <f t="shared" si="59"/>
        <v>4.326506957743868E-19</v>
      </c>
      <c r="EH48" s="2">
        <f t="shared" si="54"/>
        <v>73.06819769646323</v>
      </c>
      <c r="EI48" s="2">
        <f t="shared" si="54"/>
        <v>75.878512992481049</v>
      </c>
      <c r="EJ48" s="2">
        <f t="shared" si="54"/>
        <v>78.688828288498868</v>
      </c>
      <c r="EK48" s="2">
        <f t="shared" si="54"/>
        <v>81.499143584516688</v>
      </c>
      <c r="EL48" s="2">
        <f t="shared" si="54"/>
        <v>84.309458880534507</v>
      </c>
      <c r="EM48" s="2">
        <f t="shared" si="54"/>
        <v>87.119774176552312</v>
      </c>
      <c r="EN48" s="2">
        <f t="shared" si="54"/>
        <v>89.930089472570131</v>
      </c>
      <c r="EO48" s="2">
        <f t="shared" si="54"/>
        <v>92.74040476858795</v>
      </c>
      <c r="EP48" s="2">
        <f t="shared" si="54"/>
        <v>95.55072006460577</v>
      </c>
      <c r="EQ48" s="2">
        <f t="shared" si="54"/>
        <v>98.361035360623575</v>
      </c>
      <c r="ER48" s="2">
        <f t="shared" si="54"/>
        <v>101.17135065664139</v>
      </c>
      <c r="ES48" s="2">
        <f t="shared" si="54"/>
        <v>103.98166595265921</v>
      </c>
      <c r="ET48" s="2">
        <f t="shared" si="54"/>
        <v>106.79198124867703</v>
      </c>
      <c r="EU48" s="2">
        <f t="shared" si="55"/>
        <v>1.7597760220094564E-17</v>
      </c>
      <c r="EV48" s="2">
        <f t="shared" si="55"/>
        <v>1.0208533801254931E-18</v>
      </c>
      <c r="EW48" s="2">
        <f t="shared" si="55"/>
        <v>5.9297637229779175E-20</v>
      </c>
      <c r="EX48" s="2">
        <f t="shared" si="55"/>
        <v>3.4485812076026768E-21</v>
      </c>
      <c r="EY48" s="2">
        <f t="shared" si="55"/>
        <v>2.0078786766015549E-22</v>
      </c>
      <c r="EZ48" s="2">
        <f t="shared" si="55"/>
        <v>1.170298625291019E-23</v>
      </c>
      <c r="FA48" s="2">
        <f t="shared" si="55"/>
        <v>6.8279349750156551E-25</v>
      </c>
      <c r="FB48" s="2">
        <f t="shared" si="55"/>
        <v>3.9873958677727193E-26</v>
      </c>
      <c r="FC48" s="2">
        <f t="shared" si="55"/>
        <v>2.3306269813111067E-27</v>
      </c>
      <c r="FD48" s="2">
        <f t="shared" si="55"/>
        <v>1.3633827704955664E-28</v>
      </c>
      <c r="FE48" s="2">
        <f t="shared" si="55"/>
        <v>7.9818661212703595E-30</v>
      </c>
      <c r="FF48" s="2">
        <f t="shared" si="55"/>
        <v>4.676428407521276E-31</v>
      </c>
      <c r="FG48" s="2">
        <f t="shared" si="55"/>
        <v>2.7417661338025605E-32</v>
      </c>
    </row>
    <row r="49" spans="1:163" x14ac:dyDescent="0.25">
      <c r="A49" s="19">
        <v>31</v>
      </c>
      <c r="B49" s="19">
        <v>87</v>
      </c>
      <c r="C49" s="4">
        <f t="shared" si="37"/>
        <v>31</v>
      </c>
      <c r="D49" s="20">
        <f t="shared" si="37"/>
        <v>87</v>
      </c>
      <c r="E49" s="8">
        <f t="shared" si="12"/>
        <v>360.16</v>
      </c>
      <c r="F49" s="21">
        <f t="shared" si="44"/>
        <v>6.3371356147021542E-14</v>
      </c>
      <c r="G49" s="7">
        <f t="shared" si="13"/>
        <v>1.4979048366594121</v>
      </c>
      <c r="H49" s="7">
        <f t="shared" si="14"/>
        <v>3.271043387349324E-2</v>
      </c>
      <c r="I49" s="32">
        <f t="shared" si="15"/>
        <v>84.08424791597588</v>
      </c>
      <c r="J49" s="2">
        <f t="shared" si="38"/>
        <v>6.0168786812294123E-2</v>
      </c>
      <c r="K49" s="2">
        <f t="shared" si="16"/>
        <v>0.73149224108748256</v>
      </c>
      <c r="L49" s="2">
        <f t="shared" si="45"/>
        <v>0.99754203145013531</v>
      </c>
      <c r="M49" s="2">
        <f t="shared" si="17"/>
        <v>0.44183543628897781</v>
      </c>
      <c r="N49" s="2">
        <f t="shared" si="18"/>
        <v>0.34179458751528496</v>
      </c>
      <c r="O49" s="2">
        <f t="shared" si="19"/>
        <v>2.2321119036533555E-5</v>
      </c>
      <c r="P49" s="2">
        <f t="shared" si="20"/>
        <v>2.8466221719658514E-5</v>
      </c>
      <c r="Q49" s="6">
        <f t="shared" si="21"/>
        <v>87</v>
      </c>
      <c r="R49" s="2">
        <f t="shared" si="46"/>
        <v>0.05</v>
      </c>
      <c r="S49" s="2">
        <f t="shared" si="46"/>
        <v>0.1</v>
      </c>
      <c r="T49" s="2">
        <f t="shared" si="46"/>
        <v>0.14999999717945514</v>
      </c>
      <c r="U49" s="2">
        <f t="shared" si="46"/>
        <v>0.1294224785002612</v>
      </c>
      <c r="V49" s="2">
        <f t="shared" si="46"/>
        <v>1.1853726999150395E-2</v>
      </c>
      <c r="W49" s="2">
        <f t="shared" si="46"/>
        <v>5.3749068538924141E-4</v>
      </c>
      <c r="X49" s="2">
        <f t="shared" si="46"/>
        <v>2.1120592314649579E-5</v>
      </c>
      <c r="Y49" s="2">
        <f t="shared" si="46"/>
        <v>6.2233240719078431E-7</v>
      </c>
      <c r="Z49" s="21">
        <f t="shared" si="56"/>
        <v>5220.0794248659349</v>
      </c>
      <c r="AA49" s="21">
        <f t="shared" si="56"/>
        <v>304.40713706024331</v>
      </c>
      <c r="AB49" s="21">
        <f t="shared" si="56"/>
        <v>17.789215780015795</v>
      </c>
      <c r="AC49" s="21">
        <f t="shared" si="56"/>
        <v>1.0416056651014221</v>
      </c>
      <c r="AD49" s="21">
        <f t="shared" si="56"/>
        <v>6.1097658363569521E-2</v>
      </c>
      <c r="AE49" s="21">
        <f t="shared" si="56"/>
        <v>3.5897065298383397E-3</v>
      </c>
      <c r="AF49" s="21">
        <f t="shared" si="56"/>
        <v>2.1122823025847612E-4</v>
      </c>
      <c r="AG49" s="21">
        <f t="shared" si="56"/>
        <v>1.2446725603962615E-5</v>
      </c>
      <c r="AH49" s="2">
        <f t="shared" si="23"/>
        <v>55.89418738459247</v>
      </c>
      <c r="AI49" s="2">
        <f t="shared" si="23"/>
        <v>58.688896753822092</v>
      </c>
      <c r="AJ49" s="2">
        <f t="shared" si="23"/>
        <v>61.483606123051715</v>
      </c>
      <c r="AK49" s="2">
        <f t="shared" si="23"/>
        <v>64.278315492281337</v>
      </c>
      <c r="AL49" s="2">
        <f t="shared" si="23"/>
        <v>67.073024861510959</v>
      </c>
      <c r="AM49" s="2">
        <f t="shared" si="23"/>
        <v>69.867734230740581</v>
      </c>
      <c r="AN49" s="2">
        <f t="shared" si="23"/>
        <v>72.662443599970203</v>
      </c>
      <c r="AO49" s="2">
        <f t="shared" ref="AO49:AO112" si="60">Y$12/$E49</f>
        <v>75.457152969199839</v>
      </c>
      <c r="AP49" s="2">
        <f t="shared" si="40"/>
        <v>3.3080555548773554E-10</v>
      </c>
      <c r="AQ49" s="2">
        <f t="shared" si="40"/>
        <v>1.9290759712034481E-11</v>
      </c>
      <c r="AR49" s="2">
        <f t="shared" si="40"/>
        <v>1.1273289054273674E-12</v>
      </c>
      <c r="AS49" s="2">
        <f t="shared" si="40"/>
        <v>6.600803482962058E-14</v>
      </c>
      <c r="AT49" s="2">
        <f t="shared" si="40"/>
        <v>3.8718438051573181E-15</v>
      </c>
      <c r="AU49" s="2">
        <f t="shared" si="40"/>
        <v>2.2748464775026859E-16</v>
      </c>
      <c r="AV49" s="2">
        <f t="shared" si="40"/>
        <v>1.3385821934446483E-17</v>
      </c>
      <c r="AW49" s="2">
        <f t="shared" si="40"/>
        <v>7.8876596435763451E-19</v>
      </c>
      <c r="AX49" s="2"/>
      <c r="AY49" s="6">
        <f t="shared" si="25"/>
        <v>87</v>
      </c>
      <c r="AZ49" s="2">
        <f t="shared" si="47"/>
        <v>0.05</v>
      </c>
      <c r="BA49" s="2">
        <f t="shared" si="47"/>
        <v>0.14999999704460398</v>
      </c>
      <c r="BB49" s="2">
        <f t="shared" si="47"/>
        <v>0.12922533131517064</v>
      </c>
      <c r="BC49" s="2">
        <f t="shared" si="47"/>
        <v>1.1822376200777796E-2</v>
      </c>
      <c r="BD49" s="2">
        <f t="shared" si="47"/>
        <v>7.1467069800355007E-4</v>
      </c>
      <c r="BE49" s="2">
        <f t="shared" si="47"/>
        <v>3.1591701365057953E-5</v>
      </c>
      <c r="BF49" s="2">
        <f t="shared" si="47"/>
        <v>6.2055536393934578E-7</v>
      </c>
      <c r="BG49" s="21">
        <f t="shared" si="57"/>
        <v>303.62525714037429</v>
      </c>
      <c r="BH49" s="21">
        <f t="shared" si="57"/>
        <v>17.742513198011004</v>
      </c>
      <c r="BI49" s="21">
        <f t="shared" si="57"/>
        <v>1.0388162168068182</v>
      </c>
      <c r="BJ49" s="21">
        <f t="shared" si="57"/>
        <v>6.0931042325036142E-2</v>
      </c>
      <c r="BK49" s="21">
        <f t="shared" si="57"/>
        <v>3.5797531676888808E-3</v>
      </c>
      <c r="BL49" s="21">
        <f t="shared" si="57"/>
        <v>2.1063352411701628E-4</v>
      </c>
      <c r="BM49" s="21">
        <f t="shared" si="57"/>
        <v>1.2411184297186321E-5</v>
      </c>
      <c r="BN49" s="2">
        <f t="shared" si="48"/>
        <v>58.688896753822092</v>
      </c>
      <c r="BO49" s="2">
        <f t="shared" si="48"/>
        <v>61.483606123051715</v>
      </c>
      <c r="BP49" s="2">
        <f t="shared" si="48"/>
        <v>64.278315492281337</v>
      </c>
      <c r="BQ49" s="2">
        <f t="shared" si="48"/>
        <v>67.073024861510959</v>
      </c>
      <c r="BR49" s="2">
        <f t="shared" si="48"/>
        <v>69.867734230740581</v>
      </c>
      <c r="BS49" s="2">
        <f t="shared" si="48"/>
        <v>72.662443599970203</v>
      </c>
      <c r="BT49" s="2">
        <f t="shared" si="48"/>
        <v>75.457152969199839</v>
      </c>
      <c r="BU49" s="2">
        <f t="shared" si="49"/>
        <v>1.9241210735393731E-11</v>
      </c>
      <c r="BV49" s="2">
        <f t="shared" si="49"/>
        <v>1.1243692932911207E-12</v>
      </c>
      <c r="BW49" s="2">
        <f t="shared" si="49"/>
        <v>6.5831263502695315E-14</v>
      </c>
      <c r="BX49" s="2">
        <f t="shared" si="49"/>
        <v>3.8612851139961407E-15</v>
      </c>
      <c r="BY49" s="2">
        <f t="shared" si="49"/>
        <v>2.2685388946474207E-16</v>
      </c>
      <c r="BZ49" s="2">
        <f t="shared" si="49"/>
        <v>1.3348134592160761E-17</v>
      </c>
      <c r="CA49" s="2">
        <f t="shared" si="49"/>
        <v>7.8651366329491706E-19</v>
      </c>
      <c r="CB49" s="2"/>
      <c r="CC49" s="6">
        <f t="shared" si="29"/>
        <v>87</v>
      </c>
      <c r="CD49" s="2">
        <f t="shared" si="50"/>
        <v>0</v>
      </c>
      <c r="CE49" s="2">
        <f t="shared" si="50"/>
        <v>0</v>
      </c>
      <c r="CF49" s="2">
        <f t="shared" si="50"/>
        <v>1.0530567121685987E-5</v>
      </c>
      <c r="CG49" s="2">
        <f t="shared" si="50"/>
        <v>1.1790551914847568E-5</v>
      </c>
      <c r="CH49" s="2">
        <f t="shared" si="50"/>
        <v>0</v>
      </c>
      <c r="CI49" s="2">
        <f t="shared" si="50"/>
        <v>0</v>
      </c>
      <c r="CJ49" s="2">
        <f t="shared" si="50"/>
        <v>0</v>
      </c>
      <c r="CK49" s="21">
        <f t="shared" si="58"/>
        <v>6.0931042325036142E-2</v>
      </c>
      <c r="CL49" s="21">
        <f t="shared" si="58"/>
        <v>3.5797531676888808E-3</v>
      </c>
      <c r="CM49" s="21">
        <f t="shared" si="58"/>
        <v>2.1063352411701628E-4</v>
      </c>
      <c r="CN49" s="21">
        <f t="shared" si="58"/>
        <v>1.2411184297186321E-5</v>
      </c>
      <c r="CO49" s="21">
        <f t="shared" si="58"/>
        <v>7.3226256710790015E-7</v>
      </c>
      <c r="CP49" s="21">
        <f t="shared" si="58"/>
        <v>4.3256298296012216E-8</v>
      </c>
      <c r="CQ49" s="21">
        <f t="shared" si="58"/>
        <v>2.5581481119371705E-9</v>
      </c>
      <c r="CR49" s="2">
        <f t="shared" si="51"/>
        <v>67.073024861510959</v>
      </c>
      <c r="CS49" s="2">
        <f t="shared" si="51"/>
        <v>69.867734230740581</v>
      </c>
      <c r="CT49" s="2">
        <f t="shared" si="51"/>
        <v>72.662443599970203</v>
      </c>
      <c r="CU49" s="2">
        <f t="shared" si="51"/>
        <v>75.457152969199839</v>
      </c>
      <c r="CV49" s="2">
        <f t="shared" si="51"/>
        <v>78.251862338429461</v>
      </c>
      <c r="CW49" s="2">
        <f t="shared" si="51"/>
        <v>81.046571707659083</v>
      </c>
      <c r="CX49" s="2">
        <f t="shared" si="51"/>
        <v>83.841281076888706</v>
      </c>
      <c r="CY49" s="2">
        <f t="shared" si="52"/>
        <v>3.8612851139961407E-15</v>
      </c>
      <c r="CZ49" s="2">
        <f t="shared" si="52"/>
        <v>2.2685388946474207E-16</v>
      </c>
      <c r="DA49" s="2">
        <f t="shared" si="52"/>
        <v>1.3348134592160761E-17</v>
      </c>
      <c r="DB49" s="2">
        <f t="shared" si="52"/>
        <v>7.8651366329491706E-19</v>
      </c>
      <c r="DC49" s="2">
        <f t="shared" si="52"/>
        <v>4.6404474671370838E-20</v>
      </c>
      <c r="DD49" s="2">
        <f t="shared" si="52"/>
        <v>2.7412103753623854E-21</v>
      </c>
      <c r="DE49" s="2">
        <f t="shared" si="52"/>
        <v>1.6211331806940287E-22</v>
      </c>
      <c r="DF49" s="2"/>
      <c r="DG49" s="6">
        <f t="shared" si="33"/>
        <v>87</v>
      </c>
      <c r="DH49" s="2">
        <f t="shared" si="53"/>
        <v>2.5270699663788586E-5</v>
      </c>
      <c r="DI49" s="2">
        <f t="shared" si="53"/>
        <v>2.9786472626280867E-6</v>
      </c>
      <c r="DJ49" s="2">
        <f t="shared" si="53"/>
        <v>2.0503336865207446E-7</v>
      </c>
      <c r="DK49" s="2">
        <f t="shared" si="53"/>
        <v>1.12466370727482E-8</v>
      </c>
      <c r="DL49" s="2">
        <f t="shared" si="53"/>
        <v>5.6279257809599411E-10</v>
      </c>
      <c r="DM49" s="2">
        <f t="shared" si="53"/>
        <v>3.028963746487534E-11</v>
      </c>
      <c r="DN49" s="2">
        <f t="shared" si="53"/>
        <v>1.6155077275925577E-12</v>
      </c>
      <c r="DO49" s="2">
        <f t="shared" si="53"/>
        <v>8.5176310449242015E-14</v>
      </c>
      <c r="DP49" s="2">
        <f t="shared" si="53"/>
        <v>4.4220183070819991E-15</v>
      </c>
      <c r="DQ49" s="2">
        <f t="shared" si="53"/>
        <v>1.8873791418627663E-16</v>
      </c>
      <c r="DR49" s="2">
        <f t="shared" si="53"/>
        <v>6.661338147750939E-18</v>
      </c>
      <c r="DS49" s="2">
        <f t="shared" si="53"/>
        <v>0</v>
      </c>
      <c r="DT49" s="2">
        <f t="shared" si="53"/>
        <v>0</v>
      </c>
      <c r="DU49" s="21">
        <f t="shared" si="59"/>
        <v>4.2126704823403256E-4</v>
      </c>
      <c r="DV49" s="21">
        <f t="shared" si="59"/>
        <v>2.4822368594372642E-5</v>
      </c>
      <c r="DW49" s="21">
        <f t="shared" si="59"/>
        <v>1.4645251342158003E-6</v>
      </c>
      <c r="DX49" s="21">
        <f t="shared" si="59"/>
        <v>8.6512596592024433E-8</v>
      </c>
      <c r="DY49" s="21">
        <f t="shared" si="59"/>
        <v>5.116296223874341E-9</v>
      </c>
      <c r="DZ49" s="21">
        <f t="shared" si="59"/>
        <v>3.0289640624286174E-10</v>
      </c>
      <c r="EA49" s="21">
        <f t="shared" si="59"/>
        <v>1.7950060365274747E-11</v>
      </c>
      <c r="EB49" s="21">
        <f t="shared" si="59"/>
        <v>1.0647432884432842E-12</v>
      </c>
      <c r="EC49" s="21">
        <f t="shared" si="59"/>
        <v>6.3213125381201118E-14</v>
      </c>
      <c r="ED49" s="21">
        <f t="shared" si="59"/>
        <v>3.7560481859667438E-15</v>
      </c>
      <c r="EE49" s="21">
        <f t="shared" si="59"/>
        <v>2.2335546518220392E-16</v>
      </c>
      <c r="EF49" s="21">
        <f t="shared" si="59"/>
        <v>1.3291841707276533E-17</v>
      </c>
      <c r="EG49" s="21">
        <f t="shared" si="59"/>
        <v>7.915529016207021E-19</v>
      </c>
      <c r="EH49" s="2">
        <f t="shared" si="54"/>
        <v>72.662443599970203</v>
      </c>
      <c r="EI49" s="2">
        <f t="shared" si="54"/>
        <v>75.457152969199839</v>
      </c>
      <c r="EJ49" s="2">
        <f t="shared" si="54"/>
        <v>78.251862338429461</v>
      </c>
      <c r="EK49" s="2">
        <f t="shared" si="54"/>
        <v>81.046571707659083</v>
      </c>
      <c r="EL49" s="2">
        <f t="shared" si="54"/>
        <v>83.841281076888706</v>
      </c>
      <c r="EM49" s="2">
        <f t="shared" si="54"/>
        <v>86.635990446118328</v>
      </c>
      <c r="EN49" s="2">
        <f t="shared" si="54"/>
        <v>89.43069981534795</v>
      </c>
      <c r="EO49" s="2">
        <f t="shared" si="54"/>
        <v>92.225409184577572</v>
      </c>
      <c r="EP49" s="2">
        <f t="shared" si="54"/>
        <v>95.020118553807194</v>
      </c>
      <c r="EQ49" s="2">
        <f t="shared" si="54"/>
        <v>97.814827923036816</v>
      </c>
      <c r="ER49" s="2">
        <f t="shared" si="54"/>
        <v>100.60953729226644</v>
      </c>
      <c r="ES49" s="2">
        <f t="shared" si="54"/>
        <v>103.40424666149607</v>
      </c>
      <c r="ET49" s="2">
        <f t="shared" si="54"/>
        <v>106.1989560307257</v>
      </c>
      <c r="EU49" s="2">
        <f t="shared" si="55"/>
        <v>2.6696269184321523E-17</v>
      </c>
      <c r="EV49" s="2">
        <f t="shared" si="55"/>
        <v>1.5730273265898341E-18</v>
      </c>
      <c r="EW49" s="2">
        <f t="shared" si="55"/>
        <v>9.2808949342741677E-20</v>
      </c>
      <c r="EX49" s="2">
        <f t="shared" si="55"/>
        <v>5.4824207507247708E-21</v>
      </c>
      <c r="EY49" s="2">
        <f t="shared" si="55"/>
        <v>3.2422663613880575E-22</v>
      </c>
      <c r="EZ49" s="2">
        <f t="shared" si="55"/>
        <v>1.9194956233707572E-23</v>
      </c>
      <c r="FA49" s="2">
        <f t="shared" si="55"/>
        <v>1.137519674831144E-24</v>
      </c>
      <c r="FB49" s="2">
        <f t="shared" si="55"/>
        <v>6.747422635477948E-26</v>
      </c>
      <c r="FC49" s="2">
        <f t="shared" si="55"/>
        <v>4.005901488925652E-27</v>
      </c>
      <c r="FD49" s="2">
        <f t="shared" si="55"/>
        <v>2.380258675384161E-28</v>
      </c>
      <c r="FE49" s="2">
        <f t="shared" si="55"/>
        <v>1.4154338739430815E-29</v>
      </c>
      <c r="FF49" s="2">
        <f t="shared" si="55"/>
        <v>8.4232203494741065E-31</v>
      </c>
      <c r="FG49" s="2">
        <f t="shared" si="55"/>
        <v>5.0161780846664086E-32</v>
      </c>
    </row>
    <row r="50" spans="1:163" x14ac:dyDescent="0.25">
      <c r="A50" s="19">
        <v>32</v>
      </c>
      <c r="B50" s="19">
        <v>89</v>
      </c>
      <c r="C50" s="4">
        <f t="shared" si="37"/>
        <v>32</v>
      </c>
      <c r="D50" s="20">
        <f t="shared" si="37"/>
        <v>89</v>
      </c>
      <c r="E50" s="8">
        <f t="shared" si="12"/>
        <v>362.16</v>
      </c>
      <c r="F50" s="21">
        <f t="shared" si="44"/>
        <v>6.3371356147021542E-14</v>
      </c>
      <c r="G50" s="7">
        <f t="shared" si="13"/>
        <v>1.4979413156103116</v>
      </c>
      <c r="H50" s="7">
        <f t="shared" si="14"/>
        <v>3.1216361285735777E-2</v>
      </c>
      <c r="I50" s="32">
        <f t="shared" si="15"/>
        <v>84.230188075194505</v>
      </c>
      <c r="J50" s="2">
        <f t="shared" si="38"/>
        <v>6.195006888298115E-2</v>
      </c>
      <c r="K50" s="2">
        <f t="shared" si="16"/>
        <v>0.73871832294966755</v>
      </c>
      <c r="L50" s="2">
        <f t="shared" si="45"/>
        <v>0.99752678955546847</v>
      </c>
      <c r="M50" s="2">
        <f t="shared" si="17"/>
        <v>0.47339968920744951</v>
      </c>
      <c r="N50" s="2">
        <f t="shared" si="18"/>
        <v>0.37345514209694186</v>
      </c>
      <c r="O50" s="2">
        <f t="shared" si="19"/>
        <v>3.3984351245514016E-5</v>
      </c>
      <c r="P50" s="2">
        <f t="shared" si="20"/>
        <v>4.306469705370075E-5</v>
      </c>
      <c r="Q50" s="6">
        <f t="shared" si="21"/>
        <v>89</v>
      </c>
      <c r="R50" s="2">
        <f t="shared" si="46"/>
        <v>0.05</v>
      </c>
      <c r="S50" s="2">
        <f t="shared" si="46"/>
        <v>0.1</v>
      </c>
      <c r="T50" s="2">
        <f t="shared" si="46"/>
        <v>0.14999999999838623</v>
      </c>
      <c r="U50" s="2">
        <f t="shared" si="46"/>
        <v>0.15545314706627716</v>
      </c>
      <c r="V50" s="2">
        <f t="shared" si="46"/>
        <v>1.7115140741598211E-2</v>
      </c>
      <c r="W50" s="2">
        <f t="shared" si="46"/>
        <v>7.9855361470617672E-4</v>
      </c>
      <c r="X50" s="2">
        <f t="shared" si="46"/>
        <v>3.1893357885637298E-5</v>
      </c>
      <c r="Y50" s="2">
        <f t="shared" si="46"/>
        <v>9.5442859615046957E-7</v>
      </c>
      <c r="Z50" s="21">
        <f t="shared" si="56"/>
        <v>7185.5733205230126</v>
      </c>
      <c r="AA50" s="21">
        <f t="shared" si="56"/>
        <v>425.54466927112742</v>
      </c>
      <c r="AB50" s="21">
        <f t="shared" si="56"/>
        <v>25.255324640653413</v>
      </c>
      <c r="AC50" s="21">
        <f t="shared" si="56"/>
        <v>1.501775856344769</v>
      </c>
      <c r="AD50" s="21">
        <f t="shared" si="56"/>
        <v>8.9460596106490903E-2</v>
      </c>
      <c r="AE50" s="21">
        <f t="shared" si="56"/>
        <v>5.3379121021781516E-3</v>
      </c>
      <c r="AF50" s="21">
        <f t="shared" si="56"/>
        <v>3.1898444898664162E-4</v>
      </c>
      <c r="AG50" s="21">
        <f t="shared" si="56"/>
        <v>1.9088754112104099E-5</v>
      </c>
      <c r="AH50" s="2">
        <f t="shared" ref="AH50:AN84" si="61">R$12/$E50</f>
        <v>55.58551614875973</v>
      </c>
      <c r="AI50" s="2">
        <f t="shared" si="61"/>
        <v>58.364791956197713</v>
      </c>
      <c r="AJ50" s="2">
        <f t="shared" si="61"/>
        <v>61.144067763635704</v>
      </c>
      <c r="AK50" s="2">
        <f t="shared" si="61"/>
        <v>63.923343571073687</v>
      </c>
      <c r="AL50" s="2">
        <f t="shared" si="61"/>
        <v>66.70261937851167</v>
      </c>
      <c r="AM50" s="2">
        <f t="shared" si="61"/>
        <v>69.481895185949654</v>
      </c>
      <c r="AN50" s="2">
        <f t="shared" si="61"/>
        <v>72.261170993387651</v>
      </c>
      <c r="AO50" s="2">
        <f t="shared" si="60"/>
        <v>75.040446800825634</v>
      </c>
      <c r="AP50" s="2">
        <f t="shared" si="40"/>
        <v>4.5536156915421701E-10</v>
      </c>
      <c r="AQ50" s="2">
        <f t="shared" si="40"/>
        <v>2.6967409408541712E-11</v>
      </c>
      <c r="AR50" s="2">
        <f t="shared" si="40"/>
        <v>1.6004663490672671E-12</v>
      </c>
      <c r="AS50" s="2">
        <f t="shared" si="40"/>
        <v>9.5169643907145733E-14</v>
      </c>
      <c r="AT50" s="2">
        <f t="shared" si="40"/>
        <v>5.6692416342397885E-15</v>
      </c>
      <c r="AU50" s="2">
        <f t="shared" si="40"/>
        <v>3.3827080569322244E-16</v>
      </c>
      <c r="AV50" s="2">
        <f t="shared" si="40"/>
        <v>2.0214479648525412E-17</v>
      </c>
      <c r="AW50" s="2">
        <f t="shared" si="40"/>
        <v>1.2096803184857385E-18</v>
      </c>
      <c r="AX50" s="2"/>
      <c r="AY50" s="6">
        <f t="shared" si="25"/>
        <v>89</v>
      </c>
      <c r="AZ50" s="2">
        <f t="shared" si="47"/>
        <v>0.05</v>
      </c>
      <c r="BA50" s="2">
        <f t="shared" si="47"/>
        <v>0.1499999999982759</v>
      </c>
      <c r="BB50" s="2">
        <f t="shared" si="47"/>
        <v>0.15527406325044113</v>
      </c>
      <c r="BC50" s="2">
        <f t="shared" si="47"/>
        <v>1.7070621233476115E-2</v>
      </c>
      <c r="BD50" s="2">
        <f t="shared" si="47"/>
        <v>1.0618002546288975E-3</v>
      </c>
      <c r="BE50" s="2">
        <f t="shared" si="47"/>
        <v>4.7705651305263165E-5</v>
      </c>
      <c r="BF50" s="2">
        <f t="shared" si="47"/>
        <v>9.5170881458384046E-7</v>
      </c>
      <c r="BG50" s="21">
        <f t="shared" si="57"/>
        <v>424.45456856905105</v>
      </c>
      <c r="BH50" s="21">
        <f t="shared" si="57"/>
        <v>25.189189564591857</v>
      </c>
      <c r="BI50" s="21">
        <f t="shared" si="57"/>
        <v>1.4977637927206304</v>
      </c>
      <c r="BJ50" s="21">
        <f t="shared" si="57"/>
        <v>8.9217196568068105E-2</v>
      </c>
      <c r="BK50" s="21">
        <f t="shared" si="57"/>
        <v>5.3231440987985493E-3</v>
      </c>
      <c r="BL50" s="21">
        <f t="shared" si="57"/>
        <v>3.1808826007545158E-4</v>
      </c>
      <c r="BM50" s="21">
        <f t="shared" si="57"/>
        <v>1.9034357443960879E-5</v>
      </c>
      <c r="BN50" s="2">
        <f t="shared" si="48"/>
        <v>58.364791956197713</v>
      </c>
      <c r="BO50" s="2">
        <f t="shared" si="48"/>
        <v>61.144067763635704</v>
      </c>
      <c r="BP50" s="2">
        <f t="shared" si="48"/>
        <v>63.923343571073687</v>
      </c>
      <c r="BQ50" s="2">
        <f t="shared" si="48"/>
        <v>66.70261937851167</v>
      </c>
      <c r="BR50" s="2">
        <f t="shared" si="48"/>
        <v>69.481895185949654</v>
      </c>
      <c r="BS50" s="2">
        <f t="shared" si="48"/>
        <v>72.261170993387651</v>
      </c>
      <c r="BT50" s="2">
        <f t="shared" si="48"/>
        <v>75.040446800825634</v>
      </c>
      <c r="BU50" s="2">
        <f t="shared" si="49"/>
        <v>2.6898328062939785E-11</v>
      </c>
      <c r="BV50" s="2">
        <f t="shared" si="49"/>
        <v>1.5962752734293244E-12</v>
      </c>
      <c r="BW50" s="2">
        <f t="shared" si="49"/>
        <v>9.4915393788741721E-14</v>
      </c>
      <c r="BX50" s="2">
        <f t="shared" si="49"/>
        <v>5.6538170685609037E-15</v>
      </c>
      <c r="BY50" s="2">
        <f t="shared" si="49"/>
        <v>3.3733493706358035E-16</v>
      </c>
      <c r="BZ50" s="2">
        <f t="shared" si="49"/>
        <v>2.0157686934266927E-17</v>
      </c>
      <c r="CA50" s="2">
        <f t="shared" si="49"/>
        <v>1.2062331276025569E-18</v>
      </c>
      <c r="CB50" s="2"/>
      <c r="CC50" s="6">
        <f t="shared" si="29"/>
        <v>89</v>
      </c>
      <c r="CD50" s="2">
        <f t="shared" si="50"/>
        <v>0</v>
      </c>
      <c r="CE50" s="2">
        <f t="shared" si="50"/>
        <v>0</v>
      </c>
      <c r="CF50" s="2">
        <f t="shared" si="50"/>
        <v>1.5901883768421054E-5</v>
      </c>
      <c r="CG50" s="2">
        <f t="shared" si="50"/>
        <v>1.8082467477092966E-5</v>
      </c>
      <c r="CH50" s="2">
        <f t="shared" si="50"/>
        <v>0</v>
      </c>
      <c r="CI50" s="2">
        <f t="shared" si="50"/>
        <v>0</v>
      </c>
      <c r="CJ50" s="2">
        <f t="shared" si="50"/>
        <v>0</v>
      </c>
      <c r="CK50" s="21">
        <f t="shared" si="58"/>
        <v>8.9217196568068105E-2</v>
      </c>
      <c r="CL50" s="21">
        <f t="shared" si="58"/>
        <v>5.3231440987985493E-3</v>
      </c>
      <c r="CM50" s="21">
        <f t="shared" si="58"/>
        <v>3.1808826007545158E-4</v>
      </c>
      <c r="CN50" s="21">
        <f t="shared" si="58"/>
        <v>1.9034357443960879E-5</v>
      </c>
      <c r="CO50" s="21">
        <f t="shared" si="58"/>
        <v>1.1405032737733553E-6</v>
      </c>
      <c r="CP50" s="21">
        <f t="shared" si="58"/>
        <v>6.8420088259624825E-8</v>
      </c>
      <c r="CQ50" s="21">
        <f t="shared" si="58"/>
        <v>4.1092675797435651E-9</v>
      </c>
      <c r="CR50" s="2">
        <f t="shared" si="51"/>
        <v>66.70261937851167</v>
      </c>
      <c r="CS50" s="2">
        <f t="shared" si="51"/>
        <v>69.481895185949654</v>
      </c>
      <c r="CT50" s="2">
        <f t="shared" si="51"/>
        <v>72.261170993387651</v>
      </c>
      <c r="CU50" s="2">
        <f t="shared" si="51"/>
        <v>75.040446800825634</v>
      </c>
      <c r="CV50" s="2">
        <f t="shared" si="51"/>
        <v>77.819722608263632</v>
      </c>
      <c r="CW50" s="2">
        <f t="shared" si="51"/>
        <v>80.598998415701615</v>
      </c>
      <c r="CX50" s="2">
        <f t="shared" si="51"/>
        <v>83.378274223139599</v>
      </c>
      <c r="CY50" s="2">
        <f t="shared" si="52"/>
        <v>5.6538170685609037E-15</v>
      </c>
      <c r="CZ50" s="2">
        <f t="shared" si="52"/>
        <v>3.3733493706358035E-16</v>
      </c>
      <c r="DA50" s="2">
        <f t="shared" si="52"/>
        <v>2.0157686934266927E-17</v>
      </c>
      <c r="DB50" s="2">
        <f t="shared" si="52"/>
        <v>1.2062331276025569E-18</v>
      </c>
      <c r="DC50" s="2">
        <f t="shared" si="52"/>
        <v>7.2275241887179145E-20</v>
      </c>
      <c r="DD50" s="2">
        <f t="shared" si="52"/>
        <v>4.3358738711553263E-21</v>
      </c>
      <c r="DE50" s="2">
        <f t="shared" si="52"/>
        <v>2.6040986229034041E-22</v>
      </c>
      <c r="DF50" s="2"/>
      <c r="DG50" s="6">
        <f t="shared" si="33"/>
        <v>89</v>
      </c>
      <c r="DH50" s="2">
        <f t="shared" si="53"/>
        <v>3.8158452166436871E-5</v>
      </c>
      <c r="DI50" s="2">
        <f t="shared" si="53"/>
        <v>4.5681588340329421E-6</v>
      </c>
      <c r="DJ50" s="2">
        <f t="shared" si="53"/>
        <v>3.1934055244819964E-7</v>
      </c>
      <c r="DK50" s="2">
        <f t="shared" si="53"/>
        <v>1.7789221735675655E-8</v>
      </c>
      <c r="DL50" s="2">
        <f t="shared" si="53"/>
        <v>9.040388582182146E-10</v>
      </c>
      <c r="DM50" s="2">
        <f t="shared" si="53"/>
        <v>4.9412540725768399E-11</v>
      </c>
      <c r="DN50" s="2">
        <f t="shared" si="53"/>
        <v>2.6764290783631847E-12</v>
      </c>
      <c r="DO50" s="2">
        <f t="shared" si="53"/>
        <v>1.4331646980281222E-13</v>
      </c>
      <c r="DP50" s="2">
        <f t="shared" si="53"/>
        <v>7.5617290207219411E-15</v>
      </c>
      <c r="DQ50" s="2">
        <f t="shared" si="53"/>
        <v>3.275157922644212E-16</v>
      </c>
      <c r="DR50" s="2">
        <f t="shared" si="53"/>
        <v>1.3322676295501878E-17</v>
      </c>
      <c r="DS50" s="2">
        <f t="shared" si="53"/>
        <v>0</v>
      </c>
      <c r="DT50" s="2">
        <f t="shared" si="53"/>
        <v>0</v>
      </c>
      <c r="DU50" s="21">
        <f t="shared" si="59"/>
        <v>6.3617652015090316E-4</v>
      </c>
      <c r="DV50" s="21">
        <f t="shared" si="59"/>
        <v>3.8068714887921757E-5</v>
      </c>
      <c r="DW50" s="21">
        <f t="shared" si="59"/>
        <v>2.2810065475467106E-6</v>
      </c>
      <c r="DX50" s="21">
        <f t="shared" si="59"/>
        <v>1.3684017651924965E-7</v>
      </c>
      <c r="DY50" s="21">
        <f t="shared" si="59"/>
        <v>8.2185351594871302E-9</v>
      </c>
      <c r="DZ50" s="21">
        <f t="shared" si="59"/>
        <v>4.9412543087370295E-10</v>
      </c>
      <c r="EA50" s="21">
        <f t="shared" si="59"/>
        <v>2.9738102197157745E-11</v>
      </c>
      <c r="EB50" s="21">
        <f t="shared" si="59"/>
        <v>1.7914158317025872E-12</v>
      </c>
      <c r="EC50" s="21">
        <f t="shared" si="59"/>
        <v>1.0800971947177181E-13</v>
      </c>
      <c r="ED50" s="21">
        <f t="shared" si="59"/>
        <v>6.517645458684362E-15</v>
      </c>
      <c r="EE50" s="21">
        <f t="shared" si="59"/>
        <v>3.9360453487138476E-16</v>
      </c>
      <c r="EF50" s="21">
        <f t="shared" si="59"/>
        <v>2.3787704734079187E-17</v>
      </c>
      <c r="EG50" s="21">
        <f t="shared" si="59"/>
        <v>1.4386366934799758E-18</v>
      </c>
      <c r="EH50" s="2">
        <f t="shared" si="54"/>
        <v>72.261170993387651</v>
      </c>
      <c r="EI50" s="2">
        <f t="shared" si="54"/>
        <v>75.040446800825634</v>
      </c>
      <c r="EJ50" s="2">
        <f t="shared" si="54"/>
        <v>77.819722608263632</v>
      </c>
      <c r="EK50" s="2">
        <f t="shared" si="54"/>
        <v>80.598998415701615</v>
      </c>
      <c r="EL50" s="2">
        <f t="shared" si="54"/>
        <v>83.378274223139599</v>
      </c>
      <c r="EM50" s="2">
        <f t="shared" si="54"/>
        <v>86.157550030577582</v>
      </c>
      <c r="EN50" s="2">
        <f t="shared" si="54"/>
        <v>88.936825838015565</v>
      </c>
      <c r="EO50" s="2">
        <f t="shared" si="54"/>
        <v>91.716101645453563</v>
      </c>
      <c r="EP50" s="2">
        <f t="shared" si="54"/>
        <v>94.495377452891546</v>
      </c>
      <c r="EQ50" s="2">
        <f t="shared" si="54"/>
        <v>97.274653260329529</v>
      </c>
      <c r="ER50" s="2">
        <f t="shared" si="54"/>
        <v>100.05392906776751</v>
      </c>
      <c r="ES50" s="2">
        <f t="shared" si="54"/>
        <v>102.8332048752055</v>
      </c>
      <c r="ET50" s="2">
        <f t="shared" si="54"/>
        <v>105.61248068264348</v>
      </c>
      <c r="EU50" s="2">
        <f t="shared" si="55"/>
        <v>4.0315373868533853E-17</v>
      </c>
      <c r="EV50" s="2">
        <f t="shared" si="55"/>
        <v>2.4124662552051138E-18</v>
      </c>
      <c r="EW50" s="2">
        <f t="shared" si="55"/>
        <v>1.4455048377435829E-19</v>
      </c>
      <c r="EX50" s="2">
        <f t="shared" si="55"/>
        <v>8.6717477423106527E-21</v>
      </c>
      <c r="EY50" s="2">
        <f t="shared" si="55"/>
        <v>5.2081972458068082E-22</v>
      </c>
      <c r="EZ50" s="2">
        <f t="shared" si="55"/>
        <v>3.1313398859236163E-23</v>
      </c>
      <c r="FA50" s="2">
        <f t="shared" si="55"/>
        <v>1.8845438720353895E-24</v>
      </c>
      <c r="FB50" s="2">
        <f t="shared" si="55"/>
        <v>1.135244508959267E-25</v>
      </c>
      <c r="FC50" s="2">
        <f t="shared" si="55"/>
        <v>6.8447224072127673E-27</v>
      </c>
      <c r="FD50" s="2">
        <f t="shared" si="55"/>
        <v>4.1303203184244766E-28</v>
      </c>
      <c r="FE50" s="2">
        <f t="shared" si="55"/>
        <v>2.4943253168402985E-29</v>
      </c>
      <c r="FF50" s="2">
        <f t="shared" si="55"/>
        <v>1.5074591088892772E-30</v>
      </c>
      <c r="FG50" s="2">
        <f t="shared" si="55"/>
        <v>9.1168358277543275E-32</v>
      </c>
    </row>
    <row r="51" spans="1:163" x14ac:dyDescent="0.25">
      <c r="A51" s="19">
        <v>33</v>
      </c>
      <c r="B51" s="19">
        <v>91</v>
      </c>
      <c r="C51" s="4">
        <f t="shared" si="37"/>
        <v>33</v>
      </c>
      <c r="D51" s="20">
        <f t="shared" si="37"/>
        <v>91</v>
      </c>
      <c r="E51" s="8">
        <f t="shared" si="12"/>
        <v>364.16</v>
      </c>
      <c r="F51" s="21">
        <f t="shared" si="44"/>
        <v>6.3371356147021542E-14</v>
      </c>
      <c r="G51" s="7">
        <f t="shared" si="13"/>
        <v>1.4979743202319875</v>
      </c>
      <c r="H51" s="7">
        <f t="shared" si="14"/>
        <v>2.9832719329300622E-2</v>
      </c>
      <c r="I51" s="32">
        <f t="shared" si="15"/>
        <v>84.365790814625115</v>
      </c>
      <c r="J51" s="2">
        <f t="shared" si="38"/>
        <v>6.3599940650333434E-2</v>
      </c>
      <c r="K51" s="2">
        <f t="shared" si="16"/>
        <v>0.74558069137224825</v>
      </c>
      <c r="L51" s="2">
        <f t="shared" si="45"/>
        <v>0.99751299935703563</v>
      </c>
      <c r="M51" s="2">
        <f t="shared" si="17"/>
        <v>0.50254867431821082</v>
      </c>
      <c r="N51" s="2">
        <f t="shared" si="18"/>
        <v>0.40276616212960664</v>
      </c>
      <c r="O51" s="2">
        <f t="shared" si="19"/>
        <v>5.1508876922307104E-5</v>
      </c>
      <c r="P51" s="2">
        <f t="shared" si="20"/>
        <v>6.4856843133517258E-5</v>
      </c>
      <c r="Q51" s="6">
        <f t="shared" si="21"/>
        <v>91</v>
      </c>
      <c r="R51" s="2">
        <f t="shared" si="46"/>
        <v>0.05</v>
      </c>
      <c r="S51" s="2">
        <f t="shared" si="46"/>
        <v>0.1</v>
      </c>
      <c r="T51" s="2">
        <f t="shared" si="46"/>
        <v>0.14999999999999994</v>
      </c>
      <c r="U51" s="2">
        <f t="shared" si="46"/>
        <v>0.17685842568973312</v>
      </c>
      <c r="V51" s="2">
        <f t="shared" si="46"/>
        <v>2.4460001536447631E-2</v>
      </c>
      <c r="W51" s="2">
        <f t="shared" si="46"/>
        <v>1.1808452468139107E-3</v>
      </c>
      <c r="X51" s="2">
        <f t="shared" si="46"/>
        <v>4.7944879249928189E-5</v>
      </c>
      <c r="Y51" s="2">
        <f t="shared" si="46"/>
        <v>1.4569659661844982E-6</v>
      </c>
      <c r="Z51" s="21">
        <f t="shared" ref="Z51:AG66" si="62">Z50+(AP51-AP50)/$F51</f>
        <v>9857.0417607848249</v>
      </c>
      <c r="AA51" s="21">
        <f t="shared" si="62"/>
        <v>592.73802748507114</v>
      </c>
      <c r="AB51" s="21">
        <f t="shared" si="62"/>
        <v>35.719292112107553</v>
      </c>
      <c r="AC51" s="21">
        <f t="shared" si="62"/>
        <v>2.1566866129451734</v>
      </c>
      <c r="AD51" s="21">
        <f t="shared" si="62"/>
        <v>0.13045043813675755</v>
      </c>
      <c r="AE51" s="21">
        <f t="shared" si="62"/>
        <v>7.9034518020114145E-3</v>
      </c>
      <c r="AF51" s="21">
        <f t="shared" si="62"/>
        <v>4.7956376482200522E-4</v>
      </c>
      <c r="AG51" s="21">
        <f t="shared" si="62"/>
        <v>2.9139743881954231E-5</v>
      </c>
      <c r="AH51" s="2">
        <f t="shared" si="61"/>
        <v>55.280235414199318</v>
      </c>
      <c r="AI51" s="2">
        <f t="shared" si="61"/>
        <v>58.044247184909281</v>
      </c>
      <c r="AJ51" s="2">
        <f t="shared" si="61"/>
        <v>60.808258955619252</v>
      </c>
      <c r="AK51" s="2">
        <f t="shared" si="61"/>
        <v>63.572270726329215</v>
      </c>
      <c r="AL51" s="2">
        <f t="shared" si="61"/>
        <v>66.336282497039178</v>
      </c>
      <c r="AM51" s="2">
        <f t="shared" si="61"/>
        <v>69.100294267749149</v>
      </c>
      <c r="AN51" s="2">
        <f t="shared" si="61"/>
        <v>71.864306038459105</v>
      </c>
      <c r="AO51" s="2">
        <f t="shared" si="60"/>
        <v>74.62831780916909</v>
      </c>
      <c r="AP51" s="2">
        <f t="shared" si="40"/>
        <v>6.2465614711757646E-10</v>
      </c>
      <c r="AQ51" s="2">
        <f t="shared" si="40"/>
        <v>3.7562679257334085E-11</v>
      </c>
      <c r="AR51" s="2">
        <f t="shared" si="40"/>
        <v>2.263582158411636E-12</v>
      </c>
      <c r="AS51" s="2">
        <f t="shared" si="40"/>
        <v>1.366722267081853E-13</v>
      </c>
      <c r="AT51" s="2">
        <f t="shared" si="40"/>
        <v>8.2668235119499678E-15</v>
      </c>
      <c r="AU51" s="2">
        <f t="shared" si="40"/>
        <v>5.0085253572067895E-16</v>
      </c>
      <c r="AV51" s="2">
        <f t="shared" si="40"/>
        <v>3.0390608662173293E-17</v>
      </c>
      <c r="AW51" s="2">
        <f t="shared" si="40"/>
        <v>1.8466251708209812E-18</v>
      </c>
      <c r="AX51" s="2"/>
      <c r="AY51" s="6">
        <f t="shared" si="25"/>
        <v>91</v>
      </c>
      <c r="AZ51" s="2">
        <f t="shared" si="47"/>
        <v>0.05</v>
      </c>
      <c r="BA51" s="2">
        <f t="shared" si="47"/>
        <v>0.14999999999999994</v>
      </c>
      <c r="BB51" s="2">
        <f t="shared" si="47"/>
        <v>0.17672503102425635</v>
      </c>
      <c r="BC51" s="2">
        <f t="shared" si="47"/>
        <v>2.4397831419374107E-2</v>
      </c>
      <c r="BD51" s="2">
        <f t="shared" si="47"/>
        <v>1.5701311205208901E-3</v>
      </c>
      <c r="BE51" s="2">
        <f t="shared" si="47"/>
        <v>7.1715742860495313E-5</v>
      </c>
      <c r="BF51" s="2">
        <f t="shared" si="47"/>
        <v>1.4528225948495788E-6</v>
      </c>
      <c r="BG51" s="21">
        <f t="shared" ref="BG51:BM66" si="63">BG50+(BU51-BU50)/$F51</f>
        <v>591.2237002081431</v>
      </c>
      <c r="BH51" s="21">
        <f t="shared" si="63"/>
        <v>35.625993346295004</v>
      </c>
      <c r="BI51" s="21">
        <f t="shared" si="63"/>
        <v>2.1509388763291386</v>
      </c>
      <c r="BJ51" s="21">
        <f t="shared" si="63"/>
        <v>0.13009633587529201</v>
      </c>
      <c r="BK51" s="21">
        <f t="shared" si="63"/>
        <v>7.8816342408985531E-3</v>
      </c>
      <c r="BL51" s="21">
        <f t="shared" si="63"/>
        <v>4.7821928101825857E-4</v>
      </c>
      <c r="BM51" s="21">
        <f t="shared" si="63"/>
        <v>2.9056874043813327E-5</v>
      </c>
      <c r="BN51" s="2">
        <f t="shared" si="48"/>
        <v>58.044247184909281</v>
      </c>
      <c r="BO51" s="2">
        <f t="shared" si="48"/>
        <v>60.808258955619252</v>
      </c>
      <c r="BP51" s="2">
        <f t="shared" si="48"/>
        <v>63.572270726329215</v>
      </c>
      <c r="BQ51" s="2">
        <f t="shared" si="48"/>
        <v>66.336282497039178</v>
      </c>
      <c r="BR51" s="2">
        <f t="shared" si="48"/>
        <v>69.100294267749149</v>
      </c>
      <c r="BS51" s="2">
        <f t="shared" si="48"/>
        <v>71.864306038459105</v>
      </c>
      <c r="BT51" s="2">
        <f t="shared" si="48"/>
        <v>74.62831780916909</v>
      </c>
      <c r="BU51" s="2">
        <f t="shared" si="49"/>
        <v>3.7466714098370209E-11</v>
      </c>
      <c r="BV51" s="2">
        <f t="shared" si="49"/>
        <v>2.2576696829162156E-12</v>
      </c>
      <c r="BW51" s="2">
        <f t="shared" si="49"/>
        <v>1.3630798463845708E-13</v>
      </c>
      <c r="BX51" s="2">
        <f t="shared" si="49"/>
        <v>8.2443835645826975E-15</v>
      </c>
      <c r="BY51" s="2">
        <f t="shared" si="49"/>
        <v>4.9946992705724346E-16</v>
      </c>
      <c r="BZ51" s="2">
        <f t="shared" si="49"/>
        <v>3.0305406892619715E-17</v>
      </c>
      <c r="CA51" s="2">
        <f t="shared" si="49"/>
        <v>1.8413735965412416E-18</v>
      </c>
      <c r="CB51" s="2"/>
      <c r="CC51" s="6">
        <f t="shared" si="29"/>
        <v>91</v>
      </c>
      <c r="CD51" s="2">
        <f t="shared" si="50"/>
        <v>0</v>
      </c>
      <c r="CE51" s="2">
        <f t="shared" si="50"/>
        <v>0</v>
      </c>
      <c r="CF51" s="2">
        <f t="shared" si="50"/>
        <v>2.3905247620165104E-5</v>
      </c>
      <c r="CG51" s="2">
        <f t="shared" si="50"/>
        <v>2.7603629302141996E-5</v>
      </c>
      <c r="CH51" s="2">
        <f t="shared" si="50"/>
        <v>0</v>
      </c>
      <c r="CI51" s="2">
        <f t="shared" si="50"/>
        <v>0</v>
      </c>
      <c r="CJ51" s="2">
        <f t="shared" si="50"/>
        <v>0</v>
      </c>
      <c r="CK51" s="21">
        <f t="shared" ref="CK51:CQ66" si="64">CK50+(CY51-CY50)/$F51</f>
        <v>0.13009633587529201</v>
      </c>
      <c r="CL51" s="21">
        <f t="shared" si="64"/>
        <v>7.8816342408985531E-3</v>
      </c>
      <c r="CM51" s="21">
        <f t="shared" si="64"/>
        <v>4.7821928101825857E-4</v>
      </c>
      <c r="CN51" s="21">
        <f t="shared" si="64"/>
        <v>2.9056874043813327E-5</v>
      </c>
      <c r="CO51" s="21">
        <f t="shared" si="64"/>
        <v>1.7678210080415112E-6</v>
      </c>
      <c r="CP51" s="21">
        <f t="shared" si="64"/>
        <v>1.0768527894215316E-7</v>
      </c>
      <c r="CQ51" s="21">
        <f t="shared" si="64"/>
        <v>6.5670143133642879E-9</v>
      </c>
      <c r="CR51" s="2">
        <f t="shared" si="51"/>
        <v>66.336282497039178</v>
      </c>
      <c r="CS51" s="2">
        <f t="shared" si="51"/>
        <v>69.100294267749149</v>
      </c>
      <c r="CT51" s="2">
        <f t="shared" si="51"/>
        <v>71.864306038459105</v>
      </c>
      <c r="CU51" s="2">
        <f t="shared" si="51"/>
        <v>74.62831780916909</v>
      </c>
      <c r="CV51" s="2">
        <f t="shared" si="51"/>
        <v>77.392329579879046</v>
      </c>
      <c r="CW51" s="2">
        <f t="shared" si="51"/>
        <v>80.156341350589017</v>
      </c>
      <c r="CX51" s="2">
        <f t="shared" si="51"/>
        <v>82.920353121298987</v>
      </c>
      <c r="CY51" s="2">
        <f t="shared" si="52"/>
        <v>8.2443835645826975E-15</v>
      </c>
      <c r="CZ51" s="2">
        <f t="shared" si="52"/>
        <v>4.9946992705724346E-16</v>
      </c>
      <c r="DA51" s="2">
        <f t="shared" si="52"/>
        <v>3.0305406892619715E-17</v>
      </c>
      <c r="DB51" s="2">
        <f t="shared" si="52"/>
        <v>1.8413735965412416E-18</v>
      </c>
      <c r="DC51" s="2">
        <f t="shared" si="52"/>
        <v>1.1202921744282907E-19</v>
      </c>
      <c r="DD51" s="2">
        <f t="shared" si="52"/>
        <v>6.8241622540785418E-21</v>
      </c>
      <c r="DE51" s="2">
        <f t="shared" si="52"/>
        <v>4.1616060586579811E-22</v>
      </c>
      <c r="DF51" s="2"/>
      <c r="DG51" s="6">
        <f t="shared" si="33"/>
        <v>91</v>
      </c>
      <c r="DH51" s="2">
        <f t="shared" si="53"/>
        <v>5.7358879227669134E-5</v>
      </c>
      <c r="DI51" s="2">
        <f t="shared" si="53"/>
        <v>6.9734471419735651E-6</v>
      </c>
      <c r="DJ51" s="2">
        <f t="shared" si="53"/>
        <v>4.9498900720035269E-7</v>
      </c>
      <c r="DK51" s="2">
        <f t="shared" si="53"/>
        <v>2.7998169516152415E-8</v>
      </c>
      <c r="DL51" s="2">
        <f t="shared" si="53"/>
        <v>1.4447431384567722E-9</v>
      </c>
      <c r="DM51" s="2">
        <f t="shared" si="53"/>
        <v>8.0181006278934324E-11</v>
      </c>
      <c r="DN51" s="2">
        <f t="shared" si="53"/>
        <v>4.4098225071564913E-12</v>
      </c>
      <c r="DO51" s="2">
        <f t="shared" si="53"/>
        <v>2.397637643980488E-13</v>
      </c>
      <c r="DP51" s="2">
        <f t="shared" si="53"/>
        <v>1.2846390617937687E-14</v>
      </c>
      <c r="DQ51" s="2">
        <f t="shared" si="53"/>
        <v>5.6066262743570413E-16</v>
      </c>
      <c r="DR51" s="2">
        <f t="shared" si="53"/>
        <v>1.9984014443252817E-17</v>
      </c>
      <c r="DS51" s="2">
        <f t="shared" si="53"/>
        <v>0</v>
      </c>
      <c r="DT51" s="2">
        <f t="shared" si="53"/>
        <v>0</v>
      </c>
      <c r="DU51" s="21">
        <f t="shared" ref="DU51:EG66" si="65">DU50+(EU51-EU50)/$F51</f>
        <v>9.5643856203651715E-4</v>
      </c>
      <c r="DV51" s="21">
        <f t="shared" si="65"/>
        <v>5.8113748087626653E-5</v>
      </c>
      <c r="DW51" s="21">
        <f t="shared" si="65"/>
        <v>3.5356420160830224E-6</v>
      </c>
      <c r="DX51" s="21">
        <f t="shared" si="65"/>
        <v>2.1537055788430633E-7</v>
      </c>
      <c r="DY51" s="21">
        <f t="shared" si="65"/>
        <v>1.3134028626728576E-8</v>
      </c>
      <c r="DZ51" s="21">
        <f t="shared" si="65"/>
        <v>8.0181000775412759E-10</v>
      </c>
      <c r="EA51" s="21">
        <f t="shared" si="65"/>
        <v>4.8997976242547864E-11</v>
      </c>
      <c r="EB51" s="21">
        <f t="shared" si="65"/>
        <v>2.997035157876541E-12</v>
      </c>
      <c r="EC51" s="21">
        <f t="shared" si="65"/>
        <v>1.8347999586353448E-13</v>
      </c>
      <c r="ED51" s="21">
        <f t="shared" si="65"/>
        <v>1.1242088352935111E-14</v>
      </c>
      <c r="EE51" s="21">
        <f t="shared" si="65"/>
        <v>6.8936092675083049E-16</v>
      </c>
      <c r="EF51" s="21">
        <f t="shared" si="65"/>
        <v>4.2302823363550134E-17</v>
      </c>
      <c r="EG51" s="21">
        <f t="shared" si="65"/>
        <v>2.5977546628953727E-18</v>
      </c>
      <c r="EH51" s="2">
        <f t="shared" si="54"/>
        <v>71.864306038459105</v>
      </c>
      <c r="EI51" s="2">
        <f t="shared" si="54"/>
        <v>74.62831780916909</v>
      </c>
      <c r="EJ51" s="2">
        <f t="shared" si="54"/>
        <v>77.392329579879046</v>
      </c>
      <c r="EK51" s="2">
        <f t="shared" si="54"/>
        <v>80.156341350589017</v>
      </c>
      <c r="EL51" s="2">
        <f t="shared" si="54"/>
        <v>82.920353121298987</v>
      </c>
      <c r="EM51" s="2">
        <f t="shared" si="54"/>
        <v>85.684364892008944</v>
      </c>
      <c r="EN51" s="2">
        <f t="shared" si="54"/>
        <v>88.448376662718914</v>
      </c>
      <c r="EO51" s="2">
        <f t="shared" si="54"/>
        <v>91.21238843342887</v>
      </c>
      <c r="EP51" s="2">
        <f t="shared" si="54"/>
        <v>93.976400204138841</v>
      </c>
      <c r="EQ51" s="2">
        <f t="shared" si="54"/>
        <v>96.740411974848811</v>
      </c>
      <c r="ER51" s="2">
        <f t="shared" si="54"/>
        <v>99.504423745558768</v>
      </c>
      <c r="ES51" s="2">
        <f t="shared" si="54"/>
        <v>102.26843551626874</v>
      </c>
      <c r="ET51" s="2">
        <f t="shared" si="54"/>
        <v>105.03244728697871</v>
      </c>
      <c r="EU51" s="2">
        <f t="shared" si="55"/>
        <v>6.0610813785239429E-17</v>
      </c>
      <c r="EV51" s="2">
        <f t="shared" si="55"/>
        <v>3.6827471930824832E-18</v>
      </c>
      <c r="EW51" s="2">
        <f t="shared" si="55"/>
        <v>2.2405843488565814E-19</v>
      </c>
      <c r="EX51" s="2">
        <f t="shared" si="55"/>
        <v>1.3648324508157084E-20</v>
      </c>
      <c r="EY51" s="2">
        <f t="shared" si="55"/>
        <v>8.3232121173159622E-22</v>
      </c>
      <c r="EZ51" s="2">
        <f t="shared" si="55"/>
        <v>5.0811787761671183E-23</v>
      </c>
      <c r="FA51" s="2">
        <f t="shared" si="55"/>
        <v>3.1050682095125832E-24</v>
      </c>
      <c r="FB51" s="2">
        <f t="shared" si="55"/>
        <v>1.8992618259262846E-25</v>
      </c>
      <c r="FC51" s="2">
        <f t="shared" si="55"/>
        <v>1.1627376170949311E-26</v>
      </c>
      <c r="FD51" s="2">
        <f t="shared" si="55"/>
        <v>7.1242638509027711E-28</v>
      </c>
      <c r="FE51" s="2">
        <f t="shared" si="55"/>
        <v>4.368573681095341E-29</v>
      </c>
      <c r="FF51" s="2">
        <f t="shared" si="55"/>
        <v>2.680787285661834E-30</v>
      </c>
      <c r="FG51" s="2">
        <f t="shared" si="55"/>
        <v>1.6462323593377882E-31</v>
      </c>
    </row>
    <row r="52" spans="1:163" x14ac:dyDescent="0.25">
      <c r="A52" s="19">
        <v>34</v>
      </c>
      <c r="B52" s="19">
        <v>93</v>
      </c>
      <c r="C52" s="4">
        <f t="shared" si="37"/>
        <v>34</v>
      </c>
      <c r="D52" s="20">
        <f t="shared" si="37"/>
        <v>93</v>
      </c>
      <c r="E52" s="8">
        <f t="shared" si="12"/>
        <v>366.16</v>
      </c>
      <c r="F52" s="21">
        <f t="shared" si="44"/>
        <v>6.3371356147021542E-14</v>
      </c>
      <c r="G52" s="7">
        <f t="shared" si="13"/>
        <v>1.4980002540015918</v>
      </c>
      <c r="H52" s="7">
        <f t="shared" si="14"/>
        <v>2.8659149881165195E-2</v>
      </c>
      <c r="I52" s="32">
        <f t="shared" si="15"/>
        <v>84.481154931289481</v>
      </c>
      <c r="J52" s="2">
        <f t="shared" si="38"/>
        <v>6.4999975383004144E-2</v>
      </c>
      <c r="K52" s="2">
        <f t="shared" si="16"/>
        <v>0.7515359960374095</v>
      </c>
      <c r="L52" s="2">
        <f t="shared" si="45"/>
        <v>0.99750216356463839</v>
      </c>
      <c r="M52" s="2">
        <f t="shared" si="17"/>
        <v>0.52718436521378342</v>
      </c>
      <c r="N52" s="2">
        <f t="shared" si="18"/>
        <v>0.42763260318466773</v>
      </c>
      <c r="O52" s="2">
        <f t="shared" si="19"/>
        <v>7.7723821430825135E-5</v>
      </c>
      <c r="P52" s="2">
        <f t="shared" si="20"/>
        <v>9.7242290984663734E-5</v>
      </c>
      <c r="Q52" s="6">
        <f t="shared" si="21"/>
        <v>93</v>
      </c>
      <c r="R52" s="2">
        <f t="shared" si="46"/>
        <v>0.05</v>
      </c>
      <c r="S52" s="2">
        <f t="shared" si="46"/>
        <v>0.1</v>
      </c>
      <c r="T52" s="2">
        <f t="shared" si="46"/>
        <v>0.15</v>
      </c>
      <c r="U52" s="2">
        <f t="shared" si="46"/>
        <v>0.19085542184792412</v>
      </c>
      <c r="V52" s="2">
        <f t="shared" si="46"/>
        <v>3.4517216784331776E-2</v>
      </c>
      <c r="W52" s="2">
        <f t="shared" si="46"/>
        <v>1.7377565917099712E-3</v>
      </c>
      <c r="X52" s="2">
        <f t="shared" si="46"/>
        <v>7.1756014322599268E-5</v>
      </c>
      <c r="Y52" s="2">
        <f t="shared" si="46"/>
        <v>2.2139754949079826E-6</v>
      </c>
      <c r="Z52" s="21">
        <f t="shared" si="62"/>
        <v>13475.878985023202</v>
      </c>
      <c r="AA52" s="21">
        <f t="shared" si="62"/>
        <v>822.68466227762758</v>
      </c>
      <c r="AB52" s="21">
        <f t="shared" si="62"/>
        <v>50.330740655332335</v>
      </c>
      <c r="AC52" s="21">
        <f t="shared" si="62"/>
        <v>3.0851562145744325</v>
      </c>
      <c r="AD52" s="21">
        <f t="shared" si="62"/>
        <v>0.18945020605065041</v>
      </c>
      <c r="AE52" s="21">
        <f t="shared" si="62"/>
        <v>1.1652673400549655E-2</v>
      </c>
      <c r="AF52" s="21">
        <f t="shared" si="62"/>
        <v>7.1781771272737098E-4</v>
      </c>
      <c r="AG52" s="21">
        <f t="shared" si="62"/>
        <v>4.4280490264571646E-5</v>
      </c>
      <c r="AH52" s="2">
        <f t="shared" si="61"/>
        <v>54.978289623210685</v>
      </c>
      <c r="AI52" s="2">
        <f t="shared" si="61"/>
        <v>57.727204104371218</v>
      </c>
      <c r="AJ52" s="2">
        <f t="shared" si="61"/>
        <v>60.476118585531751</v>
      </c>
      <c r="AK52" s="2">
        <f t="shared" si="61"/>
        <v>63.225033066692284</v>
      </c>
      <c r="AL52" s="2">
        <f t="shared" si="61"/>
        <v>65.973947547852816</v>
      </c>
      <c r="AM52" s="2">
        <f t="shared" si="61"/>
        <v>68.722862029013356</v>
      </c>
      <c r="AN52" s="2">
        <f t="shared" si="61"/>
        <v>71.471776510173882</v>
      </c>
      <c r="AO52" s="2">
        <f t="shared" si="60"/>
        <v>74.220690991334422</v>
      </c>
      <c r="AP52" s="2">
        <f t="shared" si="40"/>
        <v>8.5398676969288547E-10</v>
      </c>
      <c r="AQ52" s="2">
        <f t="shared" si="40"/>
        <v>5.2134709345582272E-11</v>
      </c>
      <c r="AR52" s="2">
        <f t="shared" si="40"/>
        <v>3.1895294678682125E-12</v>
      </c>
      <c r="AS52" s="2">
        <f t="shared" si="40"/>
        <v>1.955106045047163E-13</v>
      </c>
      <c r="AT52" s="2">
        <f t="shared" si="40"/>
        <v>1.2005718817012887E-14</v>
      </c>
      <c r="AU52" s="2">
        <f t="shared" si="40"/>
        <v>7.3844579291575126E-16</v>
      </c>
      <c r="AV52" s="2">
        <f t="shared" si="40"/>
        <v>4.5489084448318143E-17</v>
      </c>
      <c r="AW52" s="2">
        <f t="shared" si="40"/>
        <v>2.8061148021655572E-18</v>
      </c>
      <c r="AX52" s="2"/>
      <c r="AY52" s="6">
        <f t="shared" si="25"/>
        <v>93</v>
      </c>
      <c r="AZ52" s="2">
        <f t="shared" si="47"/>
        <v>0.05</v>
      </c>
      <c r="BA52" s="2">
        <f t="shared" si="47"/>
        <v>0.15</v>
      </c>
      <c r="BB52" s="2">
        <f t="shared" si="47"/>
        <v>0.19078010719131877</v>
      </c>
      <c r="BC52" s="2">
        <f t="shared" si="47"/>
        <v>3.4432291474692338E-2</v>
      </c>
      <c r="BD52" s="2">
        <f t="shared" si="47"/>
        <v>2.3106638157923023E-3</v>
      </c>
      <c r="BE52" s="2">
        <f t="shared" si="47"/>
        <v>1.0733301069595357E-4</v>
      </c>
      <c r="BF52" s="2">
        <f t="shared" si="47"/>
        <v>2.2076921683600314E-6</v>
      </c>
      <c r="BG52" s="21">
        <f t="shared" si="63"/>
        <v>820.58849904342844</v>
      </c>
      <c r="BH52" s="21">
        <f t="shared" si="63"/>
        <v>50.199611316947824</v>
      </c>
      <c r="BI52" s="21">
        <f t="shared" si="63"/>
        <v>3.0769539550035998</v>
      </c>
      <c r="BJ52" s="21">
        <f t="shared" si="63"/>
        <v>0.18893714043908291</v>
      </c>
      <c r="BK52" s="21">
        <f t="shared" si="63"/>
        <v>1.1620577208099033E-2</v>
      </c>
      <c r="BL52" s="21">
        <f t="shared" si="63"/>
        <v>7.1580953516775861E-4</v>
      </c>
      <c r="BM52" s="21">
        <f t="shared" si="63"/>
        <v>4.415481817684638E-5</v>
      </c>
      <c r="BN52" s="2">
        <f t="shared" si="48"/>
        <v>57.727204104371218</v>
      </c>
      <c r="BO52" s="2">
        <f t="shared" si="48"/>
        <v>60.476118585531751</v>
      </c>
      <c r="BP52" s="2">
        <f t="shared" si="48"/>
        <v>63.225033066692284</v>
      </c>
      <c r="BQ52" s="2">
        <f t="shared" si="48"/>
        <v>65.973947547852816</v>
      </c>
      <c r="BR52" s="2">
        <f t="shared" si="48"/>
        <v>68.722862029013356</v>
      </c>
      <c r="BS52" s="2">
        <f t="shared" si="48"/>
        <v>71.471776510173882</v>
      </c>
      <c r="BT52" s="2">
        <f t="shared" si="48"/>
        <v>74.220690991334422</v>
      </c>
      <c r="BU52" s="2">
        <f t="shared" si="49"/>
        <v>5.2001872452951026E-11</v>
      </c>
      <c r="BV52" s="2">
        <f t="shared" si="49"/>
        <v>3.1812196176850886E-12</v>
      </c>
      <c r="BW52" s="2">
        <f t="shared" si="49"/>
        <v>1.9499081598664853E-13</v>
      </c>
      <c r="BX52" s="2">
        <f t="shared" si="49"/>
        <v>1.1973205146571982E-14</v>
      </c>
      <c r="BY52" s="2">
        <f t="shared" si="49"/>
        <v>7.3641181344510658E-16</v>
      </c>
      <c r="BZ52" s="2">
        <f t="shared" si="49"/>
        <v>4.5361823505389046E-17</v>
      </c>
      <c r="CA52" s="2">
        <f t="shared" si="49"/>
        <v>2.7981507912835136E-18</v>
      </c>
      <c r="CB52" s="2"/>
      <c r="CC52" s="6">
        <f t="shared" si="29"/>
        <v>93</v>
      </c>
      <c r="CD52" s="2">
        <f t="shared" si="50"/>
        <v>0</v>
      </c>
      <c r="CE52" s="2">
        <f t="shared" si="50"/>
        <v>0</v>
      </c>
      <c r="CF52" s="2">
        <f t="shared" si="50"/>
        <v>3.5777670231984529E-5</v>
      </c>
      <c r="CG52" s="2">
        <f t="shared" si="50"/>
        <v>4.1946151198840599E-5</v>
      </c>
      <c r="CH52" s="2">
        <f t="shared" si="50"/>
        <v>0</v>
      </c>
      <c r="CI52" s="2">
        <f t="shared" si="50"/>
        <v>0</v>
      </c>
      <c r="CJ52" s="2">
        <f t="shared" si="50"/>
        <v>0</v>
      </c>
      <c r="CK52" s="21">
        <f t="shared" si="64"/>
        <v>0.18893714043908291</v>
      </c>
      <c r="CL52" s="21">
        <f t="shared" si="64"/>
        <v>1.1620577208099033E-2</v>
      </c>
      <c r="CM52" s="21">
        <f t="shared" si="64"/>
        <v>7.1580953516775861E-4</v>
      </c>
      <c r="CN52" s="21">
        <f t="shared" si="64"/>
        <v>4.415481817684638E-5</v>
      </c>
      <c r="CO52" s="21">
        <f t="shared" si="64"/>
        <v>2.7272576456100286E-6</v>
      </c>
      <c r="CP52" s="21">
        <f t="shared" si="64"/>
        <v>1.6865637065813705E-7</v>
      </c>
      <c r="CQ52" s="21">
        <f t="shared" si="64"/>
        <v>1.0441738008409933E-8</v>
      </c>
      <c r="CR52" s="2">
        <f t="shared" si="51"/>
        <v>65.973947547852816</v>
      </c>
      <c r="CS52" s="2">
        <f t="shared" si="51"/>
        <v>68.722862029013356</v>
      </c>
      <c r="CT52" s="2">
        <f t="shared" si="51"/>
        <v>71.471776510173882</v>
      </c>
      <c r="CU52" s="2">
        <f t="shared" si="51"/>
        <v>74.220690991334422</v>
      </c>
      <c r="CV52" s="2">
        <f t="shared" si="51"/>
        <v>76.969605472494962</v>
      </c>
      <c r="CW52" s="2">
        <f t="shared" si="51"/>
        <v>79.718519953655502</v>
      </c>
      <c r="CX52" s="2">
        <f t="shared" si="51"/>
        <v>82.467434434816028</v>
      </c>
      <c r="CY52" s="2">
        <f t="shared" si="52"/>
        <v>1.1973205146571982E-14</v>
      </c>
      <c r="CZ52" s="2">
        <f t="shared" si="52"/>
        <v>7.3641181344510658E-16</v>
      </c>
      <c r="DA52" s="2">
        <f t="shared" si="52"/>
        <v>4.5361823505389046E-17</v>
      </c>
      <c r="DB52" s="2">
        <f t="shared" si="52"/>
        <v>2.7981507912835136E-18</v>
      </c>
      <c r="DC52" s="2">
        <f t="shared" si="52"/>
        <v>1.7283001830268441E-19</v>
      </c>
      <c r="DD52" s="2">
        <f t="shared" si="52"/>
        <v>1.0687983021884871E-20</v>
      </c>
      <c r="DE52" s="2">
        <f t="shared" si="52"/>
        <v>6.6170710111583893E-22</v>
      </c>
      <c r="DF52" s="2"/>
      <c r="DG52" s="6">
        <f t="shared" si="33"/>
        <v>93</v>
      </c>
      <c r="DH52" s="2">
        <f t="shared" si="53"/>
        <v>8.5835687556266025E-5</v>
      </c>
      <c r="DI52" s="2">
        <f t="shared" si="53"/>
        <v>1.0596688460706716E-5</v>
      </c>
      <c r="DJ52" s="2">
        <f t="shared" si="53"/>
        <v>7.636300581470579E-7</v>
      </c>
      <c r="DK52" s="2">
        <f t="shared" si="53"/>
        <v>4.3850648978605024E-8</v>
      </c>
      <c r="DL52" s="2">
        <f t="shared" si="53"/>
        <v>2.2971823421258366E-9</v>
      </c>
      <c r="DM52" s="2">
        <f t="shared" si="53"/>
        <v>1.2942990013087298E-10</v>
      </c>
      <c r="DN52" s="2">
        <f t="shared" si="53"/>
        <v>7.2267292150485214E-12</v>
      </c>
      <c r="DO52" s="2">
        <f t="shared" si="53"/>
        <v>3.9889869185572025E-13</v>
      </c>
      <c r="DP52" s="2">
        <f t="shared" si="53"/>
        <v>2.1690427232101684E-14</v>
      </c>
      <c r="DQ52" s="2">
        <f t="shared" si="53"/>
        <v>9.6589403142388631E-16</v>
      </c>
      <c r="DR52" s="2">
        <f t="shared" si="53"/>
        <v>3.6637359812630161E-17</v>
      </c>
      <c r="DS52" s="2">
        <f t="shared" si="53"/>
        <v>2.2204460492503131E-18</v>
      </c>
      <c r="DT52" s="2">
        <f t="shared" si="53"/>
        <v>0</v>
      </c>
      <c r="DU52" s="21">
        <f t="shared" si="65"/>
        <v>1.4316190703355172E-3</v>
      </c>
      <c r="DV52" s="21">
        <f t="shared" si="65"/>
        <v>8.830963635369276E-5</v>
      </c>
      <c r="DW52" s="21">
        <f t="shared" si="65"/>
        <v>5.4545152912200572E-6</v>
      </c>
      <c r="DX52" s="21">
        <f t="shared" si="65"/>
        <v>3.3731274131627409E-7</v>
      </c>
      <c r="DY52" s="21">
        <f t="shared" si="65"/>
        <v>2.0883476016819866E-8</v>
      </c>
      <c r="DZ52" s="21">
        <f t="shared" si="65"/>
        <v>1.2942989821702663E-9</v>
      </c>
      <c r="EA52" s="21">
        <f t="shared" si="65"/>
        <v>8.0297031241585098E-11</v>
      </c>
      <c r="EB52" s="21">
        <f t="shared" si="65"/>
        <v>4.9862184605300448E-12</v>
      </c>
      <c r="EC52" s="21">
        <f t="shared" si="65"/>
        <v>3.0990331540574667E-13</v>
      </c>
      <c r="ED52" s="21">
        <f t="shared" si="65"/>
        <v>1.9277133514244363E-14</v>
      </c>
      <c r="EE52" s="21">
        <f t="shared" si="65"/>
        <v>1.2000518637978982E-15</v>
      </c>
      <c r="EF52" s="21">
        <f t="shared" si="65"/>
        <v>7.4761934871749733E-17</v>
      </c>
      <c r="EG52" s="21">
        <f t="shared" si="65"/>
        <v>4.6608709588845464E-18</v>
      </c>
      <c r="EH52" s="2">
        <f t="shared" si="54"/>
        <v>71.471776510173882</v>
      </c>
      <c r="EI52" s="2">
        <f t="shared" si="54"/>
        <v>74.220690991334422</v>
      </c>
      <c r="EJ52" s="2">
        <f t="shared" si="54"/>
        <v>76.969605472494962</v>
      </c>
      <c r="EK52" s="2">
        <f t="shared" si="54"/>
        <v>79.718519953655502</v>
      </c>
      <c r="EL52" s="2">
        <f t="shared" si="54"/>
        <v>82.467434434816028</v>
      </c>
      <c r="EM52" s="2">
        <f t="shared" si="54"/>
        <v>85.216348915976567</v>
      </c>
      <c r="EN52" s="2">
        <f t="shared" si="54"/>
        <v>87.965263397137093</v>
      </c>
      <c r="EO52" s="2">
        <f t="shared" si="54"/>
        <v>90.714177878297633</v>
      </c>
      <c r="EP52" s="2">
        <f t="shared" si="54"/>
        <v>93.463092359458159</v>
      </c>
      <c r="EQ52" s="2">
        <f t="shared" si="54"/>
        <v>96.212006840618699</v>
      </c>
      <c r="ER52" s="2">
        <f t="shared" si="54"/>
        <v>98.960921321779225</v>
      </c>
      <c r="ES52" s="2">
        <f t="shared" si="54"/>
        <v>101.70983580293976</v>
      </c>
      <c r="ET52" s="2">
        <f t="shared" si="54"/>
        <v>104.4587502841003</v>
      </c>
      <c r="EU52" s="2">
        <f t="shared" si="55"/>
        <v>9.0723647010778093E-17</v>
      </c>
      <c r="EV52" s="2">
        <f t="shared" si="55"/>
        <v>5.5963015825670273E-18</v>
      </c>
      <c r="EW52" s="2">
        <f t="shared" si="55"/>
        <v>3.4566003660536881E-19</v>
      </c>
      <c r="EX52" s="2">
        <f t="shared" si="55"/>
        <v>2.1375966043769742E-20</v>
      </c>
      <c r="EY52" s="2">
        <f t="shared" si="55"/>
        <v>1.3234142022316779E-21</v>
      </c>
      <c r="EZ52" s="2">
        <f t="shared" si="55"/>
        <v>8.2021481957877695E-23</v>
      </c>
      <c r="FA52" s="2">
        <f t="shared" si="55"/>
        <v>5.0885317709217868E-24</v>
      </c>
      <c r="FB52" s="2">
        <f t="shared" si="55"/>
        <v>3.1598342610679223E-25</v>
      </c>
      <c r="FC52" s="2">
        <f t="shared" si="55"/>
        <v>1.9638993378947547E-26</v>
      </c>
      <c r="FD52" s="2">
        <f t="shared" si="55"/>
        <v>1.221618093665008E-27</v>
      </c>
      <c r="FE52" s="2">
        <f t="shared" si="55"/>
        <v>7.6048914063619285E-29</v>
      </c>
      <c r="FF52" s="2">
        <f t="shared" si="55"/>
        <v>4.7377652012638363E-30</v>
      </c>
      <c r="FG52" s="2">
        <f t="shared" si="55"/>
        <v>2.9536571349963262E-31</v>
      </c>
    </row>
    <row r="53" spans="1:163" x14ac:dyDescent="0.25">
      <c r="A53" s="19">
        <v>35</v>
      </c>
      <c r="B53" s="19">
        <v>95</v>
      </c>
      <c r="C53" s="4">
        <f t="shared" si="37"/>
        <v>35</v>
      </c>
      <c r="D53" s="20">
        <f t="shared" si="37"/>
        <v>95</v>
      </c>
      <c r="E53" s="8">
        <f t="shared" si="12"/>
        <v>368.16</v>
      </c>
      <c r="F53" s="21">
        <f t="shared" si="44"/>
        <v>6.3371356147021542E-14</v>
      </c>
      <c r="G53" s="7">
        <f t="shared" si="13"/>
        <v>1.4980185812766498</v>
      </c>
      <c r="H53" s="7">
        <f t="shared" si="14"/>
        <v>2.7657178625458922E-2</v>
      </c>
      <c r="I53" s="32">
        <f t="shared" si="15"/>
        <v>84.579919769672301</v>
      </c>
      <c r="J53" s="2">
        <f t="shared" si="38"/>
        <v>6.6196512051576256E-2</v>
      </c>
      <c r="K53" s="2">
        <f t="shared" si="16"/>
        <v>0.75672325828189124</v>
      </c>
      <c r="L53" s="2">
        <f t="shared" si="45"/>
        <v>0.99749450596991029</v>
      </c>
      <c r="M53" s="2">
        <f t="shared" si="17"/>
        <v>0.54812982266295307</v>
      </c>
      <c r="N53" s="2">
        <f t="shared" si="18"/>
        <v>0.44888022924606236</v>
      </c>
      <c r="O53" s="2">
        <f t="shared" si="19"/>
        <v>1.1676757590035613E-4</v>
      </c>
      <c r="P53" s="2">
        <f t="shared" si="20"/>
        <v>1.4515657990868291E-4</v>
      </c>
      <c r="Q53" s="6">
        <f t="shared" si="21"/>
        <v>95</v>
      </c>
      <c r="R53" s="2">
        <f t="shared" si="46"/>
        <v>0.05</v>
      </c>
      <c r="S53" s="2">
        <f t="shared" si="46"/>
        <v>0.1</v>
      </c>
      <c r="T53" s="2">
        <f t="shared" si="46"/>
        <v>0.15</v>
      </c>
      <c r="U53" s="2">
        <f t="shared" si="46"/>
        <v>0.19753581880089766</v>
      </c>
      <c r="V53" s="2">
        <f t="shared" si="46"/>
        <v>4.7939193942933715E-2</v>
      </c>
      <c r="W53" s="2">
        <f t="shared" si="46"/>
        <v>2.5445375653782576E-3</v>
      </c>
      <c r="X53" s="2">
        <f t="shared" si="46"/>
        <v>1.0692312148586903E-4</v>
      </c>
      <c r="Y53" s="2">
        <f t="shared" si="46"/>
        <v>3.3492322576766934E-6</v>
      </c>
      <c r="Z53" s="21">
        <f t="shared" si="62"/>
        <v>18361.86854098388</v>
      </c>
      <c r="AA53" s="21">
        <f t="shared" si="62"/>
        <v>1137.8423137259374</v>
      </c>
      <c r="AB53" s="21">
        <f t="shared" si="62"/>
        <v>70.659515496597564</v>
      </c>
      <c r="AC53" s="21">
        <f t="shared" si="62"/>
        <v>4.3964577849838493</v>
      </c>
      <c r="AD53" s="21">
        <f t="shared" si="62"/>
        <v>0.27403688584724706</v>
      </c>
      <c r="AE53" s="21">
        <f t="shared" si="62"/>
        <v>1.7109113508123875E-2</v>
      </c>
      <c r="AF53" s="21">
        <f t="shared" si="62"/>
        <v>1.0698032503492388E-3</v>
      </c>
      <c r="AG53" s="21">
        <f t="shared" si="62"/>
        <v>6.6986888725050961E-5</v>
      </c>
      <c r="AH53" s="2">
        <f t="shared" si="61"/>
        <v>54.679624425344478</v>
      </c>
      <c r="AI53" s="2">
        <f t="shared" si="61"/>
        <v>57.4136056466117</v>
      </c>
      <c r="AJ53" s="2">
        <f t="shared" si="61"/>
        <v>60.147586867878928</v>
      </c>
      <c r="AK53" s="2">
        <f t="shared" si="61"/>
        <v>62.88156808914615</v>
      </c>
      <c r="AL53" s="2">
        <f t="shared" si="61"/>
        <v>65.615549310413371</v>
      </c>
      <c r="AM53" s="2">
        <f t="shared" si="61"/>
        <v>68.3495305316806</v>
      </c>
      <c r="AN53" s="2">
        <f t="shared" si="61"/>
        <v>71.083511752947814</v>
      </c>
      <c r="AO53" s="2">
        <f t="shared" si="60"/>
        <v>73.817492974215057</v>
      </c>
      <c r="AP53" s="2">
        <f t="shared" si="40"/>
        <v>1.1636185539742971E-9</v>
      </c>
      <c r="AQ53" s="2">
        <f t="shared" si="40"/>
        <v>7.2106677117971993E-11</v>
      </c>
      <c r="AR53" s="2">
        <f t="shared" si="40"/>
        <v>4.4777914983666423E-12</v>
      </c>
      <c r="AS53" s="2">
        <f t="shared" si="40"/>
        <v>2.7860956333928011E-13</v>
      </c>
      <c r="AT53" s="2">
        <f t="shared" si="40"/>
        <v>1.7366091427697086E-14</v>
      </c>
      <c r="AU53" s="2">
        <f t="shared" si="40"/>
        <v>1.0842278022677296E-15</v>
      </c>
      <c r="AV53" s="2">
        <f t="shared" si="40"/>
        <v>6.7794885311554374E-17</v>
      </c>
      <c r="AW53" s="2">
        <f t="shared" si="40"/>
        <v>4.2450500658207732E-18</v>
      </c>
      <c r="AX53" s="2"/>
      <c r="AY53" s="6">
        <f t="shared" si="25"/>
        <v>95</v>
      </c>
      <c r="AZ53" s="2">
        <f t="shared" si="47"/>
        <v>0.05</v>
      </c>
      <c r="BA53" s="2">
        <f t="shared" si="47"/>
        <v>0.15</v>
      </c>
      <c r="BB53" s="2">
        <f t="shared" si="47"/>
        <v>0.19750691784040464</v>
      </c>
      <c r="BC53" s="2">
        <f t="shared" si="47"/>
        <v>4.7826562651342913E-2</v>
      </c>
      <c r="BD53" s="2">
        <f t="shared" si="47"/>
        <v>3.3834718301291923E-3</v>
      </c>
      <c r="BE53" s="2">
        <f t="shared" si="47"/>
        <v>1.5993717769419158E-4</v>
      </c>
      <c r="BF53" s="2">
        <f t="shared" si="47"/>
        <v>3.3397464913487164E-6</v>
      </c>
      <c r="BG53" s="21">
        <f t="shared" si="63"/>
        <v>1134.9509163877801</v>
      </c>
      <c r="BH53" s="21">
        <f t="shared" si="63"/>
        <v>70.475891246252715</v>
      </c>
      <c r="BI53" s="21">
        <f t="shared" si="63"/>
        <v>4.3847976064343879</v>
      </c>
      <c r="BJ53" s="21">
        <f t="shared" si="63"/>
        <v>0.27329646099910643</v>
      </c>
      <c r="BK53" s="21">
        <f t="shared" si="63"/>
        <v>1.7062092328623633E-2</v>
      </c>
      <c r="BL53" s="21">
        <f t="shared" si="63"/>
        <v>1.0668166979250879E-3</v>
      </c>
      <c r="BM53" s="21">
        <f t="shared" si="63"/>
        <v>6.6797160707588436E-5</v>
      </c>
      <c r="BN53" s="2">
        <f t="shared" si="48"/>
        <v>57.4136056466117</v>
      </c>
      <c r="BO53" s="2">
        <f t="shared" si="48"/>
        <v>60.147586867878928</v>
      </c>
      <c r="BP53" s="2">
        <f t="shared" si="48"/>
        <v>62.88156808914615</v>
      </c>
      <c r="BQ53" s="2">
        <f t="shared" si="48"/>
        <v>65.615549310413371</v>
      </c>
      <c r="BR53" s="2">
        <f t="shared" si="48"/>
        <v>68.3495305316806</v>
      </c>
      <c r="BS53" s="2">
        <f t="shared" si="48"/>
        <v>71.083511752947814</v>
      </c>
      <c r="BT53" s="2">
        <f t="shared" si="48"/>
        <v>73.817492974215057</v>
      </c>
      <c r="BU53" s="2">
        <f t="shared" si="49"/>
        <v>7.1923445161718566E-11</v>
      </c>
      <c r="BV53" s="2">
        <f t="shared" si="49"/>
        <v>4.4661549744217736E-12</v>
      </c>
      <c r="BW53" s="2">
        <f t="shared" si="49"/>
        <v>2.7787064180609009E-13</v>
      </c>
      <c r="BX53" s="2">
        <f t="shared" si="49"/>
        <v>1.731916969410199E-14</v>
      </c>
      <c r="BY53" s="2">
        <f t="shared" si="49"/>
        <v>1.0812480061272739E-15</v>
      </c>
      <c r="BZ53" s="2">
        <f t="shared" si="49"/>
        <v>6.760562342663931E-17</v>
      </c>
      <c r="CA53" s="2">
        <f t="shared" si="49"/>
        <v>4.2330267438020217E-18</v>
      </c>
      <c r="CB53" s="2"/>
      <c r="CC53" s="6">
        <f t="shared" si="29"/>
        <v>95</v>
      </c>
      <c r="CD53" s="2">
        <f t="shared" si="50"/>
        <v>0</v>
      </c>
      <c r="CE53" s="2">
        <f t="shared" si="50"/>
        <v>0</v>
      </c>
      <c r="CF53" s="2">
        <f t="shared" si="50"/>
        <v>5.3312392564730526E-5</v>
      </c>
      <c r="CG53" s="2">
        <f t="shared" si="50"/>
        <v>6.3455183335625606E-5</v>
      </c>
      <c r="CH53" s="2">
        <f t="shared" si="50"/>
        <v>0</v>
      </c>
      <c r="CI53" s="2">
        <f t="shared" si="50"/>
        <v>0</v>
      </c>
      <c r="CJ53" s="2">
        <f t="shared" si="50"/>
        <v>0</v>
      </c>
      <c r="CK53" s="21">
        <f t="shared" si="64"/>
        <v>0.27329646099910643</v>
      </c>
      <c r="CL53" s="21">
        <f t="shared" si="64"/>
        <v>1.7062092328623633E-2</v>
      </c>
      <c r="CM53" s="21">
        <f t="shared" si="64"/>
        <v>1.0668166979250879E-3</v>
      </c>
      <c r="CN53" s="21">
        <f t="shared" si="64"/>
        <v>6.6797160707588436E-5</v>
      </c>
      <c r="CO53" s="21">
        <f t="shared" si="64"/>
        <v>4.1878729742678671E-6</v>
      </c>
      <c r="CP53" s="21">
        <f t="shared" si="64"/>
        <v>2.6287990015909438E-7</v>
      </c>
      <c r="CQ53" s="21">
        <f t="shared" si="64"/>
        <v>1.6520173406930712E-8</v>
      </c>
      <c r="CR53" s="2">
        <f t="shared" si="51"/>
        <v>65.615549310413371</v>
      </c>
      <c r="CS53" s="2">
        <f t="shared" si="51"/>
        <v>68.3495305316806</v>
      </c>
      <c r="CT53" s="2">
        <f t="shared" si="51"/>
        <v>71.083511752947814</v>
      </c>
      <c r="CU53" s="2">
        <f t="shared" si="51"/>
        <v>73.817492974215057</v>
      </c>
      <c r="CV53" s="2">
        <f t="shared" si="51"/>
        <v>76.551474195482271</v>
      </c>
      <c r="CW53" s="2">
        <f t="shared" si="51"/>
        <v>79.2854554167495</v>
      </c>
      <c r="CX53" s="2">
        <f t="shared" si="51"/>
        <v>82.019436638016728</v>
      </c>
      <c r="CY53" s="2">
        <f t="shared" si="52"/>
        <v>1.731916969410199E-14</v>
      </c>
      <c r="CZ53" s="2">
        <f t="shared" si="52"/>
        <v>1.0812480061272739E-15</v>
      </c>
      <c r="DA53" s="2">
        <f t="shared" si="52"/>
        <v>6.760562342663931E-17</v>
      </c>
      <c r="DB53" s="2">
        <f t="shared" si="52"/>
        <v>4.2330267438020217E-18</v>
      </c>
      <c r="DC53" s="2">
        <f t="shared" si="52"/>
        <v>2.6539119248885923E-19</v>
      </c>
      <c r="DD53" s="2">
        <f t="shared" si="52"/>
        <v>1.6659055867319429E-20</v>
      </c>
      <c r="DE53" s="2">
        <f t="shared" si="52"/>
        <v>1.046905795572162E-21</v>
      </c>
      <c r="DF53" s="2"/>
      <c r="DG53" s="6">
        <f t="shared" si="33"/>
        <v>95</v>
      </c>
      <c r="DH53" s="2">
        <f t="shared" si="53"/>
        <v>1.2788152908653315E-4</v>
      </c>
      <c r="DI53" s="2">
        <f t="shared" si="53"/>
        <v>1.6030247770939532E-5</v>
      </c>
      <c r="DJ53" s="2">
        <f t="shared" si="53"/>
        <v>1.1725995220923659E-6</v>
      </c>
      <c r="DK53" s="2">
        <f t="shared" si="53"/>
        <v>6.8348756078195912E-8</v>
      </c>
      <c r="DL53" s="2">
        <f t="shared" si="53"/>
        <v>3.6344380860420244E-9</v>
      </c>
      <c r="DM53" s="2">
        <f t="shared" si="53"/>
        <v>2.0785644316845266E-10</v>
      </c>
      <c r="DN53" s="2">
        <f t="shared" si="53"/>
        <v>1.1780336706124217E-11</v>
      </c>
      <c r="DO53" s="2">
        <f t="shared" si="53"/>
        <v>6.6003202903175406E-13</v>
      </c>
      <c r="DP53" s="2">
        <f t="shared" ref="DP53:DT73" si="66">DP$10*(1-EXP((-EC53)))</f>
        <v>3.643307877609914E-14</v>
      </c>
      <c r="DQ53" s="2">
        <f t="shared" si="66"/>
        <v>1.6431300764452318E-15</v>
      </c>
      <c r="DR53" s="2">
        <f t="shared" si="66"/>
        <v>6.3282712403633917E-17</v>
      </c>
      <c r="DS53" s="2">
        <f t="shared" si="66"/>
        <v>2.2204460492503131E-18</v>
      </c>
      <c r="DT53" s="2">
        <f t="shared" si="66"/>
        <v>0</v>
      </c>
      <c r="DU53" s="21">
        <f t="shared" si="65"/>
        <v>2.1336333958501758E-3</v>
      </c>
      <c r="DV53" s="21">
        <f t="shared" si="65"/>
        <v>1.3359432141517687E-4</v>
      </c>
      <c r="DW53" s="21">
        <f t="shared" si="65"/>
        <v>8.3757459485357343E-6</v>
      </c>
      <c r="DX53" s="21">
        <f t="shared" si="65"/>
        <v>5.2575980031818875E-7</v>
      </c>
      <c r="DY53" s="21">
        <f t="shared" si="65"/>
        <v>3.3040346813861424E-8</v>
      </c>
      <c r="DZ53" s="21">
        <f t="shared" si="65"/>
        <v>2.0785644213098146E-9</v>
      </c>
      <c r="EA53" s="21">
        <f t="shared" si="65"/>
        <v>1.3089267388080056E-10</v>
      </c>
      <c r="EB53" s="21">
        <f t="shared" si="65"/>
        <v>8.2503815614712272E-12</v>
      </c>
      <c r="EC53" s="21">
        <f t="shared" si="65"/>
        <v>5.2049403030388112E-13</v>
      </c>
      <c r="ED53" s="21">
        <f t="shared" si="65"/>
        <v>3.2863870345554646E-14</v>
      </c>
      <c r="EE53" s="21">
        <f t="shared" si="65"/>
        <v>2.0766481630712042E-15</v>
      </c>
      <c r="EF53" s="21">
        <f t="shared" si="65"/>
        <v>1.3131974423903522E-16</v>
      </c>
      <c r="EG53" s="21">
        <f t="shared" si="65"/>
        <v>8.3100398193416809E-18</v>
      </c>
      <c r="EH53" s="2">
        <f t="shared" ref="EH53:ET72" si="67">DH$12/$E53</f>
        <v>71.083511752947814</v>
      </c>
      <c r="EI53" s="2">
        <f t="shared" si="67"/>
        <v>73.817492974215057</v>
      </c>
      <c r="EJ53" s="2">
        <f t="shared" si="67"/>
        <v>76.551474195482271</v>
      </c>
      <c r="EK53" s="2">
        <f t="shared" si="67"/>
        <v>79.2854554167495</v>
      </c>
      <c r="EL53" s="2">
        <f t="shared" si="67"/>
        <v>82.019436638016728</v>
      </c>
      <c r="EM53" s="2">
        <f t="shared" si="67"/>
        <v>84.753417859283942</v>
      </c>
      <c r="EN53" s="2">
        <f t="shared" si="67"/>
        <v>87.487399080551171</v>
      </c>
      <c r="EO53" s="2">
        <f t="shared" si="67"/>
        <v>90.2213803018184</v>
      </c>
      <c r="EP53" s="2">
        <f t="shared" si="67"/>
        <v>92.955361523085614</v>
      </c>
      <c r="EQ53" s="2">
        <f t="shared" si="67"/>
        <v>95.689342744352842</v>
      </c>
      <c r="ER53" s="2">
        <f t="shared" si="67"/>
        <v>98.423323965620071</v>
      </c>
      <c r="ES53" s="2">
        <f t="shared" si="67"/>
        <v>101.15730518688729</v>
      </c>
      <c r="ET53" s="2">
        <f t="shared" si="67"/>
        <v>103.89128640815451</v>
      </c>
      <c r="EU53" s="2">
        <f t="shared" si="55"/>
        <v>1.3521124685327862E-16</v>
      </c>
      <c r="EV53" s="2">
        <f t="shared" si="55"/>
        <v>8.4660534876040434E-18</v>
      </c>
      <c r="EW53" s="2">
        <f t="shared" si="55"/>
        <v>5.3078238497771845E-19</v>
      </c>
      <c r="EX53" s="2">
        <f t="shared" si="55"/>
        <v>3.3318111734638858E-20</v>
      </c>
      <c r="EY53" s="2">
        <f t="shared" si="55"/>
        <v>2.093811591144324E-21</v>
      </c>
      <c r="EZ53" s="2">
        <f t="shared" si="55"/>
        <v>1.3172144641539025E-22</v>
      </c>
      <c r="FA53" s="2">
        <f t="shared" si="55"/>
        <v>8.2948462600989395E-24</v>
      </c>
      <c r="FB53" s="2">
        <f t="shared" si="55"/>
        <v>5.2283786849850207E-25</v>
      </c>
      <c r="FC53" s="2">
        <f t="shared" ref="FC53:FG103" si="68">$DJ$7*$E53*EXP((-EP53))*(1-(EP53^2+2.334733*EP53+0.250621)/(EP53^2+3.330657*EP53+1.681534))</f>
        <v>3.2984412574013098E-26</v>
      </c>
      <c r="FD53" s="2">
        <f t="shared" si="68"/>
        <v>2.0826280322778267E-27</v>
      </c>
      <c r="FE53" s="2">
        <f t="shared" si="68"/>
        <v>1.3160001034202904E-28</v>
      </c>
      <c r="FF53" s="2">
        <f t="shared" si="68"/>
        <v>8.321910281573435E-30</v>
      </c>
      <c r="FG53" s="2">
        <f t="shared" si="68"/>
        <v>5.266184929962824E-31</v>
      </c>
    </row>
    <row r="54" spans="1:163" x14ac:dyDescent="0.25">
      <c r="A54" s="19">
        <v>36</v>
      </c>
      <c r="B54" s="19">
        <v>97</v>
      </c>
      <c r="C54" s="4">
        <f t="shared" si="37"/>
        <v>36</v>
      </c>
      <c r="D54" s="20">
        <f t="shared" si="37"/>
        <v>97</v>
      </c>
      <c r="E54" s="8">
        <f t="shared" si="12"/>
        <v>370.16</v>
      </c>
      <c r="F54" s="21">
        <f t="shared" si="44"/>
        <v>6.3371356147021542E-14</v>
      </c>
      <c r="G54" s="7">
        <f t="shared" si="13"/>
        <v>1.4980317629336155</v>
      </c>
      <c r="H54" s="7">
        <f t="shared" si="14"/>
        <v>2.6668098748653592E-2</v>
      </c>
      <c r="I54" s="32">
        <f t="shared" si="15"/>
        <v>84.677667074883402</v>
      </c>
      <c r="J54" s="2">
        <f t="shared" si="38"/>
        <v>6.7379215798097497E-2</v>
      </c>
      <c r="K54" s="2">
        <f t="shared" si="16"/>
        <v>0.76194057207780019</v>
      </c>
      <c r="L54" s="2">
        <f t="shared" si="45"/>
        <v>0.99748899834829186</v>
      </c>
      <c r="M54" s="2">
        <f t="shared" si="17"/>
        <v>0.56872216973452938</v>
      </c>
      <c r="N54" s="2">
        <f t="shared" si="18"/>
        <v>0.46987281995237151</v>
      </c>
      <c r="O54" s="2">
        <f t="shared" si="19"/>
        <v>1.7466716213711541E-4</v>
      </c>
      <c r="P54" s="2">
        <f t="shared" si="20"/>
        <v>2.1573019031860598E-4</v>
      </c>
      <c r="Q54" s="6">
        <f t="shared" si="21"/>
        <v>97</v>
      </c>
      <c r="R54" s="2">
        <f t="shared" si="46"/>
        <v>0.05</v>
      </c>
      <c r="S54" s="2">
        <f t="shared" si="46"/>
        <v>0.1</v>
      </c>
      <c r="T54" s="2">
        <f t="shared" si="46"/>
        <v>0.15</v>
      </c>
      <c r="U54" s="2">
        <f t="shared" si="46"/>
        <v>0.19961062548979674</v>
      </c>
      <c r="V54" s="2">
        <f t="shared" si="46"/>
        <v>6.5241724662979048E-2</v>
      </c>
      <c r="W54" s="2">
        <f t="shared" si="46"/>
        <v>3.7061395263024597E-3</v>
      </c>
      <c r="X54" s="2">
        <f t="shared" si="46"/>
        <v>1.5863579567588771E-4</v>
      </c>
      <c r="Y54" s="2">
        <f t="shared" si="46"/>
        <v>5.0442597752498049E-6</v>
      </c>
      <c r="Z54" s="21">
        <f t="shared" si="62"/>
        <v>24937.293415383021</v>
      </c>
      <c r="AA54" s="21">
        <f t="shared" si="62"/>
        <v>1568.3152901305227</v>
      </c>
      <c r="AB54" s="21">
        <f t="shared" si="62"/>
        <v>98.841775898131246</v>
      </c>
      <c r="AC54" s="21">
        <f t="shared" si="62"/>
        <v>6.2415310138941944</v>
      </c>
      <c r="AD54" s="21">
        <f t="shared" si="62"/>
        <v>0.39483474612496566</v>
      </c>
      <c r="AE54" s="21">
        <f t="shared" si="62"/>
        <v>2.5017952270653281E-2</v>
      </c>
      <c r="AF54" s="21">
        <f t="shared" si="62"/>
        <v>1.5876175548341976E-3</v>
      </c>
      <c r="AG54" s="21">
        <f t="shared" si="62"/>
        <v>1.0089028475865801E-4</v>
      </c>
      <c r="AH54" s="2">
        <f t="shared" si="61"/>
        <v>54.384186644788265</v>
      </c>
      <c r="AI54" s="2">
        <f t="shared" si="61"/>
        <v>57.103395977027674</v>
      </c>
      <c r="AJ54" s="2">
        <f t="shared" si="61"/>
        <v>59.82260530926709</v>
      </c>
      <c r="AK54" s="2">
        <f t="shared" si="61"/>
        <v>62.541814641506498</v>
      </c>
      <c r="AL54" s="2">
        <f t="shared" si="61"/>
        <v>65.261023973745907</v>
      </c>
      <c r="AM54" s="2">
        <f t="shared" si="61"/>
        <v>67.980233305985323</v>
      </c>
      <c r="AN54" s="2">
        <f t="shared" si="61"/>
        <v>70.699442638224738</v>
      </c>
      <c r="AO54" s="2">
        <f t="shared" si="60"/>
        <v>73.418651970464168</v>
      </c>
      <c r="AP54" s="2">
        <f t="shared" si="40"/>
        <v>1.5803121455078296E-9</v>
      </c>
      <c r="AQ54" s="2">
        <f t="shared" si="40"/>
        <v>9.938633341737537E-11</v>
      </c>
      <c r="AR54" s="2">
        <f t="shared" si="40"/>
        <v>6.2637395593003356E-12</v>
      </c>
      <c r="AS54" s="2">
        <f t="shared" si="40"/>
        <v>3.955343560458926E-13</v>
      </c>
      <c r="AT54" s="2">
        <f t="shared" si="40"/>
        <v>2.5021215653154539E-14</v>
      </c>
      <c r="AU54" s="2">
        <f t="shared" si="40"/>
        <v>1.5854216401973497E-15</v>
      </c>
      <c r="AV54" s="2">
        <f t="shared" si="40"/>
        <v>1.0060948001909295E-16</v>
      </c>
      <c r="AW54" s="2">
        <f t="shared" si="40"/>
        <v>6.393554250460003E-18</v>
      </c>
      <c r="AX54" s="2"/>
      <c r="AY54" s="6">
        <f t="shared" si="25"/>
        <v>97</v>
      </c>
      <c r="AZ54" s="2">
        <f t="shared" si="47"/>
        <v>0.05</v>
      </c>
      <c r="BA54" s="2">
        <f t="shared" si="47"/>
        <v>0.15</v>
      </c>
      <c r="BB54" s="2">
        <f t="shared" si="47"/>
        <v>0.19960414217530836</v>
      </c>
      <c r="BC54" s="2">
        <f t="shared" si="47"/>
        <v>6.5098219503930452E-2</v>
      </c>
      <c r="BD54" s="2">
        <f t="shared" si="47"/>
        <v>4.9281369348460839E-3</v>
      </c>
      <c r="BE54" s="2">
        <f t="shared" si="47"/>
        <v>2.3729133564153181E-4</v>
      </c>
      <c r="BF54" s="2">
        <f t="shared" si="47"/>
        <v>5.0300026450844639E-6</v>
      </c>
      <c r="BG54" s="21">
        <f t="shared" si="63"/>
        <v>1564.3407002353279</v>
      </c>
      <c r="BH54" s="21">
        <f t="shared" si="63"/>
        <v>98.585568249902479</v>
      </c>
      <c r="BI54" s="21">
        <f t="shared" si="63"/>
        <v>6.2250175272983155</v>
      </c>
      <c r="BJ54" s="21">
        <f t="shared" si="63"/>
        <v>0.39377040478488545</v>
      </c>
      <c r="BK54" s="21">
        <f t="shared" si="63"/>
        <v>2.4949347335002064E-2</v>
      </c>
      <c r="BL54" s="21">
        <f t="shared" si="63"/>
        <v>1.5831948294246739E-3</v>
      </c>
      <c r="BM54" s="21">
        <f t="shared" si="63"/>
        <v>1.0060511342641662E-4</v>
      </c>
      <c r="BN54" s="2">
        <f t="shared" si="48"/>
        <v>57.103395977027674</v>
      </c>
      <c r="BO54" s="2">
        <f t="shared" si="48"/>
        <v>59.82260530926709</v>
      </c>
      <c r="BP54" s="2">
        <f t="shared" si="48"/>
        <v>62.541814641506498</v>
      </c>
      <c r="BQ54" s="2">
        <f t="shared" si="48"/>
        <v>65.261023973745907</v>
      </c>
      <c r="BR54" s="2">
        <f t="shared" si="48"/>
        <v>67.980233305985323</v>
      </c>
      <c r="BS54" s="2">
        <f t="shared" si="48"/>
        <v>70.699442638224738</v>
      </c>
      <c r="BT54" s="2">
        <f t="shared" si="48"/>
        <v>73.418651970464168</v>
      </c>
      <c r="BU54" s="2">
        <f t="shared" si="49"/>
        <v>9.9134458079814114E-11</v>
      </c>
      <c r="BV54" s="2">
        <f t="shared" si="49"/>
        <v>6.2475033269978044E-12</v>
      </c>
      <c r="BW54" s="2">
        <f t="shared" si="49"/>
        <v>3.9448787380000186E-13</v>
      </c>
      <c r="BX54" s="2">
        <f t="shared" si="49"/>
        <v>2.4953766892186844E-14</v>
      </c>
      <c r="BY54" s="2">
        <f t="shared" si="49"/>
        <v>1.5810740521588602E-15</v>
      </c>
      <c r="BZ54" s="2">
        <f t="shared" si="49"/>
        <v>1.003292059044331E-16</v>
      </c>
      <c r="CA54" s="2">
        <f t="shared" si="49"/>
        <v>6.3754825561485475E-18</v>
      </c>
      <c r="CB54" s="2"/>
      <c r="CC54" s="6">
        <f t="shared" si="29"/>
        <v>97</v>
      </c>
      <c r="CD54" s="2">
        <f t="shared" si="50"/>
        <v>0</v>
      </c>
      <c r="CE54" s="2">
        <f t="shared" si="50"/>
        <v>0</v>
      </c>
      <c r="CF54" s="2">
        <f t="shared" si="50"/>
        <v>7.9097111880510612E-5</v>
      </c>
      <c r="CG54" s="2">
        <f t="shared" si="50"/>
        <v>9.5570050256604808E-5</v>
      </c>
      <c r="CH54" s="2">
        <f t="shared" si="50"/>
        <v>0</v>
      </c>
      <c r="CI54" s="2">
        <f t="shared" si="50"/>
        <v>0</v>
      </c>
      <c r="CJ54" s="2">
        <f t="shared" si="50"/>
        <v>0</v>
      </c>
      <c r="CK54" s="21">
        <f t="shared" si="64"/>
        <v>0.39377040478488545</v>
      </c>
      <c r="CL54" s="21">
        <f t="shared" si="64"/>
        <v>2.4949347335002064E-2</v>
      </c>
      <c r="CM54" s="21">
        <f t="shared" si="64"/>
        <v>1.5831948294246739E-3</v>
      </c>
      <c r="CN54" s="21">
        <f t="shared" si="64"/>
        <v>1.0060511342641662E-4</v>
      </c>
      <c r="CO54" s="21">
        <f t="shared" si="64"/>
        <v>6.4013695609534981E-6</v>
      </c>
      <c r="CP54" s="21">
        <f t="shared" si="64"/>
        <v>4.078063620661765E-7</v>
      </c>
      <c r="CQ54" s="21">
        <f t="shared" si="64"/>
        <v>2.6009278985613692E-8</v>
      </c>
      <c r="CR54" s="2">
        <f t="shared" si="51"/>
        <v>65.261023973745907</v>
      </c>
      <c r="CS54" s="2">
        <f t="shared" si="51"/>
        <v>67.980233305985323</v>
      </c>
      <c r="CT54" s="2">
        <f t="shared" si="51"/>
        <v>70.699442638224738</v>
      </c>
      <c r="CU54" s="2">
        <f t="shared" si="51"/>
        <v>73.418651970464168</v>
      </c>
      <c r="CV54" s="2">
        <f t="shared" si="51"/>
        <v>76.13786130270357</v>
      </c>
      <c r="CW54" s="2">
        <f t="shared" si="51"/>
        <v>78.857070634942986</v>
      </c>
      <c r="CX54" s="2">
        <f t="shared" si="51"/>
        <v>81.576279967182401</v>
      </c>
      <c r="CY54" s="2">
        <f t="shared" si="52"/>
        <v>2.4953766892186844E-14</v>
      </c>
      <c r="CZ54" s="2">
        <f t="shared" si="52"/>
        <v>1.5810740521588602E-15</v>
      </c>
      <c r="DA54" s="2">
        <f t="shared" si="52"/>
        <v>1.003292059044331E-16</v>
      </c>
      <c r="DB54" s="2">
        <f t="shared" si="52"/>
        <v>6.3754825561485475E-18</v>
      </c>
      <c r="DC54" s="2">
        <f t="shared" si="52"/>
        <v>4.0566347301393085E-19</v>
      </c>
      <c r="DD54" s="2">
        <f t="shared" si="52"/>
        <v>2.5843242299960883E-20</v>
      </c>
      <c r="DE54" s="2">
        <f t="shared" si="52"/>
        <v>1.6482432847155701E-21</v>
      </c>
      <c r="DF54" s="2"/>
      <c r="DG54" s="6">
        <f t="shared" si="33"/>
        <v>97</v>
      </c>
      <c r="DH54" s="2">
        <f t="shared" ref="DH54:DT74" si="69">DH$10*(1-EXP((-DU54)))</f>
        <v>1.8968291603863816E-4</v>
      </c>
      <c r="DI54" s="2">
        <f t="shared" si="69"/>
        <v>2.4142798251927111E-5</v>
      </c>
      <c r="DJ54" s="2">
        <f t="shared" si="69"/>
        <v>1.7923720034063174E-6</v>
      </c>
      <c r="DK54" s="2">
        <f t="shared" si="69"/>
        <v>1.0602961089678509E-7</v>
      </c>
      <c r="DL54" s="2">
        <f t="shared" si="69"/>
        <v>5.7220412230662984E-9</v>
      </c>
      <c r="DM54" s="2">
        <f t="shared" si="69"/>
        <v>3.321193542404899E-10</v>
      </c>
      <c r="DN54" s="2">
        <f t="shared" si="69"/>
        <v>1.910316904663034E-11</v>
      </c>
      <c r="DO54" s="2">
        <f t="shared" si="69"/>
        <v>1.0862422072932532E-12</v>
      </c>
      <c r="DP54" s="2">
        <f t="shared" si="66"/>
        <v>6.0851323979704833E-14</v>
      </c>
      <c r="DQ54" s="2">
        <f t="shared" si="66"/>
        <v>2.7866597918091431E-15</v>
      </c>
      <c r="DR54" s="2">
        <f t="shared" si="66"/>
        <v>1.0658141036401502E-16</v>
      </c>
      <c r="DS54" s="2">
        <f t="shared" si="66"/>
        <v>4.4408920985006263E-18</v>
      </c>
      <c r="DT54" s="2">
        <f t="shared" si="66"/>
        <v>0</v>
      </c>
      <c r="DU54" s="21">
        <f t="shared" si="65"/>
        <v>3.1663896588493478E-3</v>
      </c>
      <c r="DV54" s="21">
        <f t="shared" si="65"/>
        <v>2.0121022685283324E-4</v>
      </c>
      <c r="DW54" s="21">
        <f t="shared" si="65"/>
        <v>1.2802739121906996E-5</v>
      </c>
      <c r="DX54" s="21">
        <f t="shared" si="65"/>
        <v>8.1561272413235299E-7</v>
      </c>
      <c r="DY54" s="21">
        <f t="shared" si="65"/>
        <v>5.2018557971227385E-8</v>
      </c>
      <c r="DZ54" s="21">
        <f t="shared" si="65"/>
        <v>3.3211935652081855E-9</v>
      </c>
      <c r="EA54" s="21">
        <f t="shared" si="65"/>
        <v>2.1225744219621376E-10</v>
      </c>
      <c r="EB54" s="21">
        <f t="shared" si="65"/>
        <v>1.3578081750542029E-11</v>
      </c>
      <c r="EC54" s="21">
        <f t="shared" si="65"/>
        <v>8.6935439374414677E-13</v>
      </c>
      <c r="ED54" s="21">
        <f t="shared" si="65"/>
        <v>5.5707856608298247E-14</v>
      </c>
      <c r="EE54" s="21">
        <f t="shared" si="65"/>
        <v>3.57254109469727E-15</v>
      </c>
      <c r="EF54" s="21">
        <f t="shared" si="65"/>
        <v>2.2927718736980222E-16</v>
      </c>
      <c r="EG54" s="21">
        <f t="shared" si="65"/>
        <v>1.4724832701347336E-17</v>
      </c>
      <c r="EH54" s="2">
        <f t="shared" si="67"/>
        <v>70.699442638224738</v>
      </c>
      <c r="EI54" s="2">
        <f t="shared" si="67"/>
        <v>73.418651970464168</v>
      </c>
      <c r="EJ54" s="2">
        <f t="shared" si="67"/>
        <v>76.13786130270357</v>
      </c>
      <c r="EK54" s="2">
        <f t="shared" si="67"/>
        <v>78.857070634942986</v>
      </c>
      <c r="EL54" s="2">
        <f t="shared" si="67"/>
        <v>81.576279967182401</v>
      </c>
      <c r="EM54" s="2">
        <f t="shared" si="67"/>
        <v>84.295489299421817</v>
      </c>
      <c r="EN54" s="2">
        <f t="shared" si="67"/>
        <v>87.014698631661219</v>
      </c>
      <c r="EO54" s="2">
        <f t="shared" si="67"/>
        <v>89.733907963900634</v>
      </c>
      <c r="EP54" s="2">
        <f t="shared" si="67"/>
        <v>92.45311729614005</v>
      </c>
      <c r="EQ54" s="2">
        <f t="shared" si="67"/>
        <v>95.172326628379466</v>
      </c>
      <c r="ER54" s="2">
        <f t="shared" si="67"/>
        <v>97.891535960618882</v>
      </c>
      <c r="ES54" s="2">
        <f t="shared" si="67"/>
        <v>100.61074529285828</v>
      </c>
      <c r="ET54" s="2">
        <f t="shared" si="67"/>
        <v>103.3299546250977</v>
      </c>
      <c r="EU54" s="2">
        <f t="shared" ref="EU54:FB85" si="70">$DJ$7*$E54*EXP((-EH54))*(1-(EH54^2+2.334733*EH54+0.250621)/(EH54^2+3.330657*EH54+1.681534))</f>
        <v>2.006584118088662E-16</v>
      </c>
      <c r="EV54" s="2">
        <f t="shared" si="70"/>
        <v>1.2750965112297095E-17</v>
      </c>
      <c r="EW54" s="2">
        <f t="shared" si="70"/>
        <v>8.1132694602786171E-19</v>
      </c>
      <c r="EX54" s="2">
        <f t="shared" si="70"/>
        <v>5.1686484599921766E-20</v>
      </c>
      <c r="EY54" s="2">
        <f t="shared" si="70"/>
        <v>3.2964865694311403E-21</v>
      </c>
      <c r="EZ54" s="2">
        <f t="shared" si="70"/>
        <v>2.104685404520424E-22</v>
      </c>
      <c r="FA54" s="2">
        <f t="shared" si="70"/>
        <v>1.3451041970834883E-23</v>
      </c>
      <c r="FB54" s="2">
        <f t="shared" si="70"/>
        <v>8.6046145462466185E-25</v>
      </c>
      <c r="FC54" s="2">
        <f t="shared" si="68"/>
        <v>5.5092166911165549E-26</v>
      </c>
      <c r="FD54" s="2">
        <f t="shared" si="68"/>
        <v>3.5302824215518188E-27</v>
      </c>
      <c r="FE54" s="2">
        <f t="shared" si="68"/>
        <v>2.263967740699166E-28</v>
      </c>
      <c r="FF54" s="2">
        <f t="shared" si="68"/>
        <v>1.4529606297464881E-29</v>
      </c>
      <c r="FG54" s="2">
        <f t="shared" si="68"/>
        <v>9.3313261733124145E-31</v>
      </c>
    </row>
    <row r="55" spans="1:163" x14ac:dyDescent="0.25">
      <c r="A55" s="19">
        <v>37</v>
      </c>
      <c r="B55" s="19">
        <v>99</v>
      </c>
      <c r="C55" s="4">
        <f t="shared" si="37"/>
        <v>37</v>
      </c>
      <c r="D55" s="20">
        <f t="shared" si="37"/>
        <v>99</v>
      </c>
      <c r="E55" s="8">
        <f t="shared" si="12"/>
        <v>372.16</v>
      </c>
      <c r="F55" s="21">
        <f t="shared" si="44"/>
        <v>6.3371356147021542E-14</v>
      </c>
      <c r="G55" s="7">
        <f t="shared" si="13"/>
        <v>1.4980419586181577</v>
      </c>
      <c r="H55" s="7">
        <f t="shared" si="14"/>
        <v>2.5540923974073336E-2</v>
      </c>
      <c r="I55" s="32">
        <f t="shared" si="15"/>
        <v>84.789362761345146</v>
      </c>
      <c r="J55" s="2">
        <f t="shared" si="38"/>
        <v>6.8728583159189269E-2</v>
      </c>
      <c r="K55" s="2">
        <f t="shared" si="16"/>
        <v>0.76800762310710546</v>
      </c>
      <c r="L55" s="2">
        <f t="shared" si="45"/>
        <v>0.99748473834248519</v>
      </c>
      <c r="M55" s="2">
        <f t="shared" si="17"/>
        <v>0.59209889862914167</v>
      </c>
      <c r="N55" s="2">
        <f t="shared" si="18"/>
        <v>0.49381106968277605</v>
      </c>
      <c r="O55" s="2">
        <f t="shared" si="19"/>
        <v>2.6016152053194851E-4</v>
      </c>
      <c r="P55" s="2">
        <f t="shared" si="20"/>
        <v>3.1921186330957966E-4</v>
      </c>
      <c r="Q55" s="6">
        <f t="shared" si="21"/>
        <v>99</v>
      </c>
      <c r="R55" s="2">
        <f t="shared" ref="R55:Y75" si="71">R$10*(1-EXP((-Z55)))</f>
        <v>0.05</v>
      </c>
      <c r="S55" s="2">
        <f t="shared" si="71"/>
        <v>0.1</v>
      </c>
      <c r="T55" s="2">
        <f t="shared" si="71"/>
        <v>0.15</v>
      </c>
      <c r="U55" s="2">
        <f t="shared" si="71"/>
        <v>0.19997068922554073</v>
      </c>
      <c r="V55" s="2">
        <f t="shared" si="71"/>
        <v>8.6519314613439813E-2</v>
      </c>
      <c r="W55" s="2">
        <f t="shared" si="71"/>
        <v>5.3669831273518761E-3</v>
      </c>
      <c r="X55" s="2">
        <f t="shared" si="71"/>
        <v>2.3434753291370349E-4</v>
      </c>
      <c r="Y55" s="2">
        <f t="shared" si="71"/>
        <v>7.564129895437644E-6</v>
      </c>
      <c r="Z55" s="21">
        <f t="shared" si="62"/>
        <v>33758.047626738371</v>
      </c>
      <c r="AA55" s="21">
        <f t="shared" si="62"/>
        <v>2154.3254213873715</v>
      </c>
      <c r="AB55" s="21">
        <f t="shared" si="62"/>
        <v>137.77426926245454</v>
      </c>
      <c r="AC55" s="21">
        <f t="shared" si="62"/>
        <v>8.828117468117533</v>
      </c>
      <c r="AD55" s="21">
        <f t="shared" si="62"/>
        <v>0.56668471691325117</v>
      </c>
      <c r="AE55" s="21">
        <f t="shared" si="62"/>
        <v>3.6435677982863485E-2</v>
      </c>
      <c r="AF55" s="21">
        <f t="shared" si="62"/>
        <v>2.3462255650262475E-3</v>
      </c>
      <c r="AG55" s="21">
        <f t="shared" si="62"/>
        <v>1.5129404227517444E-4</v>
      </c>
      <c r="AH55" s="2">
        <f t="shared" si="61"/>
        <v>54.091924248803807</v>
      </c>
      <c r="AI55" s="2">
        <f t="shared" si="61"/>
        <v>56.796520461243993</v>
      </c>
      <c r="AJ55" s="2">
        <f t="shared" si="61"/>
        <v>59.50111667368418</v>
      </c>
      <c r="AK55" s="2">
        <f t="shared" si="61"/>
        <v>62.205712886124374</v>
      </c>
      <c r="AL55" s="2">
        <f t="shared" si="61"/>
        <v>64.910309098564568</v>
      </c>
      <c r="AM55" s="2">
        <f t="shared" si="61"/>
        <v>67.614905311004748</v>
      </c>
      <c r="AN55" s="2">
        <f t="shared" si="61"/>
        <v>70.319501523444941</v>
      </c>
      <c r="AO55" s="2">
        <f t="shared" si="60"/>
        <v>73.024097735885135</v>
      </c>
      <c r="AP55" s="2">
        <f t="shared" si="40"/>
        <v>2.1392953021209697E-9</v>
      </c>
      <c r="AQ55" s="2">
        <f t="shared" si="40"/>
        <v>1.3652259015101598E-10</v>
      </c>
      <c r="AR55" s="2">
        <f t="shared" si="40"/>
        <v>8.7309444619824197E-12</v>
      </c>
      <c r="AS55" s="2">
        <f t="shared" si="40"/>
        <v>5.5944984744154139E-13</v>
      </c>
      <c r="AT55" s="2">
        <f t="shared" si="40"/>
        <v>3.5911581355834229E-14</v>
      </c>
      <c r="AU55" s="2">
        <f t="shared" si="40"/>
        <v>2.3089784026948279E-15</v>
      </c>
      <c r="AV55" s="2">
        <f t="shared" si="40"/>
        <v>1.4868349840895669E-16</v>
      </c>
      <c r="AW55" s="2">
        <f t="shared" si="40"/>
        <v>9.5877087191872797E-18</v>
      </c>
      <c r="AX55" s="2"/>
      <c r="AY55" s="6">
        <f t="shared" si="25"/>
        <v>99</v>
      </c>
      <c r="AZ55" s="2">
        <f t="shared" ref="AZ55:BF75" si="72">AZ$10*(1-EXP((-BG55)))</f>
        <v>0.05</v>
      </c>
      <c r="BA55" s="2">
        <f t="shared" si="72"/>
        <v>0.15</v>
      </c>
      <c r="BB55" s="2">
        <f t="shared" si="72"/>
        <v>0.19996999825869399</v>
      </c>
      <c r="BC55" s="2">
        <f t="shared" si="72"/>
        <v>8.6346232146899182E-2</v>
      </c>
      <c r="BD55" s="2">
        <f t="shared" si="72"/>
        <v>7.1367512172314075E-3</v>
      </c>
      <c r="BE55" s="2">
        <f t="shared" si="72"/>
        <v>3.5054526527920627E-4</v>
      </c>
      <c r="BF55" s="2">
        <f t="shared" si="72"/>
        <v>7.5427946722217424E-6</v>
      </c>
      <c r="BG55" s="21">
        <f t="shared" si="63"/>
        <v>2148.8803603065926</v>
      </c>
      <c r="BH55" s="21">
        <f t="shared" si="63"/>
        <v>137.41805510812074</v>
      </c>
      <c r="BI55" s="21">
        <f t="shared" si="63"/>
        <v>8.8048172220180447</v>
      </c>
      <c r="BJ55" s="21">
        <f t="shared" si="63"/>
        <v>0.56516066367012563</v>
      </c>
      <c r="BK55" s="21">
        <f t="shared" si="63"/>
        <v>3.6335984316956955E-2</v>
      </c>
      <c r="BL55" s="21">
        <f t="shared" si="63"/>
        <v>2.3397034077889105E-3</v>
      </c>
      <c r="BM55" s="21">
        <f t="shared" si="63"/>
        <v>1.5086727333921791E-4</v>
      </c>
      <c r="BN55" s="2">
        <f t="shared" si="48"/>
        <v>56.796520461243993</v>
      </c>
      <c r="BO55" s="2">
        <f t="shared" si="48"/>
        <v>59.50111667368418</v>
      </c>
      <c r="BP55" s="2">
        <f t="shared" si="48"/>
        <v>62.205712886124374</v>
      </c>
      <c r="BQ55" s="2">
        <f t="shared" si="48"/>
        <v>64.910309098564568</v>
      </c>
      <c r="BR55" s="2">
        <f t="shared" si="48"/>
        <v>67.614905311004748</v>
      </c>
      <c r="BS55" s="2">
        <f t="shared" si="48"/>
        <v>70.319501523444941</v>
      </c>
      <c r="BT55" s="2">
        <f t="shared" si="48"/>
        <v>73.024097735885135</v>
      </c>
      <c r="BU55" s="2">
        <f t="shared" si="49"/>
        <v>1.3617752906024915E-10</v>
      </c>
      <c r="BV55" s="2">
        <f t="shared" si="49"/>
        <v>8.7083706817644879E-12</v>
      </c>
      <c r="BW55" s="2">
        <f t="shared" si="49"/>
        <v>5.5797327904206327E-13</v>
      </c>
      <c r="BX55" s="2">
        <f t="shared" si="49"/>
        <v>3.5815000028133623E-14</v>
      </c>
      <c r="BY55" s="2">
        <f t="shared" si="49"/>
        <v>2.30266067965917E-15</v>
      </c>
      <c r="BZ55" s="2">
        <f t="shared" si="49"/>
        <v>1.4827018045223008E-16</v>
      </c>
      <c r="CA55" s="2">
        <f t="shared" si="49"/>
        <v>9.5606637927012263E-18</v>
      </c>
      <c r="CB55" s="2"/>
      <c r="CC55" s="6">
        <f t="shared" si="29"/>
        <v>99</v>
      </c>
      <c r="CD55" s="2">
        <f t="shared" ref="CD55:CJ75" si="73">CD$10*(1-EXP((-CK55)))</f>
        <v>0</v>
      </c>
      <c r="CE55" s="2">
        <f t="shared" si="73"/>
        <v>0</v>
      </c>
      <c r="CF55" s="2">
        <f t="shared" si="73"/>
        <v>1.1684842175973543E-4</v>
      </c>
      <c r="CG55" s="2">
        <f t="shared" si="73"/>
        <v>1.4331309877221309E-4</v>
      </c>
      <c r="CH55" s="2">
        <f t="shared" si="73"/>
        <v>0</v>
      </c>
      <c r="CI55" s="2">
        <f t="shared" si="73"/>
        <v>0</v>
      </c>
      <c r="CJ55" s="2">
        <f t="shared" si="73"/>
        <v>0</v>
      </c>
      <c r="CK55" s="21">
        <f t="shared" si="64"/>
        <v>0.56516066367012563</v>
      </c>
      <c r="CL55" s="21">
        <f t="shared" si="64"/>
        <v>3.6335984316956955E-2</v>
      </c>
      <c r="CM55" s="21">
        <f t="shared" si="64"/>
        <v>2.3397034077889105E-3</v>
      </c>
      <c r="CN55" s="21">
        <f t="shared" si="64"/>
        <v>1.5086727333921791E-4</v>
      </c>
      <c r="CO55" s="21">
        <f t="shared" si="64"/>
        <v>9.7408371207058554E-6</v>
      </c>
      <c r="CP55" s="21">
        <f t="shared" si="64"/>
        <v>6.2968832365673829E-7</v>
      </c>
      <c r="CQ55" s="21">
        <f t="shared" si="64"/>
        <v>4.075192226428657E-8</v>
      </c>
      <c r="CR55" s="2">
        <f t="shared" si="51"/>
        <v>64.910309098564568</v>
      </c>
      <c r="CS55" s="2">
        <f t="shared" si="51"/>
        <v>67.614905311004748</v>
      </c>
      <c r="CT55" s="2">
        <f t="shared" si="51"/>
        <v>70.319501523444941</v>
      </c>
      <c r="CU55" s="2">
        <f t="shared" si="51"/>
        <v>73.024097735885135</v>
      </c>
      <c r="CV55" s="2">
        <f t="shared" si="51"/>
        <v>75.728693948325329</v>
      </c>
      <c r="CW55" s="2">
        <f t="shared" si="51"/>
        <v>78.433290160765523</v>
      </c>
      <c r="CX55" s="2">
        <f t="shared" si="51"/>
        <v>81.137886373205717</v>
      </c>
      <c r="CY55" s="2">
        <f t="shared" si="52"/>
        <v>3.5815000028133623E-14</v>
      </c>
      <c r="CZ55" s="2">
        <f t="shared" si="52"/>
        <v>2.30266067965917E-15</v>
      </c>
      <c r="DA55" s="2">
        <f t="shared" si="52"/>
        <v>1.4827018045223008E-16</v>
      </c>
      <c r="DB55" s="2">
        <f t="shared" si="52"/>
        <v>9.5606637927012263E-18</v>
      </c>
      <c r="DC55" s="2">
        <f t="shared" si="52"/>
        <v>6.1729006108442244E-19</v>
      </c>
      <c r="DD55" s="2">
        <f t="shared" si="52"/>
        <v>3.9904203110516129E-20</v>
      </c>
      <c r="DE55" s="2">
        <f t="shared" si="52"/>
        <v>2.5825045824768423E-21</v>
      </c>
      <c r="DF55" s="2"/>
      <c r="DG55" s="6">
        <f t="shared" si="33"/>
        <v>99</v>
      </c>
      <c r="DH55" s="2">
        <f t="shared" si="69"/>
        <v>2.8010852693534756E-4</v>
      </c>
      <c r="DI55" s="2">
        <f t="shared" si="69"/>
        <v>3.6202683526598274E-5</v>
      </c>
      <c r="DJ55" s="2">
        <f t="shared" si="69"/>
        <v>2.7274078264771795E-6</v>
      </c>
      <c r="DK55" s="2">
        <f t="shared" si="69"/>
        <v>1.6371886105481792E-7</v>
      </c>
      <c r="DL55" s="2">
        <f t="shared" si="69"/>
        <v>8.9654225354784963E-9</v>
      </c>
      <c r="DM55" s="2">
        <f t="shared" si="69"/>
        <v>5.2803414973823235E-10</v>
      </c>
      <c r="DN55" s="2">
        <f t="shared" si="69"/>
        <v>3.0819187202268949E-11</v>
      </c>
      <c r="DO55" s="2">
        <f t="shared" si="69"/>
        <v>1.7782486594342118E-12</v>
      </c>
      <c r="DP55" s="2">
        <f t="shared" si="66"/>
        <v>1.0109246773026826E-13</v>
      </c>
      <c r="DQ55" s="2">
        <f t="shared" si="66"/>
        <v>4.6962433941644126E-15</v>
      </c>
      <c r="DR55" s="2">
        <f t="shared" si="66"/>
        <v>1.8318679906315082E-16</v>
      </c>
      <c r="DS55" s="2">
        <f t="shared" si="66"/>
        <v>8.8817841970012525E-18</v>
      </c>
      <c r="DT55" s="2">
        <f t="shared" si="66"/>
        <v>0</v>
      </c>
      <c r="DU55" s="21">
        <f t="shared" si="65"/>
        <v>4.6794068155778211E-3</v>
      </c>
      <c r="DV55" s="21">
        <f t="shared" si="65"/>
        <v>3.0173454667843582E-4</v>
      </c>
      <c r="DW55" s="21">
        <f t="shared" si="65"/>
        <v>1.9481674241411711E-5</v>
      </c>
      <c r="DX55" s="21">
        <f t="shared" si="65"/>
        <v>1.2593766473134766E-6</v>
      </c>
      <c r="DY55" s="21">
        <f t="shared" si="65"/>
        <v>8.1503844528573139E-8</v>
      </c>
      <c r="DZ55" s="21">
        <f t="shared" si="65"/>
        <v>5.280341463203512E-9</v>
      </c>
      <c r="EA55" s="21">
        <f t="shared" si="65"/>
        <v>3.4243542151590916E-10</v>
      </c>
      <c r="EB55" s="21">
        <f t="shared" si="65"/>
        <v>2.2228083493407912E-11</v>
      </c>
      <c r="EC55" s="21">
        <f t="shared" si="65"/>
        <v>1.4441364051247723E-12</v>
      </c>
      <c r="ED55" s="21">
        <f t="shared" si="65"/>
        <v>9.3902141939497084E-14</v>
      </c>
      <c r="EE55" s="21">
        <f t="shared" si="65"/>
        <v>6.1106006268816875E-15</v>
      </c>
      <c r="EF55" s="21">
        <f t="shared" si="65"/>
        <v>3.9793768206915212E-16</v>
      </c>
      <c r="EG55" s="21">
        <f t="shared" si="65"/>
        <v>2.5932959624478506E-17</v>
      </c>
      <c r="EH55" s="2">
        <f t="shared" si="67"/>
        <v>70.319501523444941</v>
      </c>
      <c r="EI55" s="2">
        <f t="shared" si="67"/>
        <v>73.024097735885135</v>
      </c>
      <c r="EJ55" s="2">
        <f t="shared" si="67"/>
        <v>75.728693948325329</v>
      </c>
      <c r="EK55" s="2">
        <f t="shared" si="67"/>
        <v>78.433290160765523</v>
      </c>
      <c r="EL55" s="2">
        <f t="shared" si="67"/>
        <v>81.137886373205717</v>
      </c>
      <c r="EM55" s="2">
        <f t="shared" si="67"/>
        <v>83.842482585645897</v>
      </c>
      <c r="EN55" s="2">
        <f t="shared" si="67"/>
        <v>86.547078798086091</v>
      </c>
      <c r="EO55" s="2">
        <f t="shared" si="67"/>
        <v>89.251675010526284</v>
      </c>
      <c r="EP55" s="2">
        <f t="shared" si="67"/>
        <v>91.956271222966464</v>
      </c>
      <c r="EQ55" s="2">
        <f t="shared" si="67"/>
        <v>94.660867435406658</v>
      </c>
      <c r="ER55" s="2">
        <f t="shared" si="67"/>
        <v>97.365463647846852</v>
      </c>
      <c r="ES55" s="2">
        <f t="shared" si="67"/>
        <v>100.07005986028703</v>
      </c>
      <c r="ET55" s="2">
        <f t="shared" si="67"/>
        <v>102.77465607272723</v>
      </c>
      <c r="EU55" s="2">
        <f t="shared" si="70"/>
        <v>2.9654036090446016E-16</v>
      </c>
      <c r="EV55" s="2">
        <f t="shared" si="70"/>
        <v>1.9121327585402453E-17</v>
      </c>
      <c r="EW55" s="2">
        <f t="shared" si="70"/>
        <v>1.2345801221688449E-18</v>
      </c>
      <c r="EX55" s="2">
        <f t="shared" si="70"/>
        <v>7.9808406221032258E-20</v>
      </c>
      <c r="EY55" s="2">
        <f t="shared" si="70"/>
        <v>5.1650091649536845E-21</v>
      </c>
      <c r="EZ55" s="2">
        <f t="shared" si="70"/>
        <v>3.3462239964059289E-22</v>
      </c>
      <c r="FA55" s="2">
        <f t="shared" si="70"/>
        <v>2.1700597060802905E-23</v>
      </c>
      <c r="FB55" s="2">
        <f t="shared" si="70"/>
        <v>1.4086237957441728E-24</v>
      </c>
      <c r="FC55" s="2">
        <f t="shared" si="68"/>
        <v>9.1516882461268569E-26</v>
      </c>
      <c r="FD55" s="2">
        <f t="shared" si="68"/>
        <v>5.9507060800561813E-27</v>
      </c>
      <c r="FE55" s="2">
        <f t="shared" si="68"/>
        <v>3.8723704860631819E-28</v>
      </c>
      <c r="FF55" s="2">
        <f t="shared" si="68"/>
        <v>2.5217850574990221E-29</v>
      </c>
      <c r="FG55" s="2">
        <f t="shared" si="68"/>
        <v>1.6434068203180077E-30</v>
      </c>
    </row>
    <row r="56" spans="1:163" x14ac:dyDescent="0.25">
      <c r="A56" s="19">
        <v>38</v>
      </c>
      <c r="B56" s="19">
        <v>101</v>
      </c>
      <c r="C56" s="4">
        <f t="shared" si="37"/>
        <v>38</v>
      </c>
      <c r="D56" s="20">
        <f t="shared" si="37"/>
        <v>101</v>
      </c>
      <c r="E56" s="8">
        <f t="shared" si="12"/>
        <v>374.16</v>
      </c>
      <c r="F56" s="21">
        <f t="shared" si="44"/>
        <v>6.3371356147021542E-14</v>
      </c>
      <c r="G56" s="7">
        <f t="shared" si="13"/>
        <v>1.4980477651157875</v>
      </c>
      <c r="H56" s="7">
        <f t="shared" si="14"/>
        <v>2.4231108473205462E-2</v>
      </c>
      <c r="I56" s="32">
        <f t="shared" si="15"/>
        <v>84.919558815954346</v>
      </c>
      <c r="J56" s="2">
        <f t="shared" si="38"/>
        <v>7.0298515261121075E-2</v>
      </c>
      <c r="K56" s="2">
        <f t="shared" si="16"/>
        <v>0.77522679815407014</v>
      </c>
      <c r="L56" s="2">
        <f t="shared" si="45"/>
        <v>0.99748231224718542</v>
      </c>
      <c r="M56" s="2">
        <f t="shared" si="17"/>
        <v>0.61912732169804974</v>
      </c>
      <c r="N56" s="2">
        <f t="shared" si="18"/>
        <v>0.52165131296552891</v>
      </c>
      <c r="O56" s="2">
        <f t="shared" si="19"/>
        <v>3.8586532653834269E-4</v>
      </c>
      <c r="P56" s="2">
        <f t="shared" si="20"/>
        <v>4.7025072607290717E-4</v>
      </c>
      <c r="Q56" s="6">
        <f t="shared" si="21"/>
        <v>101</v>
      </c>
      <c r="R56" s="2">
        <f t="shared" si="71"/>
        <v>0.05</v>
      </c>
      <c r="S56" s="2">
        <f t="shared" si="71"/>
        <v>0.1</v>
      </c>
      <c r="T56" s="2">
        <f t="shared" si="71"/>
        <v>0.15</v>
      </c>
      <c r="U56" s="2">
        <f t="shared" si="71"/>
        <v>0.1999992094676305</v>
      </c>
      <c r="V56" s="2">
        <f t="shared" si="71"/>
        <v>0.11104983068943533</v>
      </c>
      <c r="W56" s="2">
        <f t="shared" si="71"/>
        <v>7.7222764295847013E-3</v>
      </c>
      <c r="X56" s="2">
        <f t="shared" si="71"/>
        <v>3.4471083741453027E-4</v>
      </c>
      <c r="Y56" s="2">
        <f t="shared" si="71"/>
        <v>1.1294273984718828E-5</v>
      </c>
      <c r="Z56" s="21">
        <f t="shared" si="62"/>
        <v>45553.661869800068</v>
      </c>
      <c r="AA56" s="21">
        <f t="shared" si="62"/>
        <v>2949.4386689035609</v>
      </c>
      <c r="AB56" s="21">
        <f t="shared" si="62"/>
        <v>191.37182010653197</v>
      </c>
      <c r="AC56" s="21">
        <f t="shared" si="62"/>
        <v>12.44112132053163</v>
      </c>
      <c r="AD56" s="21">
        <f t="shared" si="62"/>
        <v>0.81024104900276317</v>
      </c>
      <c r="AE56" s="21">
        <f t="shared" si="62"/>
        <v>5.2854346789658391E-2</v>
      </c>
      <c r="AF56" s="21">
        <f t="shared" si="62"/>
        <v>3.4530633410994691E-3</v>
      </c>
      <c r="AG56" s="21">
        <f t="shared" si="62"/>
        <v>2.2591099566190203E-4</v>
      </c>
      <c r="AH56" s="2">
        <f t="shared" si="61"/>
        <v>53.802786317176668</v>
      </c>
      <c r="AI56" s="2">
        <f t="shared" si="61"/>
        <v>56.492925633035505</v>
      </c>
      <c r="AJ56" s="2">
        <f t="shared" si="61"/>
        <v>59.183064948894341</v>
      </c>
      <c r="AK56" s="2">
        <f t="shared" si="61"/>
        <v>61.87320426475317</v>
      </c>
      <c r="AL56" s="2">
        <f t="shared" si="61"/>
        <v>64.563343580611999</v>
      </c>
      <c r="AM56" s="2">
        <f t="shared" si="61"/>
        <v>67.253482896470842</v>
      </c>
      <c r="AN56" s="2">
        <f t="shared" si="61"/>
        <v>69.943622212329672</v>
      </c>
      <c r="AO56" s="2">
        <f t="shared" si="60"/>
        <v>72.633761528188515</v>
      </c>
      <c r="AP56" s="2">
        <f t="shared" si="40"/>
        <v>2.8867993732909123E-9</v>
      </c>
      <c r="AQ56" s="2">
        <f t="shared" si="40"/>
        <v>1.8690999493657932E-10</v>
      </c>
      <c r="AR56" s="2">
        <f t="shared" si="40"/>
        <v>1.2127493945130545E-11</v>
      </c>
      <c r="AS56" s="2">
        <f t="shared" si="40"/>
        <v>7.8841080133343598E-13</v>
      </c>
      <c r="AT56" s="2">
        <f t="shared" si="40"/>
        <v>5.1346076418540942E-14</v>
      </c>
      <c r="AU56" s="2">
        <f t="shared" si="40"/>
        <v>3.3494517111102209E-15</v>
      </c>
      <c r="AV56" s="2">
        <f t="shared" si="40"/>
        <v>2.1882530931347011E-16</v>
      </c>
      <c r="AW56" s="2">
        <f t="shared" si="40"/>
        <v>1.4316286246863299E-17</v>
      </c>
      <c r="AX56" s="2"/>
      <c r="AY56" s="6">
        <f t="shared" si="25"/>
        <v>101</v>
      </c>
      <c r="AZ56" s="2">
        <f t="shared" si="72"/>
        <v>0.05</v>
      </c>
      <c r="BA56" s="2">
        <f t="shared" si="72"/>
        <v>0.15</v>
      </c>
      <c r="BB56" s="2">
        <f t="shared" si="72"/>
        <v>0.19999918314385795</v>
      </c>
      <c r="BC56" s="2">
        <f t="shared" si="72"/>
        <v>0.11085624004339954</v>
      </c>
      <c r="BD56" s="2">
        <f t="shared" si="72"/>
        <v>1.0268992885799256E-2</v>
      </c>
      <c r="BE56" s="2">
        <f t="shared" si="72"/>
        <v>5.1563440877307458E-4</v>
      </c>
      <c r="BF56" s="2">
        <f t="shared" si="72"/>
        <v>1.126248369898164E-5</v>
      </c>
      <c r="BG56" s="21">
        <f t="shared" si="63"/>
        <v>2942.0039839242554</v>
      </c>
      <c r="BH56" s="21">
        <f t="shared" si="63"/>
        <v>190.87829200776076</v>
      </c>
      <c r="BI56" s="21">
        <f t="shared" si="63"/>
        <v>12.408364925856482</v>
      </c>
      <c r="BJ56" s="21">
        <f t="shared" si="63"/>
        <v>0.80806701956693272</v>
      </c>
      <c r="BK56" s="21">
        <f t="shared" si="63"/>
        <v>5.2710049541873708E-2</v>
      </c>
      <c r="BL56" s="21">
        <f t="shared" si="63"/>
        <v>3.4434847192775153E-3</v>
      </c>
      <c r="BM56" s="21">
        <f t="shared" si="63"/>
        <v>2.2527504649767012E-4</v>
      </c>
      <c r="BN56" s="2">
        <f t="shared" si="48"/>
        <v>56.492925633035505</v>
      </c>
      <c r="BO56" s="2">
        <f t="shared" si="48"/>
        <v>59.183064948894341</v>
      </c>
      <c r="BP56" s="2">
        <f t="shared" si="48"/>
        <v>61.87320426475317</v>
      </c>
      <c r="BQ56" s="2">
        <f t="shared" si="48"/>
        <v>64.563343580611999</v>
      </c>
      <c r="BR56" s="2">
        <f t="shared" si="48"/>
        <v>67.253482896470842</v>
      </c>
      <c r="BS56" s="2">
        <f t="shared" si="48"/>
        <v>69.943622212329672</v>
      </c>
      <c r="BT56" s="2">
        <f t="shared" si="48"/>
        <v>72.633761528188515</v>
      </c>
      <c r="BU56" s="2">
        <f t="shared" si="49"/>
        <v>1.8643884868114034E-10</v>
      </c>
      <c r="BV56" s="2">
        <f t="shared" si="49"/>
        <v>1.2096218394035718E-11</v>
      </c>
      <c r="BW56" s="2">
        <f t="shared" si="49"/>
        <v>7.8633498397479058E-13</v>
      </c>
      <c r="BX56" s="2">
        <f t="shared" si="49"/>
        <v>5.120830521804535E-14</v>
      </c>
      <c r="BY56" s="2">
        <f t="shared" si="49"/>
        <v>3.3403073986019295E-15</v>
      </c>
      <c r="BZ56" s="2">
        <f t="shared" si="49"/>
        <v>2.1821829905100096E-16</v>
      </c>
      <c r="CA56" s="2">
        <f t="shared" si="49"/>
        <v>1.4275985285632291E-17</v>
      </c>
      <c r="CB56" s="2"/>
      <c r="CC56" s="6">
        <f t="shared" si="29"/>
        <v>101</v>
      </c>
      <c r="CD56" s="2">
        <f t="shared" si="73"/>
        <v>0</v>
      </c>
      <c r="CE56" s="2">
        <f t="shared" si="73"/>
        <v>0</v>
      </c>
      <c r="CF56" s="2">
        <f t="shared" si="73"/>
        <v>1.7187813625769155E-4</v>
      </c>
      <c r="CG56" s="2">
        <f t="shared" si="73"/>
        <v>2.1398719028065116E-4</v>
      </c>
      <c r="CH56" s="2">
        <f t="shared" si="73"/>
        <v>0</v>
      </c>
      <c r="CI56" s="2">
        <f t="shared" si="73"/>
        <v>0</v>
      </c>
      <c r="CJ56" s="2">
        <f t="shared" si="73"/>
        <v>0</v>
      </c>
      <c r="CK56" s="21">
        <f t="shared" si="64"/>
        <v>0.80806701956693272</v>
      </c>
      <c r="CL56" s="21">
        <f t="shared" si="64"/>
        <v>5.2710049541873708E-2</v>
      </c>
      <c r="CM56" s="21">
        <f t="shared" si="64"/>
        <v>3.4434847192775153E-3</v>
      </c>
      <c r="CN56" s="21">
        <f t="shared" si="64"/>
        <v>2.2527504649767012E-4</v>
      </c>
      <c r="CO56" s="21">
        <f t="shared" si="64"/>
        <v>1.4756891206145349E-5</v>
      </c>
      <c r="CP56" s="21">
        <f t="shared" si="64"/>
        <v>9.6784241138490244E-7</v>
      </c>
      <c r="CQ56" s="21">
        <f t="shared" si="64"/>
        <v>6.3548807202131942E-8</v>
      </c>
      <c r="CR56" s="2">
        <f t="shared" si="51"/>
        <v>64.563343580611999</v>
      </c>
      <c r="CS56" s="2">
        <f t="shared" si="51"/>
        <v>67.253482896470842</v>
      </c>
      <c r="CT56" s="2">
        <f t="shared" si="51"/>
        <v>69.943622212329672</v>
      </c>
      <c r="CU56" s="2">
        <f t="shared" si="51"/>
        <v>72.633761528188515</v>
      </c>
      <c r="CV56" s="2">
        <f t="shared" si="51"/>
        <v>75.323900844047344</v>
      </c>
      <c r="CW56" s="2">
        <f t="shared" si="51"/>
        <v>78.014040159906173</v>
      </c>
      <c r="CX56" s="2">
        <f t="shared" si="51"/>
        <v>80.704179475765017</v>
      </c>
      <c r="CY56" s="2">
        <f t="shared" si="52"/>
        <v>5.120830521804535E-14</v>
      </c>
      <c r="CZ56" s="2">
        <f t="shared" si="52"/>
        <v>3.3403073986019295E-15</v>
      </c>
      <c r="DA56" s="2">
        <f t="shared" si="52"/>
        <v>2.1821829905100096E-16</v>
      </c>
      <c r="DB56" s="2">
        <f t="shared" si="52"/>
        <v>1.4275985285632291E-17</v>
      </c>
      <c r="DC56" s="2">
        <f t="shared" si="52"/>
        <v>9.3516421098553093E-19</v>
      </c>
      <c r="DD56" s="2">
        <f t="shared" si="52"/>
        <v>6.1333486236508792E-20</v>
      </c>
      <c r="DE56" s="2">
        <f t="shared" si="52"/>
        <v>4.0271740969157124E-21</v>
      </c>
      <c r="DF56" s="2"/>
      <c r="DG56" s="6">
        <f t="shared" si="33"/>
        <v>101</v>
      </c>
      <c r="DH56" s="2">
        <f t="shared" si="69"/>
        <v>4.1179851676908852E-4</v>
      </c>
      <c r="DI56" s="2">
        <f t="shared" si="69"/>
        <v>5.4053833265252925E-5</v>
      </c>
      <c r="DJ56" s="2">
        <f t="shared" si="69"/>
        <v>4.1318685638924718E-6</v>
      </c>
      <c r="DK56" s="2">
        <f t="shared" si="69"/>
        <v>2.5163878341838422E-7</v>
      </c>
      <c r="DL56" s="2">
        <f t="shared" si="69"/>
        <v>1.3980736696117547E-8</v>
      </c>
      <c r="DM56" s="2">
        <f t="shared" si="69"/>
        <v>8.3541351614258019E-10</v>
      </c>
      <c r="DN56" s="2">
        <f t="shared" si="69"/>
        <v>4.9469868201867935E-11</v>
      </c>
      <c r="DO56" s="2">
        <f t="shared" si="69"/>
        <v>2.8959501463532435E-12</v>
      </c>
      <c r="DP56" s="2">
        <f t="shared" si="66"/>
        <v>1.6702639271670706E-13</v>
      </c>
      <c r="DQ56" s="2">
        <f t="shared" si="66"/>
        <v>7.8714812445923605E-15</v>
      </c>
      <c r="DR56" s="2">
        <f t="shared" si="66"/>
        <v>3.1308289294429413E-16</v>
      </c>
      <c r="DS56" s="2">
        <f t="shared" si="66"/>
        <v>1.3322676295501878E-17</v>
      </c>
      <c r="DT56" s="2">
        <f t="shared" si="66"/>
        <v>0</v>
      </c>
      <c r="DU56" s="21">
        <f t="shared" si="65"/>
        <v>6.8869694385550306E-3</v>
      </c>
      <c r="DV56" s="21">
        <f t="shared" si="65"/>
        <v>4.5055009299534024E-4</v>
      </c>
      <c r="DW56" s="21">
        <f t="shared" si="65"/>
        <v>2.9513782412290698E-5</v>
      </c>
      <c r="DX56" s="21">
        <f t="shared" si="65"/>
        <v>1.9356848227698049E-6</v>
      </c>
      <c r="DY56" s="21">
        <f t="shared" si="65"/>
        <v>1.2709761440426388E-7</v>
      </c>
      <c r="DZ56" s="21">
        <f t="shared" si="65"/>
        <v>8.3541351846186526E-9</v>
      </c>
      <c r="EA56" s="21">
        <f t="shared" si="65"/>
        <v>5.4966522294148035E-10</v>
      </c>
      <c r="EB56" s="21">
        <f t="shared" si="65"/>
        <v>3.6199418613384928E-11</v>
      </c>
      <c r="EC56" s="21">
        <f t="shared" si="65"/>
        <v>2.3860948727986595E-12</v>
      </c>
      <c r="ED56" s="21">
        <f t="shared" si="65"/>
        <v>1.5741091003293772E-13</v>
      </c>
      <c r="EE56" s="21">
        <f t="shared" si="65"/>
        <v>1.0392571026512957E-14</v>
      </c>
      <c r="EF56" s="21">
        <f t="shared" si="65"/>
        <v>6.8664754722527256E-16</v>
      </c>
      <c r="EG56" s="21">
        <f t="shared" si="65"/>
        <v>4.5399444405200243E-17</v>
      </c>
      <c r="EH56" s="2">
        <f t="shared" si="67"/>
        <v>69.943622212329672</v>
      </c>
      <c r="EI56" s="2">
        <f t="shared" si="67"/>
        <v>72.633761528188515</v>
      </c>
      <c r="EJ56" s="2">
        <f t="shared" si="67"/>
        <v>75.323900844047344</v>
      </c>
      <c r="EK56" s="2">
        <f t="shared" si="67"/>
        <v>78.014040159906173</v>
      </c>
      <c r="EL56" s="2">
        <f t="shared" si="67"/>
        <v>80.704179475765017</v>
      </c>
      <c r="EM56" s="2">
        <f t="shared" si="67"/>
        <v>83.394318791623846</v>
      </c>
      <c r="EN56" s="2">
        <f t="shared" si="67"/>
        <v>86.084458107482675</v>
      </c>
      <c r="EO56" s="2">
        <f t="shared" si="67"/>
        <v>88.774597423341518</v>
      </c>
      <c r="EP56" s="2">
        <f t="shared" si="67"/>
        <v>91.464736739200347</v>
      </c>
      <c r="EQ56" s="2">
        <f t="shared" si="67"/>
        <v>94.154876055059177</v>
      </c>
      <c r="ER56" s="2">
        <f t="shared" si="67"/>
        <v>96.845015370918006</v>
      </c>
      <c r="ES56" s="2">
        <f t="shared" si="67"/>
        <v>99.535154686776849</v>
      </c>
      <c r="ET56" s="2">
        <f t="shared" si="67"/>
        <v>102.22529400263568</v>
      </c>
      <c r="EU56" s="2">
        <f t="shared" si="70"/>
        <v>4.3643659810200191E-16</v>
      </c>
      <c r="EV56" s="2">
        <f t="shared" si="70"/>
        <v>2.8551970571264582E-17</v>
      </c>
      <c r="EW56" s="2">
        <f t="shared" si="70"/>
        <v>1.8703284219710619E-18</v>
      </c>
      <c r="EX56" s="2">
        <f t="shared" si="70"/>
        <v>1.2266697247301758E-19</v>
      </c>
      <c r="EY56" s="2">
        <f t="shared" si="70"/>
        <v>8.0543481938314249E-21</v>
      </c>
      <c r="EZ56" s="2">
        <f t="shared" si="70"/>
        <v>5.2941287628287054E-22</v>
      </c>
      <c r="FA56" s="2">
        <f t="shared" si="70"/>
        <v>3.4833030611219326E-23</v>
      </c>
      <c r="FB56" s="2">
        <f t="shared" si="70"/>
        <v>2.2940062494816262E-24</v>
      </c>
      <c r="FC56" s="2">
        <f t="shared" si="68"/>
        <v>1.5121006799193314E-25</v>
      </c>
      <c r="FD56" s="2">
        <f t="shared" si="68"/>
        <v>9.9753428413642056E-27</v>
      </c>
      <c r="FE56" s="2">
        <f t="shared" si="68"/>
        <v>6.5859131981235546E-28</v>
      </c>
      <c r="FF56" s="2">
        <f t="shared" si="68"/>
        <v>4.3513786262957292E-29</v>
      </c>
      <c r="FG56" s="2">
        <f t="shared" si="68"/>
        <v>2.8770243602876993E-30</v>
      </c>
    </row>
    <row r="57" spans="1:163" x14ac:dyDescent="0.25">
      <c r="A57" s="19">
        <v>39</v>
      </c>
      <c r="B57" s="19">
        <v>103</v>
      </c>
      <c r="C57" s="4">
        <f t="shared" si="37"/>
        <v>39</v>
      </c>
      <c r="D57" s="20">
        <f t="shared" si="37"/>
        <v>103</v>
      </c>
      <c r="E57" s="8">
        <f t="shared" si="12"/>
        <v>376.16</v>
      </c>
      <c r="F57" s="21">
        <f t="shared" si="44"/>
        <v>6.3371356147021542E-14</v>
      </c>
      <c r="G57" s="7">
        <f t="shared" si="13"/>
        <v>1.4980434906659446</v>
      </c>
      <c r="H57" s="7">
        <f t="shared" si="14"/>
        <v>2.2797402643906187E-2</v>
      </c>
      <c r="I57" s="32">
        <f t="shared" si="15"/>
        <v>85.062587116401502</v>
      </c>
      <c r="J57" s="2">
        <f t="shared" si="38"/>
        <v>7.2020321552190625E-2</v>
      </c>
      <c r="K57" s="2">
        <f t="shared" si="16"/>
        <v>0.78334849059714839</v>
      </c>
      <c r="L57" s="2">
        <f t="shared" si="45"/>
        <v>0.99748409821574724</v>
      </c>
      <c r="M57" s="2">
        <f t="shared" si="17"/>
        <v>0.64848559598842548</v>
      </c>
      <c r="N57" s="2">
        <f t="shared" si="18"/>
        <v>0.55217866887526723</v>
      </c>
      <c r="O57" s="2">
        <f t="shared" si="19"/>
        <v>5.6990484481245218E-4</v>
      </c>
      <c r="P57" s="2">
        <f t="shared" si="20"/>
        <v>6.8965680082511247E-4</v>
      </c>
      <c r="Q57" s="6">
        <f t="shared" si="21"/>
        <v>103</v>
      </c>
      <c r="R57" s="2">
        <f t="shared" si="71"/>
        <v>0.05</v>
      </c>
      <c r="S57" s="2">
        <f t="shared" si="71"/>
        <v>0.1</v>
      </c>
      <c r="T57" s="2">
        <f t="shared" si="71"/>
        <v>0.15</v>
      </c>
      <c r="U57" s="2">
        <f t="shared" si="71"/>
        <v>0.19999999482457062</v>
      </c>
      <c r="V57" s="2">
        <f t="shared" si="71"/>
        <v>0.13693450367729848</v>
      </c>
      <c r="W57" s="2">
        <f t="shared" si="71"/>
        <v>1.1029434182200969E-2</v>
      </c>
      <c r="X57" s="2">
        <f t="shared" si="71"/>
        <v>5.0487052706218451E-4</v>
      </c>
      <c r="Y57" s="2">
        <f t="shared" si="71"/>
        <v>1.679277729312867E-5</v>
      </c>
      <c r="Z57" s="21">
        <f t="shared" si="62"/>
        <v>61278.645118574772</v>
      </c>
      <c r="AA57" s="21">
        <f t="shared" si="62"/>
        <v>4024.7653678259821</v>
      </c>
      <c r="AB57" s="21">
        <f t="shared" si="62"/>
        <v>264.90748696421963</v>
      </c>
      <c r="AC57" s="21">
        <f t="shared" si="62"/>
        <v>17.46990561411576</v>
      </c>
      <c r="AD57" s="21">
        <f t="shared" si="62"/>
        <v>1.1541435560215894</v>
      </c>
      <c r="AE57" s="21">
        <f t="shared" si="62"/>
        <v>7.6373140095662775E-2</v>
      </c>
      <c r="AF57" s="21">
        <f t="shared" si="62"/>
        <v>5.0614930423611461E-3</v>
      </c>
      <c r="AG57" s="21">
        <f t="shared" si="62"/>
        <v>3.3591195796762503E-4</v>
      </c>
      <c r="AH57" s="2">
        <f t="shared" si="61"/>
        <v>53.516723012640426</v>
      </c>
      <c r="AI57" s="2">
        <f t="shared" si="61"/>
        <v>56.192559163272449</v>
      </c>
      <c r="AJ57" s="2">
        <f t="shared" si="61"/>
        <v>58.868395313904472</v>
      </c>
      <c r="AK57" s="2">
        <f t="shared" si="61"/>
        <v>61.544231464536495</v>
      </c>
      <c r="AL57" s="2">
        <f t="shared" si="61"/>
        <v>64.220067615168517</v>
      </c>
      <c r="AM57" s="2">
        <f t="shared" si="61"/>
        <v>66.895903765800526</v>
      </c>
      <c r="AN57" s="2">
        <f t="shared" si="61"/>
        <v>69.571739916432549</v>
      </c>
      <c r="AO57" s="2">
        <f t="shared" si="60"/>
        <v>72.247576067064585</v>
      </c>
      <c r="AP57" s="2">
        <f t="shared" si="40"/>
        <v>3.8833128871549617E-9</v>
      </c>
      <c r="AQ57" s="2">
        <f t="shared" si="40"/>
        <v>2.5505490614839309E-10</v>
      </c>
      <c r="AR57" s="2">
        <f t="shared" si="40"/>
        <v>1.6787548879077799E-11</v>
      </c>
      <c r="AS57" s="2">
        <f t="shared" si="40"/>
        <v>1.1070916817887038E-12</v>
      </c>
      <c r="AT57" s="2">
        <f t="shared" si="40"/>
        <v>7.3139644670684549E-14</v>
      </c>
      <c r="AU57" s="2">
        <f t="shared" si="40"/>
        <v>4.8398695378532109E-15</v>
      </c>
      <c r="AV57" s="2">
        <f t="shared" si="40"/>
        <v>3.2075368074957131E-16</v>
      </c>
      <c r="AW57" s="2">
        <f t="shared" si="40"/>
        <v>2.1287196405654363E-17</v>
      </c>
      <c r="AX57" s="2"/>
      <c r="AY57" s="6">
        <f t="shared" si="25"/>
        <v>103</v>
      </c>
      <c r="AZ57" s="2">
        <f t="shared" si="72"/>
        <v>0.05</v>
      </c>
      <c r="BA57" s="2">
        <f t="shared" si="72"/>
        <v>0.15</v>
      </c>
      <c r="BB57" s="2">
        <f t="shared" si="72"/>
        <v>0.19999999458156351</v>
      </c>
      <c r="BC57" s="2">
        <f t="shared" si="72"/>
        <v>0.1367393548693121</v>
      </c>
      <c r="BD57" s="2">
        <f t="shared" si="72"/>
        <v>1.4667359004190451E-2</v>
      </c>
      <c r="BE57" s="2">
        <f t="shared" si="72"/>
        <v>7.5521481101838985E-4</v>
      </c>
      <c r="BF57" s="2">
        <f t="shared" si="72"/>
        <v>1.6745609182788889E-5</v>
      </c>
      <c r="BG57" s="21">
        <f t="shared" si="63"/>
        <v>4014.6473656410262</v>
      </c>
      <c r="BH57" s="21">
        <f t="shared" si="63"/>
        <v>264.22606158750455</v>
      </c>
      <c r="BI57" s="21">
        <f t="shared" si="63"/>
        <v>17.424020618111257</v>
      </c>
      <c r="BJ57" s="21">
        <f t="shared" si="63"/>
        <v>1.1510539506402089</v>
      </c>
      <c r="BK57" s="21">
        <f t="shared" si="63"/>
        <v>7.6165096606662624E-2</v>
      </c>
      <c r="BL57" s="21">
        <f t="shared" si="63"/>
        <v>5.0474825412899979E-3</v>
      </c>
      <c r="BM57" s="21">
        <f t="shared" si="63"/>
        <v>3.3496827926625568E-4</v>
      </c>
      <c r="BN57" s="2">
        <f t="shared" si="48"/>
        <v>56.192559163272449</v>
      </c>
      <c r="BO57" s="2">
        <f t="shared" si="48"/>
        <v>58.868395313904472</v>
      </c>
      <c r="BP57" s="2">
        <f t="shared" si="48"/>
        <v>61.544231464536495</v>
      </c>
      <c r="BQ57" s="2">
        <f t="shared" si="48"/>
        <v>64.220067615168517</v>
      </c>
      <c r="BR57" s="2">
        <f t="shared" si="48"/>
        <v>66.895903765800526</v>
      </c>
      <c r="BS57" s="2">
        <f t="shared" si="48"/>
        <v>69.571739916432549</v>
      </c>
      <c r="BT57" s="2">
        <f t="shared" si="48"/>
        <v>72.247576067064585</v>
      </c>
      <c r="BU57" s="2">
        <f t="shared" si="49"/>
        <v>2.5441371444265941E-10</v>
      </c>
      <c r="BV57" s="2">
        <f t="shared" si="49"/>
        <v>1.6744366022663332E-11</v>
      </c>
      <c r="BW57" s="2">
        <f t="shared" si="49"/>
        <v>1.1041838871595038E-12</v>
      </c>
      <c r="BX57" s="2">
        <f t="shared" si="49"/>
        <v>7.294385218086386E-14</v>
      </c>
      <c r="BY57" s="2">
        <f t="shared" si="49"/>
        <v>4.8266855395898203E-15</v>
      </c>
      <c r="BZ57" s="2">
        <f t="shared" si="49"/>
        <v>3.1986581628880089E-16</v>
      </c>
      <c r="CA57" s="2">
        <f t="shared" si="49"/>
        <v>2.122739420632846E-17</v>
      </c>
      <c r="CB57" s="2"/>
      <c r="CC57" s="6">
        <f t="shared" si="29"/>
        <v>103</v>
      </c>
      <c r="CD57" s="2">
        <f t="shared" si="73"/>
        <v>0</v>
      </c>
      <c r="CE57" s="2">
        <f t="shared" si="73"/>
        <v>0</v>
      </c>
      <c r="CF57" s="2">
        <f t="shared" si="73"/>
        <v>2.5173827033946327E-4</v>
      </c>
      <c r="CG57" s="2">
        <f t="shared" si="73"/>
        <v>3.1816657447298892E-4</v>
      </c>
      <c r="CH57" s="2">
        <f t="shared" si="73"/>
        <v>0</v>
      </c>
      <c r="CI57" s="2">
        <f t="shared" si="73"/>
        <v>0</v>
      </c>
      <c r="CJ57" s="2">
        <f t="shared" si="73"/>
        <v>0</v>
      </c>
      <c r="CK57" s="21">
        <f t="shared" si="64"/>
        <v>1.1510539506402089</v>
      </c>
      <c r="CL57" s="21">
        <f t="shared" si="64"/>
        <v>7.6165096606662624E-2</v>
      </c>
      <c r="CM57" s="21">
        <f t="shared" si="64"/>
        <v>5.0474825412899979E-3</v>
      </c>
      <c r="CN57" s="21">
        <f t="shared" si="64"/>
        <v>3.3496827926625568E-4</v>
      </c>
      <c r="CO57" s="21">
        <f t="shared" si="64"/>
        <v>2.2258672101307605E-5</v>
      </c>
      <c r="CP57" s="21">
        <f t="shared" si="64"/>
        <v>1.4808895726184691E-6</v>
      </c>
      <c r="CQ57" s="21">
        <f t="shared" si="64"/>
        <v>9.8636796555248599E-8</v>
      </c>
      <c r="CR57" s="2">
        <f t="shared" si="51"/>
        <v>64.220067615168517</v>
      </c>
      <c r="CS57" s="2">
        <f t="shared" si="51"/>
        <v>66.895903765800526</v>
      </c>
      <c r="CT57" s="2">
        <f t="shared" si="51"/>
        <v>69.571739916432549</v>
      </c>
      <c r="CU57" s="2">
        <f t="shared" si="51"/>
        <v>72.247576067064585</v>
      </c>
      <c r="CV57" s="2">
        <f t="shared" si="51"/>
        <v>74.923412217696608</v>
      </c>
      <c r="CW57" s="2">
        <f t="shared" si="51"/>
        <v>77.599248368328631</v>
      </c>
      <c r="CX57" s="2">
        <f t="shared" si="51"/>
        <v>80.275084518960654</v>
      </c>
      <c r="CY57" s="2">
        <f t="shared" si="52"/>
        <v>7.294385218086386E-14</v>
      </c>
      <c r="CZ57" s="2">
        <f t="shared" si="52"/>
        <v>4.8266855395898203E-15</v>
      </c>
      <c r="DA57" s="2">
        <f t="shared" si="52"/>
        <v>3.1986581628880089E-16</v>
      </c>
      <c r="DB57" s="2">
        <f t="shared" si="52"/>
        <v>2.122739420632846E-17</v>
      </c>
      <c r="DC57" s="2">
        <f t="shared" si="52"/>
        <v>1.4105622398297802E-18</v>
      </c>
      <c r="DD57" s="2">
        <f t="shared" si="52"/>
        <v>9.3845980611259528E-20</v>
      </c>
      <c r="DE57" s="2">
        <f t="shared" si="52"/>
        <v>6.2507475666949679E-21</v>
      </c>
      <c r="DF57" s="2"/>
      <c r="DG57" s="6">
        <f t="shared" si="33"/>
        <v>103</v>
      </c>
      <c r="DH57" s="2">
        <f t="shared" si="69"/>
        <v>6.0265091705263168E-4</v>
      </c>
      <c r="DI57" s="2">
        <f t="shared" si="69"/>
        <v>8.0365464136904482E-5</v>
      </c>
      <c r="DJ57" s="2">
        <f t="shared" si="69"/>
        <v>6.2322894648514379E-6</v>
      </c>
      <c r="DK57" s="2">
        <f t="shared" si="69"/>
        <v>3.8503071869921967E-7</v>
      </c>
      <c r="DL57" s="2">
        <f t="shared" si="69"/>
        <v>2.1700093106868935E-8</v>
      </c>
      <c r="DM57" s="2">
        <f t="shared" si="69"/>
        <v>1.3153655831210643E-9</v>
      </c>
      <c r="DN57" s="2">
        <f t="shared" si="69"/>
        <v>7.9013096065949634E-11</v>
      </c>
      <c r="DO57" s="2">
        <f t="shared" si="69"/>
        <v>4.6920511920234273E-12</v>
      </c>
      <c r="DP57" s="2">
        <f t="shared" si="66"/>
        <v>2.7451485529184085E-13</v>
      </c>
      <c r="DQ57" s="2">
        <f t="shared" si="66"/>
        <v>1.3122836151069351E-14</v>
      </c>
      <c r="DR57" s="2">
        <f t="shared" si="66"/>
        <v>5.2624571367232422E-16</v>
      </c>
      <c r="DS57" s="2">
        <f t="shared" si="66"/>
        <v>2.4424906541753444E-17</v>
      </c>
      <c r="DT57" s="2">
        <f t="shared" si="66"/>
        <v>0</v>
      </c>
      <c r="DU57" s="21">
        <f t="shared" si="65"/>
        <v>1.0094965082579996E-2</v>
      </c>
      <c r="DV57" s="21">
        <f t="shared" si="65"/>
        <v>6.6993655853251136E-4</v>
      </c>
      <c r="DW57" s="21">
        <f t="shared" si="65"/>
        <v>4.4517344202615209E-5</v>
      </c>
      <c r="DX57" s="21">
        <f t="shared" si="65"/>
        <v>2.9617791452369382E-6</v>
      </c>
      <c r="DY57" s="21">
        <f t="shared" si="65"/>
        <v>1.972735931104972E-7</v>
      </c>
      <c r="DZ57" s="21">
        <f t="shared" si="65"/>
        <v>1.3153655876620595E-8</v>
      </c>
      <c r="EA57" s="21">
        <f t="shared" si="65"/>
        <v>8.7792326879356648E-10</v>
      </c>
      <c r="EB57" s="21">
        <f t="shared" si="65"/>
        <v>5.8650690250983371E-11</v>
      </c>
      <c r="EC57" s="21">
        <f t="shared" si="65"/>
        <v>3.9216821339832383E-12</v>
      </c>
      <c r="ED57" s="21">
        <f t="shared" si="65"/>
        <v>2.6244154532691035E-13</v>
      </c>
      <c r="EE57" s="21">
        <f t="shared" si="65"/>
        <v>1.757655522356108E-14</v>
      </c>
      <c r="EF57" s="21">
        <f t="shared" si="65"/>
        <v>1.1780333238318734E-15</v>
      </c>
      <c r="EG57" s="21">
        <f t="shared" si="65"/>
        <v>7.9010920735234888E-17</v>
      </c>
      <c r="EH57" s="2">
        <f t="shared" si="67"/>
        <v>69.571739916432549</v>
      </c>
      <c r="EI57" s="2">
        <f t="shared" si="67"/>
        <v>72.247576067064585</v>
      </c>
      <c r="EJ57" s="2">
        <f t="shared" si="67"/>
        <v>74.923412217696608</v>
      </c>
      <c r="EK57" s="2">
        <f t="shared" si="67"/>
        <v>77.599248368328631</v>
      </c>
      <c r="EL57" s="2">
        <f t="shared" si="67"/>
        <v>80.275084518960654</v>
      </c>
      <c r="EM57" s="2">
        <f t="shared" si="67"/>
        <v>82.950920669592662</v>
      </c>
      <c r="EN57" s="2">
        <f t="shared" si="67"/>
        <v>85.626756820224685</v>
      </c>
      <c r="EO57" s="2">
        <f t="shared" si="67"/>
        <v>88.302592970856708</v>
      </c>
      <c r="EP57" s="2">
        <f t="shared" si="67"/>
        <v>90.97842912148873</v>
      </c>
      <c r="EQ57" s="2">
        <f t="shared" si="67"/>
        <v>93.654265272120753</v>
      </c>
      <c r="ER57" s="2">
        <f t="shared" si="67"/>
        <v>96.330101422752776</v>
      </c>
      <c r="ES57" s="2">
        <f t="shared" si="67"/>
        <v>99.005937573384799</v>
      </c>
      <c r="ET57" s="2">
        <f t="shared" si="67"/>
        <v>101.68177372401682</v>
      </c>
      <c r="EU57" s="2">
        <f t="shared" si="70"/>
        <v>6.3973163257760177E-16</v>
      </c>
      <c r="EV57" s="2">
        <f t="shared" si="70"/>
        <v>4.245478841265692E-17</v>
      </c>
      <c r="EW57" s="2">
        <f t="shared" si="70"/>
        <v>2.8211244796595605E-18</v>
      </c>
      <c r="EX57" s="2">
        <f t="shared" si="70"/>
        <v>1.8769196122251906E-19</v>
      </c>
      <c r="EY57" s="2">
        <f t="shared" si="70"/>
        <v>1.2501495133389936E-20</v>
      </c>
      <c r="EZ57" s="2">
        <f t="shared" si="70"/>
        <v>8.3356501139072493E-22</v>
      </c>
      <c r="FA57" s="2">
        <f t="shared" si="70"/>
        <v>5.5635188143037207E-23</v>
      </c>
      <c r="FB57" s="2">
        <f t="shared" si="70"/>
        <v>3.7167737803814004E-24</v>
      </c>
      <c r="FC57" s="2">
        <f t="shared" si="68"/>
        <v>2.4852231521529045E-25</v>
      </c>
      <c r="FD57" s="2">
        <f t="shared" si="68"/>
        <v>1.6631276636926477E-26</v>
      </c>
      <c r="FE57" s="2">
        <f t="shared" si="68"/>
        <v>1.1138501409180666E-27</v>
      </c>
      <c r="FF57" s="2">
        <f t="shared" si="68"/>
        <v>7.4653569317874968E-29</v>
      </c>
      <c r="FG57" s="2">
        <f t="shared" si="68"/>
        <v>5.0070291974255091E-30</v>
      </c>
    </row>
    <row r="58" spans="1:163" x14ac:dyDescent="0.25">
      <c r="A58" s="19">
        <v>40</v>
      </c>
      <c r="B58" s="19">
        <v>105</v>
      </c>
      <c r="C58" s="4">
        <f t="shared" si="37"/>
        <v>40</v>
      </c>
      <c r="D58" s="20">
        <f t="shared" si="37"/>
        <v>105</v>
      </c>
      <c r="E58" s="8">
        <f t="shared" si="12"/>
        <v>378.16</v>
      </c>
      <c r="F58" s="21">
        <f t="shared" si="44"/>
        <v>6.3371356147021542E-14</v>
      </c>
      <c r="G58" s="7">
        <f t="shared" si="13"/>
        <v>1.4980193921017413</v>
      </c>
      <c r="H58" s="7">
        <f t="shared" si="14"/>
        <v>2.1362412898177866E-2</v>
      </c>
      <c r="I58" s="32">
        <f t="shared" si="15"/>
        <v>85.206342535171814</v>
      </c>
      <c r="J58" s="2">
        <f t="shared" si="38"/>
        <v>7.3749973055994594E-2</v>
      </c>
      <c r="K58" s="2">
        <f t="shared" si="16"/>
        <v>0.79172310100478227</v>
      </c>
      <c r="L58" s="2">
        <f t="shared" si="45"/>
        <v>0.99749416718705564</v>
      </c>
      <c r="M58" s="2">
        <f t="shared" si="17"/>
        <v>0.67750202078646737</v>
      </c>
      <c r="N58" s="2">
        <f t="shared" si="18"/>
        <v>0.58284839917875608</v>
      </c>
      <c r="O58" s="2">
        <f t="shared" si="19"/>
        <v>8.3820259789270097E-4</v>
      </c>
      <c r="P58" s="2">
        <f t="shared" si="20"/>
        <v>1.0067830103249454E-3</v>
      </c>
      <c r="Q58" s="6">
        <f t="shared" si="21"/>
        <v>105</v>
      </c>
      <c r="R58" s="2">
        <f t="shared" si="71"/>
        <v>0.05</v>
      </c>
      <c r="S58" s="2">
        <f t="shared" si="71"/>
        <v>0.1</v>
      </c>
      <c r="T58" s="2">
        <f t="shared" si="71"/>
        <v>0.15</v>
      </c>
      <c r="U58" s="2">
        <f t="shared" si="71"/>
        <v>0.19999999999516047</v>
      </c>
      <c r="V58" s="2">
        <f t="shared" si="71"/>
        <v>0.16112486415066363</v>
      </c>
      <c r="W58" s="2">
        <f t="shared" si="71"/>
        <v>1.5616057693055435E-2</v>
      </c>
      <c r="X58" s="2">
        <f t="shared" si="71"/>
        <v>7.36234605469377E-4</v>
      </c>
      <c r="Y58" s="2">
        <f t="shared" si="71"/>
        <v>2.4864342118435802E-5</v>
      </c>
      <c r="Z58" s="21">
        <f t="shared" si="62"/>
        <v>82178.150035526021</v>
      </c>
      <c r="AA58" s="21">
        <f t="shared" si="62"/>
        <v>5474.4111545640144</v>
      </c>
      <c r="AB58" s="21">
        <f t="shared" si="62"/>
        <v>365.46048213463126</v>
      </c>
      <c r="AC58" s="21">
        <f t="shared" si="62"/>
        <v>24.444763076215377</v>
      </c>
      <c r="AD58" s="21">
        <f t="shared" si="62"/>
        <v>1.637962501538053</v>
      </c>
      <c r="AE58" s="21">
        <f t="shared" si="62"/>
        <v>0.1099343500279909</v>
      </c>
      <c r="AF58" s="21">
        <f t="shared" si="62"/>
        <v>7.389581886494123E-3</v>
      </c>
      <c r="AG58" s="21">
        <f t="shared" si="62"/>
        <v>4.9741053047782464E-4</v>
      </c>
      <c r="AH58" s="2">
        <f t="shared" si="61"/>
        <v>53.233685552239329</v>
      </c>
      <c r="AI58" s="2">
        <f t="shared" si="61"/>
        <v>55.89536982985129</v>
      </c>
      <c r="AJ58" s="2">
        <f t="shared" si="61"/>
        <v>58.557054107463259</v>
      </c>
      <c r="AK58" s="2">
        <f t="shared" si="61"/>
        <v>61.21873838507522</v>
      </c>
      <c r="AL58" s="2">
        <f t="shared" si="61"/>
        <v>63.880422662687188</v>
      </c>
      <c r="AM58" s="2">
        <f t="shared" si="61"/>
        <v>66.542106940299149</v>
      </c>
      <c r="AN58" s="2">
        <f t="shared" si="61"/>
        <v>69.203791217911117</v>
      </c>
      <c r="AO58" s="2">
        <f t="shared" si="60"/>
        <v>71.8654754955231</v>
      </c>
      <c r="AP58" s="2">
        <f t="shared" si="40"/>
        <v>5.2077428565435067E-9</v>
      </c>
      <c r="AQ58" s="2">
        <f t="shared" si="40"/>
        <v>3.4692092558679817E-10</v>
      </c>
      <c r="AR58" s="2">
        <f t="shared" si="40"/>
        <v>2.3159728547671691E-11</v>
      </c>
      <c r="AS58" s="2">
        <f t="shared" si="40"/>
        <v>1.5490978580941294E-12</v>
      </c>
      <c r="AT58" s="2">
        <f t="shared" si="40"/>
        <v>1.0379990737768477E-13</v>
      </c>
      <c r="AU58" s="2">
        <f t="shared" si="40"/>
        <v>6.9666889251997339E-15</v>
      </c>
      <c r="AV58" s="2">
        <f t="shared" si="40"/>
        <v>4.6828782803302992E-16</v>
      </c>
      <c r="AW58" s="2">
        <f t="shared" si="40"/>
        <v>3.1521579961433808E-17</v>
      </c>
      <c r="AX58" s="2"/>
      <c r="AY58" s="6">
        <f t="shared" si="25"/>
        <v>105</v>
      </c>
      <c r="AZ58" s="2">
        <f t="shared" si="72"/>
        <v>0.05</v>
      </c>
      <c r="BA58" s="2">
        <f t="shared" si="72"/>
        <v>0.15</v>
      </c>
      <c r="BB58" s="2">
        <f t="shared" si="72"/>
        <v>0.19999999999484036</v>
      </c>
      <c r="BC58" s="2">
        <f t="shared" si="72"/>
        <v>0.16095442835874835</v>
      </c>
      <c r="BD58" s="2">
        <f t="shared" si="72"/>
        <v>2.0767863453602001E-2</v>
      </c>
      <c r="BE58" s="2">
        <f t="shared" si="72"/>
        <v>1.1013127211704275E-3</v>
      </c>
      <c r="BF58" s="2">
        <f t="shared" si="72"/>
        <v>2.4794650394871498E-5</v>
      </c>
      <c r="BG58" s="21">
        <f t="shared" si="63"/>
        <v>5460.6858541359888</v>
      </c>
      <c r="BH58" s="21">
        <f t="shared" si="63"/>
        <v>364.52280354913654</v>
      </c>
      <c r="BI58" s="21">
        <f t="shared" si="63"/>
        <v>24.380714578985362</v>
      </c>
      <c r="BJ58" s="21">
        <f t="shared" si="63"/>
        <v>1.6335878989655499</v>
      </c>
      <c r="BK58" s="21">
        <f t="shared" si="63"/>
        <v>0.10963554867928083</v>
      </c>
      <c r="BL58" s="21">
        <f t="shared" si="63"/>
        <v>7.3691705712153341E-3</v>
      </c>
      <c r="BM58" s="21">
        <f t="shared" si="63"/>
        <v>4.96016003498569E-4</v>
      </c>
      <c r="BN58" s="2">
        <f t="shared" si="48"/>
        <v>55.89536982985129</v>
      </c>
      <c r="BO58" s="2">
        <f t="shared" si="48"/>
        <v>58.557054107463259</v>
      </c>
      <c r="BP58" s="2">
        <f t="shared" si="48"/>
        <v>61.21873838507522</v>
      </c>
      <c r="BQ58" s="2">
        <f t="shared" si="48"/>
        <v>63.880422662687188</v>
      </c>
      <c r="BR58" s="2">
        <f t="shared" si="48"/>
        <v>66.542106940299149</v>
      </c>
      <c r="BS58" s="2">
        <f t="shared" si="48"/>
        <v>69.203791217911117</v>
      </c>
      <c r="BT58" s="2">
        <f t="shared" si="48"/>
        <v>71.8654754955231</v>
      </c>
      <c r="BU58" s="2">
        <f t="shared" si="49"/>
        <v>3.4605113449937442E-10</v>
      </c>
      <c r="BV58" s="2">
        <f t="shared" si="49"/>
        <v>2.3100306577899833E-11</v>
      </c>
      <c r="BW58" s="2">
        <f t="shared" si="49"/>
        <v>1.5450390177598905E-12</v>
      </c>
      <c r="BX58" s="2">
        <f t="shared" si="49"/>
        <v>1.0352268287321753E-13</v>
      </c>
      <c r="BY58" s="2">
        <f t="shared" si="49"/>
        <v>6.9477534782855239E-15</v>
      </c>
      <c r="BZ58" s="2">
        <f t="shared" si="49"/>
        <v>4.6699433529547616E-16</v>
      </c>
      <c r="CA58" s="2">
        <f t="shared" si="49"/>
        <v>3.14332068953217E-17</v>
      </c>
      <c r="CB58" s="2"/>
      <c r="CC58" s="6">
        <f t="shared" si="29"/>
        <v>105</v>
      </c>
      <c r="CD58" s="2">
        <f t="shared" si="73"/>
        <v>0</v>
      </c>
      <c r="CE58" s="2">
        <f t="shared" si="73"/>
        <v>0</v>
      </c>
      <c r="CF58" s="2">
        <f t="shared" si="73"/>
        <v>3.6710424039014257E-4</v>
      </c>
      <c r="CG58" s="2">
        <f t="shared" si="73"/>
        <v>4.7109835750255846E-4</v>
      </c>
      <c r="CH58" s="2">
        <f t="shared" si="73"/>
        <v>0</v>
      </c>
      <c r="CI58" s="2">
        <f t="shared" si="73"/>
        <v>0</v>
      </c>
      <c r="CJ58" s="2">
        <f t="shared" si="73"/>
        <v>0</v>
      </c>
      <c r="CK58" s="21">
        <f t="shared" si="64"/>
        <v>1.6335878989655499</v>
      </c>
      <c r="CL58" s="21">
        <f t="shared" si="64"/>
        <v>0.10963554867928083</v>
      </c>
      <c r="CM58" s="21">
        <f t="shared" si="64"/>
        <v>7.3691705712153341E-3</v>
      </c>
      <c r="CN58" s="21">
        <f t="shared" si="64"/>
        <v>4.96016003498569E-4</v>
      </c>
      <c r="CO58" s="21">
        <f t="shared" si="64"/>
        <v>3.3430227672757088E-5</v>
      </c>
      <c r="CP58" s="21">
        <f t="shared" si="64"/>
        <v>2.2558525078881717E-6</v>
      </c>
      <c r="CQ58" s="21">
        <f t="shared" si="64"/>
        <v>1.5239643549018032E-7</v>
      </c>
      <c r="CR58" s="2">
        <f t="shared" si="51"/>
        <v>63.880422662687188</v>
      </c>
      <c r="CS58" s="2">
        <f t="shared" si="51"/>
        <v>66.542106940299149</v>
      </c>
      <c r="CT58" s="2">
        <f t="shared" si="51"/>
        <v>69.203791217911117</v>
      </c>
      <c r="CU58" s="2">
        <f t="shared" si="51"/>
        <v>71.8654754955231</v>
      </c>
      <c r="CV58" s="2">
        <f t="shared" si="51"/>
        <v>74.527159773135068</v>
      </c>
      <c r="CW58" s="2">
        <f t="shared" si="51"/>
        <v>77.188844050747022</v>
      </c>
      <c r="CX58" s="2">
        <f t="shared" si="51"/>
        <v>79.85052832835899</v>
      </c>
      <c r="CY58" s="2">
        <f t="shared" si="52"/>
        <v>1.0352268287321753E-13</v>
      </c>
      <c r="CZ58" s="2">
        <f t="shared" si="52"/>
        <v>6.9477534782855239E-15</v>
      </c>
      <c r="DA58" s="2">
        <f t="shared" si="52"/>
        <v>4.6699433529547616E-16</v>
      </c>
      <c r="DB58" s="2">
        <f t="shared" si="52"/>
        <v>3.14332068953217E-17</v>
      </c>
      <c r="DC58" s="2">
        <f t="shared" si="52"/>
        <v>2.1185188666643481E-18</v>
      </c>
      <c r="DD58" s="2">
        <f t="shared" si="52"/>
        <v>1.4295643278297705E-19</v>
      </c>
      <c r="DE58" s="2">
        <f t="shared" si="52"/>
        <v>9.6575687919758122E-21</v>
      </c>
      <c r="DF58" s="2"/>
      <c r="DG58" s="6">
        <f t="shared" si="33"/>
        <v>105</v>
      </c>
      <c r="DH58" s="2">
        <f t="shared" si="69"/>
        <v>8.7781580437684247E-4</v>
      </c>
      <c r="DI58" s="2">
        <f t="shared" si="69"/>
        <v>1.1898481271035432E-4</v>
      </c>
      <c r="DJ58" s="2">
        <f t="shared" si="69"/>
        <v>9.3601508329155275E-6</v>
      </c>
      <c r="DK58" s="2">
        <f t="shared" si="69"/>
        <v>5.8652032894790373E-7</v>
      </c>
      <c r="DL58" s="2">
        <f t="shared" si="69"/>
        <v>3.352721069882492E-8</v>
      </c>
      <c r="DM58" s="2">
        <f t="shared" si="69"/>
        <v>2.0612469953107395E-9</v>
      </c>
      <c r="DN58" s="2">
        <f t="shared" si="69"/>
        <v>1.255828241397694E-10</v>
      </c>
      <c r="DO58" s="2">
        <f t="shared" si="69"/>
        <v>7.5638340035766312E-12</v>
      </c>
      <c r="DP58" s="2">
        <f t="shared" si="66"/>
        <v>4.4884651551058145E-13</v>
      </c>
      <c r="DQ58" s="2">
        <f t="shared" si="66"/>
        <v>2.1760371282653068E-14</v>
      </c>
      <c r="DR58" s="2">
        <f t="shared" si="66"/>
        <v>8.8595797365087487E-16</v>
      </c>
      <c r="DS58" s="2">
        <f t="shared" si="66"/>
        <v>3.9968028886505634E-17</v>
      </c>
      <c r="DT58" s="2">
        <f t="shared" si="66"/>
        <v>0</v>
      </c>
      <c r="DU58" s="21">
        <f t="shared" si="65"/>
        <v>1.4738341142430668E-2</v>
      </c>
      <c r="DV58" s="21">
        <f t="shared" si="65"/>
        <v>9.9203200699713801E-4</v>
      </c>
      <c r="DW58" s="21">
        <f t="shared" si="65"/>
        <v>6.6860455345514177E-5</v>
      </c>
      <c r="DX58" s="21">
        <f t="shared" si="65"/>
        <v>4.5117050157763434E-6</v>
      </c>
      <c r="DY58" s="21">
        <f t="shared" si="65"/>
        <v>3.0479287098036064E-7</v>
      </c>
      <c r="DZ58" s="21">
        <f t="shared" si="65"/>
        <v>2.0612470211244459E-8</v>
      </c>
      <c r="EA58" s="21">
        <f t="shared" si="65"/>
        <v>1.3953647314422446E-9</v>
      </c>
      <c r="EB58" s="21">
        <f t="shared" si="65"/>
        <v>9.4547888875825186E-11</v>
      </c>
      <c r="EC58" s="21">
        <f t="shared" si="65"/>
        <v>6.4120742446617857E-12</v>
      </c>
      <c r="ED58" s="21">
        <f t="shared" si="65"/>
        <v>4.3521725727415665E-13</v>
      </c>
      <c r="EE58" s="21">
        <f t="shared" si="65"/>
        <v>2.9563413895862024E-14</v>
      </c>
      <c r="EF58" s="21">
        <f t="shared" si="65"/>
        <v>2.0096740828596735E-15</v>
      </c>
      <c r="EG58" s="21">
        <f t="shared" si="65"/>
        <v>1.367106521598405E-16</v>
      </c>
      <c r="EH58" s="2">
        <f t="shared" si="67"/>
        <v>69.203791217911117</v>
      </c>
      <c r="EI58" s="2">
        <f t="shared" si="67"/>
        <v>71.8654754955231</v>
      </c>
      <c r="EJ58" s="2">
        <f t="shared" si="67"/>
        <v>74.527159773135068</v>
      </c>
      <c r="EK58" s="2">
        <f t="shared" si="67"/>
        <v>77.188844050747022</v>
      </c>
      <c r="EL58" s="2">
        <f t="shared" si="67"/>
        <v>79.85052832835899</v>
      </c>
      <c r="EM58" s="2">
        <f t="shared" si="67"/>
        <v>82.512212605970959</v>
      </c>
      <c r="EN58" s="2">
        <f t="shared" si="67"/>
        <v>85.173896883582927</v>
      </c>
      <c r="EO58" s="2">
        <f t="shared" si="67"/>
        <v>87.835581161194895</v>
      </c>
      <c r="EP58" s="2">
        <f t="shared" si="67"/>
        <v>90.497265438806863</v>
      </c>
      <c r="EQ58" s="2">
        <f t="shared" si="67"/>
        <v>93.158949716418817</v>
      </c>
      <c r="ER58" s="2">
        <f t="shared" si="67"/>
        <v>95.820633994030786</v>
      </c>
      <c r="ES58" s="2">
        <f t="shared" si="67"/>
        <v>98.482318271642754</v>
      </c>
      <c r="ET58" s="2">
        <f t="shared" si="67"/>
        <v>101.14400254925472</v>
      </c>
      <c r="EU58" s="2">
        <f t="shared" si="70"/>
        <v>9.3398867059095233E-16</v>
      </c>
      <c r="EV58" s="2">
        <f t="shared" si="70"/>
        <v>6.2866413790643399E-17</v>
      </c>
      <c r="EW58" s="2">
        <f t="shared" si="70"/>
        <v>4.2370377333286962E-18</v>
      </c>
      <c r="EX58" s="2">
        <f t="shared" si="70"/>
        <v>2.8591286556595411E-19</v>
      </c>
      <c r="EY58" s="2">
        <f t="shared" si="70"/>
        <v>1.9315137583951624E-20</v>
      </c>
      <c r="EZ58" s="2">
        <f t="shared" si="70"/>
        <v>1.3062401910246833E-21</v>
      </c>
      <c r="FA58" s="2">
        <f t="shared" si="70"/>
        <v>8.8426155357782332E-23</v>
      </c>
      <c r="FB58" s="2">
        <f t="shared" si="70"/>
        <v>5.9916279391166228E-24</v>
      </c>
      <c r="FC58" s="2">
        <f t="shared" si="68"/>
        <v>4.0634184060683338E-25</v>
      </c>
      <c r="FD58" s="2">
        <f t="shared" si="68"/>
        <v>2.7580307812290627E-26</v>
      </c>
      <c r="FE58" s="2">
        <f t="shared" si="68"/>
        <v>1.8734736309244636E-27</v>
      </c>
      <c r="FF58" s="2">
        <f t="shared" si="68"/>
        <v>1.27355772044605E-28</v>
      </c>
      <c r="FG58" s="2">
        <f t="shared" si="68"/>
        <v>8.6635394271216833E-30</v>
      </c>
    </row>
    <row r="59" spans="1:163" x14ac:dyDescent="0.25">
      <c r="A59" s="19">
        <v>41</v>
      </c>
      <c r="B59" s="19">
        <v>107</v>
      </c>
      <c r="C59" s="4">
        <f t="shared" si="37"/>
        <v>41</v>
      </c>
      <c r="D59" s="20">
        <f t="shared" si="37"/>
        <v>107</v>
      </c>
      <c r="E59" s="8">
        <f t="shared" si="12"/>
        <v>380.16</v>
      </c>
      <c r="F59" s="21">
        <f t="shared" si="44"/>
        <v>6.3371356147021542E-14</v>
      </c>
      <c r="G59" s="7">
        <f t="shared" si="13"/>
        <v>1.4979617790876627</v>
      </c>
      <c r="H59" s="7">
        <f t="shared" si="14"/>
        <v>2.0060847960418751E-2</v>
      </c>
      <c r="I59" s="32">
        <f t="shared" si="15"/>
        <v>85.337369877983676</v>
      </c>
      <c r="J59" s="2">
        <f t="shared" si="38"/>
        <v>7.5330175428272264E-2</v>
      </c>
      <c r="K59" s="2">
        <f t="shared" si="16"/>
        <v>0.79955056735568464</v>
      </c>
      <c r="L59" s="2">
        <f t="shared" si="45"/>
        <v>0.99751823937371309</v>
      </c>
      <c r="M59" s="2">
        <f t="shared" si="17"/>
        <v>0.70325282244394949</v>
      </c>
      <c r="N59" s="2">
        <f t="shared" si="18"/>
        <v>0.61087999480254296</v>
      </c>
      <c r="O59" s="2">
        <f t="shared" si="19"/>
        <v>1.2276444863775549E-3</v>
      </c>
      <c r="P59" s="2">
        <f t="shared" si="20"/>
        <v>1.462683523374286E-3</v>
      </c>
      <c r="Q59" s="6">
        <f t="shared" si="21"/>
        <v>107</v>
      </c>
      <c r="R59" s="2">
        <f t="shared" si="71"/>
        <v>0.05</v>
      </c>
      <c r="S59" s="2">
        <f t="shared" si="71"/>
        <v>0.1</v>
      </c>
      <c r="T59" s="2">
        <f t="shared" si="71"/>
        <v>0.15</v>
      </c>
      <c r="U59" s="2">
        <f t="shared" si="71"/>
        <v>0.19999999999999971</v>
      </c>
      <c r="V59" s="2">
        <f t="shared" si="71"/>
        <v>0.18027000088938411</v>
      </c>
      <c r="W59" s="2">
        <f t="shared" si="71"/>
        <v>2.1877289286214269E-2</v>
      </c>
      <c r="X59" s="2">
        <f t="shared" si="71"/>
        <v>1.0688678427846156E-3</v>
      </c>
      <c r="Y59" s="2">
        <f t="shared" si="71"/>
        <v>3.666442556686245E-5</v>
      </c>
      <c r="Z59" s="21">
        <f t="shared" si="62"/>
        <v>109871.71832215021</v>
      </c>
      <c r="AA59" s="21">
        <f t="shared" si="62"/>
        <v>7422.529683448367</v>
      </c>
      <c r="AB59" s="21">
        <f t="shared" si="62"/>
        <v>502.50412689515701</v>
      </c>
      <c r="AC59" s="21">
        <f t="shared" si="62"/>
        <v>34.085483421971283</v>
      </c>
      <c r="AD59" s="21">
        <f t="shared" si="62"/>
        <v>2.3161770915912676</v>
      </c>
      <c r="AE59" s="21">
        <f t="shared" si="62"/>
        <v>0.15764681196293168</v>
      </c>
      <c r="AF59" s="21">
        <f t="shared" si="62"/>
        <v>1.0746212695240369E-2</v>
      </c>
      <c r="AG59" s="21">
        <f t="shared" si="62"/>
        <v>7.3355749886271104E-4</v>
      </c>
      <c r="AH59" s="2">
        <f t="shared" si="61"/>
        <v>52.95362617959497</v>
      </c>
      <c r="AI59" s="2">
        <f t="shared" si="61"/>
        <v>55.601307488574719</v>
      </c>
      <c r="AJ59" s="2">
        <f t="shared" si="61"/>
        <v>58.248988797554468</v>
      </c>
      <c r="AK59" s="2">
        <f t="shared" si="61"/>
        <v>60.896670106534216</v>
      </c>
      <c r="AL59" s="2">
        <f t="shared" si="61"/>
        <v>63.544351415513958</v>
      </c>
      <c r="AM59" s="2">
        <f t="shared" si="61"/>
        <v>66.192032724493714</v>
      </c>
      <c r="AN59" s="2">
        <f t="shared" si="61"/>
        <v>68.839714033473456</v>
      </c>
      <c r="AO59" s="2">
        <f t="shared" si="60"/>
        <v>71.487395342453212</v>
      </c>
      <c r="AP59" s="2">
        <f t="shared" si="40"/>
        <v>6.962721835417029E-9</v>
      </c>
      <c r="AQ59" s="2">
        <f t="shared" si="40"/>
        <v>4.7037583869734011E-10</v>
      </c>
      <c r="AR59" s="2">
        <f t="shared" si="40"/>
        <v>3.1844370167476873E-11</v>
      </c>
      <c r="AS59" s="2">
        <f t="shared" si="40"/>
        <v>2.1600433806388637E-12</v>
      </c>
      <c r="AT59" s="2">
        <f t="shared" si="40"/>
        <v>1.4677928570805325E-13</v>
      </c>
      <c r="AU59" s="2">
        <f t="shared" si="40"/>
        <v>9.9902923431300751E-15</v>
      </c>
      <c r="AV59" s="2">
        <f t="shared" si="40"/>
        <v>6.8100207446815318E-16</v>
      </c>
      <c r="AW59" s="2">
        <f t="shared" si="40"/>
        <v>4.6486533597991884E-17</v>
      </c>
      <c r="AX59" s="2"/>
      <c r="AY59" s="6">
        <f t="shared" si="25"/>
        <v>107</v>
      </c>
      <c r="AZ59" s="2">
        <f t="shared" si="72"/>
        <v>0.05</v>
      </c>
      <c r="BA59" s="2">
        <f t="shared" si="72"/>
        <v>0.15</v>
      </c>
      <c r="BB59" s="2">
        <f t="shared" si="72"/>
        <v>0.19999999999999968</v>
      </c>
      <c r="BC59" s="2">
        <f t="shared" si="72"/>
        <v>0.18014785882962198</v>
      </c>
      <c r="BD59" s="2">
        <f t="shared" si="72"/>
        <v>2.9096667873903595E-2</v>
      </c>
      <c r="BE59" s="2">
        <f t="shared" si="72"/>
        <v>1.5989062175870649E-3</v>
      </c>
      <c r="BF59" s="2">
        <f t="shared" si="72"/>
        <v>3.6561881430624558E-5</v>
      </c>
      <c r="BG59" s="21">
        <f t="shared" si="63"/>
        <v>7403.9702001854776</v>
      </c>
      <c r="BH59" s="21">
        <f t="shared" si="63"/>
        <v>501.21812371672581</v>
      </c>
      <c r="BI59" s="21">
        <f t="shared" si="63"/>
        <v>33.996392194327093</v>
      </c>
      <c r="BJ59" s="21">
        <f t="shared" si="63"/>
        <v>2.3100054977067783</v>
      </c>
      <c r="BK59" s="21">
        <f t="shared" si="63"/>
        <v>0.15721927909698458</v>
      </c>
      <c r="BL59" s="21">
        <f t="shared" si="63"/>
        <v>1.0716592888702803E-2</v>
      </c>
      <c r="BM59" s="21">
        <f t="shared" si="63"/>
        <v>7.3150511325176281E-4</v>
      </c>
      <c r="BN59" s="2">
        <f t="shared" si="48"/>
        <v>55.601307488574719</v>
      </c>
      <c r="BO59" s="2">
        <f t="shared" si="48"/>
        <v>58.248988797554468</v>
      </c>
      <c r="BP59" s="2">
        <f t="shared" si="48"/>
        <v>60.896670106534216</v>
      </c>
      <c r="BQ59" s="2">
        <f t="shared" si="48"/>
        <v>63.544351415513958</v>
      </c>
      <c r="BR59" s="2">
        <f t="shared" si="48"/>
        <v>66.192032724493714</v>
      </c>
      <c r="BS59" s="2">
        <f t="shared" si="48"/>
        <v>68.839714033473456</v>
      </c>
      <c r="BT59" s="2">
        <f t="shared" si="48"/>
        <v>71.487395342453212</v>
      </c>
      <c r="BU59" s="2">
        <f t="shared" si="49"/>
        <v>4.6919969888780841E-10</v>
      </c>
      <c r="BV59" s="2">
        <f t="shared" si="49"/>
        <v>3.1762874395871271E-11</v>
      </c>
      <c r="BW59" s="2">
        <f t="shared" si="49"/>
        <v>2.1543975485166543E-12</v>
      </c>
      <c r="BX59" s="2">
        <f t="shared" si="49"/>
        <v>1.4638818342716101E-13</v>
      </c>
      <c r="BY59" s="2">
        <f t="shared" si="49"/>
        <v>9.963199005389691E-15</v>
      </c>
      <c r="BZ59" s="2">
        <f t="shared" si="49"/>
        <v>6.7912502715146277E-16</v>
      </c>
      <c r="CA59" s="2">
        <f t="shared" si="49"/>
        <v>4.6356471138236391E-17</v>
      </c>
      <c r="CB59" s="2"/>
      <c r="CC59" s="6">
        <f t="shared" si="29"/>
        <v>107</v>
      </c>
      <c r="CD59" s="2">
        <f t="shared" si="73"/>
        <v>0</v>
      </c>
      <c r="CE59" s="2">
        <f t="shared" si="73"/>
        <v>0</v>
      </c>
      <c r="CF59" s="2">
        <f t="shared" si="73"/>
        <v>5.3296873919568837E-4</v>
      </c>
      <c r="CG59" s="2">
        <f t="shared" si="73"/>
        <v>6.9467574718186647E-4</v>
      </c>
      <c r="CH59" s="2">
        <f t="shared" si="73"/>
        <v>0</v>
      </c>
      <c r="CI59" s="2">
        <f t="shared" si="73"/>
        <v>0</v>
      </c>
      <c r="CJ59" s="2">
        <f t="shared" si="73"/>
        <v>0</v>
      </c>
      <c r="CK59" s="21">
        <f t="shared" si="64"/>
        <v>2.3100054977067783</v>
      </c>
      <c r="CL59" s="21">
        <f t="shared" si="64"/>
        <v>0.15721927909698458</v>
      </c>
      <c r="CM59" s="21">
        <f t="shared" si="64"/>
        <v>1.0716592888702803E-2</v>
      </c>
      <c r="CN59" s="21">
        <f t="shared" si="64"/>
        <v>7.3150511325176281E-4</v>
      </c>
      <c r="CO59" s="21">
        <f t="shared" si="64"/>
        <v>4.9997054416179153E-5</v>
      </c>
      <c r="CP59" s="21">
        <f t="shared" si="64"/>
        <v>3.4213622557459044E-6</v>
      </c>
      <c r="CQ59" s="21">
        <f t="shared" si="64"/>
        <v>2.3439390947350567E-7</v>
      </c>
      <c r="CR59" s="2">
        <f t="shared" si="51"/>
        <v>63.544351415513958</v>
      </c>
      <c r="CS59" s="2">
        <f t="shared" si="51"/>
        <v>66.192032724493714</v>
      </c>
      <c r="CT59" s="2">
        <f t="shared" si="51"/>
        <v>68.839714033473456</v>
      </c>
      <c r="CU59" s="2">
        <f t="shared" si="51"/>
        <v>71.487395342453212</v>
      </c>
      <c r="CV59" s="2">
        <f t="shared" si="51"/>
        <v>74.135076651432968</v>
      </c>
      <c r="CW59" s="2">
        <f t="shared" si="51"/>
        <v>76.78275796041271</v>
      </c>
      <c r="CX59" s="2">
        <f t="shared" si="51"/>
        <v>79.430439269392465</v>
      </c>
      <c r="CY59" s="2">
        <f t="shared" si="52"/>
        <v>1.4638818342716101E-13</v>
      </c>
      <c r="CZ59" s="2">
        <f t="shared" si="52"/>
        <v>9.963199005389691E-15</v>
      </c>
      <c r="DA59" s="2">
        <f t="shared" si="52"/>
        <v>6.7912502715146277E-16</v>
      </c>
      <c r="DB59" s="2">
        <f t="shared" si="52"/>
        <v>4.6356471138236391E-17</v>
      </c>
      <c r="DC59" s="2">
        <f t="shared" si="52"/>
        <v>3.1683811444477488E-18</v>
      </c>
      <c r="DD59" s="2">
        <f t="shared" si="52"/>
        <v>2.1681636610729471E-19</v>
      </c>
      <c r="DE59" s="2">
        <f t="shared" si="52"/>
        <v>1.4853859918929256E-20</v>
      </c>
      <c r="DF59" s="2"/>
      <c r="DG59" s="6">
        <f t="shared" si="33"/>
        <v>107</v>
      </c>
      <c r="DH59" s="2">
        <f t="shared" si="69"/>
        <v>1.272307637822616E-3</v>
      </c>
      <c r="DI59" s="2">
        <f t="shared" si="69"/>
        <v>1.7543286585065763E-4</v>
      </c>
      <c r="DJ59" s="2">
        <f t="shared" si="69"/>
        <v>1.3998475342331674E-5</v>
      </c>
      <c r="DK59" s="2">
        <f t="shared" si="69"/>
        <v>8.8955114300959258E-7</v>
      </c>
      <c r="DL59" s="2">
        <f t="shared" si="69"/>
        <v>5.1566648000545001E-8</v>
      </c>
      <c r="DM59" s="2">
        <f t="shared" si="69"/>
        <v>3.2150267781361209E-9</v>
      </c>
      <c r="DN59" s="2">
        <f t="shared" si="69"/>
        <v>1.9864048406148526E-10</v>
      </c>
      <c r="DO59" s="2">
        <f t="shared" si="69"/>
        <v>1.2132828075550606E-11</v>
      </c>
      <c r="DP59" s="2">
        <f t="shared" si="66"/>
        <v>7.3013040058356186E-13</v>
      </c>
      <c r="DQ59" s="2">
        <f t="shared" si="66"/>
        <v>3.5899061501254439E-14</v>
      </c>
      <c r="DR59" s="2">
        <f t="shared" si="66"/>
        <v>1.4821477378745839E-15</v>
      </c>
      <c r="DS59" s="2">
        <f t="shared" si="66"/>
        <v>6.8833827526759705E-17</v>
      </c>
      <c r="DT59" s="2">
        <f t="shared" si="66"/>
        <v>0</v>
      </c>
      <c r="DU59" s="21">
        <f t="shared" si="65"/>
        <v>2.1433185777405606E-2</v>
      </c>
      <c r="DV59" s="21">
        <f t="shared" si="65"/>
        <v>1.4630102265035256E-3</v>
      </c>
      <c r="DW59" s="21">
        <f t="shared" si="65"/>
        <v>9.9994108832358305E-5</v>
      </c>
      <c r="DX59" s="21">
        <f t="shared" si="65"/>
        <v>6.8427245114918087E-6</v>
      </c>
      <c r="DY59" s="21">
        <f t="shared" si="65"/>
        <v>4.6878781894701135E-7</v>
      </c>
      <c r="DZ59" s="21">
        <f t="shared" si="65"/>
        <v>3.2150268261417581E-8</v>
      </c>
      <c r="EA59" s="21">
        <f t="shared" si="65"/>
        <v>2.2071164593502547E-9</v>
      </c>
      <c r="EB59" s="21">
        <f t="shared" si="65"/>
        <v>1.5166040154597781E-10</v>
      </c>
      <c r="EC59" s="21">
        <f t="shared" si="65"/>
        <v>1.0430417279773681E-11</v>
      </c>
      <c r="ED59" s="21">
        <f t="shared" si="65"/>
        <v>7.1794627815190241E-13</v>
      </c>
      <c r="EE59" s="21">
        <f t="shared" si="65"/>
        <v>4.9456463163536347E-14</v>
      </c>
      <c r="EF59" s="21">
        <f t="shared" si="65"/>
        <v>3.4093898954997197E-15</v>
      </c>
      <c r="EG59" s="21">
        <f t="shared" si="65"/>
        <v>2.3519923266717708E-16</v>
      </c>
      <c r="EH59" s="2">
        <f t="shared" si="67"/>
        <v>68.839714033473456</v>
      </c>
      <c r="EI59" s="2">
        <f t="shared" si="67"/>
        <v>71.487395342453212</v>
      </c>
      <c r="EJ59" s="2">
        <f t="shared" si="67"/>
        <v>74.135076651432968</v>
      </c>
      <c r="EK59" s="2">
        <f t="shared" si="67"/>
        <v>76.78275796041271</v>
      </c>
      <c r="EL59" s="2">
        <f t="shared" si="67"/>
        <v>79.430439269392465</v>
      </c>
      <c r="EM59" s="2">
        <f t="shared" si="67"/>
        <v>82.078120578372207</v>
      </c>
      <c r="EN59" s="2">
        <f t="shared" si="67"/>
        <v>84.725801887351949</v>
      </c>
      <c r="EO59" s="2">
        <f t="shared" si="67"/>
        <v>87.373483196331705</v>
      </c>
      <c r="EP59" s="2">
        <f t="shared" si="67"/>
        <v>90.021164505311447</v>
      </c>
      <c r="EQ59" s="2">
        <f t="shared" si="67"/>
        <v>92.668845814291203</v>
      </c>
      <c r="ER59" s="2">
        <f t="shared" si="67"/>
        <v>95.316527123270944</v>
      </c>
      <c r="ES59" s="2">
        <f t="shared" si="67"/>
        <v>97.9642084322507</v>
      </c>
      <c r="ET59" s="2">
        <f t="shared" si="67"/>
        <v>100.61188974123044</v>
      </c>
      <c r="EU59" s="2">
        <f t="shared" si="70"/>
        <v>1.3582500543029255E-15</v>
      </c>
      <c r="EV59" s="2">
        <f t="shared" si="70"/>
        <v>9.2712942276472781E-17</v>
      </c>
      <c r="EW59" s="2">
        <f t="shared" si="70"/>
        <v>6.3367622888954976E-18</v>
      </c>
      <c r="EX59" s="2">
        <f t="shared" si="70"/>
        <v>4.3363273221458941E-19</v>
      </c>
      <c r="EY59" s="2">
        <f t="shared" si="70"/>
        <v>2.9707719837858512E-20</v>
      </c>
      <c r="EZ59" s="2">
        <f t="shared" si="70"/>
        <v>2.0374061004146148E-21</v>
      </c>
      <c r="FA59" s="2">
        <f t="shared" si="70"/>
        <v>1.3986796321000095E-22</v>
      </c>
      <c r="FB59" s="2">
        <f t="shared" si="70"/>
        <v>9.6109253199881454E-24</v>
      </c>
      <c r="FC59" s="2">
        <f t="shared" si="68"/>
        <v>6.6098968820581277E-25</v>
      </c>
      <c r="FD59" s="2">
        <f t="shared" si="68"/>
        <v>4.5497229287432943E-26</v>
      </c>
      <c r="FE59" s="2">
        <f t="shared" si="68"/>
        <v>3.1341231409164992E-27</v>
      </c>
      <c r="FF59" s="2">
        <f t="shared" si="68"/>
        <v>2.1605766131203504E-28</v>
      </c>
      <c r="FG59" s="2">
        <f t="shared" si="68"/>
        <v>1.4904894338866713E-29</v>
      </c>
    </row>
    <row r="60" spans="1:163" x14ac:dyDescent="0.25">
      <c r="A60" s="19">
        <v>42</v>
      </c>
      <c r="B60" s="19">
        <v>109</v>
      </c>
      <c r="C60" s="4">
        <f t="shared" si="37"/>
        <v>42</v>
      </c>
      <c r="D60" s="20">
        <f t="shared" si="37"/>
        <v>109</v>
      </c>
      <c r="E60" s="8">
        <f t="shared" si="12"/>
        <v>382.16</v>
      </c>
      <c r="F60" s="21">
        <f t="shared" si="44"/>
        <v>6.3371356147021542E-14</v>
      </c>
      <c r="G60" s="7">
        <f t="shared" si="13"/>
        <v>1.4978532313799306</v>
      </c>
      <c r="H60" s="7">
        <f t="shared" si="14"/>
        <v>1.8961886646807695E-2</v>
      </c>
      <c r="I60" s="32">
        <f t="shared" si="15"/>
        <v>85.448687424677942</v>
      </c>
      <c r="J60" s="2">
        <f t="shared" si="38"/>
        <v>7.6683462965955934E-2</v>
      </c>
      <c r="K60" s="2">
        <f t="shared" si="16"/>
        <v>0.80635326640475113</v>
      </c>
      <c r="L60" s="2">
        <f t="shared" si="45"/>
        <v>0.99756359358907454</v>
      </c>
      <c r="M60" s="2">
        <f t="shared" si="17"/>
        <v>0.72419773255459818</v>
      </c>
      <c r="N60" s="2">
        <f t="shared" si="18"/>
        <v>0.63488286752403855</v>
      </c>
      <c r="O60" s="2">
        <f t="shared" si="19"/>
        <v>1.7904309067983792E-3</v>
      </c>
      <c r="P60" s="2">
        <f t="shared" si="20"/>
        <v>2.1141814408219663E-3</v>
      </c>
      <c r="Q60" s="6">
        <f t="shared" si="21"/>
        <v>109</v>
      </c>
      <c r="R60" s="2">
        <f t="shared" si="71"/>
        <v>0.05</v>
      </c>
      <c r="S60" s="2">
        <f t="shared" si="71"/>
        <v>0.1</v>
      </c>
      <c r="T60" s="2">
        <f t="shared" si="71"/>
        <v>0.15</v>
      </c>
      <c r="U60" s="2">
        <f t="shared" si="71"/>
        <v>0.2</v>
      </c>
      <c r="V60" s="2">
        <f t="shared" si="71"/>
        <v>0.19234939005371537</v>
      </c>
      <c r="W60" s="2">
        <f t="shared" si="71"/>
        <v>3.0249826326715995E-2</v>
      </c>
      <c r="X60" s="2">
        <f t="shared" si="71"/>
        <v>1.5446710053726332E-3</v>
      </c>
      <c r="Y60" s="2">
        <f t="shared" si="71"/>
        <v>5.3845168794119941E-5</v>
      </c>
      <c r="Z60" s="21">
        <f t="shared" si="62"/>
        <v>146459.78371181519</v>
      </c>
      <c r="AA60" s="21">
        <f t="shared" si="62"/>
        <v>10032.420789870779</v>
      </c>
      <c r="AB60" s="21">
        <f t="shared" si="62"/>
        <v>688.6752188401698</v>
      </c>
      <c r="AC60" s="21">
        <f t="shared" si="62"/>
        <v>47.365818091199145</v>
      </c>
      <c r="AD60" s="21">
        <f t="shared" si="62"/>
        <v>3.2635319903475084</v>
      </c>
      <c r="AE60" s="21">
        <f t="shared" si="62"/>
        <v>0.22522760750746026</v>
      </c>
      <c r="AF60" s="21">
        <f t="shared" si="62"/>
        <v>1.5567253422955384E-2</v>
      </c>
      <c r="AG60" s="21">
        <f t="shared" si="62"/>
        <v>1.0774836529619167E-3</v>
      </c>
      <c r="AH60" s="2">
        <f t="shared" si="61"/>
        <v>52.676498138043812</v>
      </c>
      <c r="AI60" s="2">
        <f t="shared" si="61"/>
        <v>55.310323044946003</v>
      </c>
      <c r="AJ60" s="2">
        <f t="shared" si="61"/>
        <v>57.944147951848194</v>
      </c>
      <c r="AK60" s="2">
        <f t="shared" si="61"/>
        <v>60.577972858750385</v>
      </c>
      <c r="AL60" s="2">
        <f t="shared" si="61"/>
        <v>63.211797765652577</v>
      </c>
      <c r="AM60" s="2">
        <f t="shared" si="61"/>
        <v>65.845622672554768</v>
      </c>
      <c r="AN60" s="2">
        <f t="shared" si="61"/>
        <v>68.479447579456959</v>
      </c>
      <c r="AO60" s="2">
        <f t="shared" si="60"/>
        <v>71.113272486359151</v>
      </c>
      <c r="AP60" s="2">
        <f t="shared" si="40"/>
        <v>9.2813571579560012E-9</v>
      </c>
      <c r="AQ60" s="2">
        <f t="shared" si="40"/>
        <v>6.3576817750737883E-10</v>
      </c>
      <c r="AR60" s="2">
        <f t="shared" si="40"/>
        <v>4.3642284739404171E-11</v>
      </c>
      <c r="AS60" s="2">
        <f t="shared" si="40"/>
        <v>3.00163619871414E-12</v>
      </c>
      <c r="AT60" s="2">
        <f t="shared" si="40"/>
        <v>2.0681445039476054E-13</v>
      </c>
      <c r="AU60" s="2">
        <f t="shared" si="40"/>
        <v>1.4272979006281443E-14</v>
      </c>
      <c r="AV60" s="2">
        <f t="shared" si="40"/>
        <v>9.8651796342347733E-16</v>
      </c>
      <c r="AW60" s="2">
        <f t="shared" si="40"/>
        <v>6.8281600397688059E-17</v>
      </c>
      <c r="AX60" s="2"/>
      <c r="AY60" s="6">
        <f t="shared" si="25"/>
        <v>109</v>
      </c>
      <c r="AZ60" s="2">
        <f t="shared" si="72"/>
        <v>0.05</v>
      </c>
      <c r="BA60" s="2">
        <f t="shared" si="72"/>
        <v>0.15</v>
      </c>
      <c r="BB60" s="2">
        <f t="shared" si="72"/>
        <v>0.2</v>
      </c>
      <c r="BC60" s="2">
        <f t="shared" si="72"/>
        <v>0.19228272700578619</v>
      </c>
      <c r="BD60" s="2">
        <f t="shared" si="72"/>
        <v>4.0235762549472615E-2</v>
      </c>
      <c r="BE60" s="2">
        <f t="shared" si="72"/>
        <v>2.3106830625009732E-3</v>
      </c>
      <c r="BF60" s="2">
        <f t="shared" si="72"/>
        <v>5.3694906278844991E-5</v>
      </c>
      <c r="BG60" s="21">
        <f t="shared" si="63"/>
        <v>10007.403030652364</v>
      </c>
      <c r="BH60" s="21">
        <f t="shared" si="63"/>
        <v>686.91727487966534</v>
      </c>
      <c r="BI60" s="21">
        <f t="shared" si="63"/>
        <v>47.242316571557943</v>
      </c>
      <c r="BJ60" s="21">
        <f t="shared" si="63"/>
        <v>3.2548563040064482</v>
      </c>
      <c r="BK60" s="21">
        <f t="shared" si="63"/>
        <v>0.22461815394065443</v>
      </c>
      <c r="BL60" s="21">
        <f t="shared" si="63"/>
        <v>1.552443664334759E-2</v>
      </c>
      <c r="BM60" s="21">
        <f t="shared" si="63"/>
        <v>1.0744751673286536E-3</v>
      </c>
      <c r="BN60" s="2">
        <f t="shared" si="48"/>
        <v>55.310323044946003</v>
      </c>
      <c r="BO60" s="2">
        <f t="shared" si="48"/>
        <v>57.944147951848194</v>
      </c>
      <c r="BP60" s="2">
        <f t="shared" si="48"/>
        <v>60.577972858750385</v>
      </c>
      <c r="BQ60" s="2">
        <f t="shared" si="48"/>
        <v>63.211797765652577</v>
      </c>
      <c r="BR60" s="2">
        <f t="shared" si="48"/>
        <v>65.845622672554768</v>
      </c>
      <c r="BS60" s="2">
        <f t="shared" si="48"/>
        <v>68.479447579456959</v>
      </c>
      <c r="BT60" s="2">
        <f t="shared" si="48"/>
        <v>71.113272486359151</v>
      </c>
      <c r="BU60" s="2">
        <f t="shared" si="49"/>
        <v>6.3418276799217386E-10</v>
      </c>
      <c r="BV60" s="2">
        <f t="shared" si="49"/>
        <v>4.3530881440417501E-11</v>
      </c>
      <c r="BW60" s="2">
        <f t="shared" si="49"/>
        <v>2.993809739722665E-12</v>
      </c>
      <c r="BX60" s="2">
        <f t="shared" si="49"/>
        <v>2.0626466037897786E-13</v>
      </c>
      <c r="BY60" s="2">
        <f t="shared" si="49"/>
        <v>1.4234357107016423E-14</v>
      </c>
      <c r="BZ60" s="2">
        <f t="shared" si="49"/>
        <v>9.8380460602629077E-16</v>
      </c>
      <c r="CA60" s="2">
        <f t="shared" si="49"/>
        <v>6.8090948582906283E-17</v>
      </c>
      <c r="CB60" s="2"/>
      <c r="CC60" s="6">
        <f t="shared" si="29"/>
        <v>109</v>
      </c>
      <c r="CD60" s="2">
        <f t="shared" si="73"/>
        <v>0</v>
      </c>
      <c r="CE60" s="2">
        <f t="shared" si="73"/>
        <v>0</v>
      </c>
      <c r="CF60" s="2">
        <f t="shared" si="73"/>
        <v>7.7022768750032453E-4</v>
      </c>
      <c r="CG60" s="2">
        <f t="shared" si="73"/>
        <v>1.0202032192980547E-3</v>
      </c>
      <c r="CH60" s="2">
        <f t="shared" si="73"/>
        <v>0</v>
      </c>
      <c r="CI60" s="2">
        <f t="shared" si="73"/>
        <v>0</v>
      </c>
      <c r="CJ60" s="2">
        <f t="shared" si="73"/>
        <v>0</v>
      </c>
      <c r="CK60" s="21">
        <f t="shared" si="64"/>
        <v>3.2548563040064482</v>
      </c>
      <c r="CL60" s="21">
        <f t="shared" si="64"/>
        <v>0.22461815394065443</v>
      </c>
      <c r="CM60" s="21">
        <f t="shared" si="64"/>
        <v>1.552443664334759E-2</v>
      </c>
      <c r="CN60" s="21">
        <f t="shared" si="64"/>
        <v>1.0744751673286536E-3</v>
      </c>
      <c r="CO60" s="21">
        <f t="shared" si="64"/>
        <v>7.4463455887781988E-5</v>
      </c>
      <c r="CP60" s="21">
        <f t="shared" si="64"/>
        <v>5.1667500259316673E-6</v>
      </c>
      <c r="CQ60" s="21">
        <f t="shared" si="64"/>
        <v>3.5890888876948943E-7</v>
      </c>
      <c r="CR60" s="2">
        <f t="shared" si="51"/>
        <v>63.211797765652577</v>
      </c>
      <c r="CS60" s="2">
        <f t="shared" si="51"/>
        <v>65.845622672554768</v>
      </c>
      <c r="CT60" s="2">
        <f t="shared" si="51"/>
        <v>68.479447579456959</v>
      </c>
      <c r="CU60" s="2">
        <f t="shared" si="51"/>
        <v>71.113272486359151</v>
      </c>
      <c r="CV60" s="2">
        <f t="shared" si="51"/>
        <v>73.747097393261342</v>
      </c>
      <c r="CW60" s="2">
        <f t="shared" si="51"/>
        <v>76.380922300163533</v>
      </c>
      <c r="CX60" s="2">
        <f t="shared" si="51"/>
        <v>79.014747207065724</v>
      </c>
      <c r="CY60" s="2">
        <f t="shared" si="52"/>
        <v>2.0626466037897786E-13</v>
      </c>
      <c r="CZ60" s="2">
        <f t="shared" si="52"/>
        <v>1.4234357107016423E-14</v>
      </c>
      <c r="DA60" s="2">
        <f t="shared" si="52"/>
        <v>9.8380460602629077E-16</v>
      </c>
      <c r="DB60" s="2">
        <f t="shared" si="52"/>
        <v>6.8090948582906283E-17</v>
      </c>
      <c r="DC60" s="2">
        <f t="shared" si="52"/>
        <v>4.7188501857407038E-18</v>
      </c>
      <c r="DD60" s="2">
        <f t="shared" si="52"/>
        <v>3.2742395610639249E-19</v>
      </c>
      <c r="DE60" s="2">
        <f t="shared" si="52"/>
        <v>2.2744543017534056E-20</v>
      </c>
      <c r="DF60" s="2"/>
      <c r="DG60" s="6">
        <f t="shared" si="33"/>
        <v>109</v>
      </c>
      <c r="DH60" s="2">
        <f t="shared" si="69"/>
        <v>1.8343084334265635E-3</v>
      </c>
      <c r="DI60" s="2">
        <f t="shared" si="69"/>
        <v>2.5759715927636595E-4</v>
      </c>
      <c r="DJ60" s="2">
        <f t="shared" si="69"/>
        <v>2.0848215179887222E-5</v>
      </c>
      <c r="DK60" s="2">
        <f t="shared" si="69"/>
        <v>1.3433480659896802E-6</v>
      </c>
      <c r="DL60" s="2">
        <f t="shared" si="69"/>
        <v>7.8959927185540119E-8</v>
      </c>
      <c r="DM60" s="2">
        <f t="shared" si="69"/>
        <v>4.9916241140479656E-9</v>
      </c>
      <c r="DN60" s="2">
        <f t="shared" si="69"/>
        <v>3.1271184641745716E-10</v>
      </c>
      <c r="DO60" s="2">
        <f t="shared" si="69"/>
        <v>1.9366801495834808E-11</v>
      </c>
      <c r="DP60" s="2">
        <f t="shared" si="66"/>
        <v>1.1817202771879922E-12</v>
      </c>
      <c r="DQ60" s="2">
        <f t="shared" si="66"/>
        <v>5.8908433686610809E-14</v>
      </c>
      <c r="DR60" s="2">
        <f t="shared" si="66"/>
        <v>2.468025783741723E-15</v>
      </c>
      <c r="DS60" s="2">
        <f t="shared" si="66"/>
        <v>1.1546319456101628E-16</v>
      </c>
      <c r="DT60" s="2">
        <f t="shared" si="66"/>
        <v>0</v>
      </c>
      <c r="DU60" s="21">
        <f t="shared" si="65"/>
        <v>3.1048873286695179E-2</v>
      </c>
      <c r="DV60" s="21">
        <f t="shared" si="65"/>
        <v>2.1489503346573072E-3</v>
      </c>
      <c r="DW60" s="21">
        <f t="shared" si="65"/>
        <v>1.4892691177556398E-4</v>
      </c>
      <c r="DX60" s="21">
        <f t="shared" si="65"/>
        <v>1.0333500051863335E-5</v>
      </c>
      <c r="DY60" s="21">
        <f t="shared" si="65"/>
        <v>7.1781777753897886E-7</v>
      </c>
      <c r="DZ60" s="21">
        <f t="shared" si="65"/>
        <v>4.9916242426969429E-8</v>
      </c>
      <c r="EA60" s="21">
        <f t="shared" si="65"/>
        <v>3.4745760986276331E-9</v>
      </c>
      <c r="EB60" s="21">
        <f t="shared" si="65"/>
        <v>2.4208505763272345E-10</v>
      </c>
      <c r="EC60" s="21">
        <f t="shared" si="65"/>
        <v>1.6881715910500892E-11</v>
      </c>
      <c r="ED60" s="21">
        <f t="shared" si="65"/>
        <v>1.1782186673871743E-12</v>
      </c>
      <c r="EE60" s="21">
        <f t="shared" si="65"/>
        <v>8.2295480041529544E-14</v>
      </c>
      <c r="EF60" s="21">
        <f t="shared" si="65"/>
        <v>5.7523924928216158E-15</v>
      </c>
      <c r="EG60" s="21">
        <f t="shared" si="65"/>
        <v>4.0237092914249789E-16</v>
      </c>
      <c r="EH60" s="2">
        <f t="shared" si="67"/>
        <v>68.479447579456959</v>
      </c>
      <c r="EI60" s="2">
        <f t="shared" si="67"/>
        <v>71.113272486359151</v>
      </c>
      <c r="EJ60" s="2">
        <f t="shared" si="67"/>
        <v>73.747097393261342</v>
      </c>
      <c r="EK60" s="2">
        <f t="shared" si="67"/>
        <v>76.380922300163533</v>
      </c>
      <c r="EL60" s="2">
        <f t="shared" si="67"/>
        <v>79.014747207065724</v>
      </c>
      <c r="EM60" s="2">
        <f t="shared" si="67"/>
        <v>81.648572113967916</v>
      </c>
      <c r="EN60" s="2">
        <f t="shared" si="67"/>
        <v>84.282397020870107</v>
      </c>
      <c r="EO60" s="2">
        <f t="shared" si="67"/>
        <v>86.916221927772298</v>
      </c>
      <c r="EP60" s="2">
        <f t="shared" si="67"/>
        <v>89.55004683467449</v>
      </c>
      <c r="EQ60" s="2">
        <f t="shared" si="67"/>
        <v>92.183871741576681</v>
      </c>
      <c r="ER60" s="2">
        <f t="shared" si="67"/>
        <v>94.817696648478858</v>
      </c>
      <c r="ES60" s="2">
        <f t="shared" si="67"/>
        <v>97.451521555381049</v>
      </c>
      <c r="ET60" s="2">
        <f t="shared" si="67"/>
        <v>100.08534646228324</v>
      </c>
      <c r="EU60" s="2">
        <f t="shared" si="70"/>
        <v>1.9676092120525815E-15</v>
      </c>
      <c r="EV60" s="2">
        <f t="shared" si="70"/>
        <v>1.3618189716581257E-16</v>
      </c>
      <c r="EW60" s="2">
        <f t="shared" si="70"/>
        <v>9.4377003714814075E-18</v>
      </c>
      <c r="EX60" s="2">
        <f t="shared" si="70"/>
        <v>6.5484791221278497E-19</v>
      </c>
      <c r="EY60" s="2">
        <f t="shared" si="70"/>
        <v>4.5489086035068112E-20</v>
      </c>
      <c r="EZ60" s="2">
        <f t="shared" si="70"/>
        <v>3.1632599765585847E-21</v>
      </c>
      <c r="FA60" s="2">
        <f t="shared" si="70"/>
        <v>2.2018859941262313E-22</v>
      </c>
      <c r="FB60" s="2">
        <f t="shared" si="70"/>
        <v>1.5341258405333243E-23</v>
      </c>
      <c r="FC60" s="2">
        <f t="shared" si="68"/>
        <v>1.0698172313444193E-24</v>
      </c>
      <c r="FD60" s="2">
        <f t="shared" si="68"/>
        <v>7.4665314790301883E-26</v>
      </c>
      <c r="FE60" s="2">
        <f t="shared" si="68"/>
        <v>5.2151761750098577E-27</v>
      </c>
      <c r="FF60" s="2">
        <f t="shared" si="68"/>
        <v>3.6453691336031744E-28</v>
      </c>
      <c r="FG60" s="2">
        <f t="shared" si="68"/>
        <v>2.5498791453906054E-29</v>
      </c>
    </row>
    <row r="61" spans="1:163" x14ac:dyDescent="0.25">
      <c r="A61" s="19">
        <v>43</v>
      </c>
      <c r="B61" s="19">
        <v>111</v>
      </c>
      <c r="C61" s="4">
        <f t="shared" si="37"/>
        <v>43</v>
      </c>
      <c r="D61" s="20">
        <f t="shared" si="37"/>
        <v>111</v>
      </c>
      <c r="E61" s="8">
        <f t="shared" si="12"/>
        <v>384.16</v>
      </c>
      <c r="F61" s="21">
        <f t="shared" si="44"/>
        <v>6.3371356147021542E-14</v>
      </c>
      <c r="G61" s="7">
        <f t="shared" si="13"/>
        <v>1.497671777050066</v>
      </c>
      <c r="H61" s="7">
        <f t="shared" si="14"/>
        <v>1.8011012028473477E-2</v>
      </c>
      <c r="I61" s="32">
        <f t="shared" si="15"/>
        <v>85.545788017857561</v>
      </c>
      <c r="J61" s="2">
        <f t="shared" si="38"/>
        <v>7.7882268173897012E-2</v>
      </c>
      <c r="K61" s="2">
        <f t="shared" si="16"/>
        <v>0.81240665579713056</v>
      </c>
      <c r="L61" s="2">
        <f t="shared" si="45"/>
        <v>0.99763941082114338</v>
      </c>
      <c r="M61" s="2">
        <f t="shared" si="17"/>
        <v>0.74139716182398119</v>
      </c>
      <c r="N61" s="2">
        <f t="shared" si="18"/>
        <v>0.65606237801593137</v>
      </c>
      <c r="O61" s="2">
        <f t="shared" si="19"/>
        <v>2.5999876991416372E-3</v>
      </c>
      <c r="P61" s="2">
        <f t="shared" si="20"/>
        <v>3.0388811609129924E-3</v>
      </c>
      <c r="Q61" s="6">
        <f t="shared" si="21"/>
        <v>111</v>
      </c>
      <c r="R61" s="2">
        <f t="shared" si="71"/>
        <v>0.05</v>
      </c>
      <c r="S61" s="2">
        <f t="shared" si="71"/>
        <v>0.1</v>
      </c>
      <c r="T61" s="2">
        <f t="shared" si="71"/>
        <v>0.15</v>
      </c>
      <c r="U61" s="2">
        <f t="shared" si="71"/>
        <v>0.2</v>
      </c>
      <c r="V61" s="2">
        <f t="shared" si="71"/>
        <v>0.19795357893949458</v>
      </c>
      <c r="W61" s="2">
        <f t="shared" si="71"/>
        <v>4.1143323242005599E-2</v>
      </c>
      <c r="X61" s="2">
        <f t="shared" si="71"/>
        <v>2.2215007881959737E-3</v>
      </c>
      <c r="Y61" s="2">
        <f t="shared" si="71"/>
        <v>7.8758854284938234E-5</v>
      </c>
      <c r="Z61" s="21">
        <f t="shared" si="62"/>
        <v>194658.74224449723</v>
      </c>
      <c r="AA61" s="21">
        <f t="shared" si="62"/>
        <v>13518.233110212179</v>
      </c>
      <c r="AB61" s="21">
        <f t="shared" si="62"/>
        <v>940.77770106402045</v>
      </c>
      <c r="AC61" s="21">
        <f t="shared" si="62"/>
        <v>65.598771216193555</v>
      </c>
      <c r="AD61" s="21">
        <f t="shared" si="62"/>
        <v>4.5822249232684094</v>
      </c>
      <c r="AE61" s="21">
        <f t="shared" si="62"/>
        <v>0.32060316922479715</v>
      </c>
      <c r="AF61" s="21">
        <f t="shared" si="62"/>
        <v>2.246547757673701E-2</v>
      </c>
      <c r="AG61" s="21">
        <f t="shared" si="62"/>
        <v>1.5764189814328538E-3</v>
      </c>
      <c r="AH61" s="2">
        <f t="shared" si="61"/>
        <v>52.402255644613767</v>
      </c>
      <c r="AI61" s="2">
        <f t="shared" si="61"/>
        <v>55.022368426844452</v>
      </c>
      <c r="AJ61" s="2">
        <f t="shared" si="61"/>
        <v>57.642481209075136</v>
      </c>
      <c r="AK61" s="2">
        <f t="shared" si="61"/>
        <v>60.262593991305828</v>
      </c>
      <c r="AL61" s="2">
        <f t="shared" si="61"/>
        <v>62.882706773536512</v>
      </c>
      <c r="AM61" s="2">
        <f t="shared" si="61"/>
        <v>65.502819555767203</v>
      </c>
      <c r="AN61" s="2">
        <f t="shared" si="61"/>
        <v>68.122932337997895</v>
      </c>
      <c r="AO61" s="2">
        <f t="shared" si="60"/>
        <v>70.743045120228587</v>
      </c>
      <c r="AP61" s="2">
        <f t="shared" si="40"/>
        <v>1.2335790525046117E-8</v>
      </c>
      <c r="AQ61" s="2">
        <f t="shared" si="40"/>
        <v>8.5666883152140927E-10</v>
      </c>
      <c r="AR61" s="2">
        <f t="shared" si="40"/>
        <v>5.9618360925959982E-11</v>
      </c>
      <c r="AS61" s="2">
        <f t="shared" si="40"/>
        <v>4.1570831648101104E-12</v>
      </c>
      <c r="AT61" s="2">
        <f t="shared" si="40"/>
        <v>2.9038180989545135E-13</v>
      </c>
      <c r="AU61" s="2">
        <f t="shared" si="40"/>
        <v>2.031705769559303E-14</v>
      </c>
      <c r="AV61" s="2">
        <f t="shared" si="40"/>
        <v>1.4236677830547591E-15</v>
      </c>
      <c r="AW61" s="2">
        <f t="shared" si="40"/>
        <v>9.9899808792551001E-17</v>
      </c>
      <c r="AX61" s="2"/>
      <c r="AY61" s="6">
        <f t="shared" si="25"/>
        <v>111</v>
      </c>
      <c r="AZ61" s="2">
        <f t="shared" si="72"/>
        <v>0.05</v>
      </c>
      <c r="BA61" s="2">
        <f t="shared" si="72"/>
        <v>0.15</v>
      </c>
      <c r="BB61" s="2">
        <f t="shared" si="72"/>
        <v>0.2</v>
      </c>
      <c r="BC61" s="2">
        <f t="shared" si="72"/>
        <v>0.19792855712083401</v>
      </c>
      <c r="BD61" s="2">
        <f t="shared" si="72"/>
        <v>5.473207372404814E-2</v>
      </c>
      <c r="BE61" s="2">
        <f t="shared" si="72"/>
        <v>3.3232076009354458E-3</v>
      </c>
      <c r="BF61" s="2">
        <f t="shared" si="72"/>
        <v>7.8539570113850268E-5</v>
      </c>
      <c r="BG61" s="21">
        <f t="shared" si="63"/>
        <v>13484.613662767586</v>
      </c>
      <c r="BH61" s="21">
        <f t="shared" si="63"/>
        <v>938.38237261172333</v>
      </c>
      <c r="BI61" s="21">
        <f t="shared" si="63"/>
        <v>65.428145638755382</v>
      </c>
      <c r="BJ61" s="21">
        <f t="shared" si="63"/>
        <v>4.5700719590170902</v>
      </c>
      <c r="BK61" s="21">
        <f t="shared" si="63"/>
        <v>0.31973756172932449</v>
      </c>
      <c r="BL61" s="21">
        <f t="shared" si="63"/>
        <v>2.2403819150615418E-2</v>
      </c>
      <c r="BM61" s="21">
        <f t="shared" si="63"/>
        <v>1.57202638853175E-3</v>
      </c>
      <c r="BN61" s="2">
        <f t="shared" si="48"/>
        <v>55.022368426844452</v>
      </c>
      <c r="BO61" s="2">
        <f t="shared" si="48"/>
        <v>57.642481209075136</v>
      </c>
      <c r="BP61" s="2">
        <f t="shared" si="48"/>
        <v>60.262593991305828</v>
      </c>
      <c r="BQ61" s="2">
        <f t="shared" si="48"/>
        <v>62.882706773536512</v>
      </c>
      <c r="BR61" s="2">
        <f t="shared" si="48"/>
        <v>65.502819555767203</v>
      </c>
      <c r="BS61" s="2">
        <f t="shared" si="48"/>
        <v>68.122932337997895</v>
      </c>
      <c r="BT61" s="2">
        <f t="shared" si="48"/>
        <v>70.743045120228587</v>
      </c>
      <c r="BU61" s="2">
        <f t="shared" si="49"/>
        <v>8.5453832135815756E-10</v>
      </c>
      <c r="BV61" s="2">
        <f t="shared" si="49"/>
        <v>5.9466565707341326E-11</v>
      </c>
      <c r="BW61" s="2">
        <f t="shared" si="49"/>
        <v>4.1462703903688902E-12</v>
      </c>
      <c r="BX61" s="2">
        <f t="shared" si="49"/>
        <v>2.8961166006279544E-13</v>
      </c>
      <c r="BY61" s="2">
        <f t="shared" si="49"/>
        <v>2.0262202974486009E-14</v>
      </c>
      <c r="BZ61" s="2">
        <f t="shared" si="49"/>
        <v>1.4197604049659503E-15</v>
      </c>
      <c r="CA61" s="2">
        <f t="shared" si="49"/>
        <v>9.9621444223153191E-17</v>
      </c>
      <c r="CB61" s="2"/>
      <c r="CC61" s="6">
        <f t="shared" si="29"/>
        <v>111</v>
      </c>
      <c r="CD61" s="2">
        <f t="shared" si="73"/>
        <v>0</v>
      </c>
      <c r="CE61" s="2">
        <f t="shared" si="73"/>
        <v>0</v>
      </c>
      <c r="CF61" s="2">
        <f t="shared" si="73"/>
        <v>1.1077358669784822E-3</v>
      </c>
      <c r="CG61" s="2">
        <f t="shared" si="73"/>
        <v>1.492251832163155E-3</v>
      </c>
      <c r="CH61" s="2">
        <f t="shared" si="73"/>
        <v>0</v>
      </c>
      <c r="CI61" s="2">
        <f t="shared" si="73"/>
        <v>0</v>
      </c>
      <c r="CJ61" s="2">
        <f t="shared" si="73"/>
        <v>0</v>
      </c>
      <c r="CK61" s="21">
        <f t="shared" si="64"/>
        <v>4.5700719590170902</v>
      </c>
      <c r="CL61" s="21">
        <f t="shared" si="64"/>
        <v>0.31973756172932449</v>
      </c>
      <c r="CM61" s="21">
        <f t="shared" si="64"/>
        <v>2.2403819150615418E-2</v>
      </c>
      <c r="CN61" s="21">
        <f t="shared" si="64"/>
        <v>1.57202638853175E-3</v>
      </c>
      <c r="CO61" s="21">
        <f t="shared" si="64"/>
        <v>1.1044949404562967E-4</v>
      </c>
      <c r="CP61" s="21">
        <f t="shared" si="64"/>
        <v>7.7695336872094202E-6</v>
      </c>
      <c r="CQ61" s="21">
        <f t="shared" si="64"/>
        <v>5.471653150921756E-7</v>
      </c>
      <c r="CR61" s="2">
        <f t="shared" si="51"/>
        <v>62.882706773536512</v>
      </c>
      <c r="CS61" s="2">
        <f t="shared" si="51"/>
        <v>65.502819555767203</v>
      </c>
      <c r="CT61" s="2">
        <f t="shared" si="51"/>
        <v>68.122932337997895</v>
      </c>
      <c r="CU61" s="2">
        <f t="shared" si="51"/>
        <v>70.743045120228587</v>
      </c>
      <c r="CV61" s="2">
        <f t="shared" si="51"/>
        <v>73.363157902459278</v>
      </c>
      <c r="CW61" s="2">
        <f t="shared" si="51"/>
        <v>75.98327068468997</v>
      </c>
      <c r="CX61" s="2">
        <f t="shared" si="51"/>
        <v>78.603383466920647</v>
      </c>
      <c r="CY61" s="2">
        <f t="shared" si="52"/>
        <v>2.8961166006279544E-13</v>
      </c>
      <c r="CZ61" s="2">
        <f t="shared" si="52"/>
        <v>2.0262202974486009E-14</v>
      </c>
      <c r="DA61" s="2">
        <f t="shared" si="52"/>
        <v>1.4197604049659503E-15</v>
      </c>
      <c r="DB61" s="2">
        <f t="shared" si="52"/>
        <v>9.9621444223153191E-17</v>
      </c>
      <c r="DC61" s="2">
        <f t="shared" si="52"/>
        <v>6.9993342261619762E-18</v>
      </c>
      <c r="DD61" s="2">
        <f t="shared" si="52"/>
        <v>4.9236588647887361E-19</v>
      </c>
      <c r="DE61" s="2">
        <f t="shared" si="52"/>
        <v>3.4674608056994525E-20</v>
      </c>
      <c r="DF61" s="2"/>
      <c r="DG61" s="6">
        <f t="shared" si="33"/>
        <v>111</v>
      </c>
      <c r="DH61" s="2">
        <f t="shared" si="69"/>
        <v>2.6291161907245784E-3</v>
      </c>
      <c r="DI61" s="2">
        <f t="shared" si="69"/>
        <v>3.7669385027095715E-4</v>
      </c>
      <c r="DJ61" s="2">
        <f t="shared" si="69"/>
        <v>3.0922442838863256E-5</v>
      </c>
      <c r="DK61" s="2">
        <f t="shared" si="69"/>
        <v>2.02006306368685E-6</v>
      </c>
      <c r="DL61" s="2">
        <f t="shared" si="69"/>
        <v>1.2037630345074213E-7</v>
      </c>
      <c r="DM61" s="2">
        <f t="shared" si="69"/>
        <v>7.7149470034676433E-9</v>
      </c>
      <c r="DN61" s="2">
        <f t="shared" si="69"/>
        <v>4.8999545421146701E-10</v>
      </c>
      <c r="DO61" s="2">
        <f t="shared" si="69"/>
        <v>3.0765372471819322E-11</v>
      </c>
      <c r="DP61" s="2">
        <f t="shared" si="66"/>
        <v>1.9031620723808373E-12</v>
      </c>
      <c r="DQ61" s="2">
        <f t="shared" si="66"/>
        <v>9.6184171738400439E-14</v>
      </c>
      <c r="DR61" s="2">
        <f t="shared" si="66"/>
        <v>4.0867309536452007E-15</v>
      </c>
      <c r="DS61" s="2">
        <f t="shared" si="66"/>
        <v>1.9317880628477724E-16</v>
      </c>
      <c r="DT61" s="2">
        <f t="shared" si="66"/>
        <v>0</v>
      </c>
      <c r="DU61" s="21">
        <f t="shared" si="65"/>
        <v>4.4807638301230836E-2</v>
      </c>
      <c r="DV61" s="21">
        <f t="shared" si="65"/>
        <v>3.1440527770635E-3</v>
      </c>
      <c r="DW61" s="21">
        <f t="shared" si="65"/>
        <v>2.2089898809125934E-4</v>
      </c>
      <c r="DX61" s="21">
        <f t="shared" si="65"/>
        <v>1.553906737441884E-5</v>
      </c>
      <c r="DY61" s="21">
        <f t="shared" si="65"/>
        <v>1.0943306301843512E-6</v>
      </c>
      <c r="DZ61" s="21">
        <f t="shared" si="65"/>
        <v>7.7149473011336603E-8</v>
      </c>
      <c r="EA61" s="21">
        <f t="shared" si="65"/>
        <v>5.4443939297693523E-9</v>
      </c>
      <c r="EB61" s="21">
        <f t="shared" si="65"/>
        <v>3.8456720163889386E-10</v>
      </c>
      <c r="EC61" s="21">
        <f t="shared" si="65"/>
        <v>2.7188002935510533E-11</v>
      </c>
      <c r="ED61" s="21">
        <f t="shared" si="65"/>
        <v>1.9237250799106412E-12</v>
      </c>
      <c r="EE61" s="21">
        <f t="shared" si="65"/>
        <v>1.3622267629559489E-13</v>
      </c>
      <c r="EF61" s="21">
        <f t="shared" si="65"/>
        <v>9.6533530601738878E-15</v>
      </c>
      <c r="EG61" s="21">
        <f t="shared" si="65"/>
        <v>6.8456149958402216E-16</v>
      </c>
      <c r="EH61" s="2">
        <f t="shared" si="67"/>
        <v>68.122932337997895</v>
      </c>
      <c r="EI61" s="2">
        <f t="shared" si="67"/>
        <v>70.743045120228587</v>
      </c>
      <c r="EJ61" s="2">
        <f t="shared" si="67"/>
        <v>73.363157902459278</v>
      </c>
      <c r="EK61" s="2">
        <f t="shared" si="67"/>
        <v>75.98327068468997</v>
      </c>
      <c r="EL61" s="2">
        <f t="shared" si="67"/>
        <v>78.603383466920647</v>
      </c>
      <c r="EM61" s="2">
        <f t="shared" si="67"/>
        <v>81.223496249151339</v>
      </c>
      <c r="EN61" s="2">
        <f t="shared" si="67"/>
        <v>83.84360903138203</v>
      </c>
      <c r="EO61" s="2">
        <f t="shared" si="67"/>
        <v>86.463721813612707</v>
      </c>
      <c r="EP61" s="2">
        <f t="shared" si="67"/>
        <v>89.083834595843399</v>
      </c>
      <c r="EQ61" s="2">
        <f t="shared" si="67"/>
        <v>91.703947378074091</v>
      </c>
      <c r="ER61" s="2">
        <f t="shared" si="67"/>
        <v>94.324060160304782</v>
      </c>
      <c r="ES61" s="2">
        <f t="shared" si="67"/>
        <v>96.944172942535459</v>
      </c>
      <c r="ET61" s="2">
        <f t="shared" si="67"/>
        <v>99.564285724766151</v>
      </c>
      <c r="EU61" s="2">
        <f t="shared" si="70"/>
        <v>2.8395208099319007E-15</v>
      </c>
      <c r="EV61" s="2">
        <f t="shared" si="70"/>
        <v>1.9924288844630638E-16</v>
      </c>
      <c r="EW61" s="2">
        <f t="shared" si="70"/>
        <v>1.3998668452323952E-17</v>
      </c>
      <c r="EX61" s="2">
        <f t="shared" si="70"/>
        <v>9.8473177295774722E-19</v>
      </c>
      <c r="EY61" s="2">
        <f t="shared" si="70"/>
        <v>6.9349216113989049E-20</v>
      </c>
      <c r="EZ61" s="2">
        <f t="shared" si="70"/>
        <v>4.8890667309544763E-21</v>
      </c>
      <c r="FA61" s="2">
        <f t="shared" si="70"/>
        <v>3.4501862673465856E-22</v>
      </c>
      <c r="FB61" s="2">
        <f t="shared" si="70"/>
        <v>2.437054509773948E-23</v>
      </c>
      <c r="FC61" s="2">
        <f t="shared" si="68"/>
        <v>1.7229406169597324E-24</v>
      </c>
      <c r="FD61" s="2">
        <f t="shared" si="68"/>
        <v>1.2190906716821486E-25</v>
      </c>
      <c r="FE61" s="2">
        <f t="shared" si="68"/>
        <v>8.6326157348365585E-27</v>
      </c>
      <c r="FF61" s="2">
        <f t="shared" si="68"/>
        <v>6.1174607478948549E-28</v>
      </c>
      <c r="FG61" s="2">
        <f t="shared" si="68"/>
        <v>4.3381590594687057E-29</v>
      </c>
    </row>
    <row r="62" spans="1:163" x14ac:dyDescent="0.25">
      <c r="A62" s="19">
        <v>44</v>
      </c>
      <c r="B62" s="19">
        <v>113</v>
      </c>
      <c r="C62" s="4">
        <f t="shared" si="37"/>
        <v>44</v>
      </c>
      <c r="D62" s="20">
        <f t="shared" si="37"/>
        <v>113</v>
      </c>
      <c r="E62" s="8">
        <f t="shared" si="12"/>
        <v>386.16</v>
      </c>
      <c r="F62" s="21">
        <f t="shared" si="44"/>
        <v>6.3371356147021542E-14</v>
      </c>
      <c r="G62" s="7">
        <f t="shared" si="13"/>
        <v>1.4973867264067284</v>
      </c>
      <c r="H62" s="7">
        <f t="shared" si="14"/>
        <v>1.7065609374079523E-2</v>
      </c>
      <c r="I62" s="32">
        <f t="shared" si="15"/>
        <v>85.643207265599514</v>
      </c>
      <c r="J62" s="2">
        <f t="shared" si="38"/>
        <v>7.9107548768095087E-2</v>
      </c>
      <c r="K62" s="2">
        <f t="shared" si="16"/>
        <v>0.81859624478094417</v>
      </c>
      <c r="L62" s="2">
        <f t="shared" si="45"/>
        <v>0.99775851538109839</v>
      </c>
      <c r="M62" s="2">
        <f t="shared" si="17"/>
        <v>0.75777113266315732</v>
      </c>
      <c r="N62" s="2">
        <f t="shared" si="18"/>
        <v>0.67745478681902782</v>
      </c>
      <c r="O62" s="2">
        <f t="shared" si="19"/>
        <v>3.7588803247133374E-3</v>
      </c>
      <c r="P62" s="2">
        <f t="shared" si="20"/>
        <v>4.3409115126254857E-3</v>
      </c>
      <c r="Q62" s="6">
        <f t="shared" si="21"/>
        <v>113</v>
      </c>
      <c r="R62" s="2">
        <f t="shared" si="71"/>
        <v>0.05</v>
      </c>
      <c r="S62" s="2">
        <f t="shared" si="71"/>
        <v>0.1</v>
      </c>
      <c r="T62" s="2">
        <f t="shared" si="71"/>
        <v>0.15</v>
      </c>
      <c r="U62" s="2">
        <f t="shared" si="71"/>
        <v>0.2</v>
      </c>
      <c r="V62" s="2">
        <f t="shared" si="71"/>
        <v>0.19967149461517703</v>
      </c>
      <c r="W62" s="2">
        <f t="shared" si="71"/>
        <v>5.480658139937291E-2</v>
      </c>
      <c r="X62" s="2">
        <f t="shared" si="71"/>
        <v>3.1783166583109648E-3</v>
      </c>
      <c r="Y62" s="2">
        <f t="shared" si="71"/>
        <v>1.1473999029653071E-4</v>
      </c>
      <c r="Z62" s="21">
        <f t="shared" si="62"/>
        <v>257971.78614741002</v>
      </c>
      <c r="AA62" s="21">
        <f t="shared" si="62"/>
        <v>18159.973538819155</v>
      </c>
      <c r="AB62" s="21">
        <f t="shared" si="62"/>
        <v>1281.0880398723127</v>
      </c>
      <c r="AC62" s="21">
        <f t="shared" si="62"/>
        <v>90.549088323351668</v>
      </c>
      <c r="AD62" s="21">
        <f t="shared" si="62"/>
        <v>6.4115194155846362</v>
      </c>
      <c r="AE62" s="21">
        <f t="shared" si="62"/>
        <v>0.45472448703504109</v>
      </c>
      <c r="AF62" s="21">
        <f t="shared" si="62"/>
        <v>3.2299215326412264E-2</v>
      </c>
      <c r="AG62" s="21">
        <f t="shared" si="62"/>
        <v>2.2974368941708033E-3</v>
      </c>
      <c r="AH62" s="2">
        <f t="shared" si="61"/>
        <v>52.130853864809467</v>
      </c>
      <c r="AI62" s="2">
        <f t="shared" si="61"/>
        <v>54.737396558049937</v>
      </c>
      <c r="AJ62" s="2">
        <f t="shared" si="61"/>
        <v>57.343939251290415</v>
      </c>
      <c r="AK62" s="2">
        <f t="shared" si="61"/>
        <v>59.950481944530885</v>
      </c>
      <c r="AL62" s="2">
        <f t="shared" si="61"/>
        <v>62.557024637771356</v>
      </c>
      <c r="AM62" s="2">
        <f t="shared" si="61"/>
        <v>65.163567331011834</v>
      </c>
      <c r="AN62" s="2">
        <f t="shared" si="61"/>
        <v>67.770110024252304</v>
      </c>
      <c r="AO62" s="2">
        <f t="shared" si="60"/>
        <v>70.376652717492789</v>
      </c>
      <c r="AP62" s="2">
        <f t="shared" si="40"/>
        <v>1.6348023978969614E-8</v>
      </c>
      <c r="AQ62" s="2">
        <f t="shared" si="40"/>
        <v>1.1508222173646904E-9</v>
      </c>
      <c r="AR62" s="2">
        <f t="shared" si="40"/>
        <v>8.1184288607093835E-11</v>
      </c>
      <c r="AS62" s="2">
        <f t="shared" si="40"/>
        <v>5.7382185961889513E-12</v>
      </c>
      <c r="AT62" s="2">
        <f t="shared" si="40"/>
        <v>4.0630668266580794E-13</v>
      </c>
      <c r="AU62" s="2">
        <f t="shared" si="40"/>
        <v>2.881650749345386E-14</v>
      </c>
      <c r="AV62" s="2">
        <f t="shared" si="40"/>
        <v>2.0468450802458396E-15</v>
      </c>
      <c r="AW62" s="2">
        <f t="shared" si="40"/>
        <v>1.4559169172904969E-16</v>
      </c>
      <c r="AX62" s="2"/>
      <c r="AY62" s="6">
        <f t="shared" si="25"/>
        <v>113</v>
      </c>
      <c r="AZ62" s="2">
        <f t="shared" si="72"/>
        <v>0.05</v>
      </c>
      <c r="BA62" s="2">
        <f t="shared" si="72"/>
        <v>0.15</v>
      </c>
      <c r="BB62" s="2">
        <f t="shared" si="72"/>
        <v>0.2</v>
      </c>
      <c r="BC62" s="2">
        <f t="shared" si="72"/>
        <v>0.19966587395008251</v>
      </c>
      <c r="BD62" s="2">
        <f t="shared" si="72"/>
        <v>7.2919864311759106E-2</v>
      </c>
      <c r="BE62" s="2">
        <f t="shared" si="72"/>
        <v>4.7546272640263563E-3</v>
      </c>
      <c r="BF62" s="2">
        <f t="shared" si="72"/>
        <v>1.1442129315988869E-4</v>
      </c>
      <c r="BG62" s="21">
        <f t="shared" si="63"/>
        <v>18114.932016550858</v>
      </c>
      <c r="BH62" s="21">
        <f t="shared" si="63"/>
        <v>1277.834592050345</v>
      </c>
      <c r="BI62" s="21">
        <f t="shared" si="63"/>
        <v>90.314139605562133</v>
      </c>
      <c r="BJ62" s="21">
        <f t="shared" si="63"/>
        <v>6.3945543287864997</v>
      </c>
      <c r="BK62" s="21">
        <f t="shared" si="63"/>
        <v>0.4534994894085369</v>
      </c>
      <c r="BL62" s="21">
        <f t="shared" si="63"/>
        <v>3.2210756111111946E-2</v>
      </c>
      <c r="BM62" s="21">
        <f t="shared" si="63"/>
        <v>2.2910483112793291E-3</v>
      </c>
      <c r="BN62" s="2">
        <f t="shared" si="48"/>
        <v>54.737396558049937</v>
      </c>
      <c r="BO62" s="2">
        <f t="shared" si="48"/>
        <v>57.343939251290415</v>
      </c>
      <c r="BP62" s="2">
        <f t="shared" si="48"/>
        <v>59.950481944530885</v>
      </c>
      <c r="BQ62" s="2">
        <f t="shared" si="48"/>
        <v>62.557024637771356</v>
      </c>
      <c r="BR62" s="2">
        <f t="shared" si="48"/>
        <v>65.163567331011834</v>
      </c>
      <c r="BS62" s="2">
        <f t="shared" si="48"/>
        <v>67.770110024252304</v>
      </c>
      <c r="BT62" s="2">
        <f t="shared" si="48"/>
        <v>70.376652717492789</v>
      </c>
      <c r="BU62" s="2">
        <f t="shared" si="49"/>
        <v>1.1479678748298478E-9</v>
      </c>
      <c r="BV62" s="2">
        <f t="shared" si="49"/>
        <v>8.0978113200283126E-11</v>
      </c>
      <c r="BW62" s="2">
        <f t="shared" si="49"/>
        <v>5.7233295771120298E-12</v>
      </c>
      <c r="BX62" s="2">
        <f t="shared" si="49"/>
        <v>4.0523158210141456E-13</v>
      </c>
      <c r="BY62" s="2">
        <f t="shared" si="49"/>
        <v>2.8738877732357518E-14</v>
      </c>
      <c r="BZ62" s="2">
        <f t="shared" si="49"/>
        <v>2.041239299800965E-15</v>
      </c>
      <c r="CA62" s="2">
        <f t="shared" si="49"/>
        <v>1.4518683856710625E-16</v>
      </c>
      <c r="CB62" s="2"/>
      <c r="CC62" s="6">
        <f t="shared" si="29"/>
        <v>113</v>
      </c>
      <c r="CD62" s="2">
        <f t="shared" si="73"/>
        <v>0</v>
      </c>
      <c r="CE62" s="2">
        <f t="shared" si="73"/>
        <v>0</v>
      </c>
      <c r="CF62" s="2">
        <f t="shared" si="73"/>
        <v>1.5848757546754523E-3</v>
      </c>
      <c r="CG62" s="2">
        <f t="shared" si="73"/>
        <v>2.1740045700378852E-3</v>
      </c>
      <c r="CH62" s="2">
        <f t="shared" si="73"/>
        <v>0</v>
      </c>
      <c r="CI62" s="2">
        <f t="shared" si="73"/>
        <v>0</v>
      </c>
      <c r="CJ62" s="2">
        <f t="shared" si="73"/>
        <v>0</v>
      </c>
      <c r="CK62" s="21">
        <f t="shared" si="64"/>
        <v>6.3945543287864997</v>
      </c>
      <c r="CL62" s="21">
        <f t="shared" si="64"/>
        <v>0.4534994894085369</v>
      </c>
      <c r="CM62" s="21">
        <f t="shared" si="64"/>
        <v>3.2210756111111946E-2</v>
      </c>
      <c r="CN62" s="21">
        <f t="shared" si="64"/>
        <v>2.2910483112793291E-3</v>
      </c>
      <c r="CO62" s="21">
        <f t="shared" si="64"/>
        <v>1.6316746011880425E-4</v>
      </c>
      <c r="CP62" s="21">
        <f t="shared" si="64"/>
        <v>1.1634830257894952E-5</v>
      </c>
      <c r="CQ62" s="21">
        <f t="shared" si="64"/>
        <v>8.305749196555475E-7</v>
      </c>
      <c r="CR62" s="2">
        <f t="shared" si="51"/>
        <v>62.557024637771356</v>
      </c>
      <c r="CS62" s="2">
        <f t="shared" si="51"/>
        <v>65.163567331011834</v>
      </c>
      <c r="CT62" s="2">
        <f t="shared" si="51"/>
        <v>67.770110024252304</v>
      </c>
      <c r="CU62" s="2">
        <f t="shared" si="51"/>
        <v>70.376652717492789</v>
      </c>
      <c r="CV62" s="2">
        <f t="shared" si="51"/>
        <v>72.983195410733259</v>
      </c>
      <c r="CW62" s="2">
        <f t="shared" si="51"/>
        <v>75.58973810397373</v>
      </c>
      <c r="CX62" s="2">
        <f t="shared" si="51"/>
        <v>78.1962807972142</v>
      </c>
      <c r="CY62" s="2">
        <f t="shared" si="52"/>
        <v>4.0523158210141456E-13</v>
      </c>
      <c r="CZ62" s="2">
        <f t="shared" si="52"/>
        <v>2.8738877732357518E-14</v>
      </c>
      <c r="DA62" s="2">
        <f t="shared" si="52"/>
        <v>2.041239299800965E-15</v>
      </c>
      <c r="DB62" s="2">
        <f t="shared" si="52"/>
        <v>1.4518683856710625E-16</v>
      </c>
      <c r="DC62" s="2">
        <f t="shared" si="52"/>
        <v>1.0340143229531721E-17</v>
      </c>
      <c r="DD62" s="2">
        <f t="shared" si="52"/>
        <v>7.3731497207364749E-19</v>
      </c>
      <c r="DE62" s="2">
        <f t="shared" si="52"/>
        <v>5.2634659043266506E-20</v>
      </c>
      <c r="DF62" s="2"/>
      <c r="DG62" s="6">
        <f t="shared" si="33"/>
        <v>113</v>
      </c>
      <c r="DH62" s="2">
        <f t="shared" si="69"/>
        <v>3.7434178634348945E-3</v>
      </c>
      <c r="DI62" s="2">
        <f t="shared" si="69"/>
        <v>5.4859378001569591E-4</v>
      </c>
      <c r="DJ62" s="2">
        <f t="shared" si="69"/>
        <v>4.5679435030492323E-5</v>
      </c>
      <c r="DK62" s="2">
        <f t="shared" si="69"/>
        <v>3.0250206713178241E-6</v>
      </c>
      <c r="DL62" s="2">
        <f t="shared" si="69"/>
        <v>1.8272633055205213E-7</v>
      </c>
      <c r="DM62" s="2">
        <f t="shared" si="69"/>
        <v>1.1871025518139789E-8</v>
      </c>
      <c r="DN62" s="2">
        <f t="shared" si="69"/>
        <v>7.6426205364299445E-10</v>
      </c>
      <c r="DO62" s="2">
        <f t="shared" si="69"/>
        <v>4.8641544125871407E-11</v>
      </c>
      <c r="DP62" s="2">
        <f t="shared" si="66"/>
        <v>3.0501046133224465E-12</v>
      </c>
      <c r="DQ62" s="2">
        <f t="shared" si="66"/>
        <v>1.5625833960086766E-13</v>
      </c>
      <c r="DR62" s="2">
        <f t="shared" si="66"/>
        <v>6.7312821983023236E-15</v>
      </c>
      <c r="DS62" s="2">
        <f t="shared" si="66"/>
        <v>3.2196467714129539E-16</v>
      </c>
      <c r="DT62" s="2">
        <f t="shared" si="66"/>
        <v>0</v>
      </c>
      <c r="DU62" s="21">
        <f t="shared" si="65"/>
        <v>6.4421512222223892E-2</v>
      </c>
      <c r="DV62" s="21">
        <f t="shared" si="65"/>
        <v>4.5820966225586582E-3</v>
      </c>
      <c r="DW62" s="21">
        <f t="shared" si="65"/>
        <v>3.2633492023760851E-4</v>
      </c>
      <c r="DX62" s="21">
        <f t="shared" si="65"/>
        <v>2.3269660515789904E-5</v>
      </c>
      <c r="DY62" s="21">
        <f t="shared" si="65"/>
        <v>1.661149839311095E-6</v>
      </c>
      <c r="DZ62" s="21">
        <f t="shared" si="65"/>
        <v>1.1871026225996855E-7</v>
      </c>
      <c r="EA62" s="21">
        <f t="shared" si="65"/>
        <v>8.4918006539649209E-9</v>
      </c>
      <c r="EB62" s="21">
        <f t="shared" si="65"/>
        <v>6.0801927950427938E-10</v>
      </c>
      <c r="EC62" s="21">
        <f t="shared" si="65"/>
        <v>4.3572973022860094E-11</v>
      </c>
      <c r="ED62" s="21">
        <f t="shared" si="65"/>
        <v>3.1251984013957731E-12</v>
      </c>
      <c r="EE62" s="21">
        <f t="shared" si="65"/>
        <v>2.2432549099681661E-13</v>
      </c>
      <c r="EF62" s="21">
        <f t="shared" si="65"/>
        <v>1.6113948718005377E-14</v>
      </c>
      <c r="EG62" s="21">
        <f t="shared" si="65"/>
        <v>1.1583258982778667E-15</v>
      </c>
      <c r="EH62" s="2">
        <f t="shared" si="67"/>
        <v>67.770110024252304</v>
      </c>
      <c r="EI62" s="2">
        <f t="shared" si="67"/>
        <v>70.376652717492789</v>
      </c>
      <c r="EJ62" s="2">
        <f t="shared" si="67"/>
        <v>72.983195410733259</v>
      </c>
      <c r="EK62" s="2">
        <f t="shared" si="67"/>
        <v>75.58973810397373</v>
      </c>
      <c r="EL62" s="2">
        <f t="shared" si="67"/>
        <v>78.1962807972142</v>
      </c>
      <c r="EM62" s="2">
        <f t="shared" si="67"/>
        <v>80.802823490454671</v>
      </c>
      <c r="EN62" s="2">
        <f t="shared" si="67"/>
        <v>83.409366183695155</v>
      </c>
      <c r="EO62" s="2">
        <f t="shared" si="67"/>
        <v>86.015908876935626</v>
      </c>
      <c r="EP62" s="2">
        <f t="shared" si="67"/>
        <v>88.622451570176096</v>
      </c>
      <c r="EQ62" s="2">
        <f t="shared" si="67"/>
        <v>91.228994263416567</v>
      </c>
      <c r="ER62" s="2">
        <f t="shared" si="67"/>
        <v>93.835536956657037</v>
      </c>
      <c r="ES62" s="2">
        <f t="shared" si="67"/>
        <v>96.442079649897508</v>
      </c>
      <c r="ET62" s="2">
        <f t="shared" si="67"/>
        <v>99.048622343137993</v>
      </c>
      <c r="EU62" s="2">
        <f t="shared" si="70"/>
        <v>4.08247859960193E-15</v>
      </c>
      <c r="EV62" s="2">
        <f t="shared" si="70"/>
        <v>2.903736771342125E-16</v>
      </c>
      <c r="EW62" s="2">
        <f t="shared" si="70"/>
        <v>2.0680286459063441E-17</v>
      </c>
      <c r="EX62" s="2">
        <f t="shared" si="70"/>
        <v>1.474629944147295E-18</v>
      </c>
      <c r="EY62" s="2">
        <f t="shared" si="70"/>
        <v>1.0526931808653301E-19</v>
      </c>
      <c r="EZ62" s="2">
        <f t="shared" si="70"/>
        <v>7.5228303081808348E-21</v>
      </c>
      <c r="FA62" s="2">
        <f t="shared" si="70"/>
        <v>5.3813692357848421E-22</v>
      </c>
      <c r="FB62" s="2">
        <f t="shared" si="70"/>
        <v>3.8531006305938816E-23</v>
      </c>
      <c r="FC62" s="2">
        <f t="shared" si="68"/>
        <v>2.7612783918234563E-24</v>
      </c>
      <c r="FD62" s="2">
        <f t="shared" si="68"/>
        <v>1.9804806092519407E-25</v>
      </c>
      <c r="FE62" s="2">
        <f t="shared" si="68"/>
        <v>1.4215810582822725E-26</v>
      </c>
      <c r="FF62" s="2">
        <f t="shared" si="68"/>
        <v>1.0211627831438257E-27</v>
      </c>
      <c r="FG62" s="2">
        <f t="shared" si="68"/>
        <v>7.3404683034094188E-29</v>
      </c>
    </row>
    <row r="63" spans="1:163" x14ac:dyDescent="0.25">
      <c r="A63" s="19">
        <v>45</v>
      </c>
      <c r="B63" s="19">
        <v>115</v>
      </c>
      <c r="C63" s="4">
        <f t="shared" si="37"/>
        <v>45</v>
      </c>
      <c r="D63" s="20">
        <f t="shared" si="37"/>
        <v>115</v>
      </c>
      <c r="E63" s="8">
        <f t="shared" si="12"/>
        <v>388.16</v>
      </c>
      <c r="F63" s="21">
        <f t="shared" si="44"/>
        <v>6.3371356147021542E-14</v>
      </c>
      <c r="G63" s="7">
        <f t="shared" si="13"/>
        <v>1.4969509037121909</v>
      </c>
      <c r="H63" s="7">
        <f t="shared" si="14"/>
        <v>1.6007734130213648E-2</v>
      </c>
      <c r="I63" s="32">
        <f t="shared" si="15"/>
        <v>85.753216502960939</v>
      </c>
      <c r="J63" s="2">
        <f t="shared" si="38"/>
        <v>8.0515982228304139E-2</v>
      </c>
      <c r="K63" s="2">
        <f t="shared" si="16"/>
        <v>0.82573146031337274</v>
      </c>
      <c r="L63" s="2">
        <f t="shared" si="45"/>
        <v>0.99794062174898035</v>
      </c>
      <c r="M63" s="2">
        <f t="shared" si="17"/>
        <v>0.77577849581096159</v>
      </c>
      <c r="N63" s="2">
        <f t="shared" si="18"/>
        <v>0.70154372525323472</v>
      </c>
      <c r="O63" s="2">
        <f t="shared" si="19"/>
        <v>5.409206811972744E-3</v>
      </c>
      <c r="P63" s="2">
        <f t="shared" si="20"/>
        <v>6.1566613414194013E-3</v>
      </c>
      <c r="Q63" s="6">
        <f t="shared" si="21"/>
        <v>115</v>
      </c>
      <c r="R63" s="2">
        <f t="shared" si="71"/>
        <v>0.05</v>
      </c>
      <c r="S63" s="2">
        <f t="shared" si="71"/>
        <v>0.1</v>
      </c>
      <c r="T63" s="2">
        <f t="shared" si="71"/>
        <v>0.15</v>
      </c>
      <c r="U63" s="2">
        <f t="shared" si="71"/>
        <v>0.2</v>
      </c>
      <c r="V63" s="2">
        <f t="shared" si="71"/>
        <v>0.19997380644032553</v>
      </c>
      <c r="W63" s="2">
        <f t="shared" si="71"/>
        <v>7.1116949974999677E-2</v>
      </c>
      <c r="X63" s="2">
        <f t="shared" si="71"/>
        <v>4.5212454637593045E-3</v>
      </c>
      <c r="Y63" s="2">
        <f t="shared" si="71"/>
        <v>1.6649393187698758E-4</v>
      </c>
      <c r="Z63" s="21">
        <f t="shared" si="62"/>
        <v>340904.3920185403</v>
      </c>
      <c r="AA63" s="21">
        <f t="shared" si="62"/>
        <v>24322.703607723131</v>
      </c>
      <c r="AB63" s="21">
        <f t="shared" si="62"/>
        <v>1739.0479697103642</v>
      </c>
      <c r="AC63" s="21">
        <f t="shared" si="62"/>
        <v>124.58115414778746</v>
      </c>
      <c r="AD63" s="21">
        <f t="shared" si="62"/>
        <v>8.9405590789313401</v>
      </c>
      <c r="AE63" s="21">
        <f t="shared" si="62"/>
        <v>0.6426689179038696</v>
      </c>
      <c r="AF63" s="21">
        <f t="shared" si="62"/>
        <v>4.6266428839649293E-2</v>
      </c>
      <c r="AG63" s="21">
        <f t="shared" si="62"/>
        <v>3.3354350215619136E-3</v>
      </c>
      <c r="AH63" s="2">
        <f t="shared" si="61"/>
        <v>51.862248888177099</v>
      </c>
      <c r="AI63" s="2">
        <f t="shared" si="61"/>
        <v>54.455361332585959</v>
      </c>
      <c r="AJ63" s="2">
        <f t="shared" si="61"/>
        <v>57.048473776994811</v>
      </c>
      <c r="AK63" s="2">
        <f t="shared" si="61"/>
        <v>59.641586221403664</v>
      </c>
      <c r="AL63" s="2">
        <f t="shared" si="61"/>
        <v>62.234698665812516</v>
      </c>
      <c r="AM63" s="2">
        <f t="shared" si="61"/>
        <v>64.827811110221376</v>
      </c>
      <c r="AN63" s="2">
        <f t="shared" si="61"/>
        <v>67.420923554630235</v>
      </c>
      <c r="AO63" s="2">
        <f t="shared" si="60"/>
        <v>70.014035999039095</v>
      </c>
      <c r="AP63" s="2">
        <f t="shared" si="40"/>
        <v>2.160357568182958E-8</v>
      </c>
      <c r="AQ63" s="2">
        <f t="shared" si="40"/>
        <v>1.541362779399163E-9</v>
      </c>
      <c r="AR63" s="2">
        <f t="shared" si="40"/>
        <v>1.10205830421926E-10</v>
      </c>
      <c r="AS63" s="2">
        <f t="shared" si="40"/>
        <v>7.8948767599681521E-12</v>
      </c>
      <c r="AT63" s="2">
        <f t="shared" si="40"/>
        <v>5.6657535588169535E-13</v>
      </c>
      <c r="AU63" s="2">
        <f t="shared" si="40"/>
        <v>4.0726800957891661E-14</v>
      </c>
      <c r="AV63" s="2">
        <f t="shared" si="40"/>
        <v>2.9319663421746754E-15</v>
      </c>
      <c r="AW63" s="2">
        <f t="shared" si="40"/>
        <v>2.1137104073989318E-16</v>
      </c>
      <c r="AX63" s="2"/>
      <c r="AY63" s="6">
        <f t="shared" si="25"/>
        <v>115</v>
      </c>
      <c r="AZ63" s="2">
        <f t="shared" si="72"/>
        <v>0.05</v>
      </c>
      <c r="BA63" s="2">
        <f t="shared" si="72"/>
        <v>0.15</v>
      </c>
      <c r="BB63" s="2">
        <f t="shared" si="72"/>
        <v>0.2</v>
      </c>
      <c r="BC63" s="2">
        <f t="shared" si="72"/>
        <v>0.19997318086692528</v>
      </c>
      <c r="BD63" s="2">
        <f t="shared" si="72"/>
        <v>9.4640753437303229E-2</v>
      </c>
      <c r="BE63" s="2">
        <f t="shared" si="72"/>
        <v>6.7637582795970208E-3</v>
      </c>
      <c r="BF63" s="2">
        <f t="shared" si="72"/>
        <v>1.660326694091441E-4</v>
      </c>
      <c r="BG63" s="21">
        <f t="shared" si="63"/>
        <v>24262.539685699845</v>
      </c>
      <c r="BH63" s="21">
        <f t="shared" si="63"/>
        <v>1734.6428008166124</v>
      </c>
      <c r="BI63" s="21">
        <f t="shared" si="63"/>
        <v>124.25869009415182</v>
      </c>
      <c r="BJ63" s="21">
        <f t="shared" si="63"/>
        <v>8.9169570920349379</v>
      </c>
      <c r="BK63" s="21">
        <f t="shared" si="63"/>
        <v>0.64094146021397147</v>
      </c>
      <c r="BL63" s="21">
        <f t="shared" si="63"/>
        <v>4.6139986950539801E-2</v>
      </c>
      <c r="BM63" s="21">
        <f t="shared" si="63"/>
        <v>3.3261789934492967E-3</v>
      </c>
      <c r="BN63" s="2">
        <f t="shared" si="48"/>
        <v>54.455361332585959</v>
      </c>
      <c r="BO63" s="2">
        <f t="shared" si="48"/>
        <v>57.048473776994811</v>
      </c>
      <c r="BP63" s="2">
        <f t="shared" si="48"/>
        <v>59.641586221403664</v>
      </c>
      <c r="BQ63" s="2">
        <f t="shared" si="48"/>
        <v>62.234698665812516</v>
      </c>
      <c r="BR63" s="2">
        <f t="shared" si="48"/>
        <v>64.827811110221376</v>
      </c>
      <c r="BS63" s="2">
        <f t="shared" si="48"/>
        <v>67.420923554630235</v>
      </c>
      <c r="BT63" s="2">
        <f t="shared" si="48"/>
        <v>70.014035999039095</v>
      </c>
      <c r="BU63" s="2">
        <f t="shared" si="49"/>
        <v>1.5375501098836492E-9</v>
      </c>
      <c r="BV63" s="2">
        <f t="shared" si="49"/>
        <v>1.0992666888889323E-10</v>
      </c>
      <c r="BW63" s="2">
        <f t="shared" si="49"/>
        <v>7.8744417753750007E-12</v>
      </c>
      <c r="BX63" s="2">
        <f t="shared" si="49"/>
        <v>5.6507966595746265E-13</v>
      </c>
      <c r="BY63" s="2">
        <f t="shared" si="49"/>
        <v>4.0617329621168328E-14</v>
      </c>
      <c r="BZ63" s="2">
        <f t="shared" si="49"/>
        <v>2.9239535481804236E-15</v>
      </c>
      <c r="CA63" s="2">
        <f t="shared" si="49"/>
        <v>2.1078447368560862E-16</v>
      </c>
      <c r="CB63" s="2"/>
      <c r="CC63" s="6">
        <f t="shared" si="29"/>
        <v>115</v>
      </c>
      <c r="CD63" s="2">
        <f t="shared" si="73"/>
        <v>0</v>
      </c>
      <c r="CE63" s="2">
        <f t="shared" si="73"/>
        <v>0</v>
      </c>
      <c r="CF63" s="2">
        <f t="shared" si="73"/>
        <v>2.2545860931990069E-3</v>
      </c>
      <c r="CG63" s="2">
        <f t="shared" si="73"/>
        <v>3.1546207187737371E-3</v>
      </c>
      <c r="CH63" s="2">
        <f t="shared" si="73"/>
        <v>0</v>
      </c>
      <c r="CI63" s="2">
        <f t="shared" si="73"/>
        <v>0</v>
      </c>
      <c r="CJ63" s="2">
        <f t="shared" si="73"/>
        <v>0</v>
      </c>
      <c r="CK63" s="21">
        <f t="shared" si="64"/>
        <v>8.9169570920349379</v>
      </c>
      <c r="CL63" s="21">
        <f t="shared" si="64"/>
        <v>0.64094146021397147</v>
      </c>
      <c r="CM63" s="21">
        <f t="shared" si="64"/>
        <v>4.6139986950539801E-2</v>
      </c>
      <c r="CN63" s="21">
        <f t="shared" si="64"/>
        <v>3.3261789934492967E-3</v>
      </c>
      <c r="CO63" s="21">
        <f t="shared" si="64"/>
        <v>2.4009305469679425E-4</v>
      </c>
      <c r="CP63" s="21">
        <f t="shared" si="64"/>
        <v>1.7351644372247513E-5</v>
      </c>
      <c r="CQ63" s="21">
        <f t="shared" si="64"/>
        <v>1.2554338157369003E-6</v>
      </c>
      <c r="CR63" s="2">
        <f t="shared" si="51"/>
        <v>62.234698665812516</v>
      </c>
      <c r="CS63" s="2">
        <f t="shared" si="51"/>
        <v>64.827811110221376</v>
      </c>
      <c r="CT63" s="2">
        <f t="shared" si="51"/>
        <v>67.420923554630235</v>
      </c>
      <c r="CU63" s="2">
        <f t="shared" si="51"/>
        <v>70.014035999039095</v>
      </c>
      <c r="CV63" s="2">
        <f t="shared" si="51"/>
        <v>72.60714844344794</v>
      </c>
      <c r="CW63" s="2">
        <f t="shared" si="51"/>
        <v>75.2002608878568</v>
      </c>
      <c r="CX63" s="2">
        <f t="shared" si="51"/>
        <v>77.793373332265659</v>
      </c>
      <c r="CY63" s="2">
        <f t="shared" si="52"/>
        <v>5.6507966595746265E-13</v>
      </c>
      <c r="CZ63" s="2">
        <f t="shared" si="52"/>
        <v>4.0617329621168328E-14</v>
      </c>
      <c r="DA63" s="2">
        <f t="shared" si="52"/>
        <v>2.9239535481804236E-15</v>
      </c>
      <c r="DB63" s="2">
        <f t="shared" si="52"/>
        <v>2.1078447368560862E-16</v>
      </c>
      <c r="DC63" s="2">
        <f t="shared" si="52"/>
        <v>1.5215022480354914E-17</v>
      </c>
      <c r="DD63" s="2">
        <f t="shared" si="52"/>
        <v>1.0995972353406031E-18</v>
      </c>
      <c r="DE63" s="2">
        <f t="shared" si="52"/>
        <v>7.9558543459068321E-20</v>
      </c>
      <c r="DF63" s="2"/>
      <c r="DG63" s="6">
        <f t="shared" si="33"/>
        <v>115</v>
      </c>
      <c r="DH63" s="2">
        <f t="shared" si="69"/>
        <v>5.2890108208381026E-3</v>
      </c>
      <c r="DI63" s="2">
        <f t="shared" si="69"/>
        <v>7.9563360449295126E-4</v>
      </c>
      <c r="DJ63" s="2">
        <f t="shared" si="69"/>
        <v>6.7209917389299278E-5</v>
      </c>
      <c r="DK63" s="2">
        <f t="shared" si="69"/>
        <v>4.5113492570036945E-6</v>
      </c>
      <c r="DL63" s="2">
        <f t="shared" si="69"/>
        <v>2.7619509271437084E-7</v>
      </c>
      <c r="DM63" s="2">
        <f t="shared" si="69"/>
        <v>1.8186015182664051E-8</v>
      </c>
      <c r="DN63" s="2">
        <f t="shared" si="69"/>
        <v>1.1866587312781006E-9</v>
      </c>
      <c r="DO63" s="2">
        <f t="shared" si="69"/>
        <v>7.6546440297420308E-11</v>
      </c>
      <c r="DP63" s="2">
        <f t="shared" si="66"/>
        <v>4.8648185480004721E-12</v>
      </c>
      <c r="DQ63" s="2">
        <f t="shared" si="66"/>
        <v>2.5259794256271565E-13</v>
      </c>
      <c r="DR63" s="2">
        <f t="shared" si="66"/>
        <v>1.1024514634527804E-14</v>
      </c>
      <c r="DS63" s="2">
        <f t="shared" si="66"/>
        <v>5.3512749786932548E-16</v>
      </c>
      <c r="DT63" s="2">
        <f t="shared" si="66"/>
        <v>0</v>
      </c>
      <c r="DU63" s="21">
        <f t="shared" si="65"/>
        <v>9.2279973901079601E-2</v>
      </c>
      <c r="DV63" s="21">
        <f t="shared" si="65"/>
        <v>6.6523579868985935E-3</v>
      </c>
      <c r="DW63" s="21">
        <f t="shared" si="65"/>
        <v>4.8018610939358849E-4</v>
      </c>
      <c r="DX63" s="21">
        <f t="shared" si="65"/>
        <v>3.4703288744495026E-5</v>
      </c>
      <c r="DY63" s="21">
        <f t="shared" si="65"/>
        <v>2.5108676314738006E-6</v>
      </c>
      <c r="DZ63" s="21">
        <f t="shared" si="65"/>
        <v>1.8186016840065181E-7</v>
      </c>
      <c r="EA63" s="21">
        <f t="shared" si="65"/>
        <v>1.3185097067937846E-8</v>
      </c>
      <c r="EB63" s="21">
        <f t="shared" si="65"/>
        <v>9.5683051643752204E-10</v>
      </c>
      <c r="EC63" s="21">
        <f t="shared" si="65"/>
        <v>6.9497455680707635E-11</v>
      </c>
      <c r="ED63" s="21">
        <f t="shared" si="65"/>
        <v>5.0519992178329358E-12</v>
      </c>
      <c r="EE63" s="21">
        <f t="shared" si="65"/>
        <v>3.6753458128600792E-13</v>
      </c>
      <c r="EF63" s="21">
        <f t="shared" si="65"/>
        <v>2.6758107511532106E-14</v>
      </c>
      <c r="EG63" s="21">
        <f t="shared" si="65"/>
        <v>1.9494763051578299E-15</v>
      </c>
      <c r="EH63" s="2">
        <f t="shared" si="67"/>
        <v>67.420923554630235</v>
      </c>
      <c r="EI63" s="2">
        <f t="shared" si="67"/>
        <v>70.014035999039095</v>
      </c>
      <c r="EJ63" s="2">
        <f t="shared" si="67"/>
        <v>72.60714844344794</v>
      </c>
      <c r="EK63" s="2">
        <f t="shared" si="67"/>
        <v>75.2002608878568</v>
      </c>
      <c r="EL63" s="2">
        <f t="shared" si="67"/>
        <v>77.793373332265659</v>
      </c>
      <c r="EM63" s="2">
        <f t="shared" si="67"/>
        <v>80.386485776674505</v>
      </c>
      <c r="EN63" s="2">
        <f t="shared" si="67"/>
        <v>82.979598221083364</v>
      </c>
      <c r="EO63" s="2">
        <f t="shared" si="67"/>
        <v>85.572710665492224</v>
      </c>
      <c r="EP63" s="2">
        <f t="shared" si="67"/>
        <v>88.165823109901069</v>
      </c>
      <c r="EQ63" s="2">
        <f t="shared" si="67"/>
        <v>90.758935554309929</v>
      </c>
      <c r="ER63" s="2">
        <f t="shared" si="67"/>
        <v>93.352047998718788</v>
      </c>
      <c r="ES63" s="2">
        <f t="shared" si="67"/>
        <v>95.945160443127634</v>
      </c>
      <c r="ET63" s="2">
        <f t="shared" si="67"/>
        <v>98.538272887536493</v>
      </c>
      <c r="EU63" s="2">
        <f t="shared" si="70"/>
        <v>5.8479070963608471E-15</v>
      </c>
      <c r="EV63" s="2">
        <f t="shared" si="70"/>
        <v>4.2156894737121723E-16</v>
      </c>
      <c r="EW63" s="2">
        <f t="shared" si="70"/>
        <v>3.0430044960709828E-17</v>
      </c>
      <c r="EX63" s="2">
        <f t="shared" si="70"/>
        <v>2.1991944706812062E-18</v>
      </c>
      <c r="EY63" s="2">
        <f t="shared" si="70"/>
        <v>1.5911708691813664E-19</v>
      </c>
      <c r="EZ63" s="2">
        <f t="shared" si="70"/>
        <v>1.1524725500873055E-20</v>
      </c>
      <c r="FA63" s="2">
        <f t="shared" si="70"/>
        <v>8.3555748213190153E-22</v>
      </c>
      <c r="FB63" s="2">
        <f t="shared" si="70"/>
        <v>6.0635647429718447E-23</v>
      </c>
      <c r="FC63" s="2">
        <f t="shared" si="68"/>
        <v>4.4041480152611969E-24</v>
      </c>
      <c r="FD63" s="2">
        <f t="shared" si="68"/>
        <v>3.2015204168800539E-25</v>
      </c>
      <c r="FE63" s="2">
        <f t="shared" si="68"/>
        <v>2.3291164847030031E-26</v>
      </c>
      <c r="FF63" s="2">
        <f t="shared" si="68"/>
        <v>1.6956975609338591E-27</v>
      </c>
      <c r="FG63" s="2">
        <f t="shared" si="68"/>
        <v>1.2354095723434534E-28</v>
      </c>
    </row>
    <row r="64" spans="1:163" x14ac:dyDescent="0.25">
      <c r="A64" s="19">
        <v>46</v>
      </c>
      <c r="B64" s="19">
        <v>117</v>
      </c>
      <c r="C64" s="4">
        <f t="shared" si="37"/>
        <v>46</v>
      </c>
      <c r="D64" s="20">
        <f t="shared" si="37"/>
        <v>117</v>
      </c>
      <c r="E64" s="8">
        <f t="shared" si="12"/>
        <v>390.16</v>
      </c>
      <c r="F64" s="21">
        <f t="shared" si="44"/>
        <v>6.3371356147021542E-14</v>
      </c>
      <c r="G64" s="7">
        <f t="shared" si="13"/>
        <v>1.4962925342656401</v>
      </c>
      <c r="H64" s="7">
        <f t="shared" si="14"/>
        <v>1.4817524819889041E-2</v>
      </c>
      <c r="I64" s="32">
        <f t="shared" si="15"/>
        <v>85.878388833942495</v>
      </c>
      <c r="J64" s="2">
        <f t="shared" si="38"/>
        <v>8.2154554285307518E-2</v>
      </c>
      <c r="K64" s="2">
        <f t="shared" si="16"/>
        <v>0.83404654582348969</v>
      </c>
      <c r="L64" s="2">
        <f t="shared" si="45"/>
        <v>0.99821572677328629</v>
      </c>
      <c r="M64" s="2">
        <f t="shared" si="17"/>
        <v>0.79595610890696911</v>
      </c>
      <c r="N64" s="2">
        <f t="shared" si="18"/>
        <v>0.72870394055602117</v>
      </c>
      <c r="O64" s="2">
        <f t="shared" si="19"/>
        <v>7.7458866287748009E-3</v>
      </c>
      <c r="P64" s="2">
        <f t="shared" si="20"/>
        <v>8.6587962607435811E-3</v>
      </c>
      <c r="Q64" s="6">
        <f t="shared" si="21"/>
        <v>117</v>
      </c>
      <c r="R64" s="2">
        <f t="shared" si="71"/>
        <v>0.05</v>
      </c>
      <c r="S64" s="2">
        <f t="shared" si="71"/>
        <v>0.1</v>
      </c>
      <c r="T64" s="2">
        <f t="shared" si="71"/>
        <v>0.15</v>
      </c>
      <c r="U64" s="2">
        <f t="shared" si="71"/>
        <v>0.2</v>
      </c>
      <c r="V64" s="2">
        <f t="shared" si="71"/>
        <v>0.19999919693720813</v>
      </c>
      <c r="W64" s="2">
        <f t="shared" si="71"/>
        <v>8.9326264278878673E-2</v>
      </c>
      <c r="X64" s="2">
        <f t="shared" si="71"/>
        <v>6.3900194149791208E-3</v>
      </c>
      <c r="Y64" s="2">
        <f t="shared" si="71"/>
        <v>2.4062827590317083E-4</v>
      </c>
      <c r="Z64" s="21">
        <f t="shared" si="62"/>
        <v>449235.41908458562</v>
      </c>
      <c r="AA64" s="21">
        <f t="shared" si="62"/>
        <v>32481.022547369874</v>
      </c>
      <c r="AB64" s="21">
        <f t="shared" si="62"/>
        <v>2353.4531471168725</v>
      </c>
      <c r="AC64" s="21">
        <f t="shared" si="62"/>
        <v>170.85285035266648</v>
      </c>
      <c r="AD64" s="21">
        <f t="shared" si="62"/>
        <v>12.425395017007343</v>
      </c>
      <c r="AE64" s="21">
        <f t="shared" si="62"/>
        <v>0.90512437960020664</v>
      </c>
      <c r="AF64" s="21">
        <f t="shared" si="62"/>
        <v>6.6033178007291776E-2</v>
      </c>
      <c r="AG64" s="21">
        <f t="shared" si="62"/>
        <v>4.8241832003881966E-3</v>
      </c>
      <c r="AH64" s="2">
        <f t="shared" si="61"/>
        <v>51.596397704620728</v>
      </c>
      <c r="AI64" s="2">
        <f t="shared" si="61"/>
        <v>54.176217589851767</v>
      </c>
      <c r="AJ64" s="2">
        <f t="shared" si="61"/>
        <v>56.756037475082799</v>
      </c>
      <c r="AK64" s="2">
        <f t="shared" si="61"/>
        <v>59.335857360313838</v>
      </c>
      <c r="AL64" s="2">
        <f t="shared" si="61"/>
        <v>61.91567724554487</v>
      </c>
      <c r="AM64" s="2">
        <f t="shared" si="61"/>
        <v>64.495497130775902</v>
      </c>
      <c r="AN64" s="2">
        <f t="shared" si="61"/>
        <v>67.075317016006949</v>
      </c>
      <c r="AO64" s="2">
        <f t="shared" si="60"/>
        <v>69.655136901237995</v>
      </c>
      <c r="AP64" s="2">
        <f t="shared" si="40"/>
        <v>2.8468659779804566E-8</v>
      </c>
      <c r="AQ64" s="2">
        <f t="shared" ref="AQ64:AW100" si="74">$T$7*$E64*EXP((-AI64))*(1-(AI64^4+8.57333*AI64^3+18.05902*AI64^2+8.63476*AI64+0.26777)/(AI64^4+9.57332*AI64^3+25.63295*AI64^2+21.09965*AI64+3.958497))</f>
        <v>2.0583665144845077E-9</v>
      </c>
      <c r="AR64" s="2">
        <f t="shared" si="74"/>
        <v>1.4914151973792779E-10</v>
      </c>
      <c r="AS64" s="2">
        <f t="shared" si="74"/>
        <v>1.0827176899694326E-11</v>
      </c>
      <c r="AT64" s="2">
        <f t="shared" si="74"/>
        <v>7.8741413522744965E-13</v>
      </c>
      <c r="AU64" s="2">
        <f t="shared" si="74"/>
        <v>5.735895949378121E-14</v>
      </c>
      <c r="AV64" s="2">
        <f t="shared" si="74"/>
        <v>4.1846120435461889E-15</v>
      </c>
      <c r="AW64" s="2">
        <f t="shared" si="74"/>
        <v>3.0571503179352326E-16</v>
      </c>
      <c r="AX64" s="2"/>
      <c r="AY64" s="6">
        <f t="shared" si="25"/>
        <v>117</v>
      </c>
      <c r="AZ64" s="2">
        <f t="shared" si="72"/>
        <v>0.05</v>
      </c>
      <c r="BA64" s="2">
        <f t="shared" si="72"/>
        <v>0.15</v>
      </c>
      <c r="BB64" s="2">
        <f t="shared" si="72"/>
        <v>0.2</v>
      </c>
      <c r="BC64" s="2">
        <f t="shared" si="72"/>
        <v>0.19999917022207267</v>
      </c>
      <c r="BD64" s="2">
        <f t="shared" si="72"/>
        <v>0.11890506564838242</v>
      </c>
      <c r="BE64" s="2">
        <f t="shared" si="72"/>
        <v>9.5597411998381617E-3</v>
      </c>
      <c r="BF64" s="2">
        <f t="shared" si="72"/>
        <v>2.3996348572782877E-4</v>
      </c>
      <c r="BG64" s="21">
        <f t="shared" si="63"/>
        <v>32400.895403736675</v>
      </c>
      <c r="BH64" s="21">
        <f t="shared" si="63"/>
        <v>2347.5069129020012</v>
      </c>
      <c r="BI64" s="21">
        <f t="shared" si="63"/>
        <v>170.41169602635111</v>
      </c>
      <c r="BJ64" s="21">
        <f t="shared" si="63"/>
        <v>12.392669816947315</v>
      </c>
      <c r="BK64" s="21">
        <f t="shared" si="63"/>
        <v>0.90269686913312608</v>
      </c>
      <c r="BL64" s="21">
        <f t="shared" si="63"/>
        <v>6.5853100016735056E-2</v>
      </c>
      <c r="BM64" s="21">
        <f t="shared" si="63"/>
        <v>4.8108231897708124E-3</v>
      </c>
      <c r="BN64" s="2">
        <f t="shared" si="48"/>
        <v>54.176217589851767</v>
      </c>
      <c r="BO64" s="2">
        <f t="shared" si="48"/>
        <v>56.756037475082799</v>
      </c>
      <c r="BP64" s="2">
        <f t="shared" si="48"/>
        <v>59.335857360313838</v>
      </c>
      <c r="BQ64" s="2">
        <f t="shared" si="48"/>
        <v>61.91567724554487</v>
      </c>
      <c r="BR64" s="2">
        <f t="shared" si="48"/>
        <v>64.495497130775902</v>
      </c>
      <c r="BS64" s="2">
        <f t="shared" si="48"/>
        <v>67.075317016006949</v>
      </c>
      <c r="BT64" s="2">
        <f t="shared" si="48"/>
        <v>69.655136901237995</v>
      </c>
      <c r="BU64" s="2">
        <f t="shared" si="49"/>
        <v>2.0532887485425103E-9</v>
      </c>
      <c r="BV64" s="2">
        <f t="shared" si="49"/>
        <v>1.4876469880558453E-10</v>
      </c>
      <c r="BW64" s="2">
        <f t="shared" si="49"/>
        <v>1.079922035156E-11</v>
      </c>
      <c r="BX64" s="2">
        <f t="shared" si="49"/>
        <v>7.8534029491261965E-13</v>
      </c>
      <c r="BY64" s="2">
        <f t="shared" si="49"/>
        <v>5.7205124863193335E-14</v>
      </c>
      <c r="BZ64" s="2">
        <f t="shared" si="49"/>
        <v>4.1732002570647874E-15</v>
      </c>
      <c r="CA64" s="2">
        <f t="shared" si="49"/>
        <v>3.0486838980230796E-16</v>
      </c>
      <c r="CB64" s="2"/>
      <c r="CC64" s="6">
        <f t="shared" si="29"/>
        <v>117</v>
      </c>
      <c r="CD64" s="2">
        <f t="shared" si="73"/>
        <v>0</v>
      </c>
      <c r="CE64" s="2">
        <f t="shared" si="73"/>
        <v>0</v>
      </c>
      <c r="CF64" s="2">
        <f t="shared" si="73"/>
        <v>3.1865803999460542E-3</v>
      </c>
      <c r="CG64" s="2">
        <f t="shared" si="73"/>
        <v>4.5593062288287467E-3</v>
      </c>
      <c r="CH64" s="2">
        <f t="shared" si="73"/>
        <v>0</v>
      </c>
      <c r="CI64" s="2">
        <f t="shared" si="73"/>
        <v>0</v>
      </c>
      <c r="CJ64" s="2">
        <f t="shared" si="73"/>
        <v>0</v>
      </c>
      <c r="CK64" s="21">
        <f t="shared" si="64"/>
        <v>12.392669816947315</v>
      </c>
      <c r="CL64" s="21">
        <f t="shared" si="64"/>
        <v>0.90269686913312608</v>
      </c>
      <c r="CM64" s="21">
        <f t="shared" si="64"/>
        <v>6.5853100016735056E-2</v>
      </c>
      <c r="CN64" s="21">
        <f t="shared" si="64"/>
        <v>4.8108231897708124E-3</v>
      </c>
      <c r="CO64" s="21">
        <f t="shared" si="64"/>
        <v>3.5190728095072865E-4</v>
      </c>
      <c r="CP64" s="21">
        <f t="shared" si="64"/>
        <v>2.5772944429204793E-5</v>
      </c>
      <c r="CQ64" s="21">
        <f t="shared" si="64"/>
        <v>1.889695575830183E-6</v>
      </c>
      <c r="CR64" s="2">
        <f t="shared" si="51"/>
        <v>61.91567724554487</v>
      </c>
      <c r="CS64" s="2">
        <f t="shared" si="51"/>
        <v>64.495497130775902</v>
      </c>
      <c r="CT64" s="2">
        <f t="shared" si="51"/>
        <v>67.075317016006949</v>
      </c>
      <c r="CU64" s="2">
        <f t="shared" si="51"/>
        <v>69.655136901237995</v>
      </c>
      <c r="CV64" s="2">
        <f t="shared" si="51"/>
        <v>72.234956786469027</v>
      </c>
      <c r="CW64" s="2">
        <f t="shared" si="51"/>
        <v>74.814776671700059</v>
      </c>
      <c r="CX64" s="2">
        <f t="shared" si="51"/>
        <v>77.394596556931091</v>
      </c>
      <c r="CY64" s="2">
        <f t="shared" si="52"/>
        <v>7.8534029491261965E-13</v>
      </c>
      <c r="CZ64" s="2">
        <f t="shared" si="52"/>
        <v>5.7205124863193335E-14</v>
      </c>
      <c r="DA64" s="2">
        <f t="shared" si="52"/>
        <v>4.1732002570647874E-15</v>
      </c>
      <c r="DB64" s="2">
        <f t="shared" si="52"/>
        <v>3.0486838980230796E-16</v>
      </c>
      <c r="DC64" s="2">
        <f t="shared" si="52"/>
        <v>2.2300841634596638E-17</v>
      </c>
      <c r="DD64" s="2">
        <f t="shared" si="52"/>
        <v>1.6332664404709759E-18</v>
      </c>
      <c r="DE64" s="2">
        <f t="shared" si="52"/>
        <v>1.1975257134837648E-19</v>
      </c>
      <c r="DF64" s="2"/>
      <c r="DG64" s="6">
        <f t="shared" si="33"/>
        <v>117</v>
      </c>
      <c r="DH64" s="2">
        <f t="shared" si="69"/>
        <v>7.4040898883828473E-3</v>
      </c>
      <c r="DI64" s="2">
        <f t="shared" si="69"/>
        <v>1.1490607727184176E-3</v>
      </c>
      <c r="DJ64" s="2">
        <f t="shared" si="69"/>
        <v>9.849937195403503E-5</v>
      </c>
      <c r="DK64" s="2">
        <f t="shared" si="69"/>
        <v>6.700792850948823E-6</v>
      </c>
      <c r="DL64" s="2">
        <f t="shared" si="69"/>
        <v>4.1573224107249729E-7</v>
      </c>
      <c r="DM64" s="2">
        <f t="shared" si="69"/>
        <v>2.7740230723605208E-8</v>
      </c>
      <c r="DN64" s="2">
        <f t="shared" si="69"/>
        <v>1.8343102536899635E-9</v>
      </c>
      <c r="DO64" s="2">
        <f t="shared" si="69"/>
        <v>1.1990748838286437E-10</v>
      </c>
      <c r="DP64" s="2">
        <f t="shared" si="66"/>
        <v>7.7225847938677817E-12</v>
      </c>
      <c r="DQ64" s="2">
        <f t="shared" si="66"/>
        <v>4.0635272924305359E-13</v>
      </c>
      <c r="DR64" s="2">
        <f t="shared" si="66"/>
        <v>1.7975620991705909E-14</v>
      </c>
      <c r="DS64" s="2">
        <f t="shared" si="66"/>
        <v>8.837375276016246E-16</v>
      </c>
      <c r="DT64" s="2">
        <f t="shared" si="66"/>
        <v>0</v>
      </c>
      <c r="DU64" s="21">
        <f t="shared" si="65"/>
        <v>0.13170620003347011</v>
      </c>
      <c r="DV64" s="21">
        <f t="shared" si="65"/>
        <v>9.6216463795416249E-3</v>
      </c>
      <c r="DW64" s="21">
        <f t="shared" si="65"/>
        <v>7.0381456190145731E-4</v>
      </c>
      <c r="DX64" s="21">
        <f t="shared" si="65"/>
        <v>5.1545888858409587E-5</v>
      </c>
      <c r="DY64" s="21">
        <f t="shared" si="65"/>
        <v>3.7793911516603659E-6</v>
      </c>
      <c r="DZ64" s="21">
        <f t="shared" si="65"/>
        <v>2.7740234576251284E-7</v>
      </c>
      <c r="EA64" s="21">
        <f t="shared" si="65"/>
        <v>2.0381225295702499E-8</v>
      </c>
      <c r="EB64" s="21">
        <f t="shared" si="65"/>
        <v>1.4988435540935573E-9</v>
      </c>
      <c r="EC64" s="21">
        <f t="shared" si="65"/>
        <v>1.1032258719799826E-10</v>
      </c>
      <c r="ED64" s="21">
        <f t="shared" si="65"/>
        <v>8.1270508722411781E-12</v>
      </c>
      <c r="EE64" s="21">
        <f t="shared" si="65"/>
        <v>5.9915889803083901E-13</v>
      </c>
      <c r="EF64" s="21">
        <f t="shared" si="65"/>
        <v>4.4205187554177137E-14</v>
      </c>
      <c r="EG64" s="21">
        <f t="shared" si="65"/>
        <v>3.2636966306545956E-15</v>
      </c>
      <c r="EH64" s="2">
        <f t="shared" si="67"/>
        <v>67.075317016006949</v>
      </c>
      <c r="EI64" s="2">
        <f t="shared" si="67"/>
        <v>69.655136901237995</v>
      </c>
      <c r="EJ64" s="2">
        <f t="shared" si="67"/>
        <v>72.234956786469027</v>
      </c>
      <c r="EK64" s="2">
        <f t="shared" si="67"/>
        <v>74.814776671700059</v>
      </c>
      <c r="EL64" s="2">
        <f t="shared" si="67"/>
        <v>77.394596556931091</v>
      </c>
      <c r="EM64" s="2">
        <f t="shared" si="67"/>
        <v>79.974416442162138</v>
      </c>
      <c r="EN64" s="2">
        <f t="shared" si="67"/>
        <v>82.55423632739317</v>
      </c>
      <c r="EO64" s="2">
        <f t="shared" si="67"/>
        <v>85.134056212624202</v>
      </c>
      <c r="EP64" s="2">
        <f t="shared" si="67"/>
        <v>87.713876097855248</v>
      </c>
      <c r="EQ64" s="2">
        <f t="shared" si="67"/>
        <v>90.29369598308628</v>
      </c>
      <c r="ER64" s="2">
        <f t="shared" si="67"/>
        <v>92.873515868317313</v>
      </c>
      <c r="ES64" s="2">
        <f t="shared" si="67"/>
        <v>95.453335753548345</v>
      </c>
      <c r="ET64" s="2">
        <f t="shared" si="67"/>
        <v>98.033155638779391</v>
      </c>
      <c r="EU64" s="2">
        <f t="shared" si="70"/>
        <v>8.3464005141295748E-15</v>
      </c>
      <c r="EV64" s="2">
        <f t="shared" si="70"/>
        <v>6.0973677960461592E-16</v>
      </c>
      <c r="EW64" s="2">
        <f t="shared" si="70"/>
        <v>4.4601683269193277E-17</v>
      </c>
      <c r="EX64" s="2">
        <f t="shared" si="70"/>
        <v>3.2665328809419517E-18</v>
      </c>
      <c r="EY64" s="2">
        <f t="shared" si="70"/>
        <v>2.3950514269675296E-19</v>
      </c>
      <c r="EZ64" s="2">
        <f t="shared" si="70"/>
        <v>1.7579362849533447E-20</v>
      </c>
      <c r="FA64" s="2">
        <f t="shared" si="70"/>
        <v>1.2915858869332102E-21</v>
      </c>
      <c r="FB64" s="2">
        <f t="shared" si="70"/>
        <v>9.4983748675348062E-23</v>
      </c>
      <c r="FC64" s="2">
        <f t="shared" si="68"/>
        <v>6.9912919643924153E-24</v>
      </c>
      <c r="FD64" s="2">
        <f t="shared" si="68"/>
        <v>5.1502223524999794E-25</v>
      </c>
      <c r="FE64" s="2">
        <f t="shared" si="68"/>
        <v>3.7969511915777243E-26</v>
      </c>
      <c r="FF64" s="2">
        <f t="shared" si="68"/>
        <v>2.8013426840419092E-27</v>
      </c>
      <c r="FG64" s="2">
        <f t="shared" si="68"/>
        <v>2.0682488153705544E-28</v>
      </c>
    </row>
    <row r="65" spans="1:163" x14ac:dyDescent="0.25">
      <c r="A65" s="19">
        <v>47</v>
      </c>
      <c r="B65" s="19">
        <v>119</v>
      </c>
      <c r="C65" s="4">
        <f t="shared" si="37"/>
        <v>47</v>
      </c>
      <c r="D65" s="20">
        <f t="shared" si="37"/>
        <v>119</v>
      </c>
      <c r="E65" s="8">
        <f t="shared" si="12"/>
        <v>392.16</v>
      </c>
      <c r="F65" s="21">
        <f t="shared" si="44"/>
        <v>6.3371356147021542E-14</v>
      </c>
      <c r="G65" s="7">
        <f t="shared" si="13"/>
        <v>1.4953098819401642</v>
      </c>
      <c r="H65" s="7">
        <f t="shared" si="14"/>
        <v>1.3562598095356064E-2</v>
      </c>
      <c r="I65" s="32">
        <f t="shared" si="15"/>
        <v>86.012598021664587</v>
      </c>
      <c r="J65" s="2">
        <f t="shared" si="38"/>
        <v>8.3975207133686128E-2</v>
      </c>
      <c r="K65" s="2">
        <f t="shared" si="16"/>
        <v>0.84320595251855412</v>
      </c>
      <c r="L65" s="2">
        <f t="shared" si="45"/>
        <v>0.99862635529258703</v>
      </c>
      <c r="M65" s="2">
        <f t="shared" si="17"/>
        <v>0.81720110313172512</v>
      </c>
      <c r="N65" s="2">
        <f t="shared" si="18"/>
        <v>0.75741953380630411</v>
      </c>
      <c r="O65" s="2">
        <f t="shared" si="19"/>
        <v>1.1033019510145479E-2</v>
      </c>
      <c r="P65" s="2">
        <f t="shared" si="20"/>
        <v>1.2055250626667305E-2</v>
      </c>
      <c r="Q65" s="6">
        <f t="shared" si="21"/>
        <v>119</v>
      </c>
      <c r="R65" s="2">
        <f t="shared" si="71"/>
        <v>0.05</v>
      </c>
      <c r="S65" s="2">
        <f t="shared" si="71"/>
        <v>0.1</v>
      </c>
      <c r="T65" s="2">
        <f t="shared" si="71"/>
        <v>0.15</v>
      </c>
      <c r="U65" s="2">
        <f t="shared" si="71"/>
        <v>0.2</v>
      </c>
      <c r="V65" s="2">
        <f t="shared" si="71"/>
        <v>0.19999999329879276</v>
      </c>
      <c r="W65" s="2">
        <f t="shared" si="71"/>
        <v>0.10789134757322247</v>
      </c>
      <c r="X65" s="2">
        <f t="shared" si="71"/>
        <v>8.963389429905667E-3</v>
      </c>
      <c r="Y65" s="2">
        <f t="shared" si="71"/>
        <v>3.4637282980405919E-4</v>
      </c>
      <c r="Z65" s="21">
        <f t="shared" si="62"/>
        <v>590357.28389248019</v>
      </c>
      <c r="AA65" s="21">
        <f t="shared" si="62"/>
        <v>43250.207620237139</v>
      </c>
      <c r="AB65" s="21">
        <f t="shared" si="62"/>
        <v>3175.2748649754426</v>
      </c>
      <c r="AC65" s="21">
        <f t="shared" si="62"/>
        <v>233.56888982184969</v>
      </c>
      <c r="AD65" s="21">
        <f t="shared" si="62"/>
        <v>17.21154022540879</v>
      </c>
      <c r="AE65" s="21">
        <f t="shared" si="62"/>
        <v>1.2703820536983621</v>
      </c>
      <c r="AF65" s="21">
        <f t="shared" si="62"/>
        <v>9.3908446420721547E-2</v>
      </c>
      <c r="AG65" s="21">
        <f t="shared" si="62"/>
        <v>6.9515628179046317E-3</v>
      </c>
      <c r="AH65" s="2">
        <f t="shared" si="61"/>
        <v>51.333258181443348</v>
      </c>
      <c r="AI65" s="2">
        <f t="shared" si="61"/>
        <v>53.899921090515512</v>
      </c>
      <c r="AJ65" s="2">
        <f t="shared" si="61"/>
        <v>56.466583999587684</v>
      </c>
      <c r="AK65" s="2">
        <f t="shared" si="61"/>
        <v>59.033246908659848</v>
      </c>
      <c r="AL65" s="2">
        <f t="shared" si="61"/>
        <v>61.599909817732019</v>
      </c>
      <c r="AM65" s="2">
        <f t="shared" si="61"/>
        <v>64.166572726804176</v>
      </c>
      <c r="AN65" s="2">
        <f t="shared" si="61"/>
        <v>66.733235635876355</v>
      </c>
      <c r="AO65" s="2">
        <f t="shared" si="60"/>
        <v>69.299898544948533</v>
      </c>
      <c r="AP65" s="2">
        <f t="shared" ref="AP65:AS128" si="75">$T$7*$E65*EXP((-AH65))*(1-(AH65^4+8.57333*AH65^3+18.05902*AH65^2+8.63476*AH65+0.26777)/(AH65^4+9.57332*AH65^3+25.63295*AH65^2+21.09965*AH65+3.958497))</f>
        <v>3.741174373467748E-8</v>
      </c>
      <c r="AQ65" s="2">
        <f t="shared" si="74"/>
        <v>2.7408243771503675E-9</v>
      </c>
      <c r="AR65" s="2">
        <f t="shared" si="74"/>
        <v>2.012214765097003E-10</v>
      </c>
      <c r="AS65" s="2">
        <f t="shared" si="74"/>
        <v>1.4801577373026596E-11</v>
      </c>
      <c r="AT65" s="2">
        <f t="shared" si="74"/>
        <v>1.0907186478004184E-12</v>
      </c>
      <c r="AU65" s="2">
        <f t="shared" si="74"/>
        <v>8.050583364448814E-14</v>
      </c>
      <c r="AV65" s="2">
        <f t="shared" si="74"/>
        <v>5.9511056058674667E-15</v>
      </c>
      <c r="AW65" s="2">
        <f t="shared" si="74"/>
        <v>4.4052996319507174E-16</v>
      </c>
      <c r="AX65" s="2"/>
      <c r="AY65" s="6">
        <f t="shared" si="25"/>
        <v>119</v>
      </c>
      <c r="AZ65" s="2">
        <f t="shared" si="72"/>
        <v>0.05</v>
      </c>
      <c r="BA65" s="2">
        <f t="shared" si="72"/>
        <v>0.15</v>
      </c>
      <c r="BB65" s="2">
        <f t="shared" si="72"/>
        <v>0.2</v>
      </c>
      <c r="BC65" s="2">
        <f t="shared" si="72"/>
        <v>0.19999999298877247</v>
      </c>
      <c r="BD65" s="2">
        <f t="shared" si="72"/>
        <v>0.14366393888885537</v>
      </c>
      <c r="BE65" s="2">
        <f t="shared" si="72"/>
        <v>1.3410183060787667E-2</v>
      </c>
      <c r="BF65" s="2">
        <f t="shared" si="72"/>
        <v>3.4541886788857503E-4</v>
      </c>
      <c r="BG65" s="21">
        <f t="shared" si="63"/>
        <v>43143.80236652997</v>
      </c>
      <c r="BH65" s="21">
        <f t="shared" si="63"/>
        <v>3167.2727912043333</v>
      </c>
      <c r="BI65" s="21">
        <f t="shared" si="63"/>
        <v>232.9672701108797</v>
      </c>
      <c r="BJ65" s="21">
        <f t="shared" si="63"/>
        <v>17.166315127695469</v>
      </c>
      <c r="BK65" s="21">
        <f t="shared" si="63"/>
        <v>1.2669825193740596</v>
      </c>
      <c r="BL65" s="21">
        <f t="shared" si="63"/>
        <v>9.3652896303362779E-2</v>
      </c>
      <c r="BM65" s="21">
        <f t="shared" si="63"/>
        <v>6.9323506715610345E-3</v>
      </c>
      <c r="BN65" s="2">
        <f t="shared" si="48"/>
        <v>53.899921090515512</v>
      </c>
      <c r="BO65" s="2">
        <f t="shared" si="48"/>
        <v>56.466583999587684</v>
      </c>
      <c r="BP65" s="2">
        <f t="shared" si="48"/>
        <v>59.033246908659848</v>
      </c>
      <c r="BQ65" s="2">
        <f t="shared" si="48"/>
        <v>61.599909817732019</v>
      </c>
      <c r="BR65" s="2">
        <f t="shared" si="48"/>
        <v>64.166572726804176</v>
      </c>
      <c r="BS65" s="2">
        <f t="shared" si="48"/>
        <v>66.733235635876355</v>
      </c>
      <c r="BT65" s="2">
        <f t="shared" si="48"/>
        <v>69.299898544948533</v>
      </c>
      <c r="BU65" s="2">
        <f t="shared" si="49"/>
        <v>2.7340813317360019E-9</v>
      </c>
      <c r="BV65" s="2">
        <f t="shared" si="49"/>
        <v>2.0071437423665754E-10</v>
      </c>
      <c r="BW65" s="2">
        <f t="shared" si="49"/>
        <v>1.4763451915852052E-11</v>
      </c>
      <c r="BX65" s="2">
        <f t="shared" si="49"/>
        <v>1.0878526720196004E-12</v>
      </c>
      <c r="BY65" s="2">
        <f t="shared" si="49"/>
        <v>8.029040054386086E-14</v>
      </c>
      <c r="BZ65" s="2">
        <f t="shared" si="49"/>
        <v>5.9349110483593198E-15</v>
      </c>
      <c r="CA65" s="2">
        <f t="shared" si="49"/>
        <v>4.3931246342652989E-16</v>
      </c>
      <c r="CB65" s="2"/>
      <c r="CC65" s="6">
        <f t="shared" si="29"/>
        <v>119</v>
      </c>
      <c r="CD65" s="2">
        <f t="shared" si="73"/>
        <v>0</v>
      </c>
      <c r="CE65" s="2">
        <f t="shared" si="73"/>
        <v>0</v>
      </c>
      <c r="CF65" s="2">
        <f t="shared" si="73"/>
        <v>4.4700610202625555E-3</v>
      </c>
      <c r="CG65" s="2">
        <f t="shared" si="73"/>
        <v>6.5629584898829248E-3</v>
      </c>
      <c r="CH65" s="2">
        <f t="shared" si="73"/>
        <v>0</v>
      </c>
      <c r="CI65" s="2">
        <f t="shared" si="73"/>
        <v>0</v>
      </c>
      <c r="CJ65" s="2">
        <f t="shared" si="73"/>
        <v>0</v>
      </c>
      <c r="CK65" s="21">
        <f t="shared" si="64"/>
        <v>17.166315127695469</v>
      </c>
      <c r="CL65" s="21">
        <f t="shared" si="64"/>
        <v>1.2669825193740596</v>
      </c>
      <c r="CM65" s="21">
        <f t="shared" si="64"/>
        <v>9.3652896303362779E-2</v>
      </c>
      <c r="CN65" s="21">
        <f t="shared" si="64"/>
        <v>6.9323506715610345E-3</v>
      </c>
      <c r="CO65" s="21">
        <f t="shared" si="64"/>
        <v>5.1381333607636911E-4</v>
      </c>
      <c r="CP65" s="21">
        <f t="shared" si="64"/>
        <v>3.8129140655381751E-5</v>
      </c>
      <c r="CQ65" s="21">
        <f t="shared" si="64"/>
        <v>2.8326999006503414E-6</v>
      </c>
      <c r="CR65" s="2">
        <f t="shared" si="51"/>
        <v>61.599909817732019</v>
      </c>
      <c r="CS65" s="2">
        <f t="shared" si="51"/>
        <v>64.166572726804176</v>
      </c>
      <c r="CT65" s="2">
        <f t="shared" si="51"/>
        <v>66.733235635876355</v>
      </c>
      <c r="CU65" s="2">
        <f t="shared" si="51"/>
        <v>69.299898544948533</v>
      </c>
      <c r="CV65" s="2">
        <f t="shared" si="51"/>
        <v>71.866561454020697</v>
      </c>
      <c r="CW65" s="2">
        <f t="shared" si="51"/>
        <v>74.433224363092862</v>
      </c>
      <c r="CX65" s="2">
        <f t="shared" si="51"/>
        <v>76.999887272165026</v>
      </c>
      <c r="CY65" s="2">
        <f t="shared" si="52"/>
        <v>1.0878526720196004E-12</v>
      </c>
      <c r="CZ65" s="2">
        <f t="shared" si="52"/>
        <v>8.029040054386086E-14</v>
      </c>
      <c r="DA65" s="2">
        <f t="shared" si="52"/>
        <v>5.9349110483593198E-15</v>
      </c>
      <c r="DB65" s="2">
        <f t="shared" si="52"/>
        <v>4.3931246342652989E-16</v>
      </c>
      <c r="DC65" s="2">
        <f t="shared" si="52"/>
        <v>3.2561047916322904E-17</v>
      </c>
      <c r="DD65" s="2">
        <f t="shared" si="52"/>
        <v>2.4162953521425193E-18</v>
      </c>
      <c r="DE65" s="2">
        <f t="shared" si="52"/>
        <v>1.7951203426473632E-19</v>
      </c>
      <c r="DF65" s="2"/>
      <c r="DG65" s="6">
        <f t="shared" si="33"/>
        <v>119</v>
      </c>
      <c r="DH65" s="2">
        <f t="shared" si="69"/>
        <v>1.0248591756033237E-2</v>
      </c>
      <c r="DI65" s="2">
        <f t="shared" si="69"/>
        <v>1.6522834845390743E-3</v>
      </c>
      <c r="DJ65" s="2">
        <f t="shared" si="69"/>
        <v>1.4379383825558812E-4</v>
      </c>
      <c r="DK65" s="2">
        <f t="shared" si="69"/>
        <v>9.913198583848538E-6</v>
      </c>
      <c r="DL65" s="2">
        <f t="shared" si="69"/>
        <v>6.2319221281970093E-7</v>
      </c>
      <c r="DM65" s="2">
        <f t="shared" si="69"/>
        <v>4.2134165001428417E-8</v>
      </c>
      <c r="DN65" s="2">
        <f t="shared" si="69"/>
        <v>2.8230117143923647E-9</v>
      </c>
      <c r="DO65" s="2">
        <f t="shared" si="69"/>
        <v>1.8698278481110719E-10</v>
      </c>
      <c r="DP65" s="2">
        <f t="shared" si="66"/>
        <v>1.2202058252697158E-11</v>
      </c>
      <c r="DQ65" s="2">
        <f t="shared" si="66"/>
        <v>6.505629368547261E-13</v>
      </c>
      <c r="DR65" s="2">
        <f t="shared" si="66"/>
        <v>2.9160007741779734E-14</v>
      </c>
      <c r="DS65" s="2">
        <f t="shared" si="66"/>
        <v>1.4521717162097048E-15</v>
      </c>
      <c r="DT65" s="2">
        <f t="shared" si="66"/>
        <v>0</v>
      </c>
      <c r="DU65" s="21">
        <f t="shared" si="65"/>
        <v>0.18730579260672556</v>
      </c>
      <c r="DV65" s="21">
        <f t="shared" si="65"/>
        <v>1.3864701343122069E-2</v>
      </c>
      <c r="DW65" s="21">
        <f t="shared" si="65"/>
        <v>1.0276266721527382E-3</v>
      </c>
      <c r="DX65" s="21">
        <f t="shared" si="65"/>
        <v>7.6258281310763503E-5</v>
      </c>
      <c r="DY65" s="21">
        <f t="shared" si="65"/>
        <v>5.6653998013006827E-6</v>
      </c>
      <c r="DZ65" s="21">
        <f t="shared" si="65"/>
        <v>4.2134173873617951E-7</v>
      </c>
      <c r="EA65" s="21">
        <f t="shared" si="65"/>
        <v>3.136679735209953E-8</v>
      </c>
      <c r="EB65" s="21">
        <f t="shared" si="65"/>
        <v>2.3372848161062793E-9</v>
      </c>
      <c r="EC65" s="21">
        <f t="shared" si="65"/>
        <v>1.7431514999819618E-10</v>
      </c>
      <c r="ED65" s="21">
        <f t="shared" si="65"/>
        <v>1.3011248207030301E-11</v>
      </c>
      <c r="EE65" s="21">
        <f t="shared" si="65"/>
        <v>9.7194841320728648E-13</v>
      </c>
      <c r="EF65" s="21">
        <f t="shared" si="65"/>
        <v>7.265902968339257E-14</v>
      </c>
      <c r="EG65" s="21">
        <f t="shared" si="65"/>
        <v>5.4355217153678041E-15</v>
      </c>
      <c r="EH65" s="2">
        <f t="shared" si="67"/>
        <v>66.733235635876355</v>
      </c>
      <c r="EI65" s="2">
        <f t="shared" si="67"/>
        <v>69.299898544948533</v>
      </c>
      <c r="EJ65" s="2">
        <f t="shared" si="67"/>
        <v>71.866561454020697</v>
      </c>
      <c r="EK65" s="2">
        <f t="shared" si="67"/>
        <v>74.433224363092862</v>
      </c>
      <c r="EL65" s="2">
        <f t="shared" si="67"/>
        <v>76.999887272165026</v>
      </c>
      <c r="EM65" s="2">
        <f t="shared" si="67"/>
        <v>79.56655018123719</v>
      </c>
      <c r="EN65" s="2">
        <f t="shared" si="67"/>
        <v>82.133213090309354</v>
      </c>
      <c r="EO65" s="2">
        <f t="shared" si="67"/>
        <v>84.699875999381533</v>
      </c>
      <c r="EP65" s="2">
        <f t="shared" si="67"/>
        <v>87.266538908453697</v>
      </c>
      <c r="EQ65" s="2">
        <f t="shared" si="67"/>
        <v>89.833201817525861</v>
      </c>
      <c r="ER65" s="2">
        <f t="shared" si="67"/>
        <v>92.399864726598025</v>
      </c>
      <c r="ES65" s="2">
        <f t="shared" si="67"/>
        <v>94.96652763567019</v>
      </c>
      <c r="ET65" s="2">
        <f t="shared" si="67"/>
        <v>97.533190544742368</v>
      </c>
      <c r="EU65" s="2">
        <f t="shared" si="70"/>
        <v>1.186982209671864E-14</v>
      </c>
      <c r="EV65" s="2">
        <f t="shared" si="70"/>
        <v>8.7862492685305977E-16</v>
      </c>
      <c r="EW65" s="2">
        <f t="shared" si="70"/>
        <v>6.5122095832645807E-17</v>
      </c>
      <c r="EX65" s="2">
        <f t="shared" si="70"/>
        <v>4.8325907042850386E-18</v>
      </c>
      <c r="EY65" s="2">
        <f t="shared" si="70"/>
        <v>3.5902406852947265E-19</v>
      </c>
      <c r="EZ65" s="2">
        <f t="shared" si="70"/>
        <v>2.6700997385253767E-20</v>
      </c>
      <c r="FA65" s="2">
        <f t="shared" si="70"/>
        <v>1.9877564861979144E-21</v>
      </c>
      <c r="FB65" s="2">
        <f t="shared" si="70"/>
        <v>1.4811690849871446E-22</v>
      </c>
      <c r="FC65" s="2">
        <f t="shared" si="68"/>
        <v>1.10465874523644E-23</v>
      </c>
      <c r="FD65" s="2">
        <f t="shared" si="68"/>
        <v>8.2454044404525282E-25</v>
      </c>
      <c r="FE65" s="2">
        <f t="shared" si="68"/>
        <v>6.1593689049899392E-26</v>
      </c>
      <c r="FF65" s="2">
        <f t="shared" si="68"/>
        <v>4.604501247363546E-27</v>
      </c>
      <c r="FG65" s="2">
        <f t="shared" si="68"/>
        <v>3.4445638246945144E-28</v>
      </c>
    </row>
    <row r="66" spans="1:163" x14ac:dyDescent="0.25">
      <c r="A66" s="19">
        <v>48</v>
      </c>
      <c r="B66" s="19">
        <v>121</v>
      </c>
      <c r="C66" s="4">
        <f t="shared" si="37"/>
        <v>48</v>
      </c>
      <c r="D66" s="20">
        <f t="shared" si="37"/>
        <v>121</v>
      </c>
      <c r="E66" s="8">
        <f t="shared" si="12"/>
        <v>394.16</v>
      </c>
      <c r="F66" s="21">
        <f t="shared" si="44"/>
        <v>6.3371356147021542E-14</v>
      </c>
      <c r="G66" s="7">
        <f t="shared" si="13"/>
        <v>1.4938700259851296</v>
      </c>
      <c r="H66" s="7">
        <f t="shared" si="14"/>
        <v>1.2358126072379716E-2</v>
      </c>
      <c r="I66" s="32">
        <f t="shared" si="15"/>
        <v>86.144979127254274</v>
      </c>
      <c r="J66" s="2">
        <f t="shared" si="38"/>
        <v>8.5883546612537304E-2</v>
      </c>
      <c r="K66" s="2">
        <f t="shared" si="16"/>
        <v>0.85250155213823209</v>
      </c>
      <c r="L66" s="2">
        <f t="shared" si="45"/>
        <v>0.99922808076797687</v>
      </c>
      <c r="M66" s="2">
        <f t="shared" si="17"/>
        <v>0.83758550447850644</v>
      </c>
      <c r="N66" s="2">
        <f t="shared" si="18"/>
        <v>0.78514888091715396</v>
      </c>
      <c r="O66" s="2">
        <f t="shared" si="19"/>
        <v>1.5622920630187392E-2</v>
      </c>
      <c r="P66" s="2">
        <f t="shared" si="20"/>
        <v>1.6577694902860783E-2</v>
      </c>
      <c r="Q66" s="6">
        <f t="shared" si="21"/>
        <v>121</v>
      </c>
      <c r="R66" s="2">
        <f t="shared" si="71"/>
        <v>0.05</v>
      </c>
      <c r="S66" s="2">
        <f t="shared" si="71"/>
        <v>0.1</v>
      </c>
      <c r="T66" s="2">
        <f t="shared" si="71"/>
        <v>0.15</v>
      </c>
      <c r="U66" s="2">
        <f t="shared" si="71"/>
        <v>0.2</v>
      </c>
      <c r="V66" s="2">
        <f t="shared" si="71"/>
        <v>0.19999999999043769</v>
      </c>
      <c r="W66" s="2">
        <f t="shared" si="71"/>
        <v>0.1246283567720272</v>
      </c>
      <c r="X66" s="2">
        <f t="shared" si="71"/>
        <v>1.2460604031624434E-2</v>
      </c>
      <c r="Y66" s="2">
        <f t="shared" si="71"/>
        <v>4.9654368441706123E-4</v>
      </c>
      <c r="Z66" s="21">
        <f t="shared" si="62"/>
        <v>773701.7225034358</v>
      </c>
      <c r="AA66" s="21">
        <f t="shared" si="62"/>
        <v>57425.715361379633</v>
      </c>
      <c r="AB66" s="21">
        <f t="shared" si="62"/>
        <v>4271.2876491965626</v>
      </c>
      <c r="AC66" s="21">
        <f t="shared" si="62"/>
        <v>318.31089347590932</v>
      </c>
      <c r="AD66" s="21">
        <f t="shared" si="62"/>
        <v>23.763752311644836</v>
      </c>
      <c r="AE66" s="21">
        <f t="shared" si="62"/>
        <v>1.7770031520672993</v>
      </c>
      <c r="AF66" s="21">
        <f t="shared" si="62"/>
        <v>0.13308125431339748</v>
      </c>
      <c r="AG66" s="21">
        <f t="shared" si="62"/>
        <v>9.9805137338913209E-3</v>
      </c>
      <c r="AH66" s="2">
        <f t="shared" si="61"/>
        <v>51.072789041086928</v>
      </c>
      <c r="AI66" s="2">
        <f t="shared" si="61"/>
        <v>53.626428493141276</v>
      </c>
      <c r="AJ66" s="2">
        <f t="shared" si="61"/>
        <v>56.180067945195617</v>
      </c>
      <c r="AK66" s="2">
        <f t="shared" si="61"/>
        <v>58.733707397249965</v>
      </c>
      <c r="AL66" s="2">
        <f t="shared" si="61"/>
        <v>61.287346849304313</v>
      </c>
      <c r="AM66" s="2">
        <f t="shared" si="61"/>
        <v>63.840986301358654</v>
      </c>
      <c r="AN66" s="2">
        <f t="shared" si="61"/>
        <v>66.39462575341301</v>
      </c>
      <c r="AO66" s="2">
        <f t="shared" si="60"/>
        <v>68.948265205467365</v>
      </c>
      <c r="AP66" s="2">
        <f t="shared" si="75"/>
        <v>4.9030529451468074E-8</v>
      </c>
      <c r="AQ66" s="2">
        <f t="shared" si="74"/>
        <v>3.6391455267791691E-9</v>
      </c>
      <c r="AR66" s="2">
        <f t="shared" si="74"/>
        <v>2.7067729300026557E-10</v>
      </c>
      <c r="AS66" s="2">
        <f t="shared" si="74"/>
        <v>2.0171793067200209E-11</v>
      </c>
      <c r="AT66" s="2">
        <f t="shared" si="74"/>
        <v>1.5059412134681019E-12</v>
      </c>
      <c r="AU66" s="2">
        <f t="shared" si="74"/>
        <v>1.1261109970082129E-13</v>
      </c>
      <c r="AV66" s="2">
        <f t="shared" si="74"/>
        <v>8.4335395661130901E-15</v>
      </c>
      <c r="AW66" s="2">
        <f t="shared" si="74"/>
        <v>6.3247869044391137E-16</v>
      </c>
      <c r="AX66" s="2"/>
      <c r="AY66" s="6">
        <f t="shared" si="25"/>
        <v>121</v>
      </c>
      <c r="AZ66" s="2">
        <f t="shared" si="72"/>
        <v>0.05</v>
      </c>
      <c r="BA66" s="2">
        <f t="shared" si="72"/>
        <v>0.15</v>
      </c>
      <c r="BB66" s="2">
        <f t="shared" si="72"/>
        <v>0.2</v>
      </c>
      <c r="BC66" s="2">
        <f t="shared" si="72"/>
        <v>0.19999999998982304</v>
      </c>
      <c r="BD66" s="2">
        <f t="shared" si="72"/>
        <v>0.16601025458769186</v>
      </c>
      <c r="BE66" s="2">
        <f t="shared" si="72"/>
        <v>1.8643445347658265E-2</v>
      </c>
      <c r="BF66" s="2">
        <f t="shared" si="72"/>
        <v>4.9518099198077043E-4</v>
      </c>
      <c r="BG66" s="21">
        <f t="shared" si="63"/>
        <v>57284.817168327892</v>
      </c>
      <c r="BH66" s="21">
        <f t="shared" si="63"/>
        <v>4260.5511145136843</v>
      </c>
      <c r="BI66" s="21">
        <f t="shared" si="63"/>
        <v>317.49300008756967</v>
      </c>
      <c r="BJ66" s="21">
        <f t="shared" si="63"/>
        <v>23.701456059629841</v>
      </c>
      <c r="BK66" s="21">
        <f t="shared" si="63"/>
        <v>1.7722584929443159</v>
      </c>
      <c r="BL66" s="21">
        <f t="shared" si="63"/>
        <v>0.132719877022176</v>
      </c>
      <c r="BM66" s="21">
        <f t="shared" si="63"/>
        <v>9.9529868947069305E-3</v>
      </c>
      <c r="BN66" s="2">
        <f t="shared" si="48"/>
        <v>53.626428493141276</v>
      </c>
      <c r="BO66" s="2">
        <f t="shared" si="48"/>
        <v>56.180067945195617</v>
      </c>
      <c r="BP66" s="2">
        <f t="shared" si="48"/>
        <v>58.733707397249965</v>
      </c>
      <c r="BQ66" s="2">
        <f t="shared" si="48"/>
        <v>61.287346849304313</v>
      </c>
      <c r="BR66" s="2">
        <f t="shared" si="48"/>
        <v>63.840986301358654</v>
      </c>
      <c r="BS66" s="2">
        <f t="shared" si="48"/>
        <v>66.39462575341301</v>
      </c>
      <c r="BT66" s="2">
        <f t="shared" si="48"/>
        <v>68.948265205467365</v>
      </c>
      <c r="BU66" s="2">
        <f t="shared" si="49"/>
        <v>3.6302166170210415E-9</v>
      </c>
      <c r="BV66" s="2">
        <f t="shared" si="49"/>
        <v>2.6999690423091297E-10</v>
      </c>
      <c r="BW66" s="2">
        <f t="shared" si="49"/>
        <v>2.0119962053791847E-11</v>
      </c>
      <c r="BX66" s="2">
        <f t="shared" si="49"/>
        <v>1.5019934154881917E-12</v>
      </c>
      <c r="BY66" s="2">
        <f t="shared" si="49"/>
        <v>1.1231042421751463E-13</v>
      </c>
      <c r="BZ66" s="2">
        <f t="shared" si="49"/>
        <v>8.4106385970800558E-15</v>
      </c>
      <c r="CA66" s="2">
        <f t="shared" si="49"/>
        <v>6.3073427731410248E-16</v>
      </c>
      <c r="CB66" s="2"/>
      <c r="CC66" s="6">
        <f t="shared" si="29"/>
        <v>121</v>
      </c>
      <c r="CD66" s="2">
        <f t="shared" si="73"/>
        <v>0</v>
      </c>
      <c r="CE66" s="2">
        <f t="shared" si="73"/>
        <v>0</v>
      </c>
      <c r="CF66" s="2">
        <f t="shared" si="73"/>
        <v>6.2144817825527561E-3</v>
      </c>
      <c r="CG66" s="2">
        <f t="shared" si="73"/>
        <v>9.408438847634636E-3</v>
      </c>
      <c r="CH66" s="2">
        <f t="shared" si="73"/>
        <v>0</v>
      </c>
      <c r="CI66" s="2">
        <f t="shared" si="73"/>
        <v>0</v>
      </c>
      <c r="CJ66" s="2">
        <f t="shared" si="73"/>
        <v>0</v>
      </c>
      <c r="CK66" s="21">
        <f t="shared" si="64"/>
        <v>23.701456059629841</v>
      </c>
      <c r="CL66" s="21">
        <f t="shared" si="64"/>
        <v>1.7722584929443159</v>
      </c>
      <c r="CM66" s="21">
        <f t="shared" si="64"/>
        <v>0.132719877022176</v>
      </c>
      <c r="CN66" s="21">
        <f t="shared" si="64"/>
        <v>9.9529868947069305E-3</v>
      </c>
      <c r="CO66" s="21">
        <f t="shared" si="64"/>
        <v>7.4737107552249249E-4</v>
      </c>
      <c r="CP66" s="21">
        <f t="shared" si="64"/>
        <v>5.6188288540393562E-5</v>
      </c>
      <c r="CQ66" s="21">
        <f t="shared" si="64"/>
        <v>4.2290917535517978E-6</v>
      </c>
      <c r="CR66" s="2">
        <f t="shared" si="51"/>
        <v>61.287346849304313</v>
      </c>
      <c r="CS66" s="2">
        <f t="shared" si="51"/>
        <v>63.840986301358654</v>
      </c>
      <c r="CT66" s="2">
        <f t="shared" si="51"/>
        <v>66.39462575341301</v>
      </c>
      <c r="CU66" s="2">
        <f t="shared" si="51"/>
        <v>68.948265205467365</v>
      </c>
      <c r="CV66" s="2">
        <f t="shared" si="51"/>
        <v>71.501904657521706</v>
      </c>
      <c r="CW66" s="2">
        <f t="shared" si="51"/>
        <v>74.055544109576047</v>
      </c>
      <c r="CX66" s="2">
        <f t="shared" si="51"/>
        <v>76.609183561630402</v>
      </c>
      <c r="CY66" s="2">
        <f t="shared" si="52"/>
        <v>1.5019934154881917E-12</v>
      </c>
      <c r="CZ66" s="2">
        <f t="shared" si="52"/>
        <v>1.1231042421751463E-13</v>
      </c>
      <c r="DA66" s="2">
        <f t="shared" si="52"/>
        <v>8.4106385970800558E-15</v>
      </c>
      <c r="DB66" s="2">
        <f t="shared" si="52"/>
        <v>6.3073427731410248E-16</v>
      </c>
      <c r="DC66" s="2">
        <f t="shared" si="52"/>
        <v>4.7361918603656454E-17</v>
      </c>
      <c r="DD66" s="2">
        <f t="shared" si="52"/>
        <v>3.5607280444753339E-18</v>
      </c>
      <c r="DE66" s="2">
        <f t="shared" si="52"/>
        <v>2.6800327969575381E-19</v>
      </c>
      <c r="DF66" s="2"/>
      <c r="DG66" s="6">
        <f t="shared" si="33"/>
        <v>121</v>
      </c>
      <c r="DH66" s="2">
        <f t="shared" si="69"/>
        <v>1.3987881466310288E-2</v>
      </c>
      <c r="DI66" s="2">
        <f t="shared" si="69"/>
        <v>2.3650989591963833E-3</v>
      </c>
      <c r="DJ66" s="2">
        <f t="shared" si="69"/>
        <v>2.0910758125511467E-4</v>
      </c>
      <c r="DK66" s="2">
        <f t="shared" si="69"/>
        <v>1.4608134199068924E-5</v>
      </c>
      <c r="DL66" s="2">
        <f t="shared" si="69"/>
        <v>9.3039625104318627E-7</v>
      </c>
      <c r="DM66" s="2">
        <f t="shared" si="69"/>
        <v>6.3729209376361956E-8</v>
      </c>
      <c r="DN66" s="2">
        <f t="shared" si="69"/>
        <v>4.3258794246714416E-9</v>
      </c>
      <c r="DO66" s="2">
        <f t="shared" si="69"/>
        <v>2.9028247361395643E-10</v>
      </c>
      <c r="DP66" s="2">
        <f t="shared" si="66"/>
        <v>1.9191536138052359E-11</v>
      </c>
      <c r="DQ66" s="2">
        <f t="shared" si="66"/>
        <v>1.036626340322755E-12</v>
      </c>
      <c r="DR66" s="2">
        <f t="shared" si="66"/>
        <v>4.7072346021082013E-14</v>
      </c>
      <c r="DS66" s="2">
        <f t="shared" si="66"/>
        <v>2.3758772726978352E-15</v>
      </c>
      <c r="DT66" s="2">
        <f t="shared" si="66"/>
        <v>0</v>
      </c>
      <c r="DU66" s="21">
        <f t="shared" si="65"/>
        <v>0.26543975404435199</v>
      </c>
      <c r="DV66" s="21">
        <f t="shared" si="65"/>
        <v>1.9905973789413861E-2</v>
      </c>
      <c r="DW66" s="21">
        <f t="shared" si="65"/>
        <v>1.494742151044985E-3</v>
      </c>
      <c r="DX66" s="21">
        <f t="shared" si="65"/>
        <v>1.1237657708078712E-4</v>
      </c>
      <c r="DY66" s="21">
        <f t="shared" si="65"/>
        <v>8.4581835071035957E-6</v>
      </c>
      <c r="DZ66" s="21">
        <f t="shared" si="65"/>
        <v>6.3729229681725172E-7</v>
      </c>
      <c r="EA66" s="21">
        <f t="shared" si="65"/>
        <v>4.8065328120703478E-8</v>
      </c>
      <c r="EB66" s="21">
        <f t="shared" si="65"/>
        <v>3.6285309236893943E-9</v>
      </c>
      <c r="EC66" s="21">
        <f t="shared" si="65"/>
        <v>2.741648034849845E-10</v>
      </c>
      <c r="ED66" s="21">
        <f t="shared" si="65"/>
        <v>2.073255512041161E-11</v>
      </c>
      <c r="EE66" s="21">
        <f t="shared" si="65"/>
        <v>1.5690410767309487E-12</v>
      </c>
      <c r="EF66" s="21">
        <f t="shared" si="65"/>
        <v>1.1883321847068432E-13</v>
      </c>
      <c r="EG66" s="21">
        <f t="shared" si="65"/>
        <v>9.0063041580399667E-15</v>
      </c>
      <c r="EH66" s="2">
        <f t="shared" si="67"/>
        <v>66.39462575341301</v>
      </c>
      <c r="EI66" s="2">
        <f t="shared" si="67"/>
        <v>68.948265205467365</v>
      </c>
      <c r="EJ66" s="2">
        <f t="shared" si="67"/>
        <v>71.501904657521706</v>
      </c>
      <c r="EK66" s="2">
        <f t="shared" si="67"/>
        <v>74.055544109576047</v>
      </c>
      <c r="EL66" s="2">
        <f t="shared" si="67"/>
        <v>76.609183561630402</v>
      </c>
      <c r="EM66" s="2">
        <f t="shared" si="67"/>
        <v>79.162823013684744</v>
      </c>
      <c r="EN66" s="2">
        <f t="shared" si="67"/>
        <v>81.716462465739085</v>
      </c>
      <c r="EO66" s="2">
        <f t="shared" si="67"/>
        <v>84.27010191779344</v>
      </c>
      <c r="EP66" s="2">
        <f t="shared" si="67"/>
        <v>86.823741369847781</v>
      </c>
      <c r="EQ66" s="2">
        <f t="shared" si="67"/>
        <v>89.377380821902122</v>
      </c>
      <c r="ER66" s="2">
        <f t="shared" si="67"/>
        <v>91.931020273956477</v>
      </c>
      <c r="ES66" s="2">
        <f t="shared" si="67"/>
        <v>94.484659726010818</v>
      </c>
      <c r="ET66" s="2">
        <f t="shared" si="67"/>
        <v>97.038299178065159</v>
      </c>
      <c r="EU66" s="2">
        <f t="shared" si="70"/>
        <v>1.6821277194160112E-14</v>
      </c>
      <c r="EV66" s="2">
        <f t="shared" si="70"/>
        <v>1.261468554628205E-15</v>
      </c>
      <c r="EW66" s="2">
        <f t="shared" si="70"/>
        <v>9.4723837207312908E-17</v>
      </c>
      <c r="EX66" s="2">
        <f t="shared" si="70"/>
        <v>7.1214560889506677E-18</v>
      </c>
      <c r="EY66" s="2">
        <f t="shared" si="70"/>
        <v>5.3600655939150762E-19</v>
      </c>
      <c r="EZ66" s="2">
        <f t="shared" si="70"/>
        <v>4.0386077111557452E-20</v>
      </c>
      <c r="FA66" s="2">
        <f t="shared" si="70"/>
        <v>3.0459650266671123E-21</v>
      </c>
      <c r="FB66" s="2">
        <f t="shared" si="70"/>
        <v>2.2994492545581934E-22</v>
      </c>
      <c r="FC66" s="2">
        <f t="shared" si="68"/>
        <v>1.7374195404632355E-23</v>
      </c>
      <c r="FD66" s="2">
        <f t="shared" si="68"/>
        <v>1.3138501343735993E-24</v>
      </c>
      <c r="FE66" s="2">
        <f t="shared" si="68"/>
        <v>9.9432260882831096E-26</v>
      </c>
      <c r="FF66" s="2">
        <f t="shared" si="68"/>
        <v>7.5306222098028205E-27</v>
      </c>
      <c r="FG66" s="2">
        <f t="shared" si="68"/>
        <v>5.7074170836756059E-28</v>
      </c>
    </row>
    <row r="67" spans="1:163" x14ac:dyDescent="0.25">
      <c r="A67" s="19">
        <v>49</v>
      </c>
      <c r="B67" s="19">
        <v>123</v>
      </c>
      <c r="C67" s="4">
        <f t="shared" si="37"/>
        <v>49</v>
      </c>
      <c r="D67" s="20">
        <f t="shared" si="37"/>
        <v>123</v>
      </c>
      <c r="E67" s="8">
        <f t="shared" si="12"/>
        <v>396.16</v>
      </c>
      <c r="F67" s="21">
        <f t="shared" si="44"/>
        <v>6.3371356147021542E-14</v>
      </c>
      <c r="G67" s="7">
        <f t="shared" si="13"/>
        <v>1.4918138998562074</v>
      </c>
      <c r="H67" s="7">
        <f t="shared" si="14"/>
        <v>1.1316904671776144E-2</v>
      </c>
      <c r="I67" s="32">
        <f t="shared" si="15"/>
        <v>86.26494901315948</v>
      </c>
      <c r="J67" s="2">
        <f t="shared" si="38"/>
        <v>8.7797850659943735E-2</v>
      </c>
      <c r="K67" s="2">
        <f t="shared" si="16"/>
        <v>0.86116186391304927</v>
      </c>
      <c r="L67" s="2">
        <f t="shared" si="45"/>
        <v>1.0000874359706504</v>
      </c>
      <c r="M67" s="2">
        <f t="shared" si="17"/>
        <v>0.85524798572808902</v>
      </c>
      <c r="N67" s="2">
        <f t="shared" si="18"/>
        <v>0.80944020136060946</v>
      </c>
      <c r="O67" s="2">
        <f t="shared" si="19"/>
        <v>2.1976386625858196E-2</v>
      </c>
      <c r="P67" s="2">
        <f t="shared" si="20"/>
        <v>2.2451907693522153E-2</v>
      </c>
      <c r="Q67" s="6">
        <f t="shared" si="21"/>
        <v>123</v>
      </c>
      <c r="R67" s="2">
        <f t="shared" si="71"/>
        <v>0.05</v>
      </c>
      <c r="S67" s="2">
        <f t="shared" si="71"/>
        <v>0.1</v>
      </c>
      <c r="T67" s="2">
        <f t="shared" si="71"/>
        <v>0.15</v>
      </c>
      <c r="U67" s="2">
        <f t="shared" si="71"/>
        <v>0.2</v>
      </c>
      <c r="V67" s="2">
        <f t="shared" si="71"/>
        <v>0.19999999999999876</v>
      </c>
      <c r="W67" s="2">
        <f t="shared" si="71"/>
        <v>0.13740551627376976</v>
      </c>
      <c r="X67" s="2">
        <f t="shared" si="71"/>
        <v>1.7133655282705662E-2</v>
      </c>
      <c r="Y67" s="2">
        <f t="shared" si="71"/>
        <v>7.0881417161492441E-4</v>
      </c>
      <c r="Z67" s="21">
        <f t="shared" ref="Z67:AG82" si="76">Z66+(AP67-AP66)/$F67</f>
        <v>1011271.3347890868</v>
      </c>
      <c r="AA67" s="21">
        <f t="shared" si="76"/>
        <v>76033.155852653639</v>
      </c>
      <c r="AB67" s="21">
        <f t="shared" si="76"/>
        <v>5728.7199153047713</v>
      </c>
      <c r="AC67" s="21">
        <f t="shared" si="76"/>
        <v>432.46620175617591</v>
      </c>
      <c r="AD67" s="21">
        <f t="shared" si="76"/>
        <v>32.705240966809349</v>
      </c>
      <c r="AE67" s="21">
        <f t="shared" si="76"/>
        <v>2.4773763755065428</v>
      </c>
      <c r="AF67" s="21">
        <f t="shared" si="76"/>
        <v>0.18794118073644164</v>
      </c>
      <c r="AG67" s="21">
        <f t="shared" si="76"/>
        <v>1.4277726806196243E-2</v>
      </c>
      <c r="AH67" s="2">
        <f t="shared" si="61"/>
        <v>50.814949839546706</v>
      </c>
      <c r="AI67" s="2">
        <f t="shared" si="61"/>
        <v>53.355697331524041</v>
      </c>
      <c r="AJ67" s="2">
        <f t="shared" si="61"/>
        <v>55.896444823501376</v>
      </c>
      <c r="AK67" s="2">
        <f t="shared" si="61"/>
        <v>58.437192315478711</v>
      </c>
      <c r="AL67" s="2">
        <f t="shared" si="61"/>
        <v>60.977939807456046</v>
      </c>
      <c r="AM67" s="2">
        <f t="shared" si="61"/>
        <v>63.518687299433381</v>
      </c>
      <c r="AN67" s="2">
        <f t="shared" si="61"/>
        <v>66.059434791410723</v>
      </c>
      <c r="AO67" s="2">
        <f t="shared" si="60"/>
        <v>68.600182283388065</v>
      </c>
      <c r="AP67" s="2">
        <f t="shared" si="75"/>
        <v>6.4085637961331893E-8</v>
      </c>
      <c r="AQ67" s="2">
        <f t="shared" si="74"/>
        <v>4.8183242651362038E-9</v>
      </c>
      <c r="AR67" s="2">
        <f t="shared" si="74"/>
        <v>3.6303675219596954E-10</v>
      </c>
      <c r="AS67" s="2">
        <f t="shared" si="74"/>
        <v>2.7405969764302021E-11</v>
      </c>
      <c r="AT67" s="2">
        <f t="shared" si="74"/>
        <v>2.0725754755190848E-12</v>
      </c>
      <c r="AU67" s="2">
        <f t="shared" si="74"/>
        <v>1.5699470067922707E-13</v>
      </c>
      <c r="AV67" s="2">
        <f t="shared" si="74"/>
        <v>1.191008750166722E-14</v>
      </c>
      <c r="AW67" s="2">
        <f t="shared" si="74"/>
        <v>9.047989104885832E-16</v>
      </c>
      <c r="AX67" s="2"/>
      <c r="AY67" s="6">
        <f t="shared" si="25"/>
        <v>123</v>
      </c>
      <c r="AZ67" s="2">
        <f t="shared" si="72"/>
        <v>0.05</v>
      </c>
      <c r="BA67" s="2">
        <f t="shared" si="72"/>
        <v>0.15</v>
      </c>
      <c r="BB67" s="2">
        <f t="shared" si="72"/>
        <v>0.2</v>
      </c>
      <c r="BC67" s="2">
        <f t="shared" si="72"/>
        <v>0.19999999999999865</v>
      </c>
      <c r="BD67" s="2">
        <f t="shared" si="72"/>
        <v>0.18309615802284185</v>
      </c>
      <c r="BE67" s="2">
        <f t="shared" si="72"/>
        <v>2.5637166256700976E-2</v>
      </c>
      <c r="BF67" s="2">
        <f t="shared" si="72"/>
        <v>7.0687708106795819E-4</v>
      </c>
      <c r="BG67" s="21">
        <f t="shared" ref="BG67:BM82" si="77">BG66+(BU67-BU66)/$F67</f>
        <v>75847.107689506316</v>
      </c>
      <c r="BH67" s="21">
        <f t="shared" si="77"/>
        <v>5714.3568775843423</v>
      </c>
      <c r="BI67" s="21">
        <f t="shared" si="77"/>
        <v>431.35770381375471</v>
      </c>
      <c r="BJ67" s="21">
        <f t="shared" si="77"/>
        <v>32.619704594154442</v>
      </c>
      <c r="BK67" s="21">
        <f t="shared" si="77"/>
        <v>2.4707764345293866</v>
      </c>
      <c r="BL67" s="21">
        <f t="shared" si="77"/>
        <v>0.18743192255145846</v>
      </c>
      <c r="BM67" s="21">
        <f t="shared" si="77"/>
        <v>1.4238428654759626E-2</v>
      </c>
      <c r="BN67" s="2">
        <f t="shared" si="48"/>
        <v>53.355697331524041</v>
      </c>
      <c r="BO67" s="2">
        <f t="shared" si="48"/>
        <v>55.896444823501376</v>
      </c>
      <c r="BP67" s="2">
        <f t="shared" si="48"/>
        <v>58.437192315478711</v>
      </c>
      <c r="BQ67" s="2">
        <f t="shared" si="48"/>
        <v>60.977939807456046</v>
      </c>
      <c r="BR67" s="2">
        <f t="shared" si="48"/>
        <v>63.518687299433381</v>
      </c>
      <c r="BS67" s="2">
        <f t="shared" si="48"/>
        <v>66.059434791410723</v>
      </c>
      <c r="BT67" s="2">
        <f t="shared" si="48"/>
        <v>68.600182283388065</v>
      </c>
      <c r="BU67" s="2">
        <f t="shared" si="49"/>
        <v>4.806534140543122E-9</v>
      </c>
      <c r="BV67" s="2">
        <f t="shared" si="49"/>
        <v>3.6212654701105607E-10</v>
      </c>
      <c r="BW67" s="2">
        <f t="shared" si="49"/>
        <v>2.7335722746199012E-11</v>
      </c>
      <c r="BX67" s="2">
        <f t="shared" si="49"/>
        <v>2.0671549195772032E-12</v>
      </c>
      <c r="BY67" s="2">
        <f t="shared" si="49"/>
        <v>1.5657645346878651E-13</v>
      </c>
      <c r="BZ67" s="2">
        <f t="shared" si="49"/>
        <v>1.1877815119848273E-14</v>
      </c>
      <c r="CA67" s="2">
        <f t="shared" si="49"/>
        <v>9.0230853333772071E-16</v>
      </c>
      <c r="CB67" s="2"/>
      <c r="CC67" s="6">
        <f t="shared" si="29"/>
        <v>123</v>
      </c>
      <c r="CD67" s="2">
        <f t="shared" si="73"/>
        <v>0</v>
      </c>
      <c r="CE67" s="2">
        <f t="shared" si="73"/>
        <v>0</v>
      </c>
      <c r="CF67" s="2">
        <f t="shared" si="73"/>
        <v>8.5457220855669931E-3</v>
      </c>
      <c r="CG67" s="2">
        <f t="shared" si="73"/>
        <v>1.3430664540291203E-2</v>
      </c>
      <c r="CH67" s="2">
        <f t="shared" si="73"/>
        <v>0</v>
      </c>
      <c r="CI67" s="2">
        <f t="shared" si="73"/>
        <v>0</v>
      </c>
      <c r="CJ67" s="2">
        <f t="shared" si="73"/>
        <v>0</v>
      </c>
      <c r="CK67" s="21">
        <f t="shared" ref="CK67:CQ82" si="78">CK66+(CY67-CY66)/$F67</f>
        <v>32.619704594154442</v>
      </c>
      <c r="CL67" s="21">
        <f t="shared" si="78"/>
        <v>2.4707764345293866</v>
      </c>
      <c r="CM67" s="21">
        <f t="shared" si="78"/>
        <v>0.18743192255145846</v>
      </c>
      <c r="CN67" s="21">
        <f t="shared" si="78"/>
        <v>1.4238428654759626E-2</v>
      </c>
      <c r="CO67" s="21">
        <f t="shared" si="78"/>
        <v>1.0830432817272235E-3</v>
      </c>
      <c r="CP67" s="21">
        <f t="shared" si="78"/>
        <v>8.2481413417158389E-5</v>
      </c>
      <c r="CQ67" s="21">
        <f t="shared" si="78"/>
        <v>6.2886589545184388E-6</v>
      </c>
      <c r="CR67" s="2">
        <f t="shared" si="51"/>
        <v>60.977939807456046</v>
      </c>
      <c r="CS67" s="2">
        <f t="shared" si="51"/>
        <v>63.518687299433381</v>
      </c>
      <c r="CT67" s="2">
        <f t="shared" si="51"/>
        <v>66.059434791410723</v>
      </c>
      <c r="CU67" s="2">
        <f t="shared" si="51"/>
        <v>68.600182283388065</v>
      </c>
      <c r="CV67" s="2">
        <f t="shared" si="51"/>
        <v>71.140929775365393</v>
      </c>
      <c r="CW67" s="2">
        <f t="shared" si="51"/>
        <v>73.681677267342735</v>
      </c>
      <c r="CX67" s="2">
        <f t="shared" si="51"/>
        <v>76.222424759320063</v>
      </c>
      <c r="CY67" s="2">
        <f t="shared" si="52"/>
        <v>2.0671549195772032E-12</v>
      </c>
      <c r="CZ67" s="2">
        <f t="shared" si="52"/>
        <v>1.5657645346878651E-13</v>
      </c>
      <c r="DA67" s="2">
        <f t="shared" si="52"/>
        <v>1.1877815119848273E-14</v>
      </c>
      <c r="DB67" s="2">
        <f t="shared" si="52"/>
        <v>9.0230853333772071E-16</v>
      </c>
      <c r="DC67" s="2">
        <f t="shared" si="52"/>
        <v>6.8633921531712918E-17</v>
      </c>
      <c r="DD67" s="2">
        <f t="shared" si="52"/>
        <v>5.2269590252589094E-18</v>
      </c>
      <c r="DE67" s="2">
        <f t="shared" si="52"/>
        <v>3.985208462969351E-19</v>
      </c>
      <c r="DF67" s="2"/>
      <c r="DG67" s="6">
        <f t="shared" si="33"/>
        <v>123</v>
      </c>
      <c r="DH67" s="2">
        <f t="shared" si="69"/>
        <v>1.8757028222230836E-2</v>
      </c>
      <c r="DI67" s="2">
        <f t="shared" si="69"/>
        <v>3.3690255791547362E-3</v>
      </c>
      <c r="DJ67" s="2">
        <f t="shared" si="69"/>
        <v>3.0292392072491127E-4</v>
      </c>
      <c r="DK67" s="2">
        <f t="shared" si="69"/>
        <v>2.1443398757995392E-5</v>
      </c>
      <c r="DL67" s="2">
        <f t="shared" si="69"/>
        <v>1.3834962696357422E-6</v>
      </c>
      <c r="DM67" s="2">
        <f t="shared" si="69"/>
        <v>9.5995291637951404E-8</v>
      </c>
      <c r="DN67" s="2">
        <f t="shared" si="69"/>
        <v>6.6006440713195502E-9</v>
      </c>
      <c r="DO67" s="2">
        <f t="shared" si="69"/>
        <v>4.4867624282574073E-10</v>
      </c>
      <c r="DP67" s="2">
        <f t="shared" si="66"/>
        <v>3.0048461496789973E-11</v>
      </c>
      <c r="DQ67" s="2">
        <f t="shared" si="66"/>
        <v>1.6441292771673943E-12</v>
      </c>
      <c r="DR67" s="2">
        <f t="shared" si="66"/>
        <v>7.5626171991416408E-14</v>
      </c>
      <c r="DS67" s="2">
        <f t="shared" si="66"/>
        <v>3.8680170177940458E-15</v>
      </c>
      <c r="DT67" s="2">
        <f t="shared" si="66"/>
        <v>0</v>
      </c>
      <c r="DU67" s="21">
        <f t="shared" ref="DU67:EG82" si="79">DU66+(EU67-EU66)/$F67</f>
        <v>0.37486384510291693</v>
      </c>
      <c r="DV67" s="21">
        <f t="shared" si="79"/>
        <v>2.8476857309519252E-2</v>
      </c>
      <c r="DW67" s="21">
        <f t="shared" si="79"/>
        <v>2.166086563454447E-3</v>
      </c>
      <c r="DX67" s="21">
        <f t="shared" si="79"/>
        <v>1.6496282683431678E-4</v>
      </c>
      <c r="DY67" s="21">
        <f t="shared" si="79"/>
        <v>1.2577317909036878E-5</v>
      </c>
      <c r="DZ67" s="21">
        <f t="shared" si="79"/>
        <v>9.5995337717701388E-7</v>
      </c>
      <c r="EA67" s="21">
        <f t="shared" si="79"/>
        <v>7.3340492420265447E-8</v>
      </c>
      <c r="EB67" s="21">
        <f t="shared" si="79"/>
        <v>5.6084530365324104E-9</v>
      </c>
      <c r="EC67" s="21">
        <f t="shared" si="79"/>
        <v>4.2926376089504874E-10</v>
      </c>
      <c r="ED67" s="21">
        <f t="shared" si="79"/>
        <v>3.2882554303799846E-11</v>
      </c>
      <c r="EE67" s="21">
        <f t="shared" si="79"/>
        <v>2.5208508640757801E-12</v>
      </c>
      <c r="EF67" s="21">
        <f t="shared" si="79"/>
        <v>1.9339745660160877E-13</v>
      </c>
      <c r="EG67" s="21">
        <f t="shared" si="79"/>
        <v>1.48477110905576E-14</v>
      </c>
      <c r="EH67" s="2">
        <f t="shared" si="67"/>
        <v>66.059434791410723</v>
      </c>
      <c r="EI67" s="2">
        <f t="shared" si="67"/>
        <v>68.600182283388065</v>
      </c>
      <c r="EJ67" s="2">
        <f t="shared" si="67"/>
        <v>71.140929775365393</v>
      </c>
      <c r="EK67" s="2">
        <f t="shared" si="67"/>
        <v>73.681677267342735</v>
      </c>
      <c r="EL67" s="2">
        <f t="shared" si="67"/>
        <v>76.222424759320063</v>
      </c>
      <c r="EM67" s="2">
        <f t="shared" si="67"/>
        <v>78.763172251297405</v>
      </c>
      <c r="EN67" s="2">
        <f t="shared" si="67"/>
        <v>81.303919743274733</v>
      </c>
      <c r="EO67" s="2">
        <f t="shared" si="67"/>
        <v>83.844667235252075</v>
      </c>
      <c r="EP67" s="2">
        <f t="shared" si="67"/>
        <v>86.385414727229403</v>
      </c>
      <c r="EQ67" s="2">
        <f t="shared" si="67"/>
        <v>88.926162219206745</v>
      </c>
      <c r="ER67" s="2">
        <f t="shared" si="67"/>
        <v>91.466909711184073</v>
      </c>
      <c r="ES67" s="2">
        <f t="shared" si="67"/>
        <v>94.007657203161415</v>
      </c>
      <c r="ET67" s="2">
        <f t="shared" si="67"/>
        <v>96.548404695138743</v>
      </c>
      <c r="EU67" s="2">
        <f t="shared" si="70"/>
        <v>2.3755630239696546E-14</v>
      </c>
      <c r="EV67" s="2">
        <f t="shared" si="70"/>
        <v>1.8046170666754414E-15</v>
      </c>
      <c r="EW67" s="2">
        <f t="shared" si="70"/>
        <v>1.3726784306342584E-16</v>
      </c>
      <c r="EX67" s="2">
        <f t="shared" si="70"/>
        <v>1.0453918050517819E-17</v>
      </c>
      <c r="EY67" s="2">
        <f t="shared" si="70"/>
        <v>7.9704169259387019E-19</v>
      </c>
      <c r="EZ67" s="2">
        <f t="shared" si="70"/>
        <v>6.0833547349818674E-20</v>
      </c>
      <c r="FA67" s="2">
        <f t="shared" si="70"/>
        <v>4.6476864651691384E-21</v>
      </c>
      <c r="FB67" s="2">
        <f t="shared" si="70"/>
        <v>3.5541527481215749E-22</v>
      </c>
      <c r="FC67" s="2">
        <f t="shared" si="68"/>
        <v>2.7203026672697263E-23</v>
      </c>
      <c r="FD67" s="2">
        <f t="shared" si="68"/>
        <v>2.0838120598101161E-24</v>
      </c>
      <c r="FE67" s="2">
        <f t="shared" si="68"/>
        <v>1.5974973790088125E-25</v>
      </c>
      <c r="FF67" s="2">
        <f t="shared" si="68"/>
        <v>1.2255859100228958E-26</v>
      </c>
      <c r="FG67" s="2">
        <f t="shared" si="68"/>
        <v>9.4091958748781603E-28</v>
      </c>
    </row>
    <row r="68" spans="1:163" x14ac:dyDescent="0.25">
      <c r="A68" s="19">
        <v>50</v>
      </c>
      <c r="B68" s="19">
        <v>125</v>
      </c>
      <c r="C68" s="4">
        <f t="shared" si="37"/>
        <v>50</v>
      </c>
      <c r="D68" s="20">
        <f t="shared" si="37"/>
        <v>125</v>
      </c>
      <c r="E68" s="8">
        <f t="shared" si="12"/>
        <v>398.16</v>
      </c>
      <c r="F68" s="21">
        <f t="shared" si="44"/>
        <v>6.3371356147021542E-14</v>
      </c>
      <c r="G68" s="7">
        <f t="shared" si="13"/>
        <v>1.4889673857910295</v>
      </c>
      <c r="H68" s="7">
        <f t="shared" si="14"/>
        <v>1.0486305152007306E-2</v>
      </c>
      <c r="I68" s="32">
        <f t="shared" si="15"/>
        <v>86.368647530993087</v>
      </c>
      <c r="J68" s="2">
        <f t="shared" si="38"/>
        <v>8.9722226338652733E-2</v>
      </c>
      <c r="K68" s="2">
        <f t="shared" si="16"/>
        <v>0.86883789929946942</v>
      </c>
      <c r="L68" s="2">
        <f t="shared" si="45"/>
        <v>1.0012773009934852</v>
      </c>
      <c r="M68" s="2">
        <f t="shared" si="17"/>
        <v>0.86945123405683622</v>
      </c>
      <c r="N68" s="2">
        <f t="shared" si="18"/>
        <v>0.82932890841735218</v>
      </c>
      <c r="O68" s="2">
        <f t="shared" si="19"/>
        <v>3.0681147463010393E-2</v>
      </c>
      <c r="P68" s="2">
        <f t="shared" si="20"/>
        <v>2.9842916454712629E-2</v>
      </c>
      <c r="Q68" s="6">
        <f t="shared" si="21"/>
        <v>125</v>
      </c>
      <c r="R68" s="2">
        <f t="shared" si="71"/>
        <v>0.05</v>
      </c>
      <c r="S68" s="2">
        <f t="shared" si="71"/>
        <v>0.1</v>
      </c>
      <c r="T68" s="2">
        <f t="shared" si="71"/>
        <v>0.15</v>
      </c>
      <c r="U68" s="2">
        <f t="shared" si="71"/>
        <v>0.2</v>
      </c>
      <c r="V68" s="2">
        <f t="shared" si="71"/>
        <v>0.2</v>
      </c>
      <c r="W68" s="2">
        <f t="shared" si="71"/>
        <v>0.14520206007289893</v>
      </c>
      <c r="X68" s="2">
        <f t="shared" si="71"/>
        <v>2.3241819394554421E-2</v>
      </c>
      <c r="Y68" s="2">
        <f t="shared" si="71"/>
        <v>1.007354589382914E-3</v>
      </c>
      <c r="Z68" s="21">
        <f t="shared" si="76"/>
        <v>1318301.5512039214</v>
      </c>
      <c r="AA68" s="21">
        <f t="shared" si="76"/>
        <v>100391.3519331236</v>
      </c>
      <c r="AB68" s="21">
        <f t="shared" si="76"/>
        <v>7661.1998703453546</v>
      </c>
      <c r="AC68" s="21">
        <f t="shared" si="76"/>
        <v>585.78335397401122</v>
      </c>
      <c r="AD68" s="21">
        <f t="shared" si="76"/>
        <v>44.8691274443417</v>
      </c>
      <c r="AE68" s="21">
        <f t="shared" si="76"/>
        <v>3.4424486501612486</v>
      </c>
      <c r="AF68" s="21">
        <f t="shared" si="76"/>
        <v>0.26451021750774739</v>
      </c>
      <c r="AG68" s="21">
        <f t="shared" si="76"/>
        <v>2.0352812243575959E-2</v>
      </c>
      <c r="AH68" s="2">
        <f t="shared" si="61"/>
        <v>50.559700945436063</v>
      </c>
      <c r="AI68" s="2">
        <f t="shared" si="61"/>
        <v>53.087685992707868</v>
      </c>
      <c r="AJ68" s="2">
        <f t="shared" si="61"/>
        <v>55.615671039979674</v>
      </c>
      <c r="AK68" s="2">
        <f t="shared" si="61"/>
        <v>58.143656087251472</v>
      </c>
      <c r="AL68" s="2">
        <f t="shared" si="61"/>
        <v>60.671641134523277</v>
      </c>
      <c r="AM68" s="2">
        <f t="shared" si="61"/>
        <v>63.199626181795075</v>
      </c>
      <c r="AN68" s="2">
        <f t="shared" si="61"/>
        <v>65.727611229066881</v>
      </c>
      <c r="AO68" s="2">
        <f t="shared" si="60"/>
        <v>68.255596276338693</v>
      </c>
      <c r="AP68" s="2">
        <f t="shared" si="75"/>
        <v>8.3542559153653481E-8</v>
      </c>
      <c r="AQ68" s="2">
        <f t="shared" si="74"/>
        <v>6.3619361840506505E-9</v>
      </c>
      <c r="AR68" s="2">
        <f t="shared" si="74"/>
        <v>4.8550062767382651E-10</v>
      </c>
      <c r="AS68" s="2">
        <f t="shared" si="74"/>
        <v>3.7121885620945576E-11</v>
      </c>
      <c r="AT68" s="2">
        <f t="shared" si="74"/>
        <v>2.8434174576187266E-12</v>
      </c>
      <c r="AU68" s="2">
        <f t="shared" si="74"/>
        <v>2.1815263950398662E-13</v>
      </c>
      <c r="AV68" s="2">
        <f t="shared" si="74"/>
        <v>1.6762371200736025E-14</v>
      </c>
      <c r="AW68" s="2">
        <f t="shared" si="74"/>
        <v>1.2897853133643573E-15</v>
      </c>
      <c r="AX68" s="2"/>
      <c r="AY68" s="6">
        <f t="shared" si="25"/>
        <v>125</v>
      </c>
      <c r="AZ68" s="2">
        <f t="shared" si="72"/>
        <v>0.05</v>
      </c>
      <c r="BA68" s="2">
        <f t="shared" si="72"/>
        <v>0.15</v>
      </c>
      <c r="BB68" s="2">
        <f t="shared" si="72"/>
        <v>0.2</v>
      </c>
      <c r="BC68" s="2">
        <f t="shared" si="72"/>
        <v>0.2</v>
      </c>
      <c r="BD68" s="2">
        <f t="shared" si="72"/>
        <v>0.19354393985581803</v>
      </c>
      <c r="BE68" s="2">
        <f t="shared" si="72"/>
        <v>3.4780352957471665E-2</v>
      </c>
      <c r="BF68" s="2">
        <f t="shared" si="72"/>
        <v>1.0046156040624478E-3</v>
      </c>
      <c r="BG68" s="21">
        <f t="shared" si="77"/>
        <v>100146.3659392353</v>
      </c>
      <c r="BH68" s="21">
        <f t="shared" si="77"/>
        <v>7642.041074222614</v>
      </c>
      <c r="BI68" s="21">
        <f t="shared" si="77"/>
        <v>584.28554421744934</v>
      </c>
      <c r="BJ68" s="21">
        <f t="shared" si="77"/>
        <v>44.752051647229337</v>
      </c>
      <c r="BK68" s="21">
        <f t="shared" si="77"/>
        <v>3.4332981196104648</v>
      </c>
      <c r="BL68" s="21">
        <f t="shared" si="77"/>
        <v>0.26379501313182324</v>
      </c>
      <c r="BM68" s="21">
        <f t="shared" si="77"/>
        <v>2.0296907755515847E-2</v>
      </c>
      <c r="BN68" s="2">
        <f t="shared" ref="BN68:BT88" si="80">AZ$12/$E68</f>
        <v>53.087685992707868</v>
      </c>
      <c r="BO68" s="2">
        <f t="shared" si="80"/>
        <v>55.615671039979674</v>
      </c>
      <c r="BP68" s="2">
        <f t="shared" si="80"/>
        <v>58.143656087251472</v>
      </c>
      <c r="BQ68" s="2">
        <f t="shared" si="80"/>
        <v>60.671641134523277</v>
      </c>
      <c r="BR68" s="2">
        <f t="shared" si="80"/>
        <v>63.199626181795075</v>
      </c>
      <c r="BS68" s="2">
        <f t="shared" si="80"/>
        <v>65.727611229066881</v>
      </c>
      <c r="BT68" s="2">
        <f t="shared" si="80"/>
        <v>68.255596276338693</v>
      </c>
      <c r="BU68" s="2">
        <f t="shared" si="49"/>
        <v>6.346411089195149E-9</v>
      </c>
      <c r="BV68" s="2">
        <f t="shared" si="49"/>
        <v>4.842865087752051E-10</v>
      </c>
      <c r="BW68" s="2">
        <f t="shared" si="49"/>
        <v>3.7026967385216416E-11</v>
      </c>
      <c r="BX68" s="2">
        <f t="shared" si="49"/>
        <v>2.8359982055768798E-12</v>
      </c>
      <c r="BY68" s="2">
        <f t="shared" si="49"/>
        <v>2.1757275797329083E-13</v>
      </c>
      <c r="BZ68" s="2">
        <f t="shared" si="49"/>
        <v>1.6717047729503835E-14</v>
      </c>
      <c r="CA68" s="2">
        <f t="shared" si="49"/>
        <v>1.2862425701410301E-15</v>
      </c>
      <c r="CB68" s="2"/>
      <c r="CC68" s="6">
        <f t="shared" si="29"/>
        <v>125</v>
      </c>
      <c r="CD68" s="2">
        <f t="shared" si="73"/>
        <v>0</v>
      </c>
      <c r="CE68" s="2">
        <f t="shared" si="73"/>
        <v>0</v>
      </c>
      <c r="CF68" s="2">
        <f t="shared" si="73"/>
        <v>1.1593450985823889E-2</v>
      </c>
      <c r="CG68" s="2">
        <f t="shared" si="73"/>
        <v>1.9087696477186503E-2</v>
      </c>
      <c r="CH68" s="2">
        <f t="shared" si="73"/>
        <v>0</v>
      </c>
      <c r="CI68" s="2">
        <f t="shared" si="73"/>
        <v>0</v>
      </c>
      <c r="CJ68" s="2">
        <f t="shared" si="73"/>
        <v>0</v>
      </c>
      <c r="CK68" s="21">
        <f t="shared" si="78"/>
        <v>44.752051647229337</v>
      </c>
      <c r="CL68" s="21">
        <f t="shared" si="78"/>
        <v>3.4332981196104648</v>
      </c>
      <c r="CM68" s="21">
        <f t="shared" si="78"/>
        <v>0.26379501313182324</v>
      </c>
      <c r="CN68" s="21">
        <f t="shared" si="78"/>
        <v>2.0296907755515847E-2</v>
      </c>
      <c r="CO68" s="21">
        <f t="shared" si="78"/>
        <v>1.5637174195375228E-3</v>
      </c>
      <c r="CP68" s="21">
        <f t="shared" si="78"/>
        <v>1.2061826331970982E-4</v>
      </c>
      <c r="CQ68" s="21">
        <f t="shared" si="78"/>
        <v>9.3144971806203388E-6</v>
      </c>
      <c r="CR68" s="2">
        <f t="shared" ref="CR68:CX88" si="81">CD$12/$E68</f>
        <v>60.671641134523277</v>
      </c>
      <c r="CS68" s="2">
        <f t="shared" si="81"/>
        <v>63.199626181795075</v>
      </c>
      <c r="CT68" s="2">
        <f t="shared" si="81"/>
        <v>65.727611229066881</v>
      </c>
      <c r="CU68" s="2">
        <f t="shared" si="81"/>
        <v>68.255596276338693</v>
      </c>
      <c r="CV68" s="2">
        <f t="shared" si="81"/>
        <v>70.783581323610491</v>
      </c>
      <c r="CW68" s="2">
        <f t="shared" si="81"/>
        <v>73.311566370882304</v>
      </c>
      <c r="CX68" s="2">
        <f t="shared" si="81"/>
        <v>75.839551418154102</v>
      </c>
      <c r="CY68" s="2">
        <f t="shared" si="52"/>
        <v>2.8359982055768798E-12</v>
      </c>
      <c r="CZ68" s="2">
        <f t="shared" si="52"/>
        <v>2.1757275797329083E-13</v>
      </c>
      <c r="DA68" s="2">
        <f t="shared" si="52"/>
        <v>1.6717047729503835E-14</v>
      </c>
      <c r="DB68" s="2">
        <f t="shared" si="52"/>
        <v>1.2862425701410301E-15</v>
      </c>
      <c r="DC68" s="2">
        <f t="shared" si="52"/>
        <v>9.909489350955191E-17</v>
      </c>
      <c r="DD68" s="2">
        <f t="shared" si="52"/>
        <v>7.6437429227589998E-18</v>
      </c>
      <c r="DE68" s="2">
        <f t="shared" si="52"/>
        <v>5.9027231816651045E-19</v>
      </c>
      <c r="DF68" s="2"/>
      <c r="DG68" s="6">
        <f t="shared" si="33"/>
        <v>125</v>
      </c>
      <c r="DH68" s="2">
        <f t="shared" si="69"/>
        <v>2.4598487827720512E-2</v>
      </c>
      <c r="DI68" s="2">
        <f t="shared" si="69"/>
        <v>4.7737107789273155E-3</v>
      </c>
      <c r="DJ68" s="2">
        <f t="shared" si="69"/>
        <v>4.3715693124828596E-4</v>
      </c>
      <c r="DK68" s="2">
        <f t="shared" si="69"/>
        <v>3.1356966088262885E-5</v>
      </c>
      <c r="DL68" s="2">
        <f t="shared" si="69"/>
        <v>2.0491702926839215E-6</v>
      </c>
      <c r="DM68" s="2">
        <f t="shared" si="69"/>
        <v>1.4401094130533921E-7</v>
      </c>
      <c r="DN68" s="2">
        <f t="shared" si="69"/>
        <v>1.0029427838231797E-8</v>
      </c>
      <c r="DO68" s="2">
        <f t="shared" si="69"/>
        <v>6.905053151484708E-10</v>
      </c>
      <c r="DP68" s="2">
        <f t="shared" si="66"/>
        <v>4.6838204426080669E-11</v>
      </c>
      <c r="DQ68" s="2">
        <f t="shared" si="66"/>
        <v>2.5957180849189855E-12</v>
      </c>
      <c r="DR68" s="2">
        <f t="shared" si="66"/>
        <v>1.2092993273427055E-13</v>
      </c>
      <c r="DS68" s="2">
        <f t="shared" si="66"/>
        <v>6.2638783049351334E-15</v>
      </c>
      <c r="DT68" s="2">
        <f t="shared" si="66"/>
        <v>0</v>
      </c>
      <c r="DU68" s="21">
        <f t="shared" si="79"/>
        <v>0.52759002626364648</v>
      </c>
      <c r="DV68" s="21">
        <f t="shared" si="79"/>
        <v>4.0593815511031694E-2</v>
      </c>
      <c r="DW68" s="21">
        <f t="shared" si="79"/>
        <v>3.1274348390750457E-3</v>
      </c>
      <c r="DX68" s="21">
        <f t="shared" si="79"/>
        <v>2.4123652663941963E-4</v>
      </c>
      <c r="DY68" s="21">
        <f t="shared" si="79"/>
        <v>1.8628994361240678E-5</v>
      </c>
      <c r="DZ68" s="21">
        <f t="shared" si="79"/>
        <v>1.4401104500662824E-6</v>
      </c>
      <c r="EA68" s="21">
        <f t="shared" si="79"/>
        <v>1.1143809326160782E-7</v>
      </c>
      <c r="EB68" s="21">
        <f t="shared" si="79"/>
        <v>8.6313164417853657E-9</v>
      </c>
      <c r="EC68" s="21">
        <f t="shared" si="79"/>
        <v>6.6911720369097326E-10</v>
      </c>
      <c r="ED68" s="21">
        <f t="shared" si="79"/>
        <v>5.1914354612083142E-11</v>
      </c>
      <c r="EE68" s="21">
        <f t="shared" si="79"/>
        <v>4.031001323856439E-12</v>
      </c>
      <c r="EF68" s="21">
        <f t="shared" si="79"/>
        <v>3.1322784068852588E-13</v>
      </c>
      <c r="EG68" s="21">
        <f t="shared" si="79"/>
        <v>2.4356386581968284E-14</v>
      </c>
      <c r="EH68" s="2">
        <f t="shared" si="67"/>
        <v>65.727611229066881</v>
      </c>
      <c r="EI68" s="2">
        <f t="shared" si="67"/>
        <v>68.255596276338693</v>
      </c>
      <c r="EJ68" s="2">
        <f t="shared" si="67"/>
        <v>70.783581323610491</v>
      </c>
      <c r="EK68" s="2">
        <f t="shared" si="67"/>
        <v>73.311566370882304</v>
      </c>
      <c r="EL68" s="2">
        <f t="shared" si="67"/>
        <v>75.839551418154102</v>
      </c>
      <c r="EM68" s="2">
        <f t="shared" si="67"/>
        <v>78.3675364654259</v>
      </c>
      <c r="EN68" s="2">
        <f t="shared" si="67"/>
        <v>80.895521512697712</v>
      </c>
      <c r="EO68" s="2">
        <f t="shared" si="67"/>
        <v>83.42350655996951</v>
      </c>
      <c r="EP68" s="2">
        <f t="shared" si="67"/>
        <v>85.951491607241309</v>
      </c>
      <c r="EQ68" s="2">
        <f t="shared" si="67"/>
        <v>88.479476654513121</v>
      </c>
      <c r="ER68" s="2">
        <f t="shared" si="67"/>
        <v>91.007461701784919</v>
      </c>
      <c r="ES68" s="2">
        <f t="shared" si="67"/>
        <v>93.535446749056717</v>
      </c>
      <c r="ET68" s="2">
        <f t="shared" si="67"/>
        <v>96.06343179632853</v>
      </c>
      <c r="EU68" s="2">
        <f t="shared" si="70"/>
        <v>3.343409545900767E-14</v>
      </c>
      <c r="EV68" s="2">
        <f t="shared" si="70"/>
        <v>2.5724851402820602E-15</v>
      </c>
      <c r="EW68" s="2">
        <f t="shared" si="70"/>
        <v>1.9818978701910382E-16</v>
      </c>
      <c r="EX68" s="2">
        <f t="shared" si="70"/>
        <v>1.5287485845518E-17</v>
      </c>
      <c r="EY68" s="2">
        <f t="shared" si="70"/>
        <v>1.1805446363330209E-18</v>
      </c>
      <c r="EZ68" s="2">
        <f t="shared" si="70"/>
        <v>9.1261752222395889E-20</v>
      </c>
      <c r="FA68" s="2">
        <f t="shared" si="70"/>
        <v>7.0619830964329136E-21</v>
      </c>
      <c r="FB68" s="2">
        <f t="shared" si="70"/>
        <v>5.4697822825024083E-22</v>
      </c>
      <c r="FC68" s="2">
        <f t="shared" si="68"/>
        <v>4.2402864619207053E-23</v>
      </c>
      <c r="FD68" s="2">
        <f t="shared" si="68"/>
        <v>3.2898830552653312E-24</v>
      </c>
      <c r="FE68" s="2">
        <f t="shared" si="68"/>
        <v>2.5545002052322974E-25</v>
      </c>
      <c r="FF68" s="2">
        <f t="shared" si="68"/>
        <v>1.9849673047435365E-26</v>
      </c>
      <c r="FG68" s="2">
        <f t="shared" si="68"/>
        <v>1.5434972485404575E-27</v>
      </c>
    </row>
    <row r="69" spans="1:163" x14ac:dyDescent="0.25">
      <c r="A69" s="19">
        <v>51</v>
      </c>
      <c r="B69" s="19">
        <v>127</v>
      </c>
      <c r="C69" s="4">
        <f t="shared" si="37"/>
        <v>51</v>
      </c>
      <c r="D69" s="20">
        <f t="shared" si="37"/>
        <v>127</v>
      </c>
      <c r="E69" s="8">
        <f t="shared" si="12"/>
        <v>400.16</v>
      </c>
      <c r="F69" s="21">
        <f t="shared" si="44"/>
        <v>6.3371356147021542E-14</v>
      </c>
      <c r="G69" s="7">
        <f t="shared" si="13"/>
        <v>1.4851507158764157</v>
      </c>
      <c r="H69" s="7">
        <f t="shared" si="14"/>
        <v>9.8124423642585671E-3</v>
      </c>
      <c r="I69" s="32">
        <f t="shared" si="15"/>
        <v>86.462675835282525</v>
      </c>
      <c r="J69" s="2">
        <f t="shared" si="38"/>
        <v>9.1788018912898395E-2</v>
      </c>
      <c r="K69" s="2">
        <f t="shared" si="16"/>
        <v>0.87595780022876812</v>
      </c>
      <c r="L69" s="2">
        <f t="shared" si="45"/>
        <v>1.0028730070669947</v>
      </c>
      <c r="M69" s="2">
        <f t="shared" si="17"/>
        <v>0.88114745013065499</v>
      </c>
      <c r="N69" s="2">
        <f t="shared" si="18"/>
        <v>0.84609202557384822</v>
      </c>
      <c r="O69" s="2">
        <f t="shared" si="19"/>
        <v>4.2463652769163765E-2</v>
      </c>
      <c r="P69" s="2">
        <f t="shared" si="20"/>
        <v>3.8775833663142592E-2</v>
      </c>
      <c r="Q69" s="6">
        <f t="shared" si="21"/>
        <v>127</v>
      </c>
      <c r="R69" s="2">
        <f t="shared" si="71"/>
        <v>0.05</v>
      </c>
      <c r="S69" s="2">
        <f t="shared" si="71"/>
        <v>0.1</v>
      </c>
      <c r="T69" s="2">
        <f t="shared" si="71"/>
        <v>0.15</v>
      </c>
      <c r="U69" s="2">
        <f t="shared" si="71"/>
        <v>0.2</v>
      </c>
      <c r="V69" s="2">
        <f t="shared" si="71"/>
        <v>0.2</v>
      </c>
      <c r="W69" s="2">
        <f t="shared" si="71"/>
        <v>0.14872539204268517</v>
      </c>
      <c r="X69" s="2">
        <f t="shared" si="71"/>
        <v>3.0997175684832536E-2</v>
      </c>
      <c r="Y69" s="2">
        <f t="shared" si="71"/>
        <v>1.4248824031373121E-3</v>
      </c>
      <c r="Z69" s="21">
        <f t="shared" si="76"/>
        <v>1714083.0155901257</v>
      </c>
      <c r="AA69" s="21">
        <f t="shared" si="76"/>
        <v>132191.70519180404</v>
      </c>
      <c r="AB69" s="21">
        <f t="shared" si="76"/>
        <v>10216.33688648002</v>
      </c>
      <c r="AC69" s="21">
        <f t="shared" si="76"/>
        <v>791.08961643200587</v>
      </c>
      <c r="AD69" s="21">
        <f t="shared" si="76"/>
        <v>61.365784735792481</v>
      </c>
      <c r="AE69" s="21">
        <f t="shared" si="76"/>
        <v>4.7679966472278794</v>
      </c>
      <c r="AF69" s="21">
        <f t="shared" si="76"/>
        <v>0.37102275012465136</v>
      </c>
      <c r="AG69" s="21">
        <f t="shared" si="76"/>
        <v>2.8911589233703718E-2</v>
      </c>
      <c r="AH69" s="2">
        <f t="shared" si="61"/>
        <v>50.307003519679185</v>
      </c>
      <c r="AI69" s="2">
        <f t="shared" si="61"/>
        <v>52.822353695663146</v>
      </c>
      <c r="AJ69" s="2">
        <f t="shared" si="61"/>
        <v>55.337703871647108</v>
      </c>
      <c r="AK69" s="2">
        <f t="shared" si="61"/>
        <v>57.853054047631062</v>
      </c>
      <c r="AL69" s="2">
        <f t="shared" si="61"/>
        <v>60.368404223615023</v>
      </c>
      <c r="AM69" s="2">
        <f t="shared" si="61"/>
        <v>62.883754399598985</v>
      </c>
      <c r="AN69" s="2">
        <f t="shared" si="61"/>
        <v>65.399104575582939</v>
      </c>
      <c r="AO69" s="2">
        <f t="shared" si="60"/>
        <v>67.914454751566907</v>
      </c>
      <c r="AP69" s="2">
        <f t="shared" si="75"/>
        <v>1.0862376728966135E-7</v>
      </c>
      <c r="AQ69" s="2">
        <f t="shared" si="74"/>
        <v>8.3771676960075847E-9</v>
      </c>
      <c r="AR69" s="2">
        <f t="shared" si="74"/>
        <v>6.4742312552773429E-10</v>
      </c>
      <c r="AS69" s="2">
        <f t="shared" si="74"/>
        <v>5.0132421898385038E-11</v>
      </c>
      <c r="AT69" s="2">
        <f t="shared" si="74"/>
        <v>3.8888330020706138E-12</v>
      </c>
      <c r="AU69" s="2">
        <f t="shared" si="74"/>
        <v>3.0215441371606713E-13</v>
      </c>
      <c r="AV69" s="2">
        <f t="shared" si="74"/>
        <v>2.3512214839323092E-14</v>
      </c>
      <c r="AW69" s="2">
        <f t="shared" si="74"/>
        <v>1.8321666181886765E-15</v>
      </c>
      <c r="AX69" s="2"/>
      <c r="AY69" s="6">
        <f t="shared" si="25"/>
        <v>127</v>
      </c>
      <c r="AZ69" s="2">
        <f t="shared" si="72"/>
        <v>0.05</v>
      </c>
      <c r="BA69" s="2">
        <f t="shared" si="72"/>
        <v>0.15</v>
      </c>
      <c r="BB69" s="2">
        <f t="shared" si="72"/>
        <v>0.2</v>
      </c>
      <c r="BC69" s="2">
        <f t="shared" si="72"/>
        <v>0.2</v>
      </c>
      <c r="BD69" s="2">
        <f t="shared" si="72"/>
        <v>0.19827889507818452</v>
      </c>
      <c r="BE69" s="2">
        <f t="shared" si="72"/>
        <v>4.6392097856166749E-2</v>
      </c>
      <c r="BF69" s="2">
        <f t="shared" si="72"/>
        <v>1.421032639496922E-3</v>
      </c>
      <c r="BG69" s="21">
        <f t="shared" si="77"/>
        <v>131869.99044970796</v>
      </c>
      <c r="BH69" s="21">
        <f t="shared" si="77"/>
        <v>10190.853998196293</v>
      </c>
      <c r="BI69" s="21">
        <f t="shared" si="77"/>
        <v>789.07180022007242</v>
      </c>
      <c r="BJ69" s="21">
        <f t="shared" si="77"/>
        <v>61.206038268521226</v>
      </c>
      <c r="BK69" s="21">
        <f t="shared" si="77"/>
        <v>4.7553508855665569</v>
      </c>
      <c r="BL69" s="21">
        <f t="shared" si="77"/>
        <v>0.37002169166007659</v>
      </c>
      <c r="BM69" s="21">
        <f t="shared" si="77"/>
        <v>2.883233855383583E-2</v>
      </c>
      <c r="BN69" s="2">
        <f t="shared" si="80"/>
        <v>52.822353695663146</v>
      </c>
      <c r="BO69" s="2">
        <f t="shared" si="80"/>
        <v>55.337703871647108</v>
      </c>
      <c r="BP69" s="2">
        <f t="shared" si="80"/>
        <v>57.853054047631062</v>
      </c>
      <c r="BQ69" s="2">
        <f t="shared" si="80"/>
        <v>60.368404223615023</v>
      </c>
      <c r="BR69" s="2">
        <f t="shared" si="80"/>
        <v>62.883754399598985</v>
      </c>
      <c r="BS69" s="2">
        <f t="shared" si="80"/>
        <v>65.399104575582939</v>
      </c>
      <c r="BT69" s="2">
        <f t="shared" si="80"/>
        <v>67.914454751566907</v>
      </c>
      <c r="BU69" s="2">
        <f t="shared" si="49"/>
        <v>8.3567801963226935E-9</v>
      </c>
      <c r="BV69" s="2">
        <f t="shared" si="49"/>
        <v>6.4580824033247241E-10</v>
      </c>
      <c r="BW69" s="2">
        <f t="shared" si="49"/>
        <v>5.0004550148373769E-11</v>
      </c>
      <c r="BX69" s="2">
        <f t="shared" si="49"/>
        <v>3.8787096517930961E-12</v>
      </c>
      <c r="BY69" s="2">
        <f t="shared" si="49"/>
        <v>3.013530346498493E-13</v>
      </c>
      <c r="BZ69" s="2">
        <f t="shared" si="49"/>
        <v>2.3448776406832943E-14</v>
      </c>
      <c r="CA69" s="2">
        <f t="shared" si="49"/>
        <v>1.827144395129622E-15</v>
      </c>
      <c r="CB69" s="2"/>
      <c r="CC69" s="6">
        <f t="shared" si="29"/>
        <v>127</v>
      </c>
      <c r="CD69" s="2">
        <f t="shared" si="73"/>
        <v>0</v>
      </c>
      <c r="CE69" s="2">
        <f t="shared" si="73"/>
        <v>0</v>
      </c>
      <c r="CF69" s="2">
        <f t="shared" si="73"/>
        <v>1.5464032618722251E-2</v>
      </c>
      <c r="CG69" s="2">
        <f t="shared" si="73"/>
        <v>2.6999620150441515E-2</v>
      </c>
      <c r="CH69" s="2">
        <f t="shared" si="73"/>
        <v>0</v>
      </c>
      <c r="CI69" s="2">
        <f t="shared" si="73"/>
        <v>0</v>
      </c>
      <c r="CJ69" s="2">
        <f t="shared" si="73"/>
        <v>0</v>
      </c>
      <c r="CK69" s="21">
        <f t="shared" si="78"/>
        <v>61.206038268521226</v>
      </c>
      <c r="CL69" s="21">
        <f t="shared" si="78"/>
        <v>4.7553508855665569</v>
      </c>
      <c r="CM69" s="21">
        <f t="shared" si="78"/>
        <v>0.37002169166007659</v>
      </c>
      <c r="CN69" s="21">
        <f t="shared" si="78"/>
        <v>2.883233855383583E-2</v>
      </c>
      <c r="CO69" s="21">
        <f t="shared" si="78"/>
        <v>2.2495596148561997E-3</v>
      </c>
      <c r="CP69" s="21">
        <f t="shared" si="78"/>
        <v>1.7572818107593105E-4</v>
      </c>
      <c r="CQ69" s="21">
        <f t="shared" si="78"/>
        <v>1.3742848195122758E-5</v>
      </c>
      <c r="CR69" s="2">
        <f t="shared" si="81"/>
        <v>60.368404223615023</v>
      </c>
      <c r="CS69" s="2">
        <f t="shared" si="81"/>
        <v>62.883754399598985</v>
      </c>
      <c r="CT69" s="2">
        <f t="shared" si="81"/>
        <v>65.399104575582939</v>
      </c>
      <c r="CU69" s="2">
        <f t="shared" si="81"/>
        <v>67.914454751566907</v>
      </c>
      <c r="CV69" s="2">
        <f t="shared" si="81"/>
        <v>70.429804927550862</v>
      </c>
      <c r="CW69" s="2">
        <f t="shared" si="81"/>
        <v>72.94515510353483</v>
      </c>
      <c r="CX69" s="2">
        <f t="shared" si="81"/>
        <v>75.460505279518785</v>
      </c>
      <c r="CY69" s="2">
        <f t="shared" si="52"/>
        <v>3.8787096517930961E-12</v>
      </c>
      <c r="CZ69" s="2">
        <f t="shared" si="52"/>
        <v>3.013530346498493E-13</v>
      </c>
      <c r="DA69" s="2">
        <f t="shared" si="52"/>
        <v>2.3448776406832943E-14</v>
      </c>
      <c r="DB69" s="2">
        <f t="shared" si="52"/>
        <v>1.827144395129622E-15</v>
      </c>
      <c r="DC69" s="2">
        <f t="shared" si="52"/>
        <v>1.4255764352974688E-16</v>
      </c>
      <c r="DD69" s="2">
        <f t="shared" si="52"/>
        <v>1.1136133148121561E-17</v>
      </c>
      <c r="DE69" s="2">
        <f t="shared" si="52"/>
        <v>8.709029274505674E-19</v>
      </c>
      <c r="DF69" s="2"/>
      <c r="DG69" s="6">
        <f t="shared" si="33"/>
        <v>127</v>
      </c>
      <c r="DH69" s="2">
        <f t="shared" si="69"/>
        <v>3.1374406968943662E-2</v>
      </c>
      <c r="DI69" s="2">
        <f t="shared" si="69"/>
        <v>6.7240286489844703E-3</v>
      </c>
      <c r="DJ69" s="2">
        <f t="shared" si="69"/>
        <v>6.2846186960445092E-4</v>
      </c>
      <c r="DK69" s="2">
        <f t="shared" si="69"/>
        <v>4.5681299117914525E-5</v>
      </c>
      <c r="DL69" s="2">
        <f t="shared" si="69"/>
        <v>3.0233850528116334E-6</v>
      </c>
      <c r="DM69" s="2">
        <f t="shared" si="69"/>
        <v>2.1517982571328533E-7</v>
      </c>
      <c r="DN69" s="2">
        <f t="shared" si="69"/>
        <v>1.5176483260104235E-8</v>
      </c>
      <c r="DO69" s="2">
        <f t="shared" si="69"/>
        <v>1.0581584852786819E-9</v>
      </c>
      <c r="DP69" s="2">
        <f t="shared" si="66"/>
        <v>7.2689642083290105E-11</v>
      </c>
      <c r="DQ69" s="2">
        <f t="shared" si="66"/>
        <v>4.0796088729422307E-12</v>
      </c>
      <c r="DR69" s="2">
        <f t="shared" si="66"/>
        <v>1.9247936577926339E-13</v>
      </c>
      <c r="DS69" s="2">
        <f t="shared" si="66"/>
        <v>1.0098588631990425E-14</v>
      </c>
      <c r="DT69" s="2">
        <f t="shared" si="66"/>
        <v>0</v>
      </c>
      <c r="DU69" s="21">
        <f t="shared" si="79"/>
        <v>0.74004338332015318</v>
      </c>
      <c r="DV69" s="21">
        <f t="shared" si="79"/>
        <v>5.7664677107671661E-2</v>
      </c>
      <c r="DW69" s="21">
        <f t="shared" si="79"/>
        <v>4.4991192297123995E-3</v>
      </c>
      <c r="DX69" s="21">
        <f t="shared" si="79"/>
        <v>3.5145636215186209E-4</v>
      </c>
      <c r="DY69" s="21">
        <f t="shared" si="79"/>
        <v>2.7485696390245517E-5</v>
      </c>
      <c r="DZ69" s="21">
        <f t="shared" si="79"/>
        <v>2.151800572203101E-6</v>
      </c>
      <c r="EA69" s="21">
        <f t="shared" si="79"/>
        <v>1.6862760601602448E-7</v>
      </c>
      <c r="EB69" s="21">
        <f t="shared" si="79"/>
        <v>1.3226981203742103E-8</v>
      </c>
      <c r="EC69" s="21">
        <f t="shared" si="79"/>
        <v>1.0384234983277734E-9</v>
      </c>
      <c r="ED69" s="21">
        <f t="shared" si="79"/>
        <v>8.1592137153330268E-11</v>
      </c>
      <c r="EE69" s="21">
        <f t="shared" si="79"/>
        <v>6.4159690417907914E-12</v>
      </c>
      <c r="EF69" s="21">
        <f t="shared" si="79"/>
        <v>5.0489152569154839E-13</v>
      </c>
      <c r="EG69" s="21">
        <f t="shared" si="79"/>
        <v>3.9759318382032925E-14</v>
      </c>
      <c r="EH69" s="2">
        <f t="shared" si="67"/>
        <v>65.399104575582939</v>
      </c>
      <c r="EI69" s="2">
        <f t="shared" si="67"/>
        <v>67.914454751566907</v>
      </c>
      <c r="EJ69" s="2">
        <f t="shared" si="67"/>
        <v>70.429804927550862</v>
      </c>
      <c r="EK69" s="2">
        <f t="shared" si="67"/>
        <v>72.94515510353483</v>
      </c>
      <c r="EL69" s="2">
        <f t="shared" si="67"/>
        <v>75.460505279518785</v>
      </c>
      <c r="EM69" s="2">
        <f t="shared" si="67"/>
        <v>77.975855455502739</v>
      </c>
      <c r="EN69" s="2">
        <f t="shared" si="67"/>
        <v>80.491205631486707</v>
      </c>
      <c r="EO69" s="2">
        <f t="shared" si="67"/>
        <v>83.006555807470662</v>
      </c>
      <c r="EP69" s="2">
        <f t="shared" si="67"/>
        <v>85.521905983454616</v>
      </c>
      <c r="EQ69" s="2">
        <f t="shared" si="67"/>
        <v>88.037256159438584</v>
      </c>
      <c r="ER69" s="2">
        <f t="shared" si="67"/>
        <v>90.552606335422539</v>
      </c>
      <c r="ES69" s="2">
        <f t="shared" si="67"/>
        <v>93.067956511406493</v>
      </c>
      <c r="ET69" s="2">
        <f t="shared" si="67"/>
        <v>95.583306687390461</v>
      </c>
      <c r="EU69" s="2">
        <f t="shared" si="70"/>
        <v>4.6897552813665885E-14</v>
      </c>
      <c r="EV69" s="2">
        <f t="shared" si="70"/>
        <v>3.654288790259244E-15</v>
      </c>
      <c r="EW69" s="2">
        <f t="shared" si="70"/>
        <v>2.8511528705949376E-16</v>
      </c>
      <c r="EX69" s="2">
        <f t="shared" si="70"/>
        <v>2.2272266296243123E-17</v>
      </c>
      <c r="EY69" s="2">
        <f t="shared" si="70"/>
        <v>1.7418058549011348E-18</v>
      </c>
      <c r="EZ69" s="2">
        <f t="shared" si="70"/>
        <v>1.3636252041864549E-19</v>
      </c>
      <c r="FA69" s="2">
        <f t="shared" si="70"/>
        <v>1.0686160077067683E-20</v>
      </c>
      <c r="FB69" s="2">
        <f t="shared" si="70"/>
        <v>8.3821173661251812E-22</v>
      </c>
      <c r="FC69" s="2">
        <f t="shared" si="68"/>
        <v>6.5806305343972583E-23</v>
      </c>
      <c r="FD69" s="2">
        <f t="shared" si="68"/>
        <v>5.1706043823405605E-24</v>
      </c>
      <c r="FE69" s="2">
        <f t="shared" si="68"/>
        <v>4.0658865917559681E-25</v>
      </c>
      <c r="FF69" s="2">
        <f t="shared" si="68"/>
        <v>3.1995660690212457E-26</v>
      </c>
      <c r="FG69" s="2">
        <f t="shared" si="68"/>
        <v>2.5196019253506376E-27</v>
      </c>
    </row>
    <row r="70" spans="1:163" x14ac:dyDescent="0.25">
      <c r="A70" s="19">
        <v>52</v>
      </c>
      <c r="B70" s="19">
        <v>129</v>
      </c>
      <c r="C70" s="4">
        <f t="shared" si="37"/>
        <v>52</v>
      </c>
      <c r="D70" s="20">
        <f t="shared" si="37"/>
        <v>129</v>
      </c>
      <c r="E70" s="8">
        <f t="shared" si="12"/>
        <v>402.16</v>
      </c>
      <c r="F70" s="21">
        <f t="shared" si="44"/>
        <v>6.3371356147021542E-14</v>
      </c>
      <c r="G70" s="7">
        <f t="shared" si="13"/>
        <v>1.4801745316657005</v>
      </c>
      <c r="H70" s="7">
        <f t="shared" si="14"/>
        <v>9.1801821747141826E-3</v>
      </c>
      <c r="I70" s="32">
        <f t="shared" si="15"/>
        <v>86.560096958909753</v>
      </c>
      <c r="J70" s="2">
        <f t="shared" si="38"/>
        <v>9.4209045798293839E-2</v>
      </c>
      <c r="K70" s="2">
        <f t="shared" si="16"/>
        <v>0.88350185590475028</v>
      </c>
      <c r="L70" s="2">
        <f t="shared" si="45"/>
        <v>1.0049540275257183</v>
      </c>
      <c r="M70" s="2">
        <f t="shared" si="17"/>
        <v>0.89226825983180202</v>
      </c>
      <c r="N70" s="2">
        <f t="shared" si="18"/>
        <v>0.86229940729846488</v>
      </c>
      <c r="O70" s="2">
        <f t="shared" si="19"/>
        <v>5.8188654350599001E-2</v>
      </c>
      <c r="P70" s="2">
        <f t="shared" si="20"/>
        <v>4.905598006086858E-2</v>
      </c>
      <c r="Q70" s="6">
        <f t="shared" si="21"/>
        <v>129</v>
      </c>
      <c r="R70" s="2">
        <f t="shared" si="71"/>
        <v>0.05</v>
      </c>
      <c r="S70" s="2">
        <f t="shared" si="71"/>
        <v>0.1</v>
      </c>
      <c r="T70" s="2">
        <f t="shared" si="71"/>
        <v>0.15</v>
      </c>
      <c r="U70" s="2">
        <f t="shared" si="71"/>
        <v>0.2</v>
      </c>
      <c r="V70" s="2">
        <f t="shared" si="71"/>
        <v>0.2</v>
      </c>
      <c r="W70" s="2">
        <f t="shared" si="71"/>
        <v>0.14979242868430934</v>
      </c>
      <c r="X70" s="2">
        <f t="shared" si="71"/>
        <v>4.0470726427857109E-2</v>
      </c>
      <c r="Y70" s="2">
        <f t="shared" si="71"/>
        <v>2.0051047196356754E-3</v>
      </c>
      <c r="Z70" s="21">
        <f t="shared" si="76"/>
        <v>2222980.808502093</v>
      </c>
      <c r="AA70" s="21">
        <f t="shared" si="76"/>
        <v>173597.8331711459</v>
      </c>
      <c r="AB70" s="21">
        <f t="shared" si="76"/>
        <v>13585.362518395792</v>
      </c>
      <c r="AC70" s="21">
        <f t="shared" si="76"/>
        <v>1065.2152514798004</v>
      </c>
      <c r="AD70" s="21">
        <f t="shared" si="76"/>
        <v>83.670702439735351</v>
      </c>
      <c r="AE70" s="21">
        <f t="shared" si="76"/>
        <v>6.5829156023800905</v>
      </c>
      <c r="AF70" s="21">
        <f t="shared" si="76"/>
        <v>0.51870200161616309</v>
      </c>
      <c r="AG70" s="21">
        <f t="shared" si="76"/>
        <v>4.092834850138248E-2</v>
      </c>
      <c r="AH70" s="2">
        <f t="shared" si="61"/>
        <v>50.056819495809684</v>
      </c>
      <c r="AI70" s="2">
        <f t="shared" si="61"/>
        <v>52.559660470600171</v>
      </c>
      <c r="AJ70" s="2">
        <f t="shared" si="61"/>
        <v>55.062501445390652</v>
      </c>
      <c r="AK70" s="2">
        <f t="shared" si="61"/>
        <v>57.565342420181139</v>
      </c>
      <c r="AL70" s="2">
        <f t="shared" si="61"/>
        <v>60.068183394971619</v>
      </c>
      <c r="AM70" s="2">
        <f t="shared" si="61"/>
        <v>62.571024369762107</v>
      </c>
      <c r="AN70" s="2">
        <f t="shared" si="61"/>
        <v>65.073865344552587</v>
      </c>
      <c r="AO70" s="2">
        <f t="shared" si="60"/>
        <v>67.576706319343089</v>
      </c>
      <c r="AP70" s="2">
        <f t="shared" si="75"/>
        <v>1.4087331056671883E-7</v>
      </c>
      <c r="AQ70" s="2">
        <f t="shared" si="74"/>
        <v>1.1001130178855611E-8</v>
      </c>
      <c r="AR70" s="2">
        <f t="shared" si="74"/>
        <v>8.6092284871631303E-10</v>
      </c>
      <c r="AS70" s="2">
        <f t="shared" si="74"/>
        <v>6.7504135146027275E-11</v>
      </c>
      <c r="AT70" s="2">
        <f t="shared" si="74"/>
        <v>5.3023258857171836E-12</v>
      </c>
      <c r="AU70" s="2">
        <f t="shared" si="74"/>
        <v>4.1716828920099813E-13</v>
      </c>
      <c r="AV70" s="2">
        <f t="shared" si="74"/>
        <v>3.2870849281117243E-14</v>
      </c>
      <c r="AW70" s="2">
        <f t="shared" si="74"/>
        <v>2.5936849494737689E-15</v>
      </c>
      <c r="AX70" s="2"/>
      <c r="AY70" s="6">
        <f t="shared" si="25"/>
        <v>129</v>
      </c>
      <c r="AZ70" s="2">
        <f t="shared" si="72"/>
        <v>0.05</v>
      </c>
      <c r="BA70" s="2">
        <f t="shared" si="72"/>
        <v>0.15</v>
      </c>
      <c r="BB70" s="2">
        <f t="shared" si="72"/>
        <v>0.2</v>
      </c>
      <c r="BC70" s="2">
        <f t="shared" si="72"/>
        <v>0.2</v>
      </c>
      <c r="BD70" s="2">
        <f t="shared" si="72"/>
        <v>0.19971837471759801</v>
      </c>
      <c r="BE70" s="2">
        <f t="shared" si="72"/>
        <v>6.0581301679600193E-2</v>
      </c>
      <c r="BF70" s="2">
        <f t="shared" si="72"/>
        <v>1.9997309012666112E-3</v>
      </c>
      <c r="BG70" s="21">
        <f t="shared" si="77"/>
        <v>173176.49376364198</v>
      </c>
      <c r="BH70" s="21">
        <f t="shared" si="77"/>
        <v>13551.563350700653</v>
      </c>
      <c r="BI70" s="21">
        <f t="shared" si="77"/>
        <v>1062.5048790225651</v>
      </c>
      <c r="BJ70" s="21">
        <f t="shared" si="77"/>
        <v>83.453400650307131</v>
      </c>
      <c r="BK70" s="21">
        <f t="shared" si="77"/>
        <v>6.565495244019341</v>
      </c>
      <c r="BL70" s="21">
        <f t="shared" si="77"/>
        <v>0.5173054803142918</v>
      </c>
      <c r="BM70" s="21">
        <f t="shared" si="77"/>
        <v>4.0816388312357677E-2</v>
      </c>
      <c r="BN70" s="2">
        <f t="shared" si="80"/>
        <v>52.559660470600171</v>
      </c>
      <c r="BO70" s="2">
        <f t="shared" si="80"/>
        <v>55.062501445390652</v>
      </c>
      <c r="BP70" s="2">
        <f t="shared" si="80"/>
        <v>57.565342420181139</v>
      </c>
      <c r="BQ70" s="2">
        <f t="shared" si="80"/>
        <v>60.068183394971619</v>
      </c>
      <c r="BR70" s="2">
        <f t="shared" si="80"/>
        <v>62.571024369762107</v>
      </c>
      <c r="BS70" s="2">
        <f t="shared" si="80"/>
        <v>65.073865344552587</v>
      </c>
      <c r="BT70" s="2">
        <f t="shared" si="80"/>
        <v>67.576706319343089</v>
      </c>
      <c r="BU70" s="2">
        <f t="shared" si="49"/>
        <v>1.0974429329018132E-8</v>
      </c>
      <c r="BV70" s="2">
        <f t="shared" si="49"/>
        <v>8.5878094961665235E-10</v>
      </c>
      <c r="BW70" s="2">
        <f t="shared" si="49"/>
        <v>6.7332375167543142E-11</v>
      </c>
      <c r="BX70" s="2">
        <f t="shared" ref="BX70:CA133" si="82">$BB$7*$E70*EXP((-BQ70))*(1-(BQ70^2+2.334733*BQ70+0.250621)/(BQ70^2+3.330657*BQ70+1.681534))</f>
        <v>5.2885551766211002E-12</v>
      </c>
      <c r="BY70" s="2">
        <f t="shared" si="82"/>
        <v>4.1606433746688251E-13</v>
      </c>
      <c r="BZ70" s="2">
        <f t="shared" si="82"/>
        <v>3.2782349832321865E-14</v>
      </c>
      <c r="CA70" s="2">
        <f t="shared" si="82"/>
        <v>2.5865898804605375E-15</v>
      </c>
      <c r="CB70" s="2"/>
      <c r="CC70" s="6">
        <f t="shared" si="29"/>
        <v>129</v>
      </c>
      <c r="CD70" s="2">
        <f t="shared" si="73"/>
        <v>0</v>
      </c>
      <c r="CE70" s="2">
        <f t="shared" si="73"/>
        <v>0</v>
      </c>
      <c r="CF70" s="2">
        <f t="shared" si="73"/>
        <v>2.0193767226533401E-2</v>
      </c>
      <c r="CG70" s="2">
        <f t="shared" si="73"/>
        <v>3.7994887124065603E-2</v>
      </c>
      <c r="CH70" s="2">
        <f t="shared" si="73"/>
        <v>0</v>
      </c>
      <c r="CI70" s="2">
        <f t="shared" si="73"/>
        <v>0</v>
      </c>
      <c r="CJ70" s="2">
        <f t="shared" si="73"/>
        <v>0</v>
      </c>
      <c r="CK70" s="21">
        <f t="shared" si="78"/>
        <v>83.453400650307131</v>
      </c>
      <c r="CL70" s="21">
        <f t="shared" si="78"/>
        <v>6.565495244019341</v>
      </c>
      <c r="CM70" s="21">
        <f t="shared" si="78"/>
        <v>0.5173054803142918</v>
      </c>
      <c r="CN70" s="21">
        <f t="shared" si="78"/>
        <v>4.0816388312357677E-2</v>
      </c>
      <c r="CO70" s="21">
        <f t="shared" si="78"/>
        <v>3.2246818551999214E-3</v>
      </c>
      <c r="CP70" s="21">
        <f t="shared" si="78"/>
        <v>2.5507348295874133E-4</v>
      </c>
      <c r="CQ70" s="21">
        <f t="shared" si="78"/>
        <v>2.0199241445414562E-5</v>
      </c>
      <c r="CR70" s="2">
        <f t="shared" si="81"/>
        <v>60.068183394971619</v>
      </c>
      <c r="CS70" s="2">
        <f t="shared" si="81"/>
        <v>62.571024369762107</v>
      </c>
      <c r="CT70" s="2">
        <f t="shared" si="81"/>
        <v>65.073865344552587</v>
      </c>
      <c r="CU70" s="2">
        <f t="shared" si="81"/>
        <v>67.576706319343089</v>
      </c>
      <c r="CV70" s="2">
        <f t="shared" si="81"/>
        <v>70.079547294133562</v>
      </c>
      <c r="CW70" s="2">
        <f t="shared" si="81"/>
        <v>72.582388268924049</v>
      </c>
      <c r="CX70" s="2">
        <f t="shared" si="81"/>
        <v>75.085229243714537</v>
      </c>
      <c r="CY70" s="2">
        <f t="shared" si="52"/>
        <v>5.2885551766211002E-12</v>
      </c>
      <c r="CZ70" s="2">
        <f t="shared" si="52"/>
        <v>4.1606433746688251E-13</v>
      </c>
      <c r="DA70" s="2">
        <f t="shared" si="52"/>
        <v>3.2782349832321865E-14</v>
      </c>
      <c r="DB70" s="2">
        <f t="shared" ref="DB70:DE133" si="83">$CF$7*$E70*EXP((-CU70))*(1-(CU70^2+2.334733*CU70+0.250621)/(CU70^2+3.330657*CU70+1.681534))</f>
        <v>2.5865898804605375E-15</v>
      </c>
      <c r="DC70" s="2">
        <f t="shared" si="83"/>
        <v>2.0435246230945041E-16</v>
      </c>
      <c r="DD70" s="2">
        <f t="shared" si="83"/>
        <v>1.6164352532330071E-17</v>
      </c>
      <c r="DE70" s="2">
        <f t="shared" si="83"/>
        <v>1.2800533235400354E-18</v>
      </c>
      <c r="DF70" s="2"/>
      <c r="DG70" s="6">
        <f t="shared" si="33"/>
        <v>129</v>
      </c>
      <c r="DH70" s="2">
        <f t="shared" si="69"/>
        <v>3.8678123708494209E-2</v>
      </c>
      <c r="DI70" s="2">
        <f t="shared" si="69"/>
        <v>9.4067599895606598E-3</v>
      </c>
      <c r="DJ70" s="2">
        <f t="shared" si="69"/>
        <v>9.0000556824143768E-4</v>
      </c>
      <c r="DK70" s="2">
        <f t="shared" si="69"/>
        <v>6.6302192200248247E-5</v>
      </c>
      <c r="DL70" s="2">
        <f t="shared" si="69"/>
        <v>4.443743357144259E-6</v>
      </c>
      <c r="DM70" s="2">
        <f t="shared" si="69"/>
        <v>3.2025354007592099E-7</v>
      </c>
      <c r="DN70" s="2">
        <f t="shared" si="69"/>
        <v>2.2871673944768743E-8</v>
      </c>
      <c r="DO70" s="2">
        <f t="shared" si="69"/>
        <v>1.614773665892244E-9</v>
      </c>
      <c r="DP70" s="2">
        <f t="shared" si="66"/>
        <v>1.1232270002992096E-10</v>
      </c>
      <c r="DQ70" s="2">
        <f t="shared" si="66"/>
        <v>6.383327200154554E-12</v>
      </c>
      <c r="DR70" s="2">
        <f t="shared" si="66"/>
        <v>3.0496272174218571E-13</v>
      </c>
      <c r="DS70" s="2">
        <f t="shared" si="66"/>
        <v>1.6200374375330286E-14</v>
      </c>
      <c r="DT70" s="2">
        <f t="shared" si="66"/>
        <v>0</v>
      </c>
      <c r="DU70" s="21">
        <f t="shared" si="79"/>
        <v>1.0346109606285836</v>
      </c>
      <c r="DV70" s="21">
        <f t="shared" si="79"/>
        <v>8.1632776624715353E-2</v>
      </c>
      <c r="DW70" s="21">
        <f t="shared" si="79"/>
        <v>6.4493637103998427E-3</v>
      </c>
      <c r="DX70" s="21">
        <f t="shared" si="79"/>
        <v>5.1014696591748267E-4</v>
      </c>
      <c r="DY70" s="21">
        <f t="shared" si="79"/>
        <v>4.0398482890829125E-5</v>
      </c>
      <c r="DZ70" s="21">
        <f t="shared" si="79"/>
        <v>3.2025405288928251E-6</v>
      </c>
      <c r="EA70" s="21">
        <f t="shared" si="79"/>
        <v>2.5412974282271096E-7</v>
      </c>
      <c r="EB70" s="21">
        <f t="shared" si="79"/>
        <v>2.0184671049094429E-8</v>
      </c>
      <c r="EC70" s="21">
        <f t="shared" si="79"/>
        <v>1.6046099546979211E-9</v>
      </c>
      <c r="ED70" s="21">
        <f t="shared" si="79"/>
        <v>1.2766658577361428E-10</v>
      </c>
      <c r="EE70" s="21">
        <f t="shared" si="79"/>
        <v>1.0165414367077347E-11</v>
      </c>
      <c r="EF70" s="21">
        <f t="shared" si="79"/>
        <v>8.100181226949818E-13</v>
      </c>
      <c r="EG70" s="21">
        <f t="shared" si="79"/>
        <v>6.4590605157696416E-14</v>
      </c>
      <c r="EH70" s="2">
        <f t="shared" si="67"/>
        <v>65.073865344552587</v>
      </c>
      <c r="EI70" s="2">
        <f t="shared" si="67"/>
        <v>67.576706319343089</v>
      </c>
      <c r="EJ70" s="2">
        <f t="shared" si="67"/>
        <v>70.079547294133562</v>
      </c>
      <c r="EK70" s="2">
        <f t="shared" si="67"/>
        <v>72.582388268924049</v>
      </c>
      <c r="EL70" s="2">
        <f t="shared" si="67"/>
        <v>75.085229243714537</v>
      </c>
      <c r="EM70" s="2">
        <f t="shared" si="67"/>
        <v>77.588070218505024</v>
      </c>
      <c r="EN70" s="2">
        <f t="shared" si="67"/>
        <v>80.090911193295497</v>
      </c>
      <c r="EO70" s="2">
        <f t="shared" si="67"/>
        <v>82.593752168085985</v>
      </c>
      <c r="EP70" s="2">
        <f t="shared" si="67"/>
        <v>85.096593142876472</v>
      </c>
      <c r="EQ70" s="2">
        <f t="shared" si="67"/>
        <v>87.599434117666959</v>
      </c>
      <c r="ER70" s="2">
        <f t="shared" si="67"/>
        <v>90.102275092457432</v>
      </c>
      <c r="ES70" s="2">
        <f t="shared" si="67"/>
        <v>92.60511606724792</v>
      </c>
      <c r="ET70" s="2">
        <f t="shared" si="67"/>
        <v>95.107957042038407</v>
      </c>
      <c r="EU70" s="2">
        <f t="shared" si="70"/>
        <v>6.5564699664643731E-14</v>
      </c>
      <c r="EV70" s="2">
        <f t="shared" si="70"/>
        <v>5.173179760921075E-15</v>
      </c>
      <c r="EW70" s="2">
        <f t="shared" si="70"/>
        <v>4.0870492461890082E-16</v>
      </c>
      <c r="EX70" s="2">
        <f t="shared" si="70"/>
        <v>3.2328705064660141E-17</v>
      </c>
      <c r="EY70" s="2">
        <f t="shared" si="70"/>
        <v>2.5601066470800708E-18</v>
      </c>
      <c r="EZ70" s="2">
        <f t="shared" si="70"/>
        <v>2.0294933643193597E-19</v>
      </c>
      <c r="FA70" s="2">
        <f t="shared" si="70"/>
        <v>1.6104546439975569E-20</v>
      </c>
      <c r="FB70" s="2">
        <f t="shared" si="70"/>
        <v>1.2791299777628556E-21</v>
      </c>
      <c r="FC70" s="2">
        <f t="shared" si="68"/>
        <v>1.0168630891622528E-22</v>
      </c>
      <c r="FD70" s="2">
        <f t="shared" si="68"/>
        <v>8.0904046751342241E-24</v>
      </c>
      <c r="FE70" s="2">
        <f t="shared" si="68"/>
        <v>6.4419609423811615E-25</v>
      </c>
      <c r="FF70" s="2">
        <f t="shared" si="68"/>
        <v>5.1331946938845755E-26</v>
      </c>
      <c r="FG70" s="2">
        <f t="shared" si="68"/>
        <v>4.093194243200035E-27</v>
      </c>
    </row>
    <row r="71" spans="1:163" x14ac:dyDescent="0.25">
      <c r="A71" s="19">
        <v>53</v>
      </c>
      <c r="B71" s="19">
        <v>131</v>
      </c>
      <c r="C71" s="4">
        <f t="shared" si="37"/>
        <v>53</v>
      </c>
      <c r="D71" s="20">
        <f t="shared" si="37"/>
        <v>131</v>
      </c>
      <c r="E71" s="8">
        <f t="shared" si="12"/>
        <v>404.16</v>
      </c>
      <c r="F71" s="21">
        <f t="shared" si="44"/>
        <v>6.3371356147021542E-14</v>
      </c>
      <c r="G71" s="7">
        <f t="shared" si="13"/>
        <v>1.4738168213691354</v>
      </c>
      <c r="H71" s="7">
        <f t="shared" si="14"/>
        <v>8.5018232035119733E-3</v>
      </c>
      <c r="I71" s="32">
        <f t="shared" si="15"/>
        <v>86.671460621246979</v>
      </c>
      <c r="J71" s="2">
        <f t="shared" si="38"/>
        <v>9.7185775257294743E-2</v>
      </c>
      <c r="K71" s="2">
        <f t="shared" si="16"/>
        <v>0.89234366540152776</v>
      </c>
      <c r="L71" s="2">
        <f t="shared" si="45"/>
        <v>1.0076136863397545</v>
      </c>
      <c r="M71" s="2">
        <f t="shared" si="17"/>
        <v>0.90424866086499811</v>
      </c>
      <c r="N71" s="2">
        <f t="shared" si="18"/>
        <v>0.87982367225915969</v>
      </c>
      <c r="O71" s="2">
        <f t="shared" si="19"/>
        <v>7.8844408919766337E-2</v>
      </c>
      <c r="P71" s="2">
        <f t="shared" si="20"/>
        <v>6.0249770239613407E-2</v>
      </c>
      <c r="Q71" s="6">
        <f t="shared" si="21"/>
        <v>131</v>
      </c>
      <c r="R71" s="2">
        <f t="shared" si="71"/>
        <v>0.05</v>
      </c>
      <c r="S71" s="2">
        <f t="shared" si="71"/>
        <v>0.1</v>
      </c>
      <c r="T71" s="2">
        <f t="shared" si="71"/>
        <v>0.15</v>
      </c>
      <c r="U71" s="2">
        <f t="shared" si="71"/>
        <v>0.2</v>
      </c>
      <c r="V71" s="2">
        <f t="shared" si="71"/>
        <v>0.2</v>
      </c>
      <c r="W71" s="2">
        <f t="shared" si="71"/>
        <v>0.14998256901981802</v>
      </c>
      <c r="X71" s="2">
        <f t="shared" si="71"/>
        <v>5.1460691941941097E-2</v>
      </c>
      <c r="Y71" s="2">
        <f t="shared" si="71"/>
        <v>2.8053999032389755E-3</v>
      </c>
      <c r="Z71" s="21">
        <f t="shared" si="76"/>
        <v>2875694.6436717366</v>
      </c>
      <c r="AA71" s="21">
        <f t="shared" si="76"/>
        <v>227370.34410610195</v>
      </c>
      <c r="AB71" s="21">
        <f t="shared" si="76"/>
        <v>18015.358643270927</v>
      </c>
      <c r="AC71" s="21">
        <f t="shared" si="76"/>
        <v>1430.1808298389676</v>
      </c>
      <c r="AD71" s="21">
        <f t="shared" si="76"/>
        <v>113.73880298866689</v>
      </c>
      <c r="AE71" s="21">
        <f t="shared" si="76"/>
        <v>9.0601414797874256</v>
      </c>
      <c r="AF71" s="21">
        <f t="shared" si="76"/>
        <v>0.72279624087861383</v>
      </c>
      <c r="AG71" s="21">
        <f t="shared" si="76"/>
        <v>5.7743524110995918E-2</v>
      </c>
      <c r="AH71" s="2">
        <f t="shared" si="61"/>
        <v>49.809111560854177</v>
      </c>
      <c r="AI71" s="2">
        <f t="shared" si="61"/>
        <v>52.299567138896883</v>
      </c>
      <c r="AJ71" s="2">
        <f t="shared" si="61"/>
        <v>54.790022716939589</v>
      </c>
      <c r="AK71" s="2">
        <f t="shared" si="61"/>
        <v>57.280478294982302</v>
      </c>
      <c r="AL71" s="2">
        <f t="shared" si="61"/>
        <v>59.770933873025008</v>
      </c>
      <c r="AM71" s="2">
        <f t="shared" si="61"/>
        <v>62.261389451067714</v>
      </c>
      <c r="AN71" s="2">
        <f t="shared" si="61"/>
        <v>64.751845029110427</v>
      </c>
      <c r="AO71" s="2">
        <f t="shared" si="60"/>
        <v>67.24230060715314</v>
      </c>
      <c r="AP71" s="2">
        <f t="shared" si="75"/>
        <v>1.8223667147734263E-7</v>
      </c>
      <c r="AQ71" s="2">
        <f t="shared" si="74"/>
        <v>1.440876712023432E-8</v>
      </c>
      <c r="AR71" s="2">
        <f t="shared" si="74"/>
        <v>1.1416577108757004E-9</v>
      </c>
      <c r="AS71" s="2">
        <f t="shared" si="74"/>
        <v>9.0632498793629762E-11</v>
      </c>
      <c r="AT71" s="2">
        <f t="shared" si="74"/>
        <v>7.2077821942679779E-12</v>
      </c>
      <c r="AU71" s="2">
        <f t="shared" si="74"/>
        <v>5.7415345253479634E-13</v>
      </c>
      <c r="AV71" s="2">
        <f t="shared" si="74"/>
        <v>4.5804578004973434E-14</v>
      </c>
      <c r="AW71" s="2">
        <f t="shared" si="74"/>
        <v>3.659285431705292E-15</v>
      </c>
      <c r="AX71" s="2"/>
      <c r="AY71" s="6">
        <f t="shared" si="25"/>
        <v>131</v>
      </c>
      <c r="AZ71" s="2">
        <f t="shared" si="72"/>
        <v>0.05</v>
      </c>
      <c r="BA71" s="2">
        <f t="shared" si="72"/>
        <v>0.15</v>
      </c>
      <c r="BB71" s="2">
        <f t="shared" si="72"/>
        <v>0.2</v>
      </c>
      <c r="BC71" s="2">
        <f t="shared" si="72"/>
        <v>0.2</v>
      </c>
      <c r="BD71" s="2">
        <f t="shared" si="72"/>
        <v>0.19997619600388131</v>
      </c>
      <c r="BE71" s="2">
        <f t="shared" si="72"/>
        <v>7.7049516424849321E-2</v>
      </c>
      <c r="BF71" s="2">
        <f t="shared" si="72"/>
        <v>2.7979598304289422E-3</v>
      </c>
      <c r="BG71" s="21">
        <f t="shared" si="77"/>
        <v>226819.99047295714</v>
      </c>
      <c r="BH71" s="21">
        <f t="shared" si="77"/>
        <v>17970.653414536715</v>
      </c>
      <c r="BI71" s="21">
        <f t="shared" si="77"/>
        <v>1426.5507380261558</v>
      </c>
      <c r="BJ71" s="21">
        <f t="shared" si="77"/>
        <v>113.44410111108792</v>
      </c>
      <c r="BK71" s="21">
        <f t="shared" si="77"/>
        <v>9.0362191747997151</v>
      </c>
      <c r="BL71" s="21">
        <f t="shared" si="77"/>
        <v>0.72085439029198595</v>
      </c>
      <c r="BM71" s="21">
        <f t="shared" si="77"/>
        <v>5.7585889839173315E-2</v>
      </c>
      <c r="BN71" s="2">
        <f t="shared" si="80"/>
        <v>52.299567138896883</v>
      </c>
      <c r="BO71" s="2">
        <f t="shared" si="80"/>
        <v>54.790022716939589</v>
      </c>
      <c r="BP71" s="2">
        <f t="shared" si="80"/>
        <v>57.280478294982302</v>
      </c>
      <c r="BQ71" s="2">
        <f t="shared" si="80"/>
        <v>59.770933873025008</v>
      </c>
      <c r="BR71" s="2">
        <f t="shared" si="80"/>
        <v>62.261389451067714</v>
      </c>
      <c r="BS71" s="2">
        <f t="shared" si="80"/>
        <v>64.751845029110427</v>
      </c>
      <c r="BT71" s="2">
        <f t="shared" si="80"/>
        <v>67.24230060715314</v>
      </c>
      <c r="BU71" s="2">
        <f t="shared" ref="BU71:BZ134" si="84">$BB$7*$E71*EXP((-BN71))*(1-(BN71^2+2.334733*BN71+0.250621)/(BN71^2+3.330657*BN71+1.681534))</f>
        <v>1.4373890463955722E-8</v>
      </c>
      <c r="BV71" s="2">
        <f t="shared" si="84"/>
        <v>1.1388246798977716E-9</v>
      </c>
      <c r="BW71" s="2">
        <f t="shared" si="84"/>
        <v>9.0402454952308082E-11</v>
      </c>
      <c r="BX71" s="2">
        <f t="shared" si="82"/>
        <v>7.1891065366198821E-12</v>
      </c>
      <c r="BY71" s="2">
        <f t="shared" si="82"/>
        <v>5.7263746362533461E-13</v>
      </c>
      <c r="BZ71" s="2">
        <f t="shared" si="82"/>
        <v>4.5681520299856347E-14</v>
      </c>
      <c r="CA71" s="2">
        <f t="shared" si="82"/>
        <v>3.6492959341243931E-15</v>
      </c>
      <c r="CB71" s="2"/>
      <c r="CC71" s="6">
        <f t="shared" si="29"/>
        <v>131</v>
      </c>
      <c r="CD71" s="2">
        <f t="shared" si="73"/>
        <v>0</v>
      </c>
      <c r="CE71" s="2">
        <f t="shared" si="73"/>
        <v>0</v>
      </c>
      <c r="CF71" s="2">
        <f t="shared" si="73"/>
        <v>2.5683172141616441E-2</v>
      </c>
      <c r="CG71" s="2">
        <f t="shared" si="73"/>
        <v>5.3161236778149899E-2</v>
      </c>
      <c r="CH71" s="2">
        <f t="shared" si="73"/>
        <v>0</v>
      </c>
      <c r="CI71" s="2">
        <f t="shared" si="73"/>
        <v>0</v>
      </c>
      <c r="CJ71" s="2">
        <f t="shared" si="73"/>
        <v>0</v>
      </c>
      <c r="CK71" s="21">
        <f t="shared" si="78"/>
        <v>113.44410111108792</v>
      </c>
      <c r="CL71" s="21">
        <f t="shared" si="78"/>
        <v>9.0362191747997151</v>
      </c>
      <c r="CM71" s="21">
        <f t="shared" si="78"/>
        <v>0.72085439029198595</v>
      </c>
      <c r="CN71" s="21">
        <f t="shared" si="78"/>
        <v>5.7585889839173315E-2</v>
      </c>
      <c r="CO71" s="21">
        <f t="shared" si="78"/>
        <v>4.606268798843122E-3</v>
      </c>
      <c r="CP71" s="21">
        <f t="shared" si="78"/>
        <v>3.688998505088115E-4</v>
      </c>
      <c r="CQ71" s="21">
        <f t="shared" si="78"/>
        <v>2.9577323509912582E-5</v>
      </c>
      <c r="CR71" s="2">
        <f t="shared" si="81"/>
        <v>59.770933873025008</v>
      </c>
      <c r="CS71" s="2">
        <f t="shared" si="81"/>
        <v>62.261389451067714</v>
      </c>
      <c r="CT71" s="2">
        <f t="shared" si="81"/>
        <v>64.751845029110427</v>
      </c>
      <c r="CU71" s="2">
        <f t="shared" si="81"/>
        <v>67.24230060715314</v>
      </c>
      <c r="CV71" s="2">
        <f t="shared" si="81"/>
        <v>69.732756185195854</v>
      </c>
      <c r="CW71" s="2">
        <f t="shared" si="81"/>
        <v>72.223211763238552</v>
      </c>
      <c r="CX71" s="2">
        <f t="shared" si="81"/>
        <v>74.713667341281266</v>
      </c>
      <c r="CY71" s="2">
        <f t="shared" ref="CY71:DD134" si="85">$CF$7*$E71*EXP((-CR71))*(1-(CR71^2+2.334733*CR71+0.250621)/(CR71^2+3.330657*CR71+1.681534))</f>
        <v>7.1891065366198821E-12</v>
      </c>
      <c r="CZ71" s="2">
        <f t="shared" si="85"/>
        <v>5.7263746362533461E-13</v>
      </c>
      <c r="DA71" s="2">
        <f t="shared" si="85"/>
        <v>4.5681520299856347E-14</v>
      </c>
      <c r="DB71" s="2">
        <f t="shared" si="83"/>
        <v>3.6492959341243931E-15</v>
      </c>
      <c r="DC71" s="2">
        <f t="shared" si="83"/>
        <v>2.9190550056313868E-16</v>
      </c>
      <c r="DD71" s="2">
        <f t="shared" si="83"/>
        <v>2.3377683809267343E-17</v>
      </c>
      <c r="DE71" s="2">
        <f t="shared" si="83"/>
        <v>1.8743551020253344E-18</v>
      </c>
      <c r="DF71" s="2"/>
      <c r="DG71" s="6">
        <f t="shared" si="33"/>
        <v>131</v>
      </c>
      <c r="DH71" s="2">
        <f t="shared" si="69"/>
        <v>4.5808605189737783E-2</v>
      </c>
      <c r="DI71" s="2">
        <f t="shared" si="69"/>
        <v>1.3054435383849601E-2</v>
      </c>
      <c r="DJ71" s="2">
        <f t="shared" si="69"/>
        <v>1.2838325060770075E-3</v>
      </c>
      <c r="DK71" s="2">
        <f t="shared" si="69"/>
        <v>9.5878587186534197E-5</v>
      </c>
      <c r="DL71" s="2">
        <f t="shared" si="69"/>
        <v>6.5068187160022275E-6</v>
      </c>
      <c r="DM71" s="2">
        <f t="shared" si="69"/>
        <v>4.7478605115225396E-7</v>
      </c>
      <c r="DN71" s="2">
        <f t="shared" si="69"/>
        <v>3.4330704029583714E-8</v>
      </c>
      <c r="DO71" s="2">
        <f t="shared" si="69"/>
        <v>2.4540126197791779E-9</v>
      </c>
      <c r="DP71" s="2">
        <f t="shared" si="66"/>
        <v>1.7282752895475542E-10</v>
      </c>
      <c r="DQ71" s="2">
        <f t="shared" si="66"/>
        <v>9.9442676315675271E-12</v>
      </c>
      <c r="DR71" s="2">
        <f t="shared" si="66"/>
        <v>4.8100856631094757E-13</v>
      </c>
      <c r="DS71" s="2">
        <f t="shared" si="66"/>
        <v>2.5870416919815399E-14</v>
      </c>
      <c r="DT71" s="2">
        <f t="shared" si="66"/>
        <v>0</v>
      </c>
      <c r="DU71" s="21">
        <f t="shared" si="79"/>
        <v>1.4417087805839719</v>
      </c>
      <c r="DV71" s="21">
        <f t="shared" si="79"/>
        <v>0.11517177967834663</v>
      </c>
      <c r="DW71" s="21">
        <f t="shared" si="79"/>
        <v>9.2125375976862441E-3</v>
      </c>
      <c r="DX71" s="21">
        <f t="shared" si="79"/>
        <v>7.3779970101762299E-4</v>
      </c>
      <c r="DY71" s="21">
        <f t="shared" si="79"/>
        <v>5.9154647019825165E-5</v>
      </c>
      <c r="DZ71" s="21">
        <f t="shared" si="79"/>
        <v>4.747871782666998E-6</v>
      </c>
      <c r="EA71" s="21">
        <f t="shared" si="79"/>
        <v>3.8145233976427421E-7</v>
      </c>
      <c r="EB71" s="21">
        <f t="shared" si="79"/>
        <v>3.0675158209903287E-8</v>
      </c>
      <c r="EC71" s="21">
        <f t="shared" si="79"/>
        <v>2.4689647227677956E-9</v>
      </c>
      <c r="ED71" s="21">
        <f t="shared" si="79"/>
        <v>1.9888537054833557E-10</v>
      </c>
      <c r="EE71" s="21">
        <f t="shared" si="79"/>
        <v>1.6033591119555293E-11</v>
      </c>
      <c r="EF71" s="21">
        <f t="shared" si="79"/>
        <v>1.293541937092008E-12</v>
      </c>
      <c r="EG71" s="21">
        <f t="shared" si="79"/>
        <v>1.0443236957142016E-13</v>
      </c>
      <c r="EH71" s="2">
        <f t="shared" si="67"/>
        <v>64.751845029110427</v>
      </c>
      <c r="EI71" s="2">
        <f t="shared" si="67"/>
        <v>67.24230060715314</v>
      </c>
      <c r="EJ71" s="2">
        <f t="shared" si="67"/>
        <v>69.732756185195854</v>
      </c>
      <c r="EK71" s="2">
        <f t="shared" si="67"/>
        <v>72.223211763238552</v>
      </c>
      <c r="EL71" s="2">
        <f t="shared" si="67"/>
        <v>74.713667341281266</v>
      </c>
      <c r="EM71" s="2">
        <f t="shared" si="67"/>
        <v>77.204122919323979</v>
      </c>
      <c r="EN71" s="2">
        <f t="shared" si="67"/>
        <v>79.694578497366678</v>
      </c>
      <c r="EO71" s="2">
        <f t="shared" si="67"/>
        <v>82.185034075409391</v>
      </c>
      <c r="EP71" s="2">
        <f t="shared" si="67"/>
        <v>84.675489653452104</v>
      </c>
      <c r="EQ71" s="2">
        <f t="shared" si="67"/>
        <v>87.165945231494803</v>
      </c>
      <c r="ER71" s="2">
        <f t="shared" si="67"/>
        <v>89.656400809537516</v>
      </c>
      <c r="ES71" s="2">
        <f t="shared" si="67"/>
        <v>92.146856387580229</v>
      </c>
      <c r="ET71" s="2">
        <f t="shared" si="67"/>
        <v>94.637311965622928</v>
      </c>
      <c r="EU71" s="2">
        <f t="shared" si="70"/>
        <v>9.1363040599712694E-14</v>
      </c>
      <c r="EV71" s="2">
        <f t="shared" si="70"/>
        <v>7.2985918682487862E-15</v>
      </c>
      <c r="EW71" s="2">
        <f t="shared" si="70"/>
        <v>5.8381100112627735E-16</v>
      </c>
      <c r="EX71" s="2">
        <f t="shared" si="70"/>
        <v>4.6755367618534686E-17</v>
      </c>
      <c r="EY71" s="2">
        <f t="shared" si="70"/>
        <v>3.7487102040506687E-18</v>
      </c>
      <c r="EZ71" s="2">
        <f t="shared" si="70"/>
        <v>3.0087907367998239E-19</v>
      </c>
      <c r="FA71" s="2">
        <f t="shared" si="70"/>
        <v>2.4173152076323052E-20</v>
      </c>
      <c r="FB71" s="2">
        <f t="shared" si="70"/>
        <v>1.9439263757862306E-21</v>
      </c>
      <c r="FC71" s="2">
        <f t="shared" si="68"/>
        <v>1.564616427609575E-22</v>
      </c>
      <c r="FD71" s="2">
        <f t="shared" si="68"/>
        <v>1.2603635649451162E-23</v>
      </c>
      <c r="FE71" s="2">
        <f t="shared" si="68"/>
        <v>1.0160704131530683E-24</v>
      </c>
      <c r="FF71" s="2">
        <f t="shared" si="68"/>
        <v>8.1973506786566041E-26</v>
      </c>
      <c r="FG71" s="2">
        <f t="shared" si="68"/>
        <v>6.6180208853878515E-27</v>
      </c>
    </row>
    <row r="72" spans="1:163" x14ac:dyDescent="0.25">
      <c r="A72" s="19">
        <v>54</v>
      </c>
      <c r="B72" s="19">
        <v>133</v>
      </c>
      <c r="C72" s="4">
        <f t="shared" si="37"/>
        <v>54</v>
      </c>
      <c r="D72" s="20">
        <f t="shared" si="37"/>
        <v>133</v>
      </c>
      <c r="E72" s="8">
        <f t="shared" si="12"/>
        <v>406.16</v>
      </c>
      <c r="F72" s="21">
        <f t="shared" si="44"/>
        <v>6.3371356147021542E-14</v>
      </c>
      <c r="G72" s="7">
        <f t="shared" si="13"/>
        <v>1.465776362778876</v>
      </c>
      <c r="H72" s="7">
        <f t="shared" si="14"/>
        <v>7.7670445144589935E-3</v>
      </c>
      <c r="I72" s="32">
        <f t="shared" si="15"/>
        <v>86.799901889728659</v>
      </c>
      <c r="J72" s="2">
        <f t="shared" si="38"/>
        <v>0.10086639732892036</v>
      </c>
      <c r="K72" s="2">
        <f t="shared" si="16"/>
        <v>0.90284532557158015</v>
      </c>
      <c r="L72" s="2">
        <f t="shared" si="45"/>
        <v>1.010978747454313</v>
      </c>
      <c r="M72" s="2">
        <f t="shared" si="17"/>
        <v>0.91725607320949354</v>
      </c>
      <c r="N72" s="2">
        <f t="shared" si="18"/>
        <v>0.89877619327255609</v>
      </c>
      <c r="O72" s="2">
        <f t="shared" si="19"/>
        <v>0.10552258918269725</v>
      </c>
      <c r="P72" s="2">
        <f t="shared" si="20"/>
        <v>7.1814559375136935E-2</v>
      </c>
      <c r="Q72" s="6">
        <f t="shared" si="21"/>
        <v>133</v>
      </c>
      <c r="R72" s="2">
        <f t="shared" si="71"/>
        <v>0.05</v>
      </c>
      <c r="S72" s="2">
        <f t="shared" si="71"/>
        <v>0.1</v>
      </c>
      <c r="T72" s="2">
        <f t="shared" si="71"/>
        <v>0.15</v>
      </c>
      <c r="U72" s="2">
        <f t="shared" si="71"/>
        <v>0.2</v>
      </c>
      <c r="V72" s="2">
        <f t="shared" si="71"/>
        <v>0.2</v>
      </c>
      <c r="W72" s="2">
        <f t="shared" si="71"/>
        <v>0.14999940106968868</v>
      </c>
      <c r="X72" s="2">
        <f t="shared" si="71"/>
        <v>6.3357353007338427E-2</v>
      </c>
      <c r="Y72" s="2">
        <f t="shared" si="71"/>
        <v>3.8993191324664558E-3</v>
      </c>
      <c r="Z72" s="21">
        <f t="shared" si="76"/>
        <v>3710813.3885861253</v>
      </c>
      <c r="AA72" s="21">
        <f t="shared" si="76"/>
        <v>297022.70832775475</v>
      </c>
      <c r="AB72" s="21">
        <f t="shared" si="76"/>
        <v>23824.727018529542</v>
      </c>
      <c r="AC72" s="21">
        <f t="shared" si="76"/>
        <v>1914.718327351685</v>
      </c>
      <c r="AD72" s="21">
        <f t="shared" si="76"/>
        <v>154.15275189107709</v>
      </c>
      <c r="AE72" s="21">
        <f t="shared" si="76"/>
        <v>12.431000602402772</v>
      </c>
      <c r="AF72" s="21">
        <f t="shared" si="76"/>
        <v>1.0039574055420823</v>
      </c>
      <c r="AG72" s="21">
        <f t="shared" si="76"/>
        <v>8.1195286173794734E-2</v>
      </c>
      <c r="AH72" s="2">
        <f t="shared" si="61"/>
        <v>49.56384313678064</v>
      </c>
      <c r="AI72" s="2">
        <f t="shared" si="61"/>
        <v>52.042035293619669</v>
      </c>
      <c r="AJ72" s="2">
        <f t="shared" si="61"/>
        <v>54.520227450458698</v>
      </c>
      <c r="AK72" s="2">
        <f t="shared" si="61"/>
        <v>56.998419607297734</v>
      </c>
      <c r="AL72" s="2">
        <f t="shared" si="61"/>
        <v>59.476611764136763</v>
      </c>
      <c r="AM72" s="2">
        <f t="shared" si="61"/>
        <v>61.954803920975792</v>
      </c>
      <c r="AN72" s="2">
        <f t="shared" si="61"/>
        <v>64.432996077814821</v>
      </c>
      <c r="AO72" s="2">
        <f t="shared" si="60"/>
        <v>66.911188234653864</v>
      </c>
      <c r="AP72" s="2">
        <f t="shared" si="75"/>
        <v>2.35159278886366E-7</v>
      </c>
      <c r="AQ72" s="2">
        <f t="shared" si="74"/>
        <v>1.8822731899806742E-8</v>
      </c>
      <c r="AR72" s="2">
        <f t="shared" si="74"/>
        <v>1.5098052631734581E-9</v>
      </c>
      <c r="AS72" s="2">
        <f t="shared" si="74"/>
        <v>1.2133829711509475E-10</v>
      </c>
      <c r="AT72" s="2">
        <f t="shared" si="74"/>
        <v>9.7688689434701445E-12</v>
      </c>
      <c r="AU72" s="2">
        <f t="shared" si="74"/>
        <v>7.8776936651549004E-13</v>
      </c>
      <c r="AV72" s="2">
        <f t="shared" si="74"/>
        <v>6.3622142305573467E-14</v>
      </c>
      <c r="AW72" s="2">
        <f t="shared" si="74"/>
        <v>5.1454553976621246E-15</v>
      </c>
      <c r="AX72" s="2"/>
      <c r="AY72" s="6">
        <f t="shared" si="25"/>
        <v>133</v>
      </c>
      <c r="AZ72" s="2">
        <f t="shared" si="72"/>
        <v>0.05</v>
      </c>
      <c r="BA72" s="2">
        <f t="shared" si="72"/>
        <v>0.15</v>
      </c>
      <c r="BB72" s="2">
        <f t="shared" si="72"/>
        <v>0.2</v>
      </c>
      <c r="BC72" s="2">
        <f t="shared" si="72"/>
        <v>0.2</v>
      </c>
      <c r="BD72" s="2">
        <f t="shared" si="72"/>
        <v>0.19999917484051202</v>
      </c>
      <c r="BE72" s="2">
        <f t="shared" si="72"/>
        <v>9.4887897912114619E-2</v>
      </c>
      <c r="BF72" s="2">
        <f t="shared" si="72"/>
        <v>3.8891205199294236E-3</v>
      </c>
      <c r="BG72" s="21">
        <f t="shared" si="77"/>
        <v>296305.71168089024</v>
      </c>
      <c r="BH72" s="21">
        <f t="shared" si="77"/>
        <v>23765.758084023433</v>
      </c>
      <c r="BI72" s="21">
        <f t="shared" si="77"/>
        <v>1909.8702896569121</v>
      </c>
      <c r="BJ72" s="21">
        <f t="shared" si="77"/>
        <v>153.75426931484355</v>
      </c>
      <c r="BK72" s="21">
        <f t="shared" si="77"/>
        <v>12.398251238085253</v>
      </c>
      <c r="BL72" s="21">
        <f t="shared" si="77"/>
        <v>1.0012659634358076</v>
      </c>
      <c r="BM72" s="21">
        <f t="shared" si="77"/>
        <v>8.0974085870054641E-2</v>
      </c>
      <c r="BN72" s="2">
        <f t="shared" si="80"/>
        <v>52.042035293619669</v>
      </c>
      <c r="BO72" s="2">
        <f t="shared" si="80"/>
        <v>54.520227450458698</v>
      </c>
      <c r="BP72" s="2">
        <f t="shared" si="80"/>
        <v>56.998419607297734</v>
      </c>
      <c r="BQ72" s="2">
        <f t="shared" si="80"/>
        <v>59.476611764136763</v>
      </c>
      <c r="BR72" s="2">
        <f t="shared" si="80"/>
        <v>61.954803920975792</v>
      </c>
      <c r="BS72" s="2">
        <f t="shared" si="80"/>
        <v>64.432996077814821</v>
      </c>
      <c r="BT72" s="2">
        <f t="shared" si="80"/>
        <v>66.911188234653864</v>
      </c>
      <c r="BU72" s="2">
        <f t="shared" si="84"/>
        <v>1.8777294849756298E-8</v>
      </c>
      <c r="BV72" s="2">
        <f t="shared" si="84"/>
        <v>1.506068321817082E-9</v>
      </c>
      <c r="BW72" s="2">
        <f t="shared" si="84"/>
        <v>1.210310703915195E-10</v>
      </c>
      <c r="BX72" s="2">
        <f t="shared" si="82"/>
        <v>9.7436165622064237E-12</v>
      </c>
      <c r="BY72" s="2">
        <f t="shared" si="82"/>
        <v>7.8569399488550809E-13</v>
      </c>
      <c r="BZ72" s="2">
        <f t="shared" si="82"/>
        <v>6.3451581969300061E-14</v>
      </c>
      <c r="CA72" s="2">
        <f t="shared" si="82"/>
        <v>5.1314376344337289E-15</v>
      </c>
      <c r="CB72" s="2"/>
      <c r="CC72" s="6">
        <f t="shared" si="29"/>
        <v>133</v>
      </c>
      <c r="CD72" s="2">
        <f t="shared" si="73"/>
        <v>0</v>
      </c>
      <c r="CE72" s="2">
        <f t="shared" si="73"/>
        <v>0</v>
      </c>
      <c r="CF72" s="2">
        <f t="shared" si="73"/>
        <v>3.1629299304038204E-2</v>
      </c>
      <c r="CG72" s="2">
        <f t="shared" si="73"/>
        <v>7.3893289878659035E-2</v>
      </c>
      <c r="CH72" s="2">
        <f t="shared" si="73"/>
        <v>0</v>
      </c>
      <c r="CI72" s="2">
        <f t="shared" si="73"/>
        <v>0</v>
      </c>
      <c r="CJ72" s="2">
        <f t="shared" si="73"/>
        <v>0</v>
      </c>
      <c r="CK72" s="21">
        <f t="shared" si="78"/>
        <v>153.75426931484355</v>
      </c>
      <c r="CL72" s="21">
        <f t="shared" si="78"/>
        <v>12.398251238085253</v>
      </c>
      <c r="CM72" s="21">
        <f t="shared" si="78"/>
        <v>1.0012659634358076</v>
      </c>
      <c r="CN72" s="21">
        <f t="shared" si="78"/>
        <v>8.0974085870054641E-2</v>
      </c>
      <c r="CO72" s="21">
        <f t="shared" si="78"/>
        <v>6.5570299882635203E-3</v>
      </c>
      <c r="CP72" s="21">
        <f t="shared" si="78"/>
        <v>5.3161124712549951E-4</v>
      </c>
      <c r="CQ72" s="21">
        <f t="shared" si="78"/>
        <v>4.3149147846793622E-5</v>
      </c>
      <c r="CR72" s="2">
        <f t="shared" si="81"/>
        <v>59.476611764136763</v>
      </c>
      <c r="CS72" s="2">
        <f t="shared" si="81"/>
        <v>61.954803920975792</v>
      </c>
      <c r="CT72" s="2">
        <f t="shared" si="81"/>
        <v>64.432996077814821</v>
      </c>
      <c r="CU72" s="2">
        <f t="shared" si="81"/>
        <v>66.911188234653864</v>
      </c>
      <c r="CV72" s="2">
        <f t="shared" si="81"/>
        <v>69.389380391492892</v>
      </c>
      <c r="CW72" s="2">
        <f t="shared" si="81"/>
        <v>71.867572548331935</v>
      </c>
      <c r="CX72" s="2">
        <f t="shared" si="81"/>
        <v>74.345764705170964</v>
      </c>
      <c r="CY72" s="2">
        <f t="shared" si="85"/>
        <v>9.7436165622064237E-12</v>
      </c>
      <c r="CZ72" s="2">
        <f t="shared" si="85"/>
        <v>7.8569399488550809E-13</v>
      </c>
      <c r="DA72" s="2">
        <f t="shared" si="85"/>
        <v>6.3451581969300061E-14</v>
      </c>
      <c r="DB72" s="2">
        <f t="shared" si="83"/>
        <v>5.1314376344337289E-15</v>
      </c>
      <c r="DC72" s="2">
        <f t="shared" si="83"/>
        <v>4.1552788265568609E-16</v>
      </c>
      <c r="DD72" s="2">
        <f t="shared" si="83"/>
        <v>3.3688925673442754E-17</v>
      </c>
      <c r="DE72" s="2">
        <f t="shared" si="83"/>
        <v>2.7344200156426369E-18</v>
      </c>
      <c r="DF72" s="2"/>
      <c r="DG72" s="6">
        <f t="shared" si="33"/>
        <v>133</v>
      </c>
      <c r="DH72" s="2">
        <f t="shared" si="69"/>
        <v>5.1900416542545333E-2</v>
      </c>
      <c r="DI72" s="2">
        <f t="shared" si="69"/>
        <v>1.7941766091571488E-2</v>
      </c>
      <c r="DJ72" s="2">
        <f t="shared" si="69"/>
        <v>1.8239823493365129E-3</v>
      </c>
      <c r="DK72" s="2">
        <f t="shared" si="69"/>
        <v>1.3814547155242886E-4</v>
      </c>
      <c r="DL72" s="2">
        <f t="shared" si="69"/>
        <v>9.4924029313014917E-6</v>
      </c>
      <c r="DM72" s="2">
        <f t="shared" si="69"/>
        <v>7.0119429486092959E-7</v>
      </c>
      <c r="DN72" s="2">
        <f t="shared" si="69"/>
        <v>5.1327610621765272E-8</v>
      </c>
      <c r="DO72" s="2">
        <f t="shared" si="69"/>
        <v>3.7142620623598078E-9</v>
      </c>
      <c r="DP72" s="2">
        <f t="shared" si="66"/>
        <v>2.6481097314956516E-10</v>
      </c>
      <c r="DQ72" s="2">
        <f t="shared" si="66"/>
        <v>1.5424928001550597E-11</v>
      </c>
      <c r="DR72" s="2">
        <f t="shared" si="66"/>
        <v>7.5531580989718347E-13</v>
      </c>
      <c r="DS72" s="2">
        <f t="shared" si="66"/>
        <v>4.112488127816505E-14</v>
      </c>
      <c r="DT72" s="2">
        <f t="shared" si="66"/>
        <v>0</v>
      </c>
      <c r="DU72" s="21">
        <f t="shared" si="79"/>
        <v>2.0025319268716153</v>
      </c>
      <c r="DV72" s="21">
        <f t="shared" si="79"/>
        <v>0.16194817174010928</v>
      </c>
      <c r="DW72" s="21">
        <f t="shared" si="79"/>
        <v>1.3114059976527041E-2</v>
      </c>
      <c r="DX72" s="21">
        <f t="shared" si="79"/>
        <v>1.063222494250999E-3</v>
      </c>
      <c r="DY72" s="21">
        <f t="shared" si="79"/>
        <v>8.6298295693587243E-5</v>
      </c>
      <c r="DZ72" s="21">
        <f t="shared" si="79"/>
        <v>7.0119675324021716E-6</v>
      </c>
      <c r="EA72" s="21">
        <f t="shared" si="79"/>
        <v>5.7030694729275806E-7</v>
      </c>
      <c r="EB72" s="21">
        <f t="shared" si="79"/>
        <v>4.6428276854179701E-8</v>
      </c>
      <c r="EC72" s="21">
        <f t="shared" si="79"/>
        <v>3.7830138590665978E-9</v>
      </c>
      <c r="ED72" s="21">
        <f t="shared" si="79"/>
        <v>3.0849853428883561E-10</v>
      </c>
      <c r="EE72" s="21">
        <f t="shared" si="79"/>
        <v>2.5177245808814311E-11</v>
      </c>
      <c r="EF72" s="21">
        <f t="shared" si="79"/>
        <v>2.0562930849986625E-12</v>
      </c>
      <c r="EG72" s="21">
        <f t="shared" si="79"/>
        <v>1.6806089089924965E-13</v>
      </c>
      <c r="EH72" s="2">
        <f t="shared" si="67"/>
        <v>64.432996077814821</v>
      </c>
      <c r="EI72" s="2">
        <f t="shared" si="67"/>
        <v>66.911188234653864</v>
      </c>
      <c r="EJ72" s="2">
        <f t="shared" si="67"/>
        <v>69.389380391492892</v>
      </c>
      <c r="EK72" s="2">
        <f t="shared" si="67"/>
        <v>71.867572548331935</v>
      </c>
      <c r="EL72" s="2">
        <f t="shared" si="67"/>
        <v>74.345764705170964</v>
      </c>
      <c r="EM72" s="2">
        <f t="shared" si="67"/>
        <v>76.823956862009993</v>
      </c>
      <c r="EN72" s="2">
        <f t="shared" si="67"/>
        <v>79.302149018849022</v>
      </c>
      <c r="EO72" s="2">
        <f t="shared" si="67"/>
        <v>81.780341175688051</v>
      </c>
      <c r="EP72" s="2">
        <f t="shared" ref="EO72:ET89" si="86">DP$12/$E72</f>
        <v>84.25853333252708</v>
      </c>
      <c r="EQ72" s="2">
        <f t="shared" si="86"/>
        <v>86.736725489366123</v>
      </c>
      <c r="ER72" s="2">
        <f t="shared" si="86"/>
        <v>89.214917646205151</v>
      </c>
      <c r="ES72" s="2">
        <f t="shared" si="86"/>
        <v>91.69310980304418</v>
      </c>
      <c r="ET72" s="2">
        <f t="shared" si="86"/>
        <v>94.171301959883209</v>
      </c>
      <c r="EU72" s="2">
        <f t="shared" si="70"/>
        <v>1.2690316393860012E-13</v>
      </c>
      <c r="EV72" s="2">
        <f t="shared" si="70"/>
        <v>1.0262875268867458E-14</v>
      </c>
      <c r="EW72" s="2">
        <f t="shared" si="70"/>
        <v>8.3105576531137219E-16</v>
      </c>
      <c r="EX72" s="2">
        <f t="shared" si="70"/>
        <v>6.7377851346885507E-17</v>
      </c>
      <c r="EY72" s="2">
        <f t="shared" si="70"/>
        <v>5.4688400312852739E-18</v>
      </c>
      <c r="EZ72" s="2">
        <f t="shared" si="70"/>
        <v>4.4435789178740782E-19</v>
      </c>
      <c r="FA72" s="2">
        <f t="shared" si="70"/>
        <v>3.6141124670016576E-20</v>
      </c>
      <c r="FB72" s="2">
        <f t="shared" si="70"/>
        <v>2.9422228678189561E-21</v>
      </c>
      <c r="FC72" s="2">
        <f t="shared" si="68"/>
        <v>2.3973471857203496E-22</v>
      </c>
      <c r="FD72" s="2">
        <f t="shared" si="68"/>
        <v>1.9549970487252179E-23</v>
      </c>
      <c r="FE72" s="2">
        <f t="shared" si="68"/>
        <v>1.595516210951485E-24</v>
      </c>
      <c r="FF72" s="2">
        <f t="shared" si="68"/>
        <v>1.3031008143210814E-25</v>
      </c>
      <c r="FG72" s="2">
        <f t="shared" si="68"/>
        <v>1.0650246571562091E-26</v>
      </c>
    </row>
    <row r="73" spans="1:163" x14ac:dyDescent="0.25">
      <c r="A73" s="19">
        <v>55</v>
      </c>
      <c r="B73" s="19">
        <v>135</v>
      </c>
      <c r="C73" s="4">
        <f t="shared" si="37"/>
        <v>55</v>
      </c>
      <c r="D73" s="20">
        <f t="shared" si="37"/>
        <v>135</v>
      </c>
      <c r="E73" s="8">
        <f t="shared" si="12"/>
        <v>408.16</v>
      </c>
      <c r="F73" s="21">
        <f t="shared" si="44"/>
        <v>6.3371356147021542E-14</v>
      </c>
      <c r="G73" s="7">
        <f t="shared" si="13"/>
        <v>1.4555864780438064</v>
      </c>
      <c r="H73" s="7">
        <f t="shared" si="14"/>
        <v>7.0306553421277604E-3</v>
      </c>
      <c r="I73" s="32">
        <f t="shared" si="15"/>
        <v>86.942894540367575</v>
      </c>
      <c r="J73" s="2">
        <f t="shared" si="38"/>
        <v>0.10540221695288267</v>
      </c>
      <c r="K73" s="2">
        <f t="shared" si="16"/>
        <v>0.9149429382406663</v>
      </c>
      <c r="L73" s="2">
        <f t="shared" si="45"/>
        <v>1.0152457410082598</v>
      </c>
      <c r="M73" s="2">
        <f t="shared" si="17"/>
        <v>0.93047221265991631</v>
      </c>
      <c r="N73" s="2">
        <f t="shared" si="18"/>
        <v>0.91786632671026891</v>
      </c>
      <c r="O73" s="2">
        <f t="shared" si="19"/>
        <v>0.13942061131840144</v>
      </c>
      <c r="P73" s="2">
        <f t="shared" si="20"/>
        <v>8.3411185428994811E-2</v>
      </c>
      <c r="Q73" s="6">
        <f t="shared" si="21"/>
        <v>135</v>
      </c>
      <c r="R73" s="2">
        <f t="shared" si="71"/>
        <v>0.05</v>
      </c>
      <c r="S73" s="2">
        <f t="shared" si="71"/>
        <v>0.1</v>
      </c>
      <c r="T73" s="2">
        <f t="shared" si="71"/>
        <v>0.15</v>
      </c>
      <c r="U73" s="2">
        <f t="shared" si="71"/>
        <v>0.2</v>
      </c>
      <c r="V73" s="2">
        <f t="shared" si="71"/>
        <v>0.2</v>
      </c>
      <c r="W73" s="2">
        <f t="shared" si="71"/>
        <v>0.14999999381492984</v>
      </c>
      <c r="X73" s="2">
        <f t="shared" si="71"/>
        <v>7.5094206294824328E-2</v>
      </c>
      <c r="Y73" s="2">
        <f t="shared" si="71"/>
        <v>5.3780125501621595E-3</v>
      </c>
      <c r="Z73" s="21">
        <f t="shared" si="76"/>
        <v>4776728.2603691602</v>
      </c>
      <c r="AA73" s="21">
        <f t="shared" si="76"/>
        <v>387015.50650521065</v>
      </c>
      <c r="AB73" s="21">
        <f t="shared" si="76"/>
        <v>31422.709847918024</v>
      </c>
      <c r="AC73" s="21">
        <f t="shared" si="76"/>
        <v>2556.2146577108351</v>
      </c>
      <c r="AD73" s="21">
        <f t="shared" si="76"/>
        <v>208.31483508492613</v>
      </c>
      <c r="AE73" s="21">
        <f t="shared" si="76"/>
        <v>17.004007503234892</v>
      </c>
      <c r="AF73" s="21">
        <f t="shared" si="76"/>
        <v>1.3900697306602534</v>
      </c>
      <c r="AG73" s="21">
        <f t="shared" si="76"/>
        <v>0.11379627573400222</v>
      </c>
      <c r="AH73" s="2">
        <f t="shared" si="61"/>
        <v>49.32097836249222</v>
      </c>
      <c r="AI73" s="2">
        <f t="shared" si="61"/>
        <v>51.787027280616826</v>
      </c>
      <c r="AJ73" s="2">
        <f t="shared" si="61"/>
        <v>54.253076198741439</v>
      </c>
      <c r="AK73" s="2">
        <f t="shared" si="61"/>
        <v>56.719125116866046</v>
      </c>
      <c r="AL73" s="2">
        <f t="shared" si="61"/>
        <v>59.185174034990659</v>
      </c>
      <c r="AM73" s="2">
        <f t="shared" si="61"/>
        <v>61.651222953115273</v>
      </c>
      <c r="AN73" s="2">
        <f t="shared" si="61"/>
        <v>64.117271871239879</v>
      </c>
      <c r="AO73" s="2">
        <f t="shared" si="60"/>
        <v>66.583320789364507</v>
      </c>
      <c r="AP73" s="2">
        <f t="shared" si="75"/>
        <v>3.0270774984853551E-7</v>
      </c>
      <c r="AQ73" s="2">
        <f t="shared" si="74"/>
        <v>2.4525697563777331E-8</v>
      </c>
      <c r="AR73" s="2">
        <f t="shared" si="74"/>
        <v>1.99129973905359E-9</v>
      </c>
      <c r="AS73" s="2">
        <f t="shared" si="74"/>
        <v>1.6199078953329183E-10</v>
      </c>
      <c r="AT73" s="2">
        <f t="shared" si="74"/>
        <v>1.3201193607212163E-11</v>
      </c>
      <c r="AU73" s="2">
        <f t="shared" si="74"/>
        <v>1.0775670154909095E-12</v>
      </c>
      <c r="AV73" s="2">
        <f t="shared" si="74"/>
        <v>8.8090603973391657E-14</v>
      </c>
      <c r="AW73" s="2">
        <f t="shared" si="74"/>
        <v>7.2114243178273642E-15</v>
      </c>
      <c r="AX73" s="2"/>
      <c r="AY73" s="6">
        <f t="shared" si="25"/>
        <v>135</v>
      </c>
      <c r="AZ73" s="2">
        <f t="shared" si="72"/>
        <v>0.05</v>
      </c>
      <c r="BA73" s="2">
        <f t="shared" si="72"/>
        <v>0.15</v>
      </c>
      <c r="BB73" s="2">
        <f t="shared" si="72"/>
        <v>0.2</v>
      </c>
      <c r="BC73" s="2">
        <f t="shared" si="72"/>
        <v>0.2</v>
      </c>
      <c r="BD73" s="2">
        <f t="shared" si="72"/>
        <v>0.19999999137627431</v>
      </c>
      <c r="BE73" s="2">
        <f t="shared" si="72"/>
        <v>0.1125021300014729</v>
      </c>
      <c r="BF73" s="2">
        <f t="shared" si="72"/>
        <v>5.3642053325216044E-3</v>
      </c>
      <c r="BG73" s="21">
        <f t="shared" si="77"/>
        <v>386083.80992760864</v>
      </c>
      <c r="BH73" s="21">
        <f t="shared" si="77"/>
        <v>31345.135484087103</v>
      </c>
      <c r="BI73" s="21">
        <f t="shared" si="77"/>
        <v>2549.7582309557347</v>
      </c>
      <c r="BJ73" s="21">
        <f t="shared" si="77"/>
        <v>207.777603546347</v>
      </c>
      <c r="BK73" s="21">
        <f t="shared" si="77"/>
        <v>16.959310715227105</v>
      </c>
      <c r="BL73" s="21">
        <f t="shared" si="77"/>
        <v>1.3863511627723515</v>
      </c>
      <c r="BM73" s="21">
        <f t="shared" si="77"/>
        <v>0.11348689727033975</v>
      </c>
      <c r="BN73" s="2">
        <f t="shared" si="80"/>
        <v>51.787027280616826</v>
      </c>
      <c r="BO73" s="2">
        <f t="shared" si="80"/>
        <v>54.253076198741439</v>
      </c>
      <c r="BP73" s="2">
        <f t="shared" si="80"/>
        <v>56.719125116866046</v>
      </c>
      <c r="BQ73" s="2">
        <f t="shared" si="80"/>
        <v>59.185174034990659</v>
      </c>
      <c r="BR73" s="2">
        <f t="shared" si="80"/>
        <v>61.651222953115273</v>
      </c>
      <c r="BS73" s="2">
        <f t="shared" si="80"/>
        <v>64.117271871239879</v>
      </c>
      <c r="BT73" s="2">
        <f t="shared" si="80"/>
        <v>66.583320789364507</v>
      </c>
      <c r="BU73" s="2">
        <f t="shared" si="84"/>
        <v>2.4466654687951381E-8</v>
      </c>
      <c r="BV73" s="2">
        <f t="shared" si="84"/>
        <v>1.986383746409203E-9</v>
      </c>
      <c r="BW73" s="2">
        <f t="shared" si="84"/>
        <v>1.615816370137516E-10</v>
      </c>
      <c r="BX73" s="2">
        <f t="shared" si="82"/>
        <v>1.3167148516040609E-11</v>
      </c>
      <c r="BY73" s="2">
        <f t="shared" si="82"/>
        <v>1.0747345194192123E-12</v>
      </c>
      <c r="BZ73" s="2">
        <f t="shared" si="82"/>
        <v>8.785495328340296E-14</v>
      </c>
      <c r="CA73" s="2">
        <f t="shared" si="82"/>
        <v>7.191818585022139E-15</v>
      </c>
      <c r="CB73" s="2"/>
      <c r="CC73" s="6">
        <f t="shared" si="29"/>
        <v>135</v>
      </c>
      <c r="CD73" s="2">
        <f t="shared" si="73"/>
        <v>0</v>
      </c>
      <c r="CE73" s="2">
        <f t="shared" si="73"/>
        <v>0</v>
      </c>
      <c r="CF73" s="2">
        <f t="shared" si="73"/>
        <v>3.7500710000490968E-2</v>
      </c>
      <c r="CG73" s="2">
        <f t="shared" si="73"/>
        <v>0.10191990131791048</v>
      </c>
      <c r="CH73" s="2">
        <f t="shared" si="73"/>
        <v>0</v>
      </c>
      <c r="CI73" s="2">
        <f t="shared" si="73"/>
        <v>0</v>
      </c>
      <c r="CJ73" s="2">
        <f t="shared" si="73"/>
        <v>0</v>
      </c>
      <c r="CK73" s="21">
        <f t="shared" si="78"/>
        <v>207.777603546347</v>
      </c>
      <c r="CL73" s="21">
        <f t="shared" si="78"/>
        <v>16.959310715227105</v>
      </c>
      <c r="CM73" s="21">
        <f t="shared" si="78"/>
        <v>1.3863511627723515</v>
      </c>
      <c r="CN73" s="21">
        <f t="shared" si="78"/>
        <v>0.11348689727033975</v>
      </c>
      <c r="CO73" s="21">
        <f t="shared" si="78"/>
        <v>9.3021334067219155E-3</v>
      </c>
      <c r="CP73" s="21">
        <f t="shared" si="78"/>
        <v>7.6338768236825904E-4</v>
      </c>
      <c r="CQ73" s="21">
        <f t="shared" si="78"/>
        <v>6.271893653519593E-5</v>
      </c>
      <c r="CR73" s="2">
        <f t="shared" si="81"/>
        <v>59.185174034990659</v>
      </c>
      <c r="CS73" s="2">
        <f t="shared" si="81"/>
        <v>61.651222953115273</v>
      </c>
      <c r="CT73" s="2">
        <f t="shared" si="81"/>
        <v>64.117271871239879</v>
      </c>
      <c r="CU73" s="2">
        <f t="shared" si="81"/>
        <v>66.583320789364507</v>
      </c>
      <c r="CV73" s="2">
        <f t="shared" si="81"/>
        <v>69.049369707489106</v>
      </c>
      <c r="CW73" s="2">
        <f t="shared" si="81"/>
        <v>71.515418625613719</v>
      </c>
      <c r="CX73" s="2">
        <f t="shared" si="81"/>
        <v>73.981467543738333</v>
      </c>
      <c r="CY73" s="2">
        <f t="shared" si="85"/>
        <v>1.3167148516040609E-11</v>
      </c>
      <c r="CZ73" s="2">
        <f t="shared" si="85"/>
        <v>1.0747345194192123E-12</v>
      </c>
      <c r="DA73" s="2">
        <f t="shared" si="85"/>
        <v>8.785495328340296E-14</v>
      </c>
      <c r="DB73" s="2">
        <f t="shared" si="83"/>
        <v>7.191818585022139E-15</v>
      </c>
      <c r="DC73" s="2">
        <f t="shared" si="83"/>
        <v>5.8948880904721938E-16</v>
      </c>
      <c r="DD73" s="2">
        <f t="shared" si="83"/>
        <v>4.8376912697698741E-17</v>
      </c>
      <c r="DE73" s="2">
        <f t="shared" si="83"/>
        <v>3.9745840643373335E-18</v>
      </c>
      <c r="DF73" s="2"/>
      <c r="DG73" s="6">
        <f t="shared" si="33"/>
        <v>135</v>
      </c>
      <c r="DH73" s="2">
        <f t="shared" si="69"/>
        <v>5.6250425988196164E-2</v>
      </c>
      <c r="DI73" s="2">
        <f t="shared" si="69"/>
        <v>2.436700005132994E-2</v>
      </c>
      <c r="DJ73" s="2">
        <f t="shared" si="69"/>
        <v>2.5805185955889436E-3</v>
      </c>
      <c r="DK73" s="2">
        <f t="shared" si="69"/>
        <v>1.9832935670160203E-4</v>
      </c>
      <c r="DL73" s="2">
        <f t="shared" si="69"/>
        <v>1.3797300667628409E-5</v>
      </c>
      <c r="DM73" s="2">
        <f t="shared" si="69"/>
        <v>1.0316668747845093E-6</v>
      </c>
      <c r="DN73" s="2">
        <f t="shared" si="69"/>
        <v>7.6441303916707776E-8</v>
      </c>
      <c r="DO73" s="2">
        <f t="shared" si="69"/>
        <v>5.5991850000935984E-9</v>
      </c>
      <c r="DP73" s="2">
        <f t="shared" si="66"/>
        <v>4.0407626911154184E-10</v>
      </c>
      <c r="DQ73" s="2">
        <f t="shared" si="66"/>
        <v>2.3824592298993253E-11</v>
      </c>
      <c r="DR73" s="2">
        <f t="shared" si="66"/>
        <v>1.1808820588044001E-12</v>
      </c>
      <c r="DS73" s="2">
        <f t="shared" si="66"/>
        <v>6.508349414957593E-14</v>
      </c>
      <c r="DT73" s="2">
        <f t="shared" si="66"/>
        <v>0</v>
      </c>
      <c r="DU73" s="21">
        <f t="shared" si="79"/>
        <v>2.772702325544703</v>
      </c>
      <c r="DV73" s="21">
        <f t="shared" si="79"/>
        <v>0.22697379454067951</v>
      </c>
      <c r="DW73" s="21">
        <f t="shared" si="79"/>
        <v>1.8604266813443831E-2</v>
      </c>
      <c r="DX73" s="21">
        <f t="shared" si="79"/>
        <v>1.5267753647365181E-3</v>
      </c>
      <c r="DY73" s="21">
        <f t="shared" si="79"/>
        <v>1.2543787307039186E-4</v>
      </c>
      <c r="DZ73" s="21">
        <f t="shared" si="79"/>
        <v>1.031672196507894E-5</v>
      </c>
      <c r="EA73" s="21">
        <f t="shared" si="79"/>
        <v>8.4934818199282684E-7</v>
      </c>
      <c r="EB73" s="21">
        <f t="shared" si="79"/>
        <v>6.9989814929409211E-8</v>
      </c>
      <c r="EC73" s="21">
        <f t="shared" si="79"/>
        <v>5.7725181938942003E-9</v>
      </c>
      <c r="ED73" s="21">
        <f t="shared" si="79"/>
        <v>4.7649188265795731E-10</v>
      </c>
      <c r="EE73" s="21">
        <f t="shared" si="79"/>
        <v>3.9362763070143991E-11</v>
      </c>
      <c r="EF73" s="21">
        <f t="shared" si="79"/>
        <v>3.254147710362275E-12</v>
      </c>
      <c r="EG73" s="21">
        <f t="shared" si="79"/>
        <v>2.6921158260655179E-13</v>
      </c>
      <c r="EH73" s="2">
        <f t="shared" ref="EH73:ET93" si="87">DH$12/$E73</f>
        <v>64.117271871239879</v>
      </c>
      <c r="EI73" s="2">
        <f t="shared" si="87"/>
        <v>66.583320789364507</v>
      </c>
      <c r="EJ73" s="2">
        <f t="shared" si="87"/>
        <v>69.049369707489106</v>
      </c>
      <c r="EK73" s="2">
        <f t="shared" si="87"/>
        <v>71.515418625613719</v>
      </c>
      <c r="EL73" s="2">
        <f t="shared" si="87"/>
        <v>73.981467543738333</v>
      </c>
      <c r="EM73" s="2">
        <f t="shared" si="87"/>
        <v>76.447516461862946</v>
      </c>
      <c r="EN73" s="2">
        <f t="shared" si="87"/>
        <v>78.913565379987546</v>
      </c>
      <c r="EO73" s="2">
        <f t="shared" si="86"/>
        <v>81.379614298112159</v>
      </c>
      <c r="EP73" s="2">
        <f t="shared" si="86"/>
        <v>83.845663216236773</v>
      </c>
      <c r="EQ73" s="2">
        <f t="shared" si="86"/>
        <v>86.311712134361386</v>
      </c>
      <c r="ER73" s="2">
        <f t="shared" si="86"/>
        <v>88.777761052485999</v>
      </c>
      <c r="ES73" s="2">
        <f t="shared" si="86"/>
        <v>91.243809970610599</v>
      </c>
      <c r="ET73" s="2">
        <f t="shared" si="86"/>
        <v>93.709858888735212</v>
      </c>
      <c r="EU73" s="2">
        <f t="shared" si="70"/>
        <v>1.7570990656680592E-13</v>
      </c>
      <c r="EV73" s="2">
        <f t="shared" si="70"/>
        <v>1.4383637170044278E-14</v>
      </c>
      <c r="EW73" s="2">
        <f t="shared" si="70"/>
        <v>1.1789776180944388E-15</v>
      </c>
      <c r="EX73" s="2">
        <f t="shared" si="70"/>
        <v>9.6753825395397481E-17</v>
      </c>
      <c r="EY73" s="2">
        <f t="shared" si="70"/>
        <v>7.949168128674667E-18</v>
      </c>
      <c r="EZ73" s="2">
        <f t="shared" si="70"/>
        <v>6.537846619190154E-19</v>
      </c>
      <c r="FA73" s="2">
        <f t="shared" si="70"/>
        <v>5.3824346133899258E-20</v>
      </c>
      <c r="FB73" s="2">
        <f t="shared" si="70"/>
        <v>4.4353494885559341E-21</v>
      </c>
      <c r="FC73" s="2">
        <f t="shared" si="68"/>
        <v>3.6581230633043815E-22</v>
      </c>
      <c r="FD73" s="2">
        <f t="shared" si="68"/>
        <v>3.0195936797082451E-23</v>
      </c>
      <c r="FE73" s="2">
        <f t="shared" si="68"/>
        <v>2.4944716774489299E-24</v>
      </c>
      <c r="FF73" s="2">
        <f t="shared" si="68"/>
        <v>2.0621975350838268E-25</v>
      </c>
      <c r="FG73" s="2">
        <f t="shared" si="68"/>
        <v>1.7060303080263112E-26</v>
      </c>
    </row>
    <row r="74" spans="1:163" x14ac:dyDescent="0.25">
      <c r="A74" s="19">
        <v>56</v>
      </c>
      <c r="B74" s="19">
        <v>137</v>
      </c>
      <c r="C74" s="4">
        <f t="shared" si="37"/>
        <v>56</v>
      </c>
      <c r="D74" s="20">
        <f t="shared" si="37"/>
        <v>137</v>
      </c>
      <c r="E74" s="8">
        <f t="shared" si="12"/>
        <v>410.16</v>
      </c>
      <c r="F74" s="21">
        <f t="shared" si="44"/>
        <v>6.3371356147021542E-14</v>
      </c>
      <c r="G74" s="7">
        <f t="shared" si="13"/>
        <v>1.4424813567224297</v>
      </c>
      <c r="H74" s="7">
        <f t="shared" si="14"/>
        <v>6.3819113647809239E-3</v>
      </c>
      <c r="I74" s="32">
        <f t="shared" si="15"/>
        <v>87.096246047385449</v>
      </c>
      <c r="J74" s="2">
        <f t="shared" si="38"/>
        <v>0.11105622255559901</v>
      </c>
      <c r="K74" s="2">
        <f t="shared" si="16"/>
        <v>0.928425196305244</v>
      </c>
      <c r="L74" s="2">
        <f t="shared" si="45"/>
        <v>1.020737451749838</v>
      </c>
      <c r="M74" s="2">
        <f t="shared" si="17"/>
        <v>0.9426686755331708</v>
      </c>
      <c r="N74" s="2">
        <f t="shared" si="18"/>
        <v>0.93519708819568848</v>
      </c>
      <c r="O74" s="2">
        <f t="shared" si="19"/>
        <v>0.18190193417183292</v>
      </c>
      <c r="P74" s="2">
        <f t="shared" si="20"/>
        <v>9.5240668381484747E-2</v>
      </c>
      <c r="Q74" s="6">
        <f t="shared" si="21"/>
        <v>137</v>
      </c>
      <c r="R74" s="2">
        <f t="shared" si="71"/>
        <v>0.05</v>
      </c>
      <c r="S74" s="2">
        <f t="shared" si="71"/>
        <v>0.1</v>
      </c>
      <c r="T74" s="2">
        <f t="shared" si="71"/>
        <v>0.15</v>
      </c>
      <c r="U74" s="2">
        <f t="shared" si="71"/>
        <v>0.2</v>
      </c>
      <c r="V74" s="2">
        <f t="shared" si="71"/>
        <v>0.2</v>
      </c>
      <c r="W74" s="2">
        <f t="shared" si="71"/>
        <v>0.14999999998726338</v>
      </c>
      <c r="X74" s="2">
        <f t="shared" si="71"/>
        <v>8.5319763193381568E-2</v>
      </c>
      <c r="Y74" s="2">
        <f t="shared" si="71"/>
        <v>7.3489123525259164E-3</v>
      </c>
      <c r="Z74" s="21">
        <f t="shared" si="76"/>
        <v>6133982.1462584231</v>
      </c>
      <c r="AA74" s="21">
        <f t="shared" si="76"/>
        <v>502997.92820125294</v>
      </c>
      <c r="AB74" s="21">
        <f t="shared" si="76"/>
        <v>41333.960657465148</v>
      </c>
      <c r="AC74" s="21">
        <f t="shared" si="76"/>
        <v>3403.1884530852012</v>
      </c>
      <c r="AD74" s="21">
        <f t="shared" si="76"/>
        <v>280.69452089442842</v>
      </c>
      <c r="AE74" s="21">
        <f t="shared" si="76"/>
        <v>23.189419379038135</v>
      </c>
      <c r="AF74" s="21">
        <f t="shared" si="76"/>
        <v>1.9186680316907907</v>
      </c>
      <c r="AG74" s="21">
        <f t="shared" si="76"/>
        <v>0.15897023011634565</v>
      </c>
      <c r="AH74" s="2">
        <f t="shared" si="61"/>
        <v>49.080482076347828</v>
      </c>
      <c r="AI74" s="2">
        <f t="shared" si="61"/>
        <v>51.534506180165216</v>
      </c>
      <c r="AJ74" s="2">
        <f t="shared" si="61"/>
        <v>53.988530283982605</v>
      </c>
      <c r="AK74" s="2">
        <f t="shared" si="61"/>
        <v>56.442554387799994</v>
      </c>
      <c r="AL74" s="2">
        <f t="shared" si="61"/>
        <v>58.89657849161739</v>
      </c>
      <c r="AM74" s="2">
        <f t="shared" si="61"/>
        <v>61.350602595434779</v>
      </c>
      <c r="AN74" s="2">
        <f t="shared" si="61"/>
        <v>63.804626699252168</v>
      </c>
      <c r="AO74" s="2">
        <f t="shared" si="60"/>
        <v>66.258650803069571</v>
      </c>
      <c r="AP74" s="2">
        <f t="shared" si="75"/>
        <v>3.8871876923315295E-7</v>
      </c>
      <c r="AQ74" s="2">
        <f t="shared" si="74"/>
        <v>3.1875660915871266E-8</v>
      </c>
      <c r="AR74" s="2">
        <f t="shared" si="74"/>
        <v>2.6193891439678562E-9</v>
      </c>
      <c r="AS74" s="2">
        <f t="shared" si="74"/>
        <v>2.1566466756715532E-10</v>
      </c>
      <c r="AT74" s="2">
        <f t="shared" si="74"/>
        <v>1.7787992454455654E-11</v>
      </c>
      <c r="AU74" s="2">
        <f t="shared" si="74"/>
        <v>1.4695449543884535E-12</v>
      </c>
      <c r="AV74" s="2">
        <f t="shared" si="74"/>
        <v>1.2158859516670834E-13</v>
      </c>
      <c r="AW74" s="2">
        <f t="shared" si="74"/>
        <v>1.0074159069560154E-14</v>
      </c>
      <c r="AX74" s="2"/>
      <c r="AY74" s="6">
        <f t="shared" si="25"/>
        <v>137</v>
      </c>
      <c r="AZ74" s="2">
        <f t="shared" si="72"/>
        <v>0.05</v>
      </c>
      <c r="BA74" s="2">
        <f t="shared" si="72"/>
        <v>0.15</v>
      </c>
      <c r="BB74" s="2">
        <f t="shared" si="72"/>
        <v>0.2</v>
      </c>
      <c r="BC74" s="2">
        <f t="shared" si="72"/>
        <v>0.2</v>
      </c>
      <c r="BD74" s="2">
        <f t="shared" si="72"/>
        <v>0.19999999998195295</v>
      </c>
      <c r="BE74" s="2">
        <f t="shared" si="72"/>
        <v>0.12786657545834682</v>
      </c>
      <c r="BF74" s="2">
        <f t="shared" si="72"/>
        <v>7.3305127553886301E-3</v>
      </c>
      <c r="BG74" s="21">
        <f t="shared" si="77"/>
        <v>501790.30846541031</v>
      </c>
      <c r="BH74" s="21">
        <f t="shared" si="77"/>
        <v>41232.181195967583</v>
      </c>
      <c r="BI74" s="21">
        <f t="shared" si="77"/>
        <v>3394.613848606135</v>
      </c>
      <c r="BJ74" s="21">
        <f t="shared" si="77"/>
        <v>279.97232016408032</v>
      </c>
      <c r="BK74" s="21">
        <f t="shared" si="77"/>
        <v>23.128599908193031</v>
      </c>
      <c r="BL74" s="21">
        <f t="shared" si="77"/>
        <v>1.9135464054326439</v>
      </c>
      <c r="BM74" s="21">
        <f t="shared" si="77"/>
        <v>0.1585389250660505</v>
      </c>
      <c r="BN74" s="2">
        <f t="shared" si="80"/>
        <v>51.534506180165216</v>
      </c>
      <c r="BO74" s="2">
        <f t="shared" si="80"/>
        <v>53.988530283982605</v>
      </c>
      <c r="BP74" s="2">
        <f t="shared" si="80"/>
        <v>56.442554387799994</v>
      </c>
      <c r="BQ74" s="2">
        <f t="shared" si="80"/>
        <v>58.89657849161739</v>
      </c>
      <c r="BR74" s="2">
        <f t="shared" si="80"/>
        <v>61.350602595434779</v>
      </c>
      <c r="BS74" s="2">
        <f t="shared" si="80"/>
        <v>63.804626699252168</v>
      </c>
      <c r="BT74" s="2">
        <f t="shared" si="80"/>
        <v>66.258650803069571</v>
      </c>
      <c r="BU74" s="2">
        <f t="shared" si="84"/>
        <v>3.1799132415315237E-8</v>
      </c>
      <c r="BV74" s="2">
        <f t="shared" si="84"/>
        <v>2.6129392414586633E-9</v>
      </c>
      <c r="BW74" s="2">
        <f t="shared" si="84"/>
        <v>2.1512128325268698E-10</v>
      </c>
      <c r="BX74" s="2">
        <f t="shared" si="82"/>
        <v>1.7742225614756282E-11</v>
      </c>
      <c r="BY74" s="2">
        <f t="shared" si="82"/>
        <v>1.4656907420406272E-12</v>
      </c>
      <c r="BZ74" s="2">
        <f t="shared" si="82"/>
        <v>1.2126403076504379E-13</v>
      </c>
      <c r="CA74" s="2">
        <f t="shared" si="82"/>
        <v>1.0046826683609639E-14</v>
      </c>
      <c r="CB74" s="2"/>
      <c r="CC74" s="6">
        <f t="shared" si="29"/>
        <v>137</v>
      </c>
      <c r="CD74" s="2">
        <f t="shared" si="73"/>
        <v>0</v>
      </c>
      <c r="CE74" s="2">
        <f t="shared" si="73"/>
        <v>0</v>
      </c>
      <c r="CF74" s="2">
        <f t="shared" si="73"/>
        <v>4.2622191819448943E-2</v>
      </c>
      <c r="CG74" s="2">
        <f t="shared" si="73"/>
        <v>0.13927974235238397</v>
      </c>
      <c r="CH74" s="2">
        <f t="shared" si="73"/>
        <v>0</v>
      </c>
      <c r="CI74" s="2">
        <f t="shared" si="73"/>
        <v>0</v>
      </c>
      <c r="CJ74" s="2">
        <f t="shared" si="73"/>
        <v>0</v>
      </c>
      <c r="CK74" s="21">
        <f t="shared" si="78"/>
        <v>279.97232016408032</v>
      </c>
      <c r="CL74" s="21">
        <f t="shared" si="78"/>
        <v>23.128599908193031</v>
      </c>
      <c r="CM74" s="21">
        <f t="shared" si="78"/>
        <v>1.9135464054326439</v>
      </c>
      <c r="CN74" s="21">
        <f t="shared" si="78"/>
        <v>0.1585389250660505</v>
      </c>
      <c r="CO74" s="21">
        <f t="shared" si="78"/>
        <v>1.3152158787935554E-2</v>
      </c>
      <c r="CP74" s="21">
        <f t="shared" si="78"/>
        <v>1.0924052783733811E-3</v>
      </c>
      <c r="CQ74" s="21">
        <f t="shared" si="78"/>
        <v>9.0836704722199944E-5</v>
      </c>
      <c r="CR74" s="2">
        <f t="shared" si="81"/>
        <v>58.89657849161739</v>
      </c>
      <c r="CS74" s="2">
        <f t="shared" si="81"/>
        <v>61.350602595434779</v>
      </c>
      <c r="CT74" s="2">
        <f t="shared" si="81"/>
        <v>63.804626699252168</v>
      </c>
      <c r="CU74" s="2">
        <f t="shared" si="81"/>
        <v>66.258650803069571</v>
      </c>
      <c r="CV74" s="2">
        <f t="shared" si="81"/>
        <v>68.71267490688696</v>
      </c>
      <c r="CW74" s="2">
        <f t="shared" si="81"/>
        <v>71.166699010704349</v>
      </c>
      <c r="CX74" s="2">
        <f t="shared" si="81"/>
        <v>73.620723114521738</v>
      </c>
      <c r="CY74" s="2">
        <f t="shared" si="85"/>
        <v>1.7742225614756282E-11</v>
      </c>
      <c r="CZ74" s="2">
        <f t="shared" si="85"/>
        <v>1.4656907420406272E-12</v>
      </c>
      <c r="DA74" s="2">
        <f t="shared" si="85"/>
        <v>1.2126403076504379E-13</v>
      </c>
      <c r="DB74" s="2">
        <f t="shared" si="83"/>
        <v>1.0046826683609639E-14</v>
      </c>
      <c r="DC74" s="2">
        <f t="shared" si="83"/>
        <v>8.3347013865518127E-16</v>
      </c>
      <c r="DD74" s="2">
        <f t="shared" si="83"/>
        <v>6.9227203952776181E-17</v>
      </c>
      <c r="DE74" s="2">
        <f t="shared" si="83"/>
        <v>5.756445166175357E-18</v>
      </c>
      <c r="DF74" s="2"/>
      <c r="DG74" s="6">
        <f t="shared" si="33"/>
        <v>137</v>
      </c>
      <c r="DH74" s="2">
        <f t="shared" si="69"/>
        <v>5.869363071482385E-2</v>
      </c>
      <c r="DI74" s="2">
        <f t="shared" si="69"/>
        <v>3.2607113197533462E-2</v>
      </c>
      <c r="DJ74" s="2">
        <f t="shared" si="69"/>
        <v>3.6345921601069579E-3</v>
      </c>
      <c r="DK74" s="2">
        <f t="shared" si="69"/>
        <v>2.8371532739871586E-4</v>
      </c>
      <c r="DL74" s="2">
        <f t="shared" si="69"/>
        <v>1.9982259861288655E-5</v>
      </c>
      <c r="DM74" s="2">
        <f t="shared" si="69"/>
        <v>1.5122551198620827E-6</v>
      </c>
      <c r="DN74" s="2">
        <f t="shared" si="69"/>
        <v>1.1340663286452113E-7</v>
      </c>
      <c r="DO74" s="2">
        <f t="shared" si="69"/>
        <v>8.4073478490154231E-9</v>
      </c>
      <c r="DP74" s="2">
        <f t="shared" si="69"/>
        <v>6.1407472440322412E-10</v>
      </c>
      <c r="DQ74" s="2">
        <f t="shared" si="69"/>
        <v>3.6644348666570182E-11</v>
      </c>
      <c r="DR74" s="2">
        <f t="shared" si="69"/>
        <v>1.8382795285987186E-12</v>
      </c>
      <c r="DS74" s="2">
        <f t="shared" si="69"/>
        <v>1.0254019855437946E-13</v>
      </c>
      <c r="DT74" s="2">
        <f t="shared" si="69"/>
        <v>0</v>
      </c>
      <c r="DU74" s="21">
        <f t="shared" si="79"/>
        <v>3.8270928108652877</v>
      </c>
      <c r="DV74" s="21">
        <f t="shared" si="79"/>
        <v>0.31707785013210099</v>
      </c>
      <c r="DW74" s="21">
        <f t="shared" si="79"/>
        <v>2.6304317575871108E-2</v>
      </c>
      <c r="DX74" s="21">
        <f t="shared" si="79"/>
        <v>2.1848105567467621E-3</v>
      </c>
      <c r="DY74" s="21">
        <f t="shared" si="79"/>
        <v>1.8167340944439989E-4</v>
      </c>
      <c r="DZ74" s="21">
        <f t="shared" si="79"/>
        <v>1.5122665545584747E-5</v>
      </c>
      <c r="EA74" s="21">
        <f t="shared" si="79"/>
        <v>1.2600744924104637E-6</v>
      </c>
      <c r="EB74" s="21">
        <f t="shared" si="79"/>
        <v>1.050918536739868E-7</v>
      </c>
      <c r="EC74" s="21">
        <f t="shared" si="79"/>
        <v>8.7724961166561188E-9</v>
      </c>
      <c r="ED74" s="21">
        <f t="shared" si="79"/>
        <v>7.3288692332979061E-10</v>
      </c>
      <c r="EE74" s="21">
        <f t="shared" si="79"/>
        <v>6.1276022292547867E-11</v>
      </c>
      <c r="EF74" s="21">
        <f t="shared" si="79"/>
        <v>5.1270282604514291E-12</v>
      </c>
      <c r="EG74" s="21">
        <f t="shared" si="79"/>
        <v>4.2928487888857258E-13</v>
      </c>
      <c r="EH74" s="2">
        <f t="shared" si="87"/>
        <v>63.804626699252168</v>
      </c>
      <c r="EI74" s="2">
        <f t="shared" si="87"/>
        <v>66.258650803069571</v>
      </c>
      <c r="EJ74" s="2">
        <f t="shared" si="87"/>
        <v>68.71267490688696</v>
      </c>
      <c r="EK74" s="2">
        <f t="shared" si="87"/>
        <v>71.166699010704349</v>
      </c>
      <c r="EL74" s="2">
        <f t="shared" si="87"/>
        <v>73.620723114521738</v>
      </c>
      <c r="EM74" s="2">
        <f t="shared" si="87"/>
        <v>76.074747218339127</v>
      </c>
      <c r="EN74" s="2">
        <f t="shared" si="87"/>
        <v>78.528771322156516</v>
      </c>
      <c r="EO74" s="2">
        <f t="shared" si="86"/>
        <v>80.982795425973919</v>
      </c>
      <c r="EP74" s="2">
        <f t="shared" si="86"/>
        <v>83.436819529791308</v>
      </c>
      <c r="EQ74" s="2">
        <f t="shared" si="86"/>
        <v>85.890843633608696</v>
      </c>
      <c r="ER74" s="2">
        <f t="shared" si="86"/>
        <v>88.344867737426085</v>
      </c>
      <c r="ES74" s="2">
        <f t="shared" si="86"/>
        <v>90.798891841243474</v>
      </c>
      <c r="ET74" s="2">
        <f t="shared" si="86"/>
        <v>93.252915945060863</v>
      </c>
      <c r="EU74" s="2">
        <f t="shared" si="70"/>
        <v>2.4252806153008759E-13</v>
      </c>
      <c r="EV74" s="2">
        <f t="shared" si="70"/>
        <v>2.0093653367219278E-14</v>
      </c>
      <c r="EW74" s="2">
        <f t="shared" si="70"/>
        <v>1.6669402773103625E-15</v>
      </c>
      <c r="EX74" s="2">
        <f t="shared" si="70"/>
        <v>1.3845440790555236E-16</v>
      </c>
      <c r="EY74" s="2">
        <f t="shared" si="70"/>
        <v>1.1512890332350714E-17</v>
      </c>
      <c r="EZ74" s="2">
        <f t="shared" si="70"/>
        <v>9.5834382418174081E-19</v>
      </c>
      <c r="FA74" s="2">
        <f t="shared" si="70"/>
        <v>7.9852629430327449E-20</v>
      </c>
      <c r="FB74" s="2">
        <f t="shared" si="70"/>
        <v>6.6598132873251092E-21</v>
      </c>
      <c r="FC74" s="2">
        <f t="shared" si="68"/>
        <v>5.5592497570698559E-22</v>
      </c>
      <c r="FD74" s="2">
        <f t="shared" si="68"/>
        <v>4.644403823382727E-23</v>
      </c>
      <c r="FE74" s="2">
        <f t="shared" si="68"/>
        <v>3.8831446319738899E-24</v>
      </c>
      <c r="FF74" s="2">
        <f t="shared" si="68"/>
        <v>3.2490673386891208E-25</v>
      </c>
      <c r="FG74" s="2">
        <f t="shared" si="68"/>
        <v>2.7204364948578748E-26</v>
      </c>
    </row>
    <row r="75" spans="1:163" x14ac:dyDescent="0.25">
      <c r="A75" s="19">
        <v>57</v>
      </c>
      <c r="B75" s="19">
        <v>139</v>
      </c>
      <c r="C75" s="4">
        <f t="shared" si="37"/>
        <v>57</v>
      </c>
      <c r="D75" s="20">
        <f t="shared" si="37"/>
        <v>139</v>
      </c>
      <c r="E75" s="8">
        <f t="shared" si="12"/>
        <v>412.16</v>
      </c>
      <c r="F75" s="21">
        <f t="shared" si="44"/>
        <v>6.3371356147021542E-14</v>
      </c>
      <c r="G75" s="7">
        <f t="shared" si="13"/>
        <v>1.4252450797217886</v>
      </c>
      <c r="H75" s="7">
        <f t="shared" si="14"/>
        <v>5.9101347247845822E-3</v>
      </c>
      <c r="I75" s="32">
        <f t="shared" si="15"/>
        <v>87.258661947870905</v>
      </c>
      <c r="J75" s="2">
        <f t="shared" si="38"/>
        <v>0.11835412517159136</v>
      </c>
      <c r="K75" s="2">
        <f t="shared" si="16"/>
        <v>0.94332150154396066</v>
      </c>
      <c r="L75" s="2">
        <f t="shared" si="45"/>
        <v>1.0279673167093013</v>
      </c>
      <c r="M75" s="2">
        <f t="shared" si="17"/>
        <v>0.9527936826385176</v>
      </c>
      <c r="N75" s="2">
        <f t="shared" si="18"/>
        <v>0.94912651424125494</v>
      </c>
      <c r="O75" s="2">
        <f t="shared" si="19"/>
        <v>0.23459999695859826</v>
      </c>
      <c r="P75" s="2">
        <f t="shared" si="20"/>
        <v>0.10805471144540443</v>
      </c>
      <c r="Q75" s="6">
        <f t="shared" si="21"/>
        <v>139</v>
      </c>
      <c r="R75" s="2">
        <f t="shared" si="71"/>
        <v>0.05</v>
      </c>
      <c r="S75" s="2">
        <f t="shared" si="71"/>
        <v>0.1</v>
      </c>
      <c r="T75" s="2">
        <f t="shared" si="71"/>
        <v>0.15</v>
      </c>
      <c r="U75" s="2">
        <f t="shared" si="71"/>
        <v>0.2</v>
      </c>
      <c r="V75" s="2">
        <f t="shared" si="71"/>
        <v>0.2</v>
      </c>
      <c r="W75" s="2">
        <f t="shared" si="71"/>
        <v>0.14999999999999697</v>
      </c>
      <c r="X75" s="2">
        <f t="shared" si="71"/>
        <v>9.2864774820291832E-2</v>
      </c>
      <c r="Y75" s="2">
        <f t="shared" si="71"/>
        <v>9.9289078182287008E-3</v>
      </c>
      <c r="Z75" s="21">
        <f t="shared" si="76"/>
        <v>7858148.0608065398</v>
      </c>
      <c r="AA75" s="21">
        <f t="shared" si="76"/>
        <v>652107.31155723031</v>
      </c>
      <c r="AB75" s="21">
        <f t="shared" si="76"/>
        <v>54229.395986438569</v>
      </c>
      <c r="AC75" s="21">
        <f t="shared" si="76"/>
        <v>4518.4382549090851</v>
      </c>
      <c r="AD75" s="21">
        <f t="shared" si="76"/>
        <v>377.14700418463184</v>
      </c>
      <c r="AE75" s="21">
        <f t="shared" si="76"/>
        <v>31.531219563624731</v>
      </c>
      <c r="AF75" s="21">
        <f t="shared" si="76"/>
        <v>2.6401263756822879</v>
      </c>
      <c r="AG75" s="21">
        <f t="shared" si="76"/>
        <v>0.22136782430674976</v>
      </c>
      <c r="AH75" s="2">
        <f t="shared" si="61"/>
        <v>48.842319799191635</v>
      </c>
      <c r="AI75" s="2">
        <f t="shared" si="61"/>
        <v>51.284435789151217</v>
      </c>
      <c r="AJ75" s="2">
        <f t="shared" si="61"/>
        <v>53.726551779110792</v>
      </c>
      <c r="AK75" s="2">
        <f t="shared" si="61"/>
        <v>56.168667769070375</v>
      </c>
      <c r="AL75" s="2">
        <f t="shared" si="61"/>
        <v>58.610783759029957</v>
      </c>
      <c r="AM75" s="2">
        <f t="shared" si="61"/>
        <v>61.052899748989539</v>
      </c>
      <c r="AN75" s="2">
        <f t="shared" si="61"/>
        <v>63.495015738949121</v>
      </c>
      <c r="AO75" s="2">
        <f t="shared" si="60"/>
        <v>65.93713172890871</v>
      </c>
      <c r="AP75" s="2">
        <f t="shared" si="75"/>
        <v>4.9798150146053675E-7</v>
      </c>
      <c r="AQ75" s="2">
        <f t="shared" si="74"/>
        <v>4.1324924753385676E-8</v>
      </c>
      <c r="AR75" s="2">
        <f t="shared" si="74"/>
        <v>3.4365903688711146E-9</v>
      </c>
      <c r="AS75" s="2">
        <f t="shared" si="74"/>
        <v>2.8633955995143185E-10</v>
      </c>
      <c r="AT75" s="2">
        <f t="shared" si="74"/>
        <v>2.390031712430378E-11</v>
      </c>
      <c r="AU75" s="2">
        <f t="shared" si="74"/>
        <v>1.9981761447931808E-12</v>
      </c>
      <c r="AV75" s="2">
        <f t="shared" si="74"/>
        <v>1.673083888290339E-13</v>
      </c>
      <c r="AW75" s="2">
        <f t="shared" si="74"/>
        <v>1.4028379233717574E-14</v>
      </c>
      <c r="AX75" s="2"/>
      <c r="AY75" s="6">
        <f t="shared" si="25"/>
        <v>139</v>
      </c>
      <c r="AZ75" s="2">
        <f t="shared" si="72"/>
        <v>0.05</v>
      </c>
      <c r="BA75" s="2">
        <f t="shared" si="72"/>
        <v>0.15</v>
      </c>
      <c r="BB75" s="2">
        <f t="shared" si="72"/>
        <v>0.2</v>
      </c>
      <c r="BC75" s="2">
        <f t="shared" si="72"/>
        <v>0.2</v>
      </c>
      <c r="BD75" s="2">
        <f t="shared" si="72"/>
        <v>0.19999999999999563</v>
      </c>
      <c r="BE75" s="2">
        <f t="shared" si="72"/>
        <v>0.13922163072992827</v>
      </c>
      <c r="BF75" s="2">
        <f t="shared" si="72"/>
        <v>9.9048835113309929E-3</v>
      </c>
      <c r="BG75" s="21">
        <f t="shared" si="77"/>
        <v>650545.96196850436</v>
      </c>
      <c r="BH75" s="21">
        <f t="shared" si="77"/>
        <v>54096.207792113506</v>
      </c>
      <c r="BI75" s="21">
        <f t="shared" si="77"/>
        <v>4507.0816370324601</v>
      </c>
      <c r="BJ75" s="21">
        <f t="shared" si="77"/>
        <v>376.17891186274471</v>
      </c>
      <c r="BK75" s="21">
        <f t="shared" si="77"/>
        <v>31.448706870852817</v>
      </c>
      <c r="BL75" s="21">
        <f t="shared" si="77"/>
        <v>2.6330940137066787</v>
      </c>
      <c r="BM75" s="21">
        <f t="shared" si="77"/>
        <v>0.22076846185677612</v>
      </c>
      <c r="BN75" s="2">
        <f t="shared" si="80"/>
        <v>51.284435789151217</v>
      </c>
      <c r="BO75" s="2">
        <f t="shared" si="80"/>
        <v>53.726551779110792</v>
      </c>
      <c r="BP75" s="2">
        <f t="shared" si="80"/>
        <v>56.168667769070375</v>
      </c>
      <c r="BQ75" s="2">
        <f t="shared" si="80"/>
        <v>58.610783759029957</v>
      </c>
      <c r="BR75" s="2">
        <f t="shared" si="80"/>
        <v>61.052899748989539</v>
      </c>
      <c r="BS75" s="2">
        <f t="shared" si="80"/>
        <v>63.495015738949121</v>
      </c>
      <c r="BT75" s="2">
        <f t="shared" si="80"/>
        <v>65.93713172890871</v>
      </c>
      <c r="BU75" s="2">
        <f t="shared" si="84"/>
        <v>4.1225979912342739E-8</v>
      </c>
      <c r="BV75" s="2">
        <f t="shared" si="84"/>
        <v>3.4281500523677838E-9</v>
      </c>
      <c r="BW75" s="2">
        <f t="shared" si="84"/>
        <v>2.8561987567514105E-10</v>
      </c>
      <c r="BX75" s="2">
        <f t="shared" si="82"/>
        <v>2.3838967800983431E-11</v>
      </c>
      <c r="BY75" s="2">
        <f t="shared" si="82"/>
        <v>1.9929472035526542E-12</v>
      </c>
      <c r="BZ75" s="2">
        <f t="shared" si="82"/>
        <v>1.6686273851371519E-13</v>
      </c>
      <c r="CA75" s="2">
        <f t="shared" si="82"/>
        <v>1.3990396822438893E-14</v>
      </c>
      <c r="CB75" s="2"/>
      <c r="CC75" s="6">
        <f t="shared" si="29"/>
        <v>139</v>
      </c>
      <c r="CD75" s="2">
        <f t="shared" si="73"/>
        <v>0</v>
      </c>
      <c r="CE75" s="2">
        <f t="shared" si="73"/>
        <v>0</v>
      </c>
      <c r="CF75" s="2">
        <f t="shared" si="73"/>
        <v>4.6407210243309426E-2</v>
      </c>
      <c r="CG75" s="2">
        <f t="shared" si="73"/>
        <v>0.18819278671528883</v>
      </c>
      <c r="CH75" s="2">
        <f t="shared" si="73"/>
        <v>0</v>
      </c>
      <c r="CI75" s="2">
        <f t="shared" si="73"/>
        <v>0</v>
      </c>
      <c r="CJ75" s="2">
        <f t="shared" si="73"/>
        <v>0</v>
      </c>
      <c r="CK75" s="21">
        <f t="shared" si="78"/>
        <v>376.17891186274471</v>
      </c>
      <c r="CL75" s="21">
        <f t="shared" si="78"/>
        <v>31.448706870852817</v>
      </c>
      <c r="CM75" s="21">
        <f t="shared" si="78"/>
        <v>2.6330940137066787</v>
      </c>
      <c r="CN75" s="21">
        <f t="shared" si="78"/>
        <v>0.22076846185677612</v>
      </c>
      <c r="CO75" s="21">
        <f t="shared" si="78"/>
        <v>1.8534111702843411E-2</v>
      </c>
      <c r="CP75" s="21">
        <f t="shared" si="78"/>
        <v>1.5578728238891653E-3</v>
      </c>
      <c r="CQ75" s="21">
        <f t="shared" si="78"/>
        <v>1.3109403852963142E-4</v>
      </c>
      <c r="CR75" s="2">
        <f t="shared" si="81"/>
        <v>58.610783759029957</v>
      </c>
      <c r="CS75" s="2">
        <f t="shared" si="81"/>
        <v>61.052899748989539</v>
      </c>
      <c r="CT75" s="2">
        <f t="shared" si="81"/>
        <v>63.495015738949121</v>
      </c>
      <c r="CU75" s="2">
        <f t="shared" si="81"/>
        <v>65.93713172890871</v>
      </c>
      <c r="CV75" s="2">
        <f t="shared" si="81"/>
        <v>68.379247718868285</v>
      </c>
      <c r="CW75" s="2">
        <f t="shared" si="81"/>
        <v>70.821363708827874</v>
      </c>
      <c r="CX75" s="2">
        <f t="shared" si="81"/>
        <v>73.263479698787449</v>
      </c>
      <c r="CY75" s="2">
        <f t="shared" si="85"/>
        <v>2.3838967800983431E-11</v>
      </c>
      <c r="CZ75" s="2">
        <f t="shared" si="85"/>
        <v>1.9929472035526542E-12</v>
      </c>
      <c r="DA75" s="2">
        <f t="shared" si="85"/>
        <v>1.6686273851371519E-13</v>
      </c>
      <c r="DB75" s="2">
        <f t="shared" si="83"/>
        <v>1.3990396822438893E-14</v>
      </c>
      <c r="DC75" s="2">
        <f t="shared" si="83"/>
        <v>1.1745317935923077E-15</v>
      </c>
      <c r="DD75" s="2">
        <f t="shared" si="83"/>
        <v>9.8724513554536901E-17</v>
      </c>
      <c r="DE75" s="2">
        <f t="shared" si="83"/>
        <v>8.3076070044156274E-18</v>
      </c>
      <c r="DF75" s="2"/>
      <c r="DG75" s="6">
        <f t="shared" si="33"/>
        <v>139</v>
      </c>
      <c r="DH75" s="2">
        <f t="shared" ref="DH75:DT94" si="88">DH$10*(1-EXP((-DU75)))</f>
        <v>5.9690204682341264E-2</v>
      </c>
      <c r="DI75" s="2">
        <f t="shared" si="88"/>
        <v>4.2834318420482992E-2</v>
      </c>
      <c r="DJ75" s="2">
        <f t="shared" si="88"/>
        <v>5.0945450746745953E-3</v>
      </c>
      <c r="DK75" s="2">
        <f t="shared" si="88"/>
        <v>4.044165774470432E-4</v>
      </c>
      <c r="DL75" s="2">
        <f t="shared" si="88"/>
        <v>2.8836907964605583E-5</v>
      </c>
      <c r="DM75" s="2">
        <f t="shared" si="88"/>
        <v>2.2086066521764813E-6</v>
      </c>
      <c r="DN75" s="2">
        <f t="shared" si="88"/>
        <v>1.6761246177998678E-7</v>
      </c>
      <c r="DO75" s="2">
        <f t="shared" si="88"/>
        <v>1.2574770007489634E-8</v>
      </c>
      <c r="DP75" s="2">
        <f t="shared" si="88"/>
        <v>9.294697322914659E-10</v>
      </c>
      <c r="DQ75" s="2">
        <f t="shared" si="88"/>
        <v>5.6129856318420939E-11</v>
      </c>
      <c r="DR75" s="2">
        <f t="shared" si="88"/>
        <v>2.8495206194634194E-12</v>
      </c>
      <c r="DS75" s="2">
        <f t="shared" si="88"/>
        <v>1.6085355269979117E-13</v>
      </c>
      <c r="DT75" s="2">
        <f t="shared" si="88"/>
        <v>0</v>
      </c>
      <c r="DU75" s="21">
        <f t="shared" si="79"/>
        <v>5.2661880274133575</v>
      </c>
      <c r="DV75" s="21">
        <f t="shared" si="79"/>
        <v>0.44153692371355224</v>
      </c>
      <c r="DW75" s="21">
        <f t="shared" si="79"/>
        <v>3.7068223405686822E-2</v>
      </c>
      <c r="DX75" s="21">
        <f t="shared" si="79"/>
        <v>3.1157456477783306E-3</v>
      </c>
      <c r="DY75" s="21">
        <f t="shared" si="79"/>
        <v>2.6218807705926284E-4</v>
      </c>
      <c r="DZ75" s="21">
        <f t="shared" si="79"/>
        <v>2.2086310422525648E-5</v>
      </c>
      <c r="EA75" s="21">
        <f t="shared" si="79"/>
        <v>1.862362420666505E-6</v>
      </c>
      <c r="EB75" s="21">
        <f t="shared" si="79"/>
        <v>1.5718463742508832E-7</v>
      </c>
      <c r="EC75" s="21">
        <f t="shared" si="79"/>
        <v>1.3278139098621247E-8</v>
      </c>
      <c r="ED75" s="21">
        <f t="shared" si="79"/>
        <v>1.1225970878031372E-9</v>
      </c>
      <c r="EE75" s="21">
        <f t="shared" si="79"/>
        <v>9.4983975842298545E-11</v>
      </c>
      <c r="EF75" s="21">
        <f t="shared" si="79"/>
        <v>8.0426332884648568E-12</v>
      </c>
      <c r="EG75" s="21">
        <f t="shared" si="79"/>
        <v>6.8147647030408297E-13</v>
      </c>
      <c r="EH75" s="2">
        <f t="shared" si="87"/>
        <v>63.495015738949121</v>
      </c>
      <c r="EI75" s="2">
        <f t="shared" si="87"/>
        <v>65.93713172890871</v>
      </c>
      <c r="EJ75" s="2">
        <f t="shared" si="87"/>
        <v>68.379247718868285</v>
      </c>
      <c r="EK75" s="2">
        <f t="shared" si="87"/>
        <v>70.821363708827874</v>
      </c>
      <c r="EL75" s="2">
        <f t="shared" si="87"/>
        <v>73.263479698787449</v>
      </c>
      <c r="EM75" s="2">
        <f t="shared" si="87"/>
        <v>75.705595688747039</v>
      </c>
      <c r="EN75" s="2">
        <f t="shared" si="87"/>
        <v>78.147711678706614</v>
      </c>
      <c r="EO75" s="2">
        <f t="shared" si="86"/>
        <v>80.589827668666203</v>
      </c>
      <c r="EP75" s="2">
        <f t="shared" si="86"/>
        <v>83.031943658625778</v>
      </c>
      <c r="EQ75" s="2">
        <f t="shared" si="86"/>
        <v>85.474059648585367</v>
      </c>
      <c r="ER75" s="2">
        <f t="shared" si="86"/>
        <v>87.916175638544942</v>
      </c>
      <c r="ES75" s="2">
        <f t="shared" si="86"/>
        <v>90.358291628504517</v>
      </c>
      <c r="ET75" s="2">
        <f t="shared" si="86"/>
        <v>92.800407618464106</v>
      </c>
      <c r="EU75" s="2">
        <f t="shared" si="70"/>
        <v>3.3372547702743038E-13</v>
      </c>
      <c r="EV75" s="2">
        <f t="shared" si="70"/>
        <v>2.7980793644877786E-14</v>
      </c>
      <c r="EW75" s="2">
        <f t="shared" si="70"/>
        <v>2.3490635871846155E-15</v>
      </c>
      <c r="EX75" s="2">
        <f t="shared" si="70"/>
        <v>1.974490271090738E-16</v>
      </c>
      <c r="EY75" s="2">
        <f t="shared" si="70"/>
        <v>1.6615214008831255E-17</v>
      </c>
      <c r="EZ75" s="2">
        <f t="shared" si="70"/>
        <v>1.3996394437597447E-18</v>
      </c>
      <c r="FA75" s="2">
        <f t="shared" si="70"/>
        <v>1.180204322348928E-19</v>
      </c>
      <c r="FB75" s="2">
        <f t="shared" si="70"/>
        <v>9.9610036391059399E-21</v>
      </c>
      <c r="FC75" s="2">
        <f t="shared" si="68"/>
        <v>8.4145368178842592E-22</v>
      </c>
      <c r="FD75" s="2">
        <f t="shared" si="68"/>
        <v>7.1140499860782058E-23</v>
      </c>
      <c r="FE75" s="2">
        <f t="shared" si="68"/>
        <v>6.0192633613623997E-24</v>
      </c>
      <c r="FF75" s="2">
        <f t="shared" si="68"/>
        <v>5.0967257848319778E-25</v>
      </c>
      <c r="FG75" s="2">
        <f t="shared" si="68"/>
        <v>4.31860881054552E-26</v>
      </c>
    </row>
    <row r="76" spans="1:163" x14ac:dyDescent="0.25">
      <c r="A76" s="19">
        <v>58</v>
      </c>
      <c r="B76" s="19">
        <v>141</v>
      </c>
      <c r="C76" s="4">
        <f t="shared" si="37"/>
        <v>58</v>
      </c>
      <c r="D76" s="20">
        <f t="shared" si="37"/>
        <v>141</v>
      </c>
      <c r="E76" s="8">
        <f t="shared" si="12"/>
        <v>414.16</v>
      </c>
      <c r="F76" s="21">
        <f t="shared" si="44"/>
        <v>6.3371356147021542E-14</v>
      </c>
      <c r="G76" s="7">
        <f t="shared" si="13"/>
        <v>1.4020789478488214</v>
      </c>
      <c r="H76" s="7">
        <f t="shared" si="14"/>
        <v>5.6637680668429032E-3</v>
      </c>
      <c r="I76" s="32">
        <f t="shared" si="15"/>
        <v>87.436985767576957</v>
      </c>
      <c r="J76" s="2">
        <f t="shared" si="38"/>
        <v>0.12830267457009525</v>
      </c>
      <c r="K76" s="2">
        <f t="shared" si="16"/>
        <v>0.96046936074634826</v>
      </c>
      <c r="L76" s="2">
        <f t="shared" si="45"/>
        <v>1.0376974848346303</v>
      </c>
      <c r="M76" s="2">
        <f t="shared" si="17"/>
        <v>0.96055470776175678</v>
      </c>
      <c r="N76" s="2">
        <f t="shared" si="18"/>
        <v>0.95914871679651392</v>
      </c>
      <c r="O76" s="2">
        <f t="shared" si="19"/>
        <v>0.29940254019633389</v>
      </c>
      <c r="P76" s="2">
        <f t="shared" si="20"/>
        <v>0.1226660101105118</v>
      </c>
      <c r="Q76" s="6">
        <f t="shared" si="21"/>
        <v>141</v>
      </c>
      <c r="R76" s="2">
        <f t="shared" ref="R76:Y104" si="89">R$10*(1-EXP((-Z76)))</f>
        <v>0.05</v>
      </c>
      <c r="S76" s="2">
        <f t="shared" si="89"/>
        <v>0.1</v>
      </c>
      <c r="T76" s="2">
        <f t="shared" si="89"/>
        <v>0.15</v>
      </c>
      <c r="U76" s="2">
        <f t="shared" si="89"/>
        <v>0.2</v>
      </c>
      <c r="V76" s="2">
        <f t="shared" si="89"/>
        <v>0.2</v>
      </c>
      <c r="W76" s="2">
        <f t="shared" si="89"/>
        <v>0.15</v>
      </c>
      <c r="X76" s="2">
        <f t="shared" si="89"/>
        <v>9.7326683588323373E-2</v>
      </c>
      <c r="Y76" s="2">
        <f t="shared" si="89"/>
        <v>1.3228024173433411E-2</v>
      </c>
      <c r="Z76" s="21">
        <f t="shared" si="76"/>
        <v>10043348.204508483</v>
      </c>
      <c r="AA76" s="21">
        <f t="shared" si="76"/>
        <v>843339.81708590221</v>
      </c>
      <c r="AB76" s="21">
        <f t="shared" si="76"/>
        <v>70964.839510878257</v>
      </c>
      <c r="AC76" s="21">
        <f t="shared" si="76"/>
        <v>5983.0339500152022</v>
      </c>
      <c r="AD76" s="21">
        <f t="shared" si="76"/>
        <v>505.32199470249111</v>
      </c>
      <c r="AE76" s="21">
        <f t="shared" si="76"/>
        <v>42.748661938321774</v>
      </c>
      <c r="AF76" s="21">
        <f t="shared" si="76"/>
        <v>3.6218503825945829</v>
      </c>
      <c r="AG76" s="21">
        <f t="shared" si="76"/>
        <v>0.30728697681381717</v>
      </c>
      <c r="AH76" s="2">
        <f t="shared" si="61"/>
        <v>48.606457717874306</v>
      </c>
      <c r="AI76" s="2">
        <f t="shared" si="61"/>
        <v>51.036780603768023</v>
      </c>
      <c r="AJ76" s="2">
        <f t="shared" si="61"/>
        <v>53.467103489661739</v>
      </c>
      <c r="AK76" s="2">
        <f t="shared" si="61"/>
        <v>55.897426375555455</v>
      </c>
      <c r="AL76" s="2">
        <f t="shared" si="61"/>
        <v>58.327749261449171</v>
      </c>
      <c r="AM76" s="2">
        <f t="shared" si="61"/>
        <v>60.758072147342887</v>
      </c>
      <c r="AN76" s="2">
        <f t="shared" si="61"/>
        <v>63.188395033236596</v>
      </c>
      <c r="AO76" s="2">
        <f t="shared" si="60"/>
        <v>65.618717919130319</v>
      </c>
      <c r="AP76" s="2">
        <f t="shared" si="75"/>
        <v>6.3646059801959533E-7</v>
      </c>
      <c r="AQ76" s="2">
        <f t="shared" si="74"/>
        <v>5.3443587968130412E-8</v>
      </c>
      <c r="AR76" s="2">
        <f t="shared" si="74"/>
        <v>4.4971381207367478E-9</v>
      </c>
      <c r="AS76" s="2">
        <f t="shared" si="74"/>
        <v>3.7915297535739615E-10</v>
      </c>
      <c r="AT76" s="2">
        <f t="shared" si="74"/>
        <v>3.202294009755215E-11</v>
      </c>
      <c r="AU76" s="2">
        <f t="shared" si="74"/>
        <v>2.7090406805787984E-12</v>
      </c>
      <c r="AV76" s="2">
        <f t="shared" si="74"/>
        <v>2.2952157050915397E-13</v>
      </c>
      <c r="AW76" s="2">
        <f t="shared" si="74"/>
        <v>1.9473192447093201E-14</v>
      </c>
      <c r="AX76" s="2"/>
      <c r="AY76" s="6">
        <f t="shared" si="25"/>
        <v>141</v>
      </c>
      <c r="AZ76" s="2">
        <f t="shared" ref="AZ76:BF104" si="90">AZ$10*(1-EXP((-BG76)))</f>
        <v>0.05</v>
      </c>
      <c r="BA76" s="2">
        <f t="shared" si="90"/>
        <v>0.15</v>
      </c>
      <c r="BB76" s="2">
        <f t="shared" si="90"/>
        <v>0.2</v>
      </c>
      <c r="BC76" s="2">
        <f t="shared" si="90"/>
        <v>0.2</v>
      </c>
      <c r="BD76" s="2">
        <f t="shared" si="90"/>
        <v>0.2</v>
      </c>
      <c r="BE76" s="2">
        <f t="shared" si="90"/>
        <v>0.14595123637164797</v>
      </c>
      <c r="BF76" s="2">
        <f t="shared" si="90"/>
        <v>1.3197480424865855E-2</v>
      </c>
      <c r="BG76" s="21">
        <f t="shared" si="77"/>
        <v>841326.09297326673</v>
      </c>
      <c r="BH76" s="21">
        <f t="shared" si="77"/>
        <v>70790.99886737112</v>
      </c>
      <c r="BI76" s="21">
        <f t="shared" si="77"/>
        <v>5968.0331623383126</v>
      </c>
      <c r="BJ76" s="21">
        <f t="shared" si="77"/>
        <v>504.02793033851015</v>
      </c>
      <c r="BK76" s="21">
        <f t="shared" si="77"/>
        <v>42.63704522268057</v>
      </c>
      <c r="BL76" s="21">
        <f t="shared" si="77"/>
        <v>3.6122237365344216</v>
      </c>
      <c r="BM76" s="21">
        <f t="shared" si="77"/>
        <v>0.30645669588139757</v>
      </c>
      <c r="BN76" s="2">
        <f t="shared" si="80"/>
        <v>51.036780603768023</v>
      </c>
      <c r="BO76" s="2">
        <f t="shared" si="80"/>
        <v>53.467103489661739</v>
      </c>
      <c r="BP76" s="2">
        <f t="shared" si="80"/>
        <v>55.897426375555455</v>
      </c>
      <c r="BQ76" s="2">
        <f t="shared" si="80"/>
        <v>58.327749261449171</v>
      </c>
      <c r="BR76" s="2">
        <f t="shared" si="80"/>
        <v>60.758072147342887</v>
      </c>
      <c r="BS76" s="2">
        <f t="shared" si="80"/>
        <v>63.188395033236596</v>
      </c>
      <c r="BT76" s="2">
        <f t="shared" si="80"/>
        <v>65.618717919130319</v>
      </c>
      <c r="BU76" s="2">
        <f t="shared" si="84"/>
        <v>5.331597554002096E-8</v>
      </c>
      <c r="BV76" s="2">
        <f t="shared" si="84"/>
        <v>4.4861216033980508E-9</v>
      </c>
      <c r="BW76" s="2">
        <f t="shared" si="84"/>
        <v>3.7820235509883257E-10</v>
      </c>
      <c r="BX76" s="2">
        <f t="shared" si="82"/>
        <v>3.1940933483858301E-11</v>
      </c>
      <c r="BY76" s="2">
        <f t="shared" si="82"/>
        <v>2.7019673779397108E-12</v>
      </c>
      <c r="BZ76" s="2">
        <f t="shared" si="82"/>
        <v>2.2891151689316658E-13</v>
      </c>
      <c r="CA76" s="2">
        <f t="shared" si="82"/>
        <v>1.942057641842251E-14</v>
      </c>
      <c r="CB76" s="2"/>
      <c r="CC76" s="6">
        <f t="shared" si="29"/>
        <v>141</v>
      </c>
      <c r="CD76" s="2">
        <f t="shared" ref="CD76:CJ104" si="91">CD$10*(1-EXP((-CK76)))</f>
        <v>0</v>
      </c>
      <c r="CE76" s="2">
        <f t="shared" si="91"/>
        <v>0</v>
      </c>
      <c r="CF76" s="2">
        <f t="shared" si="91"/>
        <v>4.8650412123882665E-2</v>
      </c>
      <c r="CG76" s="2">
        <f t="shared" si="91"/>
        <v>0.25075212807245123</v>
      </c>
      <c r="CH76" s="2">
        <f t="shared" si="91"/>
        <v>0</v>
      </c>
      <c r="CI76" s="2">
        <f t="shared" si="91"/>
        <v>0</v>
      </c>
      <c r="CJ76" s="2">
        <f t="shared" si="91"/>
        <v>0</v>
      </c>
      <c r="CK76" s="21">
        <f t="shared" si="78"/>
        <v>504.02793033851015</v>
      </c>
      <c r="CL76" s="21">
        <f t="shared" si="78"/>
        <v>42.63704522268057</v>
      </c>
      <c r="CM76" s="21">
        <f t="shared" si="78"/>
        <v>3.6122237365344216</v>
      </c>
      <c r="CN76" s="21">
        <f t="shared" si="78"/>
        <v>0.30645669588139757</v>
      </c>
      <c r="CO76" s="21">
        <f t="shared" si="78"/>
        <v>2.6033197924615011E-2</v>
      </c>
      <c r="CP76" s="21">
        <f t="shared" si="78"/>
        <v>2.2141715973186121E-3</v>
      </c>
      <c r="CQ76" s="21">
        <f t="shared" si="78"/>
        <v>1.8853224033385879E-4</v>
      </c>
      <c r="CR76" s="2">
        <f t="shared" si="81"/>
        <v>58.327749261449171</v>
      </c>
      <c r="CS76" s="2">
        <f t="shared" si="81"/>
        <v>60.758072147342887</v>
      </c>
      <c r="CT76" s="2">
        <f t="shared" si="81"/>
        <v>63.188395033236596</v>
      </c>
      <c r="CU76" s="2">
        <f t="shared" si="81"/>
        <v>65.618717919130319</v>
      </c>
      <c r="CV76" s="2">
        <f t="shared" si="81"/>
        <v>68.049040805024035</v>
      </c>
      <c r="CW76" s="2">
        <f t="shared" si="81"/>
        <v>70.479363690917751</v>
      </c>
      <c r="CX76" s="2">
        <f t="shared" si="81"/>
        <v>72.909686576811467</v>
      </c>
      <c r="CY76" s="2">
        <f t="shared" si="85"/>
        <v>3.1940933483858301E-11</v>
      </c>
      <c r="CZ76" s="2">
        <f t="shared" si="85"/>
        <v>2.7019673779397108E-12</v>
      </c>
      <c r="DA76" s="2">
        <f t="shared" si="85"/>
        <v>2.2891151689316658E-13</v>
      </c>
      <c r="DB76" s="2">
        <f t="shared" si="83"/>
        <v>1.942057641842251E-14</v>
      </c>
      <c r="DC76" s="2">
        <f t="shared" si="83"/>
        <v>1.6497590573294179E-15</v>
      </c>
      <c r="DD76" s="2">
        <f t="shared" si="83"/>
        <v>1.4031505686438778E-16</v>
      </c>
      <c r="DE76" s="2">
        <f t="shared" si="83"/>
        <v>1.1947543747395815E-17</v>
      </c>
      <c r="DF76" s="2"/>
      <c r="DG76" s="6">
        <f t="shared" si="33"/>
        <v>141</v>
      </c>
      <c r="DH76" s="2">
        <f t="shared" si="88"/>
        <v>5.9956286701551287E-2</v>
      </c>
      <c r="DI76" s="2">
        <f t="shared" si="88"/>
        <v>5.4987578540249653E-2</v>
      </c>
      <c r="DJ76" s="2">
        <f t="shared" si="88"/>
        <v>7.1027827585336198E-3</v>
      </c>
      <c r="DK76" s="2">
        <f t="shared" si="88"/>
        <v>5.7441183024809167E-4</v>
      </c>
      <c r="DL76" s="2">
        <f t="shared" si="88"/>
        <v>4.1469274086961547E-5</v>
      </c>
      <c r="DM76" s="2">
        <f t="shared" si="88"/>
        <v>3.2139726917068678E-6</v>
      </c>
      <c r="DN76" s="2">
        <f t="shared" si="88"/>
        <v>2.4680577050073536E-7</v>
      </c>
      <c r="DO76" s="2">
        <f t="shared" si="88"/>
        <v>1.8735804534486535E-8</v>
      </c>
      <c r="DP76" s="2">
        <f t="shared" si="88"/>
        <v>1.401298308500998E-9</v>
      </c>
      <c r="DQ76" s="2">
        <f t="shared" si="88"/>
        <v>8.5627294144075005E-11</v>
      </c>
      <c r="DR76" s="2">
        <f t="shared" si="88"/>
        <v>4.3985814990321616E-12</v>
      </c>
      <c r="DS76" s="2">
        <f t="shared" si="88"/>
        <v>2.5124125002662368E-13</v>
      </c>
      <c r="DT76" s="2">
        <f t="shared" si="88"/>
        <v>0</v>
      </c>
      <c r="DU76" s="21">
        <f t="shared" si="79"/>
        <v>7.2244474730688433</v>
      </c>
      <c r="DV76" s="21">
        <f t="shared" si="79"/>
        <v>0.61291339176279513</v>
      </c>
      <c r="DW76" s="21">
        <f t="shared" si="79"/>
        <v>5.2066395849230021E-2</v>
      </c>
      <c r="DX76" s="21">
        <f t="shared" si="79"/>
        <v>4.4283431946372243E-3</v>
      </c>
      <c r="DY76" s="21">
        <f t="shared" si="79"/>
        <v>3.7706448066771758E-4</v>
      </c>
      <c r="DZ76" s="21">
        <f t="shared" si="79"/>
        <v>3.2140243409195049E-5</v>
      </c>
      <c r="EA76" s="21">
        <f t="shared" si="79"/>
        <v>2.7422900989431537E-6</v>
      </c>
      <c r="EB76" s="21">
        <f t="shared" si="79"/>
        <v>2.3419758405296983E-7</v>
      </c>
      <c r="EC76" s="21">
        <f t="shared" si="79"/>
        <v>2.0018547478660112E-8</v>
      </c>
      <c r="ED76" s="21">
        <f t="shared" si="79"/>
        <v>1.7125459002467415E-9</v>
      </c>
      <c r="EE76" s="21">
        <f t="shared" si="79"/>
        <v>1.4661943627032212E-10</v>
      </c>
      <c r="EF76" s="21">
        <f t="shared" si="79"/>
        <v>1.2562101455397156E-11</v>
      </c>
      <c r="EG76" s="21">
        <f t="shared" si="79"/>
        <v>1.0770544631440079E-12</v>
      </c>
      <c r="EH76" s="2">
        <f t="shared" si="87"/>
        <v>63.188395033236596</v>
      </c>
      <c r="EI76" s="2">
        <f t="shared" si="87"/>
        <v>65.618717919130319</v>
      </c>
      <c r="EJ76" s="2">
        <f t="shared" si="87"/>
        <v>68.049040805024035</v>
      </c>
      <c r="EK76" s="2">
        <f t="shared" si="87"/>
        <v>70.479363690917751</v>
      </c>
      <c r="EL76" s="2">
        <f t="shared" si="87"/>
        <v>72.909686576811467</v>
      </c>
      <c r="EM76" s="2">
        <f t="shared" si="87"/>
        <v>75.340009462705183</v>
      </c>
      <c r="EN76" s="2">
        <f t="shared" si="87"/>
        <v>77.770332348598899</v>
      </c>
      <c r="EO76" s="2">
        <f t="shared" si="86"/>
        <v>80.200655234492615</v>
      </c>
      <c r="EP76" s="2">
        <f t="shared" si="86"/>
        <v>82.630978120386331</v>
      </c>
      <c r="EQ76" s="2">
        <f t="shared" si="86"/>
        <v>85.061301006280047</v>
      </c>
      <c r="ER76" s="2">
        <f t="shared" si="86"/>
        <v>87.491623892173763</v>
      </c>
      <c r="ES76" s="2">
        <f t="shared" si="86"/>
        <v>89.921946778067479</v>
      </c>
      <c r="ET76" s="2">
        <f t="shared" si="86"/>
        <v>92.352269663961181</v>
      </c>
      <c r="EU76" s="2">
        <f t="shared" si="70"/>
        <v>4.5782303378633316E-13</v>
      </c>
      <c r="EV76" s="2">
        <f t="shared" si="70"/>
        <v>3.8841152836845019E-14</v>
      </c>
      <c r="EW76" s="2">
        <f t="shared" si="70"/>
        <v>3.2995181146588358E-15</v>
      </c>
      <c r="EX76" s="2">
        <f t="shared" si="70"/>
        <v>2.8063011372877556E-16</v>
      </c>
      <c r="EY76" s="2">
        <f t="shared" si="70"/>
        <v>2.389508749479163E-17</v>
      </c>
      <c r="EZ76" s="2">
        <f t="shared" si="70"/>
        <v>2.0367708117362593E-18</v>
      </c>
      <c r="FA76" s="2">
        <f t="shared" si="70"/>
        <v>1.7378264251858409E-19</v>
      </c>
      <c r="FB76" s="2">
        <f t="shared" si="70"/>
        <v>1.484141850779298E-20</v>
      </c>
      <c r="FC76" s="2">
        <f t="shared" si="68"/>
        <v>1.2686025018162373E-21</v>
      </c>
      <c r="FD76" s="2">
        <f t="shared" si="68"/>
        <v>1.0852635616265812E-22</v>
      </c>
      <c r="FE76" s="2">
        <f t="shared" si="68"/>
        <v>9.2914725139621196E-24</v>
      </c>
      <c r="FF76" s="2">
        <f t="shared" si="68"/>
        <v>7.9607740528499107E-25</v>
      </c>
      <c r="FG76" s="2">
        <f t="shared" si="68"/>
        <v>6.8254401973638019E-26</v>
      </c>
    </row>
    <row r="77" spans="1:163" x14ac:dyDescent="0.25">
      <c r="A77" s="19">
        <v>59</v>
      </c>
      <c r="B77" s="19">
        <v>143</v>
      </c>
      <c r="C77" s="4">
        <f t="shared" si="37"/>
        <v>59</v>
      </c>
      <c r="D77" s="20">
        <f t="shared" si="37"/>
        <v>143</v>
      </c>
      <c r="E77" s="8">
        <f t="shared" si="12"/>
        <v>416.16</v>
      </c>
      <c r="F77" s="21">
        <f t="shared" si="44"/>
        <v>6.3371356147021542E-14</v>
      </c>
      <c r="G77" s="7">
        <f t="shared" si="13"/>
        <v>1.3704823448642234</v>
      </c>
      <c r="H77" s="7">
        <f t="shared" si="14"/>
        <v>5.6268544647135443E-3</v>
      </c>
      <c r="I77" s="32">
        <f t="shared" si="15"/>
        <v>87.649654823448969</v>
      </c>
      <c r="J77" s="2">
        <f t="shared" si="38"/>
        <v>0.14272117084961614</v>
      </c>
      <c r="K77" s="2">
        <f t="shared" si="16"/>
        <v>0.98210966231969898</v>
      </c>
      <c r="L77" s="2">
        <f t="shared" si="45"/>
        <v>1.0509938663571148</v>
      </c>
      <c r="M77" s="2">
        <f t="shared" si="17"/>
        <v>0.96661337177572249</v>
      </c>
      <c r="N77" s="2">
        <f t="shared" si="18"/>
        <v>0.96620904276637765</v>
      </c>
      <c r="O77" s="2">
        <f t="shared" si="19"/>
        <v>0.37799197623574832</v>
      </c>
      <c r="P77" s="2">
        <f t="shared" si="20"/>
        <v>0.13933308376247372</v>
      </c>
      <c r="Q77" s="6">
        <f t="shared" si="21"/>
        <v>143</v>
      </c>
      <c r="R77" s="2">
        <f t="shared" si="89"/>
        <v>0.05</v>
      </c>
      <c r="S77" s="2">
        <f t="shared" si="89"/>
        <v>0.1</v>
      </c>
      <c r="T77" s="2">
        <f t="shared" si="89"/>
        <v>0.15</v>
      </c>
      <c r="U77" s="2">
        <f t="shared" si="89"/>
        <v>0.2</v>
      </c>
      <c r="V77" s="2">
        <f t="shared" si="89"/>
        <v>0.2</v>
      </c>
      <c r="W77" s="2">
        <f t="shared" si="89"/>
        <v>0.15</v>
      </c>
      <c r="X77" s="2">
        <f t="shared" si="89"/>
        <v>9.9294326866750576E-2</v>
      </c>
      <c r="Y77" s="2">
        <f t="shared" si="89"/>
        <v>1.7319044908971994E-2</v>
      </c>
      <c r="Z77" s="21">
        <f t="shared" si="76"/>
        <v>12806546.922236215</v>
      </c>
      <c r="AA77" s="21">
        <f t="shared" si="76"/>
        <v>1088008.0867359964</v>
      </c>
      <c r="AB77" s="21">
        <f t="shared" si="76"/>
        <v>92629.311225554906</v>
      </c>
      <c r="AC77" s="21">
        <f t="shared" si="76"/>
        <v>7901.3646440056909</v>
      </c>
      <c r="AD77" s="21">
        <f t="shared" si="76"/>
        <v>675.18694116124777</v>
      </c>
      <c r="AE77" s="21">
        <f t="shared" si="76"/>
        <v>57.790086655896765</v>
      </c>
      <c r="AF77" s="21">
        <f t="shared" si="76"/>
        <v>4.953773318753159</v>
      </c>
      <c r="AG77" s="21">
        <f t="shared" si="76"/>
        <v>0.42523051031174935</v>
      </c>
      <c r="AH77" s="2">
        <f t="shared" si="61"/>
        <v>48.372862669249386</v>
      </c>
      <c r="AI77" s="2">
        <f t="shared" si="61"/>
        <v>50.791505802711853</v>
      </c>
      <c r="AJ77" s="2">
        <f t="shared" si="61"/>
        <v>53.210148936174321</v>
      </c>
      <c r="AK77" s="2">
        <f t="shared" si="61"/>
        <v>55.628792069636788</v>
      </c>
      <c r="AL77" s="2">
        <f t="shared" si="61"/>
        <v>58.047435203099262</v>
      </c>
      <c r="AM77" s="2">
        <f t="shared" si="61"/>
        <v>60.466078336561729</v>
      </c>
      <c r="AN77" s="2">
        <f t="shared" si="61"/>
        <v>62.884721470024196</v>
      </c>
      <c r="AO77" s="2">
        <f t="shared" si="60"/>
        <v>65.303364603486671</v>
      </c>
      <c r="AP77" s="2">
        <f t="shared" si="75"/>
        <v>8.1156824806571271E-7</v>
      </c>
      <c r="AQ77" s="2">
        <f t="shared" si="74"/>
        <v>6.8948548022002031E-8</v>
      </c>
      <c r="AR77" s="2">
        <f t="shared" si="74"/>
        <v>5.8700450735045961E-9</v>
      </c>
      <c r="AS77" s="2">
        <f t="shared" si="74"/>
        <v>5.0072019297403041E-10</v>
      </c>
      <c r="AT77" s="2">
        <f t="shared" si="74"/>
        <v>4.2787512116484763E-11</v>
      </c>
      <c r="AU77" s="2">
        <f t="shared" si="74"/>
        <v>3.6622361633148559E-12</v>
      </c>
      <c r="AV77" s="2">
        <f t="shared" si="74"/>
        <v>3.1392733325684577E-13</v>
      </c>
      <c r="AW77" s="2">
        <f t="shared" si="74"/>
        <v>2.6947434113628827E-14</v>
      </c>
      <c r="AX77" s="2"/>
      <c r="AY77" s="6">
        <f t="shared" si="25"/>
        <v>143</v>
      </c>
      <c r="AZ77" s="2">
        <f t="shared" si="90"/>
        <v>0.05</v>
      </c>
      <c r="BA77" s="2">
        <f t="shared" si="90"/>
        <v>0.15</v>
      </c>
      <c r="BB77" s="2">
        <f t="shared" si="90"/>
        <v>0.2</v>
      </c>
      <c r="BC77" s="2">
        <f t="shared" si="90"/>
        <v>0.2</v>
      </c>
      <c r="BD77" s="2">
        <f t="shared" si="90"/>
        <v>0.2</v>
      </c>
      <c r="BE77" s="2">
        <f t="shared" si="90"/>
        <v>0.14892749123171925</v>
      </c>
      <c r="BF77" s="2">
        <f t="shared" si="90"/>
        <v>1.7281551534658348E-2</v>
      </c>
      <c r="BG77" s="21">
        <f t="shared" si="77"/>
        <v>1085417.2206222536</v>
      </c>
      <c r="BH77" s="21">
        <f t="shared" si="77"/>
        <v>92402.986003001803</v>
      </c>
      <c r="BI77" s="21">
        <f t="shared" si="77"/>
        <v>7881.6028663940533</v>
      </c>
      <c r="BJ77" s="21">
        <f t="shared" si="77"/>
        <v>673.46192682754508</v>
      </c>
      <c r="BK77" s="21">
        <f t="shared" si="77"/>
        <v>57.639534744938629</v>
      </c>
      <c r="BL77" s="21">
        <f t="shared" si="77"/>
        <v>4.9406347467565146</v>
      </c>
      <c r="BM77" s="21">
        <f t="shared" si="77"/>
        <v>0.42408391335879736</v>
      </c>
      <c r="BN77" s="2">
        <f t="shared" si="80"/>
        <v>50.791505802711853</v>
      </c>
      <c r="BO77" s="2">
        <f t="shared" si="80"/>
        <v>53.210148936174321</v>
      </c>
      <c r="BP77" s="2">
        <f t="shared" si="80"/>
        <v>55.628792069636788</v>
      </c>
      <c r="BQ77" s="2">
        <f t="shared" si="80"/>
        <v>58.047435203099262</v>
      </c>
      <c r="BR77" s="2">
        <f t="shared" si="80"/>
        <v>60.466078336561729</v>
      </c>
      <c r="BS77" s="2">
        <f t="shared" si="80"/>
        <v>62.884721470024196</v>
      </c>
      <c r="BT77" s="2">
        <f t="shared" si="80"/>
        <v>65.303364603486671</v>
      </c>
      <c r="BU77" s="2">
        <f t="shared" si="84"/>
        <v>6.8784361322593003E-8</v>
      </c>
      <c r="BV77" s="2">
        <f t="shared" si="84"/>
        <v>5.8557025372149508E-9</v>
      </c>
      <c r="BW77" s="2">
        <f t="shared" si="84"/>
        <v>4.9946786232669953E-10</v>
      </c>
      <c r="BX77" s="2">
        <f t="shared" si="82"/>
        <v>4.2678195618778131E-11</v>
      </c>
      <c r="BY77" s="2">
        <f t="shared" si="82"/>
        <v>3.6526954845466855E-12</v>
      </c>
      <c r="BZ77" s="2">
        <f t="shared" si="82"/>
        <v>3.130947241315755E-13</v>
      </c>
      <c r="CA77" s="2">
        <f t="shared" si="82"/>
        <v>2.6874772709765971E-14</v>
      </c>
      <c r="CB77" s="2"/>
      <c r="CC77" s="6">
        <f t="shared" si="29"/>
        <v>143</v>
      </c>
      <c r="CD77" s="2">
        <f t="shared" si="91"/>
        <v>0</v>
      </c>
      <c r="CE77" s="2">
        <f t="shared" si="91"/>
        <v>0</v>
      </c>
      <c r="CF77" s="2">
        <f t="shared" si="91"/>
        <v>4.9642497077239757E-2</v>
      </c>
      <c r="CG77" s="2">
        <f t="shared" si="91"/>
        <v>0.32834947915850854</v>
      </c>
      <c r="CH77" s="2">
        <f t="shared" si="91"/>
        <v>0</v>
      </c>
      <c r="CI77" s="2">
        <f t="shared" si="91"/>
        <v>0</v>
      </c>
      <c r="CJ77" s="2">
        <f t="shared" si="91"/>
        <v>0</v>
      </c>
      <c r="CK77" s="21">
        <f t="shared" si="78"/>
        <v>673.46192682754508</v>
      </c>
      <c r="CL77" s="21">
        <f t="shared" si="78"/>
        <v>57.639534744938629</v>
      </c>
      <c r="CM77" s="21">
        <f t="shared" si="78"/>
        <v>4.9406347467565146</v>
      </c>
      <c r="CN77" s="21">
        <f t="shared" si="78"/>
        <v>0.42408391335879736</v>
      </c>
      <c r="CO77" s="21">
        <f t="shared" si="78"/>
        <v>3.6448917649588033E-2</v>
      </c>
      <c r="CP77" s="21">
        <f t="shared" si="78"/>
        <v>3.1364812307384578E-3</v>
      </c>
      <c r="CQ77" s="21">
        <f t="shared" si="78"/>
        <v>2.7020366077875127E-4</v>
      </c>
      <c r="CR77" s="2">
        <f t="shared" si="81"/>
        <v>58.047435203099262</v>
      </c>
      <c r="CS77" s="2">
        <f t="shared" si="81"/>
        <v>60.466078336561729</v>
      </c>
      <c r="CT77" s="2">
        <f t="shared" si="81"/>
        <v>62.884721470024196</v>
      </c>
      <c r="CU77" s="2">
        <f t="shared" si="81"/>
        <v>65.303364603486671</v>
      </c>
      <c r="CV77" s="2">
        <f t="shared" si="81"/>
        <v>67.722007736949138</v>
      </c>
      <c r="CW77" s="2">
        <f t="shared" si="81"/>
        <v>70.140650870411605</v>
      </c>
      <c r="CX77" s="2">
        <f t="shared" si="81"/>
        <v>72.559294003874086</v>
      </c>
      <c r="CY77" s="2">
        <f t="shared" si="85"/>
        <v>4.2678195618778131E-11</v>
      </c>
      <c r="CZ77" s="2">
        <f t="shared" si="85"/>
        <v>3.6526954845466855E-12</v>
      </c>
      <c r="DA77" s="2">
        <f t="shared" si="85"/>
        <v>3.130947241315755E-13</v>
      </c>
      <c r="DB77" s="2">
        <f t="shared" si="83"/>
        <v>2.6874772709765971E-14</v>
      </c>
      <c r="DC77" s="2">
        <f t="shared" si="83"/>
        <v>2.3098173415482407E-15</v>
      </c>
      <c r="DD77" s="2">
        <f t="shared" si="83"/>
        <v>1.9876306912166569E-16</v>
      </c>
      <c r="DE77" s="2">
        <f t="shared" si="83"/>
        <v>1.7123172419442233E-17</v>
      </c>
      <c r="DF77" s="2"/>
      <c r="DG77" s="6">
        <f t="shared" si="33"/>
        <v>143</v>
      </c>
      <c r="DH77" s="2">
        <f t="shared" si="88"/>
        <v>5.9996932599845225E-2</v>
      </c>
      <c r="DI77" s="2">
        <f t="shared" si="88"/>
        <v>6.8616150240997556E-2</v>
      </c>
      <c r="DJ77" s="2">
        <f t="shared" si="88"/>
        <v>9.842586982472144E-3</v>
      </c>
      <c r="DK77" s="2">
        <f t="shared" si="88"/>
        <v>8.1293270607352478E-4</v>
      </c>
      <c r="DL77" s="2">
        <f t="shared" si="88"/>
        <v>5.9428746060289361E-5</v>
      </c>
      <c r="DM77" s="2">
        <f t="shared" si="88"/>
        <v>4.6603519651022831E-6</v>
      </c>
      <c r="DN77" s="2">
        <f t="shared" si="88"/>
        <v>3.6208345860599953E-7</v>
      </c>
      <c r="DO77" s="2">
        <f t="shared" si="88"/>
        <v>2.7809927987121343E-8</v>
      </c>
      <c r="DP77" s="2">
        <f t="shared" si="88"/>
        <v>2.1044176923279426E-9</v>
      </c>
      <c r="DQ77" s="2">
        <f t="shared" si="88"/>
        <v>1.301030005951276E-10</v>
      </c>
      <c r="DR77" s="2">
        <f t="shared" si="88"/>
        <v>6.7617877963499492E-12</v>
      </c>
      <c r="DS77" s="2">
        <f t="shared" si="88"/>
        <v>3.9076297753126713E-13</v>
      </c>
      <c r="DT77" s="2">
        <f t="shared" si="88"/>
        <v>0</v>
      </c>
      <c r="DU77" s="21">
        <f t="shared" si="79"/>
        <v>9.8812694935130292</v>
      </c>
      <c r="DV77" s="21">
        <f t="shared" si="79"/>
        <v>0.84816782671759472</v>
      </c>
      <c r="DW77" s="21">
        <f t="shared" si="79"/>
        <v>7.2897835299176067E-2</v>
      </c>
      <c r="DX77" s="21">
        <f t="shared" si="79"/>
        <v>6.2729624614769157E-3</v>
      </c>
      <c r="DY77" s="21">
        <f t="shared" si="79"/>
        <v>5.4040732155750254E-4</v>
      </c>
      <c r="DZ77" s="21">
        <f t="shared" si="79"/>
        <v>4.6604605628736705E-5</v>
      </c>
      <c r="EA77" s="21">
        <f t="shared" si="79"/>
        <v>4.0231576330061408E-6</v>
      </c>
      <c r="EB77" s="21">
        <f t="shared" si="79"/>
        <v>3.4762416026725482E-7</v>
      </c>
      <c r="EC77" s="21">
        <f t="shared" si="79"/>
        <v>3.0063110392393397E-8</v>
      </c>
      <c r="ED77" s="21">
        <f t="shared" si="79"/>
        <v>2.6020599717111899E-9</v>
      </c>
      <c r="EE77" s="21">
        <f t="shared" si="79"/>
        <v>2.2539293055817096E-10</v>
      </c>
      <c r="EF77" s="21">
        <f t="shared" si="79"/>
        <v>1.9538204081204368E-11</v>
      </c>
      <c r="EG77" s="21">
        <f t="shared" si="79"/>
        <v>1.6948589119213505E-12</v>
      </c>
      <c r="EH77" s="2">
        <f t="shared" si="87"/>
        <v>62.884721470024196</v>
      </c>
      <c r="EI77" s="2">
        <f t="shared" si="87"/>
        <v>65.303364603486671</v>
      </c>
      <c r="EJ77" s="2">
        <f t="shared" si="87"/>
        <v>67.722007736949138</v>
      </c>
      <c r="EK77" s="2">
        <f t="shared" si="87"/>
        <v>70.140650870411605</v>
      </c>
      <c r="EL77" s="2">
        <f t="shared" si="87"/>
        <v>72.559294003874086</v>
      </c>
      <c r="EM77" s="2">
        <f t="shared" si="87"/>
        <v>74.977937137336554</v>
      </c>
      <c r="EN77" s="2">
        <f t="shared" si="87"/>
        <v>77.396580270799021</v>
      </c>
      <c r="EO77" s="2">
        <f t="shared" si="86"/>
        <v>79.815223404261488</v>
      </c>
      <c r="EP77" s="2">
        <f t="shared" si="86"/>
        <v>82.233866537723955</v>
      </c>
      <c r="EQ77" s="2">
        <f t="shared" si="86"/>
        <v>84.652509671186422</v>
      </c>
      <c r="ER77" s="2">
        <f t="shared" si="86"/>
        <v>87.071152804648889</v>
      </c>
      <c r="ES77" s="2">
        <f t="shared" si="86"/>
        <v>89.489795938111357</v>
      </c>
      <c r="ET77" s="2">
        <f t="shared" si="86"/>
        <v>91.908439071573824</v>
      </c>
      <c r="EU77" s="2">
        <f t="shared" si="70"/>
        <v>6.26189448263151E-13</v>
      </c>
      <c r="EV77" s="2">
        <f t="shared" si="70"/>
        <v>5.3749545419531942E-14</v>
      </c>
      <c r="EW77" s="2">
        <f t="shared" si="70"/>
        <v>4.6196346830964814E-15</v>
      </c>
      <c r="EX77" s="2">
        <f t="shared" si="70"/>
        <v>3.9752613824333138E-16</v>
      </c>
      <c r="EY77" s="2">
        <f t="shared" si="70"/>
        <v>3.4246344838884467E-17</v>
      </c>
      <c r="EZ77" s="2">
        <f t="shared" si="70"/>
        <v>2.9533970613903566E-18</v>
      </c>
      <c r="FA77" s="2">
        <f t="shared" si="70"/>
        <v>2.5495295519684689E-19</v>
      </c>
      <c r="FB77" s="2">
        <f t="shared" si="70"/>
        <v>2.2029414465605716E-20</v>
      </c>
      <c r="FC77" s="2">
        <f t="shared" si="68"/>
        <v>1.9051400755635938E-21</v>
      </c>
      <c r="FD77" s="2">
        <f t="shared" si="68"/>
        <v>1.6489606918321884E-22</v>
      </c>
      <c r="FE77" s="2">
        <f t="shared" si="68"/>
        <v>1.4283455675422755E-23</v>
      </c>
      <c r="FF77" s="2">
        <f t="shared" si="68"/>
        <v>1.238162489303192E-24</v>
      </c>
      <c r="FG77" s="2">
        <f t="shared" si="68"/>
        <v>1.0740550772632133E-25</v>
      </c>
    </row>
    <row r="78" spans="1:163" x14ac:dyDescent="0.25">
      <c r="A78" s="19">
        <v>60</v>
      </c>
      <c r="B78" s="19">
        <v>145</v>
      </c>
      <c r="C78" s="4">
        <f t="shared" si="37"/>
        <v>60</v>
      </c>
      <c r="D78" s="20">
        <f t="shared" si="37"/>
        <v>145</v>
      </c>
      <c r="E78" s="8">
        <f t="shared" si="12"/>
        <v>418.16</v>
      </c>
      <c r="F78" s="21">
        <f t="shared" si="44"/>
        <v>6.3371356147021542E-14</v>
      </c>
      <c r="G78" s="7">
        <f t="shared" si="13"/>
        <v>1.3271726107081372</v>
      </c>
      <c r="H78" s="7">
        <f t="shared" si="14"/>
        <v>5.7412504842731735E-3</v>
      </c>
      <c r="I78" s="32">
        <f t="shared" si="15"/>
        <v>87.925224166272798</v>
      </c>
      <c r="J78" s="2">
        <f t="shared" si="38"/>
        <v>0.16480377004408137</v>
      </c>
      <c r="K78" s="2">
        <f t="shared" si="16"/>
        <v>1.0123099204769586</v>
      </c>
      <c r="L78" s="2">
        <f t="shared" si="45"/>
        <v>1.0692702154311671</v>
      </c>
      <c r="M78" s="2">
        <f t="shared" si="17"/>
        <v>0.97207401935351578</v>
      </c>
      <c r="N78" s="2">
        <f t="shared" si="18"/>
        <v>0.9719687138677805</v>
      </c>
      <c r="O78" s="2">
        <f t="shared" si="19"/>
        <v>0.4707247254618831</v>
      </c>
      <c r="P78" s="2">
        <f t="shared" si="20"/>
        <v>0.15754225829910035</v>
      </c>
      <c r="Q78" s="6">
        <f t="shared" si="21"/>
        <v>145</v>
      </c>
      <c r="R78" s="2">
        <f t="shared" si="89"/>
        <v>0.05</v>
      </c>
      <c r="S78" s="2">
        <f t="shared" si="89"/>
        <v>0.1</v>
      </c>
      <c r="T78" s="2">
        <f t="shared" si="89"/>
        <v>0.15</v>
      </c>
      <c r="U78" s="2">
        <f t="shared" si="89"/>
        <v>0.2</v>
      </c>
      <c r="V78" s="2">
        <f t="shared" si="89"/>
        <v>0.2</v>
      </c>
      <c r="W78" s="2">
        <f t="shared" si="89"/>
        <v>0.15</v>
      </c>
      <c r="X78" s="2">
        <f t="shared" si="89"/>
        <v>9.9883559051376192E-2</v>
      </c>
      <c r="Y78" s="2">
        <f t="shared" si="89"/>
        <v>2.2190460302139614E-2</v>
      </c>
      <c r="Z78" s="21">
        <f t="shared" si="76"/>
        <v>16292776.641610973</v>
      </c>
      <c r="AA78" s="21">
        <f t="shared" si="76"/>
        <v>1400305.0368244667</v>
      </c>
      <c r="AB78" s="21">
        <f t="shared" si="76"/>
        <v>120605.22703822679</v>
      </c>
      <c r="AC78" s="21">
        <f t="shared" si="76"/>
        <v>10407.506836599176</v>
      </c>
      <c r="AD78" s="21">
        <f t="shared" si="76"/>
        <v>899.69499702612052</v>
      </c>
      <c r="AE78" s="21">
        <f t="shared" si="76"/>
        <v>77.902443863187926</v>
      </c>
      <c r="AF78" s="21">
        <f t="shared" si="76"/>
        <v>6.7555411992364904</v>
      </c>
      <c r="AG78" s="21">
        <f t="shared" si="76"/>
        <v>0.5866438889963338</v>
      </c>
      <c r="AH78" s="2">
        <f t="shared" si="61"/>
        <v>48.141502124628907</v>
      </c>
      <c r="AI78" s="2">
        <f t="shared" si="61"/>
        <v>50.548577230860353</v>
      </c>
      <c r="AJ78" s="2">
        <f t="shared" si="61"/>
        <v>52.955652337091799</v>
      </c>
      <c r="AK78" s="2">
        <f t="shared" si="61"/>
        <v>55.362727443323244</v>
      </c>
      <c r="AL78" s="2">
        <f t="shared" si="61"/>
        <v>57.769802549554683</v>
      </c>
      <c r="AM78" s="2">
        <f t="shared" si="61"/>
        <v>60.176877655786129</v>
      </c>
      <c r="AN78" s="2">
        <f t="shared" si="61"/>
        <v>62.583952762017574</v>
      </c>
      <c r="AO78" s="2">
        <f t="shared" si="60"/>
        <v>64.991027868249034</v>
      </c>
      <c r="AP78" s="2">
        <f t="shared" si="75"/>
        <v>1.0324953532225414E-6</v>
      </c>
      <c r="AQ78" s="2">
        <f t="shared" si="74"/>
        <v>8.873922926968708E-8</v>
      </c>
      <c r="AR78" s="2">
        <f t="shared" si="74"/>
        <v>7.6429167980085173E-9</v>
      </c>
      <c r="AS78" s="2">
        <f t="shared" si="74"/>
        <v>6.5953782241594961E-10</v>
      </c>
      <c r="AT78" s="2">
        <f t="shared" si="74"/>
        <v>5.7014892082573019E-11</v>
      </c>
      <c r="AU78" s="2">
        <f t="shared" si="74"/>
        <v>4.9367835148542193E-12</v>
      </c>
      <c r="AV78" s="2">
        <f t="shared" si="74"/>
        <v>4.281078073052191E-13</v>
      </c>
      <c r="AW78" s="2">
        <f t="shared" si="74"/>
        <v>3.7176418821143681E-14</v>
      </c>
      <c r="AX78" s="2"/>
      <c r="AY78" s="6">
        <f t="shared" si="25"/>
        <v>145</v>
      </c>
      <c r="AZ78" s="2">
        <f t="shared" si="90"/>
        <v>0.05</v>
      </c>
      <c r="BA78" s="2">
        <f t="shared" si="90"/>
        <v>0.15</v>
      </c>
      <c r="BB78" s="2">
        <f t="shared" si="90"/>
        <v>0.2</v>
      </c>
      <c r="BC78" s="2">
        <f t="shared" si="90"/>
        <v>0.2</v>
      </c>
      <c r="BD78" s="2">
        <f t="shared" si="90"/>
        <v>0.2</v>
      </c>
      <c r="BE78" s="2">
        <f t="shared" si="90"/>
        <v>0.14982218775138983</v>
      </c>
      <c r="BF78" s="2">
        <f t="shared" si="90"/>
        <v>2.2146526116390522E-2</v>
      </c>
      <c r="BG78" s="21">
        <f t="shared" si="77"/>
        <v>1396979.5886830743</v>
      </c>
      <c r="BH78" s="21">
        <f t="shared" si="77"/>
        <v>120311.30891328744</v>
      </c>
      <c r="BI78" s="21">
        <f t="shared" si="77"/>
        <v>10381.54106202086</v>
      </c>
      <c r="BJ78" s="21">
        <f t="shared" si="77"/>
        <v>897.40178393726239</v>
      </c>
      <c r="BK78" s="21">
        <f t="shared" si="77"/>
        <v>77.699951004336413</v>
      </c>
      <c r="BL78" s="21">
        <f t="shared" si="77"/>
        <v>6.7376623625504157</v>
      </c>
      <c r="BM78" s="21">
        <f t="shared" si="77"/>
        <v>0.58506531133603101</v>
      </c>
      <c r="BN78" s="2">
        <f t="shared" si="80"/>
        <v>50.548577230860353</v>
      </c>
      <c r="BO78" s="2">
        <f t="shared" si="80"/>
        <v>52.955652337091799</v>
      </c>
      <c r="BP78" s="2">
        <f t="shared" si="80"/>
        <v>55.362727443323244</v>
      </c>
      <c r="BQ78" s="2">
        <f t="shared" si="80"/>
        <v>57.769802549554683</v>
      </c>
      <c r="BR78" s="2">
        <f t="shared" si="80"/>
        <v>60.176877655786129</v>
      </c>
      <c r="BS78" s="2">
        <f t="shared" si="80"/>
        <v>62.583952762017574</v>
      </c>
      <c r="BT78" s="2">
        <f t="shared" si="80"/>
        <v>64.991027868249034</v>
      </c>
      <c r="BU78" s="2">
        <f t="shared" si="84"/>
        <v>8.852849111098468E-8</v>
      </c>
      <c r="BV78" s="2">
        <f t="shared" si="84"/>
        <v>7.6242908078287427E-9</v>
      </c>
      <c r="BW78" s="2">
        <f t="shared" si="84"/>
        <v>6.578923360673083E-10</v>
      </c>
      <c r="BX78" s="2">
        <f t="shared" si="82"/>
        <v>5.6869568059191141E-11</v>
      </c>
      <c r="BY78" s="2">
        <f t="shared" si="82"/>
        <v>4.9239512677784836E-12</v>
      </c>
      <c r="BZ78" s="2">
        <f t="shared" si="82"/>
        <v>4.2697480117808381E-13</v>
      </c>
      <c r="CA78" s="2">
        <f t="shared" si="82"/>
        <v>3.707638221402666E-14</v>
      </c>
      <c r="CB78" s="2"/>
      <c r="CC78" s="6">
        <f t="shared" si="29"/>
        <v>145</v>
      </c>
      <c r="CD78" s="2">
        <f t="shared" si="91"/>
        <v>0</v>
      </c>
      <c r="CE78" s="2">
        <f t="shared" si="91"/>
        <v>0</v>
      </c>
      <c r="CF78" s="2">
        <f t="shared" si="91"/>
        <v>4.9940729250463278E-2</v>
      </c>
      <c r="CG78" s="2">
        <f t="shared" si="91"/>
        <v>0.42078399621141982</v>
      </c>
      <c r="CH78" s="2">
        <f t="shared" si="91"/>
        <v>0</v>
      </c>
      <c r="CI78" s="2">
        <f t="shared" si="91"/>
        <v>0</v>
      </c>
      <c r="CJ78" s="2">
        <f t="shared" si="91"/>
        <v>0</v>
      </c>
      <c r="CK78" s="21">
        <f t="shared" si="78"/>
        <v>897.40178393726239</v>
      </c>
      <c r="CL78" s="21">
        <f t="shared" si="78"/>
        <v>77.699951004336413</v>
      </c>
      <c r="CM78" s="21">
        <f t="shared" si="78"/>
        <v>6.7376623625504157</v>
      </c>
      <c r="CN78" s="21">
        <f t="shared" si="78"/>
        <v>0.58506531133603101</v>
      </c>
      <c r="CO78" s="21">
        <f t="shared" si="78"/>
        <v>5.0870159217493327E-2</v>
      </c>
      <c r="CP78" s="21">
        <f t="shared" si="78"/>
        <v>4.4284009200569515E-3</v>
      </c>
      <c r="CQ78" s="21">
        <f t="shared" si="78"/>
        <v>3.8594118726000307E-4</v>
      </c>
      <c r="CR78" s="2">
        <f t="shared" si="81"/>
        <v>57.769802549554683</v>
      </c>
      <c r="CS78" s="2">
        <f t="shared" si="81"/>
        <v>60.176877655786129</v>
      </c>
      <c r="CT78" s="2">
        <f t="shared" si="81"/>
        <v>62.583952762017574</v>
      </c>
      <c r="CU78" s="2">
        <f t="shared" si="81"/>
        <v>64.991027868249034</v>
      </c>
      <c r="CV78" s="2">
        <f t="shared" si="81"/>
        <v>67.39810297448048</v>
      </c>
      <c r="CW78" s="2">
        <f t="shared" si="81"/>
        <v>69.805178080711926</v>
      </c>
      <c r="CX78" s="2">
        <f t="shared" si="81"/>
        <v>72.212253186943357</v>
      </c>
      <c r="CY78" s="2">
        <f t="shared" si="85"/>
        <v>5.6869568059191141E-11</v>
      </c>
      <c r="CZ78" s="2">
        <f t="shared" si="85"/>
        <v>4.9239512677784836E-12</v>
      </c>
      <c r="DA78" s="2">
        <f t="shared" si="85"/>
        <v>4.2697480117808381E-13</v>
      </c>
      <c r="DB78" s="2">
        <f t="shared" si="83"/>
        <v>3.707638221402666E-14</v>
      </c>
      <c r="DC78" s="2">
        <f t="shared" si="83"/>
        <v>3.2237109770301985E-15</v>
      </c>
      <c r="DD78" s="2">
        <f t="shared" si="83"/>
        <v>2.8063377186681739E-16</v>
      </c>
      <c r="DE78" s="2">
        <f t="shared" si="83"/>
        <v>2.4457616429660977E-17</v>
      </c>
      <c r="DF78" s="2"/>
      <c r="DG78" s="6">
        <f t="shared" si="33"/>
        <v>145</v>
      </c>
      <c r="DH78" s="2">
        <f t="shared" si="88"/>
        <v>5.9999915687477978E-2</v>
      </c>
      <c r="DI78" s="2">
        <f t="shared" si="88"/>
        <v>8.2760831645524072E-2</v>
      </c>
      <c r="DJ78" s="2">
        <f t="shared" si="88"/>
        <v>1.3543028485500741E-2</v>
      </c>
      <c r="DK78" s="2">
        <f t="shared" si="88"/>
        <v>1.1463004679130441E-3</v>
      </c>
      <c r="DL78" s="2">
        <f t="shared" si="88"/>
        <v>8.4874300494874874E-5</v>
      </c>
      <c r="DM78" s="2">
        <f t="shared" si="88"/>
        <v>6.7339465885329913E-6</v>
      </c>
      <c r="DN78" s="2">
        <f t="shared" si="88"/>
        <v>5.2928451738432078E-7</v>
      </c>
      <c r="DO78" s="2">
        <f t="shared" si="88"/>
        <v>4.1125018208632015E-8</v>
      </c>
      <c r="DP78" s="2">
        <f t="shared" si="88"/>
        <v>3.1482086049194894E-9</v>
      </c>
      <c r="DQ78" s="2">
        <f t="shared" si="88"/>
        <v>1.9689925800925324E-10</v>
      </c>
      <c r="DR78" s="2">
        <f t="shared" si="88"/>
        <v>1.035245889013936E-11</v>
      </c>
      <c r="DS78" s="2">
        <f t="shared" si="88"/>
        <v>6.0523142053625639E-13</v>
      </c>
      <c r="DT78" s="2">
        <f t="shared" si="88"/>
        <v>0</v>
      </c>
      <c r="DU78" s="21">
        <f t="shared" si="79"/>
        <v>13.475324725100831</v>
      </c>
      <c r="DV78" s="21">
        <f t="shared" si="79"/>
        <v>1.170130622672062</v>
      </c>
      <c r="DW78" s="21">
        <f t="shared" si="79"/>
        <v>0.10174031843498665</v>
      </c>
      <c r="DX78" s="21">
        <f t="shared" si="79"/>
        <v>8.856801840113903E-3</v>
      </c>
      <c r="DY78" s="21">
        <f t="shared" si="79"/>
        <v>7.7188237452000615E-4</v>
      </c>
      <c r="DZ78" s="21">
        <f t="shared" si="79"/>
        <v>6.7341733288945628E-5</v>
      </c>
      <c r="EA78" s="21">
        <f t="shared" si="79"/>
        <v>5.8809563748433073E-6</v>
      </c>
      <c r="EB78" s="21">
        <f t="shared" si="79"/>
        <v>5.1406285970769437E-7</v>
      </c>
      <c r="EC78" s="21">
        <f t="shared" si="79"/>
        <v>4.4974409677828803E-8</v>
      </c>
      <c r="ED78" s="21">
        <f t="shared" si="79"/>
        <v>3.9379851317352512E-9</v>
      </c>
      <c r="EE78" s="21">
        <f t="shared" si="79"/>
        <v>3.4508191699472254E-10</v>
      </c>
      <c r="EF78" s="21">
        <f t="shared" si="79"/>
        <v>3.0261582227430766E-11</v>
      </c>
      <c r="EG78" s="21">
        <f t="shared" si="79"/>
        <v>2.6556177372465033E-12</v>
      </c>
      <c r="EH78" s="2">
        <f t="shared" si="87"/>
        <v>62.583952762017574</v>
      </c>
      <c r="EI78" s="2">
        <f t="shared" si="87"/>
        <v>64.991027868249034</v>
      </c>
      <c r="EJ78" s="2">
        <f t="shared" si="87"/>
        <v>67.39810297448048</v>
      </c>
      <c r="EK78" s="2">
        <f t="shared" si="87"/>
        <v>69.805178080711926</v>
      </c>
      <c r="EL78" s="2">
        <f t="shared" si="87"/>
        <v>72.212253186943357</v>
      </c>
      <c r="EM78" s="2">
        <f t="shared" si="87"/>
        <v>74.619328293174803</v>
      </c>
      <c r="EN78" s="2">
        <f t="shared" si="87"/>
        <v>77.026403399406249</v>
      </c>
      <c r="EO78" s="2">
        <f t="shared" si="86"/>
        <v>79.433478505637694</v>
      </c>
      <c r="EP78" s="2">
        <f t="shared" si="86"/>
        <v>81.84055361186914</v>
      </c>
      <c r="EQ78" s="2">
        <f t="shared" si="86"/>
        <v>84.247628718100586</v>
      </c>
      <c r="ER78" s="2">
        <f t="shared" si="86"/>
        <v>86.654703824332032</v>
      </c>
      <c r="ES78" s="2">
        <f t="shared" si="86"/>
        <v>89.061778930563477</v>
      </c>
      <c r="ET78" s="2">
        <f t="shared" si="86"/>
        <v>91.468854036794923</v>
      </c>
      <c r="EU78" s="2">
        <f t="shared" si="70"/>
        <v>8.5394960235616761E-13</v>
      </c>
      <c r="EV78" s="2">
        <f t="shared" si="70"/>
        <v>7.4152764428053319E-14</v>
      </c>
      <c r="EW78" s="2">
        <f t="shared" si="70"/>
        <v>6.447421954060397E-15</v>
      </c>
      <c r="EX78" s="2">
        <f t="shared" si="70"/>
        <v>5.6126754373363478E-16</v>
      </c>
      <c r="EY78" s="2">
        <f t="shared" si="70"/>
        <v>4.8915232859321955E-17</v>
      </c>
      <c r="EZ78" s="2">
        <f t="shared" si="70"/>
        <v>4.2675369638117073E-18</v>
      </c>
      <c r="FA78" s="2">
        <f t="shared" si="70"/>
        <v>3.726841809152985E-19</v>
      </c>
      <c r="FB78" s="2">
        <f t="shared" si="70"/>
        <v>3.2576860564492888E-20</v>
      </c>
      <c r="FC78" s="2">
        <f t="shared" si="68"/>
        <v>2.8500893331957484E-21</v>
      </c>
      <c r="FD78" s="2">
        <f t="shared" si="68"/>
        <v>2.4955545828487038E-22</v>
      </c>
      <c r="FE78" s="2">
        <f t="shared" si="68"/>
        <v>2.1868309061769495E-23</v>
      </c>
      <c r="FF78" s="2">
        <f t="shared" si="68"/>
        <v>1.9177175049068927E-24</v>
      </c>
      <c r="FG78" s="2">
        <f t="shared" si="68"/>
        <v>1.6829009741739564E-25</v>
      </c>
    </row>
    <row r="79" spans="1:163" x14ac:dyDescent="0.25">
      <c r="A79" s="19">
        <v>61</v>
      </c>
      <c r="B79" s="19">
        <v>147</v>
      </c>
      <c r="C79" s="4">
        <f t="shared" si="37"/>
        <v>61</v>
      </c>
      <c r="D79" s="20">
        <f t="shared" si="37"/>
        <v>147</v>
      </c>
      <c r="E79" s="8">
        <f t="shared" si="12"/>
        <v>420.16</v>
      </c>
      <c r="F79" s="21">
        <f t="shared" si="44"/>
        <v>6.3371356147021542E-14</v>
      </c>
      <c r="G79" s="7">
        <f t="shared" si="13"/>
        <v>1.2682521674197218</v>
      </c>
      <c r="H79" s="7">
        <f t="shared" si="14"/>
        <v>5.9569768976148428E-3</v>
      </c>
      <c r="I79" s="32">
        <f t="shared" si="15"/>
        <v>88.296405970629479</v>
      </c>
      <c r="J79" s="2">
        <f t="shared" si="38"/>
        <v>0.20016986544930082</v>
      </c>
      <c r="K79" s="2">
        <f t="shared" si="16"/>
        <v>1.0574824321184932</v>
      </c>
      <c r="L79" s="2">
        <f t="shared" si="45"/>
        <v>1.0942386020963595</v>
      </c>
      <c r="M79" s="2">
        <f t="shared" si="17"/>
        <v>0.97767752954559251</v>
      </c>
      <c r="N79" s="2">
        <f t="shared" si="18"/>
        <v>0.97762363078890546</v>
      </c>
      <c r="O79" s="2">
        <f t="shared" si="19"/>
        <v>0.57514296409271637</v>
      </c>
      <c r="P79" s="2">
        <f t="shared" si="20"/>
        <v>0.17622024504579129</v>
      </c>
      <c r="Q79" s="6">
        <f t="shared" si="21"/>
        <v>147</v>
      </c>
      <c r="R79" s="2">
        <f t="shared" si="89"/>
        <v>0.05</v>
      </c>
      <c r="S79" s="2">
        <f t="shared" si="89"/>
        <v>0.1</v>
      </c>
      <c r="T79" s="2">
        <f t="shared" si="89"/>
        <v>0.15</v>
      </c>
      <c r="U79" s="2">
        <f t="shared" si="89"/>
        <v>0.2</v>
      </c>
      <c r="V79" s="2">
        <f t="shared" si="89"/>
        <v>0.2</v>
      </c>
      <c r="W79" s="2">
        <f t="shared" si="89"/>
        <v>0.15</v>
      </c>
      <c r="X79" s="2">
        <f t="shared" si="89"/>
        <v>9.9989752379461158E-2</v>
      </c>
      <c r="Y79" s="2">
        <f t="shared" si="89"/>
        <v>2.7687777166131401E-2</v>
      </c>
      <c r="Z79" s="21">
        <f t="shared" si="76"/>
        <v>20681486.254170086</v>
      </c>
      <c r="AA79" s="21">
        <f t="shared" si="76"/>
        <v>1797996.8671879517</v>
      </c>
      <c r="AB79" s="21">
        <f t="shared" si="76"/>
        <v>156643.2725468307</v>
      </c>
      <c r="AC79" s="21">
        <f t="shared" si="76"/>
        <v>13673.238705494658</v>
      </c>
      <c r="AD79" s="21">
        <f t="shared" si="76"/>
        <v>1195.6355992998797</v>
      </c>
      <c r="AE79" s="21">
        <f t="shared" si="76"/>
        <v>104.72087170623391</v>
      </c>
      <c r="AF79" s="21">
        <f t="shared" si="76"/>
        <v>9.1858799288866564</v>
      </c>
      <c r="AG79" s="21">
        <f t="shared" si="76"/>
        <v>0.80688836797693331</v>
      </c>
      <c r="AH79" s="2">
        <f t="shared" si="61"/>
        <v>47.912344174683035</v>
      </c>
      <c r="AI79" s="2">
        <f t="shared" si="61"/>
        <v>50.307961383417187</v>
      </c>
      <c r="AJ79" s="2">
        <f t="shared" si="61"/>
        <v>52.703578592151338</v>
      </c>
      <c r="AK79" s="2">
        <f t="shared" si="61"/>
        <v>55.099195800885489</v>
      </c>
      <c r="AL79" s="2">
        <f t="shared" si="61"/>
        <v>57.494813009619641</v>
      </c>
      <c r="AM79" s="2">
        <f t="shared" si="61"/>
        <v>59.890430218353792</v>
      </c>
      <c r="AN79" s="2">
        <f t="shared" si="61"/>
        <v>62.286047427087944</v>
      </c>
      <c r="AO79" s="2">
        <f t="shared" si="60"/>
        <v>64.681664635822102</v>
      </c>
      <c r="AP79" s="2">
        <f t="shared" si="75"/>
        <v>1.310613833105882E-6</v>
      </c>
      <c r="AQ79" s="2">
        <f t="shared" si="74"/>
        <v>1.1394149988841237E-7</v>
      </c>
      <c r="AR79" s="2">
        <f t="shared" si="74"/>
        <v>9.9266966147768266E-9</v>
      </c>
      <c r="AS79" s="2">
        <f t="shared" si="74"/>
        <v>8.6649167976040342E-10</v>
      </c>
      <c r="AT79" s="2">
        <f t="shared" si="74"/>
        <v>7.576904938762746E-11</v>
      </c>
      <c r="AU79" s="2">
        <f t="shared" si="74"/>
        <v>6.6363036569990849E-12</v>
      </c>
      <c r="AV79" s="2">
        <f t="shared" si="74"/>
        <v>5.8212166849977968E-13</v>
      </c>
      <c r="AW79" s="2">
        <f t="shared" si="74"/>
        <v>5.1133610138038452E-14</v>
      </c>
      <c r="AX79" s="2"/>
      <c r="AY79" s="6">
        <f t="shared" si="25"/>
        <v>147</v>
      </c>
      <c r="AZ79" s="2">
        <f t="shared" si="90"/>
        <v>0.05</v>
      </c>
      <c r="BA79" s="2">
        <f t="shared" si="90"/>
        <v>0.15</v>
      </c>
      <c r="BB79" s="2">
        <f t="shared" si="90"/>
        <v>0.2</v>
      </c>
      <c r="BC79" s="2">
        <f t="shared" si="90"/>
        <v>0.2</v>
      </c>
      <c r="BD79" s="2">
        <f t="shared" si="90"/>
        <v>0.2</v>
      </c>
      <c r="BE79" s="2">
        <f t="shared" si="90"/>
        <v>0.14998425111945468</v>
      </c>
      <c r="BF79" s="2">
        <f t="shared" si="90"/>
        <v>2.7639379669450782E-2</v>
      </c>
      <c r="BG79" s="21">
        <f t="shared" si="77"/>
        <v>1793738.6252134023</v>
      </c>
      <c r="BH79" s="21">
        <f t="shared" si="77"/>
        <v>156262.51634061337</v>
      </c>
      <c r="BI79" s="21">
        <f t="shared" si="77"/>
        <v>13639.20917048774</v>
      </c>
      <c r="BJ79" s="21">
        <f t="shared" si="77"/>
        <v>1192.5952197083261</v>
      </c>
      <c r="BK79" s="21">
        <f t="shared" si="77"/>
        <v>104.44927964549601</v>
      </c>
      <c r="BL79" s="21">
        <f t="shared" si="77"/>
        <v>9.1616212868201501</v>
      </c>
      <c r="BM79" s="21">
        <f t="shared" si="77"/>
        <v>0.80472161465714653</v>
      </c>
      <c r="BN79" s="2">
        <f t="shared" si="80"/>
        <v>50.307961383417187</v>
      </c>
      <c r="BO79" s="2">
        <f t="shared" si="80"/>
        <v>52.703578592151338</v>
      </c>
      <c r="BP79" s="2">
        <f t="shared" si="80"/>
        <v>55.099195800885489</v>
      </c>
      <c r="BQ79" s="2">
        <f t="shared" si="80"/>
        <v>57.494813009619641</v>
      </c>
      <c r="BR79" s="2">
        <f t="shared" si="80"/>
        <v>59.890430218353792</v>
      </c>
      <c r="BS79" s="2">
        <f t="shared" si="80"/>
        <v>62.286047427087944</v>
      </c>
      <c r="BT79" s="2">
        <f t="shared" si="80"/>
        <v>64.681664635822102</v>
      </c>
      <c r="BU79" s="2">
        <f t="shared" si="84"/>
        <v>1.1367164931949723E-7</v>
      </c>
      <c r="BV79" s="2">
        <f t="shared" si="84"/>
        <v>9.9025675776212594E-9</v>
      </c>
      <c r="BW79" s="2">
        <f t="shared" si="84"/>
        <v>8.6433518197775697E-10</v>
      </c>
      <c r="BX79" s="2">
        <f t="shared" si="82"/>
        <v>7.5576376409702145E-11</v>
      </c>
      <c r="BY79" s="2">
        <f t="shared" si="82"/>
        <v>6.6190924997911321E-12</v>
      </c>
      <c r="BZ79" s="2">
        <f t="shared" si="82"/>
        <v>5.8058436545373235E-13</v>
      </c>
      <c r="CA79" s="2">
        <f t="shared" si="82"/>
        <v>5.0996300041727265E-14</v>
      </c>
      <c r="CB79" s="2"/>
      <c r="CC79" s="6">
        <f t="shared" si="29"/>
        <v>147</v>
      </c>
      <c r="CD79" s="2">
        <f t="shared" si="91"/>
        <v>0</v>
      </c>
      <c r="CE79" s="2">
        <f t="shared" si="91"/>
        <v>0</v>
      </c>
      <c r="CF79" s="2">
        <f t="shared" si="91"/>
        <v>4.9994750373151563E-2</v>
      </c>
      <c r="CG79" s="2">
        <f t="shared" si="91"/>
        <v>0.52514821371956477</v>
      </c>
      <c r="CH79" s="2">
        <f t="shared" si="91"/>
        <v>0</v>
      </c>
      <c r="CI79" s="2">
        <f t="shared" si="91"/>
        <v>0</v>
      </c>
      <c r="CJ79" s="2">
        <f t="shared" si="91"/>
        <v>0</v>
      </c>
      <c r="CK79" s="21">
        <f t="shared" si="78"/>
        <v>1192.5952197083261</v>
      </c>
      <c r="CL79" s="21">
        <f t="shared" si="78"/>
        <v>104.44927964549601</v>
      </c>
      <c r="CM79" s="21">
        <f t="shared" si="78"/>
        <v>9.1616212868201501</v>
      </c>
      <c r="CN79" s="21">
        <f t="shared" si="78"/>
        <v>0.80472161465714653</v>
      </c>
      <c r="CO79" s="21">
        <f t="shared" si="78"/>
        <v>7.0775426359031557E-2</v>
      </c>
      <c r="CP79" s="21">
        <f t="shared" si="78"/>
        <v>6.2322415739939525E-3</v>
      </c>
      <c r="CQ79" s="21">
        <f t="shared" si="78"/>
        <v>5.4940967934671977E-4</v>
      </c>
      <c r="CR79" s="2">
        <f t="shared" si="81"/>
        <v>57.494813009619641</v>
      </c>
      <c r="CS79" s="2">
        <f t="shared" si="81"/>
        <v>59.890430218353792</v>
      </c>
      <c r="CT79" s="2">
        <f t="shared" si="81"/>
        <v>62.286047427087944</v>
      </c>
      <c r="CU79" s="2">
        <f t="shared" si="81"/>
        <v>64.681664635822102</v>
      </c>
      <c r="CV79" s="2">
        <f t="shared" si="81"/>
        <v>67.077281844556254</v>
      </c>
      <c r="CW79" s="2">
        <f t="shared" si="81"/>
        <v>69.472899053290405</v>
      </c>
      <c r="CX79" s="2">
        <f t="shared" si="81"/>
        <v>71.868516262024556</v>
      </c>
      <c r="CY79" s="2">
        <f t="shared" si="85"/>
        <v>7.5576376409702145E-11</v>
      </c>
      <c r="CZ79" s="2">
        <f t="shared" si="85"/>
        <v>6.6190924997911321E-12</v>
      </c>
      <c r="DA79" s="2">
        <f t="shared" si="85"/>
        <v>5.8058436545373235E-13</v>
      </c>
      <c r="DB79" s="2">
        <f t="shared" si="83"/>
        <v>5.0996300041727265E-14</v>
      </c>
      <c r="DC79" s="2">
        <f t="shared" si="83"/>
        <v>4.4851347502582229E-15</v>
      </c>
      <c r="DD79" s="2">
        <f t="shared" si="83"/>
        <v>3.9494560037993532E-16</v>
      </c>
      <c r="DE79" s="2">
        <f t="shared" si="83"/>
        <v>3.4816836460504871E-17</v>
      </c>
      <c r="DF79" s="2"/>
      <c r="DG79" s="6">
        <f t="shared" si="33"/>
        <v>147</v>
      </c>
      <c r="DH79" s="2">
        <f t="shared" si="88"/>
        <v>5.9999999338594026E-2</v>
      </c>
      <c r="DI79" s="2">
        <f t="shared" si="88"/>
        <v>9.6000127604785393E-2</v>
      </c>
      <c r="DJ79" s="2">
        <f t="shared" si="88"/>
        <v>1.8478455276097549E-2</v>
      </c>
      <c r="DK79" s="2">
        <f t="shared" si="88"/>
        <v>1.6103260197221892E-3</v>
      </c>
      <c r="DL79" s="2">
        <f t="shared" si="88"/>
        <v>1.2080374655371485E-4</v>
      </c>
      <c r="DM79" s="2">
        <f t="shared" si="88"/>
        <v>9.696525313485084E-6</v>
      </c>
      <c r="DN79" s="2">
        <f t="shared" si="88"/>
        <v>7.7093743611977846E-7</v>
      </c>
      <c r="DO79" s="2">
        <f t="shared" si="88"/>
        <v>6.0591836463785854E-8</v>
      </c>
      <c r="DP79" s="2">
        <f t="shared" si="88"/>
        <v>4.6919029283998273E-9</v>
      </c>
      <c r="DQ79" s="2">
        <f t="shared" si="88"/>
        <v>2.9682944435727168E-10</v>
      </c>
      <c r="DR79" s="2">
        <f t="shared" si="88"/>
        <v>1.578642216948367E-11</v>
      </c>
      <c r="DS79" s="2">
        <f t="shared" si="88"/>
        <v>9.3355323471655546E-13</v>
      </c>
      <c r="DT79" s="2">
        <f t="shared" si="88"/>
        <v>0</v>
      </c>
      <c r="DU79" s="21">
        <f t="shared" si="79"/>
        <v>18.3232425736403</v>
      </c>
      <c r="DV79" s="21">
        <f t="shared" si="79"/>
        <v>1.6094432293142931</v>
      </c>
      <c r="DW79" s="21">
        <f t="shared" si="79"/>
        <v>0.14155085271806311</v>
      </c>
      <c r="DX79" s="21">
        <f t="shared" si="79"/>
        <v>1.2464483147987905E-2</v>
      </c>
      <c r="DY79" s="21">
        <f t="shared" si="79"/>
        <v>1.0988193586934395E-3</v>
      </c>
      <c r="DZ79" s="21">
        <f t="shared" si="79"/>
        <v>9.6969954568950007E-5</v>
      </c>
      <c r="EA79" s="21">
        <f t="shared" si="79"/>
        <v>8.5660082005965949E-6</v>
      </c>
      <c r="EB79" s="21">
        <f t="shared" si="79"/>
        <v>7.5739824262218892E-7</v>
      </c>
      <c r="EC79" s="21">
        <f t="shared" si="79"/>
        <v>6.7027186896237841E-8</v>
      </c>
      <c r="ED79" s="21">
        <f t="shared" si="79"/>
        <v>5.9365888779319E-9</v>
      </c>
      <c r="EE79" s="21">
        <f t="shared" si="79"/>
        <v>5.2621402172941443E-10</v>
      </c>
      <c r="EF79" s="21">
        <f t="shared" si="79"/>
        <v>4.6677661983136419E-11</v>
      </c>
      <c r="EG79" s="21">
        <f t="shared" si="79"/>
        <v>4.1434319884177316E-12</v>
      </c>
      <c r="EH79" s="2">
        <f t="shared" si="87"/>
        <v>62.286047427087944</v>
      </c>
      <c r="EI79" s="2">
        <f t="shared" si="87"/>
        <v>64.681664635822102</v>
      </c>
      <c r="EJ79" s="2">
        <f t="shared" si="87"/>
        <v>67.077281844556254</v>
      </c>
      <c r="EK79" s="2">
        <f t="shared" si="87"/>
        <v>69.472899053290405</v>
      </c>
      <c r="EL79" s="2">
        <f t="shared" si="87"/>
        <v>71.868516262024556</v>
      </c>
      <c r="EM79" s="2">
        <f t="shared" si="87"/>
        <v>74.264133470758708</v>
      </c>
      <c r="EN79" s="2">
        <f t="shared" si="87"/>
        <v>76.659750679492859</v>
      </c>
      <c r="EO79" s="2">
        <f t="shared" si="86"/>
        <v>79.055367888227011</v>
      </c>
      <c r="EP79" s="2">
        <f t="shared" si="86"/>
        <v>81.450985096961162</v>
      </c>
      <c r="EQ79" s="2">
        <f t="shared" si="86"/>
        <v>83.846602305695313</v>
      </c>
      <c r="ER79" s="2">
        <f t="shared" si="86"/>
        <v>86.242219514429465</v>
      </c>
      <c r="ES79" s="2">
        <f t="shared" si="86"/>
        <v>88.637836723163616</v>
      </c>
      <c r="ET79" s="2">
        <f t="shared" si="86"/>
        <v>91.033453931897768</v>
      </c>
      <c r="EU79" s="2">
        <f t="shared" si="70"/>
        <v>1.1611687309074647E-12</v>
      </c>
      <c r="EV79" s="2">
        <f t="shared" si="70"/>
        <v>1.0199260008345453E-13</v>
      </c>
      <c r="EW79" s="2">
        <f t="shared" si="70"/>
        <v>8.9702695005164457E-15</v>
      </c>
      <c r="EX79" s="2">
        <f t="shared" si="70"/>
        <v>7.8989120075987064E-16</v>
      </c>
      <c r="EY79" s="2">
        <f t="shared" si="70"/>
        <v>6.9633672921009742E-17</v>
      </c>
      <c r="EZ79" s="2">
        <f t="shared" si="70"/>
        <v>6.1451175265496273E-18</v>
      </c>
      <c r="FA79" s="2">
        <f t="shared" si="70"/>
        <v>5.4283955643832054E-19</v>
      </c>
      <c r="FB79" s="2">
        <f t="shared" si="70"/>
        <v>4.7997353778339183E-20</v>
      </c>
      <c r="FC79" s="2">
        <f t="shared" si="68"/>
        <v>4.2476037323344709E-21</v>
      </c>
      <c r="FD79" s="2">
        <f t="shared" si="68"/>
        <v>3.7620968808186969E-22</v>
      </c>
      <c r="FE79" s="2">
        <f t="shared" si="68"/>
        <v>3.3346896180571263E-23</v>
      </c>
      <c r="FF79" s="2">
        <f t="shared" si="68"/>
        <v>2.958026741643626E-24</v>
      </c>
      <c r="FG79" s="2">
        <f t="shared" si="68"/>
        <v>2.6257490420898171E-25</v>
      </c>
    </row>
    <row r="80" spans="1:163" x14ac:dyDescent="0.25">
      <c r="A80" s="19">
        <v>62</v>
      </c>
      <c r="B80" s="19">
        <v>149</v>
      </c>
      <c r="C80" s="4">
        <f t="shared" si="37"/>
        <v>62</v>
      </c>
      <c r="D80" s="20">
        <f t="shared" si="37"/>
        <v>149</v>
      </c>
      <c r="E80" s="8">
        <f t="shared" si="12"/>
        <v>422.16</v>
      </c>
      <c r="F80" s="21">
        <f t="shared" si="44"/>
        <v>6.3371356147021542E-14</v>
      </c>
      <c r="G80" s="7">
        <f t="shared" si="13"/>
        <v>1.1901585158473424</v>
      </c>
      <c r="H80" s="7">
        <f t="shared" si="14"/>
        <v>6.2562754448588975E-3</v>
      </c>
      <c r="I80" s="32">
        <f t="shared" si="15"/>
        <v>88.791694612995357</v>
      </c>
      <c r="J80" s="2">
        <f t="shared" si="38"/>
        <v>0.25866765335535336</v>
      </c>
      <c r="K80" s="2">
        <f t="shared" si="16"/>
        <v>1.1277144782051094</v>
      </c>
      <c r="L80" s="2">
        <f t="shared" si="45"/>
        <v>1.1275455621029866</v>
      </c>
      <c r="M80" s="2">
        <f t="shared" si="17"/>
        <v>0.98346423587771714</v>
      </c>
      <c r="N80" s="2">
        <f t="shared" si="18"/>
        <v>0.98341491728735353</v>
      </c>
      <c r="O80" s="2">
        <f t="shared" si="19"/>
        <v>0.68489471010231595</v>
      </c>
      <c r="P80" s="2">
        <f t="shared" si="20"/>
        <v>0.19419426724423675</v>
      </c>
      <c r="Q80" s="6">
        <f t="shared" si="21"/>
        <v>149</v>
      </c>
      <c r="R80" s="2">
        <f t="shared" si="89"/>
        <v>0.05</v>
      </c>
      <c r="S80" s="2">
        <f t="shared" si="89"/>
        <v>0.1</v>
      </c>
      <c r="T80" s="2">
        <f t="shared" si="89"/>
        <v>0.15</v>
      </c>
      <c r="U80" s="2">
        <f t="shared" si="89"/>
        <v>0.2</v>
      </c>
      <c r="V80" s="2">
        <f t="shared" si="89"/>
        <v>0.2</v>
      </c>
      <c r="W80" s="2">
        <f t="shared" si="89"/>
        <v>0.15</v>
      </c>
      <c r="X80" s="2">
        <f t="shared" si="89"/>
        <v>9.9999610093512672E-2</v>
      </c>
      <c r="Y80" s="2">
        <f t="shared" si="89"/>
        <v>3.346462578420447E-2</v>
      </c>
      <c r="Z80" s="21">
        <f t="shared" si="76"/>
        <v>26194237.136318509</v>
      </c>
      <c r="AA80" s="21">
        <f t="shared" si="76"/>
        <v>2303273.0519909039</v>
      </c>
      <c r="AB80" s="21">
        <f t="shared" si="76"/>
        <v>202955.31534200656</v>
      </c>
      <c r="AC80" s="21">
        <f t="shared" si="76"/>
        <v>17918.101847080568</v>
      </c>
      <c r="AD80" s="21">
        <f t="shared" si="76"/>
        <v>1584.71486949323</v>
      </c>
      <c r="AE80" s="21">
        <f t="shared" si="76"/>
        <v>140.38381115317836</v>
      </c>
      <c r="AF80" s="21">
        <f t="shared" si="76"/>
        <v>12.454773809659741</v>
      </c>
      <c r="AG80" s="21">
        <f t="shared" si="76"/>
        <v>1.1065210275120185</v>
      </c>
      <c r="AH80" s="2">
        <f t="shared" si="61"/>
        <v>47.685357514768867</v>
      </c>
      <c r="AI80" s="2">
        <f t="shared" si="61"/>
        <v>50.069625390507305</v>
      </c>
      <c r="AJ80" s="2">
        <f t="shared" si="61"/>
        <v>52.45389326624575</v>
      </c>
      <c r="AK80" s="2">
        <f t="shared" si="61"/>
        <v>54.838161141984195</v>
      </c>
      <c r="AL80" s="2">
        <f t="shared" si="61"/>
        <v>57.222429017722632</v>
      </c>
      <c r="AM80" s="2">
        <f t="shared" si="61"/>
        <v>59.606696893461077</v>
      </c>
      <c r="AN80" s="2">
        <f t="shared" si="61"/>
        <v>61.990964769199522</v>
      </c>
      <c r="AO80" s="2">
        <f t="shared" si="60"/>
        <v>64.375232644937967</v>
      </c>
      <c r="AP80" s="2">
        <f t="shared" si="75"/>
        <v>1.6599643326083168E-6</v>
      </c>
      <c r="AQ80" s="2">
        <f t="shared" si="74"/>
        <v>1.4596153694816853E-7</v>
      </c>
      <c r="AR80" s="2">
        <f t="shared" si="74"/>
        <v>1.2861553572646019E-8</v>
      </c>
      <c r="AS80" s="2">
        <f t="shared" si="74"/>
        <v>1.1354944137012089E-9</v>
      </c>
      <c r="AT80" s="2">
        <f t="shared" si="74"/>
        <v>1.0042553038847348E-10</v>
      </c>
      <c r="AU80" s="2">
        <f t="shared" si="74"/>
        <v>8.8963124939410655E-12</v>
      </c>
      <c r="AV80" s="2">
        <f t="shared" si="74"/>
        <v>7.8927590682507016E-13</v>
      </c>
      <c r="AW80" s="2">
        <f t="shared" si="74"/>
        <v>7.0121738118715587E-14</v>
      </c>
      <c r="AX80" s="2"/>
      <c r="AY80" s="6">
        <f t="shared" si="25"/>
        <v>149</v>
      </c>
      <c r="AZ80" s="2">
        <f t="shared" si="90"/>
        <v>0.05</v>
      </c>
      <c r="BA80" s="2">
        <f t="shared" si="90"/>
        <v>0.15</v>
      </c>
      <c r="BB80" s="2">
        <f t="shared" si="90"/>
        <v>0.2</v>
      </c>
      <c r="BC80" s="2">
        <f t="shared" si="90"/>
        <v>0.2</v>
      </c>
      <c r="BD80" s="2">
        <f t="shared" si="90"/>
        <v>0.2</v>
      </c>
      <c r="BE80" s="2">
        <f t="shared" si="90"/>
        <v>0.14999939562628928</v>
      </c>
      <c r="BF80" s="2">
        <f t="shared" si="90"/>
        <v>3.3415521661064186E-2</v>
      </c>
      <c r="BG80" s="21">
        <f t="shared" si="77"/>
        <v>2297833.0394223323</v>
      </c>
      <c r="BH80" s="21">
        <f t="shared" si="77"/>
        <v>202463.26451581522</v>
      </c>
      <c r="BI80" s="21">
        <f t="shared" si="77"/>
        <v>17873.617622332284</v>
      </c>
      <c r="BJ80" s="21">
        <f t="shared" si="77"/>
        <v>1580.6945608080885</v>
      </c>
      <c r="BK80" s="21">
        <f t="shared" si="77"/>
        <v>140.0205445027716</v>
      </c>
      <c r="BL80" s="21">
        <f t="shared" si="77"/>
        <v>12.421953119097127</v>
      </c>
      <c r="BM80" s="21">
        <f t="shared" si="77"/>
        <v>1.1035557873112203</v>
      </c>
      <c r="BN80" s="2">
        <f t="shared" si="80"/>
        <v>50.069625390507305</v>
      </c>
      <c r="BO80" s="2">
        <f t="shared" si="80"/>
        <v>52.45389326624575</v>
      </c>
      <c r="BP80" s="2">
        <f t="shared" si="80"/>
        <v>54.838161141984195</v>
      </c>
      <c r="BQ80" s="2">
        <f t="shared" si="80"/>
        <v>57.222429017722632</v>
      </c>
      <c r="BR80" s="2">
        <f t="shared" si="80"/>
        <v>59.606696893461077</v>
      </c>
      <c r="BS80" s="2">
        <f t="shared" si="80"/>
        <v>61.990964769199522</v>
      </c>
      <c r="BT80" s="2">
        <f t="shared" si="80"/>
        <v>64.375232644937967</v>
      </c>
      <c r="BU80" s="2">
        <f t="shared" si="84"/>
        <v>1.4561679597405554E-7</v>
      </c>
      <c r="BV80" s="2">
        <f t="shared" si="84"/>
        <v>1.2830371644490831E-8</v>
      </c>
      <c r="BW80" s="2">
        <f t="shared" si="84"/>
        <v>1.1326753880515556E-9</v>
      </c>
      <c r="BX80" s="2">
        <f t="shared" si="82"/>
        <v>1.0017075797495958E-10</v>
      </c>
      <c r="BY80" s="2">
        <f t="shared" si="82"/>
        <v>8.8732917936615745E-12</v>
      </c>
      <c r="BZ80" s="2">
        <f t="shared" si="82"/>
        <v>7.8719601515442798E-13</v>
      </c>
      <c r="CA80" s="2">
        <f t="shared" si="82"/>
        <v>6.9933826825889106E-14</v>
      </c>
      <c r="CB80" s="2"/>
      <c r="CC80" s="6">
        <f t="shared" si="29"/>
        <v>149</v>
      </c>
      <c r="CD80" s="2">
        <f t="shared" si="91"/>
        <v>0</v>
      </c>
      <c r="CE80" s="2">
        <f t="shared" si="91"/>
        <v>0</v>
      </c>
      <c r="CF80" s="2">
        <f t="shared" si="91"/>
        <v>4.9999798542096428E-2</v>
      </c>
      <c r="CG80" s="2">
        <f t="shared" si="91"/>
        <v>0.63489491156021949</v>
      </c>
      <c r="CH80" s="2">
        <f t="shared" si="91"/>
        <v>0</v>
      </c>
      <c r="CI80" s="2">
        <f t="shared" si="91"/>
        <v>0</v>
      </c>
      <c r="CJ80" s="2">
        <f t="shared" si="91"/>
        <v>0</v>
      </c>
      <c r="CK80" s="21">
        <f t="shared" si="78"/>
        <v>1580.6945608080885</v>
      </c>
      <c r="CL80" s="21">
        <f t="shared" si="78"/>
        <v>140.0205445027716</v>
      </c>
      <c r="CM80" s="21">
        <f t="shared" si="78"/>
        <v>12.421953119097127</v>
      </c>
      <c r="CN80" s="21">
        <f t="shared" si="78"/>
        <v>1.1035557873112203</v>
      </c>
      <c r="CO80" s="21">
        <f t="shared" si="78"/>
        <v>9.8166216055724523E-2</v>
      </c>
      <c r="CP80" s="21">
        <f t="shared" si="78"/>
        <v>8.7428823728278263E-3</v>
      </c>
      <c r="CQ80" s="21">
        <f t="shared" si="78"/>
        <v>7.7953809642948872E-4</v>
      </c>
      <c r="CR80" s="2">
        <f t="shared" si="81"/>
        <v>57.222429017722632</v>
      </c>
      <c r="CS80" s="2">
        <f t="shared" si="81"/>
        <v>59.606696893461077</v>
      </c>
      <c r="CT80" s="2">
        <f t="shared" si="81"/>
        <v>61.990964769199522</v>
      </c>
      <c r="CU80" s="2">
        <f t="shared" si="81"/>
        <v>64.375232644937967</v>
      </c>
      <c r="CV80" s="2">
        <f t="shared" si="81"/>
        <v>66.759500520676411</v>
      </c>
      <c r="CW80" s="2">
        <f t="shared" si="81"/>
        <v>69.143768396414856</v>
      </c>
      <c r="CX80" s="2">
        <f t="shared" si="81"/>
        <v>71.528036272153301</v>
      </c>
      <c r="CY80" s="2">
        <f t="shared" si="85"/>
        <v>1.0017075797495958E-10</v>
      </c>
      <c r="CZ80" s="2">
        <f t="shared" si="85"/>
        <v>8.8732917936615745E-12</v>
      </c>
      <c r="DA80" s="2">
        <f t="shared" si="85"/>
        <v>7.8719601515442798E-13</v>
      </c>
      <c r="DB80" s="2">
        <f t="shared" si="83"/>
        <v>6.9933826825889106E-14</v>
      </c>
      <c r="DC80" s="2">
        <f t="shared" si="83"/>
        <v>6.220926239275521E-15</v>
      </c>
      <c r="DD80" s="2">
        <f t="shared" si="83"/>
        <v>5.5404831260007944E-16</v>
      </c>
      <c r="DE80" s="2">
        <f t="shared" si="83"/>
        <v>4.940038633900734E-17</v>
      </c>
      <c r="DF80" s="2"/>
      <c r="DG80" s="6">
        <f t="shared" si="33"/>
        <v>149</v>
      </c>
      <c r="DH80" s="2">
        <f t="shared" si="88"/>
        <v>5.9999999999025951E-2</v>
      </c>
      <c r="DI80" s="2">
        <f t="shared" si="88"/>
        <v>0.10679784375481768</v>
      </c>
      <c r="DJ80" s="2">
        <f t="shared" si="88"/>
        <v>2.495653764364817E-2</v>
      </c>
      <c r="DK80" s="2">
        <f t="shared" si="88"/>
        <v>2.253390871011287E-3</v>
      </c>
      <c r="DL80" s="2">
        <f t="shared" si="88"/>
        <v>1.7136476114316458E-4</v>
      </c>
      <c r="DM80" s="2">
        <f t="shared" si="88"/>
        <v>1.3914851848717547E-5</v>
      </c>
      <c r="DN80" s="2">
        <f t="shared" si="88"/>
        <v>1.1189750015572209E-6</v>
      </c>
      <c r="DO80" s="2">
        <f t="shared" si="88"/>
        <v>8.8950115273433994E-8</v>
      </c>
      <c r="DP80" s="2">
        <f t="shared" si="88"/>
        <v>6.966454324519589E-9</v>
      </c>
      <c r="DQ80" s="2">
        <f t="shared" si="88"/>
        <v>4.4575886870568129E-10</v>
      </c>
      <c r="DR80" s="2">
        <f t="shared" si="88"/>
        <v>2.3977663188290421E-11</v>
      </c>
      <c r="DS80" s="2">
        <f t="shared" si="88"/>
        <v>1.4341416942897923E-12</v>
      </c>
      <c r="DT80" s="2">
        <f t="shared" si="88"/>
        <v>0</v>
      </c>
      <c r="DU80" s="21">
        <f t="shared" si="79"/>
        <v>24.843906238194254</v>
      </c>
      <c r="DV80" s="21">
        <f t="shared" si="79"/>
        <v>2.2071115746224406</v>
      </c>
      <c r="DW80" s="21">
        <f t="shared" si="79"/>
        <v>0.19633243211144905</v>
      </c>
      <c r="DX80" s="21">
        <f t="shared" si="79"/>
        <v>1.7485764745655653E-2</v>
      </c>
      <c r="DY80" s="21">
        <f t="shared" si="79"/>
        <v>1.5590761928589774E-3</v>
      </c>
      <c r="DZ80" s="21">
        <f t="shared" si="79"/>
        <v>1.3915820054041488E-4</v>
      </c>
      <c r="EA80" s="21">
        <f t="shared" si="79"/>
        <v>1.2433132863962119E-5</v>
      </c>
      <c r="EB80" s="21">
        <f t="shared" si="79"/>
        <v>1.1118770590497107E-6</v>
      </c>
      <c r="EC80" s="21">
        <f t="shared" si="79"/>
        <v>9.9520780997461662E-8</v>
      </c>
      <c r="ED80" s="21">
        <f t="shared" si="79"/>
        <v>8.9151773831260013E-9</v>
      </c>
      <c r="EE80" s="21">
        <f t="shared" si="79"/>
        <v>7.9925542696009016E-10</v>
      </c>
      <c r="EF80" s="21">
        <f t="shared" si="79"/>
        <v>7.1707135160056086E-11</v>
      </c>
      <c r="EG80" s="21">
        <f t="shared" si="79"/>
        <v>6.4378897202630937E-12</v>
      </c>
      <c r="EH80" s="2">
        <f t="shared" si="87"/>
        <v>61.990964769199522</v>
      </c>
      <c r="EI80" s="2">
        <f t="shared" si="87"/>
        <v>64.375232644937967</v>
      </c>
      <c r="EJ80" s="2">
        <f t="shared" si="87"/>
        <v>66.759500520676411</v>
      </c>
      <c r="EK80" s="2">
        <f t="shared" si="87"/>
        <v>69.143768396414856</v>
      </c>
      <c r="EL80" s="2">
        <f t="shared" si="87"/>
        <v>71.528036272153301</v>
      </c>
      <c r="EM80" s="2">
        <f t="shared" si="87"/>
        <v>73.912304147891746</v>
      </c>
      <c r="EN80" s="2">
        <f t="shared" si="87"/>
        <v>76.296572023630191</v>
      </c>
      <c r="EO80" s="2">
        <f t="shared" si="86"/>
        <v>78.680839899368635</v>
      </c>
      <c r="EP80" s="2">
        <f t="shared" si="86"/>
        <v>81.065107775107066</v>
      </c>
      <c r="EQ80" s="2">
        <f t="shared" si="86"/>
        <v>83.449375650845511</v>
      </c>
      <c r="ER80" s="2">
        <f t="shared" si="86"/>
        <v>85.833643526583955</v>
      </c>
      <c r="ES80" s="2">
        <f t="shared" si="86"/>
        <v>88.2179114023224</v>
      </c>
      <c r="ET80" s="2">
        <f t="shared" si="86"/>
        <v>90.602179278060845</v>
      </c>
      <c r="EU80" s="2">
        <f t="shared" si="70"/>
        <v>1.574392030308856E-12</v>
      </c>
      <c r="EV80" s="2">
        <f t="shared" si="70"/>
        <v>1.3986765365177821E-13</v>
      </c>
      <c r="EW80" s="2">
        <f t="shared" si="70"/>
        <v>1.2441852478551042E-14</v>
      </c>
      <c r="EX80" s="2">
        <f t="shared" si="70"/>
        <v>1.1080966252001589E-15</v>
      </c>
      <c r="EY80" s="2">
        <f t="shared" si="70"/>
        <v>9.8800772678014679E-17</v>
      </c>
      <c r="EZ80" s="2">
        <f t="shared" si="70"/>
        <v>8.8186438872254745E-18</v>
      </c>
      <c r="FA80" s="2">
        <f t="shared" si="70"/>
        <v>7.8790449074538804E-19</v>
      </c>
      <c r="FB80" s="2">
        <f t="shared" si="70"/>
        <v>7.0461157100742332E-20</v>
      </c>
      <c r="FC80" s="2">
        <f t="shared" si="68"/>
        <v>6.3067668566198845E-21</v>
      </c>
      <c r="FD80" s="2">
        <f t="shared" si="68"/>
        <v>5.649668810599496E-22</v>
      </c>
      <c r="FE80" s="2">
        <f t="shared" si="68"/>
        <v>5.0649900314327645E-23</v>
      </c>
      <c r="FF80" s="2">
        <f t="shared" si="68"/>
        <v>4.5441784005105251E-24</v>
      </c>
      <c r="FG80" s="2">
        <f t="shared" si="68"/>
        <v>4.0797780229804141E-25</v>
      </c>
    </row>
    <row r="81" spans="1:163" x14ac:dyDescent="0.25">
      <c r="A81" s="19">
        <v>63</v>
      </c>
      <c r="B81" s="19">
        <v>151</v>
      </c>
      <c r="C81" s="4">
        <f t="shared" si="37"/>
        <v>63</v>
      </c>
      <c r="D81" s="20">
        <f t="shared" si="37"/>
        <v>151</v>
      </c>
      <c r="E81" s="8">
        <f t="shared" si="12"/>
        <v>424.16</v>
      </c>
      <c r="F81" s="21">
        <f t="shared" si="44"/>
        <v>6.3371356147021542E-14</v>
      </c>
      <c r="G81" s="7">
        <f t="shared" si="13"/>
        <v>1.0923928819347579</v>
      </c>
      <c r="H81" s="7">
        <f t="shared" si="14"/>
        <v>6.6327498164514588E-3</v>
      </c>
      <c r="I81" s="32">
        <f t="shared" si="15"/>
        <v>89.419306388848042</v>
      </c>
      <c r="J81" s="2">
        <f t="shared" si="38"/>
        <v>0.35598640964432915</v>
      </c>
      <c r="K81" s="2">
        <f t="shared" si="16"/>
        <v>1.2387448305766757</v>
      </c>
      <c r="L81" s="2">
        <f t="shared" si="45"/>
        <v>1.1696597097684043</v>
      </c>
      <c r="M81" s="2">
        <f t="shared" si="17"/>
        <v>0.98898729405560193</v>
      </c>
      <c r="N81" s="2">
        <f t="shared" si="18"/>
        <v>0.98894264266671372</v>
      </c>
      <c r="O81" s="2">
        <f t="shared" si="19"/>
        <v>0.78991035296335066</v>
      </c>
      <c r="P81" s="2">
        <f t="shared" si="20"/>
        <v>0.21082130033857135</v>
      </c>
      <c r="Q81" s="6">
        <f t="shared" si="21"/>
        <v>151</v>
      </c>
      <c r="R81" s="2">
        <f t="shared" si="89"/>
        <v>0.05</v>
      </c>
      <c r="S81" s="2">
        <f t="shared" si="89"/>
        <v>0.1</v>
      </c>
      <c r="T81" s="2">
        <f t="shared" si="89"/>
        <v>0.15</v>
      </c>
      <c r="U81" s="2">
        <f t="shared" si="89"/>
        <v>0.2</v>
      </c>
      <c r="V81" s="2">
        <f t="shared" si="89"/>
        <v>0.2</v>
      </c>
      <c r="W81" s="2">
        <f t="shared" si="89"/>
        <v>0.15</v>
      </c>
      <c r="X81" s="2">
        <f t="shared" si="89"/>
        <v>9.9999995138125117E-2</v>
      </c>
      <c r="Y81" s="2">
        <f t="shared" si="89"/>
        <v>3.8987298917476897E-2</v>
      </c>
      <c r="Z81" s="21">
        <f t="shared" si="76"/>
        <v>33104013.953463931</v>
      </c>
      <c r="AA81" s="21">
        <f t="shared" si="76"/>
        <v>2943786.6413239012</v>
      </c>
      <c r="AB81" s="21">
        <f t="shared" si="76"/>
        <v>262329.44227497367</v>
      </c>
      <c r="AC81" s="21">
        <f t="shared" si="76"/>
        <v>23422.003740304946</v>
      </c>
      <c r="AD81" s="21">
        <f t="shared" si="76"/>
        <v>2094.9245441686417</v>
      </c>
      <c r="AE81" s="21">
        <f t="shared" si="76"/>
        <v>187.68055600290324</v>
      </c>
      <c r="AF81" s="21">
        <f t="shared" si="76"/>
        <v>16.839256601157082</v>
      </c>
      <c r="AG81" s="21">
        <f t="shared" si="76"/>
        <v>1.5129737548525859</v>
      </c>
      <c r="AH81" s="2">
        <f t="shared" si="61"/>
        <v>47.46051143067433</v>
      </c>
      <c r="AI81" s="2">
        <f t="shared" si="61"/>
        <v>49.833537002208047</v>
      </c>
      <c r="AJ81" s="2">
        <f t="shared" si="61"/>
        <v>52.206562573741763</v>
      </c>
      <c r="AK81" s="2">
        <f t="shared" si="61"/>
        <v>54.57958814527548</v>
      </c>
      <c r="AL81" s="2">
        <f t="shared" si="61"/>
        <v>56.952613716809196</v>
      </c>
      <c r="AM81" s="2">
        <f t="shared" si="61"/>
        <v>59.325639288342913</v>
      </c>
      <c r="AN81" s="2">
        <f t="shared" si="61"/>
        <v>61.698664859876622</v>
      </c>
      <c r="AO81" s="2">
        <f t="shared" si="60"/>
        <v>64.071690431410346</v>
      </c>
      <c r="AP81" s="2">
        <f t="shared" si="75"/>
        <v>2.0978462601840723E-6</v>
      </c>
      <c r="AQ81" s="2">
        <f t="shared" si="74"/>
        <v>1.8655175173479699E-7</v>
      </c>
      <c r="AR81" s="2">
        <f t="shared" si="74"/>
        <v>1.6624172516433542E-8</v>
      </c>
      <c r="AS81" s="2">
        <f t="shared" si="74"/>
        <v>1.4842841407749971E-9</v>
      </c>
      <c r="AT81" s="2">
        <f t="shared" si="74"/>
        <v>1.3275820939198498E-10</v>
      </c>
      <c r="AU81" s="2">
        <f t="shared" si="74"/>
        <v>1.1893571356407787E-11</v>
      </c>
      <c r="AV81" s="2">
        <f t="shared" si="74"/>
        <v>1.0671265273255354E-12</v>
      </c>
      <c r="AW81" s="2">
        <f t="shared" si="74"/>
        <v>9.5879198659942918E-14</v>
      </c>
      <c r="AX81" s="2"/>
      <c r="AY81" s="6">
        <f t="shared" si="25"/>
        <v>151</v>
      </c>
      <c r="AZ81" s="2">
        <f t="shared" si="90"/>
        <v>0.05</v>
      </c>
      <c r="BA81" s="2">
        <f t="shared" si="90"/>
        <v>0.15</v>
      </c>
      <c r="BB81" s="2">
        <f t="shared" si="90"/>
        <v>0.2</v>
      </c>
      <c r="BC81" s="2">
        <f t="shared" si="90"/>
        <v>0.2</v>
      </c>
      <c r="BD81" s="2">
        <f t="shared" si="90"/>
        <v>0.2</v>
      </c>
      <c r="BE81" s="2">
        <f t="shared" si="90"/>
        <v>0.1499999923770112</v>
      </c>
      <c r="BF81" s="2">
        <f t="shared" si="90"/>
        <v>3.894265028970248E-2</v>
      </c>
      <c r="BG81" s="21">
        <f t="shared" si="77"/>
        <v>2936852.8132566088</v>
      </c>
      <c r="BH81" s="21">
        <f t="shared" si="77"/>
        <v>261695.09051602264</v>
      </c>
      <c r="BI81" s="21">
        <f t="shared" si="77"/>
        <v>23363.998551990189</v>
      </c>
      <c r="BJ81" s="21">
        <f t="shared" si="77"/>
        <v>2089.6223530546104</v>
      </c>
      <c r="BK81" s="21">
        <f t="shared" si="77"/>
        <v>187.19599110827534</v>
      </c>
      <c r="BL81" s="21">
        <f t="shared" si="77"/>
        <v>16.794977329672399</v>
      </c>
      <c r="BM81" s="21">
        <f t="shared" si="77"/>
        <v>1.5089276664131166</v>
      </c>
      <c r="BN81" s="2">
        <f t="shared" si="80"/>
        <v>49.833537002208047</v>
      </c>
      <c r="BO81" s="2">
        <f t="shared" si="80"/>
        <v>52.206562573741763</v>
      </c>
      <c r="BP81" s="2">
        <f t="shared" si="80"/>
        <v>54.57958814527548</v>
      </c>
      <c r="BQ81" s="2">
        <f t="shared" si="80"/>
        <v>56.952613716809196</v>
      </c>
      <c r="BR81" s="2">
        <f t="shared" si="80"/>
        <v>59.325639288342913</v>
      </c>
      <c r="BS81" s="2">
        <f t="shared" si="80"/>
        <v>61.698664859876622</v>
      </c>
      <c r="BT81" s="2">
        <f t="shared" si="80"/>
        <v>64.071690431410346</v>
      </c>
      <c r="BU81" s="2">
        <f t="shared" si="84"/>
        <v>1.8611234564669663E-7</v>
      </c>
      <c r="BV81" s="2">
        <f t="shared" si="84"/>
        <v>1.6583972785188388E-8</v>
      </c>
      <c r="BW81" s="2">
        <f t="shared" si="84"/>
        <v>1.4806082733277218E-9</v>
      </c>
      <c r="BX81" s="2">
        <f t="shared" si="82"/>
        <v>1.3242220235053129E-10</v>
      </c>
      <c r="BY81" s="2">
        <f t="shared" si="82"/>
        <v>1.1862863821893751E-11</v>
      </c>
      <c r="BZ81" s="2">
        <f t="shared" si="82"/>
        <v>1.0643204898423412E-12</v>
      </c>
      <c r="CA81" s="2">
        <f t="shared" si="82"/>
        <v>9.5622792548442736E-14</v>
      </c>
      <c r="CB81" s="2"/>
      <c r="CC81" s="6">
        <f t="shared" si="29"/>
        <v>151</v>
      </c>
      <c r="CD81" s="2">
        <f t="shared" si="91"/>
        <v>0</v>
      </c>
      <c r="CE81" s="2">
        <f t="shared" si="91"/>
        <v>0</v>
      </c>
      <c r="CF81" s="2">
        <f t="shared" si="91"/>
        <v>4.9999997459003742E-2</v>
      </c>
      <c r="CG81" s="2">
        <f t="shared" si="91"/>
        <v>0.73991035550434692</v>
      </c>
      <c r="CH81" s="2">
        <f t="shared" si="91"/>
        <v>0</v>
      </c>
      <c r="CI81" s="2">
        <f t="shared" si="91"/>
        <v>0</v>
      </c>
      <c r="CJ81" s="2">
        <f t="shared" si="91"/>
        <v>0</v>
      </c>
      <c r="CK81" s="21">
        <f t="shared" si="78"/>
        <v>2089.6223530546104</v>
      </c>
      <c r="CL81" s="21">
        <f t="shared" si="78"/>
        <v>187.19599110827534</v>
      </c>
      <c r="CM81" s="21">
        <f t="shared" si="78"/>
        <v>16.794977329672399</v>
      </c>
      <c r="CN81" s="21">
        <f t="shared" si="78"/>
        <v>1.5089276664131166</v>
      </c>
      <c r="CO81" s="21">
        <f t="shared" si="78"/>
        <v>0.13574399526283304</v>
      </c>
      <c r="CP81" s="21">
        <f t="shared" si="78"/>
        <v>1.2226369841673626E-2</v>
      </c>
      <c r="CQ81" s="21">
        <f t="shared" si="78"/>
        <v>1.1024640498466911E-3</v>
      </c>
      <c r="CR81" s="2">
        <f t="shared" si="81"/>
        <v>56.952613716809196</v>
      </c>
      <c r="CS81" s="2">
        <f t="shared" si="81"/>
        <v>59.325639288342913</v>
      </c>
      <c r="CT81" s="2">
        <f t="shared" si="81"/>
        <v>61.698664859876622</v>
      </c>
      <c r="CU81" s="2">
        <f t="shared" si="81"/>
        <v>64.071690431410346</v>
      </c>
      <c r="CV81" s="2">
        <f t="shared" si="81"/>
        <v>66.444716002944062</v>
      </c>
      <c r="CW81" s="2">
        <f t="shared" si="81"/>
        <v>68.817741574477779</v>
      </c>
      <c r="CX81" s="2">
        <f t="shared" si="81"/>
        <v>71.190767146011495</v>
      </c>
      <c r="CY81" s="2">
        <f t="shared" si="85"/>
        <v>1.3242220235053129E-10</v>
      </c>
      <c r="CZ81" s="2">
        <f t="shared" si="85"/>
        <v>1.1862863821893751E-11</v>
      </c>
      <c r="DA81" s="2">
        <f t="shared" si="85"/>
        <v>1.0643204898423412E-12</v>
      </c>
      <c r="DB81" s="2">
        <f t="shared" si="83"/>
        <v>9.5622792548442736E-14</v>
      </c>
      <c r="DC81" s="2">
        <f t="shared" si="83"/>
        <v>8.6022810686233356E-15</v>
      </c>
      <c r="DD81" s="2">
        <f t="shared" si="83"/>
        <v>7.7480163762199319E-16</v>
      </c>
      <c r="DE81" s="2">
        <f t="shared" si="83"/>
        <v>6.9864641942125363E-17</v>
      </c>
      <c r="DF81" s="2"/>
      <c r="DG81" s="6">
        <f t="shared" si="33"/>
        <v>151</v>
      </c>
      <c r="DH81" s="2">
        <f t="shared" si="88"/>
        <v>5.9999999999999845E-2</v>
      </c>
      <c r="DI81" s="2">
        <f t="shared" si="88"/>
        <v>0.1141312808344408</v>
      </c>
      <c r="DJ81" s="2">
        <f t="shared" si="88"/>
        <v>3.3285778740468785E-2</v>
      </c>
      <c r="DK81" s="2">
        <f t="shared" si="88"/>
        <v>3.1403051529288184E-3</v>
      </c>
      <c r="DL81" s="2">
        <f t="shared" si="88"/>
        <v>2.4227489345025278E-4</v>
      </c>
      <c r="DM81" s="2">
        <f t="shared" si="88"/>
        <v>1.9901085700468892E-5</v>
      </c>
      <c r="DN81" s="2">
        <f t="shared" si="88"/>
        <v>1.618506161793487E-6</v>
      </c>
      <c r="DO81" s="2">
        <f t="shared" si="88"/>
        <v>1.3011443698474067E-7</v>
      </c>
      <c r="DP81" s="2">
        <f t="shared" si="88"/>
        <v>1.0305633432183826E-8</v>
      </c>
      <c r="DQ81" s="2">
        <f t="shared" si="88"/>
        <v>6.6687839139767399E-10</v>
      </c>
      <c r="DR81" s="2">
        <f t="shared" si="88"/>
        <v>3.6277487680536069E-11</v>
      </c>
      <c r="DS81" s="2">
        <f t="shared" si="88"/>
        <v>2.1943513672795233E-12</v>
      </c>
      <c r="DT81" s="2">
        <f t="shared" si="88"/>
        <v>0</v>
      </c>
      <c r="DU81" s="21">
        <f t="shared" si="79"/>
        <v>33.589954659344798</v>
      </c>
      <c r="DV81" s="21">
        <f t="shared" si="79"/>
        <v>3.0178553328262332</v>
      </c>
      <c r="DW81" s="21">
        <f t="shared" si="79"/>
        <v>0.27148799052566608</v>
      </c>
      <c r="DX81" s="21">
        <f t="shared" si="79"/>
        <v>2.4452739683347251E-2</v>
      </c>
      <c r="DY81" s="21">
        <f t="shared" si="79"/>
        <v>2.2049280996933821E-3</v>
      </c>
      <c r="DZ81" s="21">
        <f t="shared" si="79"/>
        <v>1.9903066229297342E-4</v>
      </c>
      <c r="EA81" s="21">
        <f t="shared" si="79"/>
        <v>1.7983563500990878E-5</v>
      </c>
      <c r="EB81" s="21">
        <f t="shared" si="79"/>
        <v>1.6264317849450591E-6</v>
      </c>
      <c r="EC81" s="21">
        <f t="shared" si="79"/>
        <v>1.4722334560129691E-7</v>
      </c>
      <c r="ED81" s="21">
        <f t="shared" si="79"/>
        <v>1.3337567950769259E-8</v>
      </c>
      <c r="EE81" s="21">
        <f t="shared" si="79"/>
        <v>1.2092495397699647E-9</v>
      </c>
      <c r="EF81" s="21">
        <f t="shared" si="79"/>
        <v>1.0971760683819358E-10</v>
      </c>
      <c r="EG81" s="21">
        <f t="shared" si="79"/>
        <v>9.9618740416591386E-12</v>
      </c>
      <c r="EH81" s="2">
        <f t="shared" si="87"/>
        <v>61.698664859876622</v>
      </c>
      <c r="EI81" s="2">
        <f t="shared" si="87"/>
        <v>64.071690431410346</v>
      </c>
      <c r="EJ81" s="2">
        <f t="shared" si="87"/>
        <v>66.444716002944062</v>
      </c>
      <c r="EK81" s="2">
        <f t="shared" si="87"/>
        <v>68.817741574477779</v>
      </c>
      <c r="EL81" s="2">
        <f t="shared" si="87"/>
        <v>71.190767146011495</v>
      </c>
      <c r="EM81" s="2">
        <f t="shared" si="87"/>
        <v>73.563792717545212</v>
      </c>
      <c r="EN81" s="2">
        <f t="shared" si="87"/>
        <v>75.936818289078929</v>
      </c>
      <c r="EO81" s="2">
        <f t="shared" si="86"/>
        <v>78.309843860612645</v>
      </c>
      <c r="EP81" s="2">
        <f t="shared" si="86"/>
        <v>80.682869432146362</v>
      </c>
      <c r="EQ81" s="2">
        <f t="shared" si="86"/>
        <v>83.055895003680078</v>
      </c>
      <c r="ER81" s="2">
        <f t="shared" si="86"/>
        <v>85.428920575213795</v>
      </c>
      <c r="ES81" s="2">
        <f t="shared" si="86"/>
        <v>87.801946146747511</v>
      </c>
      <c r="ET81" s="2">
        <f t="shared" si="86"/>
        <v>90.174971718281228</v>
      </c>
      <c r="EU81" s="2">
        <f t="shared" si="70"/>
        <v>2.1286409796846823E-12</v>
      </c>
      <c r="EV81" s="2">
        <f t="shared" si="70"/>
        <v>1.9124558509688547E-13</v>
      </c>
      <c r="EW81" s="2">
        <f t="shared" si="70"/>
        <v>1.7204562137246671E-14</v>
      </c>
      <c r="EX81" s="2">
        <f t="shared" si="70"/>
        <v>1.5496032752439864E-15</v>
      </c>
      <c r="EY81" s="2">
        <f t="shared" si="70"/>
        <v>1.3972928388425073E-16</v>
      </c>
      <c r="EZ81" s="2">
        <f t="shared" si="70"/>
        <v>1.2612842984345787E-17</v>
      </c>
      <c r="FA81" s="2">
        <f t="shared" si="70"/>
        <v>1.1396428074138772E-18</v>
      </c>
      <c r="FB81" s="2">
        <f t="shared" si="70"/>
        <v>1.030691878925895E-19</v>
      </c>
      <c r="FC81" s="2">
        <f t="shared" si="68"/>
        <v>9.3297430672558311E-21</v>
      </c>
      <c r="FD81" s="2">
        <f t="shared" si="68"/>
        <v>8.4521976874329925E-22</v>
      </c>
      <c r="FE81" s="2">
        <f t="shared" si="68"/>
        <v>7.6631783255384334E-23</v>
      </c>
      <c r="FF81" s="2">
        <f t="shared" si="68"/>
        <v>6.952953538542052E-24</v>
      </c>
      <c r="FG81" s="2">
        <f t="shared" si="68"/>
        <v>6.3129746778575026E-25</v>
      </c>
    </row>
    <row r="82" spans="1:163" x14ac:dyDescent="0.25">
      <c r="A82" s="19">
        <v>64</v>
      </c>
      <c r="B82" s="19">
        <v>153</v>
      </c>
      <c r="C82" s="4">
        <f t="shared" si="37"/>
        <v>64</v>
      </c>
      <c r="D82" s="20">
        <f t="shared" si="37"/>
        <v>153</v>
      </c>
      <c r="E82" s="8">
        <f t="shared" ref="E82:E145" si="92">D82+273.16</f>
        <v>426.16</v>
      </c>
      <c r="F82" s="21">
        <f t="shared" si="44"/>
        <v>6.3371356147021542E-14</v>
      </c>
      <c r="G82" s="7">
        <f t="shared" ref="G82:G145" si="93">($E$5-2*M82*$G$8-O82*$G$12-4*P82*$G$13)/(1-N82*$G$9/2-O82*$G$11-P82*$G$13)</f>
        <v>0.98248052350042059</v>
      </c>
      <c r="H82" s="7">
        <f t="shared" ref="H82:H145" si="94">($E$6-M82*$G$8-N82*$G$9)/(1-N82*$G$9/2-O82*G$11-P82*$G$13)</f>
        <v>7.0550679270339513E-3</v>
      </c>
      <c r="I82" s="32">
        <f t="shared" ref="I82:I145" si="95">1200/(12+G82+16*H82)-1.5</f>
        <v>90.135499324671855</v>
      </c>
      <c r="J82" s="2">
        <f t="shared" si="38"/>
        <v>0.50888631150474384</v>
      </c>
      <c r="K82" s="2">
        <f t="shared" ref="K82:K145" si="96">EXP((-1.25)+4.5*($I82/100-0.65)+300*($I82/100-0.65)^5+160000000*($I82/100-0.65)^15)</f>
        <v>1.4101399530831866</v>
      </c>
      <c r="L82" s="2">
        <f t="shared" si="45"/>
        <v>1.2177210658691331</v>
      </c>
      <c r="M82" s="2">
        <f t="shared" ref="M82:M145" si="97">SUM(R82:Y82)</f>
        <v>0.99364479875883405</v>
      </c>
      <c r="N82" s="2">
        <f t="shared" ref="N82:N145" si="98">SUM(AZ82:BF82)</f>
        <v>0.99360971717919666</v>
      </c>
      <c r="O82" s="2">
        <f t="shared" ref="O82:O145" si="99">SUM(CD82:CJ82)</f>
        <v>0.87858462681482763</v>
      </c>
      <c r="P82" s="2">
        <f t="shared" ref="P82:P145" si="100">SUM(DH82:DT82)</f>
        <v>0.22648017889506755</v>
      </c>
      <c r="Q82" s="6">
        <f t="shared" ref="Q82:Q145" si="101">D82</f>
        <v>153</v>
      </c>
      <c r="R82" s="2">
        <f t="shared" si="89"/>
        <v>0.05</v>
      </c>
      <c r="S82" s="2">
        <f t="shared" si="89"/>
        <v>0.1</v>
      </c>
      <c r="T82" s="2">
        <f t="shared" si="89"/>
        <v>0.15</v>
      </c>
      <c r="U82" s="2">
        <f t="shared" si="89"/>
        <v>0.2</v>
      </c>
      <c r="V82" s="2">
        <f t="shared" si="89"/>
        <v>0.2</v>
      </c>
      <c r="W82" s="2">
        <f t="shared" si="89"/>
        <v>0.15</v>
      </c>
      <c r="X82" s="2">
        <f t="shared" si="89"/>
        <v>9.9999999986200905E-2</v>
      </c>
      <c r="Y82" s="2">
        <f t="shared" si="89"/>
        <v>4.3644798772633171E-2</v>
      </c>
      <c r="Z82" s="21">
        <f t="shared" si="76"/>
        <v>41746466.535147905</v>
      </c>
      <c r="AA82" s="21">
        <f t="shared" si="76"/>
        <v>3753924.7992485436</v>
      </c>
      <c r="AB82" s="21">
        <f t="shared" si="76"/>
        <v>338272.07449199283</v>
      </c>
      <c r="AC82" s="21">
        <f t="shared" si="76"/>
        <v>30540.965793390467</v>
      </c>
      <c r="AD82" s="21">
        <f t="shared" si="76"/>
        <v>2762.2722674402394</v>
      </c>
      <c r="AE82" s="21">
        <f t="shared" si="76"/>
        <v>250.23989630822675</v>
      </c>
      <c r="AF82" s="21">
        <f t="shared" si="76"/>
        <v>22.703832461974642</v>
      </c>
      <c r="AG82" s="21">
        <f t="shared" si="76"/>
        <v>2.06274943687154</v>
      </c>
      <c r="AH82" s="2">
        <f t="shared" si="61"/>
        <v>47.237775784763528</v>
      </c>
      <c r="AI82" s="2">
        <f t="shared" si="61"/>
        <v>49.5996645740017</v>
      </c>
      <c r="AJ82" s="2">
        <f t="shared" si="61"/>
        <v>51.961553363239879</v>
      </c>
      <c r="AK82" s="2">
        <f t="shared" si="61"/>
        <v>54.323442152478052</v>
      </c>
      <c r="AL82" s="2">
        <f t="shared" si="61"/>
        <v>56.685330941716231</v>
      </c>
      <c r="AM82" s="2">
        <f t="shared" si="61"/>
        <v>59.047219730954403</v>
      </c>
      <c r="AN82" s="2">
        <f t="shared" si="61"/>
        <v>61.409108520192582</v>
      </c>
      <c r="AO82" s="2">
        <f t="shared" si="60"/>
        <v>63.770997309430761</v>
      </c>
      <c r="AP82" s="2">
        <f t="shared" si="75"/>
        <v>2.6455302007217129E-6</v>
      </c>
      <c r="AQ82" s="2">
        <f t="shared" si="74"/>
        <v>2.3789130546893149E-7</v>
      </c>
      <c r="AR82" s="2">
        <f t="shared" si="74"/>
        <v>2.1436760109400534E-8</v>
      </c>
      <c r="AS82" s="2">
        <f t="shared" si="74"/>
        <v>1.9354224204382113E-9</v>
      </c>
      <c r="AT82" s="2">
        <f t="shared" si="74"/>
        <v>1.7504893963733338E-10</v>
      </c>
      <c r="AU82" s="2">
        <f t="shared" si="74"/>
        <v>1.5858041591219162E-11</v>
      </c>
      <c r="AV82" s="2">
        <f t="shared" si="74"/>
        <v>1.4387726528526303E-12</v>
      </c>
      <c r="AW82" s="2">
        <f t="shared" si="74"/>
        <v>1.3071922920613774E-13</v>
      </c>
      <c r="AX82" s="2"/>
      <c r="AY82" s="6">
        <f t="shared" ref="AY82:AY145" si="102">D82</f>
        <v>153</v>
      </c>
      <c r="AZ82" s="2">
        <f t="shared" si="90"/>
        <v>0.05</v>
      </c>
      <c r="BA82" s="2">
        <f t="shared" si="90"/>
        <v>0.15</v>
      </c>
      <c r="BB82" s="2">
        <f t="shared" si="90"/>
        <v>0.2</v>
      </c>
      <c r="BC82" s="2">
        <f t="shared" si="90"/>
        <v>0.2</v>
      </c>
      <c r="BD82" s="2">
        <f t="shared" si="90"/>
        <v>0.2</v>
      </c>
      <c r="BE82" s="2">
        <f t="shared" si="90"/>
        <v>0.14999999997803082</v>
      </c>
      <c r="BF82" s="2">
        <f t="shared" si="90"/>
        <v>4.3609717201165833E-2</v>
      </c>
      <c r="BG82" s="21">
        <f t="shared" si="77"/>
        <v>3745106.9279257683</v>
      </c>
      <c r="BH82" s="21">
        <f t="shared" si="77"/>
        <v>337456.20232272905</v>
      </c>
      <c r="BI82" s="21">
        <f t="shared" si="77"/>
        <v>30465.51675784156</v>
      </c>
      <c r="BJ82" s="21">
        <f t="shared" si="77"/>
        <v>2755.2974695243011</v>
      </c>
      <c r="BK82" s="21">
        <f t="shared" si="77"/>
        <v>249.59526281332234</v>
      </c>
      <c r="BL82" s="21">
        <f t="shared" si="77"/>
        <v>22.644260494859576</v>
      </c>
      <c r="BM82" s="21">
        <f t="shared" si="77"/>
        <v>2.0572444815494206</v>
      </c>
      <c r="BN82" s="2">
        <f t="shared" si="80"/>
        <v>49.5996645740017</v>
      </c>
      <c r="BO82" s="2">
        <f t="shared" si="80"/>
        <v>51.961553363239879</v>
      </c>
      <c r="BP82" s="2">
        <f t="shared" si="80"/>
        <v>54.323442152478052</v>
      </c>
      <c r="BQ82" s="2">
        <f t="shared" si="80"/>
        <v>56.685330941716231</v>
      </c>
      <c r="BR82" s="2">
        <f t="shared" si="80"/>
        <v>59.047219730954403</v>
      </c>
      <c r="BS82" s="2">
        <f t="shared" si="80"/>
        <v>61.409108520192582</v>
      </c>
      <c r="BT82" s="2">
        <f t="shared" si="80"/>
        <v>63.770997309430761</v>
      </c>
      <c r="BU82" s="2">
        <f t="shared" si="84"/>
        <v>2.3733250500469153E-7</v>
      </c>
      <c r="BV82" s="2">
        <f t="shared" si="84"/>
        <v>2.1385057183585498E-8</v>
      </c>
      <c r="BW82" s="2">
        <f t="shared" si="84"/>
        <v>1.9306411127352866E-9</v>
      </c>
      <c r="BX82" s="2">
        <f t="shared" si="82"/>
        <v>1.7460693723454209E-10</v>
      </c>
      <c r="BY82" s="2">
        <f t="shared" si="82"/>
        <v>1.5817190292429049E-11</v>
      </c>
      <c r="BZ82" s="2">
        <f t="shared" si="82"/>
        <v>1.4349974965081952E-12</v>
      </c>
      <c r="CA82" s="2">
        <f t="shared" si="82"/>
        <v>1.3037037272184604E-13</v>
      </c>
      <c r="CB82" s="2"/>
      <c r="CC82" s="6">
        <f t="shared" ref="CC82:CC145" si="103">D82</f>
        <v>153</v>
      </c>
      <c r="CD82" s="2">
        <f t="shared" si="91"/>
        <v>0</v>
      </c>
      <c r="CE82" s="2">
        <f t="shared" si="91"/>
        <v>0</v>
      </c>
      <c r="CF82" s="2">
        <f t="shared" si="91"/>
        <v>4.9999999992676944E-2</v>
      </c>
      <c r="CG82" s="2">
        <f t="shared" si="91"/>
        <v>0.82858462682215073</v>
      </c>
      <c r="CH82" s="2">
        <f t="shared" si="91"/>
        <v>0</v>
      </c>
      <c r="CI82" s="2">
        <f t="shared" si="91"/>
        <v>0</v>
      </c>
      <c r="CJ82" s="2">
        <f t="shared" si="91"/>
        <v>0</v>
      </c>
      <c r="CK82" s="21">
        <f t="shared" si="78"/>
        <v>2755.2974695243011</v>
      </c>
      <c r="CL82" s="21">
        <f t="shared" si="78"/>
        <v>249.59526281332234</v>
      </c>
      <c r="CM82" s="21">
        <f t="shared" si="78"/>
        <v>22.644260494859576</v>
      </c>
      <c r="CN82" s="21">
        <f t="shared" si="78"/>
        <v>2.0572444815494206</v>
      </c>
      <c r="CO82" s="21">
        <f t="shared" si="78"/>
        <v>0.18714435479375768</v>
      </c>
      <c r="CP82" s="21">
        <f t="shared" si="78"/>
        <v>1.7044808306078889E-2</v>
      </c>
      <c r="CQ82" s="21">
        <f t="shared" si="78"/>
        <v>1.5541659847348916E-3</v>
      </c>
      <c r="CR82" s="2">
        <f t="shared" si="81"/>
        <v>56.685330941716231</v>
      </c>
      <c r="CS82" s="2">
        <f t="shared" si="81"/>
        <v>59.047219730954403</v>
      </c>
      <c r="CT82" s="2">
        <f t="shared" si="81"/>
        <v>61.409108520192582</v>
      </c>
      <c r="CU82" s="2">
        <f t="shared" si="81"/>
        <v>63.770997309430761</v>
      </c>
      <c r="CV82" s="2">
        <f t="shared" si="81"/>
        <v>66.132886098668934</v>
      </c>
      <c r="CW82" s="2">
        <f t="shared" si="81"/>
        <v>68.494774887907113</v>
      </c>
      <c r="CX82" s="2">
        <f t="shared" si="81"/>
        <v>70.856663677145292</v>
      </c>
      <c r="CY82" s="2">
        <f t="shared" si="85"/>
        <v>1.7460693723454209E-10</v>
      </c>
      <c r="CZ82" s="2">
        <f t="shared" si="85"/>
        <v>1.5817190292429049E-11</v>
      </c>
      <c r="DA82" s="2">
        <f t="shared" si="85"/>
        <v>1.4349974965081952E-12</v>
      </c>
      <c r="DB82" s="2">
        <f t="shared" si="83"/>
        <v>1.3037037272184604E-13</v>
      </c>
      <c r="DC82" s="2">
        <f t="shared" si="83"/>
        <v>1.1859591558542514E-14</v>
      </c>
      <c r="DD82" s="2">
        <f t="shared" si="83"/>
        <v>1.0801526176223268E-15</v>
      </c>
      <c r="DE82" s="2">
        <f t="shared" si="83"/>
        <v>9.8489606130224262E-17</v>
      </c>
      <c r="DF82" s="2"/>
      <c r="DG82" s="6">
        <f t="shared" ref="DG82:DG145" si="104">D82</f>
        <v>153</v>
      </c>
      <c r="DH82" s="2">
        <f t="shared" si="88"/>
        <v>0.06</v>
      </c>
      <c r="DI82" s="2">
        <f t="shared" si="88"/>
        <v>0.11803988571604435</v>
      </c>
      <c r="DJ82" s="2">
        <f t="shared" si="88"/>
        <v>4.3711035904433308E-2</v>
      </c>
      <c r="DK82" s="2">
        <f t="shared" si="88"/>
        <v>4.3569646048407682E-3</v>
      </c>
      <c r="DL82" s="2">
        <f t="shared" si="88"/>
        <v>3.4138567177834702E-4</v>
      </c>
      <c r="DM82" s="2">
        <f t="shared" si="88"/>
        <v>2.8368058048744427E-5</v>
      </c>
      <c r="DN82" s="2">
        <f t="shared" si="88"/>
        <v>2.3330391449849494E-6</v>
      </c>
      <c r="DO82" s="2">
        <f t="shared" si="88"/>
        <v>1.896587111449577E-7</v>
      </c>
      <c r="DP82" s="2">
        <f t="shared" si="88"/>
        <v>1.5190082796046059E-8</v>
      </c>
      <c r="DQ82" s="2">
        <f t="shared" si="88"/>
        <v>9.9396257335904194E-10</v>
      </c>
      <c r="DR82" s="2">
        <f t="shared" si="88"/>
        <v>5.46762135567036E-11</v>
      </c>
      <c r="DS82" s="2">
        <f t="shared" si="88"/>
        <v>3.3443003921718172E-12</v>
      </c>
      <c r="DT82" s="2">
        <f t="shared" si="88"/>
        <v>0</v>
      </c>
      <c r="DU82" s="21">
        <f t="shared" si="79"/>
        <v>45.288520989719153</v>
      </c>
      <c r="DV82" s="21">
        <f t="shared" si="79"/>
        <v>4.1144889630988413</v>
      </c>
      <c r="DW82" s="21">
        <f t="shared" si="79"/>
        <v>0.37428870958751537</v>
      </c>
      <c r="DX82" s="21">
        <f t="shared" si="79"/>
        <v>3.4089616612157779E-2</v>
      </c>
      <c r="DY82" s="21">
        <f t="shared" si="79"/>
        <v>3.1083319694697833E-3</v>
      </c>
      <c r="DZ82" s="21">
        <f t="shared" si="79"/>
        <v>2.8372082543462007E-4</v>
      </c>
      <c r="EA82" s="21">
        <f t="shared" si="79"/>
        <v>2.5922993164333767E-5</v>
      </c>
      <c r="EB82" s="21">
        <f t="shared" si="79"/>
        <v>2.3707366994949394E-6</v>
      </c>
      <c r="EC82" s="21">
        <f t="shared" si="79"/>
        <v>2.1700120636572459E-7</v>
      </c>
      <c r="ED82" s="21">
        <f t="shared" si="79"/>
        <v>1.9879251662978428E-8</v>
      </c>
      <c r="EE82" s="21">
        <f t="shared" si="79"/>
        <v>1.8225404252696432E-9</v>
      </c>
      <c r="EF82" s="21">
        <f t="shared" si="79"/>
        <v>1.6721504684991421E-10</v>
      </c>
      <c r="EG82" s="21">
        <f t="shared" si="79"/>
        <v>1.5352454036683204E-11</v>
      </c>
      <c r="EH82" s="2">
        <f t="shared" si="87"/>
        <v>61.409108520192582</v>
      </c>
      <c r="EI82" s="2">
        <f t="shared" si="87"/>
        <v>63.770997309430761</v>
      </c>
      <c r="EJ82" s="2">
        <f t="shared" si="87"/>
        <v>66.132886098668934</v>
      </c>
      <c r="EK82" s="2">
        <f t="shared" si="87"/>
        <v>68.494774887907113</v>
      </c>
      <c r="EL82" s="2">
        <f t="shared" si="87"/>
        <v>70.856663677145292</v>
      </c>
      <c r="EM82" s="2">
        <f t="shared" si="87"/>
        <v>73.218552466383471</v>
      </c>
      <c r="EN82" s="2">
        <f t="shared" si="87"/>
        <v>75.580441255621636</v>
      </c>
      <c r="EO82" s="2">
        <f t="shared" si="86"/>
        <v>77.942330044859816</v>
      </c>
      <c r="EP82" s="2">
        <f t="shared" si="86"/>
        <v>80.304218834097995</v>
      </c>
      <c r="EQ82" s="2">
        <f t="shared" si="86"/>
        <v>82.666107623336174</v>
      </c>
      <c r="ER82" s="2">
        <f t="shared" si="86"/>
        <v>85.027996412574339</v>
      </c>
      <c r="ES82" s="2">
        <f t="shared" si="86"/>
        <v>87.389885201812518</v>
      </c>
      <c r="ET82" s="2">
        <f t="shared" si="86"/>
        <v>89.751773991050698</v>
      </c>
      <c r="EU82" s="2">
        <f t="shared" si="70"/>
        <v>2.8699949930163904E-12</v>
      </c>
      <c r="EV82" s="2">
        <f t="shared" si="70"/>
        <v>2.6074074544369207E-13</v>
      </c>
      <c r="EW82" s="2">
        <f t="shared" si="70"/>
        <v>2.3719183117085027E-14</v>
      </c>
      <c r="EX82" s="2">
        <f t="shared" si="70"/>
        <v>2.1603052352446536E-15</v>
      </c>
      <c r="EY82" s="2">
        <f t="shared" si="70"/>
        <v>1.9697921226044852E-16</v>
      </c>
      <c r="EZ82" s="2">
        <f t="shared" si="70"/>
        <v>1.7979773474944434E-17</v>
      </c>
      <c r="FA82" s="2">
        <f t="shared" si="70"/>
        <v>1.6427752322138068E-18</v>
      </c>
      <c r="FB82" s="2">
        <f t="shared" si="70"/>
        <v>1.5023679971450839E-19</v>
      </c>
      <c r="FC82" s="2">
        <f t="shared" si="68"/>
        <v>1.3751660732935658E-20</v>
      </c>
      <c r="FD82" s="2">
        <f t="shared" si="68"/>
        <v>1.2597751370708764E-21</v>
      </c>
      <c r="FE82" s="2">
        <f t="shared" si="68"/>
        <v>1.1549685838210667E-22</v>
      </c>
      <c r="FF82" s="2">
        <f t="shared" si="68"/>
        <v>1.0596644287066807E-23</v>
      </c>
      <c r="FG82" s="2">
        <f t="shared" si="68"/>
        <v>9.7290583248942982E-25</v>
      </c>
    </row>
    <row r="83" spans="1:163" x14ac:dyDescent="0.25">
      <c r="A83" s="19">
        <v>65</v>
      </c>
      <c r="B83" s="19">
        <v>155</v>
      </c>
      <c r="C83" s="4">
        <f t="shared" ref="C83:D143" si="105">A83</f>
        <v>65</v>
      </c>
      <c r="D83" s="20">
        <f t="shared" si="105"/>
        <v>155</v>
      </c>
      <c r="E83" s="8">
        <f t="shared" si="92"/>
        <v>428.16</v>
      </c>
      <c r="F83" s="21">
        <f t="shared" si="44"/>
        <v>6.3371356147021542E-14</v>
      </c>
      <c r="G83" s="7">
        <f t="shared" si="93"/>
        <v>0.87892397411737344</v>
      </c>
      <c r="H83" s="7">
        <f t="shared" si="94"/>
        <v>7.4493799561160361E-3</v>
      </c>
      <c r="I83" s="32">
        <f t="shared" si="95"/>
        <v>90.821085587389675</v>
      </c>
      <c r="J83" s="2">
        <f t="shared" ref="J83:J146" si="106">G$16*EXP(-H$16*G83)-I$16*H83</f>
        <v>0.71167588638171908</v>
      </c>
      <c r="K83" s="2">
        <f t="shared" si="96"/>
        <v>1.6458391921858935</v>
      </c>
      <c r="L83" s="2">
        <f t="shared" si="45"/>
        <v>1.2639406037007388</v>
      </c>
      <c r="M83" s="2">
        <f t="shared" si="97"/>
        <v>0.996972503236917</v>
      </c>
      <c r="N83" s="2">
        <f t="shared" si="98"/>
        <v>0.9969498077691169</v>
      </c>
      <c r="O83" s="2">
        <f t="shared" si="99"/>
        <v>0.94204634761338701</v>
      </c>
      <c r="P83" s="2">
        <f t="shared" si="100"/>
        <v>0.24239987134893112</v>
      </c>
      <c r="Q83" s="6">
        <f t="shared" si="101"/>
        <v>155</v>
      </c>
      <c r="R83" s="2">
        <f t="shared" si="89"/>
        <v>0.05</v>
      </c>
      <c r="S83" s="2">
        <f t="shared" si="89"/>
        <v>0.1</v>
      </c>
      <c r="T83" s="2">
        <f t="shared" si="89"/>
        <v>0.15</v>
      </c>
      <c r="U83" s="2">
        <f t="shared" si="89"/>
        <v>0.2</v>
      </c>
      <c r="V83" s="2">
        <f t="shared" si="89"/>
        <v>0.2</v>
      </c>
      <c r="W83" s="2">
        <f t="shared" si="89"/>
        <v>0.15</v>
      </c>
      <c r="X83" s="2">
        <f t="shared" si="89"/>
        <v>9.9999999999994482E-2</v>
      </c>
      <c r="Y83" s="2">
        <f t="shared" si="89"/>
        <v>4.6972503236922605E-2</v>
      </c>
      <c r="Z83" s="21">
        <f t="shared" ref="Z83:AG98" si="107">Z82+(AP83-AP82)/$F83</f>
        <v>52533456.577945307</v>
      </c>
      <c r="AA83" s="21">
        <f t="shared" si="107"/>
        <v>4776357.3094262434</v>
      </c>
      <c r="AB83" s="21">
        <f t="shared" si="107"/>
        <v>435183.15029870445</v>
      </c>
      <c r="AC83" s="21">
        <f t="shared" si="107"/>
        <v>39726.757014013157</v>
      </c>
      <c r="AD83" s="21">
        <f t="shared" si="107"/>
        <v>3632.9633894615463</v>
      </c>
      <c r="AE83" s="21">
        <f t="shared" si="107"/>
        <v>332.77069561724784</v>
      </c>
      <c r="AF83" s="21">
        <f t="shared" si="107"/>
        <v>30.526815242517106</v>
      </c>
      <c r="AG83" s="21">
        <f t="shared" si="107"/>
        <v>2.8042868781570522</v>
      </c>
      <c r="AH83" s="2">
        <f t="shared" si="61"/>
        <v>47.017121002510329</v>
      </c>
      <c r="AI83" s="2">
        <f t="shared" si="61"/>
        <v>49.367977052635851</v>
      </c>
      <c r="AJ83" s="2">
        <f t="shared" si="61"/>
        <v>51.718833102761366</v>
      </c>
      <c r="AK83" s="2">
        <f t="shared" si="61"/>
        <v>54.06968915288688</v>
      </c>
      <c r="AL83" s="2">
        <f t="shared" si="61"/>
        <v>56.420545203012395</v>
      </c>
      <c r="AM83" s="2">
        <f t="shared" si="61"/>
        <v>58.77140125313791</v>
      </c>
      <c r="AN83" s="2">
        <f t="shared" si="61"/>
        <v>61.122257303263432</v>
      </c>
      <c r="AO83" s="2">
        <f t="shared" si="60"/>
        <v>63.473113353388953</v>
      </c>
      <c r="AP83" s="2">
        <f t="shared" si="75"/>
        <v>3.3291163884782024E-6</v>
      </c>
      <c r="AQ83" s="2">
        <f t="shared" si="74"/>
        <v>3.0268424020769574E-7</v>
      </c>
      <c r="AR83" s="2">
        <f t="shared" si="74"/>
        <v>2.757814640893866E-8</v>
      </c>
      <c r="AS83" s="2">
        <f t="shared" si="74"/>
        <v>2.5175384673724752E-9</v>
      </c>
      <c r="AT83" s="2">
        <f t="shared" si="74"/>
        <v>2.3022581682499541E-10</v>
      </c>
      <c r="AU83" s="2">
        <f t="shared" si="74"/>
        <v>2.1088130267329495E-11</v>
      </c>
      <c r="AV83" s="2">
        <f t="shared" si="74"/>
        <v>1.9345256807704036E-12</v>
      </c>
      <c r="AW83" s="2">
        <f t="shared" si="74"/>
        <v>1.7771146249419302E-13</v>
      </c>
      <c r="AX83" s="2"/>
      <c r="AY83" s="6">
        <f t="shared" si="102"/>
        <v>155</v>
      </c>
      <c r="AZ83" s="2">
        <f t="shared" si="90"/>
        <v>0.05</v>
      </c>
      <c r="BA83" s="2">
        <f t="shared" si="90"/>
        <v>0.15</v>
      </c>
      <c r="BB83" s="2">
        <f t="shared" si="90"/>
        <v>0.2</v>
      </c>
      <c r="BC83" s="2">
        <f t="shared" si="90"/>
        <v>0.2</v>
      </c>
      <c r="BD83" s="2">
        <f t="shared" si="90"/>
        <v>0.2</v>
      </c>
      <c r="BE83" s="2">
        <f t="shared" si="90"/>
        <v>0.14999999999999103</v>
      </c>
      <c r="BF83" s="2">
        <f t="shared" si="90"/>
        <v>4.6949807769125794E-2</v>
      </c>
      <c r="BG83" s="21">
        <f t="shared" ref="BG83:BM98" si="108">BG82+(BU83-BU82)/$F83</f>
        <v>4765168.4547603643</v>
      </c>
      <c r="BH83" s="21">
        <f t="shared" si="108"/>
        <v>434136.2623899575</v>
      </c>
      <c r="BI83" s="21">
        <f t="shared" si="108"/>
        <v>39628.857275764371</v>
      </c>
      <c r="BJ83" s="21">
        <f t="shared" si="108"/>
        <v>3623.8116479100659</v>
      </c>
      <c r="BK83" s="21">
        <f t="shared" si="108"/>
        <v>331.91538369838582</v>
      </c>
      <c r="BL83" s="21">
        <f t="shared" si="108"/>
        <v>30.446889070382653</v>
      </c>
      <c r="BM83" s="21">
        <f t="shared" si="108"/>
        <v>2.7968183902787787</v>
      </c>
      <c r="BN83" s="2">
        <f t="shared" si="80"/>
        <v>49.367977052635851</v>
      </c>
      <c r="BO83" s="2">
        <f t="shared" si="80"/>
        <v>51.718833102761366</v>
      </c>
      <c r="BP83" s="2">
        <f t="shared" si="80"/>
        <v>54.06968915288688</v>
      </c>
      <c r="BQ83" s="2">
        <f t="shared" si="80"/>
        <v>56.420545203012395</v>
      </c>
      <c r="BR83" s="2">
        <f t="shared" si="80"/>
        <v>58.77140125313791</v>
      </c>
      <c r="BS83" s="2">
        <f t="shared" si="80"/>
        <v>61.122257303263432</v>
      </c>
      <c r="BT83" s="2">
        <f t="shared" si="80"/>
        <v>63.473113353388953</v>
      </c>
      <c r="BU83" s="2">
        <f t="shared" si="84"/>
        <v>3.0197518731360126E-7</v>
      </c>
      <c r="BV83" s="2">
        <f t="shared" si="84"/>
        <v>2.7511803702421267E-8</v>
      </c>
      <c r="BW83" s="2">
        <f t="shared" si="84"/>
        <v>2.5113344281930057E-9</v>
      </c>
      <c r="BX83" s="2">
        <f t="shared" si="82"/>
        <v>2.2964585855176419E-10</v>
      </c>
      <c r="BY83" s="2">
        <f t="shared" si="82"/>
        <v>2.1033927991102273E-11</v>
      </c>
      <c r="BZ83" s="2">
        <f t="shared" si="82"/>
        <v>1.9294606508505954E-12</v>
      </c>
      <c r="CA83" s="2">
        <f t="shared" si="82"/>
        <v>1.7723817428897898E-13</v>
      </c>
      <c r="CB83" s="2"/>
      <c r="CC83" s="6">
        <f t="shared" si="103"/>
        <v>155</v>
      </c>
      <c r="CD83" s="2">
        <f t="shared" si="91"/>
        <v>0</v>
      </c>
      <c r="CE83" s="2">
        <f t="shared" si="91"/>
        <v>0</v>
      </c>
      <c r="CF83" s="2">
        <f t="shared" si="91"/>
        <v>4.9999999999997012E-2</v>
      </c>
      <c r="CG83" s="2">
        <f t="shared" si="91"/>
        <v>0.89204634761338997</v>
      </c>
      <c r="CH83" s="2">
        <f t="shared" si="91"/>
        <v>0</v>
      </c>
      <c r="CI83" s="2">
        <f t="shared" si="91"/>
        <v>0</v>
      </c>
      <c r="CJ83" s="2">
        <f t="shared" si="91"/>
        <v>0</v>
      </c>
      <c r="CK83" s="21">
        <f t="shared" ref="CK83:CQ98" si="109">CK82+(CY83-CY82)/$F83</f>
        <v>3623.8116479100659</v>
      </c>
      <c r="CL83" s="21">
        <f t="shared" si="109"/>
        <v>331.91538369838582</v>
      </c>
      <c r="CM83" s="21">
        <f t="shared" si="109"/>
        <v>30.446889070382653</v>
      </c>
      <c r="CN83" s="21">
        <f t="shared" si="109"/>
        <v>2.7968183902787787</v>
      </c>
      <c r="CO83" s="21">
        <f t="shared" si="109"/>
        <v>0.25724593740926333</v>
      </c>
      <c r="CP83" s="21">
        <f t="shared" si="109"/>
        <v>2.3689572170810878E-2</v>
      </c>
      <c r="CQ83" s="21">
        <f t="shared" si="109"/>
        <v>2.1840153191131349E-3</v>
      </c>
      <c r="CR83" s="2">
        <f t="shared" si="81"/>
        <v>56.420545203012395</v>
      </c>
      <c r="CS83" s="2">
        <f t="shared" si="81"/>
        <v>58.77140125313791</v>
      </c>
      <c r="CT83" s="2">
        <f t="shared" si="81"/>
        <v>61.122257303263432</v>
      </c>
      <c r="CU83" s="2">
        <f t="shared" si="81"/>
        <v>63.473113353388953</v>
      </c>
      <c r="CV83" s="2">
        <f t="shared" si="81"/>
        <v>65.823969403514468</v>
      </c>
      <c r="CW83" s="2">
        <f t="shared" si="81"/>
        <v>68.174825453639983</v>
      </c>
      <c r="CX83" s="2">
        <f t="shared" si="81"/>
        <v>70.525681503765497</v>
      </c>
      <c r="CY83" s="2">
        <f t="shared" si="85"/>
        <v>2.2964585855176419E-10</v>
      </c>
      <c r="CZ83" s="2">
        <f t="shared" si="85"/>
        <v>2.1033927991102273E-11</v>
      </c>
      <c r="DA83" s="2">
        <f t="shared" si="85"/>
        <v>1.9294606508505954E-12</v>
      </c>
      <c r="DB83" s="2">
        <f t="shared" si="83"/>
        <v>1.7723817428897898E-13</v>
      </c>
      <c r="DC83" s="2">
        <f t="shared" si="83"/>
        <v>1.6302023916939575E-14</v>
      </c>
      <c r="DD83" s="2">
        <f t="shared" si="83"/>
        <v>1.501240315007117E-15</v>
      </c>
      <c r="DE83" s="2">
        <f t="shared" si="83"/>
        <v>1.3840401261807237E-16</v>
      </c>
      <c r="DF83" s="2"/>
      <c r="DG83" s="6">
        <f t="shared" si="104"/>
        <v>155</v>
      </c>
      <c r="DH83" s="2">
        <f t="shared" si="88"/>
        <v>0.06</v>
      </c>
      <c r="DI83" s="2">
        <f t="shared" si="88"/>
        <v>0.1195534237130263</v>
      </c>
      <c r="DJ83" s="2">
        <f t="shared" si="88"/>
        <v>5.6307401239029865E-2</v>
      </c>
      <c r="DK83" s="2">
        <f t="shared" si="88"/>
        <v>6.0156551885645797E-3</v>
      </c>
      <c r="DL83" s="2">
        <f t="shared" si="88"/>
        <v>4.7943551340917103E-4</v>
      </c>
      <c r="DM83" s="2">
        <f t="shared" si="88"/>
        <v>4.0304639201138585E-5</v>
      </c>
      <c r="DN83" s="2">
        <f t="shared" si="88"/>
        <v>3.3516904828856386E-6</v>
      </c>
      <c r="DO83" s="2">
        <f t="shared" si="88"/>
        <v>2.7549250723346576E-7</v>
      </c>
      <c r="DP83" s="2">
        <f t="shared" si="88"/>
        <v>2.2309516517493579E-8</v>
      </c>
      <c r="DQ83" s="2">
        <f t="shared" si="88"/>
        <v>1.476021910251646E-9</v>
      </c>
      <c r="DR83" s="2">
        <f t="shared" si="88"/>
        <v>8.2094464559645525E-11</v>
      </c>
      <c r="DS83" s="2">
        <f t="shared" si="88"/>
        <v>5.0770720960713338E-12</v>
      </c>
      <c r="DT83" s="2">
        <f t="shared" si="88"/>
        <v>0</v>
      </c>
      <c r="DU83" s="21">
        <f t="shared" ref="DU83:EG98" si="110">DU82+(EU83-EU82)/$F83</f>
        <v>60.893778140765306</v>
      </c>
      <c r="DV83" s="21">
        <f t="shared" si="110"/>
        <v>5.5936367805575573</v>
      </c>
      <c r="DW83" s="21">
        <f t="shared" si="110"/>
        <v>0.51449187481852665</v>
      </c>
      <c r="DX83" s="21">
        <f t="shared" si="110"/>
        <v>4.7379144341621757E-2</v>
      </c>
      <c r="DY83" s="21">
        <f t="shared" si="110"/>
        <v>4.3680306382262698E-3</v>
      </c>
      <c r="DZ83" s="21">
        <f t="shared" si="110"/>
        <v>4.031276370395455E-4</v>
      </c>
      <c r="EA83" s="21">
        <f t="shared" si="110"/>
        <v>3.7241698828832175E-5</v>
      </c>
      <c r="EB83" s="21">
        <f t="shared" si="110"/>
        <v>3.4436622697894415E-6</v>
      </c>
      <c r="EC83" s="21">
        <f t="shared" si="110"/>
        <v>3.1870742963503539E-7</v>
      </c>
      <c r="ED83" s="21">
        <f t="shared" si="110"/>
        <v>2.9520438664457328E-8</v>
      </c>
      <c r="EE83" s="21">
        <f t="shared" si="110"/>
        <v>2.7364821010666431E-9</v>
      </c>
      <c r="EF83" s="21">
        <f t="shared" si="110"/>
        <v>2.5385364300152721E-10</v>
      </c>
      <c r="EG83" s="21">
        <f t="shared" si="110"/>
        <v>2.3565594289163742E-11</v>
      </c>
      <c r="EH83" s="2">
        <f t="shared" si="87"/>
        <v>61.122257303263432</v>
      </c>
      <c r="EI83" s="2">
        <f t="shared" si="87"/>
        <v>63.473113353388953</v>
      </c>
      <c r="EJ83" s="2">
        <f t="shared" si="87"/>
        <v>65.823969403514468</v>
      </c>
      <c r="EK83" s="2">
        <f t="shared" si="87"/>
        <v>68.174825453639983</v>
      </c>
      <c r="EL83" s="2">
        <f t="shared" si="87"/>
        <v>70.525681503765497</v>
      </c>
      <c r="EM83" s="2">
        <f t="shared" si="87"/>
        <v>72.876537553891012</v>
      </c>
      <c r="EN83" s="2">
        <f t="shared" si="87"/>
        <v>75.227393604016541</v>
      </c>
      <c r="EO83" s="2">
        <f t="shared" si="86"/>
        <v>77.578249654142056</v>
      </c>
      <c r="EP83" s="2">
        <f t="shared" si="86"/>
        <v>79.92910570426757</v>
      </c>
      <c r="EQ83" s="2">
        <f t="shared" si="86"/>
        <v>82.279961754393085</v>
      </c>
      <c r="ER83" s="2">
        <f t="shared" si="86"/>
        <v>84.6308178045186</v>
      </c>
      <c r="ES83" s="2">
        <f t="shared" si="86"/>
        <v>86.981673854644114</v>
      </c>
      <c r="ET83" s="2">
        <f t="shared" si="86"/>
        <v>89.332529904769629</v>
      </c>
      <c r="EU83" s="2">
        <f t="shared" si="70"/>
        <v>3.8589213017011909E-12</v>
      </c>
      <c r="EV83" s="2">
        <f t="shared" si="70"/>
        <v>3.5447634857795797E-13</v>
      </c>
      <c r="EW83" s="2">
        <f t="shared" si="70"/>
        <v>3.2604047833879151E-14</v>
      </c>
      <c r="EX83" s="2">
        <f t="shared" si="70"/>
        <v>3.0024806300142339E-15</v>
      </c>
      <c r="EY83" s="2">
        <f t="shared" si="70"/>
        <v>2.7680802523614474E-16</v>
      </c>
      <c r="EZ83" s="2">
        <f t="shared" si="70"/>
        <v>2.5546745059540467E-17</v>
      </c>
      <c r="FA83" s="2">
        <f t="shared" si="70"/>
        <v>2.3600569600020455E-18</v>
      </c>
      <c r="FB83" s="2">
        <f t="shared" si="70"/>
        <v>2.1822954814888746E-19</v>
      </c>
      <c r="FC83" s="2">
        <f t="shared" si="68"/>
        <v>2.0196922030103643E-20</v>
      </c>
      <c r="FD83" s="2">
        <f t="shared" si="68"/>
        <v>1.8707502322216306E-21</v>
      </c>
      <c r="FE83" s="2">
        <f t="shared" si="68"/>
        <v>1.7341458181664403E-22</v>
      </c>
      <c r="FF83" s="2">
        <f t="shared" si="68"/>
        <v>1.6087049619868642E-23</v>
      </c>
      <c r="FG83" s="2">
        <f t="shared" si="68"/>
        <v>1.4933836685148125E-24</v>
      </c>
    </row>
    <row r="84" spans="1:163" x14ac:dyDescent="0.25">
      <c r="A84" s="19">
        <v>66</v>
      </c>
      <c r="B84" s="19">
        <v>157</v>
      </c>
      <c r="C84" s="4">
        <f t="shared" si="105"/>
        <v>66</v>
      </c>
      <c r="D84" s="20">
        <f t="shared" si="105"/>
        <v>157</v>
      </c>
      <c r="E84" s="8">
        <f t="shared" si="92"/>
        <v>430.16</v>
      </c>
      <c r="F84" s="21">
        <f t="shared" ref="F84:F147" si="111">($E84-$E83)/($C84-$C83)/31560000000000</f>
        <v>6.3371356147021542E-14</v>
      </c>
      <c r="G84" s="7">
        <f t="shared" si="93"/>
        <v>0.80233358568382762</v>
      </c>
      <c r="H84" s="7">
        <f t="shared" si="94"/>
        <v>7.7342554511251717E-3</v>
      </c>
      <c r="I84" s="32">
        <f t="shared" si="95"/>
        <v>91.33555762421598</v>
      </c>
      <c r="J84" s="2">
        <f t="shared" si="106"/>
        <v>0.91147432521529115</v>
      </c>
      <c r="K84" s="2">
        <f t="shared" si="96"/>
        <v>1.897285844827939</v>
      </c>
      <c r="L84" s="2">
        <f t="shared" ref="L84:L147" si="112">1.57-0.4*G84+0.04/G84</f>
        <v>1.2989211408230705</v>
      </c>
      <c r="M84" s="2">
        <f t="shared" si="97"/>
        <v>0.99888334796296241</v>
      </c>
      <c r="N84" s="2">
        <f t="shared" si="98"/>
        <v>0.9988720082266489</v>
      </c>
      <c r="O84" s="2">
        <f t="shared" si="99"/>
        <v>0.97856815630632743</v>
      </c>
      <c r="P84" s="2">
        <f t="shared" si="100"/>
        <v>0.25976822665365568</v>
      </c>
      <c r="Q84" s="6">
        <f t="shared" si="101"/>
        <v>157</v>
      </c>
      <c r="R84" s="2">
        <f t="shared" si="89"/>
        <v>0.05</v>
      </c>
      <c r="S84" s="2">
        <f t="shared" si="89"/>
        <v>0.1</v>
      </c>
      <c r="T84" s="2">
        <f t="shared" si="89"/>
        <v>0.15</v>
      </c>
      <c r="U84" s="2">
        <f t="shared" si="89"/>
        <v>0.2</v>
      </c>
      <c r="V84" s="2">
        <f t="shared" si="89"/>
        <v>0.2</v>
      </c>
      <c r="W84" s="2">
        <f t="shared" si="89"/>
        <v>0.15</v>
      </c>
      <c r="X84" s="2">
        <f t="shared" si="89"/>
        <v>0.1</v>
      </c>
      <c r="Y84" s="2">
        <f t="shared" si="89"/>
        <v>4.8883347962962502E-2</v>
      </c>
      <c r="Z84" s="21">
        <f t="shared" si="107"/>
        <v>65969350.011719726</v>
      </c>
      <c r="AA84" s="21">
        <f t="shared" si="107"/>
        <v>6063919.9973376645</v>
      </c>
      <c r="AB84" s="21">
        <f t="shared" si="107"/>
        <v>558571.60522098676</v>
      </c>
      <c r="AC84" s="21">
        <f t="shared" si="107"/>
        <v>51551.3167411588</v>
      </c>
      <c r="AD84" s="21">
        <f t="shared" si="107"/>
        <v>4766.1455836978494</v>
      </c>
      <c r="AE84" s="21">
        <f t="shared" si="107"/>
        <v>441.36794179827706</v>
      </c>
      <c r="AF84" s="21">
        <f t="shared" si="107"/>
        <v>40.934213892159207</v>
      </c>
      <c r="AG84" s="21">
        <f t="shared" si="107"/>
        <v>3.801688049505545</v>
      </c>
      <c r="AH84" s="2">
        <f t="shared" si="61"/>
        <v>46.798518059407719</v>
      </c>
      <c r="AI84" s="2">
        <f t="shared" si="61"/>
        <v>49.138443962378105</v>
      </c>
      <c r="AJ84" s="2">
        <f t="shared" si="61"/>
        <v>51.47836986534849</v>
      </c>
      <c r="AK84" s="2">
        <f t="shared" si="61"/>
        <v>53.818295768318876</v>
      </c>
      <c r="AL84" s="2">
        <f t="shared" si="61"/>
        <v>56.158221671289262</v>
      </c>
      <c r="AM84" s="2">
        <f t="shared" si="61"/>
        <v>58.498147574259647</v>
      </c>
      <c r="AN84" s="2">
        <f t="shared" si="61"/>
        <v>60.838073477230033</v>
      </c>
      <c r="AO84" s="2">
        <f t="shared" si="60"/>
        <v>63.177999380200426</v>
      </c>
      <c r="AP84" s="2">
        <f t="shared" si="75"/>
        <v>4.1805671764233494E-6</v>
      </c>
      <c r="AQ84" s="2">
        <f t="shared" si="74"/>
        <v>3.8427883386494674E-7</v>
      </c>
      <c r="AR84" s="2">
        <f t="shared" si="74"/>
        <v>3.5397440130249326E-8</v>
      </c>
      <c r="AS84" s="2">
        <f t="shared" si="74"/>
        <v>3.2668768531231495E-9</v>
      </c>
      <c r="AT84" s="2">
        <f t="shared" si="74"/>
        <v>3.0203710923540751E-10</v>
      </c>
      <c r="AU84" s="2">
        <f t="shared" si="74"/>
        <v>2.7970085031653273E-11</v>
      </c>
      <c r="AV84" s="2">
        <f t="shared" si="74"/>
        <v>2.5940566471609045E-12</v>
      </c>
      <c r="AW84" s="2">
        <f t="shared" si="74"/>
        <v>2.409181273451748E-13</v>
      </c>
      <c r="AX84" s="2"/>
      <c r="AY84" s="6">
        <f t="shared" si="102"/>
        <v>157</v>
      </c>
      <c r="AZ84" s="2">
        <f t="shared" si="90"/>
        <v>0.05</v>
      </c>
      <c r="BA84" s="2">
        <f t="shared" si="90"/>
        <v>0.15</v>
      </c>
      <c r="BB84" s="2">
        <f t="shared" si="90"/>
        <v>0.2</v>
      </c>
      <c r="BC84" s="2">
        <f t="shared" si="90"/>
        <v>0.2</v>
      </c>
      <c r="BD84" s="2">
        <f t="shared" si="90"/>
        <v>0.2</v>
      </c>
      <c r="BE84" s="2">
        <f t="shared" si="90"/>
        <v>0.15</v>
      </c>
      <c r="BF84" s="2">
        <f t="shared" si="90"/>
        <v>4.8872008226648812E-2</v>
      </c>
      <c r="BG84" s="21">
        <f t="shared" si="108"/>
        <v>6049753.8384974133</v>
      </c>
      <c r="BH84" s="21">
        <f t="shared" si="108"/>
        <v>557231.37815223576</v>
      </c>
      <c r="BI84" s="21">
        <f t="shared" si="108"/>
        <v>51424.590945245247</v>
      </c>
      <c r="BJ84" s="21">
        <f t="shared" si="108"/>
        <v>4754.167508530898</v>
      </c>
      <c r="BK84" s="21">
        <f t="shared" si="108"/>
        <v>440.23605537578112</v>
      </c>
      <c r="BL84" s="21">
        <f t="shared" si="108"/>
        <v>40.827269442590449</v>
      </c>
      <c r="BM84" s="21">
        <f t="shared" si="108"/>
        <v>3.7915841455072519</v>
      </c>
      <c r="BN84" s="2">
        <f t="shared" si="80"/>
        <v>49.138443962378105</v>
      </c>
      <c r="BO84" s="2">
        <f t="shared" si="80"/>
        <v>51.47836986534849</v>
      </c>
      <c r="BP84" s="2">
        <f t="shared" si="80"/>
        <v>53.818295768318876</v>
      </c>
      <c r="BQ84" s="2">
        <f t="shared" si="80"/>
        <v>56.158221671289262</v>
      </c>
      <c r="BR84" s="2">
        <f t="shared" si="80"/>
        <v>58.498147574259647</v>
      </c>
      <c r="BS84" s="2">
        <f t="shared" si="80"/>
        <v>60.838073477230033</v>
      </c>
      <c r="BT84" s="2">
        <f t="shared" si="80"/>
        <v>63.177999380200426</v>
      </c>
      <c r="BU84" s="2">
        <f t="shared" si="84"/>
        <v>3.8338110516766013E-7</v>
      </c>
      <c r="BV84" s="2">
        <f t="shared" si="84"/>
        <v>3.5312508123351451E-8</v>
      </c>
      <c r="BW84" s="2">
        <f t="shared" si="84"/>
        <v>3.2588460675770919E-9</v>
      </c>
      <c r="BX84" s="2">
        <f t="shared" si="82"/>
        <v>3.0127804236803996E-10</v>
      </c>
      <c r="BY84" s="2">
        <f t="shared" si="82"/>
        <v>2.789835585405508E-11</v>
      </c>
      <c r="BZ84" s="2">
        <f t="shared" si="82"/>
        <v>2.5872794323593277E-12</v>
      </c>
      <c r="CA84" s="2">
        <f t="shared" si="82"/>
        <v>2.4027782924642343E-13</v>
      </c>
      <c r="CB84" s="2"/>
      <c r="CC84" s="6">
        <f t="shared" si="103"/>
        <v>157</v>
      </c>
      <c r="CD84" s="2">
        <f t="shared" si="91"/>
        <v>0</v>
      </c>
      <c r="CE84" s="2">
        <f t="shared" si="91"/>
        <v>0</v>
      </c>
      <c r="CF84" s="2">
        <f t="shared" si="91"/>
        <v>0.05</v>
      </c>
      <c r="CG84" s="2">
        <f t="shared" si="91"/>
        <v>0.92856815630632739</v>
      </c>
      <c r="CH84" s="2">
        <f t="shared" si="91"/>
        <v>0</v>
      </c>
      <c r="CI84" s="2">
        <f t="shared" si="91"/>
        <v>0</v>
      </c>
      <c r="CJ84" s="2">
        <f t="shared" si="91"/>
        <v>0</v>
      </c>
      <c r="CK84" s="21">
        <f t="shared" si="109"/>
        <v>4754.167508530898</v>
      </c>
      <c r="CL84" s="21">
        <f t="shared" si="109"/>
        <v>440.23605537578112</v>
      </c>
      <c r="CM84" s="21">
        <f t="shared" si="109"/>
        <v>40.827269442590449</v>
      </c>
      <c r="CN84" s="21">
        <f t="shared" si="109"/>
        <v>3.7915841455072519</v>
      </c>
      <c r="CO84" s="21">
        <f t="shared" si="109"/>
        <v>0.35257688292806294</v>
      </c>
      <c r="CP84" s="21">
        <f t="shared" si="109"/>
        <v>3.2825494200602705E-2</v>
      </c>
      <c r="CQ84" s="21">
        <f t="shared" si="109"/>
        <v>3.0595557051322818E-3</v>
      </c>
      <c r="CR84" s="2">
        <f t="shared" si="81"/>
        <v>56.158221671289262</v>
      </c>
      <c r="CS84" s="2">
        <f t="shared" si="81"/>
        <v>58.498147574259647</v>
      </c>
      <c r="CT84" s="2">
        <f t="shared" si="81"/>
        <v>60.838073477230033</v>
      </c>
      <c r="CU84" s="2">
        <f t="shared" si="81"/>
        <v>63.177999380200426</v>
      </c>
      <c r="CV84" s="2">
        <f t="shared" si="81"/>
        <v>65.517925283170811</v>
      </c>
      <c r="CW84" s="2">
        <f t="shared" si="81"/>
        <v>67.85785118614119</v>
      </c>
      <c r="CX84" s="2">
        <f t="shared" si="81"/>
        <v>70.197777089111582</v>
      </c>
      <c r="CY84" s="2">
        <f t="shared" si="85"/>
        <v>3.0127804236803996E-10</v>
      </c>
      <c r="CZ84" s="2">
        <f t="shared" si="85"/>
        <v>2.789835585405508E-11</v>
      </c>
      <c r="DA84" s="2">
        <f t="shared" si="85"/>
        <v>2.5872794323593277E-12</v>
      </c>
      <c r="DB84" s="2">
        <f t="shared" si="83"/>
        <v>2.4027782924642343E-13</v>
      </c>
      <c r="DC84" s="2">
        <f t="shared" si="83"/>
        <v>2.2343275217243732E-14</v>
      </c>
      <c r="DD84" s="2">
        <f t="shared" si="83"/>
        <v>2.0801960836884746E-15</v>
      </c>
      <c r="DE84" s="2">
        <f t="shared" si="83"/>
        <v>1.9388819424159244E-16</v>
      </c>
      <c r="DF84" s="2"/>
      <c r="DG84" s="6">
        <f t="shared" si="104"/>
        <v>157</v>
      </c>
      <c r="DH84" s="2">
        <f t="shared" si="88"/>
        <v>0.06</v>
      </c>
      <c r="DI84" s="2">
        <f t="shared" si="88"/>
        <v>0.1199389264588441</v>
      </c>
      <c r="DJ84" s="2">
        <f t="shared" si="88"/>
        <v>7.083543557030654E-2</v>
      </c>
      <c r="DK84" s="2">
        <f t="shared" si="88"/>
        <v>8.260506560474102E-3</v>
      </c>
      <c r="DL84" s="2">
        <f t="shared" si="88"/>
        <v>6.7104705541968905E-4</v>
      </c>
      <c r="DM84" s="2">
        <f t="shared" si="88"/>
        <v>5.7078139175503754E-5</v>
      </c>
      <c r="DN84" s="2">
        <f t="shared" si="88"/>
        <v>4.7991027075711121E-6</v>
      </c>
      <c r="DO84" s="2">
        <f t="shared" si="88"/>
        <v>3.988020877176979E-7</v>
      </c>
      <c r="DP84" s="2">
        <f t="shared" si="88"/>
        <v>3.2650237685727391E-8</v>
      </c>
      <c r="DQ84" s="2">
        <f t="shared" si="88"/>
        <v>2.1839223984798649E-9</v>
      </c>
      <c r="DR84" s="2">
        <f t="shared" si="88"/>
        <v>1.2280226502348057E-10</v>
      </c>
      <c r="DS84" s="2">
        <f t="shared" si="88"/>
        <v>7.6781025981631498E-12</v>
      </c>
      <c r="DT84" s="2">
        <f t="shared" si="88"/>
        <v>0</v>
      </c>
      <c r="DU84" s="21">
        <f t="shared" si="110"/>
        <v>81.654538885180898</v>
      </c>
      <c r="DV84" s="21">
        <f t="shared" si="110"/>
        <v>7.5831682910145037</v>
      </c>
      <c r="DW84" s="21">
        <f t="shared" si="110"/>
        <v>0.70515376585612588</v>
      </c>
      <c r="DX84" s="21">
        <f t="shared" si="110"/>
        <v>6.565098840120541E-2</v>
      </c>
      <c r="DY84" s="21">
        <f t="shared" si="110"/>
        <v>6.1191114102645636E-3</v>
      </c>
      <c r="DZ84" s="21">
        <f t="shared" si="110"/>
        <v>5.7094434946539465E-4</v>
      </c>
      <c r="EA84" s="21">
        <f t="shared" si="110"/>
        <v>5.3324785158504862E-5</v>
      </c>
      <c r="EB84" s="21">
        <f t="shared" si="110"/>
        <v>4.985038521793459E-6</v>
      </c>
      <c r="EC84" s="21">
        <f t="shared" si="110"/>
        <v>4.6643207576147911E-7</v>
      </c>
      <c r="ED84" s="21">
        <f t="shared" si="110"/>
        <v>4.3678448885202607E-8</v>
      </c>
      <c r="EE84" s="21">
        <f t="shared" si="110"/>
        <v>4.0934088455808301E-9</v>
      </c>
      <c r="EF84" s="21">
        <f t="shared" si="110"/>
        <v>3.8390516959412544E-10</v>
      </c>
      <c r="EG84" s="21">
        <f t="shared" si="110"/>
        <v>3.6030222688385809E-11</v>
      </c>
      <c r="EH84" s="2">
        <f t="shared" si="87"/>
        <v>60.838073477230033</v>
      </c>
      <c r="EI84" s="2">
        <f t="shared" si="87"/>
        <v>63.177999380200426</v>
      </c>
      <c r="EJ84" s="2">
        <f t="shared" si="87"/>
        <v>65.517925283170811</v>
      </c>
      <c r="EK84" s="2">
        <f t="shared" si="87"/>
        <v>67.85785118614119</v>
      </c>
      <c r="EL84" s="2">
        <f t="shared" si="87"/>
        <v>70.197777089111582</v>
      </c>
      <c r="EM84" s="2">
        <f t="shared" si="87"/>
        <v>72.537702992081961</v>
      </c>
      <c r="EN84" s="2">
        <f t="shared" si="87"/>
        <v>74.877628895052354</v>
      </c>
      <c r="EO84" s="2">
        <f t="shared" si="86"/>
        <v>77.217554798022732</v>
      </c>
      <c r="EP84" s="2">
        <f t="shared" si="86"/>
        <v>79.557480700993125</v>
      </c>
      <c r="EQ84" s="2">
        <f t="shared" si="86"/>
        <v>81.897406603963503</v>
      </c>
      <c r="ER84" s="2">
        <f t="shared" si="86"/>
        <v>84.237332506933896</v>
      </c>
      <c r="ES84" s="2">
        <f t="shared" si="86"/>
        <v>86.577258409904275</v>
      </c>
      <c r="ET84" s="2">
        <f t="shared" si="86"/>
        <v>88.917184312874667</v>
      </c>
      <c r="EU84" s="2">
        <f t="shared" si="70"/>
        <v>5.1745588647186554E-12</v>
      </c>
      <c r="EV84" s="2">
        <f t="shared" si="70"/>
        <v>4.8055565849284686E-13</v>
      </c>
      <c r="EW84" s="2">
        <f t="shared" si="70"/>
        <v>4.4686550434487465E-14</v>
      </c>
      <c r="EX84" s="2">
        <f t="shared" si="70"/>
        <v>4.1603921673769493E-15</v>
      </c>
      <c r="EY84" s="2">
        <f t="shared" si="70"/>
        <v>3.8777638848318488E-16</v>
      </c>
      <c r="EZ84" s="2">
        <f t="shared" si="70"/>
        <v>3.6181517710101252E-17</v>
      </c>
      <c r="FA84" s="2">
        <f t="shared" si="70"/>
        <v>3.3792639517430269E-18</v>
      </c>
      <c r="FB84" s="2">
        <f t="shared" si="70"/>
        <v>3.1590865157119529E-19</v>
      </c>
      <c r="FC84" s="2">
        <f t="shared" si="68"/>
        <v>2.9558433191475234E-20</v>
      </c>
      <c r="FD84" s="2">
        <f t="shared" si="68"/>
        <v>2.767962540253651E-21</v>
      </c>
      <c r="FE84" s="2">
        <f t="shared" si="68"/>
        <v>2.5940486980867111E-22</v>
      </c>
      <c r="FF84" s="2">
        <f t="shared" si="68"/>
        <v>2.4328591229032029E-23</v>
      </c>
      <c r="FG84" s="2">
        <f t="shared" si="68"/>
        <v>2.283284074042193E-24</v>
      </c>
    </row>
    <row r="85" spans="1:163" x14ac:dyDescent="0.25">
      <c r="A85" s="19">
        <v>67</v>
      </c>
      <c r="B85" s="19">
        <v>159</v>
      </c>
      <c r="C85" s="4">
        <f t="shared" si="105"/>
        <v>67</v>
      </c>
      <c r="D85" s="20">
        <f t="shared" si="105"/>
        <v>159</v>
      </c>
      <c r="E85" s="8">
        <f t="shared" si="92"/>
        <v>432.16</v>
      </c>
      <c r="F85" s="21">
        <f t="shared" si="111"/>
        <v>6.3371356147021542E-14</v>
      </c>
      <c r="G85" s="7">
        <f t="shared" si="93"/>
        <v>0.75813788404857263</v>
      </c>
      <c r="H85" s="7">
        <f t="shared" si="94"/>
        <v>7.8892257675168501E-3</v>
      </c>
      <c r="I85" s="32">
        <f t="shared" si="95"/>
        <v>91.636134669721798</v>
      </c>
      <c r="J85" s="2">
        <f t="shared" si="106"/>
        <v>1.0511654211761194</v>
      </c>
      <c r="K85" s="2">
        <f t="shared" si="96"/>
        <v>2.088620774310896</v>
      </c>
      <c r="L85" s="2">
        <f t="shared" si="112"/>
        <v>1.3195056974626906</v>
      </c>
      <c r="M85" s="2">
        <f t="shared" si="97"/>
        <v>0.99970698497987709</v>
      </c>
      <c r="N85" s="2">
        <f t="shared" si="98"/>
        <v>0.9997029634293223</v>
      </c>
      <c r="O85" s="2">
        <f t="shared" si="99"/>
        <v>0.99435630515712148</v>
      </c>
      <c r="P85" s="2">
        <f t="shared" si="100"/>
        <v>0.27888457803265404</v>
      </c>
      <c r="Q85" s="6">
        <f t="shared" si="101"/>
        <v>159</v>
      </c>
      <c r="R85" s="2">
        <f t="shared" si="89"/>
        <v>0.05</v>
      </c>
      <c r="S85" s="2">
        <f t="shared" si="89"/>
        <v>0.1</v>
      </c>
      <c r="T85" s="2">
        <f t="shared" si="89"/>
        <v>0.15</v>
      </c>
      <c r="U85" s="2">
        <f t="shared" si="89"/>
        <v>0.2</v>
      </c>
      <c r="V85" s="2">
        <f t="shared" si="89"/>
        <v>0.2</v>
      </c>
      <c r="W85" s="2">
        <f t="shared" si="89"/>
        <v>0.15</v>
      </c>
      <c r="X85" s="2">
        <f t="shared" si="89"/>
        <v>0.1</v>
      </c>
      <c r="Y85" s="2">
        <f t="shared" si="89"/>
        <v>4.9706984979877175E-2</v>
      </c>
      <c r="Z85" s="21">
        <f t="shared" si="107"/>
        <v>82670574.017011091</v>
      </c>
      <c r="AA85" s="21">
        <f t="shared" si="107"/>
        <v>7681900.8828594238</v>
      </c>
      <c r="AB85" s="21">
        <f t="shared" si="107"/>
        <v>715319.85630697012</v>
      </c>
      <c r="AC85" s="21">
        <f t="shared" si="107"/>
        <v>66737.066957229807</v>
      </c>
      <c r="AD85" s="21">
        <f t="shared" si="107"/>
        <v>6237.3534227853397</v>
      </c>
      <c r="AE85" s="21">
        <f t="shared" si="107"/>
        <v>583.90114247130111</v>
      </c>
      <c r="AF85" s="21">
        <f t="shared" si="107"/>
        <v>54.743215268759009</v>
      </c>
      <c r="AG85" s="21">
        <f t="shared" si="107"/>
        <v>5.1395544134892956</v>
      </c>
      <c r="AH85" s="2">
        <f t="shared" ref="AH85:AO113" si="113">R$12/$E85</f>
        <v>46.581938468240523</v>
      </c>
      <c r="AI85" s="2">
        <f t="shared" si="113"/>
        <v>48.911035391652547</v>
      </c>
      <c r="AJ85" s="2">
        <f t="shared" si="113"/>
        <v>51.240132315064571</v>
      </c>
      <c r="AK85" s="2">
        <f t="shared" si="113"/>
        <v>53.569229238476595</v>
      </c>
      <c r="AL85" s="2">
        <f t="shared" si="113"/>
        <v>55.898326161888626</v>
      </c>
      <c r="AM85" s="2">
        <f t="shared" si="113"/>
        <v>58.22742308530065</v>
      </c>
      <c r="AN85" s="2">
        <f t="shared" si="113"/>
        <v>60.556520008712674</v>
      </c>
      <c r="AO85" s="2">
        <f t="shared" si="60"/>
        <v>62.885616932124712</v>
      </c>
      <c r="AP85" s="2">
        <f t="shared" si="75"/>
        <v>5.2389463909538538E-6</v>
      </c>
      <c r="AQ85" s="2">
        <f t="shared" si="74"/>
        <v>4.8681247680041944E-7</v>
      </c>
      <c r="AR85" s="2">
        <f t="shared" si="74"/>
        <v>4.5330789375241935E-8</v>
      </c>
      <c r="AS85" s="2">
        <f t="shared" si="74"/>
        <v>4.2292184384254945E-9</v>
      </c>
      <c r="AT85" s="2">
        <f t="shared" si="74"/>
        <v>3.952695451725108E-10</v>
      </c>
      <c r="AU85" s="2">
        <f t="shared" si="74"/>
        <v>3.7002607254278371E-11</v>
      </c>
      <c r="AV85" s="2">
        <f t="shared" si="74"/>
        <v>3.4691517914321212E-12</v>
      </c>
      <c r="AW85" s="2">
        <f t="shared" si="74"/>
        <v>3.257005331743098E-13</v>
      </c>
      <c r="AX85" s="2"/>
      <c r="AY85" s="6">
        <f t="shared" si="102"/>
        <v>159</v>
      </c>
      <c r="AZ85" s="2">
        <f t="shared" si="90"/>
        <v>0.05</v>
      </c>
      <c r="BA85" s="2">
        <f t="shared" si="90"/>
        <v>0.15</v>
      </c>
      <c r="BB85" s="2">
        <f t="shared" si="90"/>
        <v>0.2</v>
      </c>
      <c r="BC85" s="2">
        <f t="shared" si="90"/>
        <v>0.2</v>
      </c>
      <c r="BD85" s="2">
        <f t="shared" si="90"/>
        <v>0.2</v>
      </c>
      <c r="BE85" s="2">
        <f t="shared" si="90"/>
        <v>0.15</v>
      </c>
      <c r="BF85" s="2">
        <f t="shared" si="90"/>
        <v>4.9702963429322185E-2</v>
      </c>
      <c r="BG85" s="21">
        <f t="shared" si="108"/>
        <v>7664004.0433472842</v>
      </c>
      <c r="BH85" s="21">
        <f t="shared" si="108"/>
        <v>713607.9873931515</v>
      </c>
      <c r="BI85" s="21">
        <f t="shared" si="108"/>
        <v>66573.415986825101</v>
      </c>
      <c r="BJ85" s="21">
        <f t="shared" si="108"/>
        <v>6221.7148717771315</v>
      </c>
      <c r="BK85" s="21">
        <f t="shared" si="108"/>
        <v>582.40709813352248</v>
      </c>
      <c r="BL85" s="21">
        <f t="shared" si="108"/>
        <v>54.600501489908588</v>
      </c>
      <c r="BM85" s="21">
        <f t="shared" si="108"/>
        <v>5.1259230195925634</v>
      </c>
      <c r="BN85" s="2">
        <f t="shared" si="80"/>
        <v>48.911035391652547</v>
      </c>
      <c r="BO85" s="2">
        <f t="shared" si="80"/>
        <v>51.240132315064571</v>
      </c>
      <c r="BP85" s="2">
        <f t="shared" si="80"/>
        <v>53.569229238476595</v>
      </c>
      <c r="BQ85" s="2">
        <f t="shared" si="80"/>
        <v>55.898326161888626</v>
      </c>
      <c r="BR85" s="2">
        <f t="shared" si="80"/>
        <v>58.22742308530065</v>
      </c>
      <c r="BS85" s="2">
        <f t="shared" si="80"/>
        <v>60.556520008712674</v>
      </c>
      <c r="BT85" s="2">
        <f t="shared" si="80"/>
        <v>62.885616932124712</v>
      </c>
      <c r="BU85" s="2">
        <f t="shared" si="84"/>
        <v>4.8567832980960374E-7</v>
      </c>
      <c r="BV85" s="2">
        <f t="shared" si="84"/>
        <v>4.5222305920621146E-8</v>
      </c>
      <c r="BW85" s="2">
        <f t="shared" si="84"/>
        <v>4.2188476544959672E-9</v>
      </c>
      <c r="BX85" s="2">
        <f t="shared" si="82"/>
        <v>3.9427850898693943E-10</v>
      </c>
      <c r="BY85" s="2">
        <f t="shared" si="82"/>
        <v>3.6907927638449336E-11</v>
      </c>
      <c r="BZ85" s="2">
        <f t="shared" si="82"/>
        <v>3.4601078257254962E-12</v>
      </c>
      <c r="CA85" s="2">
        <f t="shared" si="82"/>
        <v>3.2483669325689945E-13</v>
      </c>
      <c r="CB85" s="2"/>
      <c r="CC85" s="6">
        <f t="shared" si="103"/>
        <v>159</v>
      </c>
      <c r="CD85" s="2">
        <f t="shared" si="91"/>
        <v>0</v>
      </c>
      <c r="CE85" s="2">
        <f t="shared" si="91"/>
        <v>0</v>
      </c>
      <c r="CF85" s="2">
        <f t="shared" si="91"/>
        <v>0.05</v>
      </c>
      <c r="CG85" s="2">
        <f t="shared" si="91"/>
        <v>0.94435630515712143</v>
      </c>
      <c r="CH85" s="2">
        <f t="shared" si="91"/>
        <v>0</v>
      </c>
      <c r="CI85" s="2">
        <f t="shared" si="91"/>
        <v>0</v>
      </c>
      <c r="CJ85" s="2">
        <f t="shared" si="91"/>
        <v>0</v>
      </c>
      <c r="CK85" s="21">
        <f t="shared" si="109"/>
        <v>6221.7148717771315</v>
      </c>
      <c r="CL85" s="21">
        <f t="shared" si="109"/>
        <v>582.40709813352248</v>
      </c>
      <c r="CM85" s="21">
        <f t="shared" si="109"/>
        <v>54.600501489908588</v>
      </c>
      <c r="CN85" s="21">
        <f t="shared" si="109"/>
        <v>5.1259230195925634</v>
      </c>
      <c r="CO85" s="21">
        <f t="shared" si="109"/>
        <v>0.48184810443629728</v>
      </c>
      <c r="CP85" s="21">
        <f t="shared" si="109"/>
        <v>4.5349489608664723E-2</v>
      </c>
      <c r="CQ85" s="21">
        <f t="shared" si="109"/>
        <v>4.2729143412700375E-3</v>
      </c>
      <c r="CR85" s="2">
        <f t="shared" si="81"/>
        <v>55.898326161888626</v>
      </c>
      <c r="CS85" s="2">
        <f t="shared" si="81"/>
        <v>58.22742308530065</v>
      </c>
      <c r="CT85" s="2">
        <f t="shared" si="81"/>
        <v>60.556520008712674</v>
      </c>
      <c r="CU85" s="2">
        <f t="shared" si="81"/>
        <v>62.885616932124712</v>
      </c>
      <c r="CV85" s="2">
        <f t="shared" si="81"/>
        <v>65.214713855536729</v>
      </c>
      <c r="CW85" s="2">
        <f t="shared" si="81"/>
        <v>67.543810778948767</v>
      </c>
      <c r="CX85" s="2">
        <f t="shared" si="81"/>
        <v>69.872907702360791</v>
      </c>
      <c r="CY85" s="2">
        <f t="shared" si="85"/>
        <v>3.9427850898693943E-10</v>
      </c>
      <c r="CZ85" s="2">
        <f t="shared" si="85"/>
        <v>3.6907927638449336E-11</v>
      </c>
      <c r="DA85" s="2">
        <f t="shared" si="85"/>
        <v>3.4601078257254962E-12</v>
      </c>
      <c r="DB85" s="2">
        <f t="shared" si="83"/>
        <v>3.2483669325689945E-13</v>
      </c>
      <c r="DC85" s="2">
        <f t="shared" si="83"/>
        <v>3.0535367835002562E-14</v>
      </c>
      <c r="DD85" s="2">
        <f t="shared" si="83"/>
        <v>2.8738586570764353E-15</v>
      </c>
      <c r="DE85" s="2">
        <f t="shared" si="83"/>
        <v>2.7078037650634249E-16</v>
      </c>
      <c r="DF85" s="2"/>
      <c r="DG85" s="6">
        <f t="shared" si="104"/>
        <v>159</v>
      </c>
      <c r="DH85" s="2">
        <f t="shared" si="88"/>
        <v>0.06</v>
      </c>
      <c r="DI85" s="2">
        <f t="shared" si="88"/>
        <v>0.11999576492523263</v>
      </c>
      <c r="DJ85" s="2">
        <f t="shared" si="88"/>
        <v>8.6592765531044447E-2</v>
      </c>
      <c r="DK85" s="2">
        <f t="shared" si="88"/>
        <v>1.1271963355222155E-2</v>
      </c>
      <c r="DL85" s="2">
        <f t="shared" si="88"/>
        <v>9.3603585739645114E-4</v>
      </c>
      <c r="DM85" s="2">
        <f t="shared" si="88"/>
        <v>8.0572931511913029E-5</v>
      </c>
      <c r="DN85" s="2">
        <f t="shared" si="88"/>
        <v>6.8490445663427215E-6</v>
      </c>
      <c r="DO85" s="2">
        <f t="shared" si="88"/>
        <v>5.7535545680664771E-7</v>
      </c>
      <c r="DP85" s="2">
        <f t="shared" si="88"/>
        <v>4.7617864035176543E-8</v>
      </c>
      <c r="DQ85" s="2">
        <f t="shared" si="88"/>
        <v>3.2197714883164254E-9</v>
      </c>
      <c r="DR85" s="2">
        <f t="shared" si="88"/>
        <v>1.830199392038878E-10</v>
      </c>
      <c r="DS85" s="2">
        <f t="shared" si="88"/>
        <v>1.1567782287613682E-11</v>
      </c>
      <c r="DT85" s="2">
        <f t="shared" si="88"/>
        <v>0</v>
      </c>
      <c r="DU85" s="21">
        <f t="shared" si="110"/>
        <v>109.20100297981718</v>
      </c>
      <c r="DV85" s="21">
        <f t="shared" si="110"/>
        <v>10.251846039185127</v>
      </c>
      <c r="DW85" s="21">
        <f t="shared" si="110"/>
        <v>0.96369620887259455</v>
      </c>
      <c r="DX85" s="21">
        <f t="shared" si="110"/>
        <v>9.0698979217329445E-2</v>
      </c>
      <c r="DY85" s="21">
        <f t="shared" si="110"/>
        <v>8.5458286825400749E-3</v>
      </c>
      <c r="DZ85" s="21">
        <f t="shared" si="110"/>
        <v>8.0605408944897812E-4</v>
      </c>
      <c r="EA85" s="21">
        <f t="shared" si="110"/>
        <v>7.6103390971149877E-5</v>
      </c>
      <c r="EB85" s="21">
        <f t="shared" si="110"/>
        <v>7.1919690722232656E-6</v>
      </c>
      <c r="EC85" s="21">
        <f t="shared" si="110"/>
        <v>6.8025543188922384E-7</v>
      </c>
      <c r="ED85" s="21">
        <f t="shared" si="110"/>
        <v>6.4395431845396721E-8</v>
      </c>
      <c r="EE85" s="21">
        <f t="shared" si="110"/>
        <v>6.1006646234421994E-9</v>
      </c>
      <c r="EF85" s="21">
        <f t="shared" si="110"/>
        <v>5.783890983803991E-10</v>
      </c>
      <c r="EG85" s="21">
        <f t="shared" si="110"/>
        <v>5.4874065544279674E-11</v>
      </c>
      <c r="EH85" s="2">
        <f t="shared" si="87"/>
        <v>60.556520008712674</v>
      </c>
      <c r="EI85" s="2">
        <f t="shared" si="87"/>
        <v>62.885616932124712</v>
      </c>
      <c r="EJ85" s="2">
        <f t="shared" si="87"/>
        <v>65.214713855536729</v>
      </c>
      <c r="EK85" s="2">
        <f t="shared" si="87"/>
        <v>67.543810778948767</v>
      </c>
      <c r="EL85" s="2">
        <f t="shared" si="87"/>
        <v>69.872907702360791</v>
      </c>
      <c r="EM85" s="2">
        <f t="shared" si="87"/>
        <v>72.202004625772815</v>
      </c>
      <c r="EN85" s="2">
        <f t="shared" si="87"/>
        <v>74.531101549184839</v>
      </c>
      <c r="EO85" s="2">
        <f t="shared" si="86"/>
        <v>76.860198472596863</v>
      </c>
      <c r="EP85" s="2">
        <f t="shared" si="86"/>
        <v>79.189295396008887</v>
      </c>
      <c r="EQ85" s="2">
        <f t="shared" si="86"/>
        <v>81.518392319420911</v>
      </c>
      <c r="ER85" s="2">
        <f t="shared" si="86"/>
        <v>83.847489242832935</v>
      </c>
      <c r="ES85" s="2">
        <f t="shared" si="86"/>
        <v>86.176586166244959</v>
      </c>
      <c r="ET85" s="2">
        <f t="shared" si="86"/>
        <v>88.505683089656998</v>
      </c>
      <c r="EU85" s="2">
        <f t="shared" si="70"/>
        <v>6.9202156514509924E-12</v>
      </c>
      <c r="EV85" s="2">
        <f t="shared" si="70"/>
        <v>6.496733865137989E-13</v>
      </c>
      <c r="EW85" s="2">
        <f t="shared" si="70"/>
        <v>6.1070735670005125E-14</v>
      </c>
      <c r="EX85" s="2">
        <f t="shared" si="70"/>
        <v>5.7477173141528706E-15</v>
      </c>
      <c r="EY85" s="2">
        <f t="shared" si="70"/>
        <v>5.4156075301268497E-16</v>
      </c>
      <c r="EZ85" s="2">
        <f t="shared" si="70"/>
        <v>5.108074077623455E-17</v>
      </c>
      <c r="FA85" s="2">
        <f t="shared" si="70"/>
        <v>4.8227750932287691E-18</v>
      </c>
      <c r="FB85" s="2">
        <f t="shared" ref="FB85:FG143" si="114">$DJ$7*$E85*EXP((-EO85))*(1-(EO85^2+2.334733*EO85+0.250621)/(EO85^2+3.330657*EO85+1.681534))</f>
        <v>4.5576483347422484E-19</v>
      </c>
      <c r="FC85" s="2">
        <f t="shared" si="68"/>
        <v>4.3108709245197968E-20</v>
      </c>
      <c r="FD85" s="2">
        <f t="shared" si="68"/>
        <v>4.0808258457158887E-21</v>
      </c>
      <c r="FE85" s="2">
        <f t="shared" si="68"/>
        <v>3.8660739058569071E-22</v>
      </c>
      <c r="FF85" s="2">
        <f t="shared" si="68"/>
        <v>3.6653301545018953E-23</v>
      </c>
      <c r="FG85" s="2">
        <f t="shared" si="68"/>
        <v>3.4774439508415508E-24</v>
      </c>
    </row>
    <row r="86" spans="1:163" x14ac:dyDescent="0.25">
      <c r="A86" s="19">
        <v>68</v>
      </c>
      <c r="B86" s="19">
        <v>161</v>
      </c>
      <c r="C86" s="4">
        <f t="shared" si="105"/>
        <v>68</v>
      </c>
      <c r="D86" s="20">
        <f t="shared" si="105"/>
        <v>161</v>
      </c>
      <c r="E86" s="8">
        <f t="shared" si="92"/>
        <v>434.16</v>
      </c>
      <c r="F86" s="21">
        <f t="shared" si="111"/>
        <v>6.3371356147021542E-14</v>
      </c>
      <c r="G86" s="7">
        <f t="shared" si="93"/>
        <v>0.73496273181580285</v>
      </c>
      <c r="H86" s="7">
        <f t="shared" si="94"/>
        <v>7.9604760482106969E-3</v>
      </c>
      <c r="I86" s="32">
        <f t="shared" si="95"/>
        <v>91.79569117557385</v>
      </c>
      <c r="J86" s="2">
        <f t="shared" si="106"/>
        <v>1.1327270208435745</v>
      </c>
      <c r="K86" s="2">
        <f t="shared" si="96"/>
        <v>2.2078505466702949</v>
      </c>
      <c r="L86" s="2">
        <f t="shared" si="112"/>
        <v>1.3304394355775504</v>
      </c>
      <c r="M86" s="2">
        <f t="shared" si="97"/>
        <v>0.99995106307199566</v>
      </c>
      <c r="N86" s="2">
        <f t="shared" si="98"/>
        <v>0.99995015728159353</v>
      </c>
      <c r="O86" s="2">
        <f t="shared" si="99"/>
        <v>0.99905298835027656</v>
      </c>
      <c r="P86" s="2">
        <f t="shared" si="100"/>
        <v>0.29904282050476949</v>
      </c>
      <c r="Q86" s="6">
        <f t="shared" si="101"/>
        <v>161</v>
      </c>
      <c r="R86" s="2">
        <f t="shared" si="89"/>
        <v>0.05</v>
      </c>
      <c r="S86" s="2">
        <f t="shared" si="89"/>
        <v>0.1</v>
      </c>
      <c r="T86" s="2">
        <f t="shared" si="89"/>
        <v>0.15</v>
      </c>
      <c r="U86" s="2">
        <f t="shared" si="89"/>
        <v>0.2</v>
      </c>
      <c r="V86" s="2">
        <f t="shared" si="89"/>
        <v>0.2</v>
      </c>
      <c r="W86" s="2">
        <f t="shared" si="89"/>
        <v>0.15</v>
      </c>
      <c r="X86" s="2">
        <f t="shared" si="89"/>
        <v>0.1</v>
      </c>
      <c r="Y86" s="2">
        <f t="shared" si="89"/>
        <v>4.9951063071995754E-2</v>
      </c>
      <c r="Z86" s="21">
        <f t="shared" si="107"/>
        <v>103389048.570732</v>
      </c>
      <c r="AA86" s="21">
        <f t="shared" si="107"/>
        <v>9710809.6584263816</v>
      </c>
      <c r="AB86" s="21">
        <f t="shared" si="107"/>
        <v>914007.75607585732</v>
      </c>
      <c r="AC86" s="21">
        <f t="shared" si="107"/>
        <v>86194.451902848945</v>
      </c>
      <c r="AD86" s="21">
        <f t="shared" si="107"/>
        <v>8142.8214931923958</v>
      </c>
      <c r="AE86" s="21">
        <f t="shared" si="107"/>
        <v>770.50603759923183</v>
      </c>
      <c r="AF86" s="21">
        <f t="shared" si="107"/>
        <v>73.017843025834367</v>
      </c>
      <c r="AG86" s="21">
        <f t="shared" si="107"/>
        <v>6.9292459990187201</v>
      </c>
      <c r="AH86" s="2">
        <f t="shared" si="113"/>
        <v>46.367354266710024</v>
      </c>
      <c r="AI86" s="2">
        <f t="shared" si="113"/>
        <v>48.685721980045521</v>
      </c>
      <c r="AJ86" s="2">
        <f t="shared" si="113"/>
        <v>51.004089693381026</v>
      </c>
      <c r="AK86" s="2">
        <f t="shared" si="113"/>
        <v>53.322457406716524</v>
      </c>
      <c r="AL86" s="2">
        <f t="shared" si="113"/>
        <v>55.640825120052028</v>
      </c>
      <c r="AM86" s="2">
        <f t="shared" si="113"/>
        <v>57.959192833387526</v>
      </c>
      <c r="AN86" s="2">
        <f t="shared" si="113"/>
        <v>60.277560546723031</v>
      </c>
      <c r="AO86" s="2">
        <f t="shared" si="60"/>
        <v>62.595928260058535</v>
      </c>
      <c r="AP86" s="2">
        <f t="shared" si="75"/>
        <v>6.5519042207207051E-6</v>
      </c>
      <c r="AQ86" s="2">
        <f t="shared" si="74"/>
        <v>6.1538717740669052E-7</v>
      </c>
      <c r="AR86" s="2">
        <f t="shared" si="74"/>
        <v>5.7921911033599807E-8</v>
      </c>
      <c r="AS86" s="2">
        <f t="shared" si="74"/>
        <v>5.4622593095040202E-9</v>
      </c>
      <c r="AT86" s="2">
        <f t="shared" si="74"/>
        <v>5.1602164088905425E-10</v>
      </c>
      <c r="AU86" s="2">
        <f t="shared" si="74"/>
        <v>4.8828012522208075E-11</v>
      </c>
      <c r="AV86" s="2">
        <f t="shared" si="74"/>
        <v>4.6272397354799888E-12</v>
      </c>
      <c r="AW86" s="2">
        <f t="shared" si="74"/>
        <v>4.3911571603422262E-13</v>
      </c>
      <c r="AX86" s="2"/>
      <c r="AY86" s="6">
        <f t="shared" si="102"/>
        <v>161</v>
      </c>
      <c r="AZ86" s="2">
        <f t="shared" si="90"/>
        <v>0.05</v>
      </c>
      <c r="BA86" s="2">
        <f t="shared" si="90"/>
        <v>0.15</v>
      </c>
      <c r="BB86" s="2">
        <f t="shared" si="90"/>
        <v>0.2</v>
      </c>
      <c r="BC86" s="2">
        <f t="shared" si="90"/>
        <v>0.2</v>
      </c>
      <c r="BD86" s="2">
        <f t="shared" si="90"/>
        <v>0.2</v>
      </c>
      <c r="BE86" s="2">
        <f t="shared" si="90"/>
        <v>0.15</v>
      </c>
      <c r="BF86" s="2">
        <f t="shared" si="90"/>
        <v>4.9950157281593507E-2</v>
      </c>
      <c r="BG86" s="21">
        <f t="shared" si="108"/>
        <v>9688247.9873075746</v>
      </c>
      <c r="BH86" s="21">
        <f t="shared" si="108"/>
        <v>911826.08097848389</v>
      </c>
      <c r="BI86" s="21">
        <f t="shared" si="108"/>
        <v>85983.610285141549</v>
      </c>
      <c r="BJ86" s="21">
        <f t="shared" si="108"/>
        <v>8122.4535618656164</v>
      </c>
      <c r="BK86" s="21">
        <f t="shared" si="108"/>
        <v>768.5389586873049</v>
      </c>
      <c r="BL86" s="21">
        <f t="shared" si="108"/>
        <v>72.827897992601223</v>
      </c>
      <c r="BM86" s="21">
        <f t="shared" si="108"/>
        <v>6.910905868752077</v>
      </c>
      <c r="BN86" s="2">
        <f t="shared" si="80"/>
        <v>48.685721980045521</v>
      </c>
      <c r="BO86" s="2">
        <f t="shared" si="80"/>
        <v>51.004089693381026</v>
      </c>
      <c r="BP86" s="2">
        <f t="shared" si="80"/>
        <v>53.322457406716524</v>
      </c>
      <c r="BQ86" s="2">
        <f t="shared" si="80"/>
        <v>55.640825120052028</v>
      </c>
      <c r="BR86" s="2">
        <f t="shared" si="80"/>
        <v>57.959192833387526</v>
      </c>
      <c r="BS86" s="2">
        <f t="shared" si="80"/>
        <v>60.277560546723031</v>
      </c>
      <c r="BT86" s="2">
        <f t="shared" si="80"/>
        <v>62.595928260058535</v>
      </c>
      <c r="BU86" s="2">
        <f t="shared" si="84"/>
        <v>6.1395741371076278E-7</v>
      </c>
      <c r="BV86" s="2">
        <f t="shared" si="84"/>
        <v>5.7783655324000891E-8</v>
      </c>
      <c r="BW86" s="2">
        <f t="shared" si="84"/>
        <v>5.4488979902574654E-9</v>
      </c>
      <c r="BX86" s="2">
        <f t="shared" si="82"/>
        <v>5.1473089745896001E-10</v>
      </c>
      <c r="BY86" s="2">
        <f t="shared" si="82"/>
        <v>4.8703356063910833E-11</v>
      </c>
      <c r="BZ86" s="2">
        <f t="shared" si="82"/>
        <v>4.615202661130606E-12</v>
      </c>
      <c r="CA86" s="2">
        <f t="shared" si="82"/>
        <v>4.3795347710731224E-13</v>
      </c>
      <c r="CB86" s="2"/>
      <c r="CC86" s="6">
        <f t="shared" si="103"/>
        <v>161</v>
      </c>
      <c r="CD86" s="2">
        <f t="shared" si="91"/>
        <v>0</v>
      </c>
      <c r="CE86" s="2">
        <f t="shared" si="91"/>
        <v>0</v>
      </c>
      <c r="CF86" s="2">
        <f t="shared" si="91"/>
        <v>0.05</v>
      </c>
      <c r="CG86" s="2">
        <f t="shared" si="91"/>
        <v>0.94905298835027652</v>
      </c>
      <c r="CH86" s="2">
        <f t="shared" si="91"/>
        <v>0</v>
      </c>
      <c r="CI86" s="2">
        <f t="shared" si="91"/>
        <v>0</v>
      </c>
      <c r="CJ86" s="2">
        <f t="shared" si="91"/>
        <v>0</v>
      </c>
      <c r="CK86" s="21">
        <f t="shared" si="109"/>
        <v>8122.4535618656164</v>
      </c>
      <c r="CL86" s="21">
        <f t="shared" si="109"/>
        <v>768.5389586873049</v>
      </c>
      <c r="CM86" s="21">
        <f t="shared" si="109"/>
        <v>72.827897992601223</v>
      </c>
      <c r="CN86" s="21">
        <f t="shared" si="109"/>
        <v>6.910905868752077</v>
      </c>
      <c r="CO86" s="21">
        <f t="shared" si="109"/>
        <v>0.65665107921429666</v>
      </c>
      <c r="CP86" s="21">
        <f t="shared" si="109"/>
        <v>6.2468113467498129E-2</v>
      </c>
      <c r="CQ86" s="21">
        <f t="shared" si="109"/>
        <v>5.9493776151502038E-3</v>
      </c>
      <c r="CR86" s="2">
        <f t="shared" si="81"/>
        <v>55.640825120052028</v>
      </c>
      <c r="CS86" s="2">
        <f t="shared" si="81"/>
        <v>57.959192833387526</v>
      </c>
      <c r="CT86" s="2">
        <f t="shared" si="81"/>
        <v>60.277560546723031</v>
      </c>
      <c r="CU86" s="2">
        <f t="shared" si="81"/>
        <v>62.595928260058535</v>
      </c>
      <c r="CV86" s="2">
        <f t="shared" si="81"/>
        <v>64.914295973394033</v>
      </c>
      <c r="CW86" s="2">
        <f t="shared" si="81"/>
        <v>67.232663686729538</v>
      </c>
      <c r="CX86" s="2">
        <f t="shared" si="81"/>
        <v>69.551031400065042</v>
      </c>
      <c r="CY86" s="2">
        <f t="shared" si="85"/>
        <v>5.1473089745896001E-10</v>
      </c>
      <c r="CZ86" s="2">
        <f t="shared" si="85"/>
        <v>4.8703356063910833E-11</v>
      </c>
      <c r="DA86" s="2">
        <f t="shared" si="85"/>
        <v>4.615202661130606E-12</v>
      </c>
      <c r="DB86" s="2">
        <f t="shared" si="83"/>
        <v>4.3795347710731224E-13</v>
      </c>
      <c r="DC86" s="2">
        <f t="shared" si="83"/>
        <v>4.1612869405217987E-14</v>
      </c>
      <c r="DD86" s="2">
        <f t="shared" si="83"/>
        <v>3.9586890663814672E-15</v>
      </c>
      <c r="DE86" s="2">
        <f t="shared" si="83"/>
        <v>3.7702012770280419E-16</v>
      </c>
      <c r="DF86" s="2"/>
      <c r="DG86" s="6">
        <f t="shared" si="104"/>
        <v>161</v>
      </c>
      <c r="DH86" s="2">
        <f t="shared" si="88"/>
        <v>0.06</v>
      </c>
      <c r="DI86" s="2">
        <f t="shared" si="88"/>
        <v>0.11999988075376425</v>
      </c>
      <c r="DJ86" s="2">
        <f t="shared" si="88"/>
        <v>0.10234972477994857</v>
      </c>
      <c r="DK86" s="2">
        <f t="shared" si="88"/>
        <v>1.5268086091501515E-2</v>
      </c>
      <c r="DL86" s="2">
        <f t="shared" si="88"/>
        <v>1.3011069478843652E-3</v>
      </c>
      <c r="DM86" s="2">
        <f t="shared" si="88"/>
        <v>1.1337739559071914E-4</v>
      </c>
      <c r="DN86" s="2">
        <f t="shared" si="88"/>
        <v>9.7430015090971259E-6</v>
      </c>
      <c r="DO86" s="2">
        <f t="shared" si="88"/>
        <v>8.2730639589634341E-7</v>
      </c>
      <c r="DP86" s="2">
        <f t="shared" si="88"/>
        <v>6.9208854414082321E-8</v>
      </c>
      <c r="DQ86" s="2">
        <f t="shared" si="88"/>
        <v>4.7301811578748246E-9</v>
      </c>
      <c r="DR86" s="2">
        <f t="shared" si="88"/>
        <v>2.7177654793320017E-10</v>
      </c>
      <c r="DS86" s="2">
        <f t="shared" si="88"/>
        <v>1.7362986604041453E-11</v>
      </c>
      <c r="DT86" s="2">
        <f t="shared" si="88"/>
        <v>0</v>
      </c>
      <c r="DU86" s="21">
        <f t="shared" si="110"/>
        <v>145.65579598520245</v>
      </c>
      <c r="DV86" s="21">
        <f t="shared" si="110"/>
        <v>13.821811737504154</v>
      </c>
      <c r="DW86" s="21">
        <f t="shared" si="110"/>
        <v>1.3133021584285933</v>
      </c>
      <c r="DX86" s="21">
        <f t="shared" si="110"/>
        <v>0.12493622693499626</v>
      </c>
      <c r="DY86" s="21">
        <f t="shared" si="110"/>
        <v>1.1898755230300408E-2</v>
      </c>
      <c r="DZ86" s="21">
        <f t="shared" si="110"/>
        <v>1.1344171638129311E-3</v>
      </c>
      <c r="EA86" s="21">
        <f t="shared" si="110"/>
        <v>1.0826143238071395E-4</v>
      </c>
      <c r="EB86" s="21">
        <f t="shared" si="110"/>
        <v>1.0341383420680725E-5</v>
      </c>
      <c r="EC86" s="21">
        <f t="shared" si="110"/>
        <v>9.8869840897404882E-7</v>
      </c>
      <c r="ED86" s="21">
        <f t="shared" si="110"/>
        <v>9.4603627646844586E-8</v>
      </c>
      <c r="EE86" s="21">
        <f t="shared" si="110"/>
        <v>9.0592183126854172E-9</v>
      </c>
      <c r="EF86" s="21">
        <f t="shared" si="110"/>
        <v>8.6814937112120406E-10</v>
      </c>
      <c r="EG86" s="21">
        <f t="shared" si="110"/>
        <v>8.3253445718543559E-11</v>
      </c>
      <c r="EH86" s="2">
        <f t="shared" si="87"/>
        <v>60.277560546723031</v>
      </c>
      <c r="EI86" s="2">
        <f t="shared" si="87"/>
        <v>62.595928260058535</v>
      </c>
      <c r="EJ86" s="2">
        <f t="shared" si="87"/>
        <v>64.914295973394033</v>
      </c>
      <c r="EK86" s="2">
        <f t="shared" si="87"/>
        <v>67.232663686729538</v>
      </c>
      <c r="EL86" s="2">
        <f t="shared" si="87"/>
        <v>69.551031400065042</v>
      </c>
      <c r="EM86" s="2">
        <f t="shared" si="87"/>
        <v>71.869399113400533</v>
      </c>
      <c r="EN86" s="2">
        <f t="shared" si="87"/>
        <v>74.187766826736038</v>
      </c>
      <c r="EO86" s="2">
        <f t="shared" si="86"/>
        <v>76.506134540071542</v>
      </c>
      <c r="EP86" s="2">
        <f t="shared" si="86"/>
        <v>78.824502253407047</v>
      </c>
      <c r="EQ86" s="2">
        <f t="shared" si="86"/>
        <v>81.142869966742538</v>
      </c>
      <c r="ER86" s="2">
        <f t="shared" si="86"/>
        <v>83.461237680078042</v>
      </c>
      <c r="ES86" s="2">
        <f t="shared" si="86"/>
        <v>85.779605393413547</v>
      </c>
      <c r="ET86" s="2">
        <f t="shared" si="86"/>
        <v>88.097973106749052</v>
      </c>
      <c r="EU86" s="2">
        <f t="shared" ref="EU86:FA122" si="115">$DJ$7*$E86*EXP((-EH86))*(1-(EH86^2+2.334733*EH86+0.250621)/(EH86^2+3.330657*EH86+1.681534))</f>
        <v>9.230405322261212E-12</v>
      </c>
      <c r="EV86" s="2">
        <f t="shared" si="115"/>
        <v>8.7590695421462447E-13</v>
      </c>
      <c r="EW86" s="2">
        <f t="shared" si="115"/>
        <v>8.3225738810435973E-14</v>
      </c>
      <c r="EX86" s="2">
        <f t="shared" si="115"/>
        <v>7.9173781327629345E-15</v>
      </c>
      <c r="EY86" s="2">
        <f t="shared" si="115"/>
        <v>7.5404025540560839E-16</v>
      </c>
      <c r="EZ86" s="2">
        <f t="shared" si="115"/>
        <v>7.1889554107283537E-17</v>
      </c>
      <c r="FA86" s="2">
        <f t="shared" si="115"/>
        <v>6.860673788384921E-18</v>
      </c>
      <c r="FB86" s="2">
        <f t="shared" si="114"/>
        <v>6.5534749180486226E-19</v>
      </c>
      <c r="FC86" s="2">
        <f t="shared" si="68"/>
        <v>6.2655158997088017E-20</v>
      </c>
      <c r="FD86" s="2">
        <f t="shared" si="68"/>
        <v>5.9951601804084021E-21</v>
      </c>
      <c r="FE86" s="2">
        <f t="shared" si="68"/>
        <v>5.7409495010680721E-22</v>
      </c>
      <c r="FF86" s="2">
        <f t="shared" si="68"/>
        <v>5.50158029861346E-23</v>
      </c>
      <c r="FG86" s="2">
        <f t="shared" si="68"/>
        <v>5.2758837590965497E-24</v>
      </c>
    </row>
    <row r="87" spans="1:163" x14ac:dyDescent="0.25">
      <c r="A87" s="19">
        <v>69</v>
      </c>
      <c r="B87" s="19">
        <v>163</v>
      </c>
      <c r="C87" s="4">
        <f t="shared" si="105"/>
        <v>69</v>
      </c>
      <c r="D87" s="20">
        <f t="shared" si="105"/>
        <v>163</v>
      </c>
      <c r="E87" s="8">
        <f t="shared" si="92"/>
        <v>436.16</v>
      </c>
      <c r="F87" s="21">
        <f t="shared" si="111"/>
        <v>6.3371356147021542E-14</v>
      </c>
      <c r="G87" s="7">
        <f t="shared" si="93"/>
        <v>0.71998663376305339</v>
      </c>
      <c r="H87" s="7">
        <f t="shared" si="94"/>
        <v>7.9997498674399675E-3</v>
      </c>
      <c r="I87" s="32">
        <f t="shared" si="95"/>
        <v>91.899877195088379</v>
      </c>
      <c r="J87" s="2">
        <f t="shared" si="106"/>
        <v>1.1887548672380537</v>
      </c>
      <c r="K87" s="2">
        <f t="shared" si="96"/>
        <v>2.2935667462008058</v>
      </c>
      <c r="L87" s="2">
        <f t="shared" si="112"/>
        <v>1.3375619334149242</v>
      </c>
      <c r="M87" s="2">
        <f t="shared" si="97"/>
        <v>0.99999550566680195</v>
      </c>
      <c r="N87" s="2">
        <f t="shared" si="98"/>
        <v>0.99999539369416746</v>
      </c>
      <c r="O87" s="2">
        <f t="shared" si="99"/>
        <v>0.99991248018917978</v>
      </c>
      <c r="P87" s="2">
        <f t="shared" si="100"/>
        <v>0.31897728248459073</v>
      </c>
      <c r="Q87" s="6">
        <f t="shared" si="101"/>
        <v>163</v>
      </c>
      <c r="R87" s="2">
        <f t="shared" si="89"/>
        <v>0.05</v>
      </c>
      <c r="S87" s="2">
        <f t="shared" si="89"/>
        <v>0.1</v>
      </c>
      <c r="T87" s="2">
        <f t="shared" si="89"/>
        <v>0.15</v>
      </c>
      <c r="U87" s="2">
        <f t="shared" si="89"/>
        <v>0.2</v>
      </c>
      <c r="V87" s="2">
        <f t="shared" si="89"/>
        <v>0.2</v>
      </c>
      <c r="W87" s="2">
        <f t="shared" si="89"/>
        <v>0.15</v>
      </c>
      <c r="X87" s="2">
        <f t="shared" si="89"/>
        <v>0.1</v>
      </c>
      <c r="Y87" s="2">
        <f t="shared" si="89"/>
        <v>4.9995505666801998E-2</v>
      </c>
      <c r="Z87" s="21">
        <f t="shared" si="107"/>
        <v>129040207.91200848</v>
      </c>
      <c r="AA87" s="21">
        <f t="shared" si="107"/>
        <v>12249726.096068449</v>
      </c>
      <c r="AB87" s="21">
        <f t="shared" si="107"/>
        <v>1165308.5697330467</v>
      </c>
      <c r="AC87" s="21">
        <f t="shared" si="107"/>
        <v>111068.327618276</v>
      </c>
      <c r="AD87" s="21">
        <f t="shared" si="107"/>
        <v>10604.872819139842</v>
      </c>
      <c r="AE87" s="21">
        <f t="shared" si="107"/>
        <v>1014.2056401481869</v>
      </c>
      <c r="AF87" s="21">
        <f t="shared" si="107"/>
        <v>97.140026402951719</v>
      </c>
      <c r="AG87" s="21">
        <f t="shared" si="107"/>
        <v>9.3169609705375862</v>
      </c>
      <c r="AH87" s="2">
        <f t="shared" si="113"/>
        <v>46.15473800539899</v>
      </c>
      <c r="AI87" s="2">
        <f t="shared" si="113"/>
        <v>48.462474905668941</v>
      </c>
      <c r="AJ87" s="2">
        <f t="shared" si="113"/>
        <v>50.770211805938885</v>
      </c>
      <c r="AK87" s="2">
        <f t="shared" si="113"/>
        <v>53.077948706208836</v>
      </c>
      <c r="AL87" s="2">
        <f t="shared" si="113"/>
        <v>55.385685606478788</v>
      </c>
      <c r="AM87" s="2">
        <f t="shared" si="113"/>
        <v>57.693422506748739</v>
      </c>
      <c r="AN87" s="2">
        <f t="shared" si="113"/>
        <v>60.001159407018683</v>
      </c>
      <c r="AO87" s="2">
        <f t="shared" si="60"/>
        <v>62.308896307288641</v>
      </c>
      <c r="AP87" s="2">
        <f t="shared" si="75"/>
        <v>8.1774529749207358E-6</v>
      </c>
      <c r="AQ87" s="2">
        <f t="shared" si="74"/>
        <v>7.7628175520403316E-7</v>
      </c>
      <c r="AR87" s="2">
        <f t="shared" si="74"/>
        <v>7.3847184395905852E-8</v>
      </c>
      <c r="AS87" s="2">
        <f t="shared" si="74"/>
        <v>7.0385505462230983E-9</v>
      </c>
      <c r="AT87" s="2">
        <f t="shared" si="74"/>
        <v>6.7204517231791648E-10</v>
      </c>
      <c r="AU87" s="2">
        <f t="shared" si="74"/>
        <v>6.4271586828225509E-11</v>
      </c>
      <c r="AV87" s="2">
        <f t="shared" si="74"/>
        <v>6.1558952093150555E-12</v>
      </c>
      <c r="AW87" s="2">
        <f t="shared" si="74"/>
        <v>5.9042845187192008E-13</v>
      </c>
      <c r="AX87" s="2"/>
      <c r="AY87" s="6">
        <f t="shared" si="102"/>
        <v>163</v>
      </c>
      <c r="AZ87" s="2">
        <f t="shared" si="90"/>
        <v>0.05</v>
      </c>
      <c r="BA87" s="2">
        <f t="shared" si="90"/>
        <v>0.15</v>
      </c>
      <c r="BB87" s="2">
        <f t="shared" si="90"/>
        <v>0.2</v>
      </c>
      <c r="BC87" s="2">
        <f t="shared" si="90"/>
        <v>0.2</v>
      </c>
      <c r="BD87" s="2">
        <f t="shared" si="90"/>
        <v>0.2</v>
      </c>
      <c r="BE87" s="2">
        <f t="shared" si="90"/>
        <v>0.15</v>
      </c>
      <c r="BF87" s="2">
        <f t="shared" si="90"/>
        <v>4.9995393694167362E-2</v>
      </c>
      <c r="BG87" s="21">
        <f t="shared" si="108"/>
        <v>12221343.667438533</v>
      </c>
      <c r="BH87" s="21">
        <f t="shared" si="108"/>
        <v>1162534.289204035</v>
      </c>
      <c r="BI87" s="21">
        <f t="shared" si="108"/>
        <v>110797.3133410076</v>
      </c>
      <c r="BJ87" s="21">
        <f t="shared" si="108"/>
        <v>10578.408986458404</v>
      </c>
      <c r="BK87" s="21">
        <f t="shared" si="108"/>
        <v>1011.622233271511</v>
      </c>
      <c r="BL87" s="21">
        <f t="shared" si="108"/>
        <v>96.887875791708197</v>
      </c>
      <c r="BM87" s="21">
        <f t="shared" si="108"/>
        <v>9.2923520864657547</v>
      </c>
      <c r="BN87" s="2">
        <f t="shared" si="80"/>
        <v>48.462474905668941</v>
      </c>
      <c r="BO87" s="2">
        <f t="shared" si="80"/>
        <v>50.770211805938885</v>
      </c>
      <c r="BP87" s="2">
        <f t="shared" si="80"/>
        <v>53.077948706208836</v>
      </c>
      <c r="BQ87" s="2">
        <f t="shared" si="80"/>
        <v>55.385685606478788</v>
      </c>
      <c r="BR87" s="2">
        <f t="shared" si="80"/>
        <v>57.693422506748739</v>
      </c>
      <c r="BS87" s="2">
        <f t="shared" si="80"/>
        <v>60.001159407018683</v>
      </c>
      <c r="BT87" s="2">
        <f t="shared" si="80"/>
        <v>62.308896307288641</v>
      </c>
      <c r="BU87" s="2">
        <f t="shared" si="84"/>
        <v>7.7448312221082346E-7</v>
      </c>
      <c r="BV87" s="2">
        <f t="shared" si="84"/>
        <v>7.3671374476443928E-8</v>
      </c>
      <c r="BW87" s="2">
        <f t="shared" si="84"/>
        <v>7.021376003937189E-9</v>
      </c>
      <c r="BX87" s="2">
        <f t="shared" si="82"/>
        <v>6.7036812335203904E-10</v>
      </c>
      <c r="BY87" s="2">
        <f t="shared" si="82"/>
        <v>6.4107872830970791E-11</v>
      </c>
      <c r="BZ87" s="2">
        <f t="shared" si="82"/>
        <v>6.1399160831272459E-12</v>
      </c>
      <c r="CA87" s="2">
        <f t="shared" si="82"/>
        <v>5.8886895351502313E-13</v>
      </c>
      <c r="CB87" s="2"/>
      <c r="CC87" s="6">
        <f t="shared" si="103"/>
        <v>163</v>
      </c>
      <c r="CD87" s="2">
        <f t="shared" si="91"/>
        <v>0</v>
      </c>
      <c r="CE87" s="2">
        <f t="shared" si="91"/>
        <v>0</v>
      </c>
      <c r="CF87" s="2">
        <f t="shared" si="91"/>
        <v>0.05</v>
      </c>
      <c r="CG87" s="2">
        <f t="shared" si="91"/>
        <v>0.94991248018917973</v>
      </c>
      <c r="CH87" s="2">
        <f t="shared" si="91"/>
        <v>0</v>
      </c>
      <c r="CI87" s="2">
        <f t="shared" si="91"/>
        <v>0</v>
      </c>
      <c r="CJ87" s="2">
        <f t="shared" si="91"/>
        <v>0</v>
      </c>
      <c r="CK87" s="21">
        <f t="shared" si="109"/>
        <v>10578.408986458404</v>
      </c>
      <c r="CL87" s="21">
        <f t="shared" si="109"/>
        <v>1011.622233271511</v>
      </c>
      <c r="CM87" s="21">
        <f t="shared" si="109"/>
        <v>96.887875791708197</v>
      </c>
      <c r="CN87" s="21">
        <f t="shared" si="109"/>
        <v>9.2923520864657547</v>
      </c>
      <c r="CO87" s="21">
        <f t="shared" si="109"/>
        <v>0.89236847026655686</v>
      </c>
      <c r="CP87" s="21">
        <f t="shared" si="109"/>
        <v>8.5799881997965927E-2</v>
      </c>
      <c r="CQ87" s="21">
        <f t="shared" si="109"/>
        <v>8.2588287842138546E-3</v>
      </c>
      <c r="CR87" s="2">
        <f t="shared" si="81"/>
        <v>55.385685606478788</v>
      </c>
      <c r="CS87" s="2">
        <f t="shared" si="81"/>
        <v>57.693422506748739</v>
      </c>
      <c r="CT87" s="2">
        <f t="shared" si="81"/>
        <v>60.001159407018683</v>
      </c>
      <c r="CU87" s="2">
        <f t="shared" si="81"/>
        <v>62.308896307288641</v>
      </c>
      <c r="CV87" s="2">
        <f t="shared" si="81"/>
        <v>64.616633207558593</v>
      </c>
      <c r="CW87" s="2">
        <f t="shared" si="81"/>
        <v>66.924370107828537</v>
      </c>
      <c r="CX87" s="2">
        <f t="shared" si="81"/>
        <v>69.232107008098495</v>
      </c>
      <c r="CY87" s="2">
        <f t="shared" si="85"/>
        <v>6.7036812335203904E-10</v>
      </c>
      <c r="CZ87" s="2">
        <f t="shared" si="85"/>
        <v>6.4107872830970791E-11</v>
      </c>
      <c r="DA87" s="2">
        <f t="shared" si="85"/>
        <v>6.1399160831272459E-12</v>
      </c>
      <c r="DB87" s="2">
        <f t="shared" si="83"/>
        <v>5.8886895351502313E-13</v>
      </c>
      <c r="DC87" s="2">
        <f t="shared" si="83"/>
        <v>5.6550600143637512E-14</v>
      </c>
      <c r="DD87" s="2">
        <f t="shared" si="83"/>
        <v>5.4372548794656119E-15</v>
      </c>
      <c r="DE87" s="2">
        <f t="shared" si="83"/>
        <v>5.2337318024169207E-16</v>
      </c>
      <c r="DF87" s="2"/>
      <c r="DG87" s="6">
        <f t="shared" si="104"/>
        <v>163</v>
      </c>
      <c r="DH87" s="2">
        <f t="shared" si="88"/>
        <v>0.06</v>
      </c>
      <c r="DI87" s="2">
        <f t="shared" si="88"/>
        <v>0.11999999898153343</v>
      </c>
      <c r="DJ87" s="2">
        <f t="shared" si="88"/>
        <v>0.11650223096233277</v>
      </c>
      <c r="DK87" s="2">
        <f t="shared" si="88"/>
        <v>2.0498889970634808E-2</v>
      </c>
      <c r="DL87" s="2">
        <f t="shared" si="88"/>
        <v>1.8020187971504753E-3</v>
      </c>
      <c r="DM87" s="2">
        <f t="shared" si="88"/>
        <v>1.5903498349689738E-4</v>
      </c>
      <c r="DN87" s="2">
        <f t="shared" si="88"/>
        <v>1.3815506609247129E-5</v>
      </c>
      <c r="DO87" s="2">
        <f t="shared" si="88"/>
        <v>1.1856803329557409E-6</v>
      </c>
      <c r="DP87" s="2">
        <f t="shared" si="88"/>
        <v>1.0024945614972581E-7</v>
      </c>
      <c r="DQ87" s="2">
        <f t="shared" si="88"/>
        <v>6.9249462164577842E-9</v>
      </c>
      <c r="DR87" s="2">
        <f t="shared" si="88"/>
        <v>4.0213208762907014E-10</v>
      </c>
      <c r="DS87" s="2">
        <f t="shared" si="88"/>
        <v>2.5965654071313794E-11</v>
      </c>
      <c r="DT87" s="2">
        <f t="shared" si="88"/>
        <v>0</v>
      </c>
      <c r="DU87" s="21">
        <f t="shared" si="110"/>
        <v>193.77575158341639</v>
      </c>
      <c r="DV87" s="21">
        <f t="shared" si="110"/>
        <v>18.584704172931509</v>
      </c>
      <c r="DW87" s="21">
        <f t="shared" si="110"/>
        <v>1.7847369405331137</v>
      </c>
      <c r="DX87" s="21">
        <f t="shared" si="110"/>
        <v>0.17159976399593185</v>
      </c>
      <c r="DY87" s="21">
        <f t="shared" si="110"/>
        <v>1.6517657568427709E-2</v>
      </c>
      <c r="DZ87" s="21">
        <f t="shared" si="110"/>
        <v>1.5916157836466565E-3</v>
      </c>
      <c r="EA87" s="21">
        <f t="shared" si="110"/>
        <v>1.5351741218655311E-4</v>
      </c>
      <c r="EB87" s="21">
        <f t="shared" si="110"/>
        <v>1.4821113994062459E-5</v>
      </c>
      <c r="EC87" s="21">
        <f t="shared" si="110"/>
        <v>1.4321361134099845E-6</v>
      </c>
      <c r="ED87" s="21">
        <f t="shared" si="110"/>
        <v>1.3849893391478465E-7</v>
      </c>
      <c r="EE87" s="21">
        <f t="shared" si="110"/>
        <v>1.3404403020584978E-8</v>
      </c>
      <c r="EF87" s="21">
        <f t="shared" si="110"/>
        <v>1.2982826529806672E-9</v>
      </c>
      <c r="EG87" s="21">
        <f t="shared" si="110"/>
        <v>1.258331319637646E-10</v>
      </c>
      <c r="EH87" s="2">
        <f t="shared" si="87"/>
        <v>60.001159407018683</v>
      </c>
      <c r="EI87" s="2">
        <f t="shared" si="87"/>
        <v>62.308896307288641</v>
      </c>
      <c r="EJ87" s="2">
        <f t="shared" si="87"/>
        <v>64.616633207558593</v>
      </c>
      <c r="EK87" s="2">
        <f t="shared" si="87"/>
        <v>66.924370107828537</v>
      </c>
      <c r="EL87" s="2">
        <f t="shared" si="87"/>
        <v>69.232107008098495</v>
      </c>
      <c r="EM87" s="2">
        <f t="shared" si="87"/>
        <v>71.539843908368439</v>
      </c>
      <c r="EN87" s="2">
        <f t="shared" si="87"/>
        <v>73.847580808638384</v>
      </c>
      <c r="EO87" s="2">
        <f t="shared" si="86"/>
        <v>76.155317708908342</v>
      </c>
      <c r="EP87" s="2">
        <f t="shared" si="86"/>
        <v>78.463054609178286</v>
      </c>
      <c r="EQ87" s="2">
        <f t="shared" si="86"/>
        <v>80.77079150944823</v>
      </c>
      <c r="ER87" s="2">
        <f t="shared" si="86"/>
        <v>83.078528409718189</v>
      </c>
      <c r="ES87" s="2">
        <f t="shared" si="86"/>
        <v>85.386265309988133</v>
      </c>
      <c r="ET87" s="2">
        <f t="shared" si="86"/>
        <v>87.694002210258077</v>
      </c>
      <c r="EU87" s="2">
        <f t="shared" si="115"/>
        <v>1.2279832166254492E-11</v>
      </c>
      <c r="EV87" s="2">
        <f t="shared" si="115"/>
        <v>1.1777379070300463E-12</v>
      </c>
      <c r="EW87" s="2">
        <f t="shared" si="115"/>
        <v>1.1310120028727502E-13</v>
      </c>
      <c r="EX87" s="2">
        <f t="shared" si="115"/>
        <v>1.0874509758931224E-14</v>
      </c>
      <c r="EY87" s="2">
        <f t="shared" si="115"/>
        <v>1.0467463604833841E-15</v>
      </c>
      <c r="EZ87" s="2">
        <f t="shared" si="115"/>
        <v>1.0086285067469326E-16</v>
      </c>
      <c r="FA87" s="2">
        <f t="shared" si="115"/>
        <v>9.7286066024431688E-18</v>
      </c>
      <c r="FB87" s="2">
        <f t="shared" si="114"/>
        <v>9.3923409341333709E-19</v>
      </c>
      <c r="FC87" s="2">
        <f t="shared" si="68"/>
        <v>9.0756407693915378E-20</v>
      </c>
      <c r="FD87" s="2">
        <f t="shared" si="68"/>
        <v>8.7768652670966196E-21</v>
      </c>
      <c r="FE87" s="2">
        <f t="shared" si="68"/>
        <v>8.4945519775570208E-22</v>
      </c>
      <c r="FF87" s="2">
        <f t="shared" si="68"/>
        <v>8.2273932381537841E-23</v>
      </c>
      <c r="FG87" s="2">
        <f t="shared" si="68"/>
        <v>7.9742162207708864E-24</v>
      </c>
    </row>
    <row r="88" spans="1:163" x14ac:dyDescent="0.25">
      <c r="A88" s="19">
        <v>70</v>
      </c>
      <c r="B88" s="19">
        <v>165</v>
      </c>
      <c r="C88" s="4">
        <f t="shared" si="105"/>
        <v>70</v>
      </c>
      <c r="D88" s="20">
        <f t="shared" si="105"/>
        <v>165</v>
      </c>
      <c r="E88" s="8">
        <f t="shared" si="92"/>
        <v>438.16</v>
      </c>
      <c r="F88" s="21">
        <f t="shared" si="111"/>
        <v>6.3371356147021542E-14</v>
      </c>
      <c r="G88" s="7">
        <f t="shared" si="93"/>
        <v>0.70755377104458395</v>
      </c>
      <c r="H88" s="7">
        <f t="shared" si="94"/>
        <v>8.0303446568918066E-3</v>
      </c>
      <c r="I88" s="32">
        <f t="shared" si="95"/>
        <v>91.986781498902886</v>
      </c>
      <c r="J88" s="2">
        <f t="shared" si="106"/>
        <v>1.2373559993718586</v>
      </c>
      <c r="K88" s="2">
        <f t="shared" si="96"/>
        <v>2.3703801248366858</v>
      </c>
      <c r="L88" s="2">
        <f t="shared" si="112"/>
        <v>1.3435112974789492</v>
      </c>
      <c r="M88" s="2">
        <f t="shared" si="97"/>
        <v>0.99999981257200043</v>
      </c>
      <c r="N88" s="2">
        <f t="shared" si="98"/>
        <v>0.99999980629676477</v>
      </c>
      <c r="O88" s="2">
        <f t="shared" si="99"/>
        <v>0.99999631963852964</v>
      </c>
      <c r="P88" s="2">
        <f t="shared" si="100"/>
        <v>0.33749287640631342</v>
      </c>
      <c r="Q88" s="6">
        <f t="shared" si="101"/>
        <v>165</v>
      </c>
      <c r="R88" s="2">
        <f t="shared" si="89"/>
        <v>0.05</v>
      </c>
      <c r="S88" s="2">
        <f t="shared" si="89"/>
        <v>0.1</v>
      </c>
      <c r="T88" s="2">
        <f t="shared" si="89"/>
        <v>0.15</v>
      </c>
      <c r="U88" s="2">
        <f t="shared" si="89"/>
        <v>0.2</v>
      </c>
      <c r="V88" s="2">
        <f t="shared" si="89"/>
        <v>0.2</v>
      </c>
      <c r="W88" s="2">
        <f t="shared" si="89"/>
        <v>0.15</v>
      </c>
      <c r="X88" s="2">
        <f t="shared" si="89"/>
        <v>0.1</v>
      </c>
      <c r="Y88" s="2">
        <f t="shared" si="89"/>
        <v>4.9999812572000459E-2</v>
      </c>
      <c r="Z88" s="21">
        <f t="shared" si="107"/>
        <v>160736449.59873605</v>
      </c>
      <c r="AA88" s="21">
        <f t="shared" si="107"/>
        <v>15420340.576502571</v>
      </c>
      <c r="AB88" s="21">
        <f t="shared" si="107"/>
        <v>1482472.0043748759</v>
      </c>
      <c r="AC88" s="21">
        <f t="shared" si="107"/>
        <v>142795.16552287372</v>
      </c>
      <c r="AD88" s="21">
        <f t="shared" si="107"/>
        <v>13778.635655468615</v>
      </c>
      <c r="AE88" s="21">
        <f t="shared" si="107"/>
        <v>1331.6927909312431</v>
      </c>
      <c r="AF88" s="21">
        <f t="shared" si="107"/>
        <v>128.90012469190194</v>
      </c>
      <c r="AG88" s="21">
        <f t="shared" si="107"/>
        <v>12.494138794180991</v>
      </c>
      <c r="AH88" s="2">
        <f t="shared" si="113"/>
        <v>45.944062736066329</v>
      </c>
      <c r="AI88" s="2">
        <f t="shared" si="113"/>
        <v>48.241265872869647</v>
      </c>
      <c r="AJ88" s="2">
        <f t="shared" si="113"/>
        <v>50.538469009672966</v>
      </c>
      <c r="AK88" s="2">
        <f t="shared" si="113"/>
        <v>52.835672146476277</v>
      </c>
      <c r="AL88" s="2">
        <f t="shared" si="113"/>
        <v>55.132875283279596</v>
      </c>
      <c r="AM88" s="2">
        <f t="shared" si="113"/>
        <v>57.430078420082914</v>
      </c>
      <c r="AN88" s="2">
        <f t="shared" si="113"/>
        <v>59.727281556886226</v>
      </c>
      <c r="AO88" s="2">
        <f t="shared" si="60"/>
        <v>62.024484693689551</v>
      </c>
      <c r="AP88" s="2">
        <f t="shared" si="75"/>
        <v>1.0186086795372419E-5</v>
      </c>
      <c r="AQ88" s="2">
        <f t="shared" si="74"/>
        <v>9.7720789464852758E-7</v>
      </c>
      <c r="AR88" s="2">
        <f t="shared" si="74"/>
        <v>9.3946261369405805E-8</v>
      </c>
      <c r="AS88" s="2">
        <f t="shared" si="74"/>
        <v>9.0491232904941828E-9</v>
      </c>
      <c r="AT88" s="2">
        <f t="shared" si="74"/>
        <v>8.7317082734508842E-10</v>
      </c>
      <c r="AU88" s="2">
        <f t="shared" si="74"/>
        <v>8.4391178132601693E-11</v>
      </c>
      <c r="AV88" s="2">
        <f t="shared" si="74"/>
        <v>8.1685757092485298E-12</v>
      </c>
      <c r="AW88" s="2">
        <f t="shared" si="74"/>
        <v>7.9177051927644509E-13</v>
      </c>
      <c r="AX88" s="2"/>
      <c r="AY88" s="6">
        <f t="shared" si="102"/>
        <v>165</v>
      </c>
      <c r="AZ88" s="2">
        <f t="shared" si="90"/>
        <v>0.05</v>
      </c>
      <c r="BA88" s="2">
        <f t="shared" si="90"/>
        <v>0.15</v>
      </c>
      <c r="BB88" s="2">
        <f t="shared" si="90"/>
        <v>0.2</v>
      </c>
      <c r="BC88" s="2">
        <f t="shared" si="90"/>
        <v>0.2</v>
      </c>
      <c r="BD88" s="2">
        <f t="shared" si="90"/>
        <v>0.2</v>
      </c>
      <c r="BE88" s="2">
        <f t="shared" si="90"/>
        <v>0.15</v>
      </c>
      <c r="BF88" s="2">
        <f t="shared" si="90"/>
        <v>4.9999806296764725E-2</v>
      </c>
      <c r="BG88" s="21">
        <f t="shared" si="108"/>
        <v>15384709.932751074</v>
      </c>
      <c r="BH88" s="21">
        <f t="shared" si="108"/>
        <v>1478951.8278365403</v>
      </c>
      <c r="BI88" s="21">
        <f t="shared" si="108"/>
        <v>142447.59758842312</v>
      </c>
      <c r="BJ88" s="21">
        <f t="shared" si="108"/>
        <v>13744.332965175461</v>
      </c>
      <c r="BK88" s="21">
        <f t="shared" si="108"/>
        <v>1328.308315477103</v>
      </c>
      <c r="BL88" s="21">
        <f t="shared" si="108"/>
        <v>128.56625458372343</v>
      </c>
      <c r="BM88" s="21">
        <f t="shared" si="108"/>
        <v>12.461206290596531</v>
      </c>
      <c r="BN88" s="2">
        <f t="shared" si="80"/>
        <v>48.241265872869647</v>
      </c>
      <c r="BO88" s="2">
        <f t="shared" si="80"/>
        <v>50.538469009672966</v>
      </c>
      <c r="BP88" s="2">
        <f t="shared" si="80"/>
        <v>52.835672146476277</v>
      </c>
      <c r="BQ88" s="2">
        <f t="shared" si="80"/>
        <v>55.132875283279596</v>
      </c>
      <c r="BR88" s="2">
        <f t="shared" si="80"/>
        <v>57.430078420082914</v>
      </c>
      <c r="BS88" s="2">
        <f t="shared" si="80"/>
        <v>59.727281556886226</v>
      </c>
      <c r="BT88" s="2">
        <f t="shared" si="80"/>
        <v>62.024484693689551</v>
      </c>
      <c r="BU88" s="2">
        <f t="shared" si="84"/>
        <v>9.7494993243341791E-7</v>
      </c>
      <c r="BV88" s="2">
        <f t="shared" si="84"/>
        <v>9.3723183008288377E-8</v>
      </c>
      <c r="BW88" s="2">
        <f t="shared" si="84"/>
        <v>9.0270974391346228E-9</v>
      </c>
      <c r="BX88" s="2">
        <f t="shared" si="82"/>
        <v>8.7099701934171318E-10</v>
      </c>
      <c r="BY88" s="2">
        <f t="shared" si="82"/>
        <v>8.4176699333226299E-11</v>
      </c>
      <c r="BZ88" s="2">
        <f t="shared" si="82"/>
        <v>8.1474179077162974E-12</v>
      </c>
      <c r="CA88" s="2">
        <f t="shared" si="82"/>
        <v>7.8968354186298105E-13</v>
      </c>
      <c r="CB88" s="2"/>
      <c r="CC88" s="6">
        <f t="shared" si="103"/>
        <v>165</v>
      </c>
      <c r="CD88" s="2">
        <f t="shared" si="91"/>
        <v>0</v>
      </c>
      <c r="CE88" s="2">
        <f t="shared" si="91"/>
        <v>0</v>
      </c>
      <c r="CF88" s="2">
        <f t="shared" si="91"/>
        <v>0.05</v>
      </c>
      <c r="CG88" s="2">
        <f t="shared" si="91"/>
        <v>0.9499963196385296</v>
      </c>
      <c r="CH88" s="2">
        <f t="shared" si="91"/>
        <v>0</v>
      </c>
      <c r="CI88" s="2">
        <f t="shared" si="91"/>
        <v>0</v>
      </c>
      <c r="CJ88" s="2">
        <f t="shared" si="91"/>
        <v>0</v>
      </c>
      <c r="CK88" s="21">
        <f t="shared" si="109"/>
        <v>13744.332965175461</v>
      </c>
      <c r="CL88" s="21">
        <f t="shared" si="109"/>
        <v>1328.308315477103</v>
      </c>
      <c r="CM88" s="21">
        <f t="shared" si="109"/>
        <v>128.56625458372343</v>
      </c>
      <c r="CN88" s="21">
        <f t="shared" si="109"/>
        <v>12.461206290596531</v>
      </c>
      <c r="CO88" s="21">
        <f t="shared" si="109"/>
        <v>1.2093593665193305</v>
      </c>
      <c r="CP88" s="21">
        <f t="shared" si="109"/>
        <v>0.1175098961650597</v>
      </c>
      <c r="CQ88" s="21">
        <f t="shared" si="109"/>
        <v>1.1430959697061135E-2</v>
      </c>
      <c r="CR88" s="2">
        <f t="shared" si="81"/>
        <v>55.132875283279596</v>
      </c>
      <c r="CS88" s="2">
        <f t="shared" si="81"/>
        <v>57.430078420082914</v>
      </c>
      <c r="CT88" s="2">
        <f t="shared" si="81"/>
        <v>59.727281556886226</v>
      </c>
      <c r="CU88" s="2">
        <f t="shared" si="81"/>
        <v>62.024484693689551</v>
      </c>
      <c r="CV88" s="2">
        <f t="shared" si="81"/>
        <v>64.321687830492863</v>
      </c>
      <c r="CW88" s="2">
        <f t="shared" si="81"/>
        <v>66.618890967296181</v>
      </c>
      <c r="CX88" s="2">
        <f t="shared" si="81"/>
        <v>68.9160941040995</v>
      </c>
      <c r="CY88" s="2">
        <f t="shared" si="85"/>
        <v>8.7099701934171318E-10</v>
      </c>
      <c r="CZ88" s="2">
        <f t="shared" si="85"/>
        <v>8.4176699333226299E-11</v>
      </c>
      <c r="DA88" s="2">
        <f t="shared" si="85"/>
        <v>8.1474179077162974E-12</v>
      </c>
      <c r="DB88" s="2">
        <f t="shared" si="83"/>
        <v>7.8968354186298105E-13</v>
      </c>
      <c r="DC88" s="2">
        <f t="shared" si="83"/>
        <v>7.6638743125435581E-14</v>
      </c>
      <c r="DD88" s="2">
        <f t="shared" si="83"/>
        <v>7.4467614806756105E-15</v>
      </c>
      <c r="DE88" s="2">
        <f t="shared" si="83"/>
        <v>7.2439541806471361E-16</v>
      </c>
      <c r="DF88" s="2"/>
      <c r="DG88" s="6">
        <f t="shared" si="104"/>
        <v>165</v>
      </c>
      <c r="DH88" s="2">
        <f t="shared" si="88"/>
        <v>0.06</v>
      </c>
      <c r="DI88" s="2">
        <f t="shared" si="88"/>
        <v>0.11999999999819899</v>
      </c>
      <c r="DJ88" s="2">
        <f t="shared" si="88"/>
        <v>0.12753501280659524</v>
      </c>
      <c r="DK88" s="2">
        <f t="shared" si="88"/>
        <v>2.7227823669235342E-2</v>
      </c>
      <c r="DL88" s="2">
        <f t="shared" si="88"/>
        <v>2.4862822505472425E-3</v>
      </c>
      <c r="DM88" s="2">
        <f t="shared" si="88"/>
        <v>2.2237988451222492E-4</v>
      </c>
      <c r="DN88" s="2">
        <f t="shared" si="88"/>
        <v>1.952854588936015E-5</v>
      </c>
      <c r="DO88" s="2">
        <f t="shared" si="88"/>
        <v>1.6937889734069956E-6</v>
      </c>
      <c r="DP88" s="2">
        <f t="shared" si="88"/>
        <v>1.447274988664038E-7</v>
      </c>
      <c r="DQ88" s="2">
        <f t="shared" si="88"/>
        <v>1.0103261444127654E-8</v>
      </c>
      <c r="DR88" s="2">
        <f t="shared" si="88"/>
        <v>5.9291152321172541E-10</v>
      </c>
      <c r="DS88" s="2">
        <f t="shared" si="88"/>
        <v>3.8689784709333712E-11</v>
      </c>
      <c r="DT88" s="2">
        <f t="shared" si="88"/>
        <v>0</v>
      </c>
      <c r="DU88" s="21">
        <f t="shared" si="110"/>
        <v>257.13250916744687</v>
      </c>
      <c r="DV88" s="21">
        <f t="shared" si="110"/>
        <v>24.922412581193061</v>
      </c>
      <c r="DW88" s="21">
        <f t="shared" si="110"/>
        <v>2.418718733038661</v>
      </c>
      <c r="DX88" s="21">
        <f t="shared" si="110"/>
        <v>0.23501979233011941</v>
      </c>
      <c r="DY88" s="21">
        <f t="shared" si="110"/>
        <v>2.2861919394122271E-2</v>
      </c>
      <c r="DZ88" s="21">
        <f t="shared" si="110"/>
        <v>2.2262751576691852E-3</v>
      </c>
      <c r="EA88" s="21">
        <f t="shared" si="110"/>
        <v>2.1700738761511423E-4</v>
      </c>
      <c r="EB88" s="21">
        <f t="shared" si="110"/>
        <v>2.1172586305189264E-5</v>
      </c>
      <c r="EC88" s="21">
        <f t="shared" si="110"/>
        <v>2.0675378354831097E-6</v>
      </c>
      <c r="ED88" s="21">
        <f t="shared" si="110"/>
        <v>2.020652492535549E-7</v>
      </c>
      <c r="EE88" s="21">
        <f t="shared" si="110"/>
        <v>1.9763717609835164E-8</v>
      </c>
      <c r="EF88" s="21">
        <f t="shared" si="110"/>
        <v>1.9344892323145768E-9</v>
      </c>
      <c r="EG88" s="21">
        <f t="shared" si="110"/>
        <v>1.8948197809290509E-10</v>
      </c>
      <c r="EH88" s="2">
        <f t="shared" si="87"/>
        <v>59.727281556886226</v>
      </c>
      <c r="EI88" s="2">
        <f t="shared" si="87"/>
        <v>62.024484693689551</v>
      </c>
      <c r="EJ88" s="2">
        <f t="shared" si="87"/>
        <v>64.321687830492863</v>
      </c>
      <c r="EK88" s="2">
        <f t="shared" si="87"/>
        <v>66.618890967296181</v>
      </c>
      <c r="EL88" s="2">
        <f t="shared" si="87"/>
        <v>68.9160941040995</v>
      </c>
      <c r="EM88" s="2">
        <f t="shared" si="87"/>
        <v>71.213297240902818</v>
      </c>
      <c r="EN88" s="2">
        <f t="shared" si="87"/>
        <v>73.510500377706137</v>
      </c>
      <c r="EO88" s="2">
        <f t="shared" si="86"/>
        <v>75.807703514509456</v>
      </c>
      <c r="EP88" s="2">
        <f t="shared" si="86"/>
        <v>78.10490665131276</v>
      </c>
      <c r="EQ88" s="2">
        <f t="shared" si="86"/>
        <v>80.402109788116078</v>
      </c>
      <c r="ER88" s="2">
        <f t="shared" si="86"/>
        <v>82.699312924919397</v>
      </c>
      <c r="ES88" s="2">
        <f t="shared" si="86"/>
        <v>84.996516061722716</v>
      </c>
      <c r="ET88" s="2">
        <f t="shared" si="86"/>
        <v>87.293719198526034</v>
      </c>
      <c r="EU88" s="2">
        <f t="shared" si="115"/>
        <v>1.6294835815432595E-11</v>
      </c>
      <c r="EV88" s="2">
        <f t="shared" si="115"/>
        <v>1.5793670837259621E-12</v>
      </c>
      <c r="EW88" s="2">
        <f t="shared" si="115"/>
        <v>1.5327748625087116E-13</v>
      </c>
      <c r="EX88" s="2">
        <f t="shared" si="115"/>
        <v>1.4893522961351221E-14</v>
      </c>
      <c r="EY88" s="2">
        <f t="shared" si="115"/>
        <v>1.4487908361294272E-15</v>
      </c>
      <c r="EZ88" s="2">
        <f t="shared" si="115"/>
        <v>1.4108207589792069E-16</v>
      </c>
      <c r="FA88" s="2">
        <f t="shared" si="115"/>
        <v>1.3752052447092162E-17</v>
      </c>
      <c r="FB88" s="2">
        <f t="shared" si="114"/>
        <v>1.3417355072996999E-18</v>
      </c>
      <c r="FC88" s="2">
        <f t="shared" si="68"/>
        <v>1.3102267651984219E-19</v>
      </c>
      <c r="FD88" s="2">
        <f t="shared" si="68"/>
        <v>1.2805148875383707E-20</v>
      </c>
      <c r="FE88" s="2">
        <f t="shared" si="68"/>
        <v>1.2524535874420257E-21</v>
      </c>
      <c r="FF88" s="2">
        <f t="shared" si="68"/>
        <v>1.2259120610358534E-22</v>
      </c>
      <c r="FG88" s="2">
        <f t="shared" si="68"/>
        <v>1.2007729917167621E-23</v>
      </c>
    </row>
    <row r="89" spans="1:163" x14ac:dyDescent="0.25">
      <c r="A89" s="19">
        <v>71</v>
      </c>
      <c r="B89" s="19">
        <v>167</v>
      </c>
      <c r="C89" s="4">
        <f t="shared" si="105"/>
        <v>71</v>
      </c>
      <c r="D89" s="20">
        <f t="shared" si="105"/>
        <v>167</v>
      </c>
      <c r="E89" s="8">
        <f t="shared" si="92"/>
        <v>440.16</v>
      </c>
      <c r="F89" s="21">
        <f t="shared" si="111"/>
        <v>6.3371356147021542E-14</v>
      </c>
      <c r="G89" s="7">
        <f t="shared" si="93"/>
        <v>0.69646988488554984</v>
      </c>
      <c r="H89" s="7">
        <f t="shared" si="94"/>
        <v>8.0573903439079518E-3</v>
      </c>
      <c r="I89" s="32">
        <f t="shared" si="95"/>
        <v>92.064419867867954</v>
      </c>
      <c r="J89" s="2">
        <f t="shared" si="106"/>
        <v>1.2823461354040577</v>
      </c>
      <c r="K89" s="2">
        <f t="shared" si="96"/>
        <v>2.443468390679099</v>
      </c>
      <c r="L89" s="2">
        <f t="shared" si="112"/>
        <v>1.3488445364779733</v>
      </c>
      <c r="M89" s="2">
        <f t="shared" si="97"/>
        <v>0.99999999723590915</v>
      </c>
      <c r="N89" s="2">
        <f t="shared" si="98"/>
        <v>0.99999999711170151</v>
      </c>
      <c r="O89" s="2">
        <f t="shared" si="99"/>
        <v>0.99999994512232759</v>
      </c>
      <c r="P89" s="2">
        <f t="shared" si="100"/>
        <v>0.35412274026941726</v>
      </c>
      <c r="Q89" s="6">
        <f t="shared" si="101"/>
        <v>167</v>
      </c>
      <c r="R89" s="2">
        <f t="shared" si="89"/>
        <v>0.05</v>
      </c>
      <c r="S89" s="2">
        <f t="shared" si="89"/>
        <v>0.1</v>
      </c>
      <c r="T89" s="2">
        <f t="shared" si="89"/>
        <v>0.15</v>
      </c>
      <c r="U89" s="2">
        <f t="shared" si="89"/>
        <v>0.2</v>
      </c>
      <c r="V89" s="2">
        <f t="shared" si="89"/>
        <v>0.2</v>
      </c>
      <c r="W89" s="2">
        <f t="shared" si="89"/>
        <v>0.15</v>
      </c>
      <c r="X89" s="2">
        <f t="shared" si="89"/>
        <v>0.1</v>
      </c>
      <c r="Y89" s="2">
        <f t="shared" si="89"/>
        <v>4.9999997235909213E-2</v>
      </c>
      <c r="Z89" s="21">
        <f t="shared" si="107"/>
        <v>199826990.28720805</v>
      </c>
      <c r="AA89" s="21">
        <f t="shared" si="107"/>
        <v>19371820.511739545</v>
      </c>
      <c r="AB89" s="21">
        <f t="shared" si="107"/>
        <v>1881912.2469344633</v>
      </c>
      <c r="AC89" s="21">
        <f t="shared" si="107"/>
        <v>183173.44262873309</v>
      </c>
      <c r="AD89" s="21">
        <f t="shared" si="107"/>
        <v>17860.397695822776</v>
      </c>
      <c r="AE89" s="21">
        <f t="shared" si="107"/>
        <v>1744.3139655019654</v>
      </c>
      <c r="AF89" s="21">
        <f t="shared" si="107"/>
        <v>170.61195708471183</v>
      </c>
      <c r="AG89" s="21">
        <f t="shared" si="107"/>
        <v>16.710821810896146</v>
      </c>
      <c r="AH89" s="2">
        <f t="shared" si="113"/>
        <v>45.735302000260866</v>
      </c>
      <c r="AI89" s="2">
        <f t="shared" si="113"/>
        <v>48.022067100273908</v>
      </c>
      <c r="AJ89" s="2">
        <f t="shared" si="113"/>
        <v>50.308832200286957</v>
      </c>
      <c r="AK89" s="2">
        <f t="shared" si="113"/>
        <v>52.5955973003</v>
      </c>
      <c r="AL89" s="2">
        <f t="shared" si="113"/>
        <v>54.882362400313042</v>
      </c>
      <c r="AM89" s="2">
        <f t="shared" si="113"/>
        <v>57.169127500326084</v>
      </c>
      <c r="AN89" s="2">
        <f t="shared" si="113"/>
        <v>59.455892600339126</v>
      </c>
      <c r="AO89" s="2">
        <f t="shared" si="60"/>
        <v>61.742657700352176</v>
      </c>
      <c r="AP89" s="2">
        <f t="shared" si="75"/>
        <v>1.2663307371321214E-5</v>
      </c>
      <c r="AQ89" s="2">
        <f t="shared" si="74"/>
        <v>1.2276185369322394E-6</v>
      </c>
      <c r="AR89" s="2">
        <f t="shared" si="74"/>
        <v>1.1925933124010208E-7</v>
      </c>
      <c r="AS89" s="2">
        <f t="shared" si="74"/>
        <v>1.1607949469572723E-8</v>
      </c>
      <c r="AT89" s="2">
        <f t="shared" si="74"/>
        <v>1.1318376233117653E-9</v>
      </c>
      <c r="AU89" s="2">
        <f t="shared" si="74"/>
        <v>1.1053954154012529E-10</v>
      </c>
      <c r="AV89" s="2">
        <f t="shared" si="74"/>
        <v>1.0811911095358156E-11</v>
      </c>
      <c r="AW89" s="2">
        <f t="shared" si="74"/>
        <v>1.0589874404877984E-12</v>
      </c>
      <c r="AX89" s="2"/>
      <c r="AY89" s="6">
        <f t="shared" si="102"/>
        <v>167</v>
      </c>
      <c r="AZ89" s="2">
        <f t="shared" si="90"/>
        <v>0.05</v>
      </c>
      <c r="BA89" s="2">
        <f t="shared" si="90"/>
        <v>0.15</v>
      </c>
      <c r="BB89" s="2">
        <f t="shared" si="90"/>
        <v>0.2</v>
      </c>
      <c r="BC89" s="2">
        <f t="shared" si="90"/>
        <v>0.2</v>
      </c>
      <c r="BD89" s="2">
        <f t="shared" si="90"/>
        <v>0.2</v>
      </c>
      <c r="BE89" s="2">
        <f t="shared" si="90"/>
        <v>0.15</v>
      </c>
      <c r="BF89" s="2">
        <f t="shared" si="90"/>
        <v>4.9999997111701451E-2</v>
      </c>
      <c r="BG89" s="21">
        <f t="shared" si="108"/>
        <v>19327182.397760801</v>
      </c>
      <c r="BH89" s="21">
        <f t="shared" si="108"/>
        <v>1877455.2217395063</v>
      </c>
      <c r="BI89" s="21">
        <f t="shared" si="108"/>
        <v>182728.69635714774</v>
      </c>
      <c r="BJ89" s="21">
        <f t="shared" si="108"/>
        <v>17816.038139237884</v>
      </c>
      <c r="BK89" s="21">
        <f t="shared" si="108"/>
        <v>1739.8908122863058</v>
      </c>
      <c r="BL89" s="21">
        <f t="shared" si="108"/>
        <v>170.17100075326326</v>
      </c>
      <c r="BM89" s="21">
        <f t="shared" si="108"/>
        <v>16.666865971688846</v>
      </c>
      <c r="BN89" s="2">
        <f t="shared" ref="BN89:BT117" si="116">AZ$12/$E89</f>
        <v>48.022067100273908</v>
      </c>
      <c r="BO89" s="2">
        <f t="shared" si="116"/>
        <v>50.308832200286957</v>
      </c>
      <c r="BP89" s="2">
        <f t="shared" si="116"/>
        <v>52.5955973003</v>
      </c>
      <c r="BQ89" s="2">
        <f t="shared" si="116"/>
        <v>54.882362400313042</v>
      </c>
      <c r="BR89" s="2">
        <f t="shared" si="116"/>
        <v>57.169127500326084</v>
      </c>
      <c r="BS89" s="2">
        <f t="shared" si="116"/>
        <v>59.455892600339126</v>
      </c>
      <c r="BT89" s="2">
        <f t="shared" si="116"/>
        <v>61.742657700352176</v>
      </c>
      <c r="BU89" s="2">
        <f t="shared" si="84"/>
        <v>1.2247897591133753E-6</v>
      </c>
      <c r="BV89" s="2">
        <f t="shared" si="84"/>
        <v>1.1897688350911006E-7</v>
      </c>
      <c r="BW89" s="2">
        <f t="shared" si="84"/>
        <v>1.1579765295200822E-8</v>
      </c>
      <c r="BX89" s="2">
        <f t="shared" si="82"/>
        <v>1.1290264980528932E-9</v>
      </c>
      <c r="BY89" s="2">
        <f t="shared" si="82"/>
        <v>1.1025924032240266E-10</v>
      </c>
      <c r="BZ89" s="2">
        <f t="shared" si="82"/>
        <v>1.0783967094632636E-11</v>
      </c>
      <c r="CA89" s="2">
        <f t="shared" si="82"/>
        <v>1.0562018993466513E-12</v>
      </c>
      <c r="CB89" s="2"/>
      <c r="CC89" s="6">
        <f t="shared" si="103"/>
        <v>167</v>
      </c>
      <c r="CD89" s="2">
        <f t="shared" si="91"/>
        <v>0</v>
      </c>
      <c r="CE89" s="2">
        <f t="shared" si="91"/>
        <v>0</v>
      </c>
      <c r="CF89" s="2">
        <f t="shared" si="91"/>
        <v>0.05</v>
      </c>
      <c r="CG89" s="2">
        <f t="shared" si="91"/>
        <v>0.94999994512232755</v>
      </c>
      <c r="CH89" s="2">
        <f t="shared" si="91"/>
        <v>0</v>
      </c>
      <c r="CI89" s="2">
        <f t="shared" si="91"/>
        <v>0</v>
      </c>
      <c r="CJ89" s="2">
        <f t="shared" si="91"/>
        <v>0</v>
      </c>
      <c r="CK89" s="21">
        <f t="shared" si="109"/>
        <v>17816.038139237884</v>
      </c>
      <c r="CL89" s="21">
        <f t="shared" si="109"/>
        <v>1739.8908122863058</v>
      </c>
      <c r="CM89" s="21">
        <f t="shared" si="109"/>
        <v>170.17100075326326</v>
      </c>
      <c r="CN89" s="21">
        <f t="shared" si="109"/>
        <v>16.666865971688846</v>
      </c>
      <c r="CO89" s="21">
        <f t="shared" si="109"/>
        <v>1.6344979573461276</v>
      </c>
      <c r="CP89" s="21">
        <f t="shared" si="109"/>
        <v>0.16048648837393825</v>
      </c>
      <c r="CQ89" s="21">
        <f t="shared" si="109"/>
        <v>1.5775445402475045E-2</v>
      </c>
      <c r="CR89" s="2">
        <f t="shared" ref="CR89:CX117" si="117">CD$12/$E89</f>
        <v>54.882362400313042</v>
      </c>
      <c r="CS89" s="2">
        <f t="shared" si="117"/>
        <v>57.169127500326084</v>
      </c>
      <c r="CT89" s="2">
        <f t="shared" si="117"/>
        <v>59.455892600339126</v>
      </c>
      <c r="CU89" s="2">
        <f t="shared" si="117"/>
        <v>61.742657700352176</v>
      </c>
      <c r="CV89" s="2">
        <f t="shared" si="117"/>
        <v>64.029422800365225</v>
      </c>
      <c r="CW89" s="2">
        <f t="shared" si="117"/>
        <v>66.316187900378267</v>
      </c>
      <c r="CX89" s="2">
        <f t="shared" si="117"/>
        <v>68.60295300039131</v>
      </c>
      <c r="CY89" s="2">
        <f t="shared" si="85"/>
        <v>1.1290264980528932E-9</v>
      </c>
      <c r="CZ89" s="2">
        <f t="shared" si="85"/>
        <v>1.1025924032240266E-10</v>
      </c>
      <c r="DA89" s="2">
        <f t="shared" si="85"/>
        <v>1.0783967094632636E-11</v>
      </c>
      <c r="DB89" s="2">
        <f t="shared" si="83"/>
        <v>1.0562018993466513E-12</v>
      </c>
      <c r="DC89" s="2">
        <f t="shared" si="83"/>
        <v>1.035803521765634E-13</v>
      </c>
      <c r="DD89" s="2">
        <f t="shared" si="83"/>
        <v>1.0170246411529764E-14</v>
      </c>
      <c r="DE89" s="2">
        <f t="shared" si="83"/>
        <v>9.997113689781425E-16</v>
      </c>
      <c r="DF89" s="2"/>
      <c r="DG89" s="6">
        <f t="shared" si="104"/>
        <v>167</v>
      </c>
      <c r="DH89" s="2">
        <f t="shared" si="88"/>
        <v>0.06</v>
      </c>
      <c r="DI89" s="2">
        <f t="shared" si="88"/>
        <v>0.11999999999999959</v>
      </c>
      <c r="DJ89" s="2">
        <f t="shared" si="88"/>
        <v>0.13467375488904221</v>
      </c>
      <c r="DK89" s="2">
        <f t="shared" si="88"/>
        <v>3.5692428908444922E-2</v>
      </c>
      <c r="DL89" s="2">
        <f t="shared" si="88"/>
        <v>3.4164190523388906E-3</v>
      </c>
      <c r="DM89" s="2">
        <f t="shared" si="88"/>
        <v>3.0998350378537155E-4</v>
      </c>
      <c r="DN89" s="2">
        <f t="shared" si="88"/>
        <v>2.7518139042937984E-5</v>
      </c>
      <c r="DO89" s="2">
        <f t="shared" si="88"/>
        <v>2.4119061200611468E-6</v>
      </c>
      <c r="DP89" s="2">
        <f t="shared" si="88"/>
        <v>2.0825164399718156E-7</v>
      </c>
      <c r="DQ89" s="2">
        <f t="shared" si="88"/>
        <v>1.469039952461948E-8</v>
      </c>
      <c r="DR89" s="2">
        <f t="shared" si="88"/>
        <v>8.7115676339344359E-10</v>
      </c>
      <c r="DS89" s="2">
        <f t="shared" si="88"/>
        <v>5.7442992584810786E-11</v>
      </c>
      <c r="DT89" s="2">
        <f t="shared" si="88"/>
        <v>0</v>
      </c>
      <c r="DU89" s="21">
        <f t="shared" si="110"/>
        <v>340.34200150652651</v>
      </c>
      <c r="DV89" s="21">
        <f t="shared" si="110"/>
        <v>33.333731943377693</v>
      </c>
      <c r="DW89" s="21">
        <f t="shared" si="110"/>
        <v>3.2689959146922551</v>
      </c>
      <c r="DX89" s="21">
        <f t="shared" si="110"/>
        <v>0.3209729767478765</v>
      </c>
      <c r="DY89" s="21">
        <f t="shared" si="110"/>
        <v>3.1550890804950091E-2</v>
      </c>
      <c r="DZ89" s="21">
        <f t="shared" si="110"/>
        <v>3.1046494783733532E-3</v>
      </c>
      <c r="EA89" s="21">
        <f t="shared" si="110"/>
        <v>3.058038537097098E-4</v>
      </c>
      <c r="EB89" s="21">
        <f t="shared" si="110"/>
        <v>3.0149280985761181E-5</v>
      </c>
      <c r="EC89" s="21">
        <f t="shared" si="110"/>
        <v>2.9750279111001291E-6</v>
      </c>
      <c r="ED89" s="21">
        <f t="shared" si="110"/>
        <v>2.9380803362335576E-7</v>
      </c>
      <c r="EE89" s="21">
        <f t="shared" si="110"/>
        <v>2.9038559191643836E-8</v>
      </c>
      <c r="EF89" s="21">
        <f t="shared" si="110"/>
        <v>2.8721496625120578E-9</v>
      </c>
      <c r="EG89" s="21">
        <f t="shared" si="110"/>
        <v>2.8427778766133258E-10</v>
      </c>
      <c r="EH89" s="2">
        <f t="shared" si="87"/>
        <v>59.455892600339126</v>
      </c>
      <c r="EI89" s="2">
        <f t="shared" si="87"/>
        <v>61.742657700352176</v>
      </c>
      <c r="EJ89" s="2">
        <f t="shared" si="87"/>
        <v>64.029422800365225</v>
      </c>
      <c r="EK89" s="2">
        <f t="shared" si="87"/>
        <v>66.316187900378267</v>
      </c>
      <c r="EL89" s="2">
        <f t="shared" si="87"/>
        <v>68.60295300039131</v>
      </c>
      <c r="EM89" s="2">
        <f t="shared" si="87"/>
        <v>70.889718100404352</v>
      </c>
      <c r="EN89" s="2">
        <f t="shared" si="87"/>
        <v>73.176483200417394</v>
      </c>
      <c r="EO89" s="2">
        <f t="shared" si="86"/>
        <v>75.463248300430436</v>
      </c>
      <c r="EP89" s="2">
        <f t="shared" si="86"/>
        <v>77.750013400443478</v>
      </c>
      <c r="EQ89" s="2">
        <f t="shared" si="86"/>
        <v>80.036778500456521</v>
      </c>
      <c r="ER89" s="2">
        <f t="shared" si="86"/>
        <v>82.323543600469563</v>
      </c>
      <c r="ES89" s="2">
        <f t="shared" si="86"/>
        <v>84.610308700482605</v>
      </c>
      <c r="ET89" s="2">
        <f t="shared" si="86"/>
        <v>86.897073800495647</v>
      </c>
      <c r="EU89" s="2">
        <f t="shared" si="115"/>
        <v>2.1567934189265273E-11</v>
      </c>
      <c r="EV89" s="2">
        <f t="shared" si="115"/>
        <v>2.1124037986933026E-12</v>
      </c>
      <c r="EW89" s="2">
        <f t="shared" si="115"/>
        <v>2.071607043531268E-13</v>
      </c>
      <c r="EX89" s="2">
        <f t="shared" si="115"/>
        <v>2.0340492823059529E-14</v>
      </c>
      <c r="EY89" s="2">
        <f t="shared" si="115"/>
        <v>1.999422737956285E-15</v>
      </c>
      <c r="EZ89" s="2">
        <f t="shared" si="115"/>
        <v>1.9674584780566262E-16</v>
      </c>
      <c r="FA89" s="2">
        <f t="shared" si="115"/>
        <v>1.9379204924569701E-17</v>
      </c>
      <c r="FB89" s="2">
        <f t="shared" si="114"/>
        <v>1.9106008229252966E-18</v>
      </c>
      <c r="FC89" s="2">
        <f t="shared" si="68"/>
        <v>1.8853155330165581E-19</v>
      </c>
      <c r="FD89" s="2">
        <f t="shared" si="68"/>
        <v>1.861901353760176E-20</v>
      </c>
      <c r="FE89" s="2">
        <f t="shared" si="68"/>
        <v>1.8402128765300276E-21</v>
      </c>
      <c r="FF89" s="2">
        <f t="shared" si="68"/>
        <v>1.8201201917059933E-22</v>
      </c>
      <c r="FG89" s="2">
        <f t="shared" si="68"/>
        <v>1.8015068926573671E-23</v>
      </c>
    </row>
    <row r="90" spans="1:163" x14ac:dyDescent="0.25">
      <c r="A90" s="19">
        <v>72</v>
      </c>
      <c r="B90" s="19">
        <v>169</v>
      </c>
      <c r="C90" s="4">
        <f t="shared" si="105"/>
        <v>72</v>
      </c>
      <c r="D90" s="20">
        <f t="shared" si="105"/>
        <v>169</v>
      </c>
      <c r="E90" s="8">
        <f t="shared" si="92"/>
        <v>442.16</v>
      </c>
      <c r="F90" s="21">
        <f t="shared" si="111"/>
        <v>6.3371356147021542E-14</v>
      </c>
      <c r="G90" s="7">
        <f t="shared" si="93"/>
        <v>0.68617885856637095</v>
      </c>
      <c r="H90" s="7">
        <f t="shared" si="94"/>
        <v>8.0824905881635815E-3</v>
      </c>
      <c r="I90" s="32">
        <f t="shared" si="95"/>
        <v>92.136621355442202</v>
      </c>
      <c r="J90" s="2">
        <f t="shared" si="106"/>
        <v>1.3255720578546641</v>
      </c>
      <c r="K90" s="2">
        <f t="shared" si="96"/>
        <v>2.5155300212273195</v>
      </c>
      <c r="L90" s="2">
        <f t="shared" si="112"/>
        <v>1.3538222957097548</v>
      </c>
      <c r="M90" s="2">
        <f t="shared" si="97"/>
        <v>0.99999999998959255</v>
      </c>
      <c r="N90" s="2">
        <f t="shared" si="98"/>
        <v>0.99999999998896549</v>
      </c>
      <c r="O90" s="2">
        <f t="shared" si="99"/>
        <v>0.99999999979034337</v>
      </c>
      <c r="P90" s="2">
        <f t="shared" si="100"/>
        <v>0.36947474439374384</v>
      </c>
      <c r="Q90" s="6">
        <f t="shared" si="101"/>
        <v>169</v>
      </c>
      <c r="R90" s="2">
        <f t="shared" si="89"/>
        <v>0.05</v>
      </c>
      <c r="S90" s="2">
        <f t="shared" si="89"/>
        <v>0.1</v>
      </c>
      <c r="T90" s="2">
        <f t="shared" si="89"/>
        <v>0.15</v>
      </c>
      <c r="U90" s="2">
        <f t="shared" si="89"/>
        <v>0.2</v>
      </c>
      <c r="V90" s="2">
        <f t="shared" si="89"/>
        <v>0.2</v>
      </c>
      <c r="W90" s="2">
        <f t="shared" si="89"/>
        <v>0.15</v>
      </c>
      <c r="X90" s="2">
        <f t="shared" si="89"/>
        <v>0.1</v>
      </c>
      <c r="Y90" s="2">
        <f t="shared" si="89"/>
        <v>4.9999999989592626E-2</v>
      </c>
      <c r="Z90" s="21">
        <f t="shared" si="107"/>
        <v>247945270.74298367</v>
      </c>
      <c r="AA90" s="21">
        <f t="shared" si="107"/>
        <v>24286660.463719688</v>
      </c>
      <c r="AB90" s="21">
        <f t="shared" si="107"/>
        <v>2383922.4248881051</v>
      </c>
      <c r="AC90" s="21">
        <f t="shared" si="107"/>
        <v>234450.07863572461</v>
      </c>
      <c r="AD90" s="21">
        <f t="shared" si="107"/>
        <v>23097.974316550892</v>
      </c>
      <c r="AE90" s="21">
        <f t="shared" si="107"/>
        <v>2279.3032858853085</v>
      </c>
      <c r="AF90" s="21">
        <f t="shared" si="107"/>
        <v>225.25862608386353</v>
      </c>
      <c r="AG90" s="21">
        <f t="shared" si="107"/>
        <v>22.292774282808089</v>
      </c>
      <c r="AH90" s="2">
        <f t="shared" si="113"/>
        <v>45.528429818244128</v>
      </c>
      <c r="AI90" s="2">
        <f t="shared" si="113"/>
        <v>47.804851309156334</v>
      </c>
      <c r="AJ90" s="2">
        <f t="shared" si="113"/>
        <v>50.08127280006854</v>
      </c>
      <c r="AK90" s="2">
        <f t="shared" si="113"/>
        <v>52.357694290980746</v>
      </c>
      <c r="AL90" s="2">
        <f t="shared" si="113"/>
        <v>54.634115781892952</v>
      </c>
      <c r="AM90" s="2">
        <f t="shared" si="113"/>
        <v>56.910537272805158</v>
      </c>
      <c r="AN90" s="2">
        <f t="shared" si="113"/>
        <v>59.186958763717364</v>
      </c>
      <c r="AO90" s="2">
        <f t="shared" si="60"/>
        <v>61.463380254629577</v>
      </c>
      <c r="AP90" s="2">
        <f t="shared" si="75"/>
        <v>1.5712628059266437E-5</v>
      </c>
      <c r="AQ90" s="2">
        <f t="shared" si="74"/>
        <v>1.5390786099347835E-6</v>
      </c>
      <c r="AR90" s="2">
        <f t="shared" si="74"/>
        <v>1.51072397016632E-7</v>
      </c>
      <c r="AS90" s="2">
        <f t="shared" si="74"/>
        <v>1.485741943199297E-8</v>
      </c>
      <c r="AT90" s="2">
        <f t="shared" si="74"/>
        <v>1.4637499566912402E-9</v>
      </c>
      <c r="AU90" s="2">
        <f t="shared" si="74"/>
        <v>1.4444254029699115E-10</v>
      </c>
      <c r="AV90" s="2">
        <f t="shared" si="74"/>
        <v>1.4274944618751799E-11</v>
      </c>
      <c r="AW90" s="2">
        <f t="shared" si="74"/>
        <v>1.4127233385810776E-12</v>
      </c>
      <c r="AX90" s="2"/>
      <c r="AY90" s="6">
        <f t="shared" si="102"/>
        <v>169</v>
      </c>
      <c r="AZ90" s="2">
        <f t="shared" si="90"/>
        <v>0.05</v>
      </c>
      <c r="BA90" s="2">
        <f t="shared" si="90"/>
        <v>0.15</v>
      </c>
      <c r="BB90" s="2">
        <f t="shared" si="90"/>
        <v>0.2</v>
      </c>
      <c r="BC90" s="2">
        <f t="shared" si="90"/>
        <v>0.2</v>
      </c>
      <c r="BD90" s="2">
        <f t="shared" si="90"/>
        <v>0.2</v>
      </c>
      <c r="BE90" s="2">
        <f t="shared" si="90"/>
        <v>0.15</v>
      </c>
      <c r="BF90" s="2">
        <f t="shared" si="90"/>
        <v>4.9999999988965448E-2</v>
      </c>
      <c r="BG90" s="21">
        <f t="shared" si="108"/>
        <v>24230850.972117327</v>
      </c>
      <c r="BH90" s="21">
        <f t="shared" si="108"/>
        <v>2378291.1739337109</v>
      </c>
      <c r="BI90" s="21">
        <f t="shared" si="108"/>
        <v>233882.24234240403</v>
      </c>
      <c r="BJ90" s="21">
        <f t="shared" si="108"/>
        <v>23040.741715179829</v>
      </c>
      <c r="BK90" s="21">
        <f t="shared" si="108"/>
        <v>2273.5365651357192</v>
      </c>
      <c r="BL90" s="21">
        <f t="shared" si="108"/>
        <v>224.67768914671402</v>
      </c>
      <c r="BM90" s="21">
        <f t="shared" si="108"/>
        <v>22.234257182137043</v>
      </c>
      <c r="BN90" s="2">
        <f t="shared" si="116"/>
        <v>47.804851309156334</v>
      </c>
      <c r="BO90" s="2">
        <f t="shared" si="116"/>
        <v>50.08127280006854</v>
      </c>
      <c r="BP90" s="2">
        <f t="shared" si="116"/>
        <v>52.357694290980746</v>
      </c>
      <c r="BQ90" s="2">
        <f t="shared" si="116"/>
        <v>54.634115781892952</v>
      </c>
      <c r="BR90" s="2">
        <f t="shared" si="116"/>
        <v>56.910537272805158</v>
      </c>
      <c r="BS90" s="2">
        <f t="shared" si="116"/>
        <v>59.186958763717364</v>
      </c>
      <c r="BT90" s="2">
        <f t="shared" si="116"/>
        <v>61.463380254629577</v>
      </c>
      <c r="BU90" s="2">
        <f t="shared" si="84"/>
        <v>1.5355418867658801E-6</v>
      </c>
      <c r="BV90" s="2">
        <f t="shared" si="84"/>
        <v>1.5071553700684164E-7</v>
      </c>
      <c r="BW90" s="2">
        <f t="shared" si="84"/>
        <v>1.4821434876015543E-8</v>
      </c>
      <c r="BX90" s="2">
        <f t="shared" si="82"/>
        <v>1.4601230491265273E-9</v>
      </c>
      <c r="BY90" s="2">
        <f t="shared" si="82"/>
        <v>1.4407709538256826E-10</v>
      </c>
      <c r="BZ90" s="2">
        <f t="shared" si="82"/>
        <v>1.4238129857208729E-11</v>
      </c>
      <c r="CA90" s="2">
        <f t="shared" si="82"/>
        <v>1.4090150305537613E-12</v>
      </c>
      <c r="CB90" s="2"/>
      <c r="CC90" s="6">
        <f t="shared" si="103"/>
        <v>169</v>
      </c>
      <c r="CD90" s="2">
        <f t="shared" si="91"/>
        <v>0</v>
      </c>
      <c r="CE90" s="2">
        <f t="shared" si="91"/>
        <v>0</v>
      </c>
      <c r="CF90" s="2">
        <f t="shared" si="91"/>
        <v>0.05</v>
      </c>
      <c r="CG90" s="2">
        <f t="shared" si="91"/>
        <v>0.94999999979034333</v>
      </c>
      <c r="CH90" s="2">
        <f t="shared" si="91"/>
        <v>0</v>
      </c>
      <c r="CI90" s="2">
        <f t="shared" si="91"/>
        <v>0</v>
      </c>
      <c r="CJ90" s="2">
        <f t="shared" si="91"/>
        <v>0</v>
      </c>
      <c r="CK90" s="21">
        <f t="shared" si="109"/>
        <v>23040.741715179829</v>
      </c>
      <c r="CL90" s="21">
        <f t="shared" si="109"/>
        <v>2273.5365651357192</v>
      </c>
      <c r="CM90" s="21">
        <f t="shared" si="109"/>
        <v>224.67768914671402</v>
      </c>
      <c r="CN90" s="21">
        <f t="shared" si="109"/>
        <v>22.234257182137043</v>
      </c>
      <c r="CO90" s="21">
        <f t="shared" si="109"/>
        <v>2.2031659249098254</v>
      </c>
      <c r="CP90" s="21">
        <f t="shared" si="109"/>
        <v>0.21857239453916497</v>
      </c>
      <c r="CQ90" s="21">
        <f t="shared" si="109"/>
        <v>2.1708627183363284E-2</v>
      </c>
      <c r="CR90" s="2">
        <f t="shared" si="117"/>
        <v>54.634115781892952</v>
      </c>
      <c r="CS90" s="2">
        <f t="shared" si="117"/>
        <v>56.910537272805158</v>
      </c>
      <c r="CT90" s="2">
        <f t="shared" si="117"/>
        <v>59.186958763717364</v>
      </c>
      <c r="CU90" s="2">
        <f t="shared" si="117"/>
        <v>61.463380254629577</v>
      </c>
      <c r="CV90" s="2">
        <f t="shared" si="117"/>
        <v>63.739801745541783</v>
      </c>
      <c r="CW90" s="2">
        <f t="shared" si="117"/>
        <v>66.016223236453996</v>
      </c>
      <c r="CX90" s="2">
        <f t="shared" si="117"/>
        <v>68.292644727366195</v>
      </c>
      <c r="CY90" s="2">
        <f t="shared" si="85"/>
        <v>1.4601230491265273E-9</v>
      </c>
      <c r="CZ90" s="2">
        <f t="shared" si="85"/>
        <v>1.4407709538256826E-10</v>
      </c>
      <c r="DA90" s="2">
        <f t="shared" si="85"/>
        <v>1.4238129857208729E-11</v>
      </c>
      <c r="DB90" s="2">
        <f t="shared" si="83"/>
        <v>1.4090150305537613E-12</v>
      </c>
      <c r="DC90" s="2">
        <f t="shared" si="83"/>
        <v>1.3961761247844539E-13</v>
      </c>
      <c r="DD90" s="2">
        <f t="shared" si="83"/>
        <v>1.3851229058248821E-14</v>
      </c>
      <c r="DE90" s="2">
        <f t="shared" si="83"/>
        <v>1.3757051446998306E-15</v>
      </c>
      <c r="DF90" s="2"/>
      <c r="DG90" s="6">
        <f t="shared" si="104"/>
        <v>169</v>
      </c>
      <c r="DH90" s="2">
        <f t="shared" si="88"/>
        <v>0.06</v>
      </c>
      <c r="DI90" s="2">
        <f t="shared" si="88"/>
        <v>0.12</v>
      </c>
      <c r="DJ90" s="2">
        <f t="shared" si="88"/>
        <v>0.13829202138842714</v>
      </c>
      <c r="DK90" s="2">
        <f t="shared" si="88"/>
        <v>4.6035871885490603E-2</v>
      </c>
      <c r="DL90" s="2">
        <f t="shared" si="88"/>
        <v>4.6737041195068618E-3</v>
      </c>
      <c r="DM90" s="2">
        <f t="shared" si="88"/>
        <v>4.3074481575717806E-4</v>
      </c>
      <c r="DN90" s="2">
        <f t="shared" si="88"/>
        <v>3.8657199260041517E-5</v>
      </c>
      <c r="DO90" s="2">
        <f t="shared" si="88"/>
        <v>3.4236508232954323E-6</v>
      </c>
      <c r="DP90" s="2">
        <f t="shared" si="88"/>
        <v>2.9868505371233315E-7</v>
      </c>
      <c r="DQ90" s="2">
        <f t="shared" si="88"/>
        <v>2.1288857671164509E-8</v>
      </c>
      <c r="DR90" s="2">
        <f t="shared" si="88"/>
        <v>1.2755822531573812E-9</v>
      </c>
      <c r="DS90" s="2">
        <f t="shared" si="88"/>
        <v>8.4985050108343788E-11</v>
      </c>
      <c r="DT90" s="2">
        <f t="shared" si="88"/>
        <v>0</v>
      </c>
      <c r="DU90" s="21">
        <f t="shared" si="110"/>
        <v>449.35537829342803</v>
      </c>
      <c r="DV90" s="21">
        <f t="shared" si="110"/>
        <v>44.468514364274085</v>
      </c>
      <c r="DW90" s="21">
        <f t="shared" si="110"/>
        <v>4.4063318498196509</v>
      </c>
      <c r="DX90" s="21">
        <f t="shared" si="110"/>
        <v>0.43714478907832993</v>
      </c>
      <c r="DY90" s="21">
        <f t="shared" si="110"/>
        <v>4.3417254366726568E-2</v>
      </c>
      <c r="DZ90" s="21">
        <f t="shared" si="110"/>
        <v>4.3167519390366563E-3</v>
      </c>
      <c r="EA90" s="21">
        <f t="shared" si="110"/>
        <v>4.2961670826632175E-4</v>
      </c>
      <c r="EB90" s="21">
        <f t="shared" si="110"/>
        <v>4.2796551050467391E-5</v>
      </c>
      <c r="EC90" s="21">
        <f t="shared" si="110"/>
        <v>4.2669384420672223E-6</v>
      </c>
      <c r="ED90" s="21">
        <f t="shared" si="110"/>
        <v>4.257772440420167E-7</v>
      </c>
      <c r="EE90" s="21">
        <f t="shared" si="110"/>
        <v>4.2519409337876354E-8</v>
      </c>
      <c r="EF90" s="21">
        <f t="shared" si="110"/>
        <v>4.2492525227399146E-9</v>
      </c>
      <c r="EG90" s="21">
        <f t="shared" si="110"/>
        <v>4.2495374313738794E-10</v>
      </c>
      <c r="EH90" s="2">
        <f t="shared" si="87"/>
        <v>59.186958763717364</v>
      </c>
      <c r="EI90" s="2">
        <f t="shared" si="87"/>
        <v>61.463380254629577</v>
      </c>
      <c r="EJ90" s="2">
        <f t="shared" si="87"/>
        <v>63.739801745541783</v>
      </c>
      <c r="EK90" s="2">
        <f t="shared" si="87"/>
        <v>66.016223236453996</v>
      </c>
      <c r="EL90" s="2">
        <f t="shared" si="87"/>
        <v>68.292644727366195</v>
      </c>
      <c r="EM90" s="2">
        <f t="shared" si="87"/>
        <v>70.569066218278408</v>
      </c>
      <c r="EN90" s="2">
        <f t="shared" si="87"/>
        <v>72.845487709190607</v>
      </c>
      <c r="EO90" s="2">
        <f t="shared" si="87"/>
        <v>75.12190920010282</v>
      </c>
      <c r="EP90" s="2">
        <f t="shared" si="87"/>
        <v>77.398330691015019</v>
      </c>
      <c r="EQ90" s="2">
        <f t="shared" si="87"/>
        <v>79.674752181927232</v>
      </c>
      <c r="ER90" s="2">
        <f t="shared" si="87"/>
        <v>81.951173672839431</v>
      </c>
      <c r="ES90" s="2">
        <f t="shared" si="87"/>
        <v>84.227595163751644</v>
      </c>
      <c r="ET90" s="2">
        <f t="shared" si="87"/>
        <v>86.504016654663843</v>
      </c>
      <c r="EU90" s="2">
        <f t="shared" si="115"/>
        <v>2.8476259714417458E-11</v>
      </c>
      <c r="EV90" s="2">
        <f t="shared" si="115"/>
        <v>2.8180300611075225E-12</v>
      </c>
      <c r="EW90" s="2">
        <f t="shared" si="115"/>
        <v>2.7923522495689078E-13</v>
      </c>
      <c r="EX90" s="2">
        <f t="shared" si="115"/>
        <v>2.7702458116497641E-14</v>
      </c>
      <c r="EY90" s="2">
        <f t="shared" si="115"/>
        <v>2.7514102893996613E-15</v>
      </c>
      <c r="EZ90" s="2">
        <f t="shared" si="115"/>
        <v>2.7355842452703799E-16</v>
      </c>
      <c r="FA90" s="2">
        <f t="shared" si="115"/>
        <v>2.7225393426256136E-17</v>
      </c>
      <c r="FB90" s="2">
        <f t="shared" si="114"/>
        <v>2.7120754784833581E-18</v>
      </c>
      <c r="FC90" s="2">
        <f t="shared" si="68"/>
        <v>2.7040167566965919E-19</v>
      </c>
      <c r="FD90" s="2">
        <f t="shared" si="68"/>
        <v>2.6982081371483949E-20</v>
      </c>
      <c r="FE90" s="2">
        <f t="shared" si="68"/>
        <v>2.694512632311556E-21</v>
      </c>
      <c r="FF90" s="2">
        <f t="shared" si="68"/>
        <v>2.6928089497718088E-22</v>
      </c>
      <c r="FG90" s="2">
        <f t="shared" si="68"/>
        <v>2.692989500236932E-23</v>
      </c>
    </row>
    <row r="91" spans="1:163" x14ac:dyDescent="0.25">
      <c r="A91" s="19">
        <v>73</v>
      </c>
      <c r="B91" s="19">
        <v>171</v>
      </c>
      <c r="C91" s="4">
        <f t="shared" si="105"/>
        <v>73</v>
      </c>
      <c r="D91" s="20">
        <f t="shared" si="105"/>
        <v>171</v>
      </c>
      <c r="E91" s="8">
        <f t="shared" si="92"/>
        <v>444.16</v>
      </c>
      <c r="F91" s="21">
        <f t="shared" si="111"/>
        <v>6.3371356147021542E-14</v>
      </c>
      <c r="G91" s="7">
        <f t="shared" si="93"/>
        <v>0.67580816314934544</v>
      </c>
      <c r="H91" s="7">
        <f t="shared" si="94"/>
        <v>8.1077849679279633E-3</v>
      </c>
      <c r="I91" s="32">
        <f t="shared" si="95"/>
        <v>92.209494637327651</v>
      </c>
      <c r="J91" s="2">
        <f t="shared" si="106"/>
        <v>1.3705977961940488</v>
      </c>
      <c r="K91" s="2">
        <f t="shared" si="96"/>
        <v>2.5925737490471819</v>
      </c>
      <c r="L91" s="2">
        <f t="shared" si="112"/>
        <v>1.3588651289934406</v>
      </c>
      <c r="M91" s="2">
        <f t="shared" si="97"/>
        <v>0.99999999999999345</v>
      </c>
      <c r="N91" s="2">
        <f t="shared" si="98"/>
        <v>0.99999999999999301</v>
      </c>
      <c r="O91" s="2">
        <f t="shared" si="99"/>
        <v>0.99999999999986544</v>
      </c>
      <c r="P91" s="2">
        <f t="shared" si="100"/>
        <v>0.38484962650390631</v>
      </c>
      <c r="Q91" s="6">
        <f t="shared" si="101"/>
        <v>171</v>
      </c>
      <c r="R91" s="2">
        <f t="shared" si="89"/>
        <v>0.05</v>
      </c>
      <c r="S91" s="2">
        <f t="shared" si="89"/>
        <v>0.1</v>
      </c>
      <c r="T91" s="2">
        <f t="shared" si="89"/>
        <v>0.15</v>
      </c>
      <c r="U91" s="2">
        <f t="shared" si="89"/>
        <v>0.2</v>
      </c>
      <c r="V91" s="2">
        <f t="shared" si="89"/>
        <v>0.2</v>
      </c>
      <c r="W91" s="2">
        <f t="shared" si="89"/>
        <v>0.15</v>
      </c>
      <c r="X91" s="2">
        <f t="shared" si="89"/>
        <v>0.1</v>
      </c>
      <c r="Y91" s="2">
        <f t="shared" si="89"/>
        <v>4.9999999999993452E-2</v>
      </c>
      <c r="Z91" s="21">
        <f t="shared" si="107"/>
        <v>307065240.95956784</v>
      </c>
      <c r="AA91" s="21">
        <f t="shared" si="107"/>
        <v>30387701.774912536</v>
      </c>
      <c r="AB91" s="21">
        <f t="shared" si="107"/>
        <v>3013540.9782759761</v>
      </c>
      <c r="AC91" s="21">
        <f t="shared" si="107"/>
        <v>299426.36117204651</v>
      </c>
      <c r="AD91" s="21">
        <f t="shared" si="107"/>
        <v>29803.548868074256</v>
      </c>
      <c r="AE91" s="21">
        <f t="shared" si="107"/>
        <v>2971.3269100357529</v>
      </c>
      <c r="AF91" s="21">
        <f t="shared" si="107"/>
        <v>296.6769470171447</v>
      </c>
      <c r="AG91" s="21">
        <f t="shared" si="107"/>
        <v>29.663362345684138</v>
      </c>
      <c r="AH91" s="2">
        <f t="shared" si="113"/>
        <v>45.323420678212408</v>
      </c>
      <c r="AI91" s="2">
        <f t="shared" si="113"/>
        <v>47.589591712123031</v>
      </c>
      <c r="AJ91" s="2">
        <f t="shared" si="113"/>
        <v>49.855762746033648</v>
      </c>
      <c r="AK91" s="2">
        <f t="shared" si="113"/>
        <v>52.121933779944271</v>
      </c>
      <c r="AL91" s="2">
        <f t="shared" si="113"/>
        <v>54.388104813854888</v>
      </c>
      <c r="AM91" s="2">
        <f t="shared" si="113"/>
        <v>56.654275847765511</v>
      </c>
      <c r="AN91" s="2">
        <f t="shared" si="113"/>
        <v>58.920446881676128</v>
      </c>
      <c r="AO91" s="2">
        <f t="shared" si="60"/>
        <v>61.186617915586758</v>
      </c>
      <c r="AP91" s="2">
        <f t="shared" si="75"/>
        <v>1.9459140747262899E-5</v>
      </c>
      <c r="AQ91" s="2">
        <f t="shared" si="74"/>
        <v>1.9257098717340768E-6</v>
      </c>
      <c r="AR91" s="2">
        <f t="shared" si="74"/>
        <v>1.9097217860014726E-7</v>
      </c>
      <c r="AS91" s="2">
        <f t="shared" si="74"/>
        <v>1.8975054573711721E-8</v>
      </c>
      <c r="AT91" s="2">
        <f t="shared" si="74"/>
        <v>1.8886913097662316E-9</v>
      </c>
      <c r="AU91" s="2">
        <f t="shared" si="74"/>
        <v>1.8829701584518154E-10</v>
      </c>
      <c r="AV91" s="2">
        <f t="shared" si="74"/>
        <v>1.8800820470037044E-11</v>
      </c>
      <c r="AW91" s="2">
        <f t="shared" si="74"/>
        <v>1.8798074997265813E-12</v>
      </c>
      <c r="AX91" s="2"/>
      <c r="AY91" s="6">
        <f t="shared" si="102"/>
        <v>171</v>
      </c>
      <c r="AZ91" s="2">
        <f t="shared" si="90"/>
        <v>0.05</v>
      </c>
      <c r="BA91" s="2">
        <f t="shared" si="90"/>
        <v>0.15</v>
      </c>
      <c r="BB91" s="2">
        <f t="shared" si="90"/>
        <v>0.2</v>
      </c>
      <c r="BC91" s="2">
        <f t="shared" si="90"/>
        <v>0.2</v>
      </c>
      <c r="BD91" s="2">
        <f t="shared" si="90"/>
        <v>0.2</v>
      </c>
      <c r="BE91" s="2">
        <f t="shared" si="90"/>
        <v>0.15</v>
      </c>
      <c r="BF91" s="2">
        <f t="shared" si="90"/>
        <v>4.9999999999992918E-2</v>
      </c>
      <c r="BG91" s="21">
        <f t="shared" si="108"/>
        <v>30318064.438637156</v>
      </c>
      <c r="BH91" s="21">
        <f t="shared" si="108"/>
        <v>3006441.0138976555</v>
      </c>
      <c r="BI91" s="21">
        <f t="shared" si="108"/>
        <v>298702.95018950471</v>
      </c>
      <c r="BJ91" s="21">
        <f t="shared" si="108"/>
        <v>29729.87550288584</v>
      </c>
      <c r="BK91" s="21">
        <f t="shared" si="108"/>
        <v>2963.8263067984512</v>
      </c>
      <c r="BL91" s="21">
        <f t="shared" si="108"/>
        <v>295.91347640307833</v>
      </c>
      <c r="BM91" s="21">
        <f t="shared" si="108"/>
        <v>29.585659211182637</v>
      </c>
      <c r="BN91" s="2">
        <f t="shared" si="116"/>
        <v>47.589591712123031</v>
      </c>
      <c r="BO91" s="2">
        <f t="shared" si="116"/>
        <v>49.855762746033648</v>
      </c>
      <c r="BP91" s="2">
        <f t="shared" si="116"/>
        <v>52.121933779944271</v>
      </c>
      <c r="BQ91" s="2">
        <f t="shared" si="116"/>
        <v>54.388104813854888</v>
      </c>
      <c r="BR91" s="2">
        <f t="shared" si="116"/>
        <v>56.654275847765511</v>
      </c>
      <c r="BS91" s="2">
        <f t="shared" si="116"/>
        <v>58.920446881676128</v>
      </c>
      <c r="BT91" s="2">
        <f t="shared" si="116"/>
        <v>61.186617915586758</v>
      </c>
      <c r="BU91" s="2">
        <f t="shared" si="84"/>
        <v>1.9212968592956537E-6</v>
      </c>
      <c r="BV91" s="2">
        <f t="shared" si="84"/>
        <v>1.9052224422889136E-7</v>
      </c>
      <c r="BW91" s="2">
        <f t="shared" si="84"/>
        <v>1.8929211038696195E-8</v>
      </c>
      <c r="BX91" s="2">
        <f t="shared" si="82"/>
        <v>1.8840225287023201E-9</v>
      </c>
      <c r="BY91" s="2">
        <f t="shared" si="82"/>
        <v>1.8782169244611275E-10</v>
      </c>
      <c r="BZ91" s="2">
        <f t="shared" si="82"/>
        <v>1.8752438301845251E-11</v>
      </c>
      <c r="CA91" s="2">
        <f t="shared" si="82"/>
        <v>1.8748833467163463E-12</v>
      </c>
      <c r="CB91" s="2"/>
      <c r="CC91" s="6">
        <f t="shared" si="103"/>
        <v>171</v>
      </c>
      <c r="CD91" s="2">
        <f t="shared" si="91"/>
        <v>0</v>
      </c>
      <c r="CE91" s="2">
        <f t="shared" si="91"/>
        <v>0</v>
      </c>
      <c r="CF91" s="2">
        <f t="shared" si="91"/>
        <v>0.05</v>
      </c>
      <c r="CG91" s="2">
        <f t="shared" si="91"/>
        <v>0.9499999999998654</v>
      </c>
      <c r="CH91" s="2">
        <f t="shared" si="91"/>
        <v>0</v>
      </c>
      <c r="CI91" s="2">
        <f t="shared" si="91"/>
        <v>0</v>
      </c>
      <c r="CJ91" s="2">
        <f t="shared" si="91"/>
        <v>0</v>
      </c>
      <c r="CK91" s="21">
        <f t="shared" si="109"/>
        <v>29729.87550288584</v>
      </c>
      <c r="CL91" s="21">
        <f t="shared" si="109"/>
        <v>2963.8263067984512</v>
      </c>
      <c r="CM91" s="21">
        <f t="shared" si="109"/>
        <v>295.91347640307833</v>
      </c>
      <c r="CN91" s="21">
        <f t="shared" si="109"/>
        <v>29.585659211182637</v>
      </c>
      <c r="CO91" s="21">
        <f t="shared" si="109"/>
        <v>2.9618258374220763</v>
      </c>
      <c r="CP91" s="21">
        <f t="shared" si="109"/>
        <v>0.29686648983589281</v>
      </c>
      <c r="CQ91" s="21">
        <f t="shared" si="109"/>
        <v>2.9788707902780612E-2</v>
      </c>
      <c r="CR91" s="2">
        <f t="shared" si="117"/>
        <v>54.388104813854888</v>
      </c>
      <c r="CS91" s="2">
        <f t="shared" si="117"/>
        <v>56.654275847765511</v>
      </c>
      <c r="CT91" s="2">
        <f t="shared" si="117"/>
        <v>58.920446881676128</v>
      </c>
      <c r="CU91" s="2">
        <f t="shared" si="117"/>
        <v>61.186617915586758</v>
      </c>
      <c r="CV91" s="2">
        <f t="shared" si="117"/>
        <v>63.452788949497375</v>
      </c>
      <c r="CW91" s="2">
        <f t="shared" si="117"/>
        <v>65.718959983407998</v>
      </c>
      <c r="CX91" s="2">
        <f t="shared" si="117"/>
        <v>67.985131017318622</v>
      </c>
      <c r="CY91" s="2">
        <f t="shared" si="85"/>
        <v>1.8840225287023201E-9</v>
      </c>
      <c r="CZ91" s="2">
        <f t="shared" si="85"/>
        <v>1.8782169244611275E-10</v>
      </c>
      <c r="DA91" s="2">
        <f t="shared" si="85"/>
        <v>1.8752438301845251E-11</v>
      </c>
      <c r="DB91" s="2">
        <f t="shared" si="83"/>
        <v>1.8748833467163463E-12</v>
      </c>
      <c r="DC91" s="2">
        <f t="shared" si="83"/>
        <v>1.8769491998872745E-13</v>
      </c>
      <c r="DD91" s="2">
        <f t="shared" si="83"/>
        <v>1.8812832055506606E-14</v>
      </c>
      <c r="DE91" s="2">
        <f t="shared" si="83"/>
        <v>1.8877508176667082E-15</v>
      </c>
      <c r="DF91" s="2"/>
      <c r="DG91" s="6">
        <f t="shared" si="104"/>
        <v>171</v>
      </c>
      <c r="DH91" s="2">
        <f t="shared" si="88"/>
        <v>0.06</v>
      </c>
      <c r="DI91" s="2">
        <f t="shared" si="88"/>
        <v>0.12</v>
      </c>
      <c r="DJ91" s="2">
        <f t="shared" si="88"/>
        <v>0.13962544223873669</v>
      </c>
      <c r="DK91" s="2">
        <f t="shared" si="88"/>
        <v>5.8205959531073735E-2</v>
      </c>
      <c r="DL91" s="2">
        <f t="shared" si="88"/>
        <v>6.3621148259017666E-3</v>
      </c>
      <c r="DM91" s="2">
        <f t="shared" si="88"/>
        <v>5.9666540114464714E-4</v>
      </c>
      <c r="DN91" s="2">
        <f t="shared" si="88"/>
        <v>5.4140079104999515E-5</v>
      </c>
      <c r="DO91" s="2">
        <f t="shared" si="88"/>
        <v>4.8446747559172109E-6</v>
      </c>
      <c r="DP91" s="2">
        <f t="shared" si="88"/>
        <v>4.2701701183922582E-7</v>
      </c>
      <c r="DQ91" s="2">
        <f t="shared" si="88"/>
        <v>3.0749452878398033E-8</v>
      </c>
      <c r="DR91" s="2">
        <f t="shared" si="88"/>
        <v>1.861428944316401E-9</v>
      </c>
      <c r="DS91" s="2">
        <f t="shared" si="88"/>
        <v>1.2529489890056312E-10</v>
      </c>
      <c r="DT91" s="2">
        <f t="shared" si="88"/>
        <v>0</v>
      </c>
      <c r="DU91" s="21">
        <f t="shared" si="110"/>
        <v>591.82695280615667</v>
      </c>
      <c r="DV91" s="21">
        <f t="shared" si="110"/>
        <v>59.171318422365275</v>
      </c>
      <c r="DW91" s="21">
        <f t="shared" si="110"/>
        <v>5.9236516748441526</v>
      </c>
      <c r="DX91" s="21">
        <f t="shared" si="110"/>
        <v>0.59373297967178562</v>
      </c>
      <c r="DY91" s="21">
        <f t="shared" si="110"/>
        <v>5.9577415805561224E-2</v>
      </c>
      <c r="DZ91" s="21">
        <f t="shared" si="110"/>
        <v>5.9845256160735247E-3</v>
      </c>
      <c r="EA91" s="21">
        <f t="shared" si="110"/>
        <v>6.0173744216651583E-4</v>
      </c>
      <c r="EB91" s="21">
        <f t="shared" si="110"/>
        <v>6.0560268184993991E-5</v>
      </c>
      <c r="EC91" s="21">
        <f t="shared" si="110"/>
        <v>6.1002616328566955E-6</v>
      </c>
      <c r="ED91" s="21">
        <f t="shared" si="110"/>
        <v>6.1498924672920272E-7</v>
      </c>
      <c r="EE91" s="21">
        <f t="shared" si="110"/>
        <v>6.2047633376544466E-8</v>
      </c>
      <c r="EF91" s="21">
        <f t="shared" si="110"/>
        <v>6.2647450160037743E-9</v>
      </c>
      <c r="EG91" s="21">
        <f t="shared" si="110"/>
        <v>6.3297319524807746E-10</v>
      </c>
      <c r="EH91" s="2">
        <f t="shared" si="87"/>
        <v>58.920446881676128</v>
      </c>
      <c r="EI91" s="2">
        <f t="shared" si="87"/>
        <v>61.186617915586758</v>
      </c>
      <c r="EJ91" s="2">
        <f t="shared" si="87"/>
        <v>63.452788949497375</v>
      </c>
      <c r="EK91" s="2">
        <f t="shared" si="87"/>
        <v>65.718959983407998</v>
      </c>
      <c r="EL91" s="2">
        <f t="shared" si="87"/>
        <v>67.985131017318622</v>
      </c>
      <c r="EM91" s="2">
        <f t="shared" si="87"/>
        <v>70.251302051229231</v>
      </c>
      <c r="EN91" s="2">
        <f t="shared" si="87"/>
        <v>72.517473085139855</v>
      </c>
      <c r="EO91" s="2">
        <f t="shared" si="87"/>
        <v>74.783644119050479</v>
      </c>
      <c r="EP91" s="2">
        <f t="shared" si="87"/>
        <v>77.049815152961102</v>
      </c>
      <c r="EQ91" s="2">
        <f t="shared" si="87"/>
        <v>79.315986186871712</v>
      </c>
      <c r="ER91" s="2">
        <f t="shared" si="87"/>
        <v>81.582157220782335</v>
      </c>
      <c r="ES91" s="2">
        <f t="shared" si="87"/>
        <v>83.848328254692959</v>
      </c>
      <c r="ET91" s="2">
        <f t="shared" si="87"/>
        <v>86.114499288603582</v>
      </c>
      <c r="EU91" s="2">
        <f t="shared" si="115"/>
        <v>3.7504876603690502E-11</v>
      </c>
      <c r="EV91" s="2">
        <f t="shared" si="115"/>
        <v>3.7497666934326926E-12</v>
      </c>
      <c r="EW91" s="2">
        <f t="shared" si="115"/>
        <v>3.7538983997745489E-13</v>
      </c>
      <c r="EX91" s="2">
        <f t="shared" si="115"/>
        <v>3.7625664111013212E-14</v>
      </c>
      <c r="EY91" s="2">
        <f t="shared" si="115"/>
        <v>3.7755016353334164E-15</v>
      </c>
      <c r="EZ91" s="2">
        <f t="shared" si="115"/>
        <v>3.7924750418716907E-16</v>
      </c>
      <c r="FA91" s="2">
        <f t="shared" si="115"/>
        <v>3.8132917754532061E-17</v>
      </c>
      <c r="FB91" s="2">
        <f t="shared" si="114"/>
        <v>3.8377863235103924E-18</v>
      </c>
      <c r="FC91" s="2">
        <f t="shared" si="68"/>
        <v>3.8658185252577282E-19</v>
      </c>
      <c r="FD91" s="2">
        <f t="shared" si="68"/>
        <v>3.8972702581064814E-20</v>
      </c>
      <c r="FE91" s="2">
        <f t="shared" si="68"/>
        <v>3.9320426727848207E-21</v>
      </c>
      <c r="FF91" s="2">
        <f t="shared" si="68"/>
        <v>3.9700538757945334E-22</v>
      </c>
      <c r="FG91" s="2">
        <f t="shared" si="68"/>
        <v>4.011236978758412E-23</v>
      </c>
    </row>
    <row r="92" spans="1:163" x14ac:dyDescent="0.25">
      <c r="A92" s="19">
        <v>74</v>
      </c>
      <c r="B92" s="19">
        <v>173</v>
      </c>
      <c r="C92" s="4">
        <f t="shared" si="105"/>
        <v>74</v>
      </c>
      <c r="D92" s="20">
        <f t="shared" si="105"/>
        <v>173</v>
      </c>
      <c r="E92" s="8">
        <f t="shared" si="92"/>
        <v>446.16</v>
      </c>
      <c r="F92" s="21">
        <f t="shared" si="111"/>
        <v>6.3371356147021542E-14</v>
      </c>
      <c r="G92" s="7">
        <f t="shared" si="93"/>
        <v>0.66463783293959799</v>
      </c>
      <c r="H92" s="7">
        <f t="shared" si="94"/>
        <v>8.1350296757571067E-3</v>
      </c>
      <c r="I92" s="32">
        <f t="shared" si="95"/>
        <v>92.288113820675207</v>
      </c>
      <c r="J92" s="2">
        <f t="shared" si="106"/>
        <v>1.4207974041481666</v>
      </c>
      <c r="K92" s="2">
        <f t="shared" si="96"/>
        <v>2.6809382771452528</v>
      </c>
      <c r="L92" s="2">
        <f t="shared" si="112"/>
        <v>1.3643280192382896</v>
      </c>
      <c r="M92" s="2">
        <f t="shared" si="97"/>
        <v>1</v>
      </c>
      <c r="N92" s="2">
        <f t="shared" si="98"/>
        <v>1</v>
      </c>
      <c r="O92" s="2">
        <f t="shared" si="99"/>
        <v>1</v>
      </c>
      <c r="P92" s="2">
        <f t="shared" si="100"/>
        <v>0.40130304004069578</v>
      </c>
      <c r="Q92" s="6">
        <f t="shared" si="101"/>
        <v>173</v>
      </c>
      <c r="R92" s="2">
        <f t="shared" si="89"/>
        <v>0.05</v>
      </c>
      <c r="S92" s="2">
        <f t="shared" si="89"/>
        <v>0.1</v>
      </c>
      <c r="T92" s="2">
        <f t="shared" si="89"/>
        <v>0.15</v>
      </c>
      <c r="U92" s="2">
        <f t="shared" si="89"/>
        <v>0.2</v>
      </c>
      <c r="V92" s="2">
        <f t="shared" si="89"/>
        <v>0.2</v>
      </c>
      <c r="W92" s="2">
        <f t="shared" si="89"/>
        <v>0.15</v>
      </c>
      <c r="X92" s="2">
        <f t="shared" si="89"/>
        <v>0.1</v>
      </c>
      <c r="Y92" s="2">
        <f t="shared" si="89"/>
        <v>0.05</v>
      </c>
      <c r="Z92" s="21">
        <f t="shared" si="107"/>
        <v>379568073.08656937</v>
      </c>
      <c r="AA92" s="21">
        <f t="shared" si="107"/>
        <v>37946540.125507854</v>
      </c>
      <c r="AB92" s="21">
        <f t="shared" si="107"/>
        <v>3801600.2247572155</v>
      </c>
      <c r="AC92" s="21">
        <f t="shared" si="107"/>
        <v>381587.4913605788</v>
      </c>
      <c r="AD92" s="21">
        <f t="shared" si="107"/>
        <v>38369.540860162182</v>
      </c>
      <c r="AE92" s="21">
        <f t="shared" si="107"/>
        <v>3864.4116044438224</v>
      </c>
      <c r="AF92" s="21">
        <f t="shared" si="107"/>
        <v>389.79016827014857</v>
      </c>
      <c r="AG92" s="21">
        <f t="shared" si="107"/>
        <v>39.371451981963972</v>
      </c>
      <c r="AH92" s="2">
        <f t="shared" si="113"/>
        <v>45.120249525808731</v>
      </c>
      <c r="AI92" s="2">
        <f t="shared" si="113"/>
        <v>47.376262002099168</v>
      </c>
      <c r="AJ92" s="2">
        <f t="shared" si="113"/>
        <v>49.632274478389604</v>
      </c>
      <c r="AK92" s="2">
        <f t="shared" si="113"/>
        <v>51.888286954680041</v>
      </c>
      <c r="AL92" s="2">
        <f t="shared" si="113"/>
        <v>54.144299430970477</v>
      </c>
      <c r="AM92" s="2">
        <f t="shared" si="113"/>
        <v>56.400311907260914</v>
      </c>
      <c r="AN92" s="2">
        <f t="shared" si="113"/>
        <v>58.65632438355135</v>
      </c>
      <c r="AO92" s="2">
        <f t="shared" si="60"/>
        <v>60.912336859841794</v>
      </c>
      <c r="AP92" s="2">
        <f t="shared" si="75"/>
        <v>2.4053743543650829E-5</v>
      </c>
      <c r="AQ92" s="2">
        <f t="shared" si="74"/>
        <v>2.4047237089074176E-6</v>
      </c>
      <c r="AR92" s="2">
        <f t="shared" si="74"/>
        <v>2.4091256177386331E-7</v>
      </c>
      <c r="AS92" s="2">
        <f t="shared" si="74"/>
        <v>2.4181716816331004E-8</v>
      </c>
      <c r="AT92" s="2">
        <f t="shared" si="74"/>
        <v>2.43152983904937E-9</v>
      </c>
      <c r="AU92" s="2">
        <f t="shared" si="74"/>
        <v>2.4489300408396919E-10</v>
      </c>
      <c r="AV92" s="2">
        <f t="shared" si="74"/>
        <v>2.4701531576057569E-11</v>
      </c>
      <c r="AW92" s="2">
        <f t="shared" si="74"/>
        <v>2.4950223055744793E-12</v>
      </c>
      <c r="AX92" s="2"/>
      <c r="AY92" s="6">
        <f t="shared" si="102"/>
        <v>173</v>
      </c>
      <c r="AZ92" s="2">
        <f t="shared" si="90"/>
        <v>0.05</v>
      </c>
      <c r="BA92" s="2">
        <f t="shared" si="90"/>
        <v>0.15</v>
      </c>
      <c r="BB92" s="2">
        <f t="shared" si="90"/>
        <v>0.2</v>
      </c>
      <c r="BC92" s="2">
        <f t="shared" si="90"/>
        <v>0.2</v>
      </c>
      <c r="BD92" s="2">
        <f t="shared" si="90"/>
        <v>0.2</v>
      </c>
      <c r="BE92" s="2">
        <f t="shared" si="90"/>
        <v>0.15</v>
      </c>
      <c r="BF92" s="2">
        <f t="shared" si="90"/>
        <v>0.05</v>
      </c>
      <c r="BG92" s="21">
        <f t="shared" si="108"/>
        <v>37859820.045266181</v>
      </c>
      <c r="BH92" s="21">
        <f t="shared" si="108"/>
        <v>3792666.9420271814</v>
      </c>
      <c r="BI92" s="21">
        <f t="shared" si="108"/>
        <v>380667.86621244019</v>
      </c>
      <c r="BJ92" s="21">
        <f t="shared" si="108"/>
        <v>38274.916822447696</v>
      </c>
      <c r="BK92" s="21">
        <f t="shared" si="108"/>
        <v>3854.6785857486329</v>
      </c>
      <c r="BL92" s="21">
        <f t="shared" si="108"/>
        <v>388.7892470613474</v>
      </c>
      <c r="BM92" s="21">
        <f t="shared" si="108"/>
        <v>39.268532251855277</v>
      </c>
      <c r="BN92" s="2">
        <f t="shared" si="116"/>
        <v>47.376262002099168</v>
      </c>
      <c r="BO92" s="2">
        <f t="shared" si="116"/>
        <v>49.632274478389604</v>
      </c>
      <c r="BP92" s="2">
        <f t="shared" si="116"/>
        <v>51.888286954680041</v>
      </c>
      <c r="BQ92" s="2">
        <f t="shared" si="116"/>
        <v>54.144299430970477</v>
      </c>
      <c r="BR92" s="2">
        <f t="shared" si="116"/>
        <v>56.400311907260914</v>
      </c>
      <c r="BS92" s="2">
        <f t="shared" si="116"/>
        <v>58.65632438355135</v>
      </c>
      <c r="BT92" s="2">
        <f t="shared" si="116"/>
        <v>60.912336859841794</v>
      </c>
      <c r="BU92" s="2">
        <f t="shared" si="84"/>
        <v>2.3992281398171381E-6</v>
      </c>
      <c r="BV92" s="2">
        <f t="shared" si="84"/>
        <v>2.4034644753241011E-7</v>
      </c>
      <c r="BW92" s="2">
        <f t="shared" si="84"/>
        <v>2.4123438923546351E-8</v>
      </c>
      <c r="BX92" s="2">
        <f t="shared" si="82"/>
        <v>2.4255333854552894E-9</v>
      </c>
      <c r="BY92" s="2">
        <f t="shared" si="82"/>
        <v>2.442762094898505E-10</v>
      </c>
      <c r="BZ92" s="2">
        <f t="shared" si="82"/>
        <v>2.4638101841659512E-11</v>
      </c>
      <c r="CA92" s="2">
        <f t="shared" si="82"/>
        <v>2.4885001427032054E-12</v>
      </c>
      <c r="CB92" s="2"/>
      <c r="CC92" s="6">
        <f t="shared" si="103"/>
        <v>173</v>
      </c>
      <c r="CD92" s="2">
        <f t="shared" si="91"/>
        <v>0</v>
      </c>
      <c r="CE92" s="2">
        <f t="shared" si="91"/>
        <v>0</v>
      </c>
      <c r="CF92" s="2">
        <f t="shared" si="91"/>
        <v>0.05</v>
      </c>
      <c r="CG92" s="2">
        <f t="shared" si="91"/>
        <v>0.95</v>
      </c>
      <c r="CH92" s="2">
        <f t="shared" si="91"/>
        <v>0</v>
      </c>
      <c r="CI92" s="2">
        <f t="shared" si="91"/>
        <v>0</v>
      </c>
      <c r="CJ92" s="2">
        <f t="shared" si="91"/>
        <v>0</v>
      </c>
      <c r="CK92" s="21">
        <f t="shared" si="109"/>
        <v>38274.916822447696</v>
      </c>
      <c r="CL92" s="21">
        <f t="shared" si="109"/>
        <v>3854.6785857486329</v>
      </c>
      <c r="CM92" s="21">
        <f t="shared" si="109"/>
        <v>388.7892470613474</v>
      </c>
      <c r="CN92" s="21">
        <f t="shared" si="109"/>
        <v>39.268532251855277</v>
      </c>
      <c r="CO92" s="21">
        <f t="shared" si="109"/>
        <v>3.9713367012111878</v>
      </c>
      <c r="CP92" s="21">
        <f t="shared" si="109"/>
        <v>0.40211661044112912</v>
      </c>
      <c r="CQ92" s="21">
        <f t="shared" si="109"/>
        <v>4.0762050997337068E-2</v>
      </c>
      <c r="CR92" s="2">
        <f t="shared" si="117"/>
        <v>54.144299430970477</v>
      </c>
      <c r="CS92" s="2">
        <f t="shared" si="117"/>
        <v>56.400311907260914</v>
      </c>
      <c r="CT92" s="2">
        <f t="shared" si="117"/>
        <v>58.65632438355135</v>
      </c>
      <c r="CU92" s="2">
        <f t="shared" si="117"/>
        <v>60.912336859841794</v>
      </c>
      <c r="CV92" s="2">
        <f t="shared" si="117"/>
        <v>63.168349336132231</v>
      </c>
      <c r="CW92" s="2">
        <f t="shared" si="117"/>
        <v>65.42436181242266</v>
      </c>
      <c r="CX92" s="2">
        <f t="shared" si="117"/>
        <v>67.680374288713097</v>
      </c>
      <c r="CY92" s="2">
        <f t="shared" si="85"/>
        <v>2.4255333854552894E-9</v>
      </c>
      <c r="CZ92" s="2">
        <f t="shared" si="85"/>
        <v>2.442762094898505E-10</v>
      </c>
      <c r="DA92" s="2">
        <f t="shared" si="85"/>
        <v>2.4638101841659512E-11</v>
      </c>
      <c r="DB92" s="2">
        <f t="shared" si="83"/>
        <v>2.4885001427032054E-12</v>
      </c>
      <c r="DC92" s="2">
        <f t="shared" si="83"/>
        <v>2.5166899247219458E-13</v>
      </c>
      <c r="DD92" s="2">
        <f t="shared" si="83"/>
        <v>2.5482674932898005E-14</v>
      </c>
      <c r="DE92" s="2">
        <f t="shared" si="83"/>
        <v>2.583146451035305E-15</v>
      </c>
      <c r="DF92" s="2"/>
      <c r="DG92" s="6">
        <f t="shared" si="104"/>
        <v>173</v>
      </c>
      <c r="DH92" s="2">
        <f t="shared" si="88"/>
        <v>0.06</v>
      </c>
      <c r="DI92" s="2">
        <f t="shared" si="88"/>
        <v>0.12</v>
      </c>
      <c r="DJ92" s="2">
        <f t="shared" si="88"/>
        <v>0.13995026423464385</v>
      </c>
      <c r="DK92" s="2">
        <f t="shared" si="88"/>
        <v>7.1833986157497504E-2</v>
      </c>
      <c r="DL92" s="2">
        <f t="shared" si="88"/>
        <v>8.6118456022784579E-3</v>
      </c>
      <c r="DM92" s="2">
        <f t="shared" si="88"/>
        <v>8.2385798562480963E-4</v>
      </c>
      <c r="DN92" s="2">
        <f t="shared" si="88"/>
        <v>7.559589137846267E-5</v>
      </c>
      <c r="DO92" s="2">
        <f t="shared" si="88"/>
        <v>6.8344499032768625E-6</v>
      </c>
      <c r="DP92" s="2">
        <f t="shared" si="88"/>
        <v>6.0855818365235239E-7</v>
      </c>
      <c r="DQ92" s="2">
        <f t="shared" si="88"/>
        <v>4.4269835336452348E-8</v>
      </c>
      <c r="DR92" s="2">
        <f t="shared" si="88"/>
        <v>2.7072604558142643E-9</v>
      </c>
      <c r="DS92" s="2">
        <f t="shared" si="88"/>
        <v>1.8408988333717957E-10</v>
      </c>
      <c r="DT92" s="2">
        <f t="shared" si="88"/>
        <v>0</v>
      </c>
      <c r="DU92" s="21">
        <f t="shared" si="110"/>
        <v>777.57849412269479</v>
      </c>
      <c r="DV92" s="21">
        <f t="shared" si="110"/>
        <v>78.537064503710553</v>
      </c>
      <c r="DW92" s="21">
        <f t="shared" si="110"/>
        <v>7.9426734024223755</v>
      </c>
      <c r="DX92" s="21">
        <f t="shared" si="110"/>
        <v>0.80423322088225824</v>
      </c>
      <c r="DY92" s="21">
        <f t="shared" si="110"/>
        <v>8.1524101994674136E-2</v>
      </c>
      <c r="DZ92" s="21">
        <f t="shared" si="110"/>
        <v>8.2727045103090213E-3</v>
      </c>
      <c r="EA92" s="21">
        <f t="shared" si="110"/>
        <v>8.4030730796377925E-4</v>
      </c>
      <c r="EB92" s="21">
        <f t="shared" si="110"/>
        <v>8.5434273194544348E-5</v>
      </c>
      <c r="EC92" s="21">
        <f t="shared" si="110"/>
        <v>8.6937261282730066E-6</v>
      </c>
      <c r="ED92" s="21">
        <f t="shared" si="110"/>
        <v>8.8539709864811794E-7</v>
      </c>
      <c r="EE92" s="21">
        <f t="shared" si="110"/>
        <v>9.0242019318682301E-8</v>
      </c>
      <c r="EF92" s="21">
        <f t="shared" si="110"/>
        <v>9.2044942559681053E-9</v>
      </c>
      <c r="EG92" s="21">
        <f t="shared" si="110"/>
        <v>9.3949557949137685E-10</v>
      </c>
      <c r="EH92" s="2">
        <f t="shared" si="87"/>
        <v>58.65632438355135</v>
      </c>
      <c r="EI92" s="2">
        <f t="shared" si="87"/>
        <v>60.912336859841794</v>
      </c>
      <c r="EJ92" s="2">
        <f t="shared" si="87"/>
        <v>63.168349336132231</v>
      </c>
      <c r="EK92" s="2">
        <f t="shared" si="87"/>
        <v>65.42436181242266</v>
      </c>
      <c r="EL92" s="2">
        <f t="shared" si="87"/>
        <v>67.680374288713097</v>
      </c>
      <c r="EM92" s="2">
        <f t="shared" si="87"/>
        <v>69.936386765003533</v>
      </c>
      <c r="EN92" s="2">
        <f t="shared" si="87"/>
        <v>72.19239924129397</v>
      </c>
      <c r="EO92" s="2">
        <f t="shared" si="87"/>
        <v>74.448411717584406</v>
      </c>
      <c r="EP92" s="2">
        <f t="shared" si="87"/>
        <v>76.704424193874843</v>
      </c>
      <c r="EQ92" s="2">
        <f t="shared" si="87"/>
        <v>78.960436670165279</v>
      </c>
      <c r="ER92" s="2">
        <f t="shared" si="87"/>
        <v>81.216449146455716</v>
      </c>
      <c r="ES92" s="2">
        <f t="shared" si="87"/>
        <v>83.472461622746152</v>
      </c>
      <c r="ET92" s="2">
        <f t="shared" si="87"/>
        <v>85.728474099036589</v>
      </c>
      <c r="EU92" s="2">
        <f t="shared" si="115"/>
        <v>4.9276203683319023E-11</v>
      </c>
      <c r="EV92" s="2">
        <f t="shared" si="115"/>
        <v>4.9770002854064108E-12</v>
      </c>
      <c r="EW92" s="2">
        <f t="shared" si="115"/>
        <v>5.0333798494438915E-13</v>
      </c>
      <c r="EX92" s="2">
        <f t="shared" si="115"/>
        <v>5.0965349865796011E-14</v>
      </c>
      <c r="EY92" s="2">
        <f t="shared" si="115"/>
        <v>5.16629290207061E-15</v>
      </c>
      <c r="EZ92" s="2">
        <f t="shared" si="115"/>
        <v>5.2425250382186467E-16</v>
      </c>
      <c r="FA92" s="2">
        <f t="shared" si="115"/>
        <v>5.3251413685917575E-17</v>
      </c>
      <c r="FB92" s="2">
        <f t="shared" si="114"/>
        <v>5.4140857537734059E-18</v>
      </c>
      <c r="FC92" s="2">
        <f t="shared" si="68"/>
        <v>5.5093321471945541E-19</v>
      </c>
      <c r="FD92" s="2">
        <f t="shared" si="68"/>
        <v>5.6108814869969455E-20</v>
      </c>
      <c r="FE92" s="2">
        <f t="shared" si="68"/>
        <v>5.7187591456706147E-21</v>
      </c>
      <c r="FF92" s="2">
        <f t="shared" si="68"/>
        <v>5.8330128364816889E-22</v>
      </c>
      <c r="FG92" s="2">
        <f t="shared" si="68"/>
        <v>5.9537108966500434E-23</v>
      </c>
    </row>
    <row r="93" spans="1:163" x14ac:dyDescent="0.25">
      <c r="A93" s="19">
        <v>75</v>
      </c>
      <c r="B93" s="19">
        <v>175</v>
      </c>
      <c r="C93" s="4">
        <f t="shared" si="105"/>
        <v>75</v>
      </c>
      <c r="D93" s="20">
        <f t="shared" si="105"/>
        <v>175</v>
      </c>
      <c r="E93" s="8">
        <f t="shared" si="92"/>
        <v>448.16</v>
      </c>
      <c r="F93" s="21">
        <f t="shared" si="111"/>
        <v>6.3371356147021542E-14</v>
      </c>
      <c r="G93" s="7">
        <f t="shared" si="93"/>
        <v>0.65256373009189883</v>
      </c>
      <c r="H93" s="7">
        <f t="shared" si="94"/>
        <v>8.1644787070929582E-3</v>
      </c>
      <c r="I93" s="32">
        <f t="shared" si="95"/>
        <v>92.373242444103667</v>
      </c>
      <c r="J93" s="2">
        <f t="shared" si="106"/>
        <v>1.4771164504742589</v>
      </c>
      <c r="K93" s="2">
        <f t="shared" si="96"/>
        <v>2.7832889197281245</v>
      </c>
      <c r="L93" s="2">
        <f t="shared" si="112"/>
        <v>1.3702712030682027</v>
      </c>
      <c r="M93" s="2">
        <f t="shared" si="97"/>
        <v>1</v>
      </c>
      <c r="N93" s="2">
        <f t="shared" si="98"/>
        <v>1</v>
      </c>
      <c r="O93" s="2">
        <f t="shared" si="99"/>
        <v>1</v>
      </c>
      <c r="P93" s="2">
        <f t="shared" si="100"/>
        <v>0.41896417599798674</v>
      </c>
      <c r="Q93" s="6">
        <f t="shared" si="101"/>
        <v>175</v>
      </c>
      <c r="R93" s="2">
        <f t="shared" si="89"/>
        <v>0.05</v>
      </c>
      <c r="S93" s="2">
        <f t="shared" si="89"/>
        <v>0.1</v>
      </c>
      <c r="T93" s="2">
        <f t="shared" si="89"/>
        <v>0.15</v>
      </c>
      <c r="U93" s="2">
        <f t="shared" si="89"/>
        <v>0.2</v>
      </c>
      <c r="V93" s="2">
        <f t="shared" si="89"/>
        <v>0.2</v>
      </c>
      <c r="W93" s="2">
        <f t="shared" si="89"/>
        <v>0.15</v>
      </c>
      <c r="X93" s="2">
        <f t="shared" si="89"/>
        <v>0.1</v>
      </c>
      <c r="Y93" s="2">
        <f t="shared" si="89"/>
        <v>0.05</v>
      </c>
      <c r="Z93" s="21">
        <f t="shared" si="107"/>
        <v>468321099.04367948</v>
      </c>
      <c r="AA93" s="21">
        <f t="shared" si="107"/>
        <v>47293577.300940566</v>
      </c>
      <c r="AB93" s="21">
        <f t="shared" si="107"/>
        <v>4785993.0277179237</v>
      </c>
      <c r="AC93" s="21">
        <f t="shared" si="107"/>
        <v>485260.70192559762</v>
      </c>
      <c r="AD93" s="21">
        <f t="shared" si="107"/>
        <v>49288.175251894398</v>
      </c>
      <c r="AE93" s="21">
        <f t="shared" si="107"/>
        <v>5014.3478342118979</v>
      </c>
      <c r="AF93" s="21">
        <f t="shared" si="107"/>
        <v>510.90096089994006</v>
      </c>
      <c r="AG93" s="21">
        <f t="shared" si="107"/>
        <v>52.126896305366586</v>
      </c>
      <c r="AH93" s="2">
        <f t="shared" si="113"/>
        <v>44.918891753915617</v>
      </c>
      <c r="AI93" s="2">
        <f t="shared" si="113"/>
        <v>47.164836341611398</v>
      </c>
      <c r="AJ93" s="2">
        <f t="shared" si="113"/>
        <v>49.41078092930718</v>
      </c>
      <c r="AK93" s="2">
        <f t="shared" si="113"/>
        <v>51.656725517002961</v>
      </c>
      <c r="AL93" s="2">
        <f t="shared" si="113"/>
        <v>53.902670104698743</v>
      </c>
      <c r="AM93" s="2">
        <f t="shared" si="113"/>
        <v>56.148614692394524</v>
      </c>
      <c r="AN93" s="2">
        <f t="shared" si="113"/>
        <v>58.394559280090299</v>
      </c>
      <c r="AO93" s="2">
        <f t="shared" si="60"/>
        <v>60.640503867786087</v>
      </c>
      <c r="AP93" s="2">
        <f t="shared" si="75"/>
        <v>2.9678143160704702E-5</v>
      </c>
      <c r="AQ93" s="2">
        <f t="shared" si="74"/>
        <v>2.9970581306712143E-6</v>
      </c>
      <c r="AR93" s="2">
        <f t="shared" si="74"/>
        <v>3.0329486867885116E-7</v>
      </c>
      <c r="AS93" s="2">
        <f t="shared" si="74"/>
        <v>3.0751628765951966E-8</v>
      </c>
      <c r="AT93" s="2">
        <f t="shared" si="74"/>
        <v>3.1234585077269499E-9</v>
      </c>
      <c r="AU93" s="2">
        <f t="shared" si="74"/>
        <v>3.177660224469651E-10</v>
      </c>
      <c r="AV93" s="2">
        <f t="shared" si="74"/>
        <v>3.2376486749048159E-11</v>
      </c>
      <c r="AW93" s="2">
        <f t="shared" si="74"/>
        <v>3.3033521106063304E-12</v>
      </c>
      <c r="AX93" s="2"/>
      <c r="AY93" s="6">
        <f t="shared" si="102"/>
        <v>175</v>
      </c>
      <c r="AZ93" s="2">
        <f t="shared" si="90"/>
        <v>0.05</v>
      </c>
      <c r="BA93" s="2">
        <f t="shared" si="90"/>
        <v>0.15</v>
      </c>
      <c r="BB93" s="2">
        <f t="shared" si="90"/>
        <v>0.2</v>
      </c>
      <c r="BC93" s="2">
        <f t="shared" si="90"/>
        <v>0.2</v>
      </c>
      <c r="BD93" s="2">
        <f t="shared" si="90"/>
        <v>0.2</v>
      </c>
      <c r="BE93" s="2">
        <f t="shared" si="90"/>
        <v>0.15</v>
      </c>
      <c r="BF93" s="2">
        <f t="shared" si="90"/>
        <v>0.05</v>
      </c>
      <c r="BG93" s="21">
        <f t="shared" si="108"/>
        <v>47185793.869917832</v>
      </c>
      <c r="BH93" s="21">
        <f t="shared" si="108"/>
        <v>4774775.9037157772</v>
      </c>
      <c r="BI93" s="21">
        <f t="shared" si="108"/>
        <v>484094.12651992094</v>
      </c>
      <c r="BJ93" s="21">
        <f t="shared" si="108"/>
        <v>49166.911955140393</v>
      </c>
      <c r="BK93" s="21">
        <f t="shared" si="108"/>
        <v>5001.7470803094175</v>
      </c>
      <c r="BL93" s="21">
        <f t="shared" si="108"/>
        <v>509.59188225654731</v>
      </c>
      <c r="BM93" s="21">
        <f t="shared" si="108"/>
        <v>51.99091547631707</v>
      </c>
      <c r="BN93" s="2">
        <f t="shared" si="116"/>
        <v>47.164836341611398</v>
      </c>
      <c r="BO93" s="2">
        <f t="shared" si="116"/>
        <v>49.41078092930718</v>
      </c>
      <c r="BP93" s="2">
        <f t="shared" si="116"/>
        <v>51.656725517002961</v>
      </c>
      <c r="BQ93" s="2">
        <f t="shared" si="116"/>
        <v>53.902670104698743</v>
      </c>
      <c r="BR93" s="2">
        <f t="shared" si="116"/>
        <v>56.148614692394524</v>
      </c>
      <c r="BS93" s="2">
        <f t="shared" si="116"/>
        <v>58.394559280090299</v>
      </c>
      <c r="BT93" s="2">
        <f t="shared" si="116"/>
        <v>60.640503867786087</v>
      </c>
      <c r="BU93" s="2">
        <f t="shared" si="84"/>
        <v>2.9902277484769385E-6</v>
      </c>
      <c r="BV93" s="2">
        <f t="shared" si="84"/>
        <v>3.0258402431875966E-7</v>
      </c>
      <c r="BW93" s="2">
        <f t="shared" si="84"/>
        <v>3.0677701300446271E-8</v>
      </c>
      <c r="BX93" s="2">
        <f t="shared" si="82"/>
        <v>3.1157738881607834E-9</v>
      </c>
      <c r="BY93" s="2">
        <f t="shared" si="82"/>
        <v>3.1696749558368981E-10</v>
      </c>
      <c r="BZ93" s="2">
        <f t="shared" si="82"/>
        <v>3.2293528660113245E-11</v>
      </c>
      <c r="CA93" s="2">
        <f t="shared" si="82"/>
        <v>3.2947348210594658E-12</v>
      </c>
      <c r="CB93" s="2"/>
      <c r="CC93" s="6">
        <f t="shared" si="103"/>
        <v>175</v>
      </c>
      <c r="CD93" s="2">
        <f t="shared" si="91"/>
        <v>0</v>
      </c>
      <c r="CE93" s="2">
        <f t="shared" si="91"/>
        <v>0</v>
      </c>
      <c r="CF93" s="2">
        <f t="shared" si="91"/>
        <v>0.05</v>
      </c>
      <c r="CG93" s="2">
        <f t="shared" si="91"/>
        <v>0.95</v>
      </c>
      <c r="CH93" s="2">
        <f t="shared" si="91"/>
        <v>0</v>
      </c>
      <c r="CI93" s="2">
        <f t="shared" si="91"/>
        <v>0</v>
      </c>
      <c r="CJ93" s="2">
        <f t="shared" si="91"/>
        <v>0</v>
      </c>
      <c r="CK93" s="21">
        <f t="shared" si="109"/>
        <v>49166.911955140393</v>
      </c>
      <c r="CL93" s="21">
        <f t="shared" si="109"/>
        <v>5001.7470803094175</v>
      </c>
      <c r="CM93" s="21">
        <f t="shared" si="109"/>
        <v>509.59188225654731</v>
      </c>
      <c r="CN93" s="21">
        <f t="shared" si="109"/>
        <v>51.99091547631707</v>
      </c>
      <c r="CO93" s="21">
        <f t="shared" si="109"/>
        <v>5.3112152289457839</v>
      </c>
      <c r="CP93" s="21">
        <f t="shared" si="109"/>
        <v>0.54322965559440217</v>
      </c>
      <c r="CQ93" s="21">
        <f t="shared" si="109"/>
        <v>5.5623925426108979E-2</v>
      </c>
      <c r="CR93" s="2">
        <f t="shared" si="117"/>
        <v>53.902670104698743</v>
      </c>
      <c r="CS93" s="2">
        <f t="shared" si="117"/>
        <v>56.148614692394524</v>
      </c>
      <c r="CT93" s="2">
        <f t="shared" si="117"/>
        <v>58.394559280090299</v>
      </c>
      <c r="CU93" s="2">
        <f t="shared" si="117"/>
        <v>60.640503867786087</v>
      </c>
      <c r="CV93" s="2">
        <f t="shared" si="117"/>
        <v>62.886448455481869</v>
      </c>
      <c r="CW93" s="2">
        <f t="shared" si="117"/>
        <v>65.132393043177657</v>
      </c>
      <c r="CX93" s="2">
        <f t="shared" si="117"/>
        <v>67.378337630873432</v>
      </c>
      <c r="CY93" s="2">
        <f t="shared" si="85"/>
        <v>3.1157738881607834E-9</v>
      </c>
      <c r="CZ93" s="2">
        <f t="shared" si="85"/>
        <v>3.1696749558368981E-10</v>
      </c>
      <c r="DA93" s="2">
        <f t="shared" si="85"/>
        <v>3.2293528660113245E-11</v>
      </c>
      <c r="DB93" s="2">
        <f t="shared" si="83"/>
        <v>3.2947348210594658E-12</v>
      </c>
      <c r="DC93" s="2">
        <f t="shared" si="83"/>
        <v>3.3657891184701057E-13</v>
      </c>
      <c r="DD93" s="2">
        <f t="shared" si="83"/>
        <v>3.4425199974296802E-14</v>
      </c>
      <c r="DE93" s="2">
        <f t="shared" si="83"/>
        <v>3.524963588473322E-15</v>
      </c>
      <c r="DF93" s="2"/>
      <c r="DG93" s="6">
        <f t="shared" si="104"/>
        <v>175</v>
      </c>
      <c r="DH93" s="2">
        <f t="shared" si="88"/>
        <v>0.06</v>
      </c>
      <c r="DI93" s="2">
        <f t="shared" si="88"/>
        <v>0.12</v>
      </c>
      <c r="DJ93" s="2">
        <f t="shared" si="88"/>
        <v>0.13999658913050148</v>
      </c>
      <c r="DK93" s="2">
        <f t="shared" si="88"/>
        <v>8.6136824584346461E-2</v>
      </c>
      <c r="DL93" s="2">
        <f t="shared" si="88"/>
        <v>1.1581133840845914E-2</v>
      </c>
      <c r="DM93" s="2">
        <f t="shared" si="88"/>
        <v>1.1338440823036589E-3</v>
      </c>
      <c r="DN93" s="2">
        <f t="shared" si="88"/>
        <v>1.0523984571434774E-4</v>
      </c>
      <c r="DO93" s="2">
        <f t="shared" si="88"/>
        <v>9.6122149651645116E-6</v>
      </c>
      <c r="DP93" s="2">
        <f t="shared" si="88"/>
        <v>8.6457473374879087E-7</v>
      </c>
      <c r="DQ93" s="2">
        <f t="shared" si="88"/>
        <v>6.3530569960335012E-8</v>
      </c>
      <c r="DR93" s="2">
        <f t="shared" si="88"/>
        <v>3.924448133130198E-9</v>
      </c>
      <c r="DS93" s="2">
        <f t="shared" si="88"/>
        <v>2.6955789600435766E-10</v>
      </c>
      <c r="DT93" s="2">
        <f t="shared" si="88"/>
        <v>0</v>
      </c>
      <c r="DU93" s="21">
        <f t="shared" si="110"/>
        <v>1019.1837645130946</v>
      </c>
      <c r="DV93" s="21">
        <f t="shared" si="110"/>
        <v>103.98183095263414</v>
      </c>
      <c r="DW93" s="21">
        <f t="shared" si="110"/>
        <v>10.622430457891568</v>
      </c>
      <c r="DX93" s="21">
        <f t="shared" si="110"/>
        <v>1.0864593111888043</v>
      </c>
      <c r="DY93" s="21">
        <f t="shared" si="110"/>
        <v>0.11124785085221796</v>
      </c>
      <c r="DZ93" s="21">
        <f t="shared" si="110"/>
        <v>1.1403211003848824E-2</v>
      </c>
      <c r="EA93" s="21">
        <f t="shared" si="110"/>
        <v>1.1700158206903351E-3</v>
      </c>
      <c r="EB93" s="21">
        <f t="shared" si="110"/>
        <v>1.2015990597689738E-4</v>
      </c>
      <c r="EC93" s="21">
        <f t="shared" si="110"/>
        <v>1.2351143900075687E-5</v>
      </c>
      <c r="ED93" s="21">
        <f t="shared" si="110"/>
        <v>1.2706122064857765E-6</v>
      </c>
      <c r="EE93" s="21">
        <f t="shared" si="110"/>
        <v>1.3081494627343241E-7</v>
      </c>
      <c r="EF93" s="21">
        <f t="shared" si="110"/>
        <v>1.3477894860630482E-8</v>
      </c>
      <c r="EG93" s="21">
        <f t="shared" si="110"/>
        <v>1.3896018602327087E-9</v>
      </c>
      <c r="EH93" s="2">
        <f t="shared" si="87"/>
        <v>58.394559280090299</v>
      </c>
      <c r="EI93" s="2">
        <f t="shared" si="87"/>
        <v>60.640503867786087</v>
      </c>
      <c r="EJ93" s="2">
        <f t="shared" si="87"/>
        <v>62.886448455481869</v>
      </c>
      <c r="EK93" s="2">
        <f t="shared" si="87"/>
        <v>65.132393043177657</v>
      </c>
      <c r="EL93" s="2">
        <f t="shared" si="87"/>
        <v>67.378337630873432</v>
      </c>
      <c r="EM93" s="2">
        <f t="shared" si="87"/>
        <v>69.624282218569206</v>
      </c>
      <c r="EN93" s="2">
        <f t="shared" si="87"/>
        <v>71.870226806264995</v>
      </c>
      <c r="EO93" s="2">
        <f t="shared" si="87"/>
        <v>74.116171393960769</v>
      </c>
      <c r="EP93" s="2">
        <f t="shared" si="87"/>
        <v>76.362115981656558</v>
      </c>
      <c r="EQ93" s="2">
        <f t="shared" si="87"/>
        <v>78.608060569352332</v>
      </c>
      <c r="ER93" s="2">
        <f t="shared" si="87"/>
        <v>80.854005157048121</v>
      </c>
      <c r="ES93" s="2">
        <f t="shared" si="87"/>
        <v>83.099949744743896</v>
      </c>
      <c r="ET93" s="2">
        <f t="shared" si="87"/>
        <v>85.34589433243967</v>
      </c>
      <c r="EU93" s="2">
        <f t="shared" si="115"/>
        <v>6.4587057320226489E-11</v>
      </c>
      <c r="EV93" s="2">
        <f t="shared" si="115"/>
        <v>6.5894696421189317E-12</v>
      </c>
      <c r="EW93" s="2">
        <f t="shared" si="115"/>
        <v>6.7315782369402114E-13</v>
      </c>
      <c r="EX93" s="2">
        <f t="shared" si="115"/>
        <v>6.8850399948593603E-14</v>
      </c>
      <c r="EY93" s="2">
        <f t="shared" si="115"/>
        <v>7.0499271769466439E-15</v>
      </c>
      <c r="EZ93" s="2">
        <f t="shared" si="115"/>
        <v>7.2263694574453905E-16</v>
      </c>
      <c r="FA93" s="2">
        <f t="shared" si="115"/>
        <v>7.4145489270616932E-17</v>
      </c>
      <c r="FB93" s="2">
        <f t="shared" si="114"/>
        <v>7.6146961962545867E-18</v>
      </c>
      <c r="FC93" s="2">
        <f t="shared" si="68"/>
        <v>7.8270873891480903E-19</v>
      </c>
      <c r="FD93" s="2">
        <f t="shared" si="68"/>
        <v>8.052041866196303E-20</v>
      </c>
      <c r="FE93" s="2">
        <f t="shared" si="68"/>
        <v>8.2899205496471745E-21</v>
      </c>
      <c r="FF93" s="2">
        <f t="shared" si="68"/>
        <v>8.5411247532512551E-22</v>
      </c>
      <c r="FG93" s="2">
        <f t="shared" si="68"/>
        <v>8.8060954387370634E-23</v>
      </c>
    </row>
    <row r="94" spans="1:163" x14ac:dyDescent="0.25">
      <c r="A94" s="19">
        <v>76</v>
      </c>
      <c r="B94" s="19">
        <v>177</v>
      </c>
      <c r="C94" s="4">
        <f t="shared" si="105"/>
        <v>76</v>
      </c>
      <c r="D94" s="20">
        <f t="shared" si="105"/>
        <v>177</v>
      </c>
      <c r="E94" s="8">
        <f t="shared" si="92"/>
        <v>450.16</v>
      </c>
      <c r="F94" s="21">
        <f t="shared" si="111"/>
        <v>6.3371356147021542E-14</v>
      </c>
      <c r="G94" s="7">
        <f t="shared" si="93"/>
        <v>0.64007661919133263</v>
      </c>
      <c r="H94" s="7">
        <f t="shared" si="94"/>
        <v>8.1949350751431196E-3</v>
      </c>
      <c r="I94" s="32">
        <f t="shared" si="95"/>
        <v>92.461445695988203</v>
      </c>
      <c r="J94" s="2">
        <f t="shared" si="106"/>
        <v>1.5376981777243881</v>
      </c>
      <c r="K94" s="2">
        <f t="shared" si="96"/>
        <v>2.8973370617141199</v>
      </c>
      <c r="L94" s="2">
        <f t="shared" si="112"/>
        <v>1.3764618708762235</v>
      </c>
      <c r="M94" s="2">
        <f t="shared" si="97"/>
        <v>1</v>
      </c>
      <c r="N94" s="2">
        <f t="shared" si="98"/>
        <v>1</v>
      </c>
      <c r="O94" s="2">
        <f t="shared" si="99"/>
        <v>1</v>
      </c>
      <c r="P94" s="2">
        <f t="shared" si="100"/>
        <v>0.43709591070342829</v>
      </c>
      <c r="Q94" s="6">
        <f t="shared" si="101"/>
        <v>177</v>
      </c>
      <c r="R94" s="2">
        <f t="shared" si="89"/>
        <v>0.05</v>
      </c>
      <c r="S94" s="2">
        <f t="shared" si="89"/>
        <v>0.1</v>
      </c>
      <c r="T94" s="2">
        <f t="shared" si="89"/>
        <v>0.15</v>
      </c>
      <c r="U94" s="2">
        <f t="shared" si="89"/>
        <v>0.2</v>
      </c>
      <c r="V94" s="2">
        <f t="shared" si="89"/>
        <v>0.2</v>
      </c>
      <c r="W94" s="2">
        <f t="shared" si="89"/>
        <v>0.15</v>
      </c>
      <c r="X94" s="2">
        <f t="shared" si="89"/>
        <v>0.1</v>
      </c>
      <c r="Y94" s="2">
        <f t="shared" si="89"/>
        <v>0.05</v>
      </c>
      <c r="Z94" s="21">
        <f t="shared" si="107"/>
        <v>576771055.58700871</v>
      </c>
      <c r="AA94" s="21">
        <f t="shared" si="107"/>
        <v>58830017.370475762</v>
      </c>
      <c r="AB94" s="21">
        <f t="shared" si="107"/>
        <v>6013200.0745590404</v>
      </c>
      <c r="AC94" s="21">
        <f t="shared" si="107"/>
        <v>615807.87150319072</v>
      </c>
      <c r="AD94" s="21">
        <f t="shared" si="107"/>
        <v>63175.566571329895</v>
      </c>
      <c r="AE94" s="21">
        <f t="shared" si="107"/>
        <v>6491.6777040854322</v>
      </c>
      <c r="AF94" s="21">
        <f t="shared" si="107"/>
        <v>668.059461363879</v>
      </c>
      <c r="AG94" s="21">
        <f t="shared" si="107"/>
        <v>68.8455716682587</v>
      </c>
      <c r="AH94" s="2">
        <f t="shared" si="113"/>
        <v>44.719323192719976</v>
      </c>
      <c r="AI94" s="2">
        <f t="shared" si="113"/>
        <v>46.955289352355976</v>
      </c>
      <c r="AJ94" s="2">
        <f t="shared" si="113"/>
        <v>49.191255511991969</v>
      </c>
      <c r="AK94" s="2">
        <f t="shared" si="113"/>
        <v>51.427221671627969</v>
      </c>
      <c r="AL94" s="2">
        <f t="shared" si="113"/>
        <v>53.663187831263969</v>
      </c>
      <c r="AM94" s="2">
        <f t="shared" si="113"/>
        <v>55.899153990899968</v>
      </c>
      <c r="AN94" s="2">
        <f t="shared" si="113"/>
        <v>58.135120150535961</v>
      </c>
      <c r="AO94" s="2">
        <f t="shared" si="60"/>
        <v>60.371086310171968</v>
      </c>
      <c r="AP94" s="2">
        <f t="shared" si="75"/>
        <v>3.6550763980941031E-5</v>
      </c>
      <c r="AQ94" s="2">
        <f t="shared" si="74"/>
        <v>3.7281379829864993E-6</v>
      </c>
      <c r="AR94" s="2">
        <f t="shared" si="74"/>
        <v>3.8106464351035414E-7</v>
      </c>
      <c r="AS94" s="2">
        <f t="shared" si="74"/>
        <v>3.9024579943239236E-8</v>
      </c>
      <c r="AT94" s="2">
        <f t="shared" si="74"/>
        <v>4.0035213289839523E-9</v>
      </c>
      <c r="AU94" s="2">
        <f t="shared" si="74"/>
        <v>4.1138641977735383E-10</v>
      </c>
      <c r="AV94" s="2">
        <f t="shared" si="74"/>
        <v>4.2335834053480282E-11</v>
      </c>
      <c r="AW94" s="2">
        <f t="shared" si="74"/>
        <v>4.3628372413346009E-12</v>
      </c>
      <c r="AX94" s="2"/>
      <c r="AY94" s="6">
        <f t="shared" si="102"/>
        <v>177</v>
      </c>
      <c r="AZ94" s="2">
        <f t="shared" si="90"/>
        <v>0.05</v>
      </c>
      <c r="BA94" s="2">
        <f t="shared" si="90"/>
        <v>0.15</v>
      </c>
      <c r="BB94" s="2">
        <f t="shared" si="90"/>
        <v>0.2</v>
      </c>
      <c r="BC94" s="2">
        <f t="shared" si="90"/>
        <v>0.2</v>
      </c>
      <c r="BD94" s="2">
        <f t="shared" si="90"/>
        <v>0.2</v>
      </c>
      <c r="BE94" s="2">
        <f t="shared" si="90"/>
        <v>0.15</v>
      </c>
      <c r="BF94" s="2">
        <f t="shared" si="90"/>
        <v>0.05</v>
      </c>
      <c r="BG94" s="21">
        <f t="shared" si="108"/>
        <v>58696311.546656162</v>
      </c>
      <c r="BH94" s="21">
        <f t="shared" si="108"/>
        <v>5999143.5099043632</v>
      </c>
      <c r="BI94" s="21">
        <f t="shared" si="108"/>
        <v>614331.13417071244</v>
      </c>
      <c r="BJ94" s="21">
        <f t="shared" si="108"/>
        <v>63020.504013663274</v>
      </c>
      <c r="BK94" s="21">
        <f t="shared" si="108"/>
        <v>6475.4013779093275</v>
      </c>
      <c r="BL94" s="21">
        <f t="shared" si="108"/>
        <v>666.35139923410452</v>
      </c>
      <c r="BM94" s="21">
        <f t="shared" si="108"/>
        <v>68.666350212176681</v>
      </c>
      <c r="BN94" s="2">
        <f t="shared" si="116"/>
        <v>46.955289352355976</v>
      </c>
      <c r="BO94" s="2">
        <f t="shared" si="116"/>
        <v>49.191255511991969</v>
      </c>
      <c r="BP94" s="2">
        <f t="shared" si="116"/>
        <v>51.427221671627969</v>
      </c>
      <c r="BQ94" s="2">
        <f t="shared" si="116"/>
        <v>53.663187831263969</v>
      </c>
      <c r="BR94" s="2">
        <f t="shared" si="116"/>
        <v>55.899153990899968</v>
      </c>
      <c r="BS94" s="2">
        <f t="shared" si="116"/>
        <v>58.135120150535961</v>
      </c>
      <c r="BT94" s="2">
        <f t="shared" si="116"/>
        <v>60.371086310171968</v>
      </c>
      <c r="BU94" s="2">
        <f t="shared" si="84"/>
        <v>3.7196648636061099E-6</v>
      </c>
      <c r="BV94" s="2">
        <f t="shared" si="84"/>
        <v>3.8017385994541277E-7</v>
      </c>
      <c r="BW94" s="2">
        <f t="shared" si="84"/>
        <v>3.8930997095806946E-8</v>
      </c>
      <c r="BX94" s="2">
        <f t="shared" si="82"/>
        <v>3.993694804416986E-9</v>
      </c>
      <c r="BY94" s="2">
        <f t="shared" si="82"/>
        <v>4.1035496691448257E-10</v>
      </c>
      <c r="BZ94" s="2">
        <f t="shared" si="82"/>
        <v>4.2227591839933092E-11</v>
      </c>
      <c r="CA94" s="2">
        <f t="shared" si="82"/>
        <v>4.3514797346120392E-12</v>
      </c>
      <c r="CB94" s="2"/>
      <c r="CC94" s="6">
        <f t="shared" si="103"/>
        <v>177</v>
      </c>
      <c r="CD94" s="2">
        <f t="shared" si="91"/>
        <v>0</v>
      </c>
      <c r="CE94" s="2">
        <f t="shared" si="91"/>
        <v>0</v>
      </c>
      <c r="CF94" s="2">
        <f t="shared" si="91"/>
        <v>0.05</v>
      </c>
      <c r="CG94" s="2">
        <f t="shared" si="91"/>
        <v>0.95</v>
      </c>
      <c r="CH94" s="2">
        <f t="shared" si="91"/>
        <v>0</v>
      </c>
      <c r="CI94" s="2">
        <f t="shared" si="91"/>
        <v>0</v>
      </c>
      <c r="CJ94" s="2">
        <f t="shared" si="91"/>
        <v>0</v>
      </c>
      <c r="CK94" s="21">
        <f t="shared" si="109"/>
        <v>63020.504013663274</v>
      </c>
      <c r="CL94" s="21">
        <f t="shared" si="109"/>
        <v>6475.4013779093275</v>
      </c>
      <c r="CM94" s="21">
        <f t="shared" si="109"/>
        <v>666.35139923410452</v>
      </c>
      <c r="CN94" s="21">
        <f t="shared" si="109"/>
        <v>68.666350212176681</v>
      </c>
      <c r="CO94" s="21">
        <f t="shared" si="109"/>
        <v>7.085099326113399</v>
      </c>
      <c r="CP94" s="21">
        <f t="shared" si="109"/>
        <v>0.73193232159846933</v>
      </c>
      <c r="CQ94" s="21">
        <f t="shared" si="109"/>
        <v>7.5697996467246217E-2</v>
      </c>
      <c r="CR94" s="2">
        <f t="shared" si="117"/>
        <v>53.663187831263969</v>
      </c>
      <c r="CS94" s="2">
        <f t="shared" si="117"/>
        <v>55.899153990899968</v>
      </c>
      <c r="CT94" s="2">
        <f t="shared" si="117"/>
        <v>58.135120150535961</v>
      </c>
      <c r="CU94" s="2">
        <f t="shared" si="117"/>
        <v>60.371086310171968</v>
      </c>
      <c r="CV94" s="2">
        <f t="shared" si="117"/>
        <v>62.607052469807968</v>
      </c>
      <c r="CW94" s="2">
        <f t="shared" si="117"/>
        <v>64.843018629443961</v>
      </c>
      <c r="CX94" s="2">
        <f t="shared" si="117"/>
        <v>67.078984789079968</v>
      </c>
      <c r="CY94" s="2">
        <f t="shared" si="85"/>
        <v>3.993694804416986E-9</v>
      </c>
      <c r="CZ94" s="2">
        <f t="shared" si="85"/>
        <v>4.1035496691448257E-10</v>
      </c>
      <c r="DA94" s="2">
        <f t="shared" si="85"/>
        <v>4.2227591839933092E-11</v>
      </c>
      <c r="DB94" s="2">
        <f t="shared" si="83"/>
        <v>4.3514797346120392E-12</v>
      </c>
      <c r="DC94" s="2">
        <f t="shared" si="83"/>
        <v>4.489923527321573E-13</v>
      </c>
      <c r="DD94" s="2">
        <f t="shared" si="83"/>
        <v>4.6383543827532993E-14</v>
      </c>
      <c r="DE94" s="2">
        <f t="shared" si="83"/>
        <v>4.7970846937418412E-15</v>
      </c>
      <c r="DF94" s="2"/>
      <c r="DG94" s="6">
        <f t="shared" si="104"/>
        <v>177</v>
      </c>
      <c r="DH94" s="2">
        <f t="shared" si="88"/>
        <v>0.06</v>
      </c>
      <c r="DI94" s="2">
        <f t="shared" si="88"/>
        <v>0.12</v>
      </c>
      <c r="DJ94" s="2">
        <f t="shared" si="88"/>
        <v>0.13999990180509519</v>
      </c>
      <c r="DK94" s="2">
        <f t="shared" si="88"/>
        <v>9.9925735463165355E-2</v>
      </c>
      <c r="DL94" s="2">
        <f t="shared" si="88"/>
        <v>1.5454200030122534E-2</v>
      </c>
      <c r="DM94" s="2">
        <f t="shared" si="88"/>
        <v>1.5551988965500918E-3</v>
      </c>
      <c r="DN94" s="2">
        <f t="shared" si="88"/>
        <v>1.4607456340229975E-4</v>
      </c>
      <c r="DO94" s="2">
        <f t="shared" si="88"/>
        <v>1.3478483029469857E-5</v>
      </c>
      <c r="DP94" s="2">
        <f t="shared" ref="DP94:DT122" si="118">DP$10*(1-EXP((-EC94)))</f>
        <v>1.2245157726908929E-6</v>
      </c>
      <c r="DQ94" s="2">
        <f t="shared" si="118"/>
        <v>9.0882537140402072E-8</v>
      </c>
      <c r="DR94" s="2">
        <f t="shared" si="118"/>
        <v>5.670367042576174E-9</v>
      </c>
      <c r="DS94" s="2">
        <f t="shared" si="118"/>
        <v>3.9338642121578003E-10</v>
      </c>
      <c r="DT94" s="2">
        <f t="shared" si="118"/>
        <v>0</v>
      </c>
      <c r="DU94" s="21">
        <f t="shared" si="110"/>
        <v>1332.702798468209</v>
      </c>
      <c r="DV94" s="21">
        <f t="shared" si="110"/>
        <v>137.33270042435336</v>
      </c>
      <c r="DW94" s="21">
        <f t="shared" si="110"/>
        <v>14.170198652226798</v>
      </c>
      <c r="DX94" s="21">
        <f t="shared" si="110"/>
        <v>1.4638646431969387</v>
      </c>
      <c r="DY94" s="21">
        <f t="shared" si="110"/>
        <v>0.15139599293449243</v>
      </c>
      <c r="DZ94" s="21">
        <f t="shared" si="110"/>
        <v>1.5674189778784542E-2</v>
      </c>
      <c r="EA94" s="21">
        <f t="shared" si="110"/>
        <v>1.624369278199117E-3</v>
      </c>
      <c r="EB94" s="21">
        <f t="shared" si="110"/>
        <v>1.6849523239280124E-4</v>
      </c>
      <c r="EC94" s="21">
        <f t="shared" si="110"/>
        <v>1.7493235472724964E-5</v>
      </c>
      <c r="ED94" s="21">
        <f t="shared" si="110"/>
        <v>1.8176523947878231E-6</v>
      </c>
      <c r="EE94" s="21">
        <f t="shared" si="110"/>
        <v>1.8901225263645041E-7</v>
      </c>
      <c r="EF94" s="21">
        <f t="shared" si="110"/>
        <v>1.966932123704917E-8</v>
      </c>
      <c r="EG94" s="21">
        <f t="shared" si="110"/>
        <v>2.0482942979987249E-9</v>
      </c>
      <c r="EH94" s="2">
        <f t="shared" ref="EH94:ET113" si="119">DH$12/$E94</f>
        <v>58.135120150535961</v>
      </c>
      <c r="EI94" s="2">
        <f t="shared" si="119"/>
        <v>60.371086310171968</v>
      </c>
      <c r="EJ94" s="2">
        <f t="shared" si="119"/>
        <v>62.607052469807968</v>
      </c>
      <c r="EK94" s="2">
        <f t="shared" si="119"/>
        <v>64.843018629443961</v>
      </c>
      <c r="EL94" s="2">
        <f t="shared" si="119"/>
        <v>67.078984789079968</v>
      </c>
      <c r="EM94" s="2">
        <f t="shared" si="119"/>
        <v>69.314950948715961</v>
      </c>
      <c r="EN94" s="2">
        <f t="shared" si="119"/>
        <v>71.550917108351967</v>
      </c>
      <c r="EO94" s="2">
        <f t="shared" si="119"/>
        <v>73.78688326798796</v>
      </c>
      <c r="EP94" s="2">
        <f t="shared" si="119"/>
        <v>76.022849427623953</v>
      </c>
      <c r="EQ94" s="2">
        <f t="shared" si="119"/>
        <v>78.25881558725996</v>
      </c>
      <c r="ER94" s="2">
        <f t="shared" si="119"/>
        <v>80.494781746895953</v>
      </c>
      <c r="ES94" s="2">
        <f t="shared" si="119"/>
        <v>82.73074790653196</v>
      </c>
      <c r="ET94" s="2">
        <f t="shared" si="119"/>
        <v>84.966714066167953</v>
      </c>
      <c r="EU94" s="2">
        <f t="shared" si="115"/>
        <v>8.4455183679866185E-11</v>
      </c>
      <c r="EV94" s="2">
        <f t="shared" si="115"/>
        <v>8.7029594692240785E-12</v>
      </c>
      <c r="EW94" s="2">
        <f t="shared" si="115"/>
        <v>8.979847054643146E-13</v>
      </c>
      <c r="EX94" s="2">
        <f t="shared" si="115"/>
        <v>9.2767087655065987E-14</v>
      </c>
      <c r="EY94" s="2">
        <f t="shared" si="115"/>
        <v>9.5941693874836824E-15</v>
      </c>
      <c r="EZ94" s="2">
        <f t="shared" si="115"/>
        <v>9.932946627873601E-16</v>
      </c>
      <c r="FA94" s="2">
        <f t="shared" si="115"/>
        <v>1.0293848404303657E-16</v>
      </c>
      <c r="FB94" s="2">
        <f t="shared" si="114"/>
        <v>1.0677771381039368E-17</v>
      </c>
      <c r="FC94" s="2">
        <f t="shared" si="68"/>
        <v>1.1085700553057645E-18</v>
      </c>
      <c r="FD94" s="2">
        <f t="shared" si="68"/>
        <v>1.1518709726158576E-19</v>
      </c>
      <c r="FE94" s="2">
        <f t="shared" si="68"/>
        <v>1.1977962777975311E-20</v>
      </c>
      <c r="FF94" s="2">
        <f t="shared" si="68"/>
        <v>1.2464715612832172E-21</v>
      </c>
      <c r="FG94" s="2">
        <f t="shared" si="68"/>
        <v>1.2980318745239068E-22</v>
      </c>
    </row>
    <row r="95" spans="1:163" x14ac:dyDescent="0.25">
      <c r="A95" s="19">
        <v>77</v>
      </c>
      <c r="B95" s="19">
        <v>179</v>
      </c>
      <c r="C95" s="4">
        <f t="shared" si="105"/>
        <v>77</v>
      </c>
      <c r="D95" s="20">
        <f t="shared" si="105"/>
        <v>179</v>
      </c>
      <c r="E95" s="8">
        <f t="shared" si="92"/>
        <v>452.16</v>
      </c>
      <c r="F95" s="21">
        <f t="shared" si="111"/>
        <v>6.3371356147021542E-14</v>
      </c>
      <c r="G95" s="7">
        <f t="shared" si="93"/>
        <v>0.62793239677482915</v>
      </c>
      <c r="H95" s="7">
        <f t="shared" si="94"/>
        <v>8.2245551298175193E-3</v>
      </c>
      <c r="I95" s="32">
        <f t="shared" si="95"/>
        <v>92.547386072342562</v>
      </c>
      <c r="J95" s="2">
        <f t="shared" si="106"/>
        <v>1.5989859107104174</v>
      </c>
      <c r="K95" s="2">
        <f t="shared" si="96"/>
        <v>3.0170612891797308</v>
      </c>
      <c r="L95" s="2">
        <f t="shared" si="112"/>
        <v>1.3825281661331996</v>
      </c>
      <c r="M95" s="2">
        <f t="shared" si="97"/>
        <v>1</v>
      </c>
      <c r="N95" s="2">
        <f t="shared" si="98"/>
        <v>1</v>
      </c>
      <c r="O95" s="2">
        <f t="shared" si="99"/>
        <v>1</v>
      </c>
      <c r="P95" s="2">
        <f t="shared" si="100"/>
        <v>0.4546009521948054</v>
      </c>
      <c r="Q95" s="6">
        <f t="shared" si="101"/>
        <v>179</v>
      </c>
      <c r="R95" s="2">
        <f t="shared" si="89"/>
        <v>0.05</v>
      </c>
      <c r="S95" s="2">
        <f t="shared" si="89"/>
        <v>0.1</v>
      </c>
      <c r="T95" s="2">
        <f t="shared" si="89"/>
        <v>0.15</v>
      </c>
      <c r="U95" s="2">
        <f t="shared" si="89"/>
        <v>0.2</v>
      </c>
      <c r="V95" s="2">
        <f t="shared" si="89"/>
        <v>0.2</v>
      </c>
      <c r="W95" s="2">
        <f t="shared" si="89"/>
        <v>0.15</v>
      </c>
      <c r="X95" s="2">
        <f t="shared" si="89"/>
        <v>0.1</v>
      </c>
      <c r="Y95" s="2">
        <f t="shared" si="89"/>
        <v>0.05</v>
      </c>
      <c r="Z95" s="21">
        <f t="shared" si="107"/>
        <v>709054047.09178972</v>
      </c>
      <c r="AA95" s="21">
        <f t="shared" si="107"/>
        <v>73042158.32300441</v>
      </c>
      <c r="AB95" s="21">
        <f t="shared" si="107"/>
        <v>7540127.991326822</v>
      </c>
      <c r="AC95" s="21">
        <f t="shared" si="107"/>
        <v>779859.70750278607</v>
      </c>
      <c r="AD95" s="21">
        <f t="shared" si="107"/>
        <v>80801.299492662409</v>
      </c>
      <c r="AE95" s="21">
        <f t="shared" si="107"/>
        <v>8385.4022325875776</v>
      </c>
      <c r="AF95" s="21">
        <f t="shared" si="107"/>
        <v>871.52457371113326</v>
      </c>
      <c r="AG95" s="21">
        <f t="shared" si="107"/>
        <v>90.706400750380524</v>
      </c>
      <c r="AH95" s="2">
        <f t="shared" si="113"/>
        <v>44.521520100041627</v>
      </c>
      <c r="AI95" s="2">
        <f t="shared" si="113"/>
        <v>46.747596105043712</v>
      </c>
      <c r="AJ95" s="2">
        <f t="shared" si="113"/>
        <v>48.97367211004579</v>
      </c>
      <c r="AK95" s="2">
        <f t="shared" si="113"/>
        <v>51.199748115047875</v>
      </c>
      <c r="AL95" s="2">
        <f t="shared" si="113"/>
        <v>53.425824120049953</v>
      </c>
      <c r="AM95" s="2">
        <f t="shared" si="113"/>
        <v>55.651900125052038</v>
      </c>
      <c r="AN95" s="2">
        <f t="shared" si="113"/>
        <v>57.877976130054115</v>
      </c>
      <c r="AO95" s="2">
        <f t="shared" si="60"/>
        <v>60.104052135056207</v>
      </c>
      <c r="AP95" s="2">
        <f t="shared" si="75"/>
        <v>4.4933716547783936E-5</v>
      </c>
      <c r="AQ95" s="2">
        <f t="shared" si="74"/>
        <v>4.628780628900862E-6</v>
      </c>
      <c r="AR95" s="2">
        <f t="shared" si="74"/>
        <v>4.7782813633467489E-7</v>
      </c>
      <c r="AS95" s="2">
        <f t="shared" si="74"/>
        <v>4.9420767268942362E-8</v>
      </c>
      <c r="AT95" s="2">
        <f t="shared" si="74"/>
        <v>5.1204879272939978E-9</v>
      </c>
      <c r="AU95" s="2">
        <f t="shared" si="74"/>
        <v>5.3139431131741368E-10</v>
      </c>
      <c r="AV95" s="2">
        <f t="shared" si="74"/>
        <v>5.5229694151531879E-11</v>
      </c>
      <c r="AW95" s="2">
        <f t="shared" si="74"/>
        <v>5.7481876267669089E-12</v>
      </c>
      <c r="AX95" s="2"/>
      <c r="AY95" s="6">
        <f t="shared" si="102"/>
        <v>179</v>
      </c>
      <c r="AZ95" s="2">
        <f t="shared" si="90"/>
        <v>0.05</v>
      </c>
      <c r="BA95" s="2">
        <f t="shared" si="90"/>
        <v>0.15</v>
      </c>
      <c r="BB95" s="2">
        <f t="shared" si="90"/>
        <v>0.2</v>
      </c>
      <c r="BC95" s="2">
        <f t="shared" si="90"/>
        <v>0.2</v>
      </c>
      <c r="BD95" s="2">
        <f t="shared" si="90"/>
        <v>0.2</v>
      </c>
      <c r="BE95" s="2">
        <f t="shared" si="90"/>
        <v>0.15</v>
      </c>
      <c r="BF95" s="2">
        <f t="shared" si="90"/>
        <v>0.05</v>
      </c>
      <c r="BG95" s="21">
        <f t="shared" si="108"/>
        <v>72876609.686383665</v>
      </c>
      <c r="BH95" s="21">
        <f t="shared" si="108"/>
        <v>7522548.1239910088</v>
      </c>
      <c r="BI95" s="21">
        <f t="shared" si="108"/>
        <v>777994.21219015017</v>
      </c>
      <c r="BJ95" s="21">
        <f t="shared" si="108"/>
        <v>80603.444635146428</v>
      </c>
      <c r="BK95" s="21">
        <f t="shared" si="108"/>
        <v>8364.4253878972522</v>
      </c>
      <c r="BL95" s="21">
        <f t="shared" si="108"/>
        <v>869.30112443301221</v>
      </c>
      <c r="BM95" s="21">
        <f t="shared" si="108"/>
        <v>90.470760399224702</v>
      </c>
      <c r="BN95" s="2">
        <f t="shared" si="116"/>
        <v>46.747596105043712</v>
      </c>
      <c r="BO95" s="2">
        <f t="shared" si="116"/>
        <v>48.97367211004579</v>
      </c>
      <c r="BP95" s="2">
        <f t="shared" si="116"/>
        <v>51.199748115047875</v>
      </c>
      <c r="BQ95" s="2">
        <f t="shared" si="116"/>
        <v>53.425824120049953</v>
      </c>
      <c r="BR95" s="2">
        <f t="shared" si="116"/>
        <v>55.651900125052038</v>
      </c>
      <c r="BS95" s="2">
        <f t="shared" si="116"/>
        <v>57.877976130054115</v>
      </c>
      <c r="BT95" s="2">
        <f t="shared" si="116"/>
        <v>60.104052135056207</v>
      </c>
      <c r="BU95" s="2">
        <f t="shared" si="84"/>
        <v>4.6182895872897284E-6</v>
      </c>
      <c r="BV95" s="2">
        <f t="shared" si="84"/>
        <v>4.7671407630071348E-7</v>
      </c>
      <c r="BW95" s="2">
        <f t="shared" si="84"/>
        <v>4.9302548301094507E-8</v>
      </c>
      <c r="BX95" s="2">
        <f t="shared" si="82"/>
        <v>5.1079495966529276E-9</v>
      </c>
      <c r="BY95" s="2">
        <f t="shared" si="82"/>
        <v>5.3006498022170207E-10</v>
      </c>
      <c r="BZ95" s="2">
        <f t="shared" si="82"/>
        <v>5.5088791155453223E-11</v>
      </c>
      <c r="CA95" s="2">
        <f t="shared" si="82"/>
        <v>5.7332547781512035E-12</v>
      </c>
      <c r="CB95" s="2"/>
      <c r="CC95" s="6">
        <f t="shared" si="103"/>
        <v>179</v>
      </c>
      <c r="CD95" s="2">
        <f t="shared" si="91"/>
        <v>0</v>
      </c>
      <c r="CE95" s="2">
        <f t="shared" si="91"/>
        <v>0</v>
      </c>
      <c r="CF95" s="2">
        <f t="shared" si="91"/>
        <v>0.05</v>
      </c>
      <c r="CG95" s="2">
        <f t="shared" si="91"/>
        <v>0.95</v>
      </c>
      <c r="CH95" s="2">
        <f t="shared" si="91"/>
        <v>0</v>
      </c>
      <c r="CI95" s="2">
        <f t="shared" si="91"/>
        <v>0</v>
      </c>
      <c r="CJ95" s="2">
        <f t="shared" si="91"/>
        <v>0</v>
      </c>
      <c r="CK95" s="21">
        <f t="shared" si="109"/>
        <v>80603.444635146428</v>
      </c>
      <c r="CL95" s="21">
        <f t="shared" si="109"/>
        <v>8364.4253878972522</v>
      </c>
      <c r="CM95" s="21">
        <f t="shared" si="109"/>
        <v>869.30112443301221</v>
      </c>
      <c r="CN95" s="21">
        <f t="shared" si="109"/>
        <v>90.470760399224702</v>
      </c>
      <c r="CO95" s="21">
        <f t="shared" si="109"/>
        <v>9.4277362575995287</v>
      </c>
      <c r="CP95" s="21">
        <f t="shared" si="109"/>
        <v>0.98362482913265348</v>
      </c>
      <c r="CQ95" s="21">
        <f t="shared" si="109"/>
        <v>0.10274008024221068</v>
      </c>
      <c r="CR95" s="2">
        <f t="shared" si="117"/>
        <v>53.425824120049953</v>
      </c>
      <c r="CS95" s="2">
        <f t="shared" si="117"/>
        <v>55.651900125052038</v>
      </c>
      <c r="CT95" s="2">
        <f t="shared" si="117"/>
        <v>57.877976130054115</v>
      </c>
      <c r="CU95" s="2">
        <f t="shared" si="117"/>
        <v>60.104052135056207</v>
      </c>
      <c r="CV95" s="2">
        <f t="shared" si="117"/>
        <v>62.330128140058285</v>
      </c>
      <c r="CW95" s="2">
        <f t="shared" si="117"/>
        <v>64.556204145060363</v>
      </c>
      <c r="CX95" s="2">
        <f t="shared" si="117"/>
        <v>66.782280150062448</v>
      </c>
      <c r="CY95" s="2">
        <f t="shared" si="85"/>
        <v>5.1079495966529276E-9</v>
      </c>
      <c r="CZ95" s="2">
        <f t="shared" si="85"/>
        <v>5.3006498022170207E-10</v>
      </c>
      <c r="DA95" s="2">
        <f t="shared" si="85"/>
        <v>5.5088791155453223E-11</v>
      </c>
      <c r="DB95" s="2">
        <f t="shared" si="83"/>
        <v>5.7332547781512035E-12</v>
      </c>
      <c r="DC95" s="2">
        <f t="shared" si="83"/>
        <v>5.9744843204053056E-13</v>
      </c>
      <c r="DD95" s="2">
        <f t="shared" si="83"/>
        <v>6.2333639362018675E-14</v>
      </c>
      <c r="DE95" s="2">
        <f t="shared" si="83"/>
        <v>6.5107782156027071E-15</v>
      </c>
      <c r="DF95" s="2"/>
      <c r="DG95" s="6">
        <f t="shared" si="104"/>
        <v>179</v>
      </c>
      <c r="DH95" s="2">
        <f t="shared" ref="DH95:DT123" si="120">DH$10*(1-EXP((-DU95)))</f>
        <v>0.06</v>
      </c>
      <c r="DI95" s="2">
        <f t="shared" si="120"/>
        <v>0.12</v>
      </c>
      <c r="DJ95" s="2">
        <f t="shared" si="120"/>
        <v>0.13999999909364078</v>
      </c>
      <c r="DK95" s="2">
        <f t="shared" si="120"/>
        <v>0.11182067803879933</v>
      </c>
      <c r="DL95" s="2">
        <f t="shared" si="120"/>
        <v>2.0431812625791516E-2</v>
      </c>
      <c r="DM95" s="2">
        <f t="shared" si="120"/>
        <v>2.1255943667285448E-3</v>
      </c>
      <c r="DN95" s="2">
        <f t="shared" si="120"/>
        <v>2.0215672321757805E-4</v>
      </c>
      <c r="DO95" s="2">
        <f t="shared" si="120"/>
        <v>1.8843962884469436E-5</v>
      </c>
      <c r="DP95" s="2">
        <f t="shared" si="118"/>
        <v>1.7290406149939043E-6</v>
      </c>
      <c r="DQ95" s="2">
        <f t="shared" si="118"/>
        <v>1.2960422610674981E-7</v>
      </c>
      <c r="DR95" s="2">
        <f t="shared" si="118"/>
        <v>8.1666978213323917E-9</v>
      </c>
      <c r="DS95" s="2">
        <f t="shared" si="118"/>
        <v>5.7220424620751943E-10</v>
      </c>
      <c r="DT95" s="2">
        <f t="shared" si="118"/>
        <v>0</v>
      </c>
      <c r="DU95" s="21">
        <f t="shared" si="110"/>
        <v>1738.6022488660244</v>
      </c>
      <c r="DV95" s="21">
        <f t="shared" si="110"/>
        <v>180.9415207984494</v>
      </c>
      <c r="DW95" s="21">
        <f t="shared" si="110"/>
        <v>18.855472515199057</v>
      </c>
      <c r="DX95" s="21">
        <f t="shared" si="110"/>
        <v>1.967249658265307</v>
      </c>
      <c r="DY95" s="21">
        <f t="shared" si="110"/>
        <v>0.20548016048442136</v>
      </c>
      <c r="DZ95" s="21">
        <f t="shared" si="110"/>
        <v>2.148510440798761E-2</v>
      </c>
      <c r="EA95" s="21">
        <f t="shared" si="110"/>
        <v>2.2487122728568499E-3</v>
      </c>
      <c r="EB95" s="21">
        <f t="shared" si="110"/>
        <v>2.3557728220498396E-4</v>
      </c>
      <c r="EC95" s="21">
        <f t="shared" si="110"/>
        <v>2.4700885278535453E-5</v>
      </c>
      <c r="ED95" s="21">
        <f t="shared" si="110"/>
        <v>2.5920878815494454E-6</v>
      </c>
      <c r="EE95" s="21">
        <f t="shared" si="110"/>
        <v>2.7222329772382145E-7</v>
      </c>
      <c r="EF95" s="21">
        <f t="shared" si="110"/>
        <v>2.8610212738679809E-8</v>
      </c>
      <c r="EG95" s="21">
        <f t="shared" si="110"/>
        <v>3.008987565620109E-9</v>
      </c>
      <c r="EH95" s="2">
        <f t="shared" si="119"/>
        <v>57.877976130054115</v>
      </c>
      <c r="EI95" s="2">
        <f t="shared" si="119"/>
        <v>60.104052135056207</v>
      </c>
      <c r="EJ95" s="2">
        <f t="shared" si="119"/>
        <v>62.330128140058285</v>
      </c>
      <c r="EK95" s="2">
        <f t="shared" si="119"/>
        <v>64.556204145060363</v>
      </c>
      <c r="EL95" s="2">
        <f t="shared" si="119"/>
        <v>66.782280150062448</v>
      </c>
      <c r="EM95" s="2">
        <f t="shared" si="119"/>
        <v>69.008356155064533</v>
      </c>
      <c r="EN95" s="2">
        <f t="shared" si="119"/>
        <v>71.234432160066618</v>
      </c>
      <c r="EO95" s="2">
        <f t="shared" si="119"/>
        <v>73.460508165068688</v>
      </c>
      <c r="EP95" s="2">
        <f t="shared" si="119"/>
        <v>75.686584170070773</v>
      </c>
      <c r="EQ95" s="2">
        <f t="shared" si="119"/>
        <v>77.912660175072858</v>
      </c>
      <c r="ER95" s="2">
        <f t="shared" si="119"/>
        <v>80.138736180074943</v>
      </c>
      <c r="ES95" s="2">
        <f t="shared" si="119"/>
        <v>82.364812185077014</v>
      </c>
      <c r="ET95" s="2">
        <f t="shared" si="119"/>
        <v>84.590888190079099</v>
      </c>
      <c r="EU95" s="2">
        <f t="shared" si="115"/>
        <v>1.1017758231090645E-10</v>
      </c>
      <c r="EV95" s="2">
        <f t="shared" si="115"/>
        <v>1.1466509556302407E-11</v>
      </c>
      <c r="EW95" s="2">
        <f t="shared" si="115"/>
        <v>1.1948968640810611E-12</v>
      </c>
      <c r="EX95" s="2">
        <f t="shared" si="115"/>
        <v>1.2466727872403735E-13</v>
      </c>
      <c r="EY95" s="2">
        <f t="shared" si="115"/>
        <v>1.3021556431205414E-14</v>
      </c>
      <c r="EZ95" s="2">
        <f t="shared" si="115"/>
        <v>1.3615402032945253E-15</v>
      </c>
      <c r="FA95" s="2">
        <f t="shared" si="115"/>
        <v>1.4250394631538972E-16</v>
      </c>
      <c r="FB95" s="2">
        <f t="shared" si="114"/>
        <v>1.4928851850759439E-17</v>
      </c>
      <c r="FC95" s="2">
        <f t="shared" si="68"/>
        <v>1.5653285981327915E-18</v>
      </c>
      <c r="FD95" s="2">
        <f t="shared" si="68"/>
        <v>1.6426412430604851E-19</v>
      </c>
      <c r="FE95" s="2">
        <f t="shared" si="68"/>
        <v>1.7251159551572971E-20</v>
      </c>
      <c r="FF95" s="2">
        <f t="shared" si="68"/>
        <v>1.8130679809049306E-21</v>
      </c>
      <c r="FG95" s="2">
        <f t="shared" si="68"/>
        <v>1.9068362266287129E-22</v>
      </c>
    </row>
    <row r="96" spans="1:163" x14ac:dyDescent="0.25">
      <c r="A96" s="19">
        <v>78</v>
      </c>
      <c r="B96" s="19">
        <v>181</v>
      </c>
      <c r="C96" s="4">
        <f t="shared" si="105"/>
        <v>78</v>
      </c>
      <c r="D96" s="20">
        <f t="shared" si="105"/>
        <v>181</v>
      </c>
      <c r="E96" s="8">
        <f t="shared" si="92"/>
        <v>454.16</v>
      </c>
      <c r="F96" s="21">
        <f t="shared" si="111"/>
        <v>6.3371356147021542E-14</v>
      </c>
      <c r="G96" s="7">
        <f t="shared" si="93"/>
        <v>0.61675138842451727</v>
      </c>
      <c r="H96" s="7">
        <f t="shared" si="94"/>
        <v>8.2518258818914496E-3</v>
      </c>
      <c r="I96" s="32">
        <f t="shared" si="95"/>
        <v>92.626649239018946</v>
      </c>
      <c r="J96" s="2">
        <f t="shared" si="106"/>
        <v>1.6575589700205733</v>
      </c>
      <c r="K96" s="2">
        <f t="shared" si="96"/>
        <v>3.1357450747145048</v>
      </c>
      <c r="L96" s="2">
        <f t="shared" si="112"/>
        <v>1.3881553991537483</v>
      </c>
      <c r="M96" s="2">
        <f t="shared" si="97"/>
        <v>1</v>
      </c>
      <c r="N96" s="2">
        <f t="shared" si="98"/>
        <v>1</v>
      </c>
      <c r="O96" s="2">
        <f t="shared" si="99"/>
        <v>1</v>
      </c>
      <c r="P96" s="2">
        <f t="shared" si="100"/>
        <v>0.47060647503248437</v>
      </c>
      <c r="Q96" s="6">
        <f t="shared" si="101"/>
        <v>181</v>
      </c>
      <c r="R96" s="2">
        <f t="shared" si="89"/>
        <v>0.05</v>
      </c>
      <c r="S96" s="2">
        <f t="shared" si="89"/>
        <v>0.1</v>
      </c>
      <c r="T96" s="2">
        <f t="shared" si="89"/>
        <v>0.15</v>
      </c>
      <c r="U96" s="2">
        <f t="shared" si="89"/>
        <v>0.2</v>
      </c>
      <c r="V96" s="2">
        <f t="shared" si="89"/>
        <v>0.2</v>
      </c>
      <c r="W96" s="2">
        <f t="shared" si="89"/>
        <v>0.15</v>
      </c>
      <c r="X96" s="2">
        <f t="shared" si="89"/>
        <v>0.1</v>
      </c>
      <c r="Y96" s="2">
        <f t="shared" si="89"/>
        <v>0.05</v>
      </c>
      <c r="Z96" s="21">
        <f t="shared" si="107"/>
        <v>870125010.88850832</v>
      </c>
      <c r="AA96" s="21">
        <f t="shared" si="107"/>
        <v>90518388.975995183</v>
      </c>
      <c r="AB96" s="21">
        <f t="shared" si="107"/>
        <v>9436317.5358772036</v>
      </c>
      <c r="AC96" s="21">
        <f t="shared" si="107"/>
        <v>985599.92563624075</v>
      </c>
      <c r="AD96" s="21">
        <f t="shared" si="107"/>
        <v>103124.68774279297</v>
      </c>
      <c r="AE96" s="21">
        <f t="shared" si="107"/>
        <v>10807.571541849255</v>
      </c>
      <c r="AF96" s="21">
        <f t="shared" si="107"/>
        <v>1134.3409049160971</v>
      </c>
      <c r="AG96" s="21">
        <f t="shared" si="107"/>
        <v>119.22338963132295</v>
      </c>
      <c r="AH96" s="2">
        <f t="shared" si="113"/>
        <v>44.325459151917435</v>
      </c>
      <c r="AI96" s="2">
        <f t="shared" si="113"/>
        <v>46.541732109513312</v>
      </c>
      <c r="AJ96" s="2">
        <f t="shared" si="113"/>
        <v>48.758005067109181</v>
      </c>
      <c r="AK96" s="2">
        <f t="shared" si="113"/>
        <v>50.97427802470505</v>
      </c>
      <c r="AL96" s="2">
        <f t="shared" si="113"/>
        <v>53.190550982300927</v>
      </c>
      <c r="AM96" s="2">
        <f t="shared" si="113"/>
        <v>55.406823939896796</v>
      </c>
      <c r="AN96" s="2">
        <f t="shared" si="113"/>
        <v>57.623096897492665</v>
      </c>
      <c r="AO96" s="2">
        <f t="shared" si="60"/>
        <v>59.839369855088549</v>
      </c>
      <c r="AP96" s="2">
        <f t="shared" si="75"/>
        <v>5.5141001959489807E-5</v>
      </c>
      <c r="AQ96" s="2">
        <f t="shared" si="74"/>
        <v>5.7362730657190349E-6</v>
      </c>
      <c r="AR96" s="2">
        <f t="shared" si="74"/>
        <v>5.9799223928463573E-7</v>
      </c>
      <c r="AS96" s="2">
        <f t="shared" si="74"/>
        <v>6.245880390604342E-8</v>
      </c>
      <c r="AT96" s="2">
        <f t="shared" si="74"/>
        <v>6.5351513145012575E-9</v>
      </c>
      <c r="AU96" s="2">
        <f t="shared" si="74"/>
        <v>6.8489046526302059E-10</v>
      </c>
      <c r="AV96" s="2">
        <f t="shared" si="74"/>
        <v>7.1884721477575214E-11</v>
      </c>
      <c r="AW96" s="2">
        <f t="shared" si="74"/>
        <v>7.5553478853817642E-12</v>
      </c>
      <c r="AX96" s="2"/>
      <c r="AY96" s="6">
        <f t="shared" si="102"/>
        <v>181</v>
      </c>
      <c r="AZ96" s="2">
        <f t="shared" si="90"/>
        <v>0.05</v>
      </c>
      <c r="BA96" s="2">
        <f t="shared" si="90"/>
        <v>0.15</v>
      </c>
      <c r="BB96" s="2">
        <f t="shared" si="90"/>
        <v>0.2</v>
      </c>
      <c r="BC96" s="2">
        <f t="shared" si="90"/>
        <v>0.2</v>
      </c>
      <c r="BD96" s="2">
        <f t="shared" si="90"/>
        <v>0.2</v>
      </c>
      <c r="BE96" s="2">
        <f t="shared" si="90"/>
        <v>0.15</v>
      </c>
      <c r="BF96" s="2">
        <f t="shared" si="90"/>
        <v>0.05</v>
      </c>
      <c r="BG96" s="21">
        <f t="shared" si="108"/>
        <v>90313796.97899574</v>
      </c>
      <c r="BH96" s="21">
        <f t="shared" si="108"/>
        <v>9414374.232422743</v>
      </c>
      <c r="BI96" s="21">
        <f t="shared" si="108"/>
        <v>983248.14213936124</v>
      </c>
      <c r="BJ96" s="21">
        <f t="shared" si="108"/>
        <v>102872.76869970164</v>
      </c>
      <c r="BK96" s="21">
        <f t="shared" si="108"/>
        <v>10780.596590114312</v>
      </c>
      <c r="BL96" s="21">
        <f t="shared" si="108"/>
        <v>1131.4532203969359</v>
      </c>
      <c r="BM96" s="21">
        <f t="shared" si="108"/>
        <v>118.91430992620352</v>
      </c>
      <c r="BN96" s="2">
        <f t="shared" si="116"/>
        <v>46.541732109513312</v>
      </c>
      <c r="BO96" s="2">
        <f t="shared" si="116"/>
        <v>48.758005067109181</v>
      </c>
      <c r="BP96" s="2">
        <f t="shared" si="116"/>
        <v>50.97427802470505</v>
      </c>
      <c r="BQ96" s="2">
        <f t="shared" si="116"/>
        <v>53.190550982300927</v>
      </c>
      <c r="BR96" s="2">
        <f t="shared" si="116"/>
        <v>55.406823939896796</v>
      </c>
      <c r="BS96" s="2">
        <f t="shared" si="116"/>
        <v>57.623096897492665</v>
      </c>
      <c r="BT96" s="2">
        <f t="shared" si="116"/>
        <v>59.839369855088549</v>
      </c>
      <c r="BU96" s="2">
        <f t="shared" si="84"/>
        <v>5.7233077934121668E-6</v>
      </c>
      <c r="BV96" s="2">
        <f t="shared" si="84"/>
        <v>5.9660166238637464E-7</v>
      </c>
      <c r="BW96" s="2">
        <f t="shared" si="84"/>
        <v>6.2309768196481772E-8</v>
      </c>
      <c r="BX96" s="2">
        <f t="shared" si="82"/>
        <v>6.519186863101293E-9</v>
      </c>
      <c r="BY96" s="2">
        <f t="shared" si="82"/>
        <v>6.8318102598957657E-10</v>
      </c>
      <c r="BZ96" s="2">
        <f t="shared" si="82"/>
        <v>7.1701724993471195E-11</v>
      </c>
      <c r="CA96" s="2">
        <f t="shared" si="82"/>
        <v>7.5357610853108245E-12</v>
      </c>
      <c r="CB96" s="2"/>
      <c r="CC96" s="6">
        <f t="shared" si="103"/>
        <v>181</v>
      </c>
      <c r="CD96" s="2">
        <f t="shared" si="91"/>
        <v>0</v>
      </c>
      <c r="CE96" s="2">
        <f t="shared" si="91"/>
        <v>0</v>
      </c>
      <c r="CF96" s="2">
        <f t="shared" si="91"/>
        <v>0.05</v>
      </c>
      <c r="CG96" s="2">
        <f t="shared" si="91"/>
        <v>0.95</v>
      </c>
      <c r="CH96" s="2">
        <f t="shared" si="91"/>
        <v>0</v>
      </c>
      <c r="CI96" s="2">
        <f t="shared" si="91"/>
        <v>0</v>
      </c>
      <c r="CJ96" s="2">
        <f t="shared" si="91"/>
        <v>0</v>
      </c>
      <c r="CK96" s="21">
        <f t="shared" si="109"/>
        <v>102872.76869970164</v>
      </c>
      <c r="CL96" s="21">
        <f t="shared" si="109"/>
        <v>10780.596590114312</v>
      </c>
      <c r="CM96" s="21">
        <f t="shared" si="109"/>
        <v>1131.4532203969359</v>
      </c>
      <c r="CN96" s="21">
        <f t="shared" si="109"/>
        <v>118.91430992620352</v>
      </c>
      <c r="CO96" s="21">
        <f t="shared" si="109"/>
        <v>12.513899942697096</v>
      </c>
      <c r="CP96" s="21">
        <f t="shared" si="109"/>
        <v>1.3184813200006311</v>
      </c>
      <c r="CQ96" s="21">
        <f t="shared" si="109"/>
        <v>0.13907322523507809</v>
      </c>
      <c r="CR96" s="2">
        <f t="shared" si="117"/>
        <v>53.190550982300927</v>
      </c>
      <c r="CS96" s="2">
        <f t="shared" si="117"/>
        <v>55.406823939896796</v>
      </c>
      <c r="CT96" s="2">
        <f t="shared" si="117"/>
        <v>57.623096897492665</v>
      </c>
      <c r="CU96" s="2">
        <f t="shared" si="117"/>
        <v>59.839369855088549</v>
      </c>
      <c r="CV96" s="2">
        <f t="shared" si="117"/>
        <v>62.055642812684418</v>
      </c>
      <c r="CW96" s="2">
        <f t="shared" si="117"/>
        <v>64.271915770280287</v>
      </c>
      <c r="CX96" s="2">
        <f t="shared" si="117"/>
        <v>66.488188727876164</v>
      </c>
      <c r="CY96" s="2">
        <f t="shared" si="85"/>
        <v>6.519186863101293E-9</v>
      </c>
      <c r="CZ96" s="2">
        <f t="shared" si="85"/>
        <v>6.8318102598957657E-10</v>
      </c>
      <c r="DA96" s="2">
        <f t="shared" si="85"/>
        <v>7.1701724993471195E-11</v>
      </c>
      <c r="DB96" s="2">
        <f t="shared" si="83"/>
        <v>7.5357610853108245E-12</v>
      </c>
      <c r="DC96" s="2">
        <f t="shared" si="83"/>
        <v>7.9302281005685289E-13</v>
      </c>
      <c r="DD96" s="2">
        <f t="shared" si="83"/>
        <v>8.3553949302955149E-14</v>
      </c>
      <c r="DE96" s="2">
        <f t="shared" si="83"/>
        <v>8.8132588868870801E-15</v>
      </c>
      <c r="DF96" s="2"/>
      <c r="DG96" s="6">
        <f t="shared" si="104"/>
        <v>181</v>
      </c>
      <c r="DH96" s="2">
        <f t="shared" si="120"/>
        <v>0.06</v>
      </c>
      <c r="DI96" s="2">
        <f t="shared" si="120"/>
        <v>0.12</v>
      </c>
      <c r="DJ96" s="2">
        <f t="shared" si="120"/>
        <v>0.139999999998109</v>
      </c>
      <c r="DK96" s="2">
        <f t="shared" si="120"/>
        <v>0.12069481463920299</v>
      </c>
      <c r="DL96" s="2">
        <f t="shared" si="120"/>
        <v>2.6709548452451343E-2</v>
      </c>
      <c r="DM96" s="2">
        <f t="shared" si="120"/>
        <v>2.894264157311921E-3</v>
      </c>
      <c r="DN96" s="2">
        <f t="shared" si="120"/>
        <v>2.7894852441339601E-4</v>
      </c>
      <c r="DO96" s="2">
        <f t="shared" si="120"/>
        <v>2.626833168704046E-5</v>
      </c>
      <c r="DP96" s="2">
        <f t="shared" si="118"/>
        <v>2.4341210469858155E-6</v>
      </c>
      <c r="DQ96" s="2">
        <f t="shared" si="118"/>
        <v>1.8425393487064847E-7</v>
      </c>
      <c r="DR96" s="2">
        <f t="shared" si="118"/>
        <v>1.1724731865392356E-8</v>
      </c>
      <c r="DS96" s="2">
        <f t="shared" si="118"/>
        <v>8.2959491942702359E-10</v>
      </c>
      <c r="DT96" s="2">
        <f t="shared" si="118"/>
        <v>0</v>
      </c>
      <c r="DU96" s="21">
        <f t="shared" si="110"/>
        <v>2262.9064407938718</v>
      </c>
      <c r="DV96" s="21">
        <f t="shared" si="110"/>
        <v>237.82861985240703</v>
      </c>
      <c r="DW96" s="21">
        <f t="shared" si="110"/>
        <v>25.027799885394192</v>
      </c>
      <c r="DX96" s="21">
        <f t="shared" si="110"/>
        <v>2.6369626400012622</v>
      </c>
      <c r="DY96" s="21">
        <f t="shared" si="110"/>
        <v>0.27814645047015618</v>
      </c>
      <c r="DZ96" s="21">
        <f t="shared" si="110"/>
        <v>2.9369740935072372E-2</v>
      </c>
      <c r="EA96" s="21">
        <f t="shared" si="110"/>
        <v>3.104241224119507E-3</v>
      </c>
      <c r="EB96" s="21">
        <f t="shared" si="110"/>
        <v>3.2840806611416116E-4</v>
      </c>
      <c r="EC96" s="21">
        <f t="shared" si="110"/>
        <v>3.4773762414337054E-5</v>
      </c>
      <c r="ED96" s="21">
        <f t="shared" si="110"/>
        <v>3.6850854873753949E-6</v>
      </c>
      <c r="EE96" s="21">
        <f t="shared" si="110"/>
        <v>3.9082447186410021E-7</v>
      </c>
      <c r="EF96" s="21">
        <f t="shared" si="110"/>
        <v>4.147974679928395E-8</v>
      </c>
      <c r="EG96" s="21">
        <f t="shared" si="110"/>
        <v>4.4054867081287172E-9</v>
      </c>
      <c r="EH96" s="2">
        <f t="shared" si="119"/>
        <v>57.623096897492665</v>
      </c>
      <c r="EI96" s="2">
        <f t="shared" si="119"/>
        <v>59.839369855088549</v>
      </c>
      <c r="EJ96" s="2">
        <f t="shared" si="119"/>
        <v>62.055642812684418</v>
      </c>
      <c r="EK96" s="2">
        <f t="shared" si="119"/>
        <v>64.271915770280287</v>
      </c>
      <c r="EL96" s="2">
        <f t="shared" si="119"/>
        <v>66.488188727876164</v>
      </c>
      <c r="EM96" s="2">
        <f t="shared" si="119"/>
        <v>68.704461685472026</v>
      </c>
      <c r="EN96" s="2">
        <f t="shared" si="119"/>
        <v>70.920734643067902</v>
      </c>
      <c r="EO96" s="2">
        <f t="shared" si="119"/>
        <v>73.137007600663779</v>
      </c>
      <c r="EP96" s="2">
        <f t="shared" si="119"/>
        <v>75.353280558259641</v>
      </c>
      <c r="EQ96" s="2">
        <f t="shared" si="119"/>
        <v>77.569553515855517</v>
      </c>
      <c r="ER96" s="2">
        <f t="shared" si="119"/>
        <v>79.785826473451394</v>
      </c>
      <c r="ES96" s="2">
        <f t="shared" si="119"/>
        <v>82.002099431047256</v>
      </c>
      <c r="ET96" s="2">
        <f t="shared" si="119"/>
        <v>84.218372388643132</v>
      </c>
      <c r="EU96" s="2">
        <f t="shared" si="115"/>
        <v>1.4340344998694239E-10</v>
      </c>
      <c r="EV96" s="2">
        <f t="shared" si="115"/>
        <v>1.5071522170621649E-11</v>
      </c>
      <c r="EW96" s="2">
        <f t="shared" si="115"/>
        <v>1.5860456201137058E-12</v>
      </c>
      <c r="EX96" s="2">
        <f t="shared" si="115"/>
        <v>1.671078986059103E-13</v>
      </c>
      <c r="EY96" s="2">
        <f t="shared" si="115"/>
        <v>1.762651777377416E-14</v>
      </c>
      <c r="EZ96" s="2">
        <f t="shared" si="115"/>
        <v>1.8612003127422287E-15</v>
      </c>
      <c r="FA96" s="2">
        <f t="shared" si="115"/>
        <v>1.9671997617994341E-16</v>
      </c>
      <c r="FB96" s="2">
        <f t="shared" si="114"/>
        <v>2.0811664519275102E-17</v>
      </c>
      <c r="FC96" s="2">
        <f t="shared" si="68"/>
        <v>2.2036604825308649E-18</v>
      </c>
      <c r="FD96" s="2">
        <f t="shared" si="68"/>
        <v>2.3352886485268661E-19</v>
      </c>
      <c r="FE96" s="2">
        <f t="shared" si="68"/>
        <v>2.4767076797471498E-20</v>
      </c>
      <c r="FF96" s="2">
        <f t="shared" si="68"/>
        <v>2.6286278073056999E-21</v>
      </c>
      <c r="FG96" s="2">
        <f t="shared" si="68"/>
        <v>2.791816671817945E-22</v>
      </c>
    </row>
    <row r="97" spans="1:163" x14ac:dyDescent="0.25">
      <c r="A97" s="19">
        <v>79</v>
      </c>
      <c r="B97" s="19">
        <v>183</v>
      </c>
      <c r="C97" s="4">
        <f t="shared" si="105"/>
        <v>79</v>
      </c>
      <c r="D97" s="20">
        <f t="shared" si="105"/>
        <v>183</v>
      </c>
      <c r="E97" s="8">
        <f t="shared" si="92"/>
        <v>456.16</v>
      </c>
      <c r="F97" s="21">
        <f t="shared" si="111"/>
        <v>6.3371356147021542E-14</v>
      </c>
      <c r="G97" s="7">
        <f t="shared" si="93"/>
        <v>0.60666056863118234</v>
      </c>
      <c r="H97" s="7">
        <f t="shared" si="94"/>
        <v>8.2764376374849513E-3</v>
      </c>
      <c r="I97" s="32">
        <f t="shared" si="95"/>
        <v>92.698298749501546</v>
      </c>
      <c r="J97" s="2">
        <f t="shared" si="106"/>
        <v>1.7122515469952688</v>
      </c>
      <c r="K97" s="2">
        <f t="shared" si="96"/>
        <v>3.2504826270274521</v>
      </c>
      <c r="L97" s="2">
        <f t="shared" si="112"/>
        <v>1.3932705012381565</v>
      </c>
      <c r="M97" s="2">
        <f t="shared" si="97"/>
        <v>1</v>
      </c>
      <c r="N97" s="2">
        <f t="shared" si="98"/>
        <v>1</v>
      </c>
      <c r="O97" s="2">
        <f t="shared" si="99"/>
        <v>1</v>
      </c>
      <c r="P97" s="2">
        <f t="shared" si="100"/>
        <v>0.48496085086855378</v>
      </c>
      <c r="Q97" s="6">
        <f t="shared" si="101"/>
        <v>183</v>
      </c>
      <c r="R97" s="2">
        <f t="shared" si="89"/>
        <v>0.05</v>
      </c>
      <c r="S97" s="2">
        <f t="shared" si="89"/>
        <v>0.1</v>
      </c>
      <c r="T97" s="2">
        <f t="shared" si="89"/>
        <v>0.15</v>
      </c>
      <c r="U97" s="2">
        <f t="shared" si="89"/>
        <v>0.2</v>
      </c>
      <c r="V97" s="2">
        <f t="shared" si="89"/>
        <v>0.2</v>
      </c>
      <c r="W97" s="2">
        <f t="shared" si="89"/>
        <v>0.15</v>
      </c>
      <c r="X97" s="2">
        <f t="shared" si="89"/>
        <v>0.1</v>
      </c>
      <c r="Y97" s="2">
        <f t="shared" si="89"/>
        <v>0.05</v>
      </c>
      <c r="Z97" s="21">
        <f t="shared" si="107"/>
        <v>1065909897.7476832</v>
      </c>
      <c r="AA97" s="21">
        <f t="shared" si="107"/>
        <v>111969368.79216422</v>
      </c>
      <c r="AB97" s="21">
        <f t="shared" si="107"/>
        <v>11786591.624665862</v>
      </c>
      <c r="AC97" s="21">
        <f t="shared" si="107"/>
        <v>1243109.4515291813</v>
      </c>
      <c r="AD97" s="21">
        <f t="shared" si="107"/>
        <v>131339.13157228054</v>
      </c>
      <c r="AE97" s="21">
        <f t="shared" si="107"/>
        <v>13898.956543807955</v>
      </c>
      <c r="AF97" s="21">
        <f t="shared" si="107"/>
        <v>1473.0587706073875</v>
      </c>
      <c r="AG97" s="21">
        <f t="shared" si="107"/>
        <v>156.33642869300536</v>
      </c>
      <c r="AH97" s="2">
        <f t="shared" si="113"/>
        <v>44.131117433433054</v>
      </c>
      <c r="AI97" s="2">
        <f t="shared" si="113"/>
        <v>46.337673305104708</v>
      </c>
      <c r="AJ97" s="2">
        <f t="shared" si="113"/>
        <v>48.544229176776362</v>
      </c>
      <c r="AK97" s="2">
        <f t="shared" si="113"/>
        <v>50.750785048448016</v>
      </c>
      <c r="AL97" s="2">
        <f t="shared" si="113"/>
        <v>52.95734092011967</v>
      </c>
      <c r="AM97" s="2">
        <f t="shared" si="113"/>
        <v>55.163896791791323</v>
      </c>
      <c r="AN97" s="2">
        <f t="shared" si="113"/>
        <v>57.37045266346297</v>
      </c>
      <c r="AO97" s="2">
        <f t="shared" si="60"/>
        <v>59.577008535134631</v>
      </c>
      <c r="AP97" s="2">
        <f t="shared" si="75"/>
        <v>6.7548155752846897E-5</v>
      </c>
      <c r="AQ97" s="2">
        <f t="shared" si="74"/>
        <v>7.0956507473520538E-6</v>
      </c>
      <c r="AR97" s="2">
        <f t="shared" si="74"/>
        <v>7.4693229560837828E-7</v>
      </c>
      <c r="AS97" s="2">
        <f t="shared" si="74"/>
        <v>7.8777531782655623E-8</v>
      </c>
      <c r="AT97" s="2">
        <f t="shared" si="74"/>
        <v>8.3231388829098488E-9</v>
      </c>
      <c r="AU97" s="2">
        <f t="shared" si="74"/>
        <v>8.8079572520970629E-10</v>
      </c>
      <c r="AV97" s="2">
        <f t="shared" si="74"/>
        <v>9.3349731977656979E-11</v>
      </c>
      <c r="AW97" s="2">
        <f t="shared" si="74"/>
        <v>9.9072515014579618E-12</v>
      </c>
      <c r="AX97" s="2"/>
      <c r="AY97" s="6">
        <f t="shared" si="102"/>
        <v>183</v>
      </c>
      <c r="AZ97" s="2">
        <f t="shared" si="90"/>
        <v>0.05</v>
      </c>
      <c r="BA97" s="2">
        <f t="shared" si="90"/>
        <v>0.15</v>
      </c>
      <c r="BB97" s="2">
        <f t="shared" si="90"/>
        <v>0.2</v>
      </c>
      <c r="BC97" s="2">
        <f t="shared" si="90"/>
        <v>0.2</v>
      </c>
      <c r="BD97" s="2">
        <f t="shared" si="90"/>
        <v>0.2</v>
      </c>
      <c r="BE97" s="2">
        <f t="shared" si="90"/>
        <v>0.15</v>
      </c>
      <c r="BF97" s="2">
        <f t="shared" si="90"/>
        <v>0.05</v>
      </c>
      <c r="BG97" s="21">
        <f t="shared" si="108"/>
        <v>111716991.64940326</v>
      </c>
      <c r="BH97" s="21">
        <f t="shared" si="108"/>
        <v>11759254.707585908</v>
      </c>
      <c r="BI97" s="21">
        <f t="shared" si="108"/>
        <v>1240150.591812714</v>
      </c>
      <c r="BJ97" s="21">
        <f t="shared" si="108"/>
        <v>131019.0491125699</v>
      </c>
      <c r="BK97" s="21">
        <f t="shared" si="108"/>
        <v>13864.34423954255</v>
      </c>
      <c r="BL97" s="21">
        <f t="shared" si="108"/>
        <v>1469.3169384482421</v>
      </c>
      <c r="BM97" s="21">
        <f t="shared" si="108"/>
        <v>155.93197754861356</v>
      </c>
      <c r="BN97" s="2">
        <f t="shared" si="116"/>
        <v>46.337673305104708</v>
      </c>
      <c r="BO97" s="2">
        <f t="shared" si="116"/>
        <v>48.544229176776362</v>
      </c>
      <c r="BP97" s="2">
        <f t="shared" si="116"/>
        <v>50.750785048448016</v>
      </c>
      <c r="BQ97" s="2">
        <f t="shared" si="116"/>
        <v>52.95734092011967</v>
      </c>
      <c r="BR97" s="2">
        <f t="shared" si="116"/>
        <v>55.163896791791323</v>
      </c>
      <c r="BS97" s="2">
        <f t="shared" si="116"/>
        <v>57.37045266346297</v>
      </c>
      <c r="BT97" s="2">
        <f t="shared" si="116"/>
        <v>59.577008535134631</v>
      </c>
      <c r="BU97" s="2">
        <f t="shared" si="84"/>
        <v>7.0796572655545953E-6</v>
      </c>
      <c r="BV97" s="2">
        <f t="shared" si="84"/>
        <v>7.4519991810013676E-7</v>
      </c>
      <c r="BW97" s="2">
        <f t="shared" si="84"/>
        <v>7.8590024829774094E-8</v>
      </c>
      <c r="BX97" s="2">
        <f t="shared" si="82"/>
        <v>8.302854823359104E-9</v>
      </c>
      <c r="BY97" s="2">
        <f t="shared" si="82"/>
        <v>8.7860229654903397E-10</v>
      </c>
      <c r="BZ97" s="2">
        <f t="shared" si="82"/>
        <v>9.3112606999257387E-11</v>
      </c>
      <c r="CA97" s="2">
        <f t="shared" si="82"/>
        <v>9.8816208839426401E-12</v>
      </c>
      <c r="CB97" s="2"/>
      <c r="CC97" s="6">
        <f t="shared" si="103"/>
        <v>183</v>
      </c>
      <c r="CD97" s="2">
        <f t="shared" si="91"/>
        <v>0</v>
      </c>
      <c r="CE97" s="2">
        <f t="shared" si="91"/>
        <v>0</v>
      </c>
      <c r="CF97" s="2">
        <f t="shared" si="91"/>
        <v>0.05</v>
      </c>
      <c r="CG97" s="2">
        <f t="shared" si="91"/>
        <v>0.95</v>
      </c>
      <c r="CH97" s="2">
        <f t="shared" si="91"/>
        <v>0</v>
      </c>
      <c r="CI97" s="2">
        <f t="shared" si="91"/>
        <v>0</v>
      </c>
      <c r="CJ97" s="2">
        <f t="shared" si="91"/>
        <v>0</v>
      </c>
      <c r="CK97" s="21">
        <f t="shared" si="109"/>
        <v>131019.0491125699</v>
      </c>
      <c r="CL97" s="21">
        <f t="shared" si="109"/>
        <v>13864.34423954255</v>
      </c>
      <c r="CM97" s="21">
        <f t="shared" si="109"/>
        <v>1469.3169384482421</v>
      </c>
      <c r="CN97" s="21">
        <f t="shared" si="109"/>
        <v>155.93197754861356</v>
      </c>
      <c r="CO97" s="21">
        <f t="shared" si="109"/>
        <v>16.5697435048111</v>
      </c>
      <c r="CP97" s="21">
        <f t="shared" si="109"/>
        <v>1.7628647756106699</v>
      </c>
      <c r="CQ97" s="21">
        <f t="shared" si="109"/>
        <v>0.18776314010227144</v>
      </c>
      <c r="CR97" s="2">
        <f t="shared" si="117"/>
        <v>52.95734092011967</v>
      </c>
      <c r="CS97" s="2">
        <f t="shared" si="117"/>
        <v>55.163896791791323</v>
      </c>
      <c r="CT97" s="2">
        <f t="shared" si="117"/>
        <v>57.37045266346297</v>
      </c>
      <c r="CU97" s="2">
        <f t="shared" si="117"/>
        <v>59.577008535134631</v>
      </c>
      <c r="CV97" s="2">
        <f t="shared" si="117"/>
        <v>61.783564406806285</v>
      </c>
      <c r="CW97" s="2">
        <f t="shared" si="117"/>
        <v>63.990120278477939</v>
      </c>
      <c r="CX97" s="2">
        <f t="shared" si="117"/>
        <v>66.196676150149585</v>
      </c>
      <c r="CY97" s="2">
        <f t="shared" si="85"/>
        <v>8.302854823359104E-9</v>
      </c>
      <c r="CZ97" s="2">
        <f t="shared" si="85"/>
        <v>8.7860229654903397E-10</v>
      </c>
      <c r="DA97" s="2">
        <f t="shared" si="85"/>
        <v>9.3112606999257387E-11</v>
      </c>
      <c r="DB97" s="2">
        <f t="shared" si="83"/>
        <v>9.8816208839426401E-12</v>
      </c>
      <c r="DC97" s="2">
        <f t="shared" si="83"/>
        <v>1.0500471169081839E-12</v>
      </c>
      <c r="DD97" s="2">
        <f t="shared" si="83"/>
        <v>1.1171513153426306E-13</v>
      </c>
      <c r="DE97" s="2">
        <f t="shared" si="83"/>
        <v>1.1898804822704148E-14</v>
      </c>
      <c r="DF97" s="2"/>
      <c r="DG97" s="6">
        <f t="shared" si="104"/>
        <v>183</v>
      </c>
      <c r="DH97" s="2">
        <f t="shared" si="120"/>
        <v>0.06</v>
      </c>
      <c r="DI97" s="2">
        <f t="shared" si="120"/>
        <v>0.12</v>
      </c>
      <c r="DJ97" s="2">
        <f t="shared" si="120"/>
        <v>0.13999999999999946</v>
      </c>
      <c r="DK97" s="2">
        <f t="shared" si="120"/>
        <v>0.12617405728161607</v>
      </c>
      <c r="DL97" s="2">
        <f t="shared" si="120"/>
        <v>3.4437956606723531E-2</v>
      </c>
      <c r="DM97" s="2">
        <f t="shared" si="120"/>
        <v>3.9248508761558941E-3</v>
      </c>
      <c r="DN97" s="2">
        <f t="shared" si="120"/>
        <v>3.837783354098545E-4</v>
      </c>
      <c r="DO97" s="2">
        <f t="shared" si="120"/>
        <v>3.6512054716171249E-5</v>
      </c>
      <c r="DP97" s="2">
        <f t="shared" si="118"/>
        <v>3.4165843130851139E-6</v>
      </c>
      <c r="DQ97" s="2">
        <f t="shared" si="118"/>
        <v>2.6115046571906223E-7</v>
      </c>
      <c r="DR97" s="2">
        <f t="shared" si="118"/>
        <v>1.678025401297134E-8</v>
      </c>
      <c r="DS97" s="2">
        <f t="shared" si="118"/>
        <v>1.1988999570888837E-9</v>
      </c>
      <c r="DT97" s="2">
        <f t="shared" si="118"/>
        <v>0</v>
      </c>
      <c r="DU97" s="21">
        <f t="shared" si="110"/>
        <v>2938.6338768964843</v>
      </c>
      <c r="DV97" s="21">
        <f t="shared" si="110"/>
        <v>311.86395509722712</v>
      </c>
      <c r="DW97" s="21">
        <f t="shared" si="110"/>
        <v>33.139487009622201</v>
      </c>
      <c r="DX97" s="21">
        <f t="shared" si="110"/>
        <v>3.5257295512213398</v>
      </c>
      <c r="DY97" s="21">
        <f t="shared" si="110"/>
        <v>0.37552628020454287</v>
      </c>
      <c r="DZ97" s="21">
        <f t="shared" si="110"/>
        <v>4.0039497377637782E-2</v>
      </c>
      <c r="EA97" s="21">
        <f t="shared" si="110"/>
        <v>4.2733213723850066E-3</v>
      </c>
      <c r="EB97" s="21">
        <f t="shared" si="110"/>
        <v>4.5650486644478131E-4</v>
      </c>
      <c r="EC97" s="21">
        <f t="shared" si="110"/>
        <v>4.8809538495962678E-5</v>
      </c>
      <c r="ED97" s="21">
        <f t="shared" si="110"/>
        <v>5.2230229543919491E-6</v>
      </c>
      <c r="EE97" s="21">
        <f t="shared" si="110"/>
        <v>5.5934195687311259E-7</v>
      </c>
      <c r="EF97" s="21">
        <f t="shared" si="110"/>
        <v>5.994499967503966E-8</v>
      </c>
      <c r="EG97" s="21">
        <f t="shared" si="110"/>
        <v>6.4288296852348818E-9</v>
      </c>
      <c r="EH97" s="2">
        <f t="shared" si="119"/>
        <v>57.37045266346297</v>
      </c>
      <c r="EI97" s="2">
        <f t="shared" si="119"/>
        <v>59.577008535134631</v>
      </c>
      <c r="EJ97" s="2">
        <f t="shared" si="119"/>
        <v>61.783564406806285</v>
      </c>
      <c r="EK97" s="2">
        <f t="shared" si="119"/>
        <v>63.990120278477939</v>
      </c>
      <c r="EL97" s="2">
        <f t="shared" si="119"/>
        <v>66.196676150149585</v>
      </c>
      <c r="EM97" s="2">
        <f t="shared" si="119"/>
        <v>68.403232021821239</v>
      </c>
      <c r="EN97" s="2">
        <f t="shared" si="119"/>
        <v>70.609787893492893</v>
      </c>
      <c r="EO97" s="2">
        <f t="shared" si="119"/>
        <v>72.816343765164547</v>
      </c>
      <c r="EP97" s="2">
        <f t="shared" si="119"/>
        <v>75.0228996368362</v>
      </c>
      <c r="EQ97" s="2">
        <f t="shared" si="119"/>
        <v>77.229455508507854</v>
      </c>
      <c r="ER97" s="2">
        <f t="shared" si="119"/>
        <v>79.436011380179508</v>
      </c>
      <c r="ES97" s="2">
        <f t="shared" si="119"/>
        <v>81.642567251851162</v>
      </c>
      <c r="ET97" s="2">
        <f t="shared" si="119"/>
        <v>83.849123123522816</v>
      </c>
      <c r="EU97" s="2">
        <f t="shared" si="115"/>
        <v>1.8622521399851477E-10</v>
      </c>
      <c r="EV97" s="2">
        <f t="shared" si="115"/>
        <v>1.976324176788528E-11</v>
      </c>
      <c r="EW97" s="2">
        <f t="shared" si="115"/>
        <v>2.1000942338163678E-12</v>
      </c>
      <c r="EX97" s="2">
        <f t="shared" si="115"/>
        <v>2.2343026306852611E-13</v>
      </c>
      <c r="EY97" s="2">
        <f t="shared" si="115"/>
        <v>2.3797609645408296E-14</v>
      </c>
      <c r="EZ97" s="2">
        <f t="shared" si="115"/>
        <v>2.537357248266019E-15</v>
      </c>
      <c r="FA97" s="2">
        <f t="shared" si="115"/>
        <v>2.7080617062008915E-16</v>
      </c>
      <c r="FB97" s="2">
        <f t="shared" si="114"/>
        <v>2.892933247432074E-17</v>
      </c>
      <c r="FC97" s="2">
        <f t="shared" si="68"/>
        <v>3.0931266473994088E-18</v>
      </c>
      <c r="FD97" s="2">
        <f t="shared" si="68"/>
        <v>3.3099004780684087E-19</v>
      </c>
      <c r="FE97" s="2">
        <f t="shared" si="68"/>
        <v>3.5446258356977988E-20</v>
      </c>
      <c r="FF97" s="2">
        <f t="shared" si="68"/>
        <v>3.7987959236400289E-21</v>
      </c>
      <c r="FG97" s="2">
        <f t="shared" si="68"/>
        <v>4.0740365559156414E-22</v>
      </c>
    </row>
    <row r="98" spans="1:163" x14ac:dyDescent="0.25">
      <c r="A98" s="19">
        <v>80</v>
      </c>
      <c r="B98" s="19">
        <v>185</v>
      </c>
      <c r="C98" s="4">
        <f t="shared" si="105"/>
        <v>80</v>
      </c>
      <c r="D98" s="20">
        <f t="shared" si="105"/>
        <v>185</v>
      </c>
      <c r="E98" s="8">
        <f t="shared" si="92"/>
        <v>458.16</v>
      </c>
      <c r="F98" s="21">
        <f t="shared" si="111"/>
        <v>6.3371356147021542E-14</v>
      </c>
      <c r="G98" s="7">
        <f t="shared" si="93"/>
        <v>0.59718590352658052</v>
      </c>
      <c r="H98" s="7">
        <f t="shared" si="94"/>
        <v>8.2995465767644674E-3</v>
      </c>
      <c r="I98" s="32">
        <f t="shared" si="95"/>
        <v>92.765672638608734</v>
      </c>
      <c r="J98" s="2">
        <f t="shared" si="106"/>
        <v>1.7652381757560198</v>
      </c>
      <c r="K98" s="2">
        <f t="shared" si="96"/>
        <v>3.3653891513180372</v>
      </c>
      <c r="L98" s="2">
        <f t="shared" si="112"/>
        <v>1.3981064560597514</v>
      </c>
      <c r="M98" s="2">
        <f t="shared" si="97"/>
        <v>1</v>
      </c>
      <c r="N98" s="2">
        <f t="shared" si="98"/>
        <v>1</v>
      </c>
      <c r="O98" s="2">
        <f t="shared" si="99"/>
        <v>1</v>
      </c>
      <c r="P98" s="2">
        <f t="shared" si="100"/>
        <v>0.49836124030454976</v>
      </c>
      <c r="Q98" s="6">
        <f t="shared" si="101"/>
        <v>185</v>
      </c>
      <c r="R98" s="2">
        <f t="shared" si="89"/>
        <v>0.05</v>
      </c>
      <c r="S98" s="2">
        <f t="shared" si="89"/>
        <v>0.1</v>
      </c>
      <c r="T98" s="2">
        <f t="shared" si="89"/>
        <v>0.15</v>
      </c>
      <c r="U98" s="2">
        <f t="shared" si="89"/>
        <v>0.2</v>
      </c>
      <c r="V98" s="2">
        <f t="shared" si="89"/>
        <v>0.2</v>
      </c>
      <c r="W98" s="2">
        <f t="shared" si="89"/>
        <v>0.15</v>
      </c>
      <c r="X98" s="2">
        <f t="shared" si="89"/>
        <v>0.1</v>
      </c>
      <c r="Y98" s="2">
        <f t="shared" si="89"/>
        <v>0.05</v>
      </c>
      <c r="Z98" s="21">
        <f t="shared" si="107"/>
        <v>1303484267.8601255</v>
      </c>
      <c r="AA98" s="21">
        <f t="shared" si="107"/>
        <v>138251946.37351885</v>
      </c>
      <c r="AB98" s="21">
        <f t="shared" si="107"/>
        <v>14694225.185767617</v>
      </c>
      <c r="AC98" s="21">
        <f t="shared" si="107"/>
        <v>1564782.5483359003</v>
      </c>
      <c r="AD98" s="21">
        <f t="shared" si="107"/>
        <v>166926.27723361368</v>
      </c>
      <c r="AE98" s="21">
        <f t="shared" si="107"/>
        <v>17836.042712050054</v>
      </c>
      <c r="AF98" s="21">
        <f t="shared" si="107"/>
        <v>1908.6308484370322</v>
      </c>
      <c r="AG98" s="21">
        <f t="shared" si="107"/>
        <v>204.52549264392007</v>
      </c>
      <c r="AH98" s="2">
        <f t="shared" si="113"/>
        <v>43.938472429794885</v>
      </c>
      <c r="AI98" s="2">
        <f t="shared" si="113"/>
        <v>46.13539605128463</v>
      </c>
      <c r="AJ98" s="2">
        <f t="shared" si="113"/>
        <v>48.332319672774368</v>
      </c>
      <c r="AK98" s="2">
        <f t="shared" si="113"/>
        <v>50.529243294264113</v>
      </c>
      <c r="AL98" s="2">
        <f t="shared" si="113"/>
        <v>52.726166915753858</v>
      </c>
      <c r="AM98" s="2">
        <f t="shared" si="113"/>
        <v>54.923090537243603</v>
      </c>
      <c r="AN98" s="2">
        <f t="shared" si="113"/>
        <v>57.120014158733348</v>
      </c>
      <c r="AO98" s="2">
        <f t="shared" si="60"/>
        <v>59.3169377802231</v>
      </c>
      <c r="AP98" s="2">
        <f t="shared" si="75"/>
        <v>8.2603565772646799E-5</v>
      </c>
      <c r="AQ98" s="2">
        <f t="shared" si="74"/>
        <v>8.7612133317218028E-6</v>
      </c>
      <c r="AR98" s="2">
        <f t="shared" si="74"/>
        <v>9.3119297755399016E-7</v>
      </c>
      <c r="AS98" s="2">
        <f t="shared" si="74"/>
        <v>9.9162392163309544E-8</v>
      </c>
      <c r="AT98" s="2">
        <f t="shared" si="74"/>
        <v>1.0578344564870124E-8</v>
      </c>
      <c r="AU98" s="2">
        <f t="shared" si="74"/>
        <v>1.1302942149588886E-9</v>
      </c>
      <c r="AV98" s="2">
        <f t="shared" si="74"/>
        <v>1.2095252524949759E-10</v>
      </c>
      <c r="AW98" s="2">
        <f t="shared" si="74"/>
        <v>1.2961057835482975E-11</v>
      </c>
      <c r="AX98" s="2"/>
      <c r="AY98" s="6">
        <f t="shared" si="102"/>
        <v>185</v>
      </c>
      <c r="AZ98" s="2">
        <f t="shared" si="90"/>
        <v>0.05</v>
      </c>
      <c r="BA98" s="2">
        <f t="shared" si="90"/>
        <v>0.15</v>
      </c>
      <c r="BB98" s="2">
        <f t="shared" si="90"/>
        <v>0.2</v>
      </c>
      <c r="BC98" s="2">
        <f t="shared" si="90"/>
        <v>0.2</v>
      </c>
      <c r="BD98" s="2">
        <f t="shared" si="90"/>
        <v>0.2</v>
      </c>
      <c r="BE98" s="2">
        <f t="shared" si="90"/>
        <v>0.15</v>
      </c>
      <c r="BF98" s="2">
        <f t="shared" si="90"/>
        <v>0.05</v>
      </c>
      <c r="BG98" s="21">
        <f t="shared" si="108"/>
        <v>137941189.92215526</v>
      </c>
      <c r="BH98" s="21">
        <f t="shared" si="108"/>
        <v>14660233.784089511</v>
      </c>
      <c r="BI98" s="21">
        <f t="shared" si="108"/>
        <v>1561067.3101450929</v>
      </c>
      <c r="BJ98" s="21">
        <f t="shared" si="108"/>
        <v>166520.43127107786</v>
      </c>
      <c r="BK98" s="21">
        <f t="shared" si="108"/>
        <v>17791.726560301311</v>
      </c>
      <c r="BL98" s="21">
        <f t="shared" si="108"/>
        <v>1903.79309466687</v>
      </c>
      <c r="BM98" s="21">
        <f t="shared" si="108"/>
        <v>203.99747340593177</v>
      </c>
      <c r="BN98" s="2">
        <f t="shared" si="116"/>
        <v>46.13539605128463</v>
      </c>
      <c r="BO98" s="2">
        <f t="shared" si="116"/>
        <v>48.332319672774368</v>
      </c>
      <c r="BP98" s="2">
        <f t="shared" si="116"/>
        <v>50.529243294264113</v>
      </c>
      <c r="BQ98" s="2">
        <f t="shared" si="116"/>
        <v>52.726166915753858</v>
      </c>
      <c r="BR98" s="2">
        <f t="shared" si="116"/>
        <v>54.923090537243603</v>
      </c>
      <c r="BS98" s="2">
        <f t="shared" si="116"/>
        <v>57.120014158733348</v>
      </c>
      <c r="BT98" s="2">
        <f t="shared" si="116"/>
        <v>59.3169377802231</v>
      </c>
      <c r="BU98" s="2">
        <f t="shared" si="84"/>
        <v>8.7415202739672695E-6</v>
      </c>
      <c r="BV98" s="2">
        <f t="shared" si="84"/>
        <v>9.2903889633230424E-7</v>
      </c>
      <c r="BW98" s="2">
        <f t="shared" si="84"/>
        <v>9.8926952480748671E-8</v>
      </c>
      <c r="BX98" s="2">
        <f t="shared" si="82"/>
        <v>1.0552625555837428E-8</v>
      </c>
      <c r="BY98" s="2">
        <f t="shared" si="82"/>
        <v>1.1274858403233535E-9</v>
      </c>
      <c r="BZ98" s="2">
        <f t="shared" si="82"/>
        <v>1.2064595023237703E-10</v>
      </c>
      <c r="CA98" s="2">
        <f t="shared" si="82"/>
        <v>1.292759654029994E-11</v>
      </c>
      <c r="CB98" s="2"/>
      <c r="CC98" s="6">
        <f t="shared" si="103"/>
        <v>185</v>
      </c>
      <c r="CD98" s="2">
        <f t="shared" si="91"/>
        <v>0</v>
      </c>
      <c r="CE98" s="2">
        <f t="shared" si="91"/>
        <v>0</v>
      </c>
      <c r="CF98" s="2">
        <f t="shared" si="91"/>
        <v>0.05</v>
      </c>
      <c r="CG98" s="2">
        <f t="shared" si="91"/>
        <v>0.95</v>
      </c>
      <c r="CH98" s="2">
        <f t="shared" si="91"/>
        <v>0</v>
      </c>
      <c r="CI98" s="2">
        <f t="shared" si="91"/>
        <v>0</v>
      </c>
      <c r="CJ98" s="2">
        <f t="shared" si="91"/>
        <v>0</v>
      </c>
      <c r="CK98" s="21">
        <f t="shared" si="109"/>
        <v>166520.43127107786</v>
      </c>
      <c r="CL98" s="21">
        <f t="shared" si="109"/>
        <v>17791.726560301311</v>
      </c>
      <c r="CM98" s="21">
        <f t="shared" si="109"/>
        <v>1903.79309466687</v>
      </c>
      <c r="CN98" s="21">
        <f t="shared" si="109"/>
        <v>203.99747340593177</v>
      </c>
      <c r="CO98" s="21">
        <f t="shared" si="109"/>
        <v>21.887219020974598</v>
      </c>
      <c r="CP98" s="21">
        <f t="shared" si="109"/>
        <v>2.3511420297244516</v>
      </c>
      <c r="CQ98" s="21">
        <f t="shared" si="109"/>
        <v>0.25284545691790955</v>
      </c>
      <c r="CR98" s="2">
        <f t="shared" si="117"/>
        <v>52.726166915753858</v>
      </c>
      <c r="CS98" s="2">
        <f t="shared" si="117"/>
        <v>54.923090537243603</v>
      </c>
      <c r="CT98" s="2">
        <f t="shared" si="117"/>
        <v>57.120014158733348</v>
      </c>
      <c r="CU98" s="2">
        <f t="shared" si="117"/>
        <v>59.3169377802231</v>
      </c>
      <c r="CV98" s="2">
        <f t="shared" si="117"/>
        <v>61.513861401712845</v>
      </c>
      <c r="CW98" s="2">
        <f t="shared" si="117"/>
        <v>63.710785023202583</v>
      </c>
      <c r="CX98" s="2">
        <f t="shared" si="117"/>
        <v>65.907708644692335</v>
      </c>
      <c r="CY98" s="2">
        <f t="shared" si="85"/>
        <v>1.0552625555837428E-8</v>
      </c>
      <c r="CZ98" s="2">
        <f t="shared" si="85"/>
        <v>1.1274858403233535E-9</v>
      </c>
      <c r="DA98" s="2">
        <f t="shared" si="85"/>
        <v>1.2064595023237703E-10</v>
      </c>
      <c r="DB98" s="2">
        <f t="shared" si="83"/>
        <v>1.292759654029994E-11</v>
      </c>
      <c r="DC98" s="2">
        <f t="shared" si="83"/>
        <v>1.3870227516460481E-12</v>
      </c>
      <c r="DD98" s="2">
        <f t="shared" si="83"/>
        <v>1.489950589178994E-13</v>
      </c>
      <c r="DE98" s="2">
        <f t="shared" si="83"/>
        <v>1.6023159500501239E-14</v>
      </c>
      <c r="DF98" s="2"/>
      <c r="DG98" s="6">
        <f t="shared" si="104"/>
        <v>185</v>
      </c>
      <c r="DH98" s="2">
        <f t="shared" si="120"/>
        <v>0.06</v>
      </c>
      <c r="DI98" s="2">
        <f t="shared" si="120"/>
        <v>0.12</v>
      </c>
      <c r="DJ98" s="2">
        <f t="shared" si="120"/>
        <v>0.14000000000000001</v>
      </c>
      <c r="DK98" s="2">
        <f t="shared" si="120"/>
        <v>0.12882031153488385</v>
      </c>
      <c r="DL98" s="2">
        <f t="shared" si="120"/>
        <v>4.3660237600418102E-2</v>
      </c>
      <c r="DM98" s="2">
        <f t="shared" si="120"/>
        <v>5.2984690851465739E-3</v>
      </c>
      <c r="DN98" s="2">
        <f t="shared" si="120"/>
        <v>5.2644038292088855E-4</v>
      </c>
      <c r="DO98" s="2">
        <f t="shared" si="120"/>
        <v>5.0605423916181279E-5</v>
      </c>
      <c r="DP98" s="2">
        <f t="shared" si="118"/>
        <v>4.7815813803353538E-6</v>
      </c>
      <c r="DQ98" s="2">
        <f t="shared" si="118"/>
        <v>3.6902729032006758E-7</v>
      </c>
      <c r="DR98" s="2">
        <f t="shared" si="118"/>
        <v>2.3941483835443476E-8</v>
      </c>
      <c r="DS98" s="2">
        <f t="shared" si="118"/>
        <v>1.7271095953397264E-9</v>
      </c>
      <c r="DT98" s="2">
        <f t="shared" si="118"/>
        <v>0</v>
      </c>
      <c r="DU98" s="21">
        <f t="shared" si="110"/>
        <v>3807.5861893337401</v>
      </c>
      <c r="DV98" s="21">
        <f t="shared" si="110"/>
        <v>407.99494681186354</v>
      </c>
      <c r="DW98" s="21">
        <f t="shared" si="110"/>
        <v>43.774438041949196</v>
      </c>
      <c r="DX98" s="21">
        <f t="shared" si="110"/>
        <v>4.7022840594489033</v>
      </c>
      <c r="DY98" s="21">
        <f t="shared" si="110"/>
        <v>0.5056909138358191</v>
      </c>
      <c r="DZ98" s="21">
        <f t="shared" si="110"/>
        <v>5.4440019983184304E-2</v>
      </c>
      <c r="EA98" s="21">
        <f t="shared" si="110"/>
        <v>5.866511968365835E-3</v>
      </c>
      <c r="EB98" s="21">
        <f t="shared" si="110"/>
        <v>6.3276795437481345E-4</v>
      </c>
      <c r="EC98" s="21">
        <f t="shared" si="110"/>
        <v>6.8310638551894197E-5</v>
      </c>
      <c r="ED98" s="21">
        <f t="shared" si="110"/>
        <v>7.3805730427608409E-6</v>
      </c>
      <c r="EE98" s="21">
        <f t="shared" si="110"/>
        <v>7.9804977959266956E-7</v>
      </c>
      <c r="EF98" s="21">
        <f t="shared" si="110"/>
        <v>8.6355483543084491E-8</v>
      </c>
      <c r="EG98" s="21">
        <f t="shared" si="110"/>
        <v>9.3508952986222085E-9</v>
      </c>
      <c r="EH98" s="2">
        <f t="shared" si="119"/>
        <v>57.120014158733348</v>
      </c>
      <c r="EI98" s="2">
        <f t="shared" si="119"/>
        <v>59.3169377802231</v>
      </c>
      <c r="EJ98" s="2">
        <f t="shared" si="119"/>
        <v>61.513861401712845</v>
      </c>
      <c r="EK98" s="2">
        <f t="shared" si="119"/>
        <v>63.710785023202583</v>
      </c>
      <c r="EL98" s="2">
        <f t="shared" si="119"/>
        <v>65.907708644692335</v>
      </c>
      <c r="EM98" s="2">
        <f t="shared" si="119"/>
        <v>68.10463226618208</v>
      </c>
      <c r="EN98" s="2">
        <f t="shared" si="119"/>
        <v>70.30155588767181</v>
      </c>
      <c r="EO98" s="2">
        <f t="shared" si="119"/>
        <v>72.498479509161555</v>
      </c>
      <c r="EP98" s="2">
        <f t="shared" si="119"/>
        <v>74.6954031306513</v>
      </c>
      <c r="EQ98" s="2">
        <f t="shared" si="119"/>
        <v>76.892326752141045</v>
      </c>
      <c r="ER98" s="2">
        <f t="shared" si="119"/>
        <v>79.08925037363079</v>
      </c>
      <c r="ES98" s="2">
        <f t="shared" si="119"/>
        <v>81.286173995120535</v>
      </c>
      <c r="ET98" s="2">
        <f t="shared" si="119"/>
        <v>83.48309761661028</v>
      </c>
      <c r="EU98" s="2">
        <f t="shared" si="115"/>
        <v>2.4129190046475405E-10</v>
      </c>
      <c r="EV98" s="2">
        <f t="shared" si="115"/>
        <v>2.585519308059988E-11</v>
      </c>
      <c r="EW98" s="2">
        <f t="shared" si="115"/>
        <v>2.7740455032920961E-12</v>
      </c>
      <c r="EX98" s="2">
        <f t="shared" si="115"/>
        <v>2.9799011783579881E-13</v>
      </c>
      <c r="EY98" s="2">
        <f t="shared" si="115"/>
        <v>3.2046319001002478E-14</v>
      </c>
      <c r="EZ98" s="2">
        <f t="shared" si="115"/>
        <v>3.4499378950053424E-15</v>
      </c>
      <c r="FA98" s="2">
        <f t="shared" si="115"/>
        <v>3.717688192880757E-16</v>
      </c>
      <c r="FB98" s="2">
        <f t="shared" si="114"/>
        <v>4.0099363395108579E-17</v>
      </c>
      <c r="FC98" s="2">
        <f t="shared" si="68"/>
        <v>4.3289378043025468E-18</v>
      </c>
      <c r="FD98" s="2">
        <f t="shared" si="68"/>
        <v>4.6771692286190372E-19</v>
      </c>
      <c r="FE98" s="2">
        <f t="shared" si="68"/>
        <v>5.0573496805619111E-20</v>
      </c>
      <c r="FF98" s="2">
        <f t="shared" si="68"/>
        <v>5.4724641028570648E-21</v>
      </c>
      <c r="FG98" s="2">
        <f t="shared" si="68"/>
        <v>5.9257891626249737E-22</v>
      </c>
    </row>
    <row r="99" spans="1:163" x14ac:dyDescent="0.25">
      <c r="A99" s="19">
        <v>81</v>
      </c>
      <c r="B99" s="19">
        <v>187</v>
      </c>
      <c r="C99" s="4">
        <f t="shared" si="105"/>
        <v>81</v>
      </c>
      <c r="D99" s="20">
        <f t="shared" si="105"/>
        <v>187</v>
      </c>
      <c r="E99" s="8">
        <f t="shared" si="92"/>
        <v>460.16</v>
      </c>
      <c r="F99" s="21">
        <f t="shared" si="111"/>
        <v>6.3371356147021542E-14</v>
      </c>
      <c r="G99" s="7">
        <f t="shared" si="93"/>
        <v>0.58756382082004721</v>
      </c>
      <c r="H99" s="7">
        <f t="shared" si="94"/>
        <v>8.3230150711706453E-3</v>
      </c>
      <c r="I99" s="32">
        <f t="shared" si="95"/>
        <v>92.83419351615683</v>
      </c>
      <c r="J99" s="2">
        <f t="shared" si="106"/>
        <v>1.8207197336343104</v>
      </c>
      <c r="K99" s="2">
        <f t="shared" si="96"/>
        <v>3.489809202357002</v>
      </c>
      <c r="L99" s="2">
        <f t="shared" si="112"/>
        <v>1.4030521826926716</v>
      </c>
      <c r="M99" s="2">
        <f t="shared" si="97"/>
        <v>1</v>
      </c>
      <c r="N99" s="2">
        <f t="shared" si="98"/>
        <v>1</v>
      </c>
      <c r="O99" s="2">
        <f t="shared" si="99"/>
        <v>1</v>
      </c>
      <c r="P99" s="2">
        <f t="shared" si="100"/>
        <v>0.51189396987328939</v>
      </c>
      <c r="Q99" s="6">
        <f t="shared" si="101"/>
        <v>187</v>
      </c>
      <c r="R99" s="2">
        <f t="shared" si="89"/>
        <v>0.05</v>
      </c>
      <c r="S99" s="2">
        <f t="shared" si="89"/>
        <v>0.1</v>
      </c>
      <c r="T99" s="2">
        <f t="shared" si="89"/>
        <v>0.15</v>
      </c>
      <c r="U99" s="2">
        <f t="shared" si="89"/>
        <v>0.2</v>
      </c>
      <c r="V99" s="2">
        <f t="shared" si="89"/>
        <v>0.2</v>
      </c>
      <c r="W99" s="2">
        <f t="shared" si="89"/>
        <v>0.15</v>
      </c>
      <c r="X99" s="2">
        <f t="shared" si="89"/>
        <v>0.1</v>
      </c>
      <c r="Y99" s="2">
        <f t="shared" si="89"/>
        <v>0.05</v>
      </c>
      <c r="Z99" s="21">
        <f t="shared" ref="Z99:AG114" si="121">Z98+(AP99-AP98)/$F99</f>
        <v>1591282557.9883795</v>
      </c>
      <c r="AA99" s="21">
        <f t="shared" si="121"/>
        <v>170397462.28101507</v>
      </c>
      <c r="AB99" s="21">
        <f t="shared" si="121"/>
        <v>18284733.052031804</v>
      </c>
      <c r="AC99" s="21">
        <f t="shared" si="121"/>
        <v>1965828.9796218486</v>
      </c>
      <c r="AD99" s="21">
        <f t="shared" si="121"/>
        <v>211722.0177801222</v>
      </c>
      <c r="AE99" s="21">
        <f t="shared" si="121"/>
        <v>22839.636854733984</v>
      </c>
      <c r="AF99" s="21">
        <f t="shared" si="121"/>
        <v>2467.5264865545737</v>
      </c>
      <c r="AG99" s="21">
        <f t="shared" si="121"/>
        <v>266.95395730009074</v>
      </c>
      <c r="AH99" s="2">
        <f t="shared" si="113"/>
        <v>43.747502017634787</v>
      </c>
      <c r="AI99" s="2">
        <f t="shared" si="113"/>
        <v>45.934877118516525</v>
      </c>
      <c r="AJ99" s="2">
        <f t="shared" si="113"/>
        <v>48.122252219398263</v>
      </c>
      <c r="AK99" s="2">
        <f t="shared" si="113"/>
        <v>50.309627320280008</v>
      </c>
      <c r="AL99" s="2">
        <f t="shared" si="113"/>
        <v>52.497002421161746</v>
      </c>
      <c r="AM99" s="2">
        <f t="shared" si="113"/>
        <v>54.684377522043484</v>
      </c>
      <c r="AN99" s="2">
        <f t="shared" si="113"/>
        <v>56.871752622925221</v>
      </c>
      <c r="AO99" s="2">
        <f t="shared" si="60"/>
        <v>59.059127723806967</v>
      </c>
      <c r="AP99" s="2">
        <f t="shared" si="75"/>
        <v>1.0084173371486822E-4</v>
      </c>
      <c r="AQ99" s="2">
        <f t="shared" si="74"/>
        <v>1.0798318268825491E-5</v>
      </c>
      <c r="AR99" s="2">
        <f t="shared" si="74"/>
        <v>1.1587283302957003E-6</v>
      </c>
      <c r="AS99" s="2">
        <f t="shared" si="74"/>
        <v>1.2457724839182338E-7</v>
      </c>
      <c r="AT99" s="2">
        <f t="shared" si="74"/>
        <v>1.3417111392912488E-8</v>
      </c>
      <c r="AU99" s="2">
        <f t="shared" si="74"/>
        <v>1.4473787613900628E-9</v>
      </c>
      <c r="AV99" s="2">
        <f t="shared" si="74"/>
        <v>1.5637049978166118E-10</v>
      </c>
      <c r="AW99" s="2">
        <f t="shared" si="74"/>
        <v>1.6917234302920912E-11</v>
      </c>
      <c r="AX99" s="2"/>
      <c r="AY99" s="6">
        <f t="shared" si="102"/>
        <v>187</v>
      </c>
      <c r="AZ99" s="2">
        <f t="shared" si="90"/>
        <v>0.05</v>
      </c>
      <c r="BA99" s="2">
        <f t="shared" si="90"/>
        <v>0.15</v>
      </c>
      <c r="BB99" s="2">
        <f t="shared" si="90"/>
        <v>0.2</v>
      </c>
      <c r="BC99" s="2">
        <f t="shared" si="90"/>
        <v>0.2</v>
      </c>
      <c r="BD99" s="2">
        <f t="shared" si="90"/>
        <v>0.2</v>
      </c>
      <c r="BE99" s="2">
        <f t="shared" si="90"/>
        <v>0.15</v>
      </c>
      <c r="BF99" s="2">
        <f t="shared" si="90"/>
        <v>0.05</v>
      </c>
      <c r="BG99" s="21">
        <f t="shared" ref="BG99:BM114" si="122">BG98+(BU99-BU98)/$F99</f>
        <v>170015509.85295138</v>
      </c>
      <c r="BH99" s="21">
        <f t="shared" si="122"/>
        <v>18242546.761855949</v>
      </c>
      <c r="BI99" s="21">
        <f t="shared" si="122"/>
        <v>1961173.1680755485</v>
      </c>
      <c r="BJ99" s="21">
        <f t="shared" si="122"/>
        <v>211208.48196968707</v>
      </c>
      <c r="BK99" s="21">
        <f t="shared" si="122"/>
        <v>22783.017174216329</v>
      </c>
      <c r="BL99" s="21">
        <f t="shared" si="122"/>
        <v>2461.2856795851185</v>
      </c>
      <c r="BM99" s="21">
        <f t="shared" si="122"/>
        <v>266.26620090589142</v>
      </c>
      <c r="BN99" s="2">
        <f t="shared" si="116"/>
        <v>45.934877118516525</v>
      </c>
      <c r="BO99" s="2">
        <f t="shared" si="116"/>
        <v>48.122252219398263</v>
      </c>
      <c r="BP99" s="2">
        <f t="shared" si="116"/>
        <v>50.309627320280008</v>
      </c>
      <c r="BQ99" s="2">
        <f t="shared" si="116"/>
        <v>52.497002421161746</v>
      </c>
      <c r="BR99" s="2">
        <f t="shared" si="116"/>
        <v>54.684377522043484</v>
      </c>
      <c r="BS99" s="2">
        <f t="shared" si="116"/>
        <v>56.871752622925221</v>
      </c>
      <c r="BT99" s="2">
        <f t="shared" si="116"/>
        <v>59.059127723806967</v>
      </c>
      <c r="BU99" s="2">
        <f t="shared" si="84"/>
        <v>1.0774113425475262E-5</v>
      </c>
      <c r="BV99" s="2">
        <f t="shared" si="84"/>
        <v>1.1560549278764384E-6</v>
      </c>
      <c r="BW99" s="2">
        <f t="shared" si="84"/>
        <v>1.2428220330016918E-7</v>
      </c>
      <c r="BX99" s="2">
        <f t="shared" si="82"/>
        <v>1.3384567932175147E-8</v>
      </c>
      <c r="BY99" s="2">
        <f t="shared" si="82"/>
        <v>1.4437906954510479E-9</v>
      </c>
      <c r="BZ99" s="2">
        <f t="shared" si="82"/>
        <v>1.55975011380555E-10</v>
      </c>
      <c r="CA99" s="2">
        <f t="shared" si="82"/>
        <v>1.6873650247521719E-11</v>
      </c>
      <c r="CB99" s="2"/>
      <c r="CC99" s="6">
        <f t="shared" si="103"/>
        <v>187</v>
      </c>
      <c r="CD99" s="2">
        <f t="shared" si="91"/>
        <v>0</v>
      </c>
      <c r="CE99" s="2">
        <f t="shared" si="91"/>
        <v>0</v>
      </c>
      <c r="CF99" s="2">
        <f t="shared" si="91"/>
        <v>0.05</v>
      </c>
      <c r="CG99" s="2">
        <f t="shared" si="91"/>
        <v>0.95</v>
      </c>
      <c r="CH99" s="2">
        <f t="shared" si="91"/>
        <v>0</v>
      </c>
      <c r="CI99" s="2">
        <f t="shared" si="91"/>
        <v>0</v>
      </c>
      <c r="CJ99" s="2">
        <f t="shared" si="91"/>
        <v>0</v>
      </c>
      <c r="CK99" s="21">
        <f t="shared" ref="CK99:CQ114" si="123">CK98+(CY99-CY98)/$F99</f>
        <v>211208.48196968707</v>
      </c>
      <c r="CL99" s="21">
        <f t="shared" si="123"/>
        <v>22783.017174216329</v>
      </c>
      <c r="CM99" s="21">
        <f t="shared" si="123"/>
        <v>2461.2856795851185</v>
      </c>
      <c r="CN99" s="21">
        <f t="shared" si="123"/>
        <v>266.26620090589142</v>
      </c>
      <c r="CO99" s="21">
        <f t="shared" si="123"/>
        <v>28.842351766772687</v>
      </c>
      <c r="CP99" s="21">
        <f t="shared" si="123"/>
        <v>3.1280065478903172</v>
      </c>
      <c r="CQ99" s="21">
        <f t="shared" si="123"/>
        <v>0.33961943027251318</v>
      </c>
      <c r="CR99" s="2">
        <f t="shared" si="117"/>
        <v>52.497002421161746</v>
      </c>
      <c r="CS99" s="2">
        <f t="shared" si="117"/>
        <v>54.684377522043484</v>
      </c>
      <c r="CT99" s="2">
        <f t="shared" si="117"/>
        <v>56.871752622925221</v>
      </c>
      <c r="CU99" s="2">
        <f t="shared" si="117"/>
        <v>59.059127723806967</v>
      </c>
      <c r="CV99" s="2">
        <f t="shared" si="117"/>
        <v>61.246502824688704</v>
      </c>
      <c r="CW99" s="2">
        <f t="shared" si="117"/>
        <v>63.433877925570442</v>
      </c>
      <c r="CX99" s="2">
        <f t="shared" si="117"/>
        <v>65.62125302645218</v>
      </c>
      <c r="CY99" s="2">
        <f t="shared" si="85"/>
        <v>1.3384567932175147E-8</v>
      </c>
      <c r="CZ99" s="2">
        <f t="shared" si="85"/>
        <v>1.4437906954510479E-9</v>
      </c>
      <c r="DA99" s="2">
        <f t="shared" si="85"/>
        <v>1.55975011380555E-10</v>
      </c>
      <c r="DB99" s="2">
        <f t="shared" si="83"/>
        <v>1.6873650247521719E-11</v>
      </c>
      <c r="DC99" s="2">
        <f t="shared" si="83"/>
        <v>1.8277789459298306E-12</v>
      </c>
      <c r="DD99" s="2">
        <f t="shared" si="83"/>
        <v>1.9822601697657276E-13</v>
      </c>
      <c r="DE99" s="2">
        <f t="shared" si="83"/>
        <v>2.1522143870247983E-14</v>
      </c>
      <c r="DF99" s="2"/>
      <c r="DG99" s="6">
        <f t="shared" si="104"/>
        <v>187</v>
      </c>
      <c r="DH99" s="2">
        <f t="shared" si="120"/>
        <v>0.06</v>
      </c>
      <c r="DI99" s="2">
        <f t="shared" si="120"/>
        <v>0.12</v>
      </c>
      <c r="DJ99" s="2">
        <f t="shared" si="120"/>
        <v>0.14000000000000001</v>
      </c>
      <c r="DK99" s="2">
        <f t="shared" si="120"/>
        <v>0.12975054547509809</v>
      </c>
      <c r="DL99" s="2">
        <f t="shared" si="120"/>
        <v>5.4229698013225018E-2</v>
      </c>
      <c r="DM99" s="2">
        <f t="shared" si="120"/>
        <v>7.1165880911200907E-3</v>
      </c>
      <c r="DN99" s="2">
        <f t="shared" si="120"/>
        <v>7.1996898316313172E-4</v>
      </c>
      <c r="DO99" s="2">
        <f t="shared" si="120"/>
        <v>6.9940234820471401E-5</v>
      </c>
      <c r="DP99" s="2">
        <f t="shared" si="118"/>
        <v>6.6726206144940302E-6</v>
      </c>
      <c r="DQ99" s="2">
        <f t="shared" si="118"/>
        <v>5.1992023168967456E-7</v>
      </c>
      <c r="DR99" s="2">
        <f t="shared" si="118"/>
        <v>3.405476999396306E-8</v>
      </c>
      <c r="DS99" s="2">
        <f t="shared" si="118"/>
        <v>2.4802465836692988E-9</v>
      </c>
      <c r="DT99" s="2">
        <f t="shared" si="118"/>
        <v>0</v>
      </c>
      <c r="DU99" s="21">
        <f t="shared" ref="DU99:EG114" si="124">DU98+(EU99-EU98)/$F99</f>
        <v>4922.571359170237</v>
      </c>
      <c r="DV99" s="21">
        <f t="shared" si="124"/>
        <v>532.53240181178285</v>
      </c>
      <c r="DW99" s="21">
        <f t="shared" si="124"/>
        <v>57.684703533545374</v>
      </c>
      <c r="DX99" s="21">
        <f t="shared" si="124"/>
        <v>6.2560130957806344</v>
      </c>
      <c r="DY99" s="21">
        <f t="shared" si="124"/>
        <v>0.67923886054502636</v>
      </c>
      <c r="DZ99" s="21">
        <f t="shared" si="124"/>
        <v>7.3825114681423665E-2</v>
      </c>
      <c r="EA99" s="21">
        <f t="shared" si="124"/>
        <v>8.0318242865173722E-3</v>
      </c>
      <c r="EB99" s="21">
        <f t="shared" si="124"/>
        <v>8.7463531723527832E-4</v>
      </c>
      <c r="EC99" s="21">
        <f t="shared" si="124"/>
        <v>9.5327695175956124E-5</v>
      </c>
      <c r="ED99" s="21">
        <f t="shared" si="124"/>
        <v>1.0398458697582211E-5</v>
      </c>
      <c r="EE99" s="21">
        <f t="shared" si="124"/>
        <v>1.1351596441208821E-6</v>
      </c>
      <c r="EF99" s="21">
        <f t="shared" si="124"/>
        <v>1.2401233691452629E-7</v>
      </c>
      <c r="EG99" s="21">
        <f t="shared" si="124"/>
        <v>1.3557390876736823E-8</v>
      </c>
      <c r="EH99" s="2">
        <f t="shared" si="119"/>
        <v>56.871752622925221</v>
      </c>
      <c r="EI99" s="2">
        <f t="shared" si="119"/>
        <v>59.059127723806967</v>
      </c>
      <c r="EJ99" s="2">
        <f t="shared" si="119"/>
        <v>61.246502824688704</v>
      </c>
      <c r="EK99" s="2">
        <f t="shared" si="119"/>
        <v>63.433877925570442</v>
      </c>
      <c r="EL99" s="2">
        <f t="shared" si="119"/>
        <v>65.62125302645218</v>
      </c>
      <c r="EM99" s="2">
        <f t="shared" si="119"/>
        <v>67.808628127333918</v>
      </c>
      <c r="EN99" s="2">
        <f t="shared" si="119"/>
        <v>69.996003228215656</v>
      </c>
      <c r="EO99" s="2">
        <f t="shared" si="119"/>
        <v>72.183378329097408</v>
      </c>
      <c r="EP99" s="2">
        <f t="shared" si="119"/>
        <v>74.370753429979146</v>
      </c>
      <c r="EQ99" s="2">
        <f t="shared" si="119"/>
        <v>76.558128530860884</v>
      </c>
      <c r="ER99" s="2">
        <f t="shared" si="119"/>
        <v>78.745503631742622</v>
      </c>
      <c r="ES99" s="2">
        <f t="shared" si="119"/>
        <v>80.93287873262436</v>
      </c>
      <c r="ET99" s="2">
        <f t="shared" si="119"/>
        <v>83.120253833506098</v>
      </c>
      <c r="EU99" s="2">
        <f t="shared" si="115"/>
        <v>3.1195002276110999E-10</v>
      </c>
      <c r="EV99" s="2">
        <f t="shared" si="115"/>
        <v>3.3747300495043439E-11</v>
      </c>
      <c r="EW99" s="2">
        <f t="shared" si="115"/>
        <v>3.6555578918596613E-12</v>
      </c>
      <c r="EX99" s="2">
        <f t="shared" si="115"/>
        <v>3.9645203395314552E-13</v>
      </c>
      <c r="EY99" s="2">
        <f t="shared" si="115"/>
        <v>4.3044287740495966E-14</v>
      </c>
      <c r="EZ99" s="2">
        <f t="shared" si="115"/>
        <v>4.6783976350712082E-15</v>
      </c>
      <c r="FA99" s="2">
        <f t="shared" si="115"/>
        <v>5.0898759737118962E-16</v>
      </c>
      <c r="FB99" s="2">
        <f t="shared" si="114"/>
        <v>5.5426826187279993E-17</v>
      </c>
      <c r="FC99" s="2">
        <f t="shared" si="68"/>
        <v>6.041045321670223E-18</v>
      </c>
      <c r="FD99" s="2">
        <f t="shared" si="68"/>
        <v>6.5896442950457613E-19</v>
      </c>
      <c r="FE99" s="2">
        <f t="shared" si="68"/>
        <v>7.1936606091310648E-20</v>
      </c>
      <c r="FF99" s="2">
        <f t="shared" si="68"/>
        <v>7.8588299692348728E-21</v>
      </c>
      <c r="FG99" s="2">
        <f t="shared" si="68"/>
        <v>8.5915024567406988E-22</v>
      </c>
    </row>
    <row r="100" spans="1:163" x14ac:dyDescent="0.25">
      <c r="A100" s="19">
        <v>82</v>
      </c>
      <c r="B100" s="19">
        <v>189</v>
      </c>
      <c r="C100" s="4">
        <f t="shared" si="105"/>
        <v>82</v>
      </c>
      <c r="D100" s="20">
        <f t="shared" si="105"/>
        <v>189</v>
      </c>
      <c r="E100" s="8">
        <f t="shared" si="92"/>
        <v>462.16</v>
      </c>
      <c r="F100" s="21">
        <f t="shared" si="111"/>
        <v>6.3371356147021542E-14</v>
      </c>
      <c r="G100" s="7">
        <f t="shared" si="93"/>
        <v>0.57727264963690694</v>
      </c>
      <c r="H100" s="7">
        <f t="shared" si="94"/>
        <v>8.348115488690501E-3</v>
      </c>
      <c r="I100" s="32">
        <f t="shared" si="95"/>
        <v>92.907589445009421</v>
      </c>
      <c r="J100" s="2">
        <f t="shared" si="106"/>
        <v>1.8819816944194965</v>
      </c>
      <c r="K100" s="2">
        <f t="shared" si="96"/>
        <v>3.6322596850514728</v>
      </c>
      <c r="L100" s="2">
        <f t="shared" si="112"/>
        <v>1.4083822880467172</v>
      </c>
      <c r="M100" s="2">
        <f t="shared" si="97"/>
        <v>1</v>
      </c>
      <c r="N100" s="2">
        <f t="shared" si="98"/>
        <v>1</v>
      </c>
      <c r="O100" s="2">
        <f t="shared" si="99"/>
        <v>1</v>
      </c>
      <c r="P100" s="2">
        <f t="shared" si="100"/>
        <v>0.52628351408669127</v>
      </c>
      <c r="Q100" s="6">
        <f t="shared" si="101"/>
        <v>189</v>
      </c>
      <c r="R100" s="2">
        <f t="shared" si="89"/>
        <v>0.05</v>
      </c>
      <c r="S100" s="2">
        <f t="shared" si="89"/>
        <v>0.1</v>
      </c>
      <c r="T100" s="2">
        <f t="shared" si="89"/>
        <v>0.15</v>
      </c>
      <c r="U100" s="2">
        <f t="shared" si="89"/>
        <v>0.2</v>
      </c>
      <c r="V100" s="2">
        <f t="shared" si="89"/>
        <v>0.2</v>
      </c>
      <c r="W100" s="2">
        <f t="shared" si="89"/>
        <v>0.15</v>
      </c>
      <c r="X100" s="2">
        <f t="shared" si="89"/>
        <v>0.1</v>
      </c>
      <c r="Y100" s="2">
        <f t="shared" si="89"/>
        <v>0.05</v>
      </c>
      <c r="Z100" s="21">
        <f t="shared" si="121"/>
        <v>1939342906.7993641</v>
      </c>
      <c r="AA100" s="21">
        <f t="shared" si="121"/>
        <v>209645185.05352071</v>
      </c>
      <c r="AB100" s="21">
        <f t="shared" si="121"/>
        <v>22710388.607733585</v>
      </c>
      <c r="AC100" s="21">
        <f t="shared" si="121"/>
        <v>2464878.9013425615</v>
      </c>
      <c r="AD100" s="21">
        <f t="shared" si="121"/>
        <v>267996.77210017375</v>
      </c>
      <c r="AE100" s="21">
        <f t="shared" si="121"/>
        <v>29185.437979902617</v>
      </c>
      <c r="AF100" s="21">
        <f t="shared" si="121"/>
        <v>3183.1136483496189</v>
      </c>
      <c r="AG100" s="21">
        <f t="shared" si="121"/>
        <v>347.6480710384642</v>
      </c>
      <c r="AH100" s="2">
        <f t="shared" si="113"/>
        <v>43.558184456540644</v>
      </c>
      <c r="AI100" s="2">
        <f t="shared" si="113"/>
        <v>45.736093679367677</v>
      </c>
      <c r="AJ100" s="2">
        <f t="shared" si="113"/>
        <v>47.91400290219471</v>
      </c>
      <c r="AK100" s="2">
        <f t="shared" si="113"/>
        <v>50.091912125021736</v>
      </c>
      <c r="AL100" s="2">
        <f t="shared" si="113"/>
        <v>52.269821347848769</v>
      </c>
      <c r="AM100" s="2">
        <f t="shared" si="113"/>
        <v>54.447730570675802</v>
      </c>
      <c r="AN100" s="2">
        <f t="shared" si="113"/>
        <v>56.625639793502835</v>
      </c>
      <c r="AO100" s="2">
        <f t="shared" si="60"/>
        <v>58.803549016329875</v>
      </c>
      <c r="AP100" s="2">
        <f t="shared" si="75"/>
        <v>1.2289879004002567E-4</v>
      </c>
      <c r="AQ100" s="2">
        <f t="shared" si="74"/>
        <v>1.3285499686601515E-5</v>
      </c>
      <c r="AR100" s="2">
        <f t="shared" si="74"/>
        <v>1.4391881247001223E-6</v>
      </c>
      <c r="AS100" s="2">
        <f t="shared" si="74"/>
        <v>1.5620271871632988E-7</v>
      </c>
      <c r="AT100" s="2">
        <f t="shared" ref="AT100:AW148" si="125">$T$7*$E100*EXP((-AL100))*(1-(AL100^4+8.57333*AL100^3+18.05902*AL100^2+8.63476*AL100+0.26777)/(AL100^4+9.57332*AL100^3+25.63295*AL100^2+21.09965*AL100+3.958497))</f>
        <v>1.6983318891014613E-8</v>
      </c>
      <c r="AU100" s="2">
        <f t="shared" si="125"/>
        <v>1.8495207845312944E-9</v>
      </c>
      <c r="AV100" s="2">
        <f t="shared" si="125"/>
        <v>2.0171822866601131E-10</v>
      </c>
      <c r="AW100" s="2">
        <f t="shared" si="125"/>
        <v>2.2030929723603642E-11</v>
      </c>
      <c r="AX100" s="2"/>
      <c r="AY100" s="6">
        <f t="shared" si="102"/>
        <v>189</v>
      </c>
      <c r="AZ100" s="2">
        <f t="shared" si="90"/>
        <v>0.05</v>
      </c>
      <c r="BA100" s="2">
        <f t="shared" si="90"/>
        <v>0.15</v>
      </c>
      <c r="BB100" s="2">
        <f t="shared" si="90"/>
        <v>0.2</v>
      </c>
      <c r="BC100" s="2">
        <f t="shared" si="90"/>
        <v>0.2</v>
      </c>
      <c r="BD100" s="2">
        <f t="shared" si="90"/>
        <v>0.2</v>
      </c>
      <c r="BE100" s="2">
        <f t="shared" si="90"/>
        <v>0.15</v>
      </c>
      <c r="BF100" s="2">
        <f t="shared" si="90"/>
        <v>0.05</v>
      </c>
      <c r="BG100" s="21">
        <f t="shared" si="122"/>
        <v>209176557.91088927</v>
      </c>
      <c r="BH100" s="21">
        <f t="shared" si="122"/>
        <v>22658128.915408138</v>
      </c>
      <c r="BI100" s="21">
        <f t="shared" si="122"/>
        <v>2459055.7032165411</v>
      </c>
      <c r="BJ100" s="21">
        <f t="shared" si="122"/>
        <v>267348.28422675672</v>
      </c>
      <c r="BK100" s="21">
        <f t="shared" si="122"/>
        <v>29113.251048942275</v>
      </c>
      <c r="BL100" s="21">
        <f t="shared" si="122"/>
        <v>3175.0804648172575</v>
      </c>
      <c r="BM100" s="21">
        <f t="shared" si="122"/>
        <v>346.7542848695897</v>
      </c>
      <c r="BN100" s="2">
        <f t="shared" si="116"/>
        <v>45.736093679367677</v>
      </c>
      <c r="BO100" s="2">
        <f t="shared" si="116"/>
        <v>47.91400290219471</v>
      </c>
      <c r="BP100" s="2">
        <f t="shared" si="116"/>
        <v>50.091912125021736</v>
      </c>
      <c r="BQ100" s="2">
        <f t="shared" si="116"/>
        <v>52.269821347848769</v>
      </c>
      <c r="BR100" s="2">
        <f t="shared" si="116"/>
        <v>54.447730570675802</v>
      </c>
      <c r="BS100" s="2">
        <f t="shared" si="116"/>
        <v>56.625639793502835</v>
      </c>
      <c r="BT100" s="2">
        <f t="shared" si="116"/>
        <v>58.803549016329875</v>
      </c>
      <c r="BU100" s="2">
        <f t="shared" si="84"/>
        <v>1.3255802149045471E-5</v>
      </c>
      <c r="BV100" s="2">
        <f t="shared" si="84"/>
        <v>1.4358763571256266E-6</v>
      </c>
      <c r="BW100" s="2">
        <f t="shared" si="84"/>
        <v>1.5583369475397099E-7</v>
      </c>
      <c r="BX100" s="2">
        <f t="shared" si="82"/>
        <v>1.6942223335031271E-8</v>
      </c>
      <c r="BY100" s="2">
        <f t="shared" si="82"/>
        <v>1.8449462008202459E-9</v>
      </c>
      <c r="BZ100" s="2">
        <f t="shared" si="82"/>
        <v>2.0120915493138762E-10</v>
      </c>
      <c r="CA100" s="2">
        <f t="shared" si="82"/>
        <v>2.1974289281976614E-11</v>
      </c>
      <c r="CB100" s="2"/>
      <c r="CC100" s="6">
        <f t="shared" si="103"/>
        <v>189</v>
      </c>
      <c r="CD100" s="2">
        <f t="shared" si="91"/>
        <v>0</v>
      </c>
      <c r="CE100" s="2">
        <f t="shared" si="91"/>
        <v>0</v>
      </c>
      <c r="CF100" s="2">
        <f t="shared" si="91"/>
        <v>0.05</v>
      </c>
      <c r="CG100" s="2">
        <f t="shared" si="91"/>
        <v>0.95</v>
      </c>
      <c r="CH100" s="2">
        <f t="shared" si="91"/>
        <v>0</v>
      </c>
      <c r="CI100" s="2">
        <f t="shared" si="91"/>
        <v>0</v>
      </c>
      <c r="CJ100" s="2">
        <f t="shared" si="91"/>
        <v>0</v>
      </c>
      <c r="CK100" s="21">
        <f t="shared" si="123"/>
        <v>267348.28422675672</v>
      </c>
      <c r="CL100" s="21">
        <f t="shared" si="123"/>
        <v>29113.251048942275</v>
      </c>
      <c r="CM100" s="21">
        <f t="shared" si="123"/>
        <v>3175.0804648172575</v>
      </c>
      <c r="CN100" s="21">
        <f t="shared" si="123"/>
        <v>346.7542848695897</v>
      </c>
      <c r="CO100" s="21">
        <f t="shared" si="123"/>
        <v>37.918347651568219</v>
      </c>
      <c r="CP100" s="21">
        <f t="shared" si="123"/>
        <v>4.1514441460453719</v>
      </c>
      <c r="CQ100" s="21">
        <f t="shared" si="123"/>
        <v>0.45502658277702601</v>
      </c>
      <c r="CR100" s="2">
        <f t="shared" si="117"/>
        <v>52.269821347848769</v>
      </c>
      <c r="CS100" s="2">
        <f t="shared" si="117"/>
        <v>54.447730570675802</v>
      </c>
      <c r="CT100" s="2">
        <f t="shared" si="117"/>
        <v>56.625639793502835</v>
      </c>
      <c r="CU100" s="2">
        <f t="shared" si="117"/>
        <v>58.803549016329875</v>
      </c>
      <c r="CV100" s="2">
        <f t="shared" si="117"/>
        <v>60.981458239156908</v>
      </c>
      <c r="CW100" s="2">
        <f t="shared" si="117"/>
        <v>63.15936746198394</v>
      </c>
      <c r="CX100" s="2">
        <f t="shared" si="117"/>
        <v>65.337276684810973</v>
      </c>
      <c r="CY100" s="2">
        <f t="shared" si="85"/>
        <v>1.6942223335031271E-8</v>
      </c>
      <c r="CZ100" s="2">
        <f t="shared" si="85"/>
        <v>1.8449462008202459E-9</v>
      </c>
      <c r="DA100" s="2">
        <f t="shared" si="85"/>
        <v>2.0120915493138762E-10</v>
      </c>
      <c r="DB100" s="2">
        <f t="shared" si="83"/>
        <v>2.1974289281976614E-11</v>
      </c>
      <c r="DC100" s="2">
        <f t="shared" si="83"/>
        <v>2.4029371135341101E-12</v>
      </c>
      <c r="DD100" s="2">
        <f t="shared" si="83"/>
        <v>2.6308264550350904E-13</v>
      </c>
      <c r="DE100" s="2">
        <f t="shared" si="83"/>
        <v>2.8835651633525093E-14</v>
      </c>
      <c r="DF100" s="2"/>
      <c r="DG100" s="6">
        <f t="shared" si="104"/>
        <v>189</v>
      </c>
      <c r="DH100" s="2">
        <f t="shared" si="120"/>
        <v>0.06</v>
      </c>
      <c r="DI100" s="2">
        <f t="shared" si="120"/>
        <v>0.12</v>
      </c>
      <c r="DJ100" s="2">
        <f t="shared" si="120"/>
        <v>0.14000000000000001</v>
      </c>
      <c r="DK100" s="2">
        <f t="shared" si="120"/>
        <v>0.12996778599044279</v>
      </c>
      <c r="DL100" s="2">
        <f t="shared" si="120"/>
        <v>6.5724689340296974E-2</v>
      </c>
      <c r="DM100" s="2">
        <f t="shared" si="120"/>
        <v>9.5029527985597499E-3</v>
      </c>
      <c r="DN100" s="2">
        <f t="shared" si="120"/>
        <v>9.8162763053190826E-4</v>
      </c>
      <c r="DO100" s="2">
        <f t="shared" si="120"/>
        <v>9.6391103134081386E-5</v>
      </c>
      <c r="DP100" s="2">
        <f t="shared" si="118"/>
        <v>9.2850099732300089E-6</v>
      </c>
      <c r="DQ100" s="2">
        <f t="shared" si="118"/>
        <v>7.3036860884223564E-7</v>
      </c>
      <c r="DR100" s="2">
        <f t="shared" si="118"/>
        <v>4.8294349969113527E-8</v>
      </c>
      <c r="DS100" s="2">
        <f t="shared" si="118"/>
        <v>3.5507937234946498E-9</v>
      </c>
      <c r="DT100" s="2">
        <f t="shared" si="118"/>
        <v>0</v>
      </c>
      <c r="DU100" s="21">
        <f t="shared" si="124"/>
        <v>6350.160929634515</v>
      </c>
      <c r="DV100" s="21">
        <f t="shared" si="124"/>
        <v>693.50856973917939</v>
      </c>
      <c r="DW100" s="21">
        <f t="shared" si="124"/>
        <v>75.836695303136437</v>
      </c>
      <c r="DX100" s="21">
        <f t="shared" si="124"/>
        <v>8.3028882920907439</v>
      </c>
      <c r="DY100" s="21">
        <f t="shared" si="124"/>
        <v>0.91005316555405202</v>
      </c>
      <c r="DZ100" s="21">
        <f t="shared" si="124"/>
        <v>9.9852963422897942E-2</v>
      </c>
      <c r="EA100" s="21">
        <f t="shared" si="124"/>
        <v>1.0966890784477585E-2</v>
      </c>
      <c r="EB100" s="21">
        <f t="shared" si="124"/>
        <v>1.205615251269125E-3</v>
      </c>
      <c r="EC100" s="21">
        <f t="shared" si="124"/>
        <v>1.3265179747828362E-4</v>
      </c>
      <c r="ED100" s="21">
        <f t="shared" si="124"/>
        <v>1.4607478865546401E-5</v>
      </c>
      <c r="EE100" s="21">
        <f t="shared" si="124"/>
        <v>1.6098129613550412E-6</v>
      </c>
      <c r="EF100" s="21">
        <f t="shared" si="124"/>
        <v>1.7753970197412708E-7</v>
      </c>
      <c r="EG100" s="21">
        <f t="shared" si="124"/>
        <v>1.9593804613408115E-8</v>
      </c>
      <c r="EH100" s="2">
        <f t="shared" si="119"/>
        <v>56.625639793502835</v>
      </c>
      <c r="EI100" s="2">
        <f t="shared" si="119"/>
        <v>58.803549016329875</v>
      </c>
      <c r="EJ100" s="2">
        <f t="shared" si="119"/>
        <v>60.981458239156908</v>
      </c>
      <c r="EK100" s="2">
        <f t="shared" si="119"/>
        <v>63.15936746198394</v>
      </c>
      <c r="EL100" s="2">
        <f t="shared" si="119"/>
        <v>65.337276684810973</v>
      </c>
      <c r="EM100" s="2">
        <f t="shared" si="119"/>
        <v>67.515185907637999</v>
      </c>
      <c r="EN100" s="2">
        <f t="shared" si="119"/>
        <v>69.693095130465039</v>
      </c>
      <c r="EO100" s="2">
        <f t="shared" si="119"/>
        <v>71.871004353292065</v>
      </c>
      <c r="EP100" s="2">
        <f t="shared" si="119"/>
        <v>74.048913576119091</v>
      </c>
      <c r="EQ100" s="2">
        <f t="shared" si="119"/>
        <v>76.226822798946131</v>
      </c>
      <c r="ER100" s="2">
        <f t="shared" si="119"/>
        <v>78.404732021773157</v>
      </c>
      <c r="ES100" s="2">
        <f t="shared" si="119"/>
        <v>80.582641244600197</v>
      </c>
      <c r="ET100" s="2">
        <f t="shared" si="119"/>
        <v>82.760550467427223</v>
      </c>
      <c r="EU100" s="2">
        <f t="shared" si="115"/>
        <v>4.0241830986277525E-10</v>
      </c>
      <c r="EV100" s="2">
        <f t="shared" si="115"/>
        <v>4.3948578563953228E-11</v>
      </c>
      <c r="EW100" s="2">
        <f t="shared" si="115"/>
        <v>4.8058742270682201E-12</v>
      </c>
      <c r="EX100" s="2">
        <f t="shared" si="115"/>
        <v>5.2616529100701807E-13</v>
      </c>
      <c r="EY100" s="2">
        <f t="shared" si="115"/>
        <v>5.7671303267050186E-14</v>
      </c>
      <c r="EZ100" s="2">
        <f t="shared" si="115"/>
        <v>6.3278177074079813E-15</v>
      </c>
      <c r="FA100" s="2">
        <f t="shared" si="115"/>
        <v>6.9498674172861756E-16</v>
      </c>
      <c r="FB100" s="2">
        <f t="shared" si="114"/>
        <v>7.6401473464456585E-17</v>
      </c>
      <c r="FC100" s="2">
        <f t="shared" si="68"/>
        <v>8.4063243015388858E-18</v>
      </c>
      <c r="FD100" s="2">
        <f t="shared" si="68"/>
        <v>9.2569574559863124E-19</v>
      </c>
      <c r="FE100" s="2">
        <f t="shared" si="68"/>
        <v>1.0201603050412174E-19</v>
      </c>
      <c r="FF100" s="2">
        <f t="shared" si="68"/>
        <v>1.125093168403847E-20</v>
      </c>
      <c r="FG100" s="2">
        <f t="shared" si="68"/>
        <v>1.2416859704314394E-21</v>
      </c>
    </row>
    <row r="101" spans="1:163" x14ac:dyDescent="0.25">
      <c r="A101" s="19">
        <v>83</v>
      </c>
      <c r="B101" s="19">
        <v>191</v>
      </c>
      <c r="C101" s="4">
        <f t="shared" si="105"/>
        <v>83</v>
      </c>
      <c r="D101" s="20">
        <f t="shared" si="105"/>
        <v>191</v>
      </c>
      <c r="E101" s="8">
        <f t="shared" si="92"/>
        <v>464.16</v>
      </c>
      <c r="F101" s="21">
        <f t="shared" si="111"/>
        <v>6.3371356147021542E-14</v>
      </c>
      <c r="G101" s="7">
        <f t="shared" si="93"/>
        <v>0.56633308984900954</v>
      </c>
      <c r="H101" s="7">
        <f t="shared" si="94"/>
        <v>8.3747973418317138E-3</v>
      </c>
      <c r="I101" s="32">
        <f t="shared" si="95"/>
        <v>92.985734971157527</v>
      </c>
      <c r="J101" s="2">
        <f t="shared" si="106"/>
        <v>1.949355060072536</v>
      </c>
      <c r="K101" s="2">
        <f t="shared" si="96"/>
        <v>3.7953221222598317</v>
      </c>
      <c r="L101" s="2">
        <f t="shared" si="112"/>
        <v>1.4140965766511886</v>
      </c>
      <c r="M101" s="2">
        <f t="shared" si="97"/>
        <v>1</v>
      </c>
      <c r="N101" s="2">
        <f t="shared" si="98"/>
        <v>1</v>
      </c>
      <c r="O101" s="2">
        <f t="shared" si="99"/>
        <v>1</v>
      </c>
      <c r="P101" s="2">
        <f t="shared" si="100"/>
        <v>0.54148508452948607</v>
      </c>
      <c r="Q101" s="6">
        <f t="shared" si="101"/>
        <v>191</v>
      </c>
      <c r="R101" s="2">
        <f t="shared" si="89"/>
        <v>0.05</v>
      </c>
      <c r="S101" s="2">
        <f t="shared" si="89"/>
        <v>0.1</v>
      </c>
      <c r="T101" s="2">
        <f t="shared" si="89"/>
        <v>0.15</v>
      </c>
      <c r="U101" s="2">
        <f t="shared" si="89"/>
        <v>0.2</v>
      </c>
      <c r="V101" s="2">
        <f t="shared" si="89"/>
        <v>0.2</v>
      </c>
      <c r="W101" s="2">
        <f t="shared" si="89"/>
        <v>0.15</v>
      </c>
      <c r="X101" s="2">
        <f t="shared" si="89"/>
        <v>0.1</v>
      </c>
      <c r="Y101" s="2">
        <f t="shared" si="89"/>
        <v>0.05</v>
      </c>
      <c r="Z101" s="21">
        <f t="shared" si="121"/>
        <v>2359593142.0873742</v>
      </c>
      <c r="AA101" s="21">
        <f t="shared" si="121"/>
        <v>257481747.67199931</v>
      </c>
      <c r="AB101" s="21">
        <f t="shared" si="121"/>
        <v>28155605.013573162</v>
      </c>
      <c r="AC101" s="21">
        <f t="shared" si="121"/>
        <v>3084710.2005686522</v>
      </c>
      <c r="AD101" s="21">
        <f t="shared" si="121"/>
        <v>338552.94893614727</v>
      </c>
      <c r="AE101" s="21">
        <f t="shared" si="121"/>
        <v>37216.995162781925</v>
      </c>
      <c r="AF101" s="21">
        <f t="shared" si="121"/>
        <v>4097.3692911719008</v>
      </c>
      <c r="AG101" s="21">
        <f t="shared" si="121"/>
        <v>451.72122606949983</v>
      </c>
      <c r="AH101" s="2">
        <f t="shared" si="113"/>
        <v>43.370498380805806</v>
      </c>
      <c r="AI101" s="2">
        <f t="shared" si="113"/>
        <v>45.5390232998461</v>
      </c>
      <c r="AJ101" s="2">
        <f t="shared" si="113"/>
        <v>47.707548218886387</v>
      </c>
      <c r="AK101" s="2">
        <f t="shared" si="113"/>
        <v>49.876073137926674</v>
      </c>
      <c r="AL101" s="2">
        <f t="shared" si="113"/>
        <v>52.044598056966969</v>
      </c>
      <c r="AM101" s="2">
        <f t="shared" si="113"/>
        <v>54.213122976007256</v>
      </c>
      <c r="AN101" s="2">
        <f t="shared" si="113"/>
        <v>56.38164789504755</v>
      </c>
      <c r="AO101" s="2">
        <f t="shared" si="60"/>
        <v>58.550172814087844</v>
      </c>
      <c r="AP101" s="2">
        <f t="shared" si="75"/>
        <v>1.4953061737133175E-4</v>
      </c>
      <c r="AQ101" s="2">
        <f t="shared" si="75"/>
        <v>1.6316967533146419E-5</v>
      </c>
      <c r="AR101" s="2">
        <f t="shared" si="75"/>
        <v>1.7842588728521866E-6</v>
      </c>
      <c r="AS101" s="2">
        <f t="shared" si="75"/>
        <v>1.9548226873065755E-7</v>
      </c>
      <c r="AT101" s="2">
        <f t="shared" si="125"/>
        <v>2.1454559501659324E-8</v>
      </c>
      <c r="AU101" s="2">
        <f t="shared" si="125"/>
        <v>2.3584914551827078E-9</v>
      </c>
      <c r="AV101" s="2">
        <f t="shared" si="125"/>
        <v>2.5965584861672626E-10</v>
      </c>
      <c r="AW101" s="2">
        <f t="shared" si="125"/>
        <v>2.8626186696419589E-11</v>
      </c>
      <c r="AX101" s="2"/>
      <c r="AY101" s="6">
        <f t="shared" si="102"/>
        <v>191</v>
      </c>
      <c r="AZ101" s="2">
        <f t="shared" si="90"/>
        <v>0.05</v>
      </c>
      <c r="BA101" s="2">
        <f t="shared" si="90"/>
        <v>0.15</v>
      </c>
      <c r="BB101" s="2">
        <f t="shared" si="90"/>
        <v>0.2</v>
      </c>
      <c r="BC101" s="2">
        <f t="shared" si="90"/>
        <v>0.2</v>
      </c>
      <c r="BD101" s="2">
        <f t="shared" si="90"/>
        <v>0.2</v>
      </c>
      <c r="BE101" s="2">
        <f t="shared" si="90"/>
        <v>0.15</v>
      </c>
      <c r="BF101" s="2">
        <f t="shared" si="90"/>
        <v>0.05</v>
      </c>
      <c r="BG101" s="21">
        <f t="shared" si="122"/>
        <v>256907783.83917421</v>
      </c>
      <c r="BH101" s="21">
        <f t="shared" si="122"/>
        <v>28090985.161617115</v>
      </c>
      <c r="BI101" s="21">
        <f t="shared" si="122"/>
        <v>3077440.8436340317</v>
      </c>
      <c r="BJ101" s="21">
        <f t="shared" si="122"/>
        <v>337735.67832607299</v>
      </c>
      <c r="BK101" s="21">
        <f t="shared" si="122"/>
        <v>37125.151907012369</v>
      </c>
      <c r="BL101" s="21">
        <f t="shared" si="122"/>
        <v>4087.0512612853868</v>
      </c>
      <c r="BM101" s="21">
        <f t="shared" si="122"/>
        <v>450.56229023311141</v>
      </c>
      <c r="BN101" s="2">
        <f t="shared" si="116"/>
        <v>45.5390232998461</v>
      </c>
      <c r="BO101" s="2">
        <f t="shared" si="116"/>
        <v>47.707548218886387</v>
      </c>
      <c r="BP101" s="2">
        <f t="shared" si="116"/>
        <v>49.876073137926674</v>
      </c>
      <c r="BQ101" s="2">
        <f t="shared" si="116"/>
        <v>52.044598056966969</v>
      </c>
      <c r="BR101" s="2">
        <f t="shared" si="116"/>
        <v>54.213122976007256</v>
      </c>
      <c r="BS101" s="2">
        <f t="shared" si="116"/>
        <v>56.38164789504755</v>
      </c>
      <c r="BT101" s="2">
        <f t="shared" si="116"/>
        <v>58.550172814087844</v>
      </c>
      <c r="BU101" s="2">
        <f t="shared" si="84"/>
        <v>1.6280594666680766E-5</v>
      </c>
      <c r="BV101" s="2">
        <f t="shared" si="84"/>
        <v>1.7801638251997063E-6</v>
      </c>
      <c r="BW101" s="2">
        <f t="shared" si="84"/>
        <v>1.950215997233937E-7</v>
      </c>
      <c r="BX101" s="2">
        <f t="shared" si="82"/>
        <v>2.1402767954759804E-8</v>
      </c>
      <c r="BY101" s="2">
        <f t="shared" si="82"/>
        <v>2.3526712235116331E-9</v>
      </c>
      <c r="BZ101" s="2">
        <f t="shared" si="82"/>
        <v>2.5900198107005233E-10</v>
      </c>
      <c r="CA101" s="2">
        <f t="shared" si="82"/>
        <v>2.8552743360780273E-11</v>
      </c>
      <c r="CB101" s="2"/>
      <c r="CC101" s="6">
        <f t="shared" si="103"/>
        <v>191</v>
      </c>
      <c r="CD101" s="2">
        <f t="shared" si="91"/>
        <v>0</v>
      </c>
      <c r="CE101" s="2">
        <f t="shared" si="91"/>
        <v>0</v>
      </c>
      <c r="CF101" s="2">
        <f t="shared" si="91"/>
        <v>0.05</v>
      </c>
      <c r="CG101" s="2">
        <f t="shared" si="91"/>
        <v>0.95</v>
      </c>
      <c r="CH101" s="2">
        <f t="shared" si="91"/>
        <v>0</v>
      </c>
      <c r="CI101" s="2">
        <f t="shared" si="91"/>
        <v>0</v>
      </c>
      <c r="CJ101" s="2">
        <f t="shared" si="91"/>
        <v>0</v>
      </c>
      <c r="CK101" s="21">
        <f t="shared" si="123"/>
        <v>337735.67832607299</v>
      </c>
      <c r="CL101" s="21">
        <f t="shared" si="123"/>
        <v>37125.151907012369</v>
      </c>
      <c r="CM101" s="21">
        <f t="shared" si="123"/>
        <v>4087.0512612853868</v>
      </c>
      <c r="CN101" s="21">
        <f t="shared" si="123"/>
        <v>450.56229023311141</v>
      </c>
      <c r="CO101" s="21">
        <f t="shared" si="123"/>
        <v>49.734747849708398</v>
      </c>
      <c r="CP101" s="21">
        <f t="shared" si="123"/>
        <v>5.4965109647743677</v>
      </c>
      <c r="CQ101" s="21">
        <f t="shared" si="123"/>
        <v>0.60813771033539887</v>
      </c>
      <c r="CR101" s="2">
        <f t="shared" si="117"/>
        <v>52.044598056966969</v>
      </c>
      <c r="CS101" s="2">
        <f t="shared" si="117"/>
        <v>54.213122976007256</v>
      </c>
      <c r="CT101" s="2">
        <f t="shared" si="117"/>
        <v>56.38164789504755</v>
      </c>
      <c r="CU101" s="2">
        <f t="shared" si="117"/>
        <v>58.550172814087844</v>
      </c>
      <c r="CV101" s="2">
        <f t="shared" si="117"/>
        <v>60.718697733128138</v>
      </c>
      <c r="CW101" s="2">
        <f t="shared" si="117"/>
        <v>62.887222652168425</v>
      </c>
      <c r="CX101" s="2">
        <f t="shared" si="117"/>
        <v>65.055747571208713</v>
      </c>
      <c r="CY101" s="2">
        <f t="shared" si="85"/>
        <v>2.1402767954759804E-8</v>
      </c>
      <c r="CZ101" s="2">
        <f t="shared" si="85"/>
        <v>2.3526712235116331E-9</v>
      </c>
      <c r="DA101" s="2">
        <f t="shared" si="85"/>
        <v>2.5900198107005233E-10</v>
      </c>
      <c r="DB101" s="2">
        <f t="shared" si="83"/>
        <v>2.8552743360780273E-11</v>
      </c>
      <c r="DC101" s="2">
        <f t="shared" si="83"/>
        <v>3.1517584188661874E-12</v>
      </c>
      <c r="DD101" s="2">
        <f t="shared" si="83"/>
        <v>3.4832135391472549E-13</v>
      </c>
      <c r="DE101" s="2">
        <f t="shared" si="83"/>
        <v>3.8538511428098786E-14</v>
      </c>
      <c r="DF101" s="2"/>
      <c r="DG101" s="6">
        <f t="shared" si="104"/>
        <v>191</v>
      </c>
      <c r="DH101" s="2">
        <f t="shared" si="120"/>
        <v>0.06</v>
      </c>
      <c r="DI101" s="2">
        <f t="shared" si="120"/>
        <v>0.12</v>
      </c>
      <c r="DJ101" s="2">
        <f t="shared" si="120"/>
        <v>0.14000000000000001</v>
      </c>
      <c r="DK101" s="2">
        <f t="shared" si="120"/>
        <v>0.12999781357497814</v>
      </c>
      <c r="DL101" s="2">
        <f t="shared" si="120"/>
        <v>7.7403499202172779E-2</v>
      </c>
      <c r="DM101" s="2">
        <f t="shared" si="120"/>
        <v>1.2603160870831954E-2</v>
      </c>
      <c r="DN101" s="2">
        <f t="shared" si="120"/>
        <v>1.3341552737765028E-3</v>
      </c>
      <c r="DO101" s="2">
        <f t="shared" si="120"/>
        <v>1.3247540448513284E-4</v>
      </c>
      <c r="DP101" s="2">
        <f t="shared" si="118"/>
        <v>1.2883814706672326E-5</v>
      </c>
      <c r="DQ101" s="2">
        <f t="shared" si="118"/>
        <v>1.0230359854923599E-6</v>
      </c>
      <c r="DR101" s="2">
        <f t="shared" si="118"/>
        <v>6.8284638743421048E-8</v>
      </c>
      <c r="DS101" s="2">
        <f t="shared" si="118"/>
        <v>5.0679107022055803E-9</v>
      </c>
      <c r="DT101" s="2">
        <f t="shared" si="118"/>
        <v>0</v>
      </c>
      <c r="DU101" s="21">
        <f t="shared" si="124"/>
        <v>8174.1025225707735</v>
      </c>
      <c r="DV101" s="21">
        <f t="shared" si="124"/>
        <v>901.12458046622282</v>
      </c>
      <c r="DW101" s="21">
        <f t="shared" si="124"/>
        <v>99.469495699416797</v>
      </c>
      <c r="DX101" s="21">
        <f t="shared" si="124"/>
        <v>10.993021929548735</v>
      </c>
      <c r="DY101" s="21">
        <f t="shared" si="124"/>
        <v>1.2162754206707977</v>
      </c>
      <c r="DZ101" s="21">
        <f t="shared" si="124"/>
        <v>0.13471106955075129</v>
      </c>
      <c r="EA101" s="21">
        <f t="shared" si="124"/>
        <v>1.4934920264640637E-2</v>
      </c>
      <c r="EB101" s="21">
        <f t="shared" si="124"/>
        <v>1.6573151444329139E-3</v>
      </c>
      <c r="EC101" s="21">
        <f t="shared" si="124"/>
        <v>1.8407143591692385E-4</v>
      </c>
      <c r="ED101" s="21">
        <f t="shared" si="124"/>
        <v>2.046092903322101E-5</v>
      </c>
      <c r="EE101" s="21">
        <f t="shared" si="124"/>
        <v>2.2761572151729957E-6</v>
      </c>
      <c r="EF101" s="21">
        <f t="shared" si="124"/>
        <v>2.5339556718727601E-7</v>
      </c>
      <c r="EG101" s="21">
        <f t="shared" si="124"/>
        <v>2.8229223529267259E-8</v>
      </c>
      <c r="EH101" s="2">
        <f t="shared" si="119"/>
        <v>56.38164789504755</v>
      </c>
      <c r="EI101" s="2">
        <f t="shared" si="119"/>
        <v>58.550172814087844</v>
      </c>
      <c r="EJ101" s="2">
        <f t="shared" si="119"/>
        <v>60.718697733128138</v>
      </c>
      <c r="EK101" s="2">
        <f t="shared" si="119"/>
        <v>62.887222652168425</v>
      </c>
      <c r="EL101" s="2">
        <f t="shared" si="119"/>
        <v>65.055747571208713</v>
      </c>
      <c r="EM101" s="2">
        <f t="shared" si="119"/>
        <v>67.224272490249007</v>
      </c>
      <c r="EN101" s="2">
        <f t="shared" si="119"/>
        <v>69.392797409289301</v>
      </c>
      <c r="EO101" s="2">
        <f t="shared" si="119"/>
        <v>71.561322328329581</v>
      </c>
      <c r="EP101" s="2">
        <f t="shared" si="119"/>
        <v>73.729847247369875</v>
      </c>
      <c r="EQ101" s="2">
        <f t="shared" si="119"/>
        <v>75.898372166410169</v>
      </c>
      <c r="ER101" s="2">
        <f t="shared" si="119"/>
        <v>78.066897085450449</v>
      </c>
      <c r="ES101" s="2">
        <f t="shared" si="119"/>
        <v>80.235422004490744</v>
      </c>
      <c r="ET101" s="2">
        <f t="shared" si="119"/>
        <v>82.403946923531038</v>
      </c>
      <c r="EU101" s="2">
        <f t="shared" si="115"/>
        <v>5.1800396214010467E-10</v>
      </c>
      <c r="EV101" s="2">
        <f t="shared" si="115"/>
        <v>5.7105486721560546E-11</v>
      </c>
      <c r="EW101" s="2">
        <f t="shared" si="115"/>
        <v>6.3035168377323747E-12</v>
      </c>
      <c r="EX101" s="2">
        <f t="shared" si="115"/>
        <v>6.9664270782945099E-13</v>
      </c>
      <c r="EY101" s="2">
        <f t="shared" si="115"/>
        <v>7.7077022856197571E-14</v>
      </c>
      <c r="EZ101" s="2">
        <f t="shared" si="115"/>
        <v>8.5368231654468494E-15</v>
      </c>
      <c r="FA101" s="2">
        <f t="shared" si="115"/>
        <v>9.4644615111791109E-16</v>
      </c>
      <c r="FB101" s="2">
        <f t="shared" si="114"/>
        <v>1.0502630826571063E-16</v>
      </c>
      <c r="FC101" s="2">
        <f t="shared" si="68"/>
        <v>1.1664856521985035E-17</v>
      </c>
      <c r="FD101" s="2">
        <f t="shared" si="68"/>
        <v>1.2966368208631818E-18</v>
      </c>
      <c r="FE101" s="2">
        <f t="shared" si="68"/>
        <v>1.4424316952934064E-19</v>
      </c>
      <c r="FF101" s="2">
        <f t="shared" si="68"/>
        <v>1.6058020734301393E-20</v>
      </c>
      <c r="FG101" s="2">
        <f t="shared" si="68"/>
        <v>1.7889241780270758E-21</v>
      </c>
    </row>
    <row r="102" spans="1:163" x14ac:dyDescent="0.25">
      <c r="A102" s="19">
        <v>84</v>
      </c>
      <c r="B102" s="19">
        <v>193</v>
      </c>
      <c r="C102" s="4">
        <f t="shared" si="105"/>
        <v>84</v>
      </c>
      <c r="D102" s="20">
        <f t="shared" si="105"/>
        <v>193</v>
      </c>
      <c r="E102" s="8">
        <f t="shared" si="92"/>
        <v>466.16</v>
      </c>
      <c r="F102" s="21">
        <f t="shared" si="111"/>
        <v>6.3371356147021542E-14</v>
      </c>
      <c r="G102" s="7">
        <f t="shared" si="93"/>
        <v>0.5552026455483029</v>
      </c>
      <c r="H102" s="7">
        <f t="shared" si="94"/>
        <v>8.4019447669553878E-3</v>
      </c>
      <c r="I102" s="32">
        <f t="shared" si="95"/>
        <v>93.065376946539217</v>
      </c>
      <c r="J102" s="2">
        <f t="shared" si="106"/>
        <v>2.0203691701718509</v>
      </c>
      <c r="K102" s="2">
        <f t="shared" si="96"/>
        <v>3.974787528654216</v>
      </c>
      <c r="L102" s="2">
        <f t="shared" si="112"/>
        <v>1.4199647079900548</v>
      </c>
      <c r="M102" s="2">
        <f t="shared" si="97"/>
        <v>1</v>
      </c>
      <c r="N102" s="2">
        <f t="shared" si="98"/>
        <v>1</v>
      </c>
      <c r="O102" s="2">
        <f t="shared" si="99"/>
        <v>1</v>
      </c>
      <c r="P102" s="2">
        <f t="shared" si="100"/>
        <v>0.5568528150756834</v>
      </c>
      <c r="Q102" s="6">
        <f t="shared" si="101"/>
        <v>193</v>
      </c>
      <c r="R102" s="2">
        <f t="shared" si="89"/>
        <v>0.05</v>
      </c>
      <c r="S102" s="2">
        <f t="shared" si="89"/>
        <v>0.1</v>
      </c>
      <c r="T102" s="2">
        <f t="shared" si="89"/>
        <v>0.15</v>
      </c>
      <c r="U102" s="2">
        <f t="shared" si="89"/>
        <v>0.2</v>
      </c>
      <c r="V102" s="2">
        <f t="shared" si="89"/>
        <v>0.2</v>
      </c>
      <c r="W102" s="2">
        <f t="shared" si="89"/>
        <v>0.15</v>
      </c>
      <c r="X102" s="2">
        <f t="shared" si="89"/>
        <v>0.1</v>
      </c>
      <c r="Y102" s="2">
        <f t="shared" si="89"/>
        <v>0.05</v>
      </c>
      <c r="Z102" s="21">
        <f t="shared" si="121"/>
        <v>2866184346.0345464</v>
      </c>
      <c r="AA102" s="21">
        <f t="shared" si="121"/>
        <v>315687587.25013787</v>
      </c>
      <c r="AB102" s="21">
        <f t="shared" si="121"/>
        <v>34843332.936472952</v>
      </c>
      <c r="AC102" s="21">
        <f t="shared" si="121"/>
        <v>3853121.5303822402</v>
      </c>
      <c r="AD102" s="21">
        <f t="shared" si="121"/>
        <v>426843.05684767064</v>
      </c>
      <c r="AE102" s="21">
        <f t="shared" si="121"/>
        <v>47361.560879263096</v>
      </c>
      <c r="AF102" s="21">
        <f t="shared" si="121"/>
        <v>5262.9919893571223</v>
      </c>
      <c r="AG102" s="21">
        <f t="shared" si="121"/>
        <v>585.6536272738274</v>
      </c>
      <c r="AH102" s="2">
        <f t="shared" si="113"/>
        <v>43.184422791390986</v>
      </c>
      <c r="AI102" s="2">
        <f t="shared" si="113"/>
        <v>45.343643930960539</v>
      </c>
      <c r="AJ102" s="2">
        <f t="shared" si="113"/>
        <v>47.502865070530085</v>
      </c>
      <c r="AK102" s="2">
        <f t="shared" si="113"/>
        <v>49.662086210099638</v>
      </c>
      <c r="AL102" s="2">
        <f t="shared" si="113"/>
        <v>51.821307349669183</v>
      </c>
      <c r="AM102" s="2">
        <f t="shared" si="113"/>
        <v>53.980528489238736</v>
      </c>
      <c r="AN102" s="2">
        <f t="shared" si="113"/>
        <v>56.139749628808282</v>
      </c>
      <c r="AO102" s="2">
        <f t="shared" si="60"/>
        <v>58.298970768377842</v>
      </c>
      <c r="AP102" s="2">
        <f t="shared" si="75"/>
        <v>1.8163398897761644E-4</v>
      </c>
      <c r="AQ102" s="2">
        <f t="shared" si="75"/>
        <v>2.0005550522889041E-5</v>
      </c>
      <c r="AR102" s="2">
        <f t="shared" si="75"/>
        <v>2.2080692608686496E-6</v>
      </c>
      <c r="AS102" s="2">
        <f t="shared" si="75"/>
        <v>2.4417753677968087E-7</v>
      </c>
      <c r="AT102" s="2">
        <f t="shared" si="125"/>
        <v>2.7049623374379437E-8</v>
      </c>
      <c r="AU102" s="2">
        <f t="shared" si="125"/>
        <v>3.0013663421587009E-9</v>
      </c>
      <c r="AV102" s="2">
        <f t="shared" si="125"/>
        <v>3.3352293975647412E-10</v>
      </c>
      <c r="AW102" s="2">
        <f t="shared" si="125"/>
        <v>3.711366459276481E-11</v>
      </c>
      <c r="AX102" s="2"/>
      <c r="AY102" s="6">
        <f t="shared" si="102"/>
        <v>193</v>
      </c>
      <c r="AZ102" s="2">
        <f t="shared" si="90"/>
        <v>0.05</v>
      </c>
      <c r="BA102" s="2">
        <f t="shared" si="90"/>
        <v>0.15</v>
      </c>
      <c r="BB102" s="2">
        <f t="shared" si="90"/>
        <v>0.2</v>
      </c>
      <c r="BC102" s="2">
        <f t="shared" si="90"/>
        <v>0.2</v>
      </c>
      <c r="BD102" s="2">
        <f t="shared" si="90"/>
        <v>0.2</v>
      </c>
      <c r="BE102" s="2">
        <f t="shared" si="90"/>
        <v>0.15</v>
      </c>
      <c r="BF102" s="2">
        <f t="shared" si="90"/>
        <v>0.05</v>
      </c>
      <c r="BG102" s="21">
        <f t="shared" si="122"/>
        <v>314985824.59693545</v>
      </c>
      <c r="BH102" s="21">
        <f t="shared" si="122"/>
        <v>34763574.095293038</v>
      </c>
      <c r="BI102" s="21">
        <f t="shared" si="122"/>
        <v>3844064.0104126465</v>
      </c>
      <c r="BJ102" s="21">
        <f t="shared" si="122"/>
        <v>425815.10237080115</v>
      </c>
      <c r="BK102" s="21">
        <f t="shared" si="122"/>
        <v>47244.948399559347</v>
      </c>
      <c r="BL102" s="21">
        <f t="shared" si="122"/>
        <v>5249.7674662197232</v>
      </c>
      <c r="BM102" s="21">
        <f t="shared" si="122"/>
        <v>584.15420356125423</v>
      </c>
      <c r="BN102" s="2">
        <f t="shared" si="116"/>
        <v>45.343643930960539</v>
      </c>
      <c r="BO102" s="2">
        <f t="shared" si="116"/>
        <v>47.502865070530085</v>
      </c>
      <c r="BP102" s="2">
        <f t="shared" si="116"/>
        <v>49.662086210099638</v>
      </c>
      <c r="BQ102" s="2">
        <f t="shared" si="116"/>
        <v>51.821307349669183</v>
      </c>
      <c r="BR102" s="2">
        <f t="shared" si="116"/>
        <v>53.980528489238736</v>
      </c>
      <c r="BS102" s="2">
        <f t="shared" si="116"/>
        <v>56.139749628808282</v>
      </c>
      <c r="BT102" s="2">
        <f t="shared" si="116"/>
        <v>58.298970768377842</v>
      </c>
      <c r="BU102" s="2">
        <f t="shared" si="84"/>
        <v>1.9961078871862086E-5</v>
      </c>
      <c r="BV102" s="2">
        <f t="shared" si="84"/>
        <v>2.2030148349383581E-6</v>
      </c>
      <c r="BW102" s="2">
        <f t="shared" si="84"/>
        <v>2.4360354945587879E-7</v>
      </c>
      <c r="BX102" s="2">
        <f t="shared" si="82"/>
        <v>2.6984480505122804E-8</v>
      </c>
      <c r="BY102" s="2">
        <f t="shared" si="82"/>
        <v>2.9939764511762071E-9</v>
      </c>
      <c r="BZ102" s="2">
        <f t="shared" si="82"/>
        <v>3.3268488379085946E-10</v>
      </c>
      <c r="CA102" s="2">
        <f t="shared" si="82"/>
        <v>3.7018644078660047E-11</v>
      </c>
      <c r="CB102" s="2"/>
      <c r="CC102" s="6">
        <f t="shared" si="103"/>
        <v>193</v>
      </c>
      <c r="CD102" s="2">
        <f t="shared" si="91"/>
        <v>0</v>
      </c>
      <c r="CE102" s="2">
        <f t="shared" si="91"/>
        <v>0</v>
      </c>
      <c r="CF102" s="2">
        <f t="shared" si="91"/>
        <v>0.05</v>
      </c>
      <c r="CG102" s="2">
        <f t="shared" si="91"/>
        <v>0.95</v>
      </c>
      <c r="CH102" s="2">
        <f t="shared" si="91"/>
        <v>0</v>
      </c>
      <c r="CI102" s="2">
        <f t="shared" si="91"/>
        <v>0</v>
      </c>
      <c r="CJ102" s="2">
        <f t="shared" si="91"/>
        <v>0</v>
      </c>
      <c r="CK102" s="21">
        <f t="shared" si="123"/>
        <v>425815.10237080115</v>
      </c>
      <c r="CL102" s="21">
        <f t="shared" si="123"/>
        <v>47244.948399559347</v>
      </c>
      <c r="CM102" s="21">
        <f t="shared" si="123"/>
        <v>5249.7674662197232</v>
      </c>
      <c r="CN102" s="21">
        <f t="shared" si="123"/>
        <v>584.15420356125423</v>
      </c>
      <c r="CO102" s="21">
        <f t="shared" si="123"/>
        <v>65.084133321881282</v>
      </c>
      <c r="CP102" s="21">
        <f t="shared" si="123"/>
        <v>7.2601353161563544</v>
      </c>
      <c r="CQ102" s="21">
        <f t="shared" si="123"/>
        <v>0.81077779410043849</v>
      </c>
      <c r="CR102" s="2">
        <f t="shared" si="117"/>
        <v>51.821307349669183</v>
      </c>
      <c r="CS102" s="2">
        <f t="shared" si="117"/>
        <v>53.980528489238736</v>
      </c>
      <c r="CT102" s="2">
        <f t="shared" si="117"/>
        <v>56.139749628808282</v>
      </c>
      <c r="CU102" s="2">
        <f t="shared" si="117"/>
        <v>58.298970768377842</v>
      </c>
      <c r="CV102" s="2">
        <f t="shared" si="117"/>
        <v>60.458191907947388</v>
      </c>
      <c r="CW102" s="2">
        <f t="shared" si="117"/>
        <v>62.617413047516941</v>
      </c>
      <c r="CX102" s="2">
        <f t="shared" si="117"/>
        <v>64.776634187086486</v>
      </c>
      <c r="CY102" s="2">
        <f t="shared" si="85"/>
        <v>2.6984480505122804E-8</v>
      </c>
      <c r="CZ102" s="2">
        <f t="shared" si="85"/>
        <v>2.9939764511762071E-9</v>
      </c>
      <c r="DA102" s="2">
        <f t="shared" si="85"/>
        <v>3.3268488379085946E-10</v>
      </c>
      <c r="DB102" s="2">
        <f t="shared" si="83"/>
        <v>3.7018644078660047E-11</v>
      </c>
      <c r="DC102" s="2">
        <f t="shared" si="83"/>
        <v>4.1244697922611732E-12</v>
      </c>
      <c r="DD102" s="2">
        <f t="shared" si="83"/>
        <v>4.6008462079571321E-13</v>
      </c>
      <c r="DE102" s="2">
        <f t="shared" si="83"/>
        <v>5.138008834603539E-14</v>
      </c>
      <c r="DF102" s="2"/>
      <c r="DG102" s="6">
        <f t="shared" si="104"/>
        <v>193</v>
      </c>
      <c r="DH102" s="2">
        <f t="shared" si="120"/>
        <v>0.06</v>
      </c>
      <c r="DI102" s="2">
        <f t="shared" si="120"/>
        <v>0.12</v>
      </c>
      <c r="DJ102" s="2">
        <f t="shared" si="120"/>
        <v>0.14000000000000001</v>
      </c>
      <c r="DK102" s="2">
        <f t="shared" si="120"/>
        <v>0.12999993575047208</v>
      </c>
      <c r="DL102" s="2">
        <f t="shared" si="120"/>
        <v>8.8264980152658642E-2</v>
      </c>
      <c r="DM102" s="2">
        <f t="shared" si="120"/>
        <v>1.657966804734291E-2</v>
      </c>
      <c r="DN102" s="2">
        <f t="shared" si="120"/>
        <v>1.8073077093893862E-3</v>
      </c>
      <c r="DO102" s="2">
        <f t="shared" si="120"/>
        <v>1.8156326762744257E-4</v>
      </c>
      <c r="DP102" s="2">
        <f t="shared" si="118"/>
        <v>1.7827779331280882E-5</v>
      </c>
      <c r="DQ102" s="2">
        <f t="shared" si="118"/>
        <v>1.4288910519244524E-6</v>
      </c>
      <c r="DR102" s="2">
        <f t="shared" si="118"/>
        <v>9.6266363004415824E-8</v>
      </c>
      <c r="DS102" s="2">
        <f t="shared" si="118"/>
        <v>7.2114467397632612E-9</v>
      </c>
      <c r="DT102" s="2">
        <f t="shared" si="118"/>
        <v>0</v>
      </c>
      <c r="DU102" s="21">
        <f t="shared" si="124"/>
        <v>10499.534932439446</v>
      </c>
      <c r="DV102" s="21">
        <f t="shared" si="124"/>
        <v>1168.3084071225085</v>
      </c>
      <c r="DW102" s="21">
        <f t="shared" si="124"/>
        <v>130.16826664376256</v>
      </c>
      <c r="DX102" s="21">
        <f t="shared" si="124"/>
        <v>14.520270632312709</v>
      </c>
      <c r="DY102" s="21">
        <f t="shared" si="124"/>
        <v>1.621555588200877</v>
      </c>
      <c r="DZ102" s="21">
        <f t="shared" si="124"/>
        <v>0.18127811793378965</v>
      </c>
      <c r="EA102" s="21">
        <f t="shared" si="124"/>
        <v>2.0285564598041296E-2</v>
      </c>
      <c r="EB102" s="21">
        <f t="shared" si="124"/>
        <v>2.2721201564743208E-3</v>
      </c>
      <c r="EC102" s="21">
        <f t="shared" si="124"/>
        <v>2.5471499898668581E-4</v>
      </c>
      <c r="ED102" s="21">
        <f t="shared" si="124"/>
        <v>2.8578229392147059E-5</v>
      </c>
      <c r="EE102" s="21">
        <f t="shared" si="124"/>
        <v>3.2088839152636577E-6</v>
      </c>
      <c r="EF102" s="21">
        <f t="shared" si="124"/>
        <v>3.6057240203693793E-7</v>
      </c>
      <c r="EG102" s="21">
        <f t="shared" si="124"/>
        <v>4.0544697432484338E-8</v>
      </c>
      <c r="EH102" s="2">
        <f t="shared" si="119"/>
        <v>56.139749628808282</v>
      </c>
      <c r="EI102" s="2">
        <f t="shared" si="119"/>
        <v>58.298970768377842</v>
      </c>
      <c r="EJ102" s="2">
        <f t="shared" si="119"/>
        <v>60.458191907947388</v>
      </c>
      <c r="EK102" s="2">
        <f t="shared" si="119"/>
        <v>62.617413047516941</v>
      </c>
      <c r="EL102" s="2">
        <f t="shared" si="119"/>
        <v>64.776634187086486</v>
      </c>
      <c r="EM102" s="2">
        <f t="shared" si="119"/>
        <v>66.935855326656039</v>
      </c>
      <c r="EN102" s="2">
        <f t="shared" si="119"/>
        <v>69.095076466225592</v>
      </c>
      <c r="EO102" s="2">
        <f t="shared" si="119"/>
        <v>71.254297605795131</v>
      </c>
      <c r="EP102" s="2">
        <f t="shared" si="119"/>
        <v>73.413518745364684</v>
      </c>
      <c r="EQ102" s="2">
        <f t="shared" si="119"/>
        <v>75.572739884934236</v>
      </c>
      <c r="ER102" s="2">
        <f t="shared" si="119"/>
        <v>77.731961024503789</v>
      </c>
      <c r="ES102" s="2">
        <f t="shared" si="119"/>
        <v>79.891182164073328</v>
      </c>
      <c r="ET102" s="2">
        <f t="shared" si="119"/>
        <v>82.050403303642881</v>
      </c>
      <c r="EU102" s="2">
        <f t="shared" si="115"/>
        <v>6.6536976758171893E-10</v>
      </c>
      <c r="EV102" s="2">
        <f t="shared" si="115"/>
        <v>7.4037288157320093E-11</v>
      </c>
      <c r="EW102" s="2">
        <f t="shared" si="115"/>
        <v>8.2489395845223464E-12</v>
      </c>
      <c r="EX102" s="2">
        <f t="shared" si="115"/>
        <v>9.2016924159142642E-13</v>
      </c>
      <c r="EY102" s="2">
        <f t="shared" si="115"/>
        <v>1.0276017669207078E-13</v>
      </c>
      <c r="EZ102" s="2">
        <f t="shared" si="115"/>
        <v>1.1487840173243956E-14</v>
      </c>
      <c r="FA102" s="2">
        <f t="shared" si="115"/>
        <v>1.285523738785887E-15</v>
      </c>
      <c r="FB102" s="2">
        <f t="shared" si="114"/>
        <v>1.4398733564476048E-16</v>
      </c>
      <c r="FC102" s="2">
        <f t="shared" si="68"/>
        <v>1.6141634916773498E-17</v>
      </c>
      <c r="FD102" s="2">
        <f t="shared" si="68"/>
        <v>1.8110411528610303E-18</v>
      </c>
      <c r="FE102" s="2">
        <f t="shared" si="68"/>
        <v>2.0335132542862214E-19</v>
      </c>
      <c r="FF102" s="2">
        <f t="shared" si="68"/>
        <v>2.2849962106269829E-20</v>
      </c>
      <c r="FG102" s="2">
        <f t="shared" si="68"/>
        <v>2.5693724608671948E-21</v>
      </c>
    </row>
    <row r="103" spans="1:163" x14ac:dyDescent="0.25">
      <c r="A103" s="19">
        <v>85</v>
      </c>
      <c r="B103" s="19">
        <v>195</v>
      </c>
      <c r="C103" s="4">
        <f t="shared" si="105"/>
        <v>85</v>
      </c>
      <c r="D103" s="20">
        <f t="shared" si="105"/>
        <v>195</v>
      </c>
      <c r="E103" s="8">
        <f t="shared" si="92"/>
        <v>468.16</v>
      </c>
      <c r="F103" s="21">
        <f t="shared" si="111"/>
        <v>6.3371356147021542E-14</v>
      </c>
      <c r="G103" s="7">
        <f t="shared" si="93"/>
        <v>0.54446435634595136</v>
      </c>
      <c r="H103" s="7">
        <f t="shared" si="94"/>
        <v>8.4281357162294158E-3</v>
      </c>
      <c r="I103" s="32">
        <f t="shared" si="95"/>
        <v>93.142340275447125</v>
      </c>
      <c r="J103" s="2">
        <f t="shared" si="106"/>
        <v>2.0913217935673045</v>
      </c>
      <c r="K103" s="2">
        <f t="shared" si="96"/>
        <v>4.1622508256771784</v>
      </c>
      <c r="L103" s="2">
        <f t="shared" si="112"/>
        <v>1.4256809583278633</v>
      </c>
      <c r="M103" s="2">
        <f t="shared" si="97"/>
        <v>1</v>
      </c>
      <c r="N103" s="2">
        <f t="shared" si="98"/>
        <v>1</v>
      </c>
      <c r="O103" s="2">
        <f t="shared" si="99"/>
        <v>1</v>
      </c>
      <c r="P103" s="2">
        <f t="shared" si="100"/>
        <v>0.57158526992509784</v>
      </c>
      <c r="Q103" s="6">
        <f t="shared" si="101"/>
        <v>195</v>
      </c>
      <c r="R103" s="2">
        <f t="shared" si="89"/>
        <v>0.05</v>
      </c>
      <c r="S103" s="2">
        <f t="shared" si="89"/>
        <v>0.1</v>
      </c>
      <c r="T103" s="2">
        <f t="shared" si="89"/>
        <v>0.15</v>
      </c>
      <c r="U103" s="2">
        <f t="shared" si="89"/>
        <v>0.2</v>
      </c>
      <c r="V103" s="2">
        <f t="shared" si="89"/>
        <v>0.2</v>
      </c>
      <c r="W103" s="2">
        <f t="shared" si="89"/>
        <v>0.15</v>
      </c>
      <c r="X103" s="2">
        <f t="shared" si="89"/>
        <v>0.1</v>
      </c>
      <c r="Y103" s="2">
        <f t="shared" si="89"/>
        <v>0.05</v>
      </c>
      <c r="Z103" s="21">
        <f t="shared" si="121"/>
        <v>3475879334.3176775</v>
      </c>
      <c r="AA103" s="21">
        <f t="shared" si="121"/>
        <v>386391545.68691576</v>
      </c>
      <c r="AB103" s="21">
        <f t="shared" si="121"/>
        <v>43042654.229786158</v>
      </c>
      <c r="AC103" s="21">
        <f t="shared" si="121"/>
        <v>4803978.4085722109</v>
      </c>
      <c r="AD103" s="21">
        <f t="shared" si="121"/>
        <v>537112.57367598917</v>
      </c>
      <c r="AE103" s="21">
        <f t="shared" si="121"/>
        <v>60149.450001792065</v>
      </c>
      <c r="AF103" s="21">
        <f t="shared" si="121"/>
        <v>6746.0062365752037</v>
      </c>
      <c r="AG103" s="21">
        <f t="shared" si="121"/>
        <v>757.64032380432104</v>
      </c>
      <c r="AH103" s="2">
        <f t="shared" si="113"/>
        <v>42.999937048092157</v>
      </c>
      <c r="AI103" s="2">
        <f t="shared" si="113"/>
        <v>45.149933900496762</v>
      </c>
      <c r="AJ103" s="2">
        <f t="shared" si="113"/>
        <v>47.299930752901368</v>
      </c>
      <c r="AK103" s="2">
        <f t="shared" si="113"/>
        <v>49.44992760530598</v>
      </c>
      <c r="AL103" s="2">
        <f t="shared" si="113"/>
        <v>51.599924457710586</v>
      </c>
      <c r="AM103" s="2">
        <f t="shared" si="113"/>
        <v>53.749921310115191</v>
      </c>
      <c r="AN103" s="2">
        <f t="shared" si="113"/>
        <v>55.899918162519803</v>
      </c>
      <c r="AO103" s="2">
        <f t="shared" si="60"/>
        <v>58.049915014924416</v>
      </c>
      <c r="AP103" s="2">
        <f t="shared" si="75"/>
        <v>2.2027118722116085E-4</v>
      </c>
      <c r="AQ103" s="2">
        <f t="shared" si="75"/>
        <v>2.4486156253990299E-5</v>
      </c>
      <c r="AR103" s="2">
        <f t="shared" si="75"/>
        <v>2.7276713707110582E-6</v>
      </c>
      <c r="AS103" s="2">
        <f t="shared" si="75"/>
        <v>3.0443462665230259E-7</v>
      </c>
      <c r="AT103" s="2">
        <f t="shared" si="125"/>
        <v>3.4037552197466799E-8</v>
      </c>
      <c r="AU103" s="2">
        <f t="shared" si="125"/>
        <v>3.8117522181111072E-9</v>
      </c>
      <c r="AV103" s="2">
        <f t="shared" si="125"/>
        <v>4.2750356378803821E-10</v>
      </c>
      <c r="AW103" s="2">
        <f t="shared" si="125"/>
        <v>4.8012694791148433E-11</v>
      </c>
      <c r="AX103" s="2"/>
      <c r="AY103" s="6">
        <f t="shared" si="102"/>
        <v>195</v>
      </c>
      <c r="AZ103" s="2">
        <f t="shared" si="90"/>
        <v>0.05</v>
      </c>
      <c r="BA103" s="2">
        <f t="shared" si="90"/>
        <v>0.15</v>
      </c>
      <c r="BB103" s="2">
        <f t="shared" si="90"/>
        <v>0.2</v>
      </c>
      <c r="BC103" s="2">
        <f t="shared" si="90"/>
        <v>0.2</v>
      </c>
      <c r="BD103" s="2">
        <f t="shared" si="90"/>
        <v>0.2</v>
      </c>
      <c r="BE103" s="2">
        <f t="shared" si="90"/>
        <v>0.15</v>
      </c>
      <c r="BF103" s="2">
        <f t="shared" si="90"/>
        <v>0.05</v>
      </c>
      <c r="BG103" s="21">
        <f t="shared" si="122"/>
        <v>385534992.84334522</v>
      </c>
      <c r="BH103" s="21">
        <f t="shared" si="122"/>
        <v>42944385.470040418</v>
      </c>
      <c r="BI103" s="21">
        <f t="shared" si="122"/>
        <v>4792713.9082823712</v>
      </c>
      <c r="BJ103" s="21">
        <f t="shared" si="122"/>
        <v>535822.13683082885</v>
      </c>
      <c r="BK103" s="21">
        <f t="shared" si="122"/>
        <v>60001.68785269362</v>
      </c>
      <c r="BL103" s="21">
        <f t="shared" si="122"/>
        <v>6729.0921247658107</v>
      </c>
      <c r="BM103" s="21">
        <f t="shared" si="122"/>
        <v>755.70461147865262</v>
      </c>
      <c r="BN103" s="2">
        <f t="shared" si="116"/>
        <v>45.149933900496762</v>
      </c>
      <c r="BO103" s="2">
        <f t="shared" si="116"/>
        <v>47.299930752901368</v>
      </c>
      <c r="BP103" s="2">
        <f t="shared" si="116"/>
        <v>49.44992760530598</v>
      </c>
      <c r="BQ103" s="2">
        <f t="shared" si="116"/>
        <v>51.599924457710586</v>
      </c>
      <c r="BR103" s="2">
        <f t="shared" si="116"/>
        <v>53.749921310115191</v>
      </c>
      <c r="BS103" s="2">
        <f t="shared" si="116"/>
        <v>55.899918162519803</v>
      </c>
      <c r="BT103" s="2">
        <f t="shared" si="116"/>
        <v>58.049915014924416</v>
      </c>
      <c r="BU103" s="2">
        <f t="shared" si="84"/>
        <v>2.4431875338681462E-5</v>
      </c>
      <c r="BV103" s="2">
        <f t="shared" si="84"/>
        <v>2.7214439461390793E-6</v>
      </c>
      <c r="BW103" s="2">
        <f t="shared" si="84"/>
        <v>3.0372077999261672E-7</v>
      </c>
      <c r="BX103" s="2">
        <f t="shared" si="82"/>
        <v>3.3955775464566894E-8</v>
      </c>
      <c r="BY103" s="2">
        <f t="shared" si="82"/>
        <v>3.80238833033554E-9</v>
      </c>
      <c r="BZ103" s="2">
        <f t="shared" si="82"/>
        <v>4.2643169358465463E-10</v>
      </c>
      <c r="CA103" s="2">
        <f t="shared" si="82"/>
        <v>4.7890026075960323E-11</v>
      </c>
      <c r="CB103" s="2"/>
      <c r="CC103" s="6">
        <f t="shared" si="103"/>
        <v>195</v>
      </c>
      <c r="CD103" s="2">
        <f t="shared" si="91"/>
        <v>0</v>
      </c>
      <c r="CE103" s="2">
        <f t="shared" si="91"/>
        <v>0</v>
      </c>
      <c r="CF103" s="2">
        <f t="shared" si="91"/>
        <v>0.05</v>
      </c>
      <c r="CG103" s="2">
        <f t="shared" si="91"/>
        <v>0.95</v>
      </c>
      <c r="CH103" s="2">
        <f t="shared" si="91"/>
        <v>0</v>
      </c>
      <c r="CI103" s="2">
        <f t="shared" si="91"/>
        <v>0</v>
      </c>
      <c r="CJ103" s="2">
        <f t="shared" si="91"/>
        <v>0</v>
      </c>
      <c r="CK103" s="21">
        <f t="shared" si="123"/>
        <v>535822.13683082885</v>
      </c>
      <c r="CL103" s="21">
        <f t="shared" si="123"/>
        <v>60001.68785269362</v>
      </c>
      <c r="CM103" s="21">
        <f t="shared" si="123"/>
        <v>6729.0921247658107</v>
      </c>
      <c r="CN103" s="21">
        <f t="shared" si="123"/>
        <v>755.70461147865262</v>
      </c>
      <c r="CO103" s="21">
        <f t="shared" si="123"/>
        <v>84.978235360875914</v>
      </c>
      <c r="CP103" s="21">
        <f t="shared" si="123"/>
        <v>9.5672073124649177</v>
      </c>
      <c r="CQ103" s="21">
        <f t="shared" si="123"/>
        <v>1.0783260220932731</v>
      </c>
      <c r="CR103" s="2">
        <f t="shared" si="117"/>
        <v>51.599924457710586</v>
      </c>
      <c r="CS103" s="2">
        <f t="shared" si="117"/>
        <v>53.749921310115191</v>
      </c>
      <c r="CT103" s="2">
        <f t="shared" si="117"/>
        <v>55.899918162519803</v>
      </c>
      <c r="CU103" s="2">
        <f t="shared" si="117"/>
        <v>58.049915014924416</v>
      </c>
      <c r="CV103" s="2">
        <f t="shared" si="117"/>
        <v>60.199911867329021</v>
      </c>
      <c r="CW103" s="2">
        <f t="shared" si="117"/>
        <v>62.349908719733634</v>
      </c>
      <c r="CX103" s="2">
        <f t="shared" si="117"/>
        <v>64.499905572138232</v>
      </c>
      <c r="CY103" s="2">
        <f t="shared" si="85"/>
        <v>3.3955775464566894E-8</v>
      </c>
      <c r="CZ103" s="2">
        <f t="shared" si="85"/>
        <v>3.80238833033554E-9</v>
      </c>
      <c r="DA103" s="2">
        <f t="shared" si="85"/>
        <v>4.2643169358465463E-10</v>
      </c>
      <c r="DB103" s="2">
        <f t="shared" si="83"/>
        <v>4.7890026075960323E-11</v>
      </c>
      <c r="DC103" s="2">
        <f t="shared" si="83"/>
        <v>5.385186017799489E-12</v>
      </c>
      <c r="DD103" s="2">
        <f t="shared" si="83"/>
        <v>6.0628690193060316E-13</v>
      </c>
      <c r="DE103" s="2">
        <f t="shared" si="83"/>
        <v>6.8334982388673835E-14</v>
      </c>
      <c r="DF103" s="2"/>
      <c r="DG103" s="6">
        <f t="shared" si="104"/>
        <v>195</v>
      </c>
      <c r="DH103" s="2">
        <f t="shared" si="120"/>
        <v>0.06</v>
      </c>
      <c r="DI103" s="2">
        <f t="shared" si="120"/>
        <v>0.12</v>
      </c>
      <c r="DJ103" s="2">
        <f t="shared" si="120"/>
        <v>0.14000000000000001</v>
      </c>
      <c r="DK103" s="2">
        <f t="shared" si="120"/>
        <v>0.12999999936324455</v>
      </c>
      <c r="DL103" s="2">
        <f t="shared" si="120"/>
        <v>9.7271694135225115E-2</v>
      </c>
      <c r="DM103" s="2">
        <f t="shared" si="120"/>
        <v>2.1598972729981927E-2</v>
      </c>
      <c r="DN103" s="2">
        <f t="shared" si="120"/>
        <v>2.4397148981275571E-3</v>
      </c>
      <c r="DO103" s="2">
        <f t="shared" si="120"/>
        <v>2.4815200816953543E-4</v>
      </c>
      <c r="DP103" s="2">
        <f t="shared" si="118"/>
        <v>2.4601103432498884E-5</v>
      </c>
      <c r="DQ103" s="2">
        <f t="shared" si="118"/>
        <v>1.9901341828276744E-6</v>
      </c>
      <c r="DR103" s="2">
        <f t="shared" si="118"/>
        <v>1.3532162991491957E-7</v>
      </c>
      <c r="DS103" s="2">
        <f t="shared" si="118"/>
        <v>1.0231104061730889E-8</v>
      </c>
      <c r="DT103" s="2">
        <f t="shared" si="118"/>
        <v>0</v>
      </c>
      <c r="DU103" s="21">
        <f t="shared" si="124"/>
        <v>13458.184249531621</v>
      </c>
      <c r="DV103" s="21">
        <f t="shared" si="124"/>
        <v>1511.4092229573052</v>
      </c>
      <c r="DW103" s="21">
        <f t="shared" si="124"/>
        <v>169.95647072175183</v>
      </c>
      <c r="DX103" s="21">
        <f t="shared" si="124"/>
        <v>19.134414624929835</v>
      </c>
      <c r="DY103" s="21">
        <f t="shared" si="124"/>
        <v>2.1566520441865462</v>
      </c>
      <c r="DZ103" s="21">
        <f t="shared" si="124"/>
        <v>0.2433331557836679</v>
      </c>
      <c r="EA103" s="21">
        <f t="shared" si="124"/>
        <v>2.7482141606526931E-2</v>
      </c>
      <c r="EB103" s="21">
        <f t="shared" si="124"/>
        <v>3.1067209660477681E-3</v>
      </c>
      <c r="EC103" s="21">
        <f t="shared" si="124"/>
        <v>3.5150610578336185E-4</v>
      </c>
      <c r="ED103" s="21">
        <f t="shared" si="124"/>
        <v>3.9803475804349687E-5</v>
      </c>
      <c r="EE103" s="21">
        <f t="shared" si="124"/>
        <v>4.5107311704754769E-6</v>
      </c>
      <c r="EF103" s="21">
        <f t="shared" si="124"/>
        <v>5.1155533394845558E-7</v>
      </c>
      <c r="EG103" s="21">
        <f t="shared" si="124"/>
        <v>5.805522814301326E-8</v>
      </c>
      <c r="EH103" s="2">
        <f t="shared" si="119"/>
        <v>55.899918162519803</v>
      </c>
      <c r="EI103" s="2">
        <f t="shared" si="119"/>
        <v>58.049915014924416</v>
      </c>
      <c r="EJ103" s="2">
        <f t="shared" si="119"/>
        <v>60.199911867329021</v>
      </c>
      <c r="EK103" s="2">
        <f t="shared" si="119"/>
        <v>62.349908719733634</v>
      </c>
      <c r="EL103" s="2">
        <f t="shared" si="119"/>
        <v>64.499905572138232</v>
      </c>
      <c r="EM103" s="2">
        <f t="shared" si="119"/>
        <v>66.649902424542844</v>
      </c>
      <c r="EN103" s="2">
        <f t="shared" si="119"/>
        <v>68.799899276947457</v>
      </c>
      <c r="EO103" s="2">
        <f t="shared" si="119"/>
        <v>70.949896129352055</v>
      </c>
      <c r="EP103" s="2">
        <f t="shared" si="119"/>
        <v>73.099892981756668</v>
      </c>
      <c r="EQ103" s="2">
        <f t="shared" si="119"/>
        <v>75.24988983416128</v>
      </c>
      <c r="ER103" s="2">
        <f t="shared" si="119"/>
        <v>77.399886686565878</v>
      </c>
      <c r="ES103" s="2">
        <f t="shared" si="119"/>
        <v>79.549883538970491</v>
      </c>
      <c r="ET103" s="2">
        <f t="shared" si="119"/>
        <v>81.699880391375103</v>
      </c>
      <c r="EU103" s="2">
        <f t="shared" si="115"/>
        <v>8.5286338716930925E-10</v>
      </c>
      <c r="EV103" s="2">
        <f t="shared" si="115"/>
        <v>9.5780052151920646E-11</v>
      </c>
      <c r="EW103" s="2">
        <f t="shared" si="115"/>
        <v>1.0770372035598978E-11</v>
      </c>
      <c r="EX103" s="2">
        <f t="shared" si="115"/>
        <v>1.2125738038612063E-12</v>
      </c>
      <c r="EY103" s="2">
        <f t="shared" si="115"/>
        <v>1.3666996477734767E-13</v>
      </c>
      <c r="EZ103" s="2">
        <f t="shared" si="115"/>
        <v>1.5420352077545493E-14</v>
      </c>
      <c r="FA103" s="2">
        <f t="shared" si="115"/>
        <v>1.7415805834300971E-15</v>
      </c>
      <c r="FB103" s="2">
        <f t="shared" si="114"/>
        <v>1.9687712078883192E-16</v>
      </c>
      <c r="FC103" s="2">
        <f t="shared" si="68"/>
        <v>2.2275418617450054E-17</v>
      </c>
      <c r="FD103" s="2">
        <f t="shared" si="68"/>
        <v>2.5224002410867989E-18</v>
      </c>
      <c r="FE103" s="2">
        <f t="shared" si="68"/>
        <v>2.8585115148767278E-19</v>
      </c>
      <c r="FF103" s="2">
        <f t="shared" si="68"/>
        <v>3.2417955256556119E-20</v>
      </c>
      <c r="FG103" s="2">
        <f t="shared" si="68"/>
        <v>3.6790385388474814E-21</v>
      </c>
    </row>
    <row r="104" spans="1:163" x14ac:dyDescent="0.25">
      <c r="A104" s="19">
        <v>86</v>
      </c>
      <c r="B104" s="19">
        <v>197</v>
      </c>
      <c r="C104" s="4">
        <f t="shared" si="105"/>
        <v>86</v>
      </c>
      <c r="D104" s="20">
        <f t="shared" si="105"/>
        <v>197</v>
      </c>
      <c r="E104" s="8">
        <f t="shared" si="92"/>
        <v>470.16</v>
      </c>
      <c r="F104" s="21">
        <f t="shared" si="111"/>
        <v>6.3371356147021542E-14</v>
      </c>
      <c r="G104" s="7">
        <f t="shared" si="93"/>
        <v>0.53450116303517914</v>
      </c>
      <c r="H104" s="7">
        <f t="shared" si="94"/>
        <v>8.4524361877191048E-3</v>
      </c>
      <c r="I104" s="32">
        <f t="shared" si="95"/>
        <v>93.213860469667722</v>
      </c>
      <c r="J104" s="2">
        <f t="shared" si="106"/>
        <v>2.1593705314631237</v>
      </c>
      <c r="K104" s="2">
        <f t="shared" si="96"/>
        <v>4.3500639851120377</v>
      </c>
      <c r="L104" s="2">
        <f t="shared" si="112"/>
        <v>1.4310356675510265</v>
      </c>
      <c r="M104" s="2">
        <f t="shared" si="97"/>
        <v>1</v>
      </c>
      <c r="N104" s="2">
        <f t="shared" si="98"/>
        <v>1</v>
      </c>
      <c r="O104" s="2">
        <f t="shared" si="99"/>
        <v>1</v>
      </c>
      <c r="P104" s="2">
        <f t="shared" si="100"/>
        <v>0.58517267430956765</v>
      </c>
      <c r="Q104" s="6">
        <f t="shared" si="101"/>
        <v>197</v>
      </c>
      <c r="R104" s="2">
        <f t="shared" si="89"/>
        <v>0.05</v>
      </c>
      <c r="S104" s="2">
        <f t="shared" si="89"/>
        <v>0.1</v>
      </c>
      <c r="T104" s="2">
        <f t="shared" si="89"/>
        <v>0.15</v>
      </c>
      <c r="U104" s="2">
        <f t="shared" si="89"/>
        <v>0.2</v>
      </c>
      <c r="V104" s="2">
        <f t="shared" si="89"/>
        <v>0.2</v>
      </c>
      <c r="W104" s="2">
        <f t="shared" si="89"/>
        <v>0.15</v>
      </c>
      <c r="X104" s="2">
        <f t="shared" si="89"/>
        <v>0.1</v>
      </c>
      <c r="Y104" s="2">
        <f t="shared" si="89"/>
        <v>0.05</v>
      </c>
      <c r="Z104" s="21">
        <f t="shared" si="121"/>
        <v>4208504424.4541998</v>
      </c>
      <c r="AA104" s="21">
        <f t="shared" si="121"/>
        <v>472134965.91133165</v>
      </c>
      <c r="AB104" s="21">
        <f t="shared" si="121"/>
        <v>53077780.428815201</v>
      </c>
      <c r="AC104" s="21">
        <f t="shared" si="121"/>
        <v>5978464.5418922752</v>
      </c>
      <c r="AD104" s="21">
        <f t="shared" si="121"/>
        <v>674572.4561968788</v>
      </c>
      <c r="AE104" s="21">
        <f t="shared" si="121"/>
        <v>76237.635404513741</v>
      </c>
      <c r="AF104" s="21">
        <f t="shared" si="121"/>
        <v>8628.9665882847385</v>
      </c>
      <c r="AG104" s="21">
        <f t="shared" si="121"/>
        <v>978.02343347503506</v>
      </c>
      <c r="AH104" s="2">
        <f t="shared" si="113"/>
        <v>42.81702086190834</v>
      </c>
      <c r="AI104" s="2">
        <f t="shared" si="113"/>
        <v>44.957871905003756</v>
      </c>
      <c r="AJ104" s="2">
        <f t="shared" si="113"/>
        <v>47.098722948099173</v>
      </c>
      <c r="AK104" s="2">
        <f t="shared" si="113"/>
        <v>49.23957399119459</v>
      </c>
      <c r="AL104" s="2">
        <f t="shared" si="113"/>
        <v>51.380425034290006</v>
      </c>
      <c r="AM104" s="2">
        <f t="shared" si="113"/>
        <v>53.521276077385423</v>
      </c>
      <c r="AN104" s="2">
        <f t="shared" si="113"/>
        <v>55.662127120480832</v>
      </c>
      <c r="AO104" s="2">
        <f t="shared" si="60"/>
        <v>57.802978163576263</v>
      </c>
      <c r="AP104" s="2">
        <f t="shared" si="75"/>
        <v>2.6669863273044616E-4</v>
      </c>
      <c r="AQ104" s="2">
        <f t="shared" si="75"/>
        <v>2.9919833074295491E-5</v>
      </c>
      <c r="AR104" s="2">
        <f t="shared" si="75"/>
        <v>3.363610927050034E-6</v>
      </c>
      <c r="AS104" s="2">
        <f t="shared" si="75"/>
        <v>3.7886340569666661E-7</v>
      </c>
      <c r="AT104" s="2">
        <f t="shared" si="125"/>
        <v>4.274857136862584E-8</v>
      </c>
      <c r="AU104" s="2">
        <f t="shared" si="125"/>
        <v>4.8312823450262955E-9</v>
      </c>
      <c r="AV104" s="2">
        <f t="shared" si="125"/>
        <v>5.4682931484694409E-10</v>
      </c>
      <c r="AW104" s="2">
        <f t="shared" si="125"/>
        <v>6.1978671322879358E-11</v>
      </c>
      <c r="AX104" s="2"/>
      <c r="AY104" s="6">
        <f t="shared" si="102"/>
        <v>197</v>
      </c>
      <c r="AZ104" s="2">
        <f t="shared" si="90"/>
        <v>0.05</v>
      </c>
      <c r="BA104" s="2">
        <f t="shared" si="90"/>
        <v>0.15</v>
      </c>
      <c r="BB104" s="2">
        <f t="shared" si="90"/>
        <v>0.2</v>
      </c>
      <c r="BC104" s="2">
        <f t="shared" si="90"/>
        <v>0.2</v>
      </c>
      <c r="BD104" s="2">
        <f t="shared" si="90"/>
        <v>0.2</v>
      </c>
      <c r="BE104" s="2">
        <f t="shared" si="90"/>
        <v>0.15</v>
      </c>
      <c r="BF104" s="2">
        <f t="shared" si="90"/>
        <v>0.05</v>
      </c>
      <c r="BG104" s="21">
        <f t="shared" si="122"/>
        <v>471091241.98295498</v>
      </c>
      <c r="BH104" s="21">
        <f t="shared" si="122"/>
        <v>52956919.562370978</v>
      </c>
      <c r="BI104" s="21">
        <f t="shared" si="122"/>
        <v>5964481.0977422372</v>
      </c>
      <c r="BJ104" s="21">
        <f t="shared" si="122"/>
        <v>672955.62303855433</v>
      </c>
      <c r="BK104" s="21">
        <f t="shared" si="122"/>
        <v>76050.776875645955</v>
      </c>
      <c r="BL104" s="21">
        <f t="shared" si="122"/>
        <v>8607.3784147503011</v>
      </c>
      <c r="BM104" s="21">
        <f t="shared" si="122"/>
        <v>975.52986817871238</v>
      </c>
      <c r="BN104" s="2">
        <f t="shared" si="116"/>
        <v>44.957871905003756</v>
      </c>
      <c r="BO104" s="2">
        <f t="shared" si="116"/>
        <v>47.098722948099173</v>
      </c>
      <c r="BP104" s="2">
        <f t="shared" si="116"/>
        <v>49.23957399119459</v>
      </c>
      <c r="BQ104" s="2">
        <f t="shared" si="116"/>
        <v>51.380425034290006</v>
      </c>
      <c r="BR104" s="2">
        <f t="shared" si="116"/>
        <v>53.521276077385423</v>
      </c>
      <c r="BS104" s="2">
        <f t="shared" si="116"/>
        <v>55.662127120480832</v>
      </c>
      <c r="BT104" s="2">
        <f t="shared" si="116"/>
        <v>57.802978163576263</v>
      </c>
      <c r="BU104" s="2">
        <f t="shared" si="84"/>
        <v>2.9853690873510978E-5</v>
      </c>
      <c r="BV104" s="2">
        <f t="shared" si="84"/>
        <v>3.3559518100383541E-6</v>
      </c>
      <c r="BW104" s="2">
        <f t="shared" si="84"/>
        <v>3.7797725587727239E-7</v>
      </c>
      <c r="BX104" s="2">
        <f t="shared" si="82"/>
        <v>4.2646110458719334E-8</v>
      </c>
      <c r="BY104" s="2">
        <f t="shared" si="82"/>
        <v>4.8194408666443065E-9</v>
      </c>
      <c r="BZ104" s="2">
        <f t="shared" si="82"/>
        <v>5.4546124301332957E-10</v>
      </c>
      <c r="CA104" s="2">
        <f t="shared" si="82"/>
        <v>6.1820650708410246E-11</v>
      </c>
      <c r="CB104" s="2"/>
      <c r="CC104" s="6">
        <f t="shared" si="103"/>
        <v>197</v>
      </c>
      <c r="CD104" s="2">
        <f t="shared" si="91"/>
        <v>0</v>
      </c>
      <c r="CE104" s="2">
        <f t="shared" si="91"/>
        <v>0</v>
      </c>
      <c r="CF104" s="2">
        <f t="shared" si="91"/>
        <v>0.05</v>
      </c>
      <c r="CG104" s="2">
        <f t="shared" si="91"/>
        <v>0.95</v>
      </c>
      <c r="CH104" s="2">
        <f t="shared" si="91"/>
        <v>0</v>
      </c>
      <c r="CI104" s="2">
        <f t="shared" si="91"/>
        <v>0</v>
      </c>
      <c r="CJ104" s="2">
        <f t="shared" si="91"/>
        <v>0</v>
      </c>
      <c r="CK104" s="21">
        <f t="shared" si="123"/>
        <v>672955.62303855433</v>
      </c>
      <c r="CL104" s="21">
        <f t="shared" si="123"/>
        <v>76050.776875645955</v>
      </c>
      <c r="CM104" s="21">
        <f t="shared" si="123"/>
        <v>8607.3784147503011</v>
      </c>
      <c r="CN104" s="21">
        <f t="shared" si="123"/>
        <v>975.52986817871238</v>
      </c>
      <c r="CO104" s="21">
        <f t="shared" si="123"/>
        <v>110.7057401260362</v>
      </c>
      <c r="CP104" s="21">
        <f t="shared" si="123"/>
        <v>12.578284692932398</v>
      </c>
      <c r="CQ104" s="21">
        <f t="shared" si="123"/>
        <v>1.4307376588668359</v>
      </c>
      <c r="CR104" s="2">
        <f t="shared" si="117"/>
        <v>51.380425034290006</v>
      </c>
      <c r="CS104" s="2">
        <f t="shared" si="117"/>
        <v>53.521276077385423</v>
      </c>
      <c r="CT104" s="2">
        <f t="shared" si="117"/>
        <v>55.662127120480832</v>
      </c>
      <c r="CU104" s="2">
        <f t="shared" si="117"/>
        <v>57.802978163576263</v>
      </c>
      <c r="CV104" s="2">
        <f t="shared" si="117"/>
        <v>59.94382920667168</v>
      </c>
      <c r="CW104" s="2">
        <f t="shared" si="117"/>
        <v>62.084680249767096</v>
      </c>
      <c r="CX104" s="2">
        <f t="shared" si="117"/>
        <v>64.225531292862513</v>
      </c>
      <c r="CY104" s="2">
        <f t="shared" si="85"/>
        <v>4.2646110458719334E-8</v>
      </c>
      <c r="CZ104" s="2">
        <f t="shared" si="85"/>
        <v>4.8194408666443065E-9</v>
      </c>
      <c r="DA104" s="2">
        <f t="shared" si="85"/>
        <v>5.4546124301332957E-10</v>
      </c>
      <c r="DB104" s="2">
        <f t="shared" si="83"/>
        <v>6.1820650708410246E-11</v>
      </c>
      <c r="DC104" s="2">
        <f t="shared" si="83"/>
        <v>7.0155728850466552E-12</v>
      </c>
      <c r="DD104" s="2">
        <f t="shared" si="83"/>
        <v>7.9710295899444855E-13</v>
      </c>
      <c r="DE104" s="2">
        <f t="shared" si="83"/>
        <v>9.0667785733006077E-14</v>
      </c>
      <c r="DF104" s="2"/>
      <c r="DG104" s="6">
        <f t="shared" si="104"/>
        <v>197</v>
      </c>
      <c r="DH104" s="2">
        <f t="shared" si="120"/>
        <v>0.06</v>
      </c>
      <c r="DI104" s="2">
        <f t="shared" si="120"/>
        <v>0.12</v>
      </c>
      <c r="DJ104" s="2">
        <f t="shared" si="120"/>
        <v>0.14000000000000001</v>
      </c>
      <c r="DK104" s="2">
        <f t="shared" si="120"/>
        <v>0.12999999999845624</v>
      </c>
      <c r="DL104" s="2">
        <f t="shared" si="120"/>
        <v>0.10370972337640863</v>
      </c>
      <c r="DM104" s="2">
        <f t="shared" si="120"/>
        <v>2.7806869632082301E-2</v>
      </c>
      <c r="DN104" s="2">
        <f t="shared" si="120"/>
        <v>3.2810346578965744E-3</v>
      </c>
      <c r="DO104" s="2">
        <f t="shared" si="120"/>
        <v>3.3822285359488727E-4</v>
      </c>
      <c r="DP104" s="2">
        <f t="shared" si="118"/>
        <v>3.3855526594791522E-5</v>
      </c>
      <c r="DQ104" s="2">
        <f t="shared" si="118"/>
        <v>2.7641139682343941E-6</v>
      </c>
      <c r="DR104" s="2">
        <f t="shared" si="118"/>
        <v>1.896779948740157E-7</v>
      </c>
      <c r="DS104" s="2">
        <f t="shared" si="118"/>
        <v>1.4472571110424326E-8</v>
      </c>
      <c r="DT104" s="2">
        <f t="shared" si="118"/>
        <v>0</v>
      </c>
      <c r="DU104" s="21">
        <f t="shared" si="124"/>
        <v>17214.756829500602</v>
      </c>
      <c r="DV104" s="21">
        <f t="shared" si="124"/>
        <v>1951.0597363574248</v>
      </c>
      <c r="DW104" s="21">
        <f t="shared" si="124"/>
        <v>221.41148025207241</v>
      </c>
      <c r="DX104" s="21">
        <f t="shared" si="124"/>
        <v>25.156569385864795</v>
      </c>
      <c r="DY104" s="21">
        <f t="shared" si="124"/>
        <v>2.8614753177336718</v>
      </c>
      <c r="DZ104" s="21">
        <f t="shared" si="124"/>
        <v>0.32582529187485604</v>
      </c>
      <c r="EA104" s="21">
        <f t="shared" si="124"/>
        <v>3.713706372828425E-2</v>
      </c>
      <c r="EB104" s="21">
        <f t="shared" si="124"/>
        <v>4.2367480253031314E-3</v>
      </c>
      <c r="EC104" s="21">
        <f t="shared" si="124"/>
        <v>4.8376737649571082E-4</v>
      </c>
      <c r="ED104" s="21">
        <f t="shared" si="124"/>
        <v>5.5283807486239128E-5</v>
      </c>
      <c r="EE104" s="21">
        <f t="shared" si="124"/>
        <v>6.3226198168742601E-6</v>
      </c>
      <c r="EF104" s="21">
        <f t="shared" si="124"/>
        <v>7.2362881732561691E-7</v>
      </c>
      <c r="EG104" s="21">
        <f t="shared" si="124"/>
        <v>8.2877688024565149E-8</v>
      </c>
      <c r="EH104" s="2">
        <f t="shared" si="119"/>
        <v>55.662127120480832</v>
      </c>
      <c r="EI104" s="2">
        <f t="shared" si="119"/>
        <v>57.802978163576263</v>
      </c>
      <c r="EJ104" s="2">
        <f t="shared" si="119"/>
        <v>59.94382920667168</v>
      </c>
      <c r="EK104" s="2">
        <f t="shared" si="119"/>
        <v>62.084680249767096</v>
      </c>
      <c r="EL104" s="2">
        <f t="shared" si="119"/>
        <v>64.225531292862513</v>
      </c>
      <c r="EM104" s="2">
        <f t="shared" si="119"/>
        <v>66.366382335957923</v>
      </c>
      <c r="EN104" s="2">
        <f t="shared" si="119"/>
        <v>68.507233379053346</v>
      </c>
      <c r="EO104" s="2">
        <f t="shared" si="119"/>
        <v>70.648084422148756</v>
      </c>
      <c r="EP104" s="2">
        <f t="shared" si="119"/>
        <v>72.78893546524418</v>
      </c>
      <c r="EQ104" s="2">
        <f t="shared" si="119"/>
        <v>74.929786508339589</v>
      </c>
      <c r="ER104" s="2">
        <f t="shared" si="119"/>
        <v>77.070637551435013</v>
      </c>
      <c r="ES104" s="2">
        <f t="shared" si="119"/>
        <v>79.211488594530422</v>
      </c>
      <c r="ET104" s="2">
        <f t="shared" si="119"/>
        <v>81.352339637625846</v>
      </c>
      <c r="EU104" s="2">
        <f t="shared" si="115"/>
        <v>1.0909224860266591E-9</v>
      </c>
      <c r="EV104" s="2">
        <f t="shared" si="115"/>
        <v>1.2364130141682049E-10</v>
      </c>
      <c r="EW104" s="2">
        <f t="shared" si="115"/>
        <v>1.403114577009331E-11</v>
      </c>
      <c r="EX104" s="2">
        <f t="shared" si="115"/>
        <v>1.5942059179888971E-12</v>
      </c>
      <c r="EY104" s="2">
        <f t="shared" si="115"/>
        <v>1.8133557146601215E-13</v>
      </c>
      <c r="EZ104" s="2">
        <f t="shared" si="115"/>
        <v>2.0647990613108746E-14</v>
      </c>
      <c r="FA104" s="2">
        <f t="shared" si="115"/>
        <v>2.3534260917797372E-15</v>
      </c>
      <c r="FB104" s="2">
        <f t="shared" si="114"/>
        <v>2.6848846801667493E-16</v>
      </c>
      <c r="FC104" s="2">
        <f t="shared" si="114"/>
        <v>3.065699470821995E-17</v>
      </c>
      <c r="FD104" s="2">
        <f t="shared" si="114"/>
        <v>3.5034098533738357E-18</v>
      </c>
      <c r="FE104" s="2">
        <f t="shared" si="114"/>
        <v>4.0067299219735483E-19</v>
      </c>
      <c r="FF104" s="2">
        <f t="shared" si="114"/>
        <v>4.5857339500989663E-20</v>
      </c>
      <c r="FG104" s="2">
        <f t="shared" si="114"/>
        <v>5.25207148444646E-21</v>
      </c>
    </row>
    <row r="105" spans="1:163" x14ac:dyDescent="0.25">
      <c r="A105" s="19">
        <v>87</v>
      </c>
      <c r="B105" s="19">
        <v>199</v>
      </c>
      <c r="C105" s="4">
        <f t="shared" si="105"/>
        <v>87</v>
      </c>
      <c r="D105" s="20">
        <f t="shared" si="105"/>
        <v>199</v>
      </c>
      <c r="E105" s="8">
        <f t="shared" si="92"/>
        <v>472.16</v>
      </c>
      <c r="F105" s="21">
        <f t="shared" si="111"/>
        <v>6.3371356147021542E-14</v>
      </c>
      <c r="G105" s="7">
        <f t="shared" si="93"/>
        <v>0.52526340899416113</v>
      </c>
      <c r="H105" s="7">
        <f t="shared" si="94"/>
        <v>8.4749672951362227E-3</v>
      </c>
      <c r="I105" s="32">
        <f t="shared" si="95"/>
        <v>93.280269783492329</v>
      </c>
      <c r="J105" s="2">
        <f t="shared" si="106"/>
        <v>2.2244333908703302</v>
      </c>
      <c r="K105" s="2">
        <f t="shared" si="96"/>
        <v>4.5373210604238574</v>
      </c>
      <c r="L105" s="2">
        <f t="shared" si="112"/>
        <v>1.4360469046073434</v>
      </c>
      <c r="M105" s="2">
        <f t="shared" si="97"/>
        <v>1</v>
      </c>
      <c r="N105" s="2">
        <f t="shared" si="98"/>
        <v>1</v>
      </c>
      <c r="O105" s="2">
        <f t="shared" si="99"/>
        <v>1</v>
      </c>
      <c r="P105" s="2">
        <f t="shared" si="100"/>
        <v>0.59770113827905003</v>
      </c>
      <c r="Q105" s="6">
        <f t="shared" si="101"/>
        <v>199</v>
      </c>
      <c r="R105" s="2">
        <f t="shared" ref="R105:Y136" si="126">R$10*(1-EXP((-Z105)))</f>
        <v>0.05</v>
      </c>
      <c r="S105" s="2">
        <f t="shared" si="126"/>
        <v>0.1</v>
      </c>
      <c r="T105" s="2">
        <f t="shared" si="126"/>
        <v>0.15</v>
      </c>
      <c r="U105" s="2">
        <f t="shared" si="126"/>
        <v>0.2</v>
      </c>
      <c r="V105" s="2">
        <f t="shared" si="126"/>
        <v>0.2</v>
      </c>
      <c r="W105" s="2">
        <f t="shared" si="126"/>
        <v>0.15</v>
      </c>
      <c r="X105" s="2">
        <f t="shared" si="126"/>
        <v>0.1</v>
      </c>
      <c r="Y105" s="2">
        <f t="shared" si="126"/>
        <v>0.05</v>
      </c>
      <c r="Z105" s="21">
        <f t="shared" si="121"/>
        <v>5087474042.3042908</v>
      </c>
      <c r="AA105" s="21">
        <f t="shared" si="121"/>
        <v>575946819.9959321</v>
      </c>
      <c r="AB105" s="21">
        <f t="shared" si="121"/>
        <v>65338698.789891817</v>
      </c>
      <c r="AC105" s="21">
        <f t="shared" si="121"/>
        <v>7426576.1096317135</v>
      </c>
      <c r="AD105" s="21">
        <f t="shared" si="121"/>
        <v>845607.07088254683</v>
      </c>
      <c r="AE105" s="21">
        <f t="shared" si="121"/>
        <v>96438.454194449776</v>
      </c>
      <c r="AF105" s="21">
        <f t="shared" si="121"/>
        <v>11014.8922057173</v>
      </c>
      <c r="AG105" s="21">
        <f t="shared" si="121"/>
        <v>1259.8278499122528</v>
      </c>
      <c r="AH105" s="2">
        <f t="shared" si="113"/>
        <v>42.635654287603408</v>
      </c>
      <c r="AI105" s="2">
        <f t="shared" si="113"/>
        <v>44.767437001983573</v>
      </c>
      <c r="AJ105" s="2">
        <f t="shared" si="113"/>
        <v>46.899219716363746</v>
      </c>
      <c r="AK105" s="2">
        <f t="shared" si="113"/>
        <v>49.031002430743918</v>
      </c>
      <c r="AL105" s="2">
        <f t="shared" si="113"/>
        <v>51.162785145124083</v>
      </c>
      <c r="AM105" s="2">
        <f t="shared" si="113"/>
        <v>53.294567859504255</v>
      </c>
      <c r="AN105" s="2">
        <f t="shared" si="113"/>
        <v>55.426350573884427</v>
      </c>
      <c r="AO105" s="2">
        <f t="shared" si="60"/>
        <v>57.5581332882646</v>
      </c>
      <c r="AP105" s="2">
        <f t="shared" si="75"/>
        <v>3.2240012942563571E-4</v>
      </c>
      <c r="AQ105" s="2">
        <f t="shared" si="75"/>
        <v>3.6498531051773338E-5</v>
      </c>
      <c r="AR105" s="2">
        <f t="shared" si="75"/>
        <v>4.1406019511993761E-6</v>
      </c>
      <c r="AS105" s="2">
        <f t="shared" si="75"/>
        <v>4.7063219959650427E-7</v>
      </c>
      <c r="AT105" s="2">
        <f t="shared" si="125"/>
        <v>5.3587266849339908E-8</v>
      </c>
      <c r="AU105" s="2">
        <f t="shared" si="125"/>
        <v>6.1114356270247764E-9</v>
      </c>
      <c r="AV105" s="2">
        <f t="shared" si="125"/>
        <v>6.980286568895653E-10</v>
      </c>
      <c r="AW105" s="2">
        <f t="shared" si="125"/>
        <v>7.9836999360725851E-11</v>
      </c>
      <c r="AX105" s="2"/>
      <c r="AY105" s="6">
        <f t="shared" si="102"/>
        <v>199</v>
      </c>
      <c r="AZ105" s="2">
        <f t="shared" ref="AZ105:BF141" si="127">AZ$10*(1-EXP((-BG105)))</f>
        <v>0.05</v>
      </c>
      <c r="BA105" s="2">
        <f t="shared" si="127"/>
        <v>0.15</v>
      </c>
      <c r="BB105" s="2">
        <f t="shared" si="127"/>
        <v>0.2</v>
      </c>
      <c r="BC105" s="2">
        <f t="shared" si="127"/>
        <v>0.2</v>
      </c>
      <c r="BD105" s="2">
        <f t="shared" si="127"/>
        <v>0.2</v>
      </c>
      <c r="BE105" s="2">
        <f t="shared" si="127"/>
        <v>0.15</v>
      </c>
      <c r="BF105" s="2">
        <f t="shared" si="127"/>
        <v>0.05</v>
      </c>
      <c r="BG105" s="21">
        <f t="shared" si="122"/>
        <v>574677141.05616558</v>
      </c>
      <c r="BH105" s="21">
        <f t="shared" si="122"/>
        <v>65190310.653156862</v>
      </c>
      <c r="BI105" s="21">
        <f t="shared" si="122"/>
        <v>7409249.002556378</v>
      </c>
      <c r="BJ105" s="21">
        <f t="shared" si="122"/>
        <v>843585.12388461502</v>
      </c>
      <c r="BK105" s="21">
        <f t="shared" si="122"/>
        <v>96202.620871528052</v>
      </c>
      <c r="BL105" s="21">
        <f t="shared" si="122"/>
        <v>10987.394812462941</v>
      </c>
      <c r="BM105" s="21">
        <f t="shared" si="122"/>
        <v>1256.6224959790402</v>
      </c>
      <c r="BN105" s="2">
        <f t="shared" si="116"/>
        <v>44.767437001983573</v>
      </c>
      <c r="BO105" s="2">
        <f t="shared" si="116"/>
        <v>46.899219716363746</v>
      </c>
      <c r="BP105" s="2">
        <f t="shared" si="116"/>
        <v>49.031002430743918</v>
      </c>
      <c r="BQ105" s="2">
        <f t="shared" si="116"/>
        <v>51.162785145124083</v>
      </c>
      <c r="BR105" s="2">
        <f t="shared" si="116"/>
        <v>53.294567859504255</v>
      </c>
      <c r="BS105" s="2">
        <f t="shared" si="116"/>
        <v>55.426350573884427</v>
      </c>
      <c r="BT105" s="2">
        <f t="shared" si="116"/>
        <v>57.5581332882646</v>
      </c>
      <c r="BU105" s="2">
        <f t="shared" si="84"/>
        <v>3.6418069775488836E-5</v>
      </c>
      <c r="BV105" s="2">
        <f t="shared" si="84"/>
        <v>4.1311983937383467E-6</v>
      </c>
      <c r="BW105" s="2">
        <f t="shared" si="84"/>
        <v>4.6953415732303543E-7</v>
      </c>
      <c r="BX105" s="2">
        <f t="shared" si="82"/>
        <v>5.3459133326023559E-8</v>
      </c>
      <c r="BY105" s="2">
        <f t="shared" si="82"/>
        <v>6.0964905495265686E-9</v>
      </c>
      <c r="BZ105" s="2">
        <f t="shared" si="82"/>
        <v>6.9628610978852851E-10</v>
      </c>
      <c r="CA105" s="2">
        <f t="shared" si="82"/>
        <v>7.9633871735046993E-11</v>
      </c>
      <c r="CB105" s="2"/>
      <c r="CC105" s="6">
        <f t="shared" si="103"/>
        <v>199</v>
      </c>
      <c r="CD105" s="2">
        <f t="shared" ref="CD105:CJ141" si="128">CD$10*(1-EXP((-CK105)))</f>
        <v>0</v>
      </c>
      <c r="CE105" s="2">
        <f t="shared" si="128"/>
        <v>0</v>
      </c>
      <c r="CF105" s="2">
        <f t="shared" si="128"/>
        <v>0.05</v>
      </c>
      <c r="CG105" s="2">
        <f t="shared" si="128"/>
        <v>0.95</v>
      </c>
      <c r="CH105" s="2">
        <f t="shared" si="128"/>
        <v>0</v>
      </c>
      <c r="CI105" s="2">
        <f t="shared" si="128"/>
        <v>0</v>
      </c>
      <c r="CJ105" s="2">
        <f t="shared" si="128"/>
        <v>0</v>
      </c>
      <c r="CK105" s="21">
        <f t="shared" si="123"/>
        <v>843585.12388461502</v>
      </c>
      <c r="CL105" s="21">
        <f t="shared" si="123"/>
        <v>96202.620871528052</v>
      </c>
      <c r="CM105" s="21">
        <f t="shared" si="123"/>
        <v>10987.394812462941</v>
      </c>
      <c r="CN105" s="21">
        <f t="shared" si="123"/>
        <v>1256.6224959790402</v>
      </c>
      <c r="CO105" s="21">
        <f t="shared" si="123"/>
        <v>143.90460167202278</v>
      </c>
      <c r="CP105" s="21">
        <f t="shared" si="123"/>
        <v>16.499322672451896</v>
      </c>
      <c r="CQ105" s="21">
        <f t="shared" si="123"/>
        <v>1.8938463517729416</v>
      </c>
      <c r="CR105" s="2">
        <f t="shared" si="117"/>
        <v>51.162785145124083</v>
      </c>
      <c r="CS105" s="2">
        <f t="shared" si="117"/>
        <v>53.294567859504255</v>
      </c>
      <c r="CT105" s="2">
        <f t="shared" si="117"/>
        <v>55.426350573884427</v>
      </c>
      <c r="CU105" s="2">
        <f t="shared" si="117"/>
        <v>57.5581332882646</v>
      </c>
      <c r="CV105" s="2">
        <f t="shared" si="117"/>
        <v>59.689916002644772</v>
      </c>
      <c r="CW105" s="2">
        <f t="shared" si="117"/>
        <v>61.821698717024944</v>
      </c>
      <c r="CX105" s="2">
        <f t="shared" si="117"/>
        <v>63.953481431405109</v>
      </c>
      <c r="CY105" s="2">
        <f t="shared" si="85"/>
        <v>5.3459133326023559E-8</v>
      </c>
      <c r="CZ105" s="2">
        <f t="shared" si="85"/>
        <v>6.0964905495265686E-9</v>
      </c>
      <c r="DA105" s="2">
        <f t="shared" si="85"/>
        <v>6.9628610978852851E-10</v>
      </c>
      <c r="DB105" s="2">
        <f t="shared" si="83"/>
        <v>7.9633871735046993E-11</v>
      </c>
      <c r="DC105" s="2">
        <f t="shared" si="83"/>
        <v>9.1194297637530283E-12</v>
      </c>
      <c r="DD105" s="2">
        <f t="shared" si="83"/>
        <v>1.0455844532605766E-12</v>
      </c>
      <c r="DE105" s="2">
        <f t="shared" si="83"/>
        <v>1.2001561164594053E-13</v>
      </c>
      <c r="DF105" s="2"/>
      <c r="DG105" s="6">
        <f t="shared" si="104"/>
        <v>199</v>
      </c>
      <c r="DH105" s="2">
        <f t="shared" si="120"/>
        <v>0.06</v>
      </c>
      <c r="DI105" s="2">
        <f t="shared" si="120"/>
        <v>0.12</v>
      </c>
      <c r="DJ105" s="2">
        <f t="shared" si="120"/>
        <v>0.14000000000000001</v>
      </c>
      <c r="DK105" s="2">
        <f t="shared" si="120"/>
        <v>0.12999999999999939</v>
      </c>
      <c r="DL105" s="2">
        <f t="shared" si="120"/>
        <v>0.10750874235259399</v>
      </c>
      <c r="DM105" s="2">
        <f t="shared" si="120"/>
        <v>3.5287811315068578E-2</v>
      </c>
      <c r="DN105" s="2">
        <f t="shared" si="120"/>
        <v>4.3943029512721575E-3</v>
      </c>
      <c r="DO105" s="2">
        <f t="shared" si="120"/>
        <v>4.5970167468923685E-4</v>
      </c>
      <c r="DP105" s="2">
        <f t="shared" si="118"/>
        <v>4.646589975087823E-5</v>
      </c>
      <c r="DQ105" s="2">
        <f t="shared" si="118"/>
        <v>3.8285544788296826E-6</v>
      </c>
      <c r="DR105" s="2">
        <f t="shared" si="118"/>
        <v>2.6511813643437241E-7</v>
      </c>
      <c r="DS105" s="2">
        <f t="shared" si="118"/>
        <v>2.0413060617396894E-8</v>
      </c>
      <c r="DT105" s="2">
        <f t="shared" si="118"/>
        <v>0</v>
      </c>
      <c r="DU105" s="21">
        <f t="shared" si="124"/>
        <v>21974.789624925881</v>
      </c>
      <c r="DV105" s="21">
        <f t="shared" si="124"/>
        <v>2513.2449919580804</v>
      </c>
      <c r="DW105" s="21">
        <f t="shared" si="124"/>
        <v>287.80920334404556</v>
      </c>
      <c r="DX105" s="21">
        <f t="shared" si="124"/>
        <v>32.998645344903792</v>
      </c>
      <c r="DY105" s="21">
        <f t="shared" si="124"/>
        <v>3.7876927035458832</v>
      </c>
      <c r="DZ105" s="21">
        <f t="shared" si="124"/>
        <v>0.43522061451251365</v>
      </c>
      <c r="EA105" s="21">
        <f t="shared" si="124"/>
        <v>5.0057835089640075E-2</v>
      </c>
      <c r="EB105" s="21">
        <f t="shared" si="124"/>
        <v>5.7628442688490746E-3</v>
      </c>
      <c r="EC105" s="21">
        <f t="shared" si="124"/>
        <v>6.6401897968376396E-4</v>
      </c>
      <c r="ED105" s="21">
        <f t="shared" si="124"/>
        <v>7.6574021292132461E-5</v>
      </c>
      <c r="EE105" s="21">
        <f t="shared" si="124"/>
        <v>8.8373102633841173E-6</v>
      </c>
      <c r="EF105" s="21">
        <f t="shared" si="124"/>
        <v>1.0206535516897421E-6</v>
      </c>
      <c r="EG105" s="21">
        <f t="shared" si="124"/>
        <v>1.1796129464173216E-7</v>
      </c>
      <c r="EH105" s="2">
        <f t="shared" si="119"/>
        <v>55.426350573884427</v>
      </c>
      <c r="EI105" s="2">
        <f t="shared" si="119"/>
        <v>57.5581332882646</v>
      </c>
      <c r="EJ105" s="2">
        <f t="shared" si="119"/>
        <v>59.689916002644772</v>
      </c>
      <c r="EK105" s="2">
        <f t="shared" si="119"/>
        <v>61.821698717024944</v>
      </c>
      <c r="EL105" s="2">
        <f t="shared" si="119"/>
        <v>63.953481431405109</v>
      </c>
      <c r="EM105" s="2">
        <f t="shared" si="119"/>
        <v>66.085264145785288</v>
      </c>
      <c r="EN105" s="2">
        <f t="shared" si="119"/>
        <v>68.217046860165453</v>
      </c>
      <c r="EO105" s="2">
        <f t="shared" si="119"/>
        <v>70.348829574545618</v>
      </c>
      <c r="EP105" s="2">
        <f t="shared" si="119"/>
        <v>72.480612288925798</v>
      </c>
      <c r="EQ105" s="2">
        <f t="shared" si="119"/>
        <v>74.612395003305963</v>
      </c>
      <c r="ER105" s="2">
        <f t="shared" si="119"/>
        <v>76.744177717686128</v>
      </c>
      <c r="ES105" s="2">
        <f t="shared" si="119"/>
        <v>78.875960432066307</v>
      </c>
      <c r="ET105" s="2">
        <f t="shared" si="119"/>
        <v>81.007743146446472</v>
      </c>
      <c r="EU105" s="2">
        <f t="shared" si="115"/>
        <v>1.392572219577057E-9</v>
      </c>
      <c r="EV105" s="2">
        <f t="shared" si="115"/>
        <v>1.5926774347009399E-10</v>
      </c>
      <c r="EW105" s="2">
        <f t="shared" si="115"/>
        <v>1.8238859527506057E-11</v>
      </c>
      <c r="EX105" s="2">
        <f t="shared" si="115"/>
        <v>2.0911689065211531E-12</v>
      </c>
      <c r="EY105" s="2">
        <f t="shared" si="115"/>
        <v>2.4003122329188106E-13</v>
      </c>
      <c r="EZ105" s="2">
        <f t="shared" si="115"/>
        <v>2.7580520564798075E-14</v>
      </c>
      <c r="FA105" s="2">
        <f t="shared" si="115"/>
        <v>3.1722328954144535E-15</v>
      </c>
      <c r="FB105" s="2">
        <f t="shared" si="114"/>
        <v>3.6519925658105661E-16</v>
      </c>
      <c r="FC105" s="2">
        <f t="shared" si="114"/>
        <v>4.2079783249921665E-17</v>
      </c>
      <c r="FD105" s="2">
        <f t="shared" si="114"/>
        <v>4.8525995749133371E-18</v>
      </c>
      <c r="FE105" s="2">
        <f t="shared" si="114"/>
        <v>5.6003233608264357E-19</v>
      </c>
      <c r="FF105" s="2">
        <f t="shared" si="114"/>
        <v>6.4680199726853111E-20</v>
      </c>
      <c r="FG105" s="2">
        <f t="shared" si="114"/>
        <v>7.4753672143049527E-21</v>
      </c>
    </row>
    <row r="106" spans="1:163" x14ac:dyDescent="0.25">
      <c r="A106" s="19">
        <v>88</v>
      </c>
      <c r="B106" s="19">
        <v>201</v>
      </c>
      <c r="C106" s="4">
        <f t="shared" si="105"/>
        <v>88</v>
      </c>
      <c r="D106" s="20">
        <f t="shared" si="105"/>
        <v>201</v>
      </c>
      <c r="E106" s="8">
        <f t="shared" si="92"/>
        <v>474.16</v>
      </c>
      <c r="F106" s="21">
        <f t="shared" si="111"/>
        <v>6.3371356147021542E-14</v>
      </c>
      <c r="G106" s="7">
        <f t="shared" si="93"/>
        <v>0.51628207931728332</v>
      </c>
      <c r="H106" s="7">
        <f t="shared" si="94"/>
        <v>8.4968729772749475E-3</v>
      </c>
      <c r="I106" s="32">
        <f t="shared" si="95"/>
        <v>93.344925033518308</v>
      </c>
      <c r="J106" s="2">
        <f t="shared" si="106"/>
        <v>2.2895619731227104</v>
      </c>
      <c r="K106" s="2">
        <f t="shared" si="96"/>
        <v>4.7326281139574036</v>
      </c>
      <c r="L106" s="2">
        <f t="shared" si="112"/>
        <v>1.4409641941130982</v>
      </c>
      <c r="M106" s="2">
        <f t="shared" si="97"/>
        <v>1</v>
      </c>
      <c r="N106" s="2">
        <f t="shared" si="98"/>
        <v>1</v>
      </c>
      <c r="O106" s="2">
        <f t="shared" si="99"/>
        <v>1</v>
      </c>
      <c r="P106" s="2">
        <f t="shared" si="100"/>
        <v>0.6098181309907682</v>
      </c>
      <c r="Q106" s="6">
        <f t="shared" si="101"/>
        <v>201</v>
      </c>
      <c r="R106" s="2">
        <f t="shared" si="126"/>
        <v>0.05</v>
      </c>
      <c r="S106" s="2">
        <f t="shared" si="126"/>
        <v>0.1</v>
      </c>
      <c r="T106" s="2">
        <f t="shared" si="126"/>
        <v>0.15</v>
      </c>
      <c r="U106" s="2">
        <f t="shared" si="126"/>
        <v>0.2</v>
      </c>
      <c r="V106" s="2">
        <f t="shared" si="126"/>
        <v>0.2</v>
      </c>
      <c r="W106" s="2">
        <f t="shared" si="126"/>
        <v>0.15</v>
      </c>
      <c r="X106" s="2">
        <f t="shared" si="126"/>
        <v>0.1</v>
      </c>
      <c r="Y106" s="2">
        <f t="shared" si="126"/>
        <v>0.05</v>
      </c>
      <c r="Z106" s="21">
        <f t="shared" si="121"/>
        <v>6140399038.5679693</v>
      </c>
      <c r="AA106" s="21">
        <f t="shared" si="121"/>
        <v>701431634.94776011</v>
      </c>
      <c r="AB106" s="21">
        <f t="shared" si="121"/>
        <v>80293747.520905286</v>
      </c>
      <c r="AC106" s="21">
        <f t="shared" si="121"/>
        <v>9208903.2059672251</v>
      </c>
      <c r="AD106" s="21">
        <f t="shared" si="121"/>
        <v>1058024.3813562091</v>
      </c>
      <c r="AE106" s="21">
        <f t="shared" si="121"/>
        <v>121754.46780305584</v>
      </c>
      <c r="AF106" s="21">
        <f t="shared" si="121"/>
        <v>14032.089110414896</v>
      </c>
      <c r="AG106" s="21">
        <f t="shared" si="121"/>
        <v>1619.4238931740358</v>
      </c>
      <c r="AH106" s="2">
        <f t="shared" si="113"/>
        <v>42.455817716456096</v>
      </c>
      <c r="AI106" s="2">
        <f t="shared" si="113"/>
        <v>44.578608602278905</v>
      </c>
      <c r="AJ106" s="2">
        <f t="shared" si="113"/>
        <v>46.701399488101707</v>
      </c>
      <c r="AK106" s="2">
        <f t="shared" si="113"/>
        <v>48.824190373924509</v>
      </c>
      <c r="AL106" s="2">
        <f t="shared" si="113"/>
        <v>50.946981259747318</v>
      </c>
      <c r="AM106" s="2">
        <f t="shared" si="113"/>
        <v>53.06977214557012</v>
      </c>
      <c r="AN106" s="2">
        <f t="shared" si="113"/>
        <v>55.192563031392929</v>
      </c>
      <c r="AO106" s="2">
        <f t="shared" si="60"/>
        <v>57.315353917215738</v>
      </c>
      <c r="AP106" s="2">
        <f t="shared" si="75"/>
        <v>3.8912541435996261E-4</v>
      </c>
      <c r="AQ106" s="2">
        <f t="shared" si="75"/>
        <v>4.4450673951128727E-5</v>
      </c>
      <c r="AR106" s="2">
        <f t="shared" si="75"/>
        <v>5.0883236705284932E-6</v>
      </c>
      <c r="AS106" s="2">
        <f t="shared" si="75"/>
        <v>5.8358068478886882E-7</v>
      </c>
      <c r="AT106" s="2">
        <f t="shared" si="125"/>
        <v>6.7048439883158807E-8</v>
      </c>
      <c r="AU106" s="2">
        <f t="shared" si="125"/>
        <v>7.7157457416385956E-9</v>
      </c>
      <c r="AV106" s="2">
        <f t="shared" si="125"/>
        <v>8.8923251650284766E-10</v>
      </c>
      <c r="AW106" s="2">
        <f t="shared" si="125"/>
        <v>1.0262508828732807E-10</v>
      </c>
      <c r="AX106" s="2"/>
      <c r="AY106" s="6">
        <f t="shared" si="102"/>
        <v>201</v>
      </c>
      <c r="AZ106" s="2">
        <f t="shared" si="127"/>
        <v>0.05</v>
      </c>
      <c r="BA106" s="2">
        <f t="shared" si="127"/>
        <v>0.15</v>
      </c>
      <c r="BB106" s="2">
        <f t="shared" si="127"/>
        <v>0.2</v>
      </c>
      <c r="BC106" s="2">
        <f t="shared" si="127"/>
        <v>0.2</v>
      </c>
      <c r="BD106" s="2">
        <f t="shared" si="127"/>
        <v>0.2</v>
      </c>
      <c r="BE106" s="2">
        <f t="shared" si="127"/>
        <v>0.15</v>
      </c>
      <c r="BF106" s="2">
        <f t="shared" si="127"/>
        <v>0.05</v>
      </c>
      <c r="BG106" s="21">
        <f t="shared" si="122"/>
        <v>699889621.85805655</v>
      </c>
      <c r="BH106" s="21">
        <f t="shared" si="122"/>
        <v>80111875.703124613</v>
      </c>
      <c r="BI106" s="21">
        <f t="shared" si="122"/>
        <v>9187471.4588696919</v>
      </c>
      <c r="BJ106" s="21">
        <f t="shared" si="122"/>
        <v>1055500.5473676198</v>
      </c>
      <c r="BK106" s="21">
        <f t="shared" si="122"/>
        <v>121457.4033340341</v>
      </c>
      <c r="BL106" s="21">
        <f t="shared" si="122"/>
        <v>13997.135883813511</v>
      </c>
      <c r="BM106" s="21">
        <f t="shared" si="122"/>
        <v>1615.3122238333042</v>
      </c>
      <c r="BN106" s="2">
        <f t="shared" si="116"/>
        <v>44.578608602278905</v>
      </c>
      <c r="BO106" s="2">
        <f t="shared" si="116"/>
        <v>46.701399488101707</v>
      </c>
      <c r="BP106" s="2">
        <f t="shared" si="116"/>
        <v>48.824190373924509</v>
      </c>
      <c r="BQ106" s="2">
        <f t="shared" si="116"/>
        <v>50.946981259747318</v>
      </c>
      <c r="BR106" s="2">
        <f t="shared" si="116"/>
        <v>53.06977214557012</v>
      </c>
      <c r="BS106" s="2">
        <f t="shared" si="116"/>
        <v>55.192563031392929</v>
      </c>
      <c r="BT106" s="2">
        <f t="shared" si="116"/>
        <v>57.315353917215738</v>
      </c>
      <c r="BU106" s="2">
        <f t="shared" si="84"/>
        <v>4.4352954490437566E-5</v>
      </c>
      <c r="BV106" s="2">
        <f t="shared" si="84"/>
        <v>5.0767982067908025E-6</v>
      </c>
      <c r="BW106" s="2">
        <f t="shared" si="84"/>
        <v>5.8222252591069794E-7</v>
      </c>
      <c r="BX106" s="2">
        <f t="shared" si="82"/>
        <v>6.6888501100611951E-8</v>
      </c>
      <c r="BY106" s="2">
        <f t="shared" si="82"/>
        <v>7.6969203633735927E-9</v>
      </c>
      <c r="BZ106" s="2">
        <f t="shared" si="82"/>
        <v>8.8701748313140372E-10</v>
      </c>
      <c r="CA106" s="2">
        <f t="shared" si="82"/>
        <v>1.0236452622517779E-10</v>
      </c>
      <c r="CB106" s="2"/>
      <c r="CC106" s="6">
        <f t="shared" si="103"/>
        <v>201</v>
      </c>
      <c r="CD106" s="2">
        <f t="shared" si="128"/>
        <v>0</v>
      </c>
      <c r="CE106" s="2">
        <f t="shared" si="128"/>
        <v>0</v>
      </c>
      <c r="CF106" s="2">
        <f t="shared" si="128"/>
        <v>0.05</v>
      </c>
      <c r="CG106" s="2">
        <f t="shared" si="128"/>
        <v>0.95</v>
      </c>
      <c r="CH106" s="2">
        <f t="shared" si="128"/>
        <v>0</v>
      </c>
      <c r="CI106" s="2">
        <f t="shared" si="128"/>
        <v>0</v>
      </c>
      <c r="CJ106" s="2">
        <f t="shared" si="128"/>
        <v>0</v>
      </c>
      <c r="CK106" s="21">
        <f t="shared" si="123"/>
        <v>1055500.5473676198</v>
      </c>
      <c r="CL106" s="21">
        <f t="shared" si="123"/>
        <v>121457.4033340341</v>
      </c>
      <c r="CM106" s="21">
        <f t="shared" si="123"/>
        <v>13997.135883813511</v>
      </c>
      <c r="CN106" s="21">
        <f t="shared" si="123"/>
        <v>1615.3122238333042</v>
      </c>
      <c r="CO106" s="21">
        <f t="shared" si="123"/>
        <v>186.65231872446353</v>
      </c>
      <c r="CP106" s="21">
        <f t="shared" si="123"/>
        <v>21.593933184071606</v>
      </c>
      <c r="CQ106" s="21">
        <f t="shared" si="123"/>
        <v>2.5010201576091964</v>
      </c>
      <c r="CR106" s="2">
        <f t="shared" si="117"/>
        <v>50.946981259747318</v>
      </c>
      <c r="CS106" s="2">
        <f t="shared" si="117"/>
        <v>53.06977214557012</v>
      </c>
      <c r="CT106" s="2">
        <f t="shared" si="117"/>
        <v>55.192563031392929</v>
      </c>
      <c r="CU106" s="2">
        <f t="shared" si="117"/>
        <v>57.315353917215738</v>
      </c>
      <c r="CV106" s="2">
        <f t="shared" si="117"/>
        <v>59.43814480303854</v>
      </c>
      <c r="CW106" s="2">
        <f t="shared" si="117"/>
        <v>61.560935688861349</v>
      </c>
      <c r="CX106" s="2">
        <f t="shared" si="117"/>
        <v>63.683726574684151</v>
      </c>
      <c r="CY106" s="2">
        <f t="shared" si="85"/>
        <v>6.6888501100611951E-8</v>
      </c>
      <c r="CZ106" s="2">
        <f t="shared" si="85"/>
        <v>7.6969203633735927E-9</v>
      </c>
      <c r="DA106" s="2">
        <f t="shared" si="85"/>
        <v>8.8701748313140372E-10</v>
      </c>
      <c r="DB106" s="2">
        <f t="shared" si="83"/>
        <v>1.0236452622517779E-10</v>
      </c>
      <c r="DC106" s="2">
        <f t="shared" si="83"/>
        <v>1.1828410565555357E-11</v>
      </c>
      <c r="DD106" s="2">
        <f t="shared" si="83"/>
        <v>1.3684368304227889E-12</v>
      </c>
      <c r="DE106" s="2">
        <f t="shared" si="83"/>
        <v>1.5849303913873234E-13</v>
      </c>
      <c r="DF106" s="2"/>
      <c r="DG106" s="6">
        <f t="shared" si="104"/>
        <v>201</v>
      </c>
      <c r="DH106" s="2">
        <f t="shared" si="120"/>
        <v>0.06</v>
      </c>
      <c r="DI106" s="2">
        <f t="shared" si="120"/>
        <v>0.12</v>
      </c>
      <c r="DJ106" s="2">
        <f t="shared" si="120"/>
        <v>0.14000000000000001</v>
      </c>
      <c r="DK106" s="2">
        <f t="shared" si="120"/>
        <v>0.13</v>
      </c>
      <c r="DL106" s="2">
        <f t="shared" si="120"/>
        <v>0.10926033651737574</v>
      </c>
      <c r="DM106" s="2">
        <f t="shared" si="120"/>
        <v>4.4007218941925198E-2</v>
      </c>
      <c r="DN106" s="2">
        <f t="shared" si="120"/>
        <v>5.8582360440999331E-3</v>
      </c>
      <c r="DO106" s="2">
        <f t="shared" si="120"/>
        <v>6.2304939901919993E-4</v>
      </c>
      <c r="DP106" s="2">
        <f t="shared" si="118"/>
        <v>6.3603335277336866E-5</v>
      </c>
      <c r="DQ106" s="2">
        <f t="shared" si="118"/>
        <v>5.2885132374225211E-6</v>
      </c>
      <c r="DR106" s="2">
        <f t="shared" si="118"/>
        <v>3.6953032988895629E-7</v>
      </c>
      <c r="DS106" s="2">
        <f t="shared" si="118"/>
        <v>2.8709503470114586E-8</v>
      </c>
      <c r="DT106" s="2">
        <f t="shared" si="118"/>
        <v>0</v>
      </c>
      <c r="DU106" s="21">
        <f t="shared" si="124"/>
        <v>27994.271767627022</v>
      </c>
      <c r="DV106" s="21">
        <f t="shared" si="124"/>
        <v>3230.6244476666084</v>
      </c>
      <c r="DW106" s="21">
        <f t="shared" si="124"/>
        <v>373.30463744892705</v>
      </c>
      <c r="DX106" s="21">
        <f t="shared" si="124"/>
        <v>43.187866368143212</v>
      </c>
      <c r="DY106" s="21">
        <f t="shared" si="124"/>
        <v>5.0020403152183928</v>
      </c>
      <c r="DZ106" s="21">
        <f t="shared" si="124"/>
        <v>0.5799474132397443</v>
      </c>
      <c r="EA106" s="21">
        <f t="shared" si="124"/>
        <v>6.7306627853532391E-2</v>
      </c>
      <c r="EB106" s="21">
        <f t="shared" si="124"/>
        <v>7.818603262428496E-3</v>
      </c>
      <c r="EC106" s="21">
        <f t="shared" si="124"/>
        <v>9.090321199216201E-4</v>
      </c>
      <c r="ED106" s="21">
        <f t="shared" si="124"/>
        <v>1.0577585881731358E-4</v>
      </c>
      <c r="EE106" s="21">
        <f t="shared" si="124"/>
        <v>1.2317753526233856E-5</v>
      </c>
      <c r="EF106" s="21">
        <f t="shared" si="124"/>
        <v>1.435476203855757E-6</v>
      </c>
      <c r="EG106" s="21">
        <f t="shared" si="124"/>
        <v>1.6740304683414745E-7</v>
      </c>
      <c r="EH106" s="2">
        <f t="shared" si="119"/>
        <v>55.192563031392929</v>
      </c>
      <c r="EI106" s="2">
        <f t="shared" si="119"/>
        <v>57.315353917215738</v>
      </c>
      <c r="EJ106" s="2">
        <f t="shared" si="119"/>
        <v>59.43814480303854</v>
      </c>
      <c r="EK106" s="2">
        <f t="shared" si="119"/>
        <v>61.560935688861349</v>
      </c>
      <c r="EL106" s="2">
        <f t="shared" si="119"/>
        <v>63.683726574684151</v>
      </c>
      <c r="EM106" s="2">
        <f t="shared" si="119"/>
        <v>65.806517460506953</v>
      </c>
      <c r="EN106" s="2">
        <f t="shared" si="119"/>
        <v>67.929308346329762</v>
      </c>
      <c r="EO106" s="2">
        <f t="shared" si="119"/>
        <v>70.052099232152571</v>
      </c>
      <c r="EP106" s="2">
        <f t="shared" si="119"/>
        <v>72.174890117975366</v>
      </c>
      <c r="EQ106" s="2">
        <f t="shared" si="119"/>
        <v>74.297681003798175</v>
      </c>
      <c r="ER106" s="2">
        <f t="shared" si="119"/>
        <v>76.420471889620984</v>
      </c>
      <c r="ES106" s="2">
        <f t="shared" si="119"/>
        <v>78.543262775443779</v>
      </c>
      <c r="ET106" s="2">
        <f t="shared" si="119"/>
        <v>80.666053661266588</v>
      </c>
      <c r="EU106" s="2">
        <f t="shared" si="115"/>
        <v>1.7740349662628074E-9</v>
      </c>
      <c r="EV106" s="2">
        <f t="shared" si="115"/>
        <v>2.0472905245035559E-10</v>
      </c>
      <c r="EW106" s="2">
        <f t="shared" si="115"/>
        <v>2.3656821131110714E-11</v>
      </c>
      <c r="EX106" s="2">
        <f t="shared" si="115"/>
        <v>2.7368736608455777E-12</v>
      </c>
      <c r="EY106" s="2">
        <f t="shared" si="115"/>
        <v>3.1698607827746468E-13</v>
      </c>
      <c r="EZ106" s="2">
        <f t="shared" si="115"/>
        <v>3.6752054070959715E-14</v>
      </c>
      <c r="FA106" s="2">
        <f t="shared" si="115"/>
        <v>4.2653122847612413E-15</v>
      </c>
      <c r="FB106" s="2">
        <f t="shared" si="114"/>
        <v>4.9547549191562066E-16</v>
      </c>
      <c r="FC106" s="2">
        <f t="shared" si="114"/>
        <v>5.7606598220634985E-17</v>
      </c>
      <c r="FD106" s="2">
        <f t="shared" si="114"/>
        <v>6.703159620869048E-18</v>
      </c>
      <c r="FE106" s="2">
        <f t="shared" si="114"/>
        <v>7.8059274564219609E-19</v>
      </c>
      <c r="FF106" s="2">
        <f t="shared" si="114"/>
        <v>9.0968073755117674E-20</v>
      </c>
      <c r="FG106" s="2">
        <f t="shared" si="114"/>
        <v>1.0608558101023285E-20</v>
      </c>
    </row>
    <row r="107" spans="1:163" x14ac:dyDescent="0.25">
      <c r="A107" s="19">
        <v>89</v>
      </c>
      <c r="B107" s="19">
        <v>203</v>
      </c>
      <c r="C107" s="4">
        <f t="shared" si="105"/>
        <v>89</v>
      </c>
      <c r="D107" s="20">
        <f t="shared" si="105"/>
        <v>203</v>
      </c>
      <c r="E107" s="8">
        <f t="shared" si="92"/>
        <v>476.16</v>
      </c>
      <c r="F107" s="21">
        <f t="shared" si="111"/>
        <v>6.3371356147021542E-14</v>
      </c>
      <c r="G107" s="7">
        <f t="shared" si="93"/>
        <v>0.50698309619038751</v>
      </c>
      <c r="H107" s="7">
        <f t="shared" si="94"/>
        <v>8.5195534239259144E-3</v>
      </c>
      <c r="I107" s="32">
        <f t="shared" si="95"/>
        <v>93.411960034252886</v>
      </c>
      <c r="J107" s="2">
        <f t="shared" si="106"/>
        <v>2.3589964291002263</v>
      </c>
      <c r="K107" s="2">
        <f t="shared" si="96"/>
        <v>4.9498994618284522</v>
      </c>
      <c r="L107" s="2">
        <f t="shared" si="112"/>
        <v>1.4461048555640037</v>
      </c>
      <c r="M107" s="2">
        <f t="shared" si="97"/>
        <v>1</v>
      </c>
      <c r="N107" s="2">
        <f t="shared" si="98"/>
        <v>1</v>
      </c>
      <c r="O107" s="2">
        <f t="shared" si="99"/>
        <v>1</v>
      </c>
      <c r="P107" s="2">
        <f t="shared" si="100"/>
        <v>0.6222980241795345</v>
      </c>
      <c r="Q107" s="6">
        <f t="shared" si="101"/>
        <v>203</v>
      </c>
      <c r="R107" s="2">
        <f t="shared" si="126"/>
        <v>0.05</v>
      </c>
      <c r="S107" s="2">
        <f t="shared" si="126"/>
        <v>0.1</v>
      </c>
      <c r="T107" s="2">
        <f t="shared" si="126"/>
        <v>0.15</v>
      </c>
      <c r="U107" s="2">
        <f t="shared" si="126"/>
        <v>0.2</v>
      </c>
      <c r="V107" s="2">
        <f t="shared" si="126"/>
        <v>0.2</v>
      </c>
      <c r="W107" s="2">
        <f t="shared" si="126"/>
        <v>0.15</v>
      </c>
      <c r="X107" s="2">
        <f t="shared" si="126"/>
        <v>0.1</v>
      </c>
      <c r="Y107" s="2">
        <f t="shared" si="126"/>
        <v>0.05</v>
      </c>
      <c r="Z107" s="21">
        <f t="shared" si="121"/>
        <v>7399791076.4541149</v>
      </c>
      <c r="AA107" s="21">
        <f t="shared" si="121"/>
        <v>852872242.88851523</v>
      </c>
      <c r="AB107" s="21">
        <f t="shared" si="121"/>
        <v>98504446.515204147</v>
      </c>
      <c r="AC107" s="21">
        <f t="shared" si="121"/>
        <v>11398750.131558223</v>
      </c>
      <c r="AD107" s="21">
        <f t="shared" si="121"/>
        <v>1321356.4616658094</v>
      </c>
      <c r="AE107" s="21">
        <f t="shared" si="121"/>
        <v>153420.71897029149</v>
      </c>
      <c r="AF107" s="21">
        <f t="shared" si="121"/>
        <v>17840.0493386979</v>
      </c>
      <c r="AG107" s="21">
        <f t="shared" si="121"/>
        <v>2077.3453825840224</v>
      </c>
      <c r="AH107" s="2">
        <f t="shared" si="113"/>
        <v>42.277491869192758</v>
      </c>
      <c r="AI107" s="2">
        <f t="shared" si="113"/>
        <v>44.391366462652392</v>
      </c>
      <c r="AJ107" s="2">
        <f t="shared" si="113"/>
        <v>46.505241056112034</v>
      </c>
      <c r="AK107" s="2">
        <f t="shared" si="113"/>
        <v>48.619115649571668</v>
      </c>
      <c r="AL107" s="2">
        <f t="shared" si="113"/>
        <v>50.73299024303131</v>
      </c>
      <c r="AM107" s="2">
        <f t="shared" si="113"/>
        <v>52.846864836490944</v>
      </c>
      <c r="AN107" s="2">
        <f t="shared" si="113"/>
        <v>54.960739429950586</v>
      </c>
      <c r="AO107" s="2">
        <f t="shared" si="60"/>
        <v>57.074614023410227</v>
      </c>
      <c r="AP107" s="2">
        <f t="shared" si="75"/>
        <v>4.6893479572156883E-4</v>
      </c>
      <c r="AQ107" s="2">
        <f t="shared" si="75"/>
        <v>5.4047670652063776E-5</v>
      </c>
      <c r="AR107" s="2">
        <f t="shared" si="75"/>
        <v>6.2423603621824134E-6</v>
      </c>
      <c r="AS107" s="2">
        <f t="shared" si="75"/>
        <v>7.2235425421795612E-7</v>
      </c>
      <c r="AT107" s="2">
        <f t="shared" si="125"/>
        <v>8.3736150929394571E-8</v>
      </c>
      <c r="AU107" s="2">
        <f t="shared" si="125"/>
        <v>9.7224790221985215E-9</v>
      </c>
      <c r="AV107" s="2">
        <f t="shared" si="125"/>
        <v>1.1305481203230633E-9</v>
      </c>
      <c r="AW107" s="2">
        <f t="shared" si="125"/>
        <v>1.3164419408010288E-10</v>
      </c>
      <c r="AX107" s="2"/>
      <c r="AY107" s="6">
        <f t="shared" si="102"/>
        <v>203</v>
      </c>
      <c r="AZ107" s="2">
        <f t="shared" si="127"/>
        <v>0.05</v>
      </c>
      <c r="BA107" s="2">
        <f t="shared" si="127"/>
        <v>0.15</v>
      </c>
      <c r="BB107" s="2">
        <f t="shared" si="127"/>
        <v>0.2</v>
      </c>
      <c r="BC107" s="2">
        <f t="shared" si="127"/>
        <v>0.2</v>
      </c>
      <c r="BD107" s="2">
        <f t="shared" si="127"/>
        <v>0.2</v>
      </c>
      <c r="BE107" s="2">
        <f t="shared" si="127"/>
        <v>0.15</v>
      </c>
      <c r="BF107" s="2">
        <f t="shared" si="127"/>
        <v>0.05</v>
      </c>
      <c r="BG107" s="21">
        <f t="shared" si="122"/>
        <v>851002521.08247626</v>
      </c>
      <c r="BH107" s="21">
        <f t="shared" si="122"/>
        <v>98281913.875171989</v>
      </c>
      <c r="BI107" s="21">
        <f t="shared" si="122"/>
        <v>11372288.387776464</v>
      </c>
      <c r="BJ107" s="21">
        <f t="shared" si="122"/>
        <v>1318211.9845599376</v>
      </c>
      <c r="BK107" s="21">
        <f t="shared" si="122"/>
        <v>153047.24516980987</v>
      </c>
      <c r="BL107" s="21">
        <f t="shared" si="122"/>
        <v>17795.707452977342</v>
      </c>
      <c r="BM107" s="21">
        <f t="shared" si="122"/>
        <v>2072.0820750056196</v>
      </c>
      <c r="BN107" s="2">
        <f t="shared" si="116"/>
        <v>44.391366462652392</v>
      </c>
      <c r="BO107" s="2">
        <f t="shared" si="116"/>
        <v>46.505241056112034</v>
      </c>
      <c r="BP107" s="2">
        <f t="shared" si="116"/>
        <v>48.619115649571668</v>
      </c>
      <c r="BQ107" s="2">
        <f t="shared" si="116"/>
        <v>50.73299024303131</v>
      </c>
      <c r="BR107" s="2">
        <f t="shared" si="116"/>
        <v>52.846864836490944</v>
      </c>
      <c r="BS107" s="2">
        <f t="shared" si="116"/>
        <v>54.960739429950586</v>
      </c>
      <c r="BT107" s="2">
        <f t="shared" si="116"/>
        <v>57.074614023410227</v>
      </c>
      <c r="BU107" s="2">
        <f t="shared" si="84"/>
        <v>5.3929183845597245E-5</v>
      </c>
      <c r="BV107" s="2">
        <f t="shared" si="84"/>
        <v>6.2282581669965929E-6</v>
      </c>
      <c r="BW107" s="2">
        <f t="shared" si="84"/>
        <v>7.2067733762849082E-7</v>
      </c>
      <c r="BX107" s="2">
        <f t="shared" si="82"/>
        <v>8.3536881150822204E-8</v>
      </c>
      <c r="BY107" s="2">
        <f t="shared" si="82"/>
        <v>9.6988114809766202E-9</v>
      </c>
      <c r="BZ107" s="2">
        <f t="shared" si="82"/>
        <v>1.1277381148908354E-9</v>
      </c>
      <c r="CA107" s="2">
        <f t="shared" si="82"/>
        <v>1.3131065114104061E-10</v>
      </c>
      <c r="CB107" s="2"/>
      <c r="CC107" s="6">
        <f t="shared" si="103"/>
        <v>203</v>
      </c>
      <c r="CD107" s="2">
        <f t="shared" si="128"/>
        <v>0</v>
      </c>
      <c r="CE107" s="2">
        <f t="shared" si="128"/>
        <v>0</v>
      </c>
      <c r="CF107" s="2">
        <f t="shared" si="128"/>
        <v>0.05</v>
      </c>
      <c r="CG107" s="2">
        <f t="shared" si="128"/>
        <v>0.95</v>
      </c>
      <c r="CH107" s="2">
        <f t="shared" si="128"/>
        <v>0</v>
      </c>
      <c r="CI107" s="2">
        <f t="shared" si="128"/>
        <v>0</v>
      </c>
      <c r="CJ107" s="2">
        <f t="shared" si="128"/>
        <v>0</v>
      </c>
      <c r="CK107" s="21">
        <f t="shared" si="123"/>
        <v>1318211.9845599376</v>
      </c>
      <c r="CL107" s="21">
        <f t="shared" si="123"/>
        <v>153047.24516980987</v>
      </c>
      <c r="CM107" s="21">
        <f t="shared" si="123"/>
        <v>17795.707452977342</v>
      </c>
      <c r="CN107" s="21">
        <f t="shared" si="123"/>
        <v>2072.0820750056196</v>
      </c>
      <c r="CO107" s="21">
        <f t="shared" si="123"/>
        <v>241.57840864642796</v>
      </c>
      <c r="CP107" s="21">
        <f t="shared" si="123"/>
        <v>28.198798474630571</v>
      </c>
      <c r="CQ107" s="21">
        <f t="shared" si="123"/>
        <v>3.295262758064319</v>
      </c>
      <c r="CR107" s="2">
        <f t="shared" si="117"/>
        <v>50.73299024303131</v>
      </c>
      <c r="CS107" s="2">
        <f t="shared" si="117"/>
        <v>52.846864836490944</v>
      </c>
      <c r="CT107" s="2">
        <f t="shared" si="117"/>
        <v>54.960739429950586</v>
      </c>
      <c r="CU107" s="2">
        <f t="shared" si="117"/>
        <v>57.074614023410227</v>
      </c>
      <c r="CV107" s="2">
        <f t="shared" si="117"/>
        <v>59.188488616869869</v>
      </c>
      <c r="CW107" s="2">
        <f t="shared" si="117"/>
        <v>61.302363210329503</v>
      </c>
      <c r="CX107" s="2">
        <f t="shared" si="117"/>
        <v>63.416237803789144</v>
      </c>
      <c r="CY107" s="2">
        <f t="shared" si="85"/>
        <v>8.3536881150822204E-8</v>
      </c>
      <c r="CZ107" s="2">
        <f t="shared" si="85"/>
        <v>9.6988114809766202E-9</v>
      </c>
      <c r="DA107" s="2">
        <f t="shared" si="85"/>
        <v>1.1277381148908354E-9</v>
      </c>
      <c r="DB107" s="2">
        <f t="shared" si="83"/>
        <v>1.3131065114104061E-10</v>
      </c>
      <c r="DC107" s="2">
        <f t="shared" si="83"/>
        <v>1.5309151371763496E-11</v>
      </c>
      <c r="DD107" s="2">
        <f t="shared" si="83"/>
        <v>1.7869961010539019E-12</v>
      </c>
      <c r="DE107" s="2">
        <f t="shared" si="83"/>
        <v>2.0882526983931046E-13</v>
      </c>
      <c r="DF107" s="2"/>
      <c r="DG107" s="6">
        <f t="shared" si="104"/>
        <v>203</v>
      </c>
      <c r="DH107" s="2">
        <f t="shared" si="120"/>
        <v>0.06</v>
      </c>
      <c r="DI107" s="2">
        <f t="shared" si="120"/>
        <v>0.12</v>
      </c>
      <c r="DJ107" s="2">
        <f t="shared" si="120"/>
        <v>0.14000000000000001</v>
      </c>
      <c r="DK107" s="2">
        <f t="shared" si="120"/>
        <v>0.13</v>
      </c>
      <c r="DL107" s="2">
        <f t="shared" si="120"/>
        <v>0.10984893501195261</v>
      </c>
      <c r="DM107" s="2">
        <f t="shared" si="120"/>
        <v>5.3743410938101623E-2</v>
      </c>
      <c r="DN107" s="2">
        <f t="shared" si="120"/>
        <v>7.768996348459946E-3</v>
      </c>
      <c r="DO107" s="2">
        <f t="shared" si="120"/>
        <v>8.4201117514355779E-4</v>
      </c>
      <c r="DP107" s="2">
        <f t="shared" si="118"/>
        <v>8.6831177827549909E-5</v>
      </c>
      <c r="DQ107" s="2">
        <f t="shared" si="118"/>
        <v>7.2856181821179259E-6</v>
      </c>
      <c r="DR107" s="2">
        <f t="shared" si="118"/>
        <v>5.1364614002791241E-7</v>
      </c>
      <c r="DS107" s="2">
        <f t="shared" si="118"/>
        <v>4.0263726943656763E-8</v>
      </c>
      <c r="DT107" s="2">
        <f t="shared" si="118"/>
        <v>0</v>
      </c>
      <c r="DU107" s="21">
        <f t="shared" si="124"/>
        <v>35591.414905954683</v>
      </c>
      <c r="DV107" s="21">
        <f t="shared" si="124"/>
        <v>4144.1641500112391</v>
      </c>
      <c r="DW107" s="21">
        <f t="shared" si="124"/>
        <v>483.15681729285592</v>
      </c>
      <c r="DX107" s="21">
        <f t="shared" si="124"/>
        <v>56.397596949261143</v>
      </c>
      <c r="DY107" s="21">
        <f t="shared" si="124"/>
        <v>6.590525516128638</v>
      </c>
      <c r="DZ107" s="21">
        <f t="shared" si="124"/>
        <v>0.77096626597379481</v>
      </c>
      <c r="EA107" s="21">
        <f t="shared" si="124"/>
        <v>9.0277266003728651E-2</v>
      </c>
      <c r="EB107" s="21">
        <f t="shared" si="124"/>
        <v>1.0580920719360145E-2</v>
      </c>
      <c r="EC107" s="21">
        <f t="shared" si="124"/>
        <v>1.241215386747481E-3</v>
      </c>
      <c r="ED107" s="21">
        <f t="shared" si="124"/>
        <v>1.4572298072015627E-4</v>
      </c>
      <c r="EE107" s="21">
        <f t="shared" si="124"/>
        <v>1.7121684576105914E-5</v>
      </c>
      <c r="EF107" s="21">
        <f t="shared" si="124"/>
        <v>2.0131883736723647E-6</v>
      </c>
      <c r="EG107" s="21">
        <f t="shared" si="124"/>
        <v>2.3687823064760319E-7</v>
      </c>
      <c r="EH107" s="2">
        <f t="shared" si="119"/>
        <v>54.960739429950586</v>
      </c>
      <c r="EI107" s="2">
        <f t="shared" si="119"/>
        <v>57.074614023410227</v>
      </c>
      <c r="EJ107" s="2">
        <f t="shared" si="119"/>
        <v>59.188488616869869</v>
      </c>
      <c r="EK107" s="2">
        <f t="shared" si="119"/>
        <v>61.302363210329503</v>
      </c>
      <c r="EL107" s="2">
        <f t="shared" si="119"/>
        <v>63.416237803789144</v>
      </c>
      <c r="EM107" s="2">
        <f t="shared" si="119"/>
        <v>65.530112397248772</v>
      </c>
      <c r="EN107" s="2">
        <f t="shared" si="119"/>
        <v>67.643986990708413</v>
      </c>
      <c r="EO107" s="2">
        <f t="shared" si="119"/>
        <v>69.757861584168054</v>
      </c>
      <c r="EP107" s="2">
        <f t="shared" si="119"/>
        <v>71.871736177627696</v>
      </c>
      <c r="EQ107" s="2">
        <f t="shared" si="119"/>
        <v>73.985610771087323</v>
      </c>
      <c r="ER107" s="2">
        <f t="shared" si="119"/>
        <v>76.099485364546965</v>
      </c>
      <c r="ES107" s="2">
        <f t="shared" si="119"/>
        <v>78.213359958006606</v>
      </c>
      <c r="ET107" s="2">
        <f t="shared" si="119"/>
        <v>80.327234551466248</v>
      </c>
      <c r="EU107" s="2">
        <f t="shared" si="115"/>
        <v>2.2554762297816708E-9</v>
      </c>
      <c r="EV107" s="2">
        <f t="shared" si="115"/>
        <v>2.6262130228208121E-10</v>
      </c>
      <c r="EW107" s="2">
        <f t="shared" si="115"/>
        <v>3.0618302743526993E-11</v>
      </c>
      <c r="EX107" s="2">
        <f t="shared" si="115"/>
        <v>3.5739922021078039E-12</v>
      </c>
      <c r="EY107" s="2">
        <f t="shared" si="115"/>
        <v>4.1765053967862092E-13</v>
      </c>
      <c r="EZ107" s="2">
        <f t="shared" si="115"/>
        <v>4.8857177818364685E-14</v>
      </c>
      <c r="FA107" s="2">
        <f t="shared" si="115"/>
        <v>5.7209927759016887E-15</v>
      </c>
      <c r="FB107" s="2">
        <f t="shared" si="114"/>
        <v>6.7052729526997104E-16</v>
      </c>
      <c r="FC107" s="2">
        <f t="shared" si="114"/>
        <v>7.8657502328737705E-17</v>
      </c>
      <c r="FD107" s="2">
        <f t="shared" si="114"/>
        <v>9.2346629100225762E-18</v>
      </c>
      <c r="FE107" s="2">
        <f t="shared" si="114"/>
        <v>1.0850243711093733E-18</v>
      </c>
      <c r="FF107" s="2">
        <f t="shared" si="114"/>
        <v>1.2757847741903452E-19</v>
      </c>
      <c r="FG107" s="2">
        <f t="shared" si="114"/>
        <v>1.5011294717845575E-20</v>
      </c>
    </row>
    <row r="108" spans="1:163" x14ac:dyDescent="0.25">
      <c r="A108" s="19">
        <v>90</v>
      </c>
      <c r="B108" s="19">
        <v>205</v>
      </c>
      <c r="C108" s="4">
        <f t="shared" si="105"/>
        <v>90</v>
      </c>
      <c r="D108" s="20">
        <f t="shared" si="105"/>
        <v>205</v>
      </c>
      <c r="E108" s="8">
        <f t="shared" si="92"/>
        <v>478.16</v>
      </c>
      <c r="F108" s="21">
        <f t="shared" si="111"/>
        <v>6.3371356147021542E-14</v>
      </c>
      <c r="G108" s="7">
        <f t="shared" si="93"/>
        <v>0.49708016868506472</v>
      </c>
      <c r="H108" s="7">
        <f t="shared" si="94"/>
        <v>8.5437069056462141E-3</v>
      </c>
      <c r="I108" s="32">
        <f t="shared" si="95"/>
        <v>93.48345304965882</v>
      </c>
      <c r="J108" s="2">
        <f t="shared" si="106"/>
        <v>2.4352487964694176</v>
      </c>
      <c r="K108" s="2">
        <f t="shared" si="96"/>
        <v>5.1997790829107418</v>
      </c>
      <c r="L108" s="2">
        <f t="shared" si="112"/>
        <v>1.4516378496940896</v>
      </c>
      <c r="M108" s="2">
        <f t="shared" si="97"/>
        <v>1</v>
      </c>
      <c r="N108" s="2">
        <f t="shared" si="98"/>
        <v>1</v>
      </c>
      <c r="O108" s="2">
        <f t="shared" si="99"/>
        <v>1</v>
      </c>
      <c r="P108" s="2">
        <f t="shared" si="100"/>
        <v>0.63551559947326741</v>
      </c>
      <c r="Q108" s="6">
        <f t="shared" si="101"/>
        <v>205</v>
      </c>
      <c r="R108" s="2">
        <f t="shared" si="126"/>
        <v>0.05</v>
      </c>
      <c r="S108" s="2">
        <f t="shared" si="126"/>
        <v>0.1</v>
      </c>
      <c r="T108" s="2">
        <f t="shared" si="126"/>
        <v>0.15</v>
      </c>
      <c r="U108" s="2">
        <f t="shared" si="126"/>
        <v>0.2</v>
      </c>
      <c r="V108" s="2">
        <f t="shared" si="126"/>
        <v>0.2</v>
      </c>
      <c r="W108" s="2">
        <f t="shared" si="126"/>
        <v>0.15</v>
      </c>
      <c r="X108" s="2">
        <f t="shared" si="126"/>
        <v>0.1</v>
      </c>
      <c r="Y108" s="2">
        <f t="shared" si="126"/>
        <v>0.05</v>
      </c>
      <c r="Z108" s="21">
        <f t="shared" si="121"/>
        <v>8903877126.171854</v>
      </c>
      <c r="AA108" s="21">
        <f t="shared" si="121"/>
        <v>1035349678.4819902</v>
      </c>
      <c r="AB108" s="21">
        <f t="shared" si="121"/>
        <v>120642961.08137599</v>
      </c>
      <c r="AC108" s="21">
        <f t="shared" si="121"/>
        <v>14084654.890220147</v>
      </c>
      <c r="AD108" s="21">
        <f t="shared" si="121"/>
        <v>1647219.844914495</v>
      </c>
      <c r="AE108" s="21">
        <f t="shared" si="121"/>
        <v>192955.86415488223</v>
      </c>
      <c r="AF108" s="21">
        <f t="shared" si="121"/>
        <v>22636.654115712896</v>
      </c>
      <c r="AG108" s="21">
        <f t="shared" si="121"/>
        <v>2659.297636770325</v>
      </c>
      <c r="AH108" s="2">
        <f t="shared" si="113"/>
        <v>42.100657789097426</v>
      </c>
      <c r="AI108" s="2">
        <f t="shared" si="113"/>
        <v>44.205690678552294</v>
      </c>
      <c r="AJ108" s="2">
        <f t="shared" si="113"/>
        <v>46.310723568007162</v>
      </c>
      <c r="AK108" s="2">
        <f t="shared" si="113"/>
        <v>48.415756457462038</v>
      </c>
      <c r="AL108" s="2">
        <f t="shared" si="113"/>
        <v>50.520789346916906</v>
      </c>
      <c r="AM108" s="2">
        <f t="shared" si="113"/>
        <v>52.625822236371775</v>
      </c>
      <c r="AN108" s="2">
        <f t="shared" si="113"/>
        <v>54.73085512582665</v>
      </c>
      <c r="AO108" s="2">
        <f t="shared" si="60"/>
        <v>56.835888015281526</v>
      </c>
      <c r="AP108" s="2">
        <f t="shared" si="75"/>
        <v>5.6425076845399843E-4</v>
      </c>
      <c r="AQ108" s="2">
        <f t="shared" si="75"/>
        <v>6.5611513211853066E-5</v>
      </c>
      <c r="AR108" s="2">
        <f t="shared" si="75"/>
        <v>7.6453080533213132E-6</v>
      </c>
      <c r="AS108" s="2">
        <f t="shared" si="75"/>
        <v>8.9256368125610084E-7</v>
      </c>
      <c r="AT108" s="2">
        <f t="shared" si="125"/>
        <v>1.043865554445204E-7</v>
      </c>
      <c r="AU108" s="2">
        <f t="shared" si="125"/>
        <v>1.2227874788015425E-8</v>
      </c>
      <c r="AV108" s="2">
        <f t="shared" si="125"/>
        <v>1.4345154699437854E-9</v>
      </c>
      <c r="AW108" s="2">
        <f t="shared" si="125"/>
        <v>1.6852329764070506E-10</v>
      </c>
      <c r="AX108" s="2"/>
      <c r="AY108" s="6">
        <f t="shared" si="102"/>
        <v>205</v>
      </c>
      <c r="AZ108" s="2">
        <f t="shared" si="127"/>
        <v>0.05</v>
      </c>
      <c r="BA108" s="2">
        <f t="shared" si="127"/>
        <v>0.15</v>
      </c>
      <c r="BB108" s="2">
        <f t="shared" si="127"/>
        <v>0.2</v>
      </c>
      <c r="BC108" s="2">
        <f t="shared" si="127"/>
        <v>0.2</v>
      </c>
      <c r="BD108" s="2">
        <f t="shared" si="127"/>
        <v>0.2</v>
      </c>
      <c r="BE108" s="2">
        <f t="shared" si="127"/>
        <v>0.15</v>
      </c>
      <c r="BF108" s="2">
        <f t="shared" si="127"/>
        <v>0.05</v>
      </c>
      <c r="BG108" s="21">
        <f t="shared" si="122"/>
        <v>1033086235.8817923</v>
      </c>
      <c r="BH108" s="21">
        <f t="shared" si="122"/>
        <v>120371133.63643293</v>
      </c>
      <c r="BI108" s="21">
        <f t="shared" si="122"/>
        <v>14052039.820807863</v>
      </c>
      <c r="BJ108" s="21">
        <f t="shared" si="122"/>
        <v>1643309.2508984369</v>
      </c>
      <c r="BK108" s="21">
        <f t="shared" si="122"/>
        <v>192487.21926932386</v>
      </c>
      <c r="BL108" s="21">
        <f t="shared" si="122"/>
        <v>22580.512744831904</v>
      </c>
      <c r="BM108" s="21">
        <f t="shared" si="122"/>
        <v>2652.573927297396</v>
      </c>
      <c r="BN108" s="2">
        <f t="shared" si="116"/>
        <v>44.205690678552294</v>
      </c>
      <c r="BO108" s="2">
        <f t="shared" si="116"/>
        <v>46.310723568007162</v>
      </c>
      <c r="BP108" s="2">
        <f t="shared" si="116"/>
        <v>48.415756457462038</v>
      </c>
      <c r="BQ108" s="2">
        <f t="shared" si="116"/>
        <v>50.520789346916906</v>
      </c>
      <c r="BR108" s="2">
        <f t="shared" si="116"/>
        <v>52.625822236371775</v>
      </c>
      <c r="BS108" s="2">
        <f t="shared" si="116"/>
        <v>54.73085512582665</v>
      </c>
      <c r="BT108" s="2">
        <f t="shared" si="116"/>
        <v>56.835888015281526</v>
      </c>
      <c r="BU108" s="2">
        <f t="shared" si="84"/>
        <v>6.54680757847174E-5</v>
      </c>
      <c r="BV108" s="2">
        <f t="shared" si="84"/>
        <v>7.6280819794972861E-6</v>
      </c>
      <c r="BW108" s="2">
        <f t="shared" si="84"/>
        <v>8.9049682007661497E-7</v>
      </c>
      <c r="BX108" s="2">
        <f t="shared" si="82"/>
        <v>1.0413873579838236E-7</v>
      </c>
      <c r="BY108" s="2">
        <f t="shared" si="82"/>
        <v>1.2198176126066226E-8</v>
      </c>
      <c r="BZ108" s="2">
        <f t="shared" si="82"/>
        <v>1.4309577151351043E-9</v>
      </c>
      <c r="CA108" s="2">
        <f t="shared" si="82"/>
        <v>1.6809720705306701E-10</v>
      </c>
      <c r="CB108" s="2"/>
      <c r="CC108" s="6">
        <f t="shared" si="103"/>
        <v>205</v>
      </c>
      <c r="CD108" s="2">
        <f t="shared" si="128"/>
        <v>0</v>
      </c>
      <c r="CE108" s="2">
        <f t="shared" si="128"/>
        <v>0</v>
      </c>
      <c r="CF108" s="2">
        <f t="shared" si="128"/>
        <v>0.05</v>
      </c>
      <c r="CG108" s="2">
        <f t="shared" si="128"/>
        <v>0.95</v>
      </c>
      <c r="CH108" s="2">
        <f t="shared" si="128"/>
        <v>0</v>
      </c>
      <c r="CI108" s="2">
        <f t="shared" si="128"/>
        <v>0</v>
      </c>
      <c r="CJ108" s="2">
        <f t="shared" si="128"/>
        <v>0</v>
      </c>
      <c r="CK108" s="21">
        <f t="shared" si="123"/>
        <v>1643309.2508984369</v>
      </c>
      <c r="CL108" s="21">
        <f t="shared" si="123"/>
        <v>192487.21926932386</v>
      </c>
      <c r="CM108" s="21">
        <f t="shared" si="123"/>
        <v>22580.512744831904</v>
      </c>
      <c r="CN108" s="21">
        <f t="shared" si="123"/>
        <v>2652.573927297396</v>
      </c>
      <c r="CO108" s="21">
        <f t="shared" si="123"/>
        <v>312.00425532594909</v>
      </c>
      <c r="CP108" s="21">
        <f t="shared" si="123"/>
        <v>36.743010323831591</v>
      </c>
      <c r="CQ108" s="21">
        <f t="shared" si="123"/>
        <v>4.3318737879064164</v>
      </c>
      <c r="CR108" s="2">
        <f t="shared" si="117"/>
        <v>50.520789346916906</v>
      </c>
      <c r="CS108" s="2">
        <f t="shared" si="117"/>
        <v>52.625822236371775</v>
      </c>
      <c r="CT108" s="2">
        <f t="shared" si="117"/>
        <v>54.73085512582665</v>
      </c>
      <c r="CU108" s="2">
        <f t="shared" si="117"/>
        <v>56.835888015281526</v>
      </c>
      <c r="CV108" s="2">
        <f t="shared" si="117"/>
        <v>58.940920904736394</v>
      </c>
      <c r="CW108" s="2">
        <f t="shared" si="117"/>
        <v>61.04595379419127</v>
      </c>
      <c r="CX108" s="2">
        <f t="shared" si="117"/>
        <v>63.150986683646138</v>
      </c>
      <c r="CY108" s="2">
        <f t="shared" si="85"/>
        <v>1.0413873579838236E-7</v>
      </c>
      <c r="CZ108" s="2">
        <f t="shared" si="85"/>
        <v>1.2198176126066226E-8</v>
      </c>
      <c r="DA108" s="2">
        <f t="shared" si="85"/>
        <v>1.4309577151351043E-9</v>
      </c>
      <c r="DB108" s="2">
        <f t="shared" si="83"/>
        <v>1.6809720705306701E-10</v>
      </c>
      <c r="DC108" s="2">
        <f t="shared" si="83"/>
        <v>1.9772132783646962E-11</v>
      </c>
      <c r="DD108" s="2">
        <f t="shared" si="83"/>
        <v>2.3284543931452213E-12</v>
      </c>
      <c r="DE108" s="2">
        <f t="shared" si="83"/>
        <v>2.7451671659736479E-13</v>
      </c>
      <c r="DF108" s="2"/>
      <c r="DG108" s="6">
        <f t="shared" si="104"/>
        <v>205</v>
      </c>
      <c r="DH108" s="2">
        <f t="shared" si="120"/>
        <v>0.06</v>
      </c>
      <c r="DI108" s="2">
        <f t="shared" si="120"/>
        <v>0.12</v>
      </c>
      <c r="DJ108" s="2">
        <f t="shared" si="120"/>
        <v>0.14000000000000001</v>
      </c>
      <c r="DK108" s="2">
        <f t="shared" si="120"/>
        <v>0.13</v>
      </c>
      <c r="DL108" s="2">
        <f t="shared" si="120"/>
        <v>0.10998099906727099</v>
      </c>
      <c r="DM108" s="2">
        <f t="shared" si="120"/>
        <v>6.4030483824418921E-2</v>
      </c>
      <c r="DN108" s="2">
        <f t="shared" si="120"/>
        <v>1.0240552586543421E-2</v>
      </c>
      <c r="DO108" s="2">
        <f t="shared" si="120"/>
        <v>1.134554894777935E-3</v>
      </c>
      <c r="DP108" s="2">
        <f t="shared" si="118"/>
        <v>1.1823046619034328E-4</v>
      </c>
      <c r="DQ108" s="2">
        <f t="shared" si="118"/>
        <v>1.0010297296575434E-5</v>
      </c>
      <c r="DR108" s="2">
        <f t="shared" si="118"/>
        <v>7.1202640390399801E-7</v>
      </c>
      <c r="DS108" s="2">
        <f t="shared" si="118"/>
        <v>5.631036521291932E-8</v>
      </c>
      <c r="DT108" s="2">
        <f t="shared" si="118"/>
        <v>0</v>
      </c>
      <c r="DU108" s="21">
        <f t="shared" si="124"/>
        <v>45161.025489663807</v>
      </c>
      <c r="DV108" s="21">
        <f t="shared" si="124"/>
        <v>5305.1478545947921</v>
      </c>
      <c r="DW108" s="21">
        <f t="shared" si="124"/>
        <v>624.00851065189818</v>
      </c>
      <c r="DX108" s="21">
        <f t="shared" si="124"/>
        <v>73.486020647663182</v>
      </c>
      <c r="DY108" s="21">
        <f t="shared" si="124"/>
        <v>8.6637475758128328</v>
      </c>
      <c r="DZ108" s="21">
        <f t="shared" si="124"/>
        <v>1.0224983791471935</v>
      </c>
      <c r="EA108" s="21">
        <f t="shared" si="124"/>
        <v>0.12079447281682286</v>
      </c>
      <c r="EB108" s="21">
        <f t="shared" si="124"/>
        <v>1.4283460862435045E-2</v>
      </c>
      <c r="EC108" s="21">
        <f t="shared" si="124"/>
        <v>1.690434639748834E-3</v>
      </c>
      <c r="ED108" s="21">
        <f t="shared" si="124"/>
        <v>2.0022598981723176E-4</v>
      </c>
      <c r="EE108" s="21">
        <f t="shared" si="124"/>
        <v>2.3734495124365149E-5</v>
      </c>
      <c r="EF108" s="21">
        <f t="shared" si="124"/>
        <v>2.8155222242677887E-6</v>
      </c>
      <c r="EG108" s="21">
        <f t="shared" si="124"/>
        <v>3.342263445829236E-7</v>
      </c>
      <c r="EH108" s="2">
        <f t="shared" si="119"/>
        <v>54.73085512582665</v>
      </c>
      <c r="EI108" s="2">
        <f t="shared" si="119"/>
        <v>56.835888015281526</v>
      </c>
      <c r="EJ108" s="2">
        <f t="shared" si="119"/>
        <v>58.940920904736394</v>
      </c>
      <c r="EK108" s="2">
        <f t="shared" si="119"/>
        <v>61.04595379419127</v>
      </c>
      <c r="EL108" s="2">
        <f t="shared" si="119"/>
        <v>63.150986683646138</v>
      </c>
      <c r="EM108" s="2">
        <f t="shared" si="119"/>
        <v>65.256019573101014</v>
      </c>
      <c r="EN108" s="2">
        <f t="shared" si="119"/>
        <v>67.361052462555875</v>
      </c>
      <c r="EO108" s="2">
        <f t="shared" si="119"/>
        <v>69.466085352010751</v>
      </c>
      <c r="EP108" s="2">
        <f t="shared" si="119"/>
        <v>71.571118241465626</v>
      </c>
      <c r="EQ108" s="2">
        <f t="shared" si="119"/>
        <v>73.676151130920488</v>
      </c>
      <c r="ER108" s="2">
        <f t="shared" si="119"/>
        <v>75.781184020375363</v>
      </c>
      <c r="ES108" s="2">
        <f t="shared" si="119"/>
        <v>77.886216909830239</v>
      </c>
      <c r="ET108" s="2">
        <f t="shared" si="119"/>
        <v>79.9912497992851</v>
      </c>
      <c r="EU108" s="2">
        <f t="shared" si="115"/>
        <v>2.8619154302702086E-9</v>
      </c>
      <c r="EV108" s="2">
        <f t="shared" si="115"/>
        <v>3.3619441410613403E-10</v>
      </c>
      <c r="EW108" s="2">
        <f t="shared" si="115"/>
        <v>3.9544265567293925E-11</v>
      </c>
      <c r="EX108" s="2">
        <f t="shared" si="115"/>
        <v>4.6569087862904425E-12</v>
      </c>
      <c r="EY108" s="2">
        <f t="shared" si="115"/>
        <v>5.4903343319472959E-13</v>
      </c>
      <c r="EZ108" s="2">
        <f t="shared" si="115"/>
        <v>6.479710894468907E-14</v>
      </c>
      <c r="FA108" s="2">
        <f t="shared" si="115"/>
        <v>7.6549095574665942E-15</v>
      </c>
      <c r="FB108" s="2">
        <f t="shared" si="114"/>
        <v>9.0516228532541467E-16</v>
      </c>
      <c r="FC108" s="2">
        <f t="shared" si="114"/>
        <v>1.0712513559878542E-16</v>
      </c>
      <c r="FD108" s="2">
        <f t="shared" si="114"/>
        <v>1.2688592510597702E-17</v>
      </c>
      <c r="FE108" s="2">
        <f t="shared" si="114"/>
        <v>1.5040871434958902E-18</v>
      </c>
      <c r="FF108" s="2">
        <f t="shared" si="114"/>
        <v>1.7842346161392831E-19</v>
      </c>
      <c r="FG108" s="2">
        <f t="shared" si="114"/>
        <v>2.1180376716281593E-20</v>
      </c>
    </row>
    <row r="109" spans="1:163" x14ac:dyDescent="0.25">
      <c r="A109" s="19">
        <v>91</v>
      </c>
      <c r="B109" s="19">
        <v>207</v>
      </c>
      <c r="C109" s="4">
        <f t="shared" si="105"/>
        <v>91</v>
      </c>
      <c r="D109" s="20">
        <f t="shared" si="105"/>
        <v>207</v>
      </c>
      <c r="E109" s="8">
        <f t="shared" si="92"/>
        <v>480.16</v>
      </c>
      <c r="F109" s="21">
        <f t="shared" si="111"/>
        <v>6.3371356147021542E-14</v>
      </c>
      <c r="G109" s="7">
        <f t="shared" si="93"/>
        <v>0.48672827999215668</v>
      </c>
      <c r="H109" s="7">
        <f t="shared" si="94"/>
        <v>8.5689554146533061E-3</v>
      </c>
      <c r="I109" s="32">
        <f t="shared" si="95"/>
        <v>93.558302518263773</v>
      </c>
      <c r="J109" s="2">
        <f t="shared" si="106"/>
        <v>2.5175849857547514</v>
      </c>
      <c r="K109" s="2">
        <f t="shared" si="96"/>
        <v>5.4835283558718615</v>
      </c>
      <c r="L109" s="2">
        <f t="shared" si="112"/>
        <v>1.4574900644389683</v>
      </c>
      <c r="M109" s="2">
        <f t="shared" si="97"/>
        <v>1</v>
      </c>
      <c r="N109" s="2">
        <f t="shared" si="98"/>
        <v>1</v>
      </c>
      <c r="O109" s="2">
        <f t="shared" si="99"/>
        <v>1</v>
      </c>
      <c r="P109" s="2">
        <f t="shared" si="100"/>
        <v>0.64925275244358949</v>
      </c>
      <c r="Q109" s="6">
        <f t="shared" si="101"/>
        <v>207</v>
      </c>
      <c r="R109" s="2">
        <f t="shared" si="126"/>
        <v>0.05</v>
      </c>
      <c r="S109" s="2">
        <f t="shared" si="126"/>
        <v>0.1</v>
      </c>
      <c r="T109" s="2">
        <f t="shared" si="126"/>
        <v>0.15</v>
      </c>
      <c r="U109" s="2">
        <f t="shared" si="126"/>
        <v>0.2</v>
      </c>
      <c r="V109" s="2">
        <f t="shared" si="126"/>
        <v>0.2</v>
      </c>
      <c r="W109" s="2">
        <f t="shared" si="126"/>
        <v>0.15</v>
      </c>
      <c r="X109" s="2">
        <f t="shared" si="126"/>
        <v>0.1</v>
      </c>
      <c r="Y109" s="2">
        <f t="shared" si="126"/>
        <v>0.05</v>
      </c>
      <c r="Z109" s="21">
        <f t="shared" si="121"/>
        <v>10697539982.056215</v>
      </c>
      <c r="AA109" s="21">
        <f t="shared" si="121"/>
        <v>1254882882.1547067</v>
      </c>
      <c r="AB109" s="21">
        <f t="shared" si="121"/>
        <v>147512634.72392833</v>
      </c>
      <c r="AC109" s="21">
        <f t="shared" si="121"/>
        <v>17373378.255024102</v>
      </c>
      <c r="AD109" s="21">
        <f t="shared" si="121"/>
        <v>2049746.8960532781</v>
      </c>
      <c r="AE109" s="21">
        <f t="shared" si="121"/>
        <v>242223.93702274162</v>
      </c>
      <c r="AF109" s="21">
        <f t="shared" si="121"/>
        <v>28666.953217559625</v>
      </c>
      <c r="AG109" s="21">
        <f t="shared" si="121"/>
        <v>3397.3971296208019</v>
      </c>
      <c r="AH109" s="2">
        <f t="shared" si="113"/>
        <v>41.92529683529412</v>
      </c>
      <c r="AI109" s="2">
        <f t="shared" si="113"/>
        <v>44.021561677058827</v>
      </c>
      <c r="AJ109" s="2">
        <f t="shared" si="113"/>
        <v>46.117826518823527</v>
      </c>
      <c r="AK109" s="2">
        <f t="shared" si="113"/>
        <v>48.214091360588235</v>
      </c>
      <c r="AL109" s="2">
        <f t="shared" si="113"/>
        <v>50.310356202352942</v>
      </c>
      <c r="AM109" s="2">
        <f t="shared" si="113"/>
        <v>52.406621044117642</v>
      </c>
      <c r="AN109" s="2">
        <f t="shared" si="113"/>
        <v>54.50288588588235</v>
      </c>
      <c r="AO109" s="2">
        <f t="shared" si="60"/>
        <v>56.599150727647064</v>
      </c>
      <c r="AP109" s="2">
        <f t="shared" si="75"/>
        <v>6.779176161019301E-4</v>
      </c>
      <c r="AQ109" s="2">
        <f t="shared" si="75"/>
        <v>7.9523630047893405E-5</v>
      </c>
      <c r="AR109" s="2">
        <f t="shared" si="75"/>
        <v>9.3480757112777362E-6</v>
      </c>
      <c r="AS109" s="2">
        <f t="shared" si="75"/>
        <v>1.1009745408761233E-6</v>
      </c>
      <c r="AT109" s="2">
        <f t="shared" si="125"/>
        <v>1.2989524056104658E-7</v>
      </c>
      <c r="AU109" s="2">
        <f t="shared" si="125"/>
        <v>1.5350059380401951E-8</v>
      </c>
      <c r="AV109" s="2">
        <f t="shared" si="125"/>
        <v>1.8166637019999785E-9</v>
      </c>
      <c r="AW109" s="2">
        <f t="shared" si="125"/>
        <v>2.1529766347406863E-10</v>
      </c>
      <c r="AX109" s="2"/>
      <c r="AY109" s="6">
        <f t="shared" si="102"/>
        <v>207</v>
      </c>
      <c r="AZ109" s="2">
        <f t="shared" si="127"/>
        <v>0.05</v>
      </c>
      <c r="BA109" s="2">
        <f t="shared" si="127"/>
        <v>0.15</v>
      </c>
      <c r="BB109" s="2">
        <f t="shared" si="127"/>
        <v>0.2</v>
      </c>
      <c r="BC109" s="2">
        <f t="shared" si="127"/>
        <v>0.2</v>
      </c>
      <c r="BD109" s="2">
        <f t="shared" si="127"/>
        <v>0.2</v>
      </c>
      <c r="BE109" s="2">
        <f t="shared" si="127"/>
        <v>0.15</v>
      </c>
      <c r="BF109" s="2">
        <f t="shared" si="127"/>
        <v>0.05</v>
      </c>
      <c r="BG109" s="21">
        <f t="shared" si="122"/>
        <v>1252147146.2968206</v>
      </c>
      <c r="BH109" s="21">
        <f t="shared" si="122"/>
        <v>147181142.6212512</v>
      </c>
      <c r="BI109" s="21">
        <f t="shared" si="122"/>
        <v>17333248.495891497</v>
      </c>
      <c r="BJ109" s="21">
        <f t="shared" si="122"/>
        <v>2044892.2954157672</v>
      </c>
      <c r="BK109" s="21">
        <f t="shared" si="122"/>
        <v>241636.972059341</v>
      </c>
      <c r="BL109" s="21">
        <f t="shared" si="122"/>
        <v>28596.011044394865</v>
      </c>
      <c r="BM109" s="21">
        <f t="shared" si="122"/>
        <v>3388.8251761346023</v>
      </c>
      <c r="BN109" s="2">
        <f t="shared" si="116"/>
        <v>44.021561677058827</v>
      </c>
      <c r="BO109" s="2">
        <f t="shared" si="116"/>
        <v>46.117826518823527</v>
      </c>
      <c r="BP109" s="2">
        <f t="shared" si="116"/>
        <v>48.214091360588235</v>
      </c>
      <c r="BQ109" s="2">
        <f t="shared" si="116"/>
        <v>50.310356202352942</v>
      </c>
      <c r="BR109" s="2">
        <f t="shared" si="116"/>
        <v>52.406621044117642</v>
      </c>
      <c r="BS109" s="2">
        <f t="shared" si="116"/>
        <v>54.50288588588235</v>
      </c>
      <c r="BT109" s="2">
        <f t="shared" si="116"/>
        <v>56.599150727647064</v>
      </c>
      <c r="BU109" s="2">
        <f t="shared" si="84"/>
        <v>7.935026275651894E-5</v>
      </c>
      <c r="BV109" s="2">
        <f t="shared" si="84"/>
        <v>9.3270686071790511E-6</v>
      </c>
      <c r="BW109" s="2">
        <f t="shared" si="84"/>
        <v>1.0984314636180366E-6</v>
      </c>
      <c r="BX109" s="2">
        <f t="shared" si="82"/>
        <v>1.2958759793509531E-7</v>
      </c>
      <c r="BY109" s="2">
        <f t="shared" si="82"/>
        <v>1.5312862614660468E-8</v>
      </c>
      <c r="BZ109" s="2">
        <f t="shared" si="82"/>
        <v>1.8121680002785112E-9</v>
      </c>
      <c r="CA109" s="2">
        <f t="shared" si="82"/>
        <v>2.1475444715681899E-10</v>
      </c>
      <c r="CB109" s="2"/>
      <c r="CC109" s="6">
        <f t="shared" si="103"/>
        <v>207</v>
      </c>
      <c r="CD109" s="2">
        <f t="shared" si="128"/>
        <v>0</v>
      </c>
      <c r="CE109" s="2">
        <f t="shared" si="128"/>
        <v>0</v>
      </c>
      <c r="CF109" s="2">
        <f t="shared" si="128"/>
        <v>0.05</v>
      </c>
      <c r="CG109" s="2">
        <f t="shared" si="128"/>
        <v>0.95</v>
      </c>
      <c r="CH109" s="2">
        <f t="shared" si="128"/>
        <v>0</v>
      </c>
      <c r="CI109" s="2">
        <f t="shared" si="128"/>
        <v>0</v>
      </c>
      <c r="CJ109" s="2">
        <f t="shared" si="128"/>
        <v>0</v>
      </c>
      <c r="CK109" s="21">
        <f t="shared" si="123"/>
        <v>2044892.2954157672</v>
      </c>
      <c r="CL109" s="21">
        <f t="shared" si="123"/>
        <v>241636.972059341</v>
      </c>
      <c r="CM109" s="21">
        <f t="shared" si="123"/>
        <v>28596.011044394865</v>
      </c>
      <c r="CN109" s="21">
        <f t="shared" si="123"/>
        <v>3388.8251761346023</v>
      </c>
      <c r="CO109" s="21">
        <f t="shared" si="123"/>
        <v>402.11664893329862</v>
      </c>
      <c r="CP109" s="21">
        <f t="shared" si="123"/>
        <v>47.772284806974547</v>
      </c>
      <c r="CQ109" s="21">
        <f t="shared" si="123"/>
        <v>5.6818098720480146</v>
      </c>
      <c r="CR109" s="2">
        <f t="shared" si="117"/>
        <v>50.310356202352942</v>
      </c>
      <c r="CS109" s="2">
        <f t="shared" si="117"/>
        <v>52.406621044117642</v>
      </c>
      <c r="CT109" s="2">
        <f t="shared" si="117"/>
        <v>54.50288588588235</v>
      </c>
      <c r="CU109" s="2">
        <f t="shared" si="117"/>
        <v>56.599150727647064</v>
      </c>
      <c r="CV109" s="2">
        <f t="shared" si="117"/>
        <v>58.695415569411772</v>
      </c>
      <c r="CW109" s="2">
        <f t="shared" si="117"/>
        <v>60.791680411176472</v>
      </c>
      <c r="CX109" s="2">
        <f t="shared" si="117"/>
        <v>62.887945252941179</v>
      </c>
      <c r="CY109" s="2">
        <f t="shared" si="85"/>
        <v>1.2958759793509531E-7</v>
      </c>
      <c r="CZ109" s="2">
        <f t="shared" si="85"/>
        <v>1.5312862614660468E-8</v>
      </c>
      <c r="DA109" s="2">
        <f t="shared" si="85"/>
        <v>1.8121680002785112E-9</v>
      </c>
      <c r="DB109" s="2">
        <f t="shared" si="83"/>
        <v>2.1475444715681899E-10</v>
      </c>
      <c r="DC109" s="2">
        <f t="shared" si="83"/>
        <v>2.5482677372198899E-11</v>
      </c>
      <c r="DD109" s="2">
        <f t="shared" si="83"/>
        <v>3.0273944744597305E-12</v>
      </c>
      <c r="DE109" s="2">
        <f t="shared" si="83"/>
        <v>3.6006399696121764E-13</v>
      </c>
      <c r="DF109" s="2"/>
      <c r="DG109" s="6">
        <f t="shared" si="104"/>
        <v>207</v>
      </c>
      <c r="DH109" s="2">
        <f t="shared" si="120"/>
        <v>0.06</v>
      </c>
      <c r="DI109" s="2">
        <f t="shared" si="120"/>
        <v>0.12</v>
      </c>
      <c r="DJ109" s="2">
        <f t="shared" si="120"/>
        <v>0.14000000000000001</v>
      </c>
      <c r="DK109" s="2">
        <f t="shared" si="120"/>
        <v>0.13</v>
      </c>
      <c r="DL109" s="2">
        <f t="shared" si="120"/>
        <v>0.10999872286932603</v>
      </c>
      <c r="DM109" s="2">
        <f t="shared" si="120"/>
        <v>7.4152442001782379E-2</v>
      </c>
      <c r="DN109" s="2">
        <f t="shared" si="120"/>
        <v>1.3402216395891984E-2</v>
      </c>
      <c r="DO109" s="2">
        <f t="shared" si="120"/>
        <v>1.5240270344823515E-3</v>
      </c>
      <c r="DP109" s="2">
        <f t="shared" si="118"/>
        <v>1.6056330438288691E-4</v>
      </c>
      <c r="DQ109" s="2">
        <f t="shared" si="118"/>
        <v>1.3717926970618911E-5</v>
      </c>
      <c r="DR109" s="2">
        <f t="shared" si="118"/>
        <v>9.843756382255098E-7</v>
      </c>
      <c r="DS109" s="2">
        <f t="shared" si="118"/>
        <v>7.8535114951261422E-8</v>
      </c>
      <c r="DT109" s="2">
        <f t="shared" si="118"/>
        <v>0</v>
      </c>
      <c r="DU109" s="21">
        <f t="shared" si="124"/>
        <v>57192.02208878973</v>
      </c>
      <c r="DV109" s="21">
        <f t="shared" si="124"/>
        <v>6777.6503522692046</v>
      </c>
      <c r="DW109" s="21">
        <f t="shared" si="124"/>
        <v>804.23329786659724</v>
      </c>
      <c r="DX109" s="21">
        <f t="shared" si="124"/>
        <v>95.544569613949093</v>
      </c>
      <c r="DY109" s="21">
        <f t="shared" si="124"/>
        <v>11.363619744096029</v>
      </c>
      <c r="DZ109" s="21">
        <f t="shared" si="124"/>
        <v>1.3529540576501069</v>
      </c>
      <c r="EA109" s="21">
        <f t="shared" si="124"/>
        <v>0.1612415286745543</v>
      </c>
      <c r="EB109" s="21">
        <f t="shared" si="124"/>
        <v>1.9234133608991687E-2</v>
      </c>
      <c r="EC109" s="21">
        <f t="shared" si="124"/>
        <v>2.2963961917608347E-3</v>
      </c>
      <c r="ED109" s="21">
        <f t="shared" si="124"/>
        <v>2.7439618260175131E-4</v>
      </c>
      <c r="EE109" s="21">
        <f t="shared" si="124"/>
        <v>3.2813059616684215E-5</v>
      </c>
      <c r="EF109" s="21">
        <f t="shared" si="124"/>
        <v>3.9267634572943212E-6</v>
      </c>
      <c r="EG109" s="21">
        <f t="shared" si="124"/>
        <v>4.7024637217954498E-7</v>
      </c>
      <c r="EH109" s="2">
        <f t="shared" si="119"/>
        <v>54.50288588588235</v>
      </c>
      <c r="EI109" s="2">
        <f t="shared" si="119"/>
        <v>56.599150727647064</v>
      </c>
      <c r="EJ109" s="2">
        <f t="shared" si="119"/>
        <v>58.695415569411772</v>
      </c>
      <c r="EK109" s="2">
        <f t="shared" si="119"/>
        <v>60.791680411176472</v>
      </c>
      <c r="EL109" s="2">
        <f t="shared" si="119"/>
        <v>62.887945252941179</v>
      </c>
      <c r="EM109" s="2">
        <f t="shared" si="119"/>
        <v>64.984210094705887</v>
      </c>
      <c r="EN109" s="2">
        <f t="shared" si="119"/>
        <v>67.080474936470594</v>
      </c>
      <c r="EO109" s="2">
        <f t="shared" si="119"/>
        <v>69.176739778235302</v>
      </c>
      <c r="EP109" s="2">
        <f t="shared" si="119"/>
        <v>71.273004620000009</v>
      </c>
      <c r="EQ109" s="2">
        <f t="shared" si="119"/>
        <v>73.369269461764702</v>
      </c>
      <c r="ER109" s="2">
        <f t="shared" si="119"/>
        <v>75.465534303529409</v>
      </c>
      <c r="ES109" s="2">
        <f t="shared" si="119"/>
        <v>77.561799145294117</v>
      </c>
      <c r="ET109" s="2">
        <f t="shared" si="119"/>
        <v>79.658063987058824</v>
      </c>
      <c r="EU109" s="2">
        <f t="shared" si="115"/>
        <v>3.6243360005570225E-9</v>
      </c>
      <c r="EV109" s="2">
        <f t="shared" si="115"/>
        <v>4.2950889431363798E-10</v>
      </c>
      <c r="EW109" s="2">
        <f t="shared" si="115"/>
        <v>5.0965354744397798E-11</v>
      </c>
      <c r="EX109" s="2">
        <f t="shared" si="115"/>
        <v>6.0547889489194611E-12</v>
      </c>
      <c r="EY109" s="2">
        <f t="shared" si="115"/>
        <v>7.2012799392243529E-13</v>
      </c>
      <c r="EZ109" s="2">
        <f t="shared" si="115"/>
        <v>8.5738533437902837E-14</v>
      </c>
      <c r="FA109" s="2">
        <f t="shared" si="115"/>
        <v>1.0218094339325367E-14</v>
      </c>
      <c r="FB109" s="2">
        <f t="shared" si="114"/>
        <v>1.218893131114809E-15</v>
      </c>
      <c r="FC109" s="2">
        <f t="shared" si="114"/>
        <v>1.4552574092273984E-16</v>
      </c>
      <c r="FD109" s="2">
        <f t="shared" si="114"/>
        <v>1.7388858213038738E-17</v>
      </c>
      <c r="FE109" s="2">
        <f t="shared" si="114"/>
        <v>2.0794080872423456E-18</v>
      </c>
      <c r="FF109" s="2">
        <f t="shared" si="114"/>
        <v>2.4884432555730805E-19</v>
      </c>
      <c r="FG109" s="2">
        <f t="shared" si="114"/>
        <v>2.9800150328234786E-20</v>
      </c>
    </row>
    <row r="110" spans="1:163" x14ac:dyDescent="0.25">
      <c r="A110" s="19">
        <v>92</v>
      </c>
      <c r="B110" s="19">
        <v>209</v>
      </c>
      <c r="C110" s="4">
        <f t="shared" si="105"/>
        <v>92</v>
      </c>
      <c r="D110" s="20">
        <f t="shared" si="105"/>
        <v>209</v>
      </c>
      <c r="E110" s="8">
        <f t="shared" si="92"/>
        <v>482.16</v>
      </c>
      <c r="F110" s="21">
        <f t="shared" si="111"/>
        <v>6.3371356147021542E-14</v>
      </c>
      <c r="G110" s="7">
        <f t="shared" si="93"/>
        <v>0.4763769782953125</v>
      </c>
      <c r="H110" s="7">
        <f t="shared" si="94"/>
        <v>8.5942024919626828E-3</v>
      </c>
      <c r="I110" s="32">
        <f t="shared" si="95"/>
        <v>93.633265792287915</v>
      </c>
      <c r="J110" s="2">
        <f t="shared" si="106"/>
        <v>2.6026904393688883</v>
      </c>
      <c r="K110" s="2">
        <f t="shared" si="96"/>
        <v>5.7928622901313815</v>
      </c>
      <c r="L110" s="2">
        <f t="shared" si="112"/>
        <v>1.463416322590565</v>
      </c>
      <c r="M110" s="2">
        <f t="shared" si="97"/>
        <v>1</v>
      </c>
      <c r="N110" s="2">
        <f t="shared" si="98"/>
        <v>1</v>
      </c>
      <c r="O110" s="2">
        <f t="shared" si="99"/>
        <v>1</v>
      </c>
      <c r="P110" s="2">
        <f t="shared" si="100"/>
        <v>0.66290841783471877</v>
      </c>
      <c r="Q110" s="6">
        <f t="shared" si="101"/>
        <v>209</v>
      </c>
      <c r="R110" s="2">
        <f t="shared" si="126"/>
        <v>0.05</v>
      </c>
      <c r="S110" s="2">
        <f t="shared" si="126"/>
        <v>0.1</v>
      </c>
      <c r="T110" s="2">
        <f t="shared" si="126"/>
        <v>0.15</v>
      </c>
      <c r="U110" s="2">
        <f t="shared" si="126"/>
        <v>0.2</v>
      </c>
      <c r="V110" s="2">
        <f t="shared" si="126"/>
        <v>0.2</v>
      </c>
      <c r="W110" s="2">
        <f t="shared" si="126"/>
        <v>0.15</v>
      </c>
      <c r="X110" s="2">
        <f t="shared" si="126"/>
        <v>0.1</v>
      </c>
      <c r="Y110" s="2">
        <f t="shared" si="126"/>
        <v>0.05</v>
      </c>
      <c r="Z110" s="21">
        <f t="shared" si="121"/>
        <v>12833402826.542105</v>
      </c>
      <c r="AA110" s="21">
        <f t="shared" si="121"/>
        <v>1518591247.643822</v>
      </c>
      <c r="AB110" s="21">
        <f t="shared" si="121"/>
        <v>180072093.94294062</v>
      </c>
      <c r="AC110" s="21">
        <f t="shared" si="121"/>
        <v>21393444.310519509</v>
      </c>
      <c r="AD110" s="21">
        <f t="shared" si="121"/>
        <v>2546101.3522666227</v>
      </c>
      <c r="AE110" s="21">
        <f t="shared" si="121"/>
        <v>303508.82421256421</v>
      </c>
      <c r="AF110" s="21">
        <f t="shared" si="121"/>
        <v>36233.846100411502</v>
      </c>
      <c r="AG110" s="21">
        <f t="shared" si="121"/>
        <v>4331.6931743203786</v>
      </c>
      <c r="AH110" s="2">
        <f t="shared" si="113"/>
        <v>41.75139067619633</v>
      </c>
      <c r="AI110" s="2">
        <f t="shared" si="113"/>
        <v>43.83896021000615</v>
      </c>
      <c r="AJ110" s="2">
        <f t="shared" si="113"/>
        <v>45.926529743815962</v>
      </c>
      <c r="AK110" s="2">
        <f t="shared" si="113"/>
        <v>48.014099277625782</v>
      </c>
      <c r="AL110" s="2">
        <f t="shared" si="113"/>
        <v>50.101668811435594</v>
      </c>
      <c r="AM110" s="2">
        <f t="shared" si="113"/>
        <v>52.189238345245414</v>
      </c>
      <c r="AN110" s="2">
        <f t="shared" si="113"/>
        <v>54.276807879055234</v>
      </c>
      <c r="AO110" s="2">
        <f t="shared" si="60"/>
        <v>56.364377412865053</v>
      </c>
      <c r="AP110" s="2">
        <f t="shared" si="75"/>
        <v>8.1327014110103586E-4</v>
      </c>
      <c r="AQ110" s="2">
        <f t="shared" si="75"/>
        <v>9.6235186796253056E-5</v>
      </c>
      <c r="AR110" s="2">
        <f t="shared" si="75"/>
        <v>1.1411412797400188E-5</v>
      </c>
      <c r="AS110" s="2">
        <f t="shared" si="75"/>
        <v>1.3557315786134748E-6</v>
      </c>
      <c r="AT110" s="2">
        <f t="shared" si="125"/>
        <v>1.6134989558090365E-7</v>
      </c>
      <c r="AU110" s="2">
        <f t="shared" si="125"/>
        <v>1.9233765792938237E-8</v>
      </c>
      <c r="AV110" s="2">
        <f t="shared" si="125"/>
        <v>2.2961879658055474E-9</v>
      </c>
      <c r="AW110" s="2">
        <f t="shared" si="125"/>
        <v>2.7450527086947905E-10</v>
      </c>
      <c r="AX110" s="2"/>
      <c r="AY110" s="6">
        <f t="shared" si="102"/>
        <v>209</v>
      </c>
      <c r="AZ110" s="2">
        <f t="shared" si="127"/>
        <v>0.05</v>
      </c>
      <c r="BA110" s="2">
        <f t="shared" si="127"/>
        <v>0.15</v>
      </c>
      <c r="BB110" s="2">
        <f t="shared" si="127"/>
        <v>0.2</v>
      </c>
      <c r="BC110" s="2">
        <f t="shared" si="127"/>
        <v>0.2</v>
      </c>
      <c r="BD110" s="2">
        <f t="shared" si="127"/>
        <v>0.2</v>
      </c>
      <c r="BE110" s="2">
        <f t="shared" si="127"/>
        <v>0.15</v>
      </c>
      <c r="BF110" s="2">
        <f t="shared" si="127"/>
        <v>0.05</v>
      </c>
      <c r="BG110" s="21">
        <f t="shared" si="122"/>
        <v>1515289837.2967205</v>
      </c>
      <c r="BH110" s="21">
        <f t="shared" si="122"/>
        <v>179668502.21902648</v>
      </c>
      <c r="BI110" s="21">
        <f t="shared" si="122"/>
        <v>21344152.760237437</v>
      </c>
      <c r="BJ110" s="21">
        <f t="shared" si="122"/>
        <v>2540085.5930254799</v>
      </c>
      <c r="BK110" s="21">
        <f t="shared" si="122"/>
        <v>302775.02860530285</v>
      </c>
      <c r="BL110" s="21">
        <f t="shared" si="122"/>
        <v>36144.373706453596</v>
      </c>
      <c r="BM110" s="21">
        <f t="shared" si="122"/>
        <v>4320.7867542301774</v>
      </c>
      <c r="BN110" s="2">
        <f t="shared" si="116"/>
        <v>43.83896021000615</v>
      </c>
      <c r="BO110" s="2">
        <f t="shared" si="116"/>
        <v>45.926529743815962</v>
      </c>
      <c r="BP110" s="2">
        <f t="shared" si="116"/>
        <v>48.014099277625782</v>
      </c>
      <c r="BQ110" s="2">
        <f t="shared" si="116"/>
        <v>50.101668811435594</v>
      </c>
      <c r="BR110" s="2">
        <f t="shared" si="116"/>
        <v>52.189238345245414</v>
      </c>
      <c r="BS110" s="2">
        <f t="shared" si="116"/>
        <v>54.276807879055234</v>
      </c>
      <c r="BT110" s="2">
        <f t="shared" si="116"/>
        <v>56.364377412865053</v>
      </c>
      <c r="BU110" s="2">
        <f t="shared" si="84"/>
        <v>9.6025971945359241E-5</v>
      </c>
      <c r="BV110" s="2">
        <f t="shared" si="84"/>
        <v>1.1385836642526026E-5</v>
      </c>
      <c r="BW110" s="2">
        <f t="shared" si="84"/>
        <v>1.3526079062255105E-6</v>
      </c>
      <c r="BX110" s="2">
        <f t="shared" si="82"/>
        <v>1.6096866875953844E-7</v>
      </c>
      <c r="BY110" s="2">
        <f t="shared" si="82"/>
        <v>1.9187264170171357E-8</v>
      </c>
      <c r="BZ110" s="2">
        <f t="shared" si="82"/>
        <v>2.2905179788627149E-9</v>
      </c>
      <c r="CA110" s="2">
        <f t="shared" si="82"/>
        <v>2.7381411623765393E-10</v>
      </c>
      <c r="CB110" s="2"/>
      <c r="CC110" s="6">
        <f t="shared" si="103"/>
        <v>209</v>
      </c>
      <c r="CD110" s="2">
        <f t="shared" si="128"/>
        <v>0</v>
      </c>
      <c r="CE110" s="2">
        <f t="shared" si="128"/>
        <v>0</v>
      </c>
      <c r="CF110" s="2">
        <f t="shared" si="128"/>
        <v>0.05</v>
      </c>
      <c r="CG110" s="2">
        <f t="shared" si="128"/>
        <v>0.95</v>
      </c>
      <c r="CH110" s="2">
        <f t="shared" si="128"/>
        <v>0</v>
      </c>
      <c r="CI110" s="2">
        <f t="shared" si="128"/>
        <v>0</v>
      </c>
      <c r="CJ110" s="2">
        <f t="shared" si="128"/>
        <v>0</v>
      </c>
      <c r="CK110" s="21">
        <f t="shared" si="123"/>
        <v>2540085.5930254799</v>
      </c>
      <c r="CL110" s="21">
        <f t="shared" si="123"/>
        <v>302775.02860530285</v>
      </c>
      <c r="CM110" s="21">
        <f t="shared" si="123"/>
        <v>36144.373706453596</v>
      </c>
      <c r="CN110" s="21">
        <f t="shared" si="123"/>
        <v>4320.7867542301774</v>
      </c>
      <c r="CO110" s="21">
        <f t="shared" si="123"/>
        <v>517.18271357360322</v>
      </c>
      <c r="CP110" s="21">
        <f t="shared" si="123"/>
        <v>61.979220229997431</v>
      </c>
      <c r="CQ110" s="21">
        <f t="shared" si="123"/>
        <v>7.4359219988193148</v>
      </c>
      <c r="CR110" s="2">
        <f t="shared" si="117"/>
        <v>50.101668811435594</v>
      </c>
      <c r="CS110" s="2">
        <f t="shared" si="117"/>
        <v>52.189238345245414</v>
      </c>
      <c r="CT110" s="2">
        <f t="shared" si="117"/>
        <v>54.276807879055234</v>
      </c>
      <c r="CU110" s="2">
        <f t="shared" si="117"/>
        <v>56.364377412865053</v>
      </c>
      <c r="CV110" s="2">
        <f t="shared" si="117"/>
        <v>58.451946946674873</v>
      </c>
      <c r="CW110" s="2">
        <f t="shared" si="117"/>
        <v>60.539516480484686</v>
      </c>
      <c r="CX110" s="2">
        <f t="shared" si="117"/>
        <v>62.627086014294505</v>
      </c>
      <c r="CY110" s="2">
        <f t="shared" si="85"/>
        <v>1.6096866875953844E-7</v>
      </c>
      <c r="CZ110" s="2">
        <f t="shared" si="85"/>
        <v>1.9187264170171357E-8</v>
      </c>
      <c r="DA110" s="2">
        <f t="shared" si="85"/>
        <v>2.2905179788627149E-9</v>
      </c>
      <c r="DB110" s="2">
        <f t="shared" si="83"/>
        <v>2.7381411623765393E-10</v>
      </c>
      <c r="DC110" s="2">
        <f t="shared" si="83"/>
        <v>3.2774569934955843E-11</v>
      </c>
      <c r="DD110" s="2">
        <f t="shared" si="83"/>
        <v>3.9277072389098498E-12</v>
      </c>
      <c r="DE110" s="2">
        <f t="shared" si="83"/>
        <v>4.7122446126865112E-13</v>
      </c>
      <c r="DF110" s="2"/>
      <c r="DG110" s="6">
        <f t="shared" si="104"/>
        <v>209</v>
      </c>
      <c r="DH110" s="2">
        <f t="shared" si="120"/>
        <v>0.06</v>
      </c>
      <c r="DI110" s="2">
        <f t="shared" si="120"/>
        <v>0.12</v>
      </c>
      <c r="DJ110" s="2">
        <f t="shared" si="120"/>
        <v>0.14000000000000001</v>
      </c>
      <c r="DK110" s="2">
        <f t="shared" si="120"/>
        <v>0.13</v>
      </c>
      <c r="DL110" s="2">
        <f t="shared" si="120"/>
        <v>0.10999996174987126</v>
      </c>
      <c r="DM110" s="2">
        <f t="shared" si="120"/>
        <v>8.3238971339926929E-2</v>
      </c>
      <c r="DN110" s="2">
        <f t="shared" si="120"/>
        <v>1.7391240532449791E-2</v>
      </c>
      <c r="DO110" s="2">
        <f t="shared" si="120"/>
        <v>2.0405429377237548E-3</v>
      </c>
      <c r="DP110" s="2">
        <f t="shared" si="118"/>
        <v>2.1748465484731198E-4</v>
      </c>
      <c r="DQ110" s="2">
        <f t="shared" si="118"/>
        <v>1.8750096762609747E-5</v>
      </c>
      <c r="DR110" s="2">
        <f t="shared" si="118"/>
        <v>1.3572897449465326E-6</v>
      </c>
      <c r="DS110" s="2">
        <f t="shared" si="118"/>
        <v>1.0923339227808526E-7</v>
      </c>
      <c r="DT110" s="2">
        <f t="shared" si="118"/>
        <v>0</v>
      </c>
      <c r="DU110" s="21">
        <f t="shared" si="124"/>
        <v>72288.747412907192</v>
      </c>
      <c r="DV110" s="21">
        <f t="shared" si="124"/>
        <v>8641.5735084603548</v>
      </c>
      <c r="DW110" s="21">
        <f t="shared" si="124"/>
        <v>1034.3654271472064</v>
      </c>
      <c r="DX110" s="21">
        <f t="shared" si="124"/>
        <v>123.95844045999486</v>
      </c>
      <c r="DY110" s="21">
        <f t="shared" si="124"/>
        <v>14.87184399763863</v>
      </c>
      <c r="DZ110" s="21">
        <f t="shared" si="124"/>
        <v>1.7861137169182297</v>
      </c>
      <c r="EA110" s="21">
        <f t="shared" si="124"/>
        <v>0.21472410195459618</v>
      </c>
      <c r="EB110" s="21">
        <f t="shared" si="124"/>
        <v>2.5837724370262355E-2</v>
      </c>
      <c r="EC110" s="21">
        <f t="shared" si="124"/>
        <v>3.1117601483016139E-3</v>
      </c>
      <c r="ED110" s="21">
        <f t="shared" si="124"/>
        <v>3.7507226606122682E-4</v>
      </c>
      <c r="EE110" s="21">
        <f t="shared" si="124"/>
        <v>4.5244014993197197E-5</v>
      </c>
      <c r="EF110" s="21">
        <f t="shared" si="124"/>
        <v>5.461684528898488E-6</v>
      </c>
      <c r="EG110" s="21">
        <f t="shared" si="124"/>
        <v>6.5977328614920135E-7</v>
      </c>
      <c r="EH110" s="2">
        <f t="shared" si="119"/>
        <v>54.276807879055234</v>
      </c>
      <c r="EI110" s="2">
        <f t="shared" si="119"/>
        <v>56.364377412865053</v>
      </c>
      <c r="EJ110" s="2">
        <f t="shared" si="119"/>
        <v>58.451946946674873</v>
      </c>
      <c r="EK110" s="2">
        <f t="shared" si="119"/>
        <v>60.539516480484686</v>
      </c>
      <c r="EL110" s="2">
        <f t="shared" si="119"/>
        <v>62.627086014294505</v>
      </c>
      <c r="EM110" s="2">
        <f t="shared" si="119"/>
        <v>64.714655548104318</v>
      </c>
      <c r="EN110" s="2">
        <f t="shared" si="119"/>
        <v>66.802225081914131</v>
      </c>
      <c r="EO110" s="2">
        <f t="shared" si="119"/>
        <v>68.889794615723957</v>
      </c>
      <c r="EP110" s="2">
        <f t="shared" si="119"/>
        <v>70.97736414953377</v>
      </c>
      <c r="EQ110" s="2">
        <f t="shared" si="119"/>
        <v>73.064933683343583</v>
      </c>
      <c r="ER110" s="2">
        <f t="shared" si="119"/>
        <v>75.152503217153395</v>
      </c>
      <c r="ES110" s="2">
        <f t="shared" si="119"/>
        <v>77.240072750963222</v>
      </c>
      <c r="ET110" s="2">
        <f t="shared" si="119"/>
        <v>79.327642284773034</v>
      </c>
      <c r="EU110" s="2">
        <f t="shared" si="115"/>
        <v>4.5810359577254298E-9</v>
      </c>
      <c r="EV110" s="2">
        <f t="shared" si="115"/>
        <v>5.4762823247530787E-10</v>
      </c>
      <c r="EW110" s="2">
        <f t="shared" si="115"/>
        <v>6.5549139869911687E-11</v>
      </c>
      <c r="EX110" s="2">
        <f t="shared" si="115"/>
        <v>7.8554144778196997E-12</v>
      </c>
      <c r="EY110" s="2">
        <f t="shared" si="115"/>
        <v>9.4244892253730224E-13</v>
      </c>
      <c r="EZ110" s="2">
        <f t="shared" si="115"/>
        <v>1.1318844847390555E-13</v>
      </c>
      <c r="FA110" s="2">
        <f t="shared" si="115"/>
        <v>1.3607357538314079E-14</v>
      </c>
      <c r="FB110" s="2">
        <f t="shared" si="114"/>
        <v>1.6373716330964734E-15</v>
      </c>
      <c r="FC110" s="2">
        <f t="shared" si="114"/>
        <v>1.9719646060213016E-16</v>
      </c>
      <c r="FD110" s="2">
        <f t="shared" si="114"/>
        <v>2.3768838153436425E-17</v>
      </c>
      <c r="FE110" s="2">
        <f t="shared" si="114"/>
        <v>2.8671745876550824E-18</v>
      </c>
      <c r="FF110" s="2">
        <f t="shared" si="114"/>
        <v>3.4611435544350366E-19</v>
      </c>
      <c r="FG110" s="2">
        <f t="shared" si="114"/>
        <v>4.181072789285179E-20</v>
      </c>
    </row>
    <row r="111" spans="1:163" x14ac:dyDescent="0.25">
      <c r="A111" s="19">
        <v>93</v>
      </c>
      <c r="B111" s="19">
        <v>211</v>
      </c>
      <c r="C111" s="4">
        <f t="shared" si="105"/>
        <v>93</v>
      </c>
      <c r="D111" s="20">
        <f t="shared" si="105"/>
        <v>211</v>
      </c>
      <c r="E111" s="8">
        <f t="shared" si="92"/>
        <v>484.16</v>
      </c>
      <c r="F111" s="21">
        <f t="shared" si="111"/>
        <v>6.3371356147021542E-14</v>
      </c>
      <c r="G111" s="7">
        <f t="shared" si="93"/>
        <v>0.46649539982830807</v>
      </c>
      <c r="H111" s="7">
        <f t="shared" si="94"/>
        <v>8.6183039028578153E-3</v>
      </c>
      <c r="I111" s="32">
        <f t="shared" si="95"/>
        <v>93.70493775899449</v>
      </c>
      <c r="J111" s="2">
        <f t="shared" si="106"/>
        <v>2.6866076724937842</v>
      </c>
      <c r="K111" s="2">
        <f t="shared" si="96"/>
        <v>6.1147482993659663</v>
      </c>
      <c r="L111" s="2">
        <f t="shared" si="112"/>
        <v>1.4691475945063881</v>
      </c>
      <c r="M111" s="2">
        <f t="shared" si="97"/>
        <v>1</v>
      </c>
      <c r="N111" s="2">
        <f t="shared" si="98"/>
        <v>1</v>
      </c>
      <c r="O111" s="2">
        <f t="shared" si="99"/>
        <v>1</v>
      </c>
      <c r="P111" s="2">
        <f t="shared" si="100"/>
        <v>0.6758697697510202</v>
      </c>
      <c r="Q111" s="6">
        <f t="shared" si="101"/>
        <v>211</v>
      </c>
      <c r="R111" s="2">
        <f t="shared" si="126"/>
        <v>0.05</v>
      </c>
      <c r="S111" s="2">
        <f t="shared" si="126"/>
        <v>0.1</v>
      </c>
      <c r="T111" s="2">
        <f t="shared" si="126"/>
        <v>0.15</v>
      </c>
      <c r="U111" s="2">
        <f t="shared" si="126"/>
        <v>0.2</v>
      </c>
      <c r="V111" s="2">
        <f t="shared" si="126"/>
        <v>0.2</v>
      </c>
      <c r="W111" s="2">
        <f t="shared" si="126"/>
        <v>0.15</v>
      </c>
      <c r="X111" s="2">
        <f t="shared" si="126"/>
        <v>0.1</v>
      </c>
      <c r="Y111" s="2">
        <f t="shared" si="126"/>
        <v>0.05</v>
      </c>
      <c r="Z111" s="21">
        <f t="shared" si="121"/>
        <v>15373078226.539324</v>
      </c>
      <c r="AA111" s="21">
        <f t="shared" si="121"/>
        <v>1834883481.9656513</v>
      </c>
      <c r="AB111" s="21">
        <f t="shared" si="121"/>
        <v>219463504.36628994</v>
      </c>
      <c r="AC111" s="21">
        <f t="shared" si="121"/>
        <v>26299327.669191074</v>
      </c>
      <c r="AD111" s="21">
        <f t="shared" si="121"/>
        <v>3157093.4459544076</v>
      </c>
      <c r="AE111" s="21">
        <f t="shared" si="121"/>
        <v>379603.91638976266</v>
      </c>
      <c r="AF111" s="21">
        <f t="shared" si="121"/>
        <v>45711.053591001575</v>
      </c>
      <c r="AG111" s="21">
        <f t="shared" si="121"/>
        <v>5512.0323313468471</v>
      </c>
      <c r="AH111" s="2">
        <f t="shared" si="113"/>
        <v>41.578921283118852</v>
      </c>
      <c r="AI111" s="2">
        <f t="shared" si="113"/>
        <v>43.657867347274795</v>
      </c>
      <c r="AJ111" s="2">
        <f t="shared" si="113"/>
        <v>45.736813411430738</v>
      </c>
      <c r="AK111" s="2">
        <f t="shared" si="113"/>
        <v>47.815759475586681</v>
      </c>
      <c r="AL111" s="2">
        <f t="shared" si="113"/>
        <v>49.894705539742624</v>
      </c>
      <c r="AM111" s="2">
        <f t="shared" si="113"/>
        <v>51.973651603898567</v>
      </c>
      <c r="AN111" s="2">
        <f t="shared" si="113"/>
        <v>54.052597668054503</v>
      </c>
      <c r="AO111" s="2">
        <f t="shared" si="60"/>
        <v>56.131543732210453</v>
      </c>
      <c r="AP111" s="2">
        <f t="shared" si="75"/>
        <v>9.7421281537208898E-4</v>
      </c>
      <c r="AQ111" s="2">
        <f t="shared" si="75"/>
        <v>1.1627905462399889E-4</v>
      </c>
      <c r="AR111" s="2">
        <f t="shared" si="75"/>
        <v>1.3907699896471754E-5</v>
      </c>
      <c r="AS111" s="2">
        <f t="shared" si="75"/>
        <v>1.6666240601515968E-6</v>
      </c>
      <c r="AT111" s="2">
        <f t="shared" si="125"/>
        <v>2.0006929315300662E-7</v>
      </c>
      <c r="AU111" s="2">
        <f t="shared" si="125"/>
        <v>2.4056014980339914E-8</v>
      </c>
      <c r="AV111" s="2">
        <f t="shared" si="125"/>
        <v>2.896771456970951E-9</v>
      </c>
      <c r="AW111" s="2">
        <f t="shared" si="125"/>
        <v>3.4930496396367857E-10</v>
      </c>
      <c r="AX111" s="2"/>
      <c r="AY111" s="6">
        <f t="shared" si="102"/>
        <v>211</v>
      </c>
      <c r="AZ111" s="2">
        <f t="shared" si="127"/>
        <v>0.05</v>
      </c>
      <c r="BA111" s="2">
        <f t="shared" si="127"/>
        <v>0.15</v>
      </c>
      <c r="BB111" s="2">
        <f t="shared" si="127"/>
        <v>0.2</v>
      </c>
      <c r="BC111" s="2">
        <f t="shared" si="127"/>
        <v>0.2</v>
      </c>
      <c r="BD111" s="2">
        <f t="shared" si="127"/>
        <v>0.2</v>
      </c>
      <c r="BE111" s="2">
        <f t="shared" si="127"/>
        <v>0.15</v>
      </c>
      <c r="BF111" s="2">
        <f t="shared" si="127"/>
        <v>0.05</v>
      </c>
      <c r="BG111" s="21">
        <f t="shared" si="122"/>
        <v>1830905581.9376256</v>
      </c>
      <c r="BH111" s="21">
        <f t="shared" si="122"/>
        <v>218972925.04875639</v>
      </c>
      <c r="BI111" s="21">
        <f t="shared" si="122"/>
        <v>26238884.781125993</v>
      </c>
      <c r="BJ111" s="21">
        <f t="shared" si="122"/>
        <v>3149651.9017654038</v>
      </c>
      <c r="BK111" s="21">
        <f t="shared" si="122"/>
        <v>378688.23881221318</v>
      </c>
      <c r="BL111" s="21">
        <f t="shared" si="122"/>
        <v>45598.42542190721</v>
      </c>
      <c r="BM111" s="21">
        <f t="shared" si="122"/>
        <v>5498.1830613783422</v>
      </c>
      <c r="BN111" s="2">
        <f t="shared" si="116"/>
        <v>43.657867347274795</v>
      </c>
      <c r="BO111" s="2">
        <f t="shared" si="116"/>
        <v>45.736813411430738</v>
      </c>
      <c r="BP111" s="2">
        <f t="shared" si="116"/>
        <v>47.815759475586681</v>
      </c>
      <c r="BQ111" s="2">
        <f t="shared" si="116"/>
        <v>49.894705539742624</v>
      </c>
      <c r="BR111" s="2">
        <f t="shared" si="116"/>
        <v>51.973651603898567</v>
      </c>
      <c r="BS111" s="2">
        <f t="shared" si="116"/>
        <v>54.052597668054503</v>
      </c>
      <c r="BT111" s="2">
        <f t="shared" si="116"/>
        <v>56.131543732210453</v>
      </c>
      <c r="BU111" s="2">
        <f t="shared" si="84"/>
        <v>1.1602696970460545E-4</v>
      </c>
      <c r="BV111" s="2">
        <f t="shared" si="84"/>
        <v>1.3876611219821965E-5</v>
      </c>
      <c r="BW111" s="2">
        <f t="shared" si="84"/>
        <v>1.6627937123654696E-6</v>
      </c>
      <c r="BX111" s="2">
        <f t="shared" si="82"/>
        <v>1.9959771240592145E-7</v>
      </c>
      <c r="BY111" s="2">
        <f t="shared" si="82"/>
        <v>2.3997987250457184E-8</v>
      </c>
      <c r="BZ111" s="2">
        <f t="shared" si="82"/>
        <v>2.889634057155086E-9</v>
      </c>
      <c r="CA111" s="2">
        <f t="shared" si="82"/>
        <v>3.4842731694412827E-10</v>
      </c>
      <c r="CB111" s="2"/>
      <c r="CC111" s="6">
        <f t="shared" si="103"/>
        <v>211</v>
      </c>
      <c r="CD111" s="2">
        <f t="shared" si="128"/>
        <v>0</v>
      </c>
      <c r="CE111" s="2">
        <f t="shared" si="128"/>
        <v>0</v>
      </c>
      <c r="CF111" s="2">
        <f t="shared" si="128"/>
        <v>0.05</v>
      </c>
      <c r="CG111" s="2">
        <f t="shared" si="128"/>
        <v>0.95</v>
      </c>
      <c r="CH111" s="2">
        <f t="shared" si="128"/>
        <v>0</v>
      </c>
      <c r="CI111" s="2">
        <f t="shared" si="128"/>
        <v>0</v>
      </c>
      <c r="CJ111" s="2">
        <f t="shared" si="128"/>
        <v>0</v>
      </c>
      <c r="CK111" s="21">
        <f t="shared" si="123"/>
        <v>3149651.9017654038</v>
      </c>
      <c r="CL111" s="21">
        <f t="shared" si="123"/>
        <v>378688.23881221318</v>
      </c>
      <c r="CM111" s="21">
        <f t="shared" si="123"/>
        <v>45598.42542190721</v>
      </c>
      <c r="CN111" s="21">
        <f t="shared" si="123"/>
        <v>5498.1830613783422</v>
      </c>
      <c r="CO111" s="21">
        <f t="shared" si="123"/>
        <v>663.81557985360519</v>
      </c>
      <c r="CP111" s="21">
        <f t="shared" si="123"/>
        <v>80.241030657672979</v>
      </c>
      <c r="CQ111" s="21">
        <f t="shared" si="123"/>
        <v>9.7102866240500596</v>
      </c>
      <c r="CR111" s="2">
        <f t="shared" si="117"/>
        <v>49.894705539742624</v>
      </c>
      <c r="CS111" s="2">
        <f t="shared" si="117"/>
        <v>51.973651603898567</v>
      </c>
      <c r="CT111" s="2">
        <f t="shared" si="117"/>
        <v>54.052597668054503</v>
      </c>
      <c r="CU111" s="2">
        <f t="shared" si="117"/>
        <v>56.131543732210453</v>
      </c>
      <c r="CV111" s="2">
        <f t="shared" si="117"/>
        <v>58.210489796366396</v>
      </c>
      <c r="CW111" s="2">
        <f t="shared" si="117"/>
        <v>60.289435860522339</v>
      </c>
      <c r="CX111" s="2">
        <f t="shared" si="117"/>
        <v>62.368381924678282</v>
      </c>
      <c r="CY111" s="2">
        <f t="shared" si="85"/>
        <v>1.9959771240592145E-7</v>
      </c>
      <c r="CZ111" s="2">
        <f t="shared" si="85"/>
        <v>2.3997987250457184E-8</v>
      </c>
      <c r="DA111" s="2">
        <f t="shared" si="85"/>
        <v>2.889634057155086E-9</v>
      </c>
      <c r="DB111" s="2">
        <f t="shared" si="83"/>
        <v>3.4842731694412827E-10</v>
      </c>
      <c r="DC111" s="2">
        <f t="shared" si="83"/>
        <v>4.2066893526844437E-11</v>
      </c>
      <c r="DD111" s="2">
        <f t="shared" si="83"/>
        <v>5.0849829314114689E-12</v>
      </c>
      <c r="DE111" s="2">
        <f t="shared" si="83"/>
        <v>6.1535403194233584E-13</v>
      </c>
      <c r="DF111" s="2"/>
      <c r="DG111" s="6">
        <f t="shared" si="104"/>
        <v>211</v>
      </c>
      <c r="DH111" s="2">
        <f t="shared" si="120"/>
        <v>0.06</v>
      </c>
      <c r="DI111" s="2">
        <f t="shared" si="120"/>
        <v>0.12</v>
      </c>
      <c r="DJ111" s="2">
        <f t="shared" si="120"/>
        <v>0.14000000000000001</v>
      </c>
      <c r="DK111" s="2">
        <f t="shared" si="120"/>
        <v>0.13</v>
      </c>
      <c r="DL111" s="2">
        <f t="shared" si="120"/>
        <v>0.10999999959528912</v>
      </c>
      <c r="DM111" s="2">
        <f t="shared" si="120"/>
        <v>9.0488103402172712E-2</v>
      </c>
      <c r="DN111" s="2">
        <f t="shared" si="120"/>
        <v>2.2337667608353481E-2</v>
      </c>
      <c r="DO111" s="2">
        <f t="shared" si="120"/>
        <v>2.722603013637164E-3</v>
      </c>
      <c r="DP111" s="2">
        <f t="shared" si="118"/>
        <v>2.9381550110343604E-4</v>
      </c>
      <c r="DQ111" s="2">
        <f t="shared" si="118"/>
        <v>2.5562533917938836E-5</v>
      </c>
      <c r="DR111" s="2">
        <f t="shared" si="118"/>
        <v>1.8665739052436958E-6</v>
      </c>
      <c r="DS111" s="2">
        <f t="shared" si="118"/>
        <v>1.5152264116746751E-7</v>
      </c>
      <c r="DT111" s="2">
        <f t="shared" si="118"/>
        <v>0</v>
      </c>
      <c r="DU111" s="21">
        <f t="shared" si="124"/>
        <v>91196.85084381442</v>
      </c>
      <c r="DV111" s="21">
        <f t="shared" si="124"/>
        <v>10996.366122756684</v>
      </c>
      <c r="DW111" s="21">
        <f t="shared" si="124"/>
        <v>1327.6311597072104</v>
      </c>
      <c r="DX111" s="21">
        <f t="shared" si="124"/>
        <v>160.48206131534596</v>
      </c>
      <c r="DY111" s="21">
        <f t="shared" si="124"/>
        <v>19.420573248100119</v>
      </c>
      <c r="DZ111" s="21">
        <f t="shared" si="124"/>
        <v>2.3526268973665085</v>
      </c>
      <c r="EA111" s="21">
        <f t="shared" si="124"/>
        <v>0.28528003533351021</v>
      </c>
      <c r="EB111" s="21">
        <f t="shared" si="124"/>
        <v>3.462512822557999E-2</v>
      </c>
      <c r="EC111" s="21">
        <f t="shared" si="124"/>
        <v>4.2061979624115134E-3</v>
      </c>
      <c r="ED111" s="21">
        <f t="shared" si="124"/>
        <v>5.1138141154706681E-4</v>
      </c>
      <c r="EE111" s="21">
        <f t="shared" si="124"/>
        <v>6.2221065865187192E-5</v>
      </c>
      <c r="EF111" s="21">
        <f t="shared" si="124"/>
        <v>7.5761607574015498E-6</v>
      </c>
      <c r="EG111" s="21">
        <f t="shared" si="124"/>
        <v>9.231313514824704E-7</v>
      </c>
      <c r="EH111" s="2">
        <f t="shared" si="119"/>
        <v>54.052597668054503</v>
      </c>
      <c r="EI111" s="2">
        <f t="shared" si="119"/>
        <v>56.131543732210453</v>
      </c>
      <c r="EJ111" s="2">
        <f t="shared" si="119"/>
        <v>58.210489796366396</v>
      </c>
      <c r="EK111" s="2">
        <f t="shared" si="119"/>
        <v>60.289435860522339</v>
      </c>
      <c r="EL111" s="2">
        <f t="shared" si="119"/>
        <v>62.368381924678282</v>
      </c>
      <c r="EM111" s="2">
        <f t="shared" si="119"/>
        <v>64.447327988834232</v>
      </c>
      <c r="EN111" s="2">
        <f t="shared" si="119"/>
        <v>66.526274052990161</v>
      </c>
      <c r="EO111" s="2">
        <f t="shared" si="119"/>
        <v>68.605220117146104</v>
      </c>
      <c r="EP111" s="2">
        <f t="shared" si="119"/>
        <v>70.684166181302047</v>
      </c>
      <c r="EQ111" s="2">
        <f t="shared" si="119"/>
        <v>72.76311224545799</v>
      </c>
      <c r="ER111" s="2">
        <f t="shared" si="119"/>
        <v>74.842058309613932</v>
      </c>
      <c r="ES111" s="2">
        <f t="shared" si="119"/>
        <v>76.921004373769875</v>
      </c>
      <c r="ET111" s="2">
        <f t="shared" si="119"/>
        <v>78.999950437925818</v>
      </c>
      <c r="EU111" s="2">
        <f t="shared" si="115"/>
        <v>5.7792681143101719E-9</v>
      </c>
      <c r="EV111" s="2">
        <f t="shared" si="115"/>
        <v>6.9685463388825654E-10</v>
      </c>
      <c r="EW111" s="2">
        <f t="shared" si="115"/>
        <v>8.4133787053688875E-11</v>
      </c>
      <c r="EX111" s="2">
        <f t="shared" si="115"/>
        <v>1.0169965862822938E-11</v>
      </c>
      <c r="EY111" s="2">
        <f t="shared" si="115"/>
        <v>1.2307080638846717E-12</v>
      </c>
      <c r="EZ111" s="2">
        <f t="shared" si="115"/>
        <v>1.4908915699407531E-13</v>
      </c>
      <c r="FA111" s="2">
        <f t="shared" si="115"/>
        <v>1.8078582720754763E-14</v>
      </c>
      <c r="FB111" s="2">
        <f t="shared" si="114"/>
        <v>2.1942413324195173E-15</v>
      </c>
      <c r="FC111" s="2">
        <f t="shared" si="114"/>
        <v>2.6655246910085635E-16</v>
      </c>
      <c r="FD111" s="2">
        <f t="shared" si="114"/>
        <v>3.2406933558115763E-17</v>
      </c>
      <c r="FE111" s="2">
        <f t="shared" si="114"/>
        <v>3.9430333247900628E-18</v>
      </c>
      <c r="FF111" s="2">
        <f t="shared" si="114"/>
        <v>4.8011158158438205E-19</v>
      </c>
      <c r="FG111" s="2">
        <f t="shared" si="114"/>
        <v>5.8500085645276951E-20</v>
      </c>
    </row>
    <row r="112" spans="1:163" x14ac:dyDescent="0.25">
      <c r="A112" s="19">
        <v>94</v>
      </c>
      <c r="B112" s="19">
        <v>213</v>
      </c>
      <c r="C112" s="4">
        <f t="shared" si="105"/>
        <v>94</v>
      </c>
      <c r="D112" s="20">
        <f t="shared" si="105"/>
        <v>213</v>
      </c>
      <c r="E112" s="8">
        <f t="shared" si="92"/>
        <v>486.16</v>
      </c>
      <c r="F112" s="21">
        <f t="shared" si="111"/>
        <v>6.3371356147021542E-14</v>
      </c>
      <c r="G112" s="7">
        <f t="shared" si="93"/>
        <v>0.45731306415824036</v>
      </c>
      <c r="H112" s="7">
        <f t="shared" si="94"/>
        <v>8.6406998435165187E-3</v>
      </c>
      <c r="I112" s="32">
        <f t="shared" si="95"/>
        <v>93.771634924148486</v>
      </c>
      <c r="J112" s="2">
        <f t="shared" si="106"/>
        <v>2.7670022925934838</v>
      </c>
      <c r="K112" s="2">
        <f t="shared" si="96"/>
        <v>6.4397164396063014</v>
      </c>
      <c r="L112" s="2">
        <f t="shared" si="112"/>
        <v>1.4745422077756032</v>
      </c>
      <c r="M112" s="2">
        <f t="shared" si="97"/>
        <v>1</v>
      </c>
      <c r="N112" s="2">
        <f t="shared" si="98"/>
        <v>1</v>
      </c>
      <c r="O112" s="2">
        <f t="shared" si="99"/>
        <v>1</v>
      </c>
      <c r="P112" s="2">
        <f t="shared" si="100"/>
        <v>0.68784913499758782</v>
      </c>
      <c r="Q112" s="6">
        <f t="shared" si="101"/>
        <v>213</v>
      </c>
      <c r="R112" s="2">
        <f t="shared" si="126"/>
        <v>0.05</v>
      </c>
      <c r="S112" s="2">
        <f t="shared" si="126"/>
        <v>0.1</v>
      </c>
      <c r="T112" s="2">
        <f t="shared" si="126"/>
        <v>0.15</v>
      </c>
      <c r="U112" s="2">
        <f t="shared" si="126"/>
        <v>0.2</v>
      </c>
      <c r="V112" s="2">
        <f t="shared" si="126"/>
        <v>0.2</v>
      </c>
      <c r="W112" s="2">
        <f t="shared" si="126"/>
        <v>0.15</v>
      </c>
      <c r="X112" s="2">
        <f t="shared" si="126"/>
        <v>0.1</v>
      </c>
      <c r="Y112" s="2">
        <f t="shared" si="126"/>
        <v>0.05</v>
      </c>
      <c r="Z112" s="21">
        <f t="shared" si="121"/>
        <v>18388604589.075729</v>
      </c>
      <c r="AA112" s="21">
        <f t="shared" si="121"/>
        <v>2213676730.8486967</v>
      </c>
      <c r="AB112" s="21">
        <f t="shared" si="121"/>
        <v>267045644.51431739</v>
      </c>
      <c r="AC112" s="21">
        <f t="shared" si="121"/>
        <v>32276397.843232751</v>
      </c>
      <c r="AD112" s="21">
        <f t="shared" si="121"/>
        <v>3907912.6611467963</v>
      </c>
      <c r="AE112" s="21">
        <f t="shared" si="121"/>
        <v>473919.84467654506</v>
      </c>
      <c r="AF112" s="21">
        <f t="shared" si="121"/>
        <v>57558.843626690454</v>
      </c>
      <c r="AG112" s="21">
        <f t="shared" si="121"/>
        <v>7000.3385451374998</v>
      </c>
      <c r="AH112" s="2">
        <f t="shared" si="113"/>
        <v>41.407870924047273</v>
      </c>
      <c r="AI112" s="2">
        <f t="shared" si="113"/>
        <v>43.478264470249641</v>
      </c>
      <c r="AJ112" s="2">
        <f t="shared" si="113"/>
        <v>45.548658016452002</v>
      </c>
      <c r="AK112" s="2">
        <f t="shared" si="113"/>
        <v>47.61905156265437</v>
      </c>
      <c r="AL112" s="2">
        <f t="shared" si="113"/>
        <v>49.689445108856731</v>
      </c>
      <c r="AM112" s="2">
        <f t="shared" si="113"/>
        <v>51.759838655059092</v>
      </c>
      <c r="AN112" s="2">
        <f t="shared" si="113"/>
        <v>53.83023220126146</v>
      </c>
      <c r="AO112" s="2">
        <f t="shared" si="60"/>
        <v>55.900625747463828</v>
      </c>
      <c r="AP112" s="2">
        <f t="shared" si="75"/>
        <v>1.1653108104631158E-3</v>
      </c>
      <c r="AQ112" s="2">
        <f t="shared" si="75"/>
        <v>1.4028369650505374E-4</v>
      </c>
      <c r="AR112" s="2">
        <f t="shared" si="75"/>
        <v>1.6923044646029895E-5</v>
      </c>
      <c r="AS112" s="2">
        <f t="shared" si="75"/>
        <v>2.0453991028665319E-6</v>
      </c>
      <c r="AT112" s="2">
        <f t="shared" si="125"/>
        <v>2.4764972504099071E-7</v>
      </c>
      <c r="AU112" s="2">
        <f t="shared" si="125"/>
        <v>3.0032943262138546E-8</v>
      </c>
      <c r="AV112" s="2">
        <f t="shared" si="125"/>
        <v>3.647581978877724E-9</v>
      </c>
      <c r="AW112" s="2">
        <f t="shared" si="125"/>
        <v>4.4362094709363118E-10</v>
      </c>
      <c r="AX112" s="2"/>
      <c r="AY112" s="6">
        <f t="shared" si="102"/>
        <v>213</v>
      </c>
      <c r="AZ112" s="2">
        <f t="shared" si="127"/>
        <v>0.05</v>
      </c>
      <c r="BA112" s="2">
        <f t="shared" si="127"/>
        <v>0.15</v>
      </c>
      <c r="BB112" s="2">
        <f t="shared" si="127"/>
        <v>0.2</v>
      </c>
      <c r="BC112" s="2">
        <f t="shared" si="127"/>
        <v>0.2</v>
      </c>
      <c r="BD112" s="2">
        <f t="shared" si="127"/>
        <v>0.2</v>
      </c>
      <c r="BE112" s="2">
        <f t="shared" si="127"/>
        <v>0.15</v>
      </c>
      <c r="BF112" s="2">
        <f t="shared" si="127"/>
        <v>0.05</v>
      </c>
      <c r="BG112" s="21">
        <f t="shared" si="122"/>
        <v>2208891031.2109232</v>
      </c>
      <c r="BH112" s="21">
        <f t="shared" si="122"/>
        <v>266450280.30055535</v>
      </c>
      <c r="BI112" s="21">
        <f t="shared" si="122"/>
        <v>32202404.317721434</v>
      </c>
      <c r="BJ112" s="21">
        <f t="shared" si="122"/>
        <v>3898723.3972114567</v>
      </c>
      <c r="BK112" s="21">
        <f t="shared" si="122"/>
        <v>472779.26837835915</v>
      </c>
      <c r="BL112" s="21">
        <f t="shared" si="122"/>
        <v>57417.333173819854</v>
      </c>
      <c r="BM112" s="21">
        <f t="shared" si="122"/>
        <v>6982.7866383993442</v>
      </c>
      <c r="BN112" s="2">
        <f t="shared" si="116"/>
        <v>43.478264470249641</v>
      </c>
      <c r="BO112" s="2">
        <f t="shared" si="116"/>
        <v>45.548658016452002</v>
      </c>
      <c r="BP112" s="2">
        <f t="shared" si="116"/>
        <v>47.61905156265437</v>
      </c>
      <c r="BQ112" s="2">
        <f t="shared" si="116"/>
        <v>49.689445108856731</v>
      </c>
      <c r="BR112" s="2">
        <f t="shared" si="116"/>
        <v>51.759838655059092</v>
      </c>
      <c r="BS112" s="2">
        <f t="shared" si="116"/>
        <v>53.83023220126146</v>
      </c>
      <c r="BT112" s="2">
        <f t="shared" si="116"/>
        <v>55.900625747463828</v>
      </c>
      <c r="BU112" s="2">
        <f t="shared" si="84"/>
        <v>1.3998042022889552E-4</v>
      </c>
      <c r="BV112" s="2">
        <f t="shared" si="84"/>
        <v>1.688531560840238E-5</v>
      </c>
      <c r="BW112" s="2">
        <f t="shared" si="84"/>
        <v>2.0407100328087803E-6</v>
      </c>
      <c r="BX112" s="2">
        <f t="shared" si="82"/>
        <v>2.4706738892341531E-7</v>
      </c>
      <c r="BY112" s="2">
        <f t="shared" si="82"/>
        <v>2.9960663395333353E-8</v>
      </c>
      <c r="BZ112" s="2">
        <f t="shared" si="82"/>
        <v>3.6386142695703358E-9</v>
      </c>
      <c r="CA112" s="2">
        <f t="shared" si="82"/>
        <v>4.4250865896066827E-10</v>
      </c>
      <c r="CB112" s="2"/>
      <c r="CC112" s="6">
        <f t="shared" si="103"/>
        <v>213</v>
      </c>
      <c r="CD112" s="2">
        <f t="shared" si="128"/>
        <v>0</v>
      </c>
      <c r="CE112" s="2">
        <f t="shared" si="128"/>
        <v>0</v>
      </c>
      <c r="CF112" s="2">
        <f t="shared" si="128"/>
        <v>0.05</v>
      </c>
      <c r="CG112" s="2">
        <f t="shared" si="128"/>
        <v>0.95</v>
      </c>
      <c r="CH112" s="2">
        <f t="shared" si="128"/>
        <v>0</v>
      </c>
      <c r="CI112" s="2">
        <f t="shared" si="128"/>
        <v>0</v>
      </c>
      <c r="CJ112" s="2">
        <f t="shared" si="128"/>
        <v>0</v>
      </c>
      <c r="CK112" s="21">
        <f t="shared" si="123"/>
        <v>3898723.3972114567</v>
      </c>
      <c r="CL112" s="21">
        <f t="shared" si="123"/>
        <v>472779.26837835915</v>
      </c>
      <c r="CM112" s="21">
        <f t="shared" si="123"/>
        <v>57417.333173819854</v>
      </c>
      <c r="CN112" s="21">
        <f t="shared" si="123"/>
        <v>6982.7866383993442</v>
      </c>
      <c r="CO112" s="21">
        <f t="shared" si="123"/>
        <v>850.30215769157894</v>
      </c>
      <c r="CP112" s="21">
        <f t="shared" si="123"/>
        <v>103.66650889846224</v>
      </c>
      <c r="CQ112" s="21">
        <f t="shared" si="123"/>
        <v>12.652899060655404</v>
      </c>
      <c r="CR112" s="2">
        <f t="shared" si="117"/>
        <v>49.689445108856731</v>
      </c>
      <c r="CS112" s="2">
        <f t="shared" si="117"/>
        <v>51.759838655059092</v>
      </c>
      <c r="CT112" s="2">
        <f t="shared" si="117"/>
        <v>53.83023220126146</v>
      </c>
      <c r="CU112" s="2">
        <f t="shared" si="117"/>
        <v>55.900625747463828</v>
      </c>
      <c r="CV112" s="2">
        <f t="shared" si="117"/>
        <v>57.971019293666188</v>
      </c>
      <c r="CW112" s="2">
        <f t="shared" si="117"/>
        <v>60.041412839868556</v>
      </c>
      <c r="CX112" s="2">
        <f t="shared" si="117"/>
        <v>62.111806386070917</v>
      </c>
      <c r="CY112" s="2">
        <f t="shared" si="85"/>
        <v>2.4706738892341531E-7</v>
      </c>
      <c r="CZ112" s="2">
        <f t="shared" si="85"/>
        <v>2.9960663395333353E-8</v>
      </c>
      <c r="DA112" s="2">
        <f t="shared" si="85"/>
        <v>3.6386142695703358E-9</v>
      </c>
      <c r="DB112" s="2">
        <f t="shared" si="83"/>
        <v>4.4250865896066827E-10</v>
      </c>
      <c r="DC112" s="2">
        <f t="shared" si="83"/>
        <v>5.3884800867653931E-11</v>
      </c>
      <c r="DD112" s="2">
        <f t="shared" si="83"/>
        <v>6.569487255922829E-12</v>
      </c>
      <c r="DE112" s="2">
        <f t="shared" si="83"/>
        <v>8.0183137266510795E-13</v>
      </c>
      <c r="DF112" s="2"/>
      <c r="DG112" s="6">
        <f t="shared" si="104"/>
        <v>213</v>
      </c>
      <c r="DH112" s="2">
        <f t="shared" si="120"/>
        <v>0.06</v>
      </c>
      <c r="DI112" s="2">
        <f t="shared" si="120"/>
        <v>0.12</v>
      </c>
      <c r="DJ112" s="2">
        <f t="shared" si="120"/>
        <v>0.14000000000000001</v>
      </c>
      <c r="DK112" s="2">
        <f t="shared" si="120"/>
        <v>0.13</v>
      </c>
      <c r="DL112" s="2">
        <f t="shared" si="120"/>
        <v>0.10999999999887482</v>
      </c>
      <c r="DM112" s="2">
        <f t="shared" si="120"/>
        <v>9.5458491077298979E-2</v>
      </c>
      <c r="DN112" s="2">
        <f t="shared" si="120"/>
        <v>2.8338343816865855E-2</v>
      </c>
      <c r="DO112" s="2">
        <f t="shared" si="120"/>
        <v>3.6188754766950473E-3</v>
      </c>
      <c r="DP112" s="2">
        <f t="shared" si="118"/>
        <v>3.9589302480161462E-4</v>
      </c>
      <c r="DQ112" s="2">
        <f t="shared" si="118"/>
        <v>3.4761668474858619E-5</v>
      </c>
      <c r="DR112" s="2">
        <f t="shared" si="118"/>
        <v>2.5603088697212504E-6</v>
      </c>
      <c r="DS112" s="2">
        <f t="shared" si="118"/>
        <v>2.0962570696614335E-7</v>
      </c>
      <c r="DT112" s="2">
        <f t="shared" si="118"/>
        <v>0</v>
      </c>
      <c r="DU112" s="21">
        <f t="shared" si="124"/>
        <v>114834.66634763971</v>
      </c>
      <c r="DV112" s="21">
        <f t="shared" si="124"/>
        <v>13965.573276798688</v>
      </c>
      <c r="DW112" s="21">
        <f t="shared" si="124"/>
        <v>1700.6043153831579</v>
      </c>
      <c r="DX112" s="21">
        <f t="shared" si="124"/>
        <v>207.33301779692448</v>
      </c>
      <c r="DY112" s="21">
        <f t="shared" si="124"/>
        <v>25.305798121310808</v>
      </c>
      <c r="DZ112" s="21">
        <f t="shared" si="124"/>
        <v>3.0919108673263747</v>
      </c>
      <c r="EA112" s="21">
        <f t="shared" si="124"/>
        <v>0.37814738830540923</v>
      </c>
      <c r="EB112" s="21">
        <f t="shared" si="124"/>
        <v>4.6291030239342015E-2</v>
      </c>
      <c r="EC112" s="21">
        <f t="shared" si="124"/>
        <v>5.6716681855595247E-3</v>
      </c>
      <c r="ED112" s="21">
        <f t="shared" si="124"/>
        <v>6.9547515628825022E-4</v>
      </c>
      <c r="EE112" s="21">
        <f t="shared" si="124"/>
        <v>8.5347270965389064E-5</v>
      </c>
      <c r="EF112" s="21">
        <f t="shared" si="124"/>
        <v>1.0481340277368901E-5</v>
      </c>
      <c r="EG112" s="21">
        <f t="shared" si="124"/>
        <v>1.288090951301669E-6</v>
      </c>
      <c r="EH112" s="2">
        <f t="shared" si="119"/>
        <v>53.83023220126146</v>
      </c>
      <c r="EI112" s="2">
        <f t="shared" si="119"/>
        <v>55.900625747463828</v>
      </c>
      <c r="EJ112" s="2">
        <f t="shared" si="119"/>
        <v>57.971019293666188</v>
      </c>
      <c r="EK112" s="2">
        <f t="shared" si="119"/>
        <v>60.041412839868556</v>
      </c>
      <c r="EL112" s="2">
        <f t="shared" si="119"/>
        <v>62.111806386070917</v>
      </c>
      <c r="EM112" s="2">
        <f t="shared" si="119"/>
        <v>64.182199932273278</v>
      </c>
      <c r="EN112" s="2">
        <f t="shared" si="119"/>
        <v>66.252593478475646</v>
      </c>
      <c r="EO112" s="2">
        <f t="shared" si="119"/>
        <v>68.322987024678014</v>
      </c>
      <c r="EP112" s="2">
        <f t="shared" si="119"/>
        <v>70.393380570880367</v>
      </c>
      <c r="EQ112" s="2">
        <f t="shared" si="119"/>
        <v>72.463774117082735</v>
      </c>
      <c r="ER112" s="2">
        <f t="shared" si="119"/>
        <v>74.534167663285103</v>
      </c>
      <c r="ES112" s="2">
        <f t="shared" si="119"/>
        <v>76.604561209487457</v>
      </c>
      <c r="ET112" s="2">
        <f t="shared" si="119"/>
        <v>78.674954755689825</v>
      </c>
      <c r="EU112" s="2">
        <f t="shared" si="115"/>
        <v>7.2772285391406716E-9</v>
      </c>
      <c r="EV112" s="2">
        <f t="shared" si="115"/>
        <v>8.8501731792133655E-10</v>
      </c>
      <c r="EW112" s="2">
        <f t="shared" si="115"/>
        <v>1.0776960173530786E-10</v>
      </c>
      <c r="EX112" s="2">
        <f t="shared" si="115"/>
        <v>1.3138974511845658E-11</v>
      </c>
      <c r="EY112" s="2">
        <f t="shared" si="115"/>
        <v>1.6036627453302159E-12</v>
      </c>
      <c r="EZ112" s="2">
        <f t="shared" si="115"/>
        <v>1.9593858474818595E-13</v>
      </c>
      <c r="FA112" s="2">
        <f t="shared" si="115"/>
        <v>2.3963712820368136E-14</v>
      </c>
      <c r="FB112" s="2">
        <f t="shared" si="114"/>
        <v>2.9335253637098864E-15</v>
      </c>
      <c r="FC112" s="2">
        <f t="shared" si="114"/>
        <v>3.594213045348241E-16</v>
      </c>
      <c r="FD112" s="2">
        <f t="shared" si="114"/>
        <v>4.4073203820548173E-17</v>
      </c>
      <c r="FE112" s="2">
        <f t="shared" si="114"/>
        <v>5.4085723045240219E-18</v>
      </c>
      <c r="FF112" s="2">
        <f t="shared" si="114"/>
        <v>6.6421674761526607E-19</v>
      </c>
      <c r="FG112" s="2">
        <f t="shared" si="114"/>
        <v>8.162807042469384E-20</v>
      </c>
    </row>
    <row r="113" spans="1:163" x14ac:dyDescent="0.25">
      <c r="A113" s="19">
        <v>95</v>
      </c>
      <c r="B113" s="19">
        <v>215</v>
      </c>
      <c r="C113" s="4">
        <f t="shared" si="105"/>
        <v>95</v>
      </c>
      <c r="D113" s="20">
        <f t="shared" si="105"/>
        <v>215</v>
      </c>
      <c r="E113" s="8">
        <f t="shared" si="92"/>
        <v>488.16</v>
      </c>
      <c r="F113" s="21">
        <f t="shared" si="111"/>
        <v>6.3371356147021542E-14</v>
      </c>
      <c r="G113" s="7">
        <f t="shared" si="93"/>
        <v>0.44867903568488265</v>
      </c>
      <c r="H113" s="7">
        <f t="shared" si="94"/>
        <v>8.6617584495490962E-3</v>
      </c>
      <c r="I113" s="32">
        <f t="shared" si="95"/>
        <v>93.834434687805867</v>
      </c>
      <c r="J113" s="2">
        <f t="shared" si="106"/>
        <v>2.8447825983833375</v>
      </c>
      <c r="K113" s="2">
        <f t="shared" si="96"/>
        <v>6.7704123770189293</v>
      </c>
      <c r="L113" s="2">
        <f t="shared" si="112"/>
        <v>1.4796789740501533</v>
      </c>
      <c r="M113" s="2">
        <f t="shared" si="97"/>
        <v>1</v>
      </c>
      <c r="N113" s="2">
        <f t="shared" si="98"/>
        <v>1</v>
      </c>
      <c r="O113" s="2">
        <f t="shared" si="99"/>
        <v>1</v>
      </c>
      <c r="P113" s="2">
        <f t="shared" si="100"/>
        <v>0.69905666355789131</v>
      </c>
      <c r="Q113" s="6">
        <f t="shared" si="101"/>
        <v>215</v>
      </c>
      <c r="R113" s="2">
        <f t="shared" si="126"/>
        <v>0.05</v>
      </c>
      <c r="S113" s="2">
        <f t="shared" si="126"/>
        <v>0.1</v>
      </c>
      <c r="T113" s="2">
        <f t="shared" si="126"/>
        <v>0.15</v>
      </c>
      <c r="U113" s="2">
        <f t="shared" si="126"/>
        <v>0.2</v>
      </c>
      <c r="V113" s="2">
        <f t="shared" si="126"/>
        <v>0.2</v>
      </c>
      <c r="W113" s="2">
        <f t="shared" si="126"/>
        <v>0.15</v>
      </c>
      <c r="X113" s="2">
        <f t="shared" si="126"/>
        <v>0.1</v>
      </c>
      <c r="Y113" s="2">
        <f t="shared" si="126"/>
        <v>0.05</v>
      </c>
      <c r="Z113" s="21">
        <f t="shared" si="121"/>
        <v>21964096053.880421</v>
      </c>
      <c r="AA113" s="21">
        <f t="shared" si="121"/>
        <v>2666650469.4458246</v>
      </c>
      <c r="AB113" s="21">
        <f t="shared" si="121"/>
        <v>324432562.4695313</v>
      </c>
      <c r="AC113" s="21">
        <f t="shared" si="121"/>
        <v>39546748.80013749</v>
      </c>
      <c r="AD113" s="21">
        <f t="shared" si="121"/>
        <v>4828999.2280295817</v>
      </c>
      <c r="AE113" s="21">
        <f t="shared" si="121"/>
        <v>590613.73520667187</v>
      </c>
      <c r="AF113" s="21">
        <f t="shared" si="121"/>
        <v>72343.062642383113</v>
      </c>
      <c r="AG113" s="21">
        <f t="shared" si="121"/>
        <v>8873.3966642395753</v>
      </c>
      <c r="AH113" s="2">
        <f t="shared" si="113"/>
        <v>41.238222157560685</v>
      </c>
      <c r="AI113" s="2">
        <f t="shared" si="113"/>
        <v>43.300133265438717</v>
      </c>
      <c r="AJ113" s="2">
        <f t="shared" si="113"/>
        <v>45.362044373316749</v>
      </c>
      <c r="AK113" s="2">
        <f t="shared" si="113"/>
        <v>47.423955481194788</v>
      </c>
      <c r="AL113" s="2">
        <f t="shared" si="113"/>
        <v>49.48586658907282</v>
      </c>
      <c r="AM113" s="2">
        <f t="shared" si="113"/>
        <v>51.547777696950853</v>
      </c>
      <c r="AN113" s="2">
        <f t="shared" si="113"/>
        <v>53.609688804828885</v>
      </c>
      <c r="AO113" s="2">
        <f t="shared" si="113"/>
        <v>55.671599912706931</v>
      </c>
      <c r="AP113" s="2">
        <f t="shared" si="75"/>
        <v>1.3918945534798896E-3</v>
      </c>
      <c r="AQ113" s="2">
        <f t="shared" si="75"/>
        <v>1.6898925661894019E-4</v>
      </c>
      <c r="AR113" s="2">
        <f t="shared" si="75"/>
        <v>2.0559731461949662E-5</v>
      </c>
      <c r="AS113" s="2">
        <f t="shared" si="75"/>
        <v>2.5061311026703808E-6</v>
      </c>
      <c r="AT113" s="2">
        <f t="shared" si="125"/>
        <v>3.0602022991315707E-7</v>
      </c>
      <c r="AU113" s="2">
        <f t="shared" si="125"/>
        <v>3.7427993359104757E-8</v>
      </c>
      <c r="AV113" s="2">
        <f t="shared" si="125"/>
        <v>4.5844779874767519E-9</v>
      </c>
      <c r="AW113" s="2">
        <f t="shared" si="125"/>
        <v>5.6231918024331915E-10</v>
      </c>
      <c r="AX113" s="2"/>
      <c r="AY113" s="6">
        <f t="shared" si="102"/>
        <v>215</v>
      </c>
      <c r="AZ113" s="2">
        <f t="shared" si="127"/>
        <v>0.05</v>
      </c>
      <c r="BA113" s="2">
        <f t="shared" si="127"/>
        <v>0.15</v>
      </c>
      <c r="BB113" s="2">
        <f t="shared" si="127"/>
        <v>0.2</v>
      </c>
      <c r="BC113" s="2">
        <f t="shared" si="127"/>
        <v>0.2</v>
      </c>
      <c r="BD113" s="2">
        <f t="shared" si="127"/>
        <v>0.2</v>
      </c>
      <c r="BE113" s="2">
        <f t="shared" si="127"/>
        <v>0.15</v>
      </c>
      <c r="BF113" s="2">
        <f t="shared" si="127"/>
        <v>0.05</v>
      </c>
      <c r="BG113" s="21">
        <f t="shared" si="122"/>
        <v>2660901601.9255595</v>
      </c>
      <c r="BH113" s="21">
        <f t="shared" si="122"/>
        <v>323711170.70734298</v>
      </c>
      <c r="BI113" s="21">
        <f t="shared" si="122"/>
        <v>39456315.819246382</v>
      </c>
      <c r="BJ113" s="21">
        <f t="shared" si="122"/>
        <v>4817671.2437356031</v>
      </c>
      <c r="BK113" s="21">
        <f t="shared" si="122"/>
        <v>589195.55968591885</v>
      </c>
      <c r="BL113" s="21">
        <f t="shared" si="122"/>
        <v>72165.593228462953</v>
      </c>
      <c r="BM113" s="21">
        <f t="shared" si="122"/>
        <v>8851.1950356836478</v>
      </c>
      <c r="BN113" s="2">
        <f t="shared" si="116"/>
        <v>43.300133265438717</v>
      </c>
      <c r="BO113" s="2">
        <f t="shared" si="116"/>
        <v>45.362044373316749</v>
      </c>
      <c r="BP113" s="2">
        <f t="shared" si="116"/>
        <v>47.423955481194788</v>
      </c>
      <c r="BQ113" s="2">
        <f t="shared" si="116"/>
        <v>49.48586658907282</v>
      </c>
      <c r="BR113" s="2">
        <f t="shared" si="116"/>
        <v>51.547777696950853</v>
      </c>
      <c r="BS113" s="2">
        <f t="shared" si="116"/>
        <v>53.609688804828885</v>
      </c>
      <c r="BT113" s="2">
        <f t="shared" si="116"/>
        <v>55.671599912706931</v>
      </c>
      <c r="BU113" s="2">
        <f t="shared" si="84"/>
        <v>1.686249430878712E-4</v>
      </c>
      <c r="BV113" s="2">
        <f t="shared" si="84"/>
        <v>2.0514015887666488E-5</v>
      </c>
      <c r="BW113" s="2">
        <f t="shared" si="84"/>
        <v>2.5004002420308935E-6</v>
      </c>
      <c r="BX113" s="2">
        <f t="shared" si="82"/>
        <v>3.0530236018603549E-7</v>
      </c>
      <c r="BY113" s="2">
        <f t="shared" si="82"/>
        <v>3.7338121653100124E-8</v>
      </c>
      <c r="BZ113" s="2">
        <f t="shared" si="82"/>
        <v>4.5732315100420148E-9</v>
      </c>
      <c r="CA113" s="2">
        <f t="shared" si="82"/>
        <v>5.6091223293305764E-10</v>
      </c>
      <c r="CB113" s="2"/>
      <c r="CC113" s="6">
        <f t="shared" si="103"/>
        <v>215</v>
      </c>
      <c r="CD113" s="2">
        <f t="shared" si="128"/>
        <v>0</v>
      </c>
      <c r="CE113" s="2">
        <f t="shared" si="128"/>
        <v>0</v>
      </c>
      <c r="CF113" s="2">
        <f t="shared" si="128"/>
        <v>0.05</v>
      </c>
      <c r="CG113" s="2">
        <f t="shared" si="128"/>
        <v>0.95</v>
      </c>
      <c r="CH113" s="2">
        <f t="shared" si="128"/>
        <v>0</v>
      </c>
      <c r="CI113" s="2">
        <f t="shared" si="128"/>
        <v>0</v>
      </c>
      <c r="CJ113" s="2">
        <f t="shared" si="128"/>
        <v>0</v>
      </c>
      <c r="CK113" s="21">
        <f t="shared" si="123"/>
        <v>4817671.2437356031</v>
      </c>
      <c r="CL113" s="21">
        <f t="shared" si="123"/>
        <v>589195.55968591885</v>
      </c>
      <c r="CM113" s="21">
        <f t="shared" si="123"/>
        <v>72165.593228462953</v>
      </c>
      <c r="CN113" s="21">
        <f t="shared" si="123"/>
        <v>8851.1950356836478</v>
      </c>
      <c r="CO113" s="21">
        <f t="shared" si="123"/>
        <v>1087.0067644644573</v>
      </c>
      <c r="CP113" s="21">
        <f t="shared" si="123"/>
        <v>133.65436228600805</v>
      </c>
      <c r="CQ113" s="21">
        <f t="shared" si="123"/>
        <v>16.45206025077389</v>
      </c>
      <c r="CR113" s="2">
        <f t="shared" si="117"/>
        <v>49.48586658907282</v>
      </c>
      <c r="CS113" s="2">
        <f t="shared" si="117"/>
        <v>51.547777696950853</v>
      </c>
      <c r="CT113" s="2">
        <f t="shared" si="117"/>
        <v>53.609688804828885</v>
      </c>
      <c r="CU113" s="2">
        <f t="shared" si="117"/>
        <v>55.671599912706931</v>
      </c>
      <c r="CV113" s="2">
        <f t="shared" si="117"/>
        <v>57.733511020584963</v>
      </c>
      <c r="CW113" s="2">
        <f t="shared" si="117"/>
        <v>59.795422128462995</v>
      </c>
      <c r="CX113" s="2">
        <f t="shared" si="117"/>
        <v>61.857333236341027</v>
      </c>
      <c r="CY113" s="2">
        <f t="shared" si="85"/>
        <v>3.0530236018603549E-7</v>
      </c>
      <c r="CZ113" s="2">
        <f t="shared" si="85"/>
        <v>3.7338121653100124E-8</v>
      </c>
      <c r="DA113" s="2">
        <f t="shared" si="85"/>
        <v>4.5732315100420148E-9</v>
      </c>
      <c r="DB113" s="2">
        <f t="shared" si="83"/>
        <v>5.6091223293305764E-10</v>
      </c>
      <c r="DC113" s="2">
        <f t="shared" si="83"/>
        <v>6.8885092805098695E-11</v>
      </c>
      <c r="DD113" s="2">
        <f t="shared" si="83"/>
        <v>8.4698581930296606E-12</v>
      </c>
      <c r="DE113" s="2">
        <f t="shared" si="83"/>
        <v>1.0425893695040488E-12</v>
      </c>
      <c r="DF113" s="2"/>
      <c r="DG113" s="6">
        <f t="shared" si="104"/>
        <v>215</v>
      </c>
      <c r="DH113" s="2">
        <f t="shared" si="120"/>
        <v>0.06</v>
      </c>
      <c r="DI113" s="2">
        <f t="shared" si="120"/>
        <v>0.12</v>
      </c>
      <c r="DJ113" s="2">
        <f t="shared" si="120"/>
        <v>0.14000000000000001</v>
      </c>
      <c r="DK113" s="2">
        <f t="shared" si="120"/>
        <v>0.13</v>
      </c>
      <c r="DL113" s="2">
        <f t="shared" si="120"/>
        <v>0.10999999999999945</v>
      </c>
      <c r="DM113" s="2">
        <f t="shared" si="120"/>
        <v>9.8265672213016894E-2</v>
      </c>
      <c r="DN113" s="2">
        <f t="shared" si="120"/>
        <v>3.5418035937719854E-2</v>
      </c>
      <c r="DO113" s="2">
        <f t="shared" si="120"/>
        <v>4.7899946973611668E-3</v>
      </c>
      <c r="DP113" s="2">
        <f t="shared" si="118"/>
        <v>5.3201619504121837E-4</v>
      </c>
      <c r="DQ113" s="2">
        <f t="shared" si="118"/>
        <v>4.7152369631564552E-5</v>
      </c>
      <c r="DR113" s="2">
        <f t="shared" si="118"/>
        <v>3.5028970182382491E-6</v>
      </c>
      <c r="DS113" s="2">
        <f t="shared" si="118"/>
        <v>2.8924810295816173E-7</v>
      </c>
      <c r="DT113" s="2">
        <f t="shared" si="118"/>
        <v>0</v>
      </c>
      <c r="DU113" s="21">
        <f t="shared" si="124"/>
        <v>144331.18645692591</v>
      </c>
      <c r="DV113" s="21">
        <f t="shared" si="124"/>
        <v>17702.390071367296</v>
      </c>
      <c r="DW113" s="21">
        <f t="shared" si="124"/>
        <v>2174.0135289289146</v>
      </c>
      <c r="DX113" s="21">
        <f t="shared" si="124"/>
        <v>267.3087245720161</v>
      </c>
      <c r="DY113" s="21">
        <f t="shared" si="124"/>
        <v>32.90412050154778</v>
      </c>
      <c r="DZ113" s="21">
        <f t="shared" si="124"/>
        <v>4.0545502903255981</v>
      </c>
      <c r="EA113" s="21">
        <f t="shared" si="124"/>
        <v>0.50010617067955987</v>
      </c>
      <c r="EB113" s="21">
        <f t="shared" si="124"/>
        <v>6.1742363331133698E-2</v>
      </c>
      <c r="EC113" s="21">
        <f t="shared" si="124"/>
        <v>7.6292602940343218E-3</v>
      </c>
      <c r="ED113" s="21">
        <f t="shared" si="124"/>
        <v>9.4349234158427149E-4</v>
      </c>
      <c r="EE113" s="21">
        <f t="shared" si="124"/>
        <v>1.1677005129838132E-4</v>
      </c>
      <c r="EF113" s="21">
        <f t="shared" si="124"/>
        <v>1.4462509729532114E-5</v>
      </c>
      <c r="EG113" s="21">
        <f t="shared" si="124"/>
        <v>1.7924965426276554E-6</v>
      </c>
      <c r="EH113" s="2">
        <f t="shared" si="119"/>
        <v>53.609688804828885</v>
      </c>
      <c r="EI113" s="2">
        <f t="shared" si="119"/>
        <v>55.671599912706931</v>
      </c>
      <c r="EJ113" s="2">
        <f t="shared" si="119"/>
        <v>57.733511020584963</v>
      </c>
      <c r="EK113" s="2">
        <f t="shared" si="119"/>
        <v>59.795422128462995</v>
      </c>
      <c r="EL113" s="2">
        <f t="shared" si="119"/>
        <v>61.857333236341027</v>
      </c>
      <c r="EM113" s="2">
        <f t="shared" si="119"/>
        <v>63.919244344219067</v>
      </c>
      <c r="EN113" s="2">
        <f t="shared" si="119"/>
        <v>65.981155452097099</v>
      </c>
      <c r="EO113" s="2">
        <f t="shared" si="119"/>
        <v>68.043066559975131</v>
      </c>
      <c r="EP113" s="2">
        <f t="shared" ref="EP113:ET146" si="129">DP$12/$E113</f>
        <v>70.104977667853163</v>
      </c>
      <c r="EQ113" s="2">
        <f t="shared" si="129"/>
        <v>72.166888775731195</v>
      </c>
      <c r="ER113" s="2">
        <f t="shared" si="129"/>
        <v>74.228799883609227</v>
      </c>
      <c r="ES113" s="2">
        <f t="shared" si="129"/>
        <v>76.290710991487273</v>
      </c>
      <c r="ET113" s="2">
        <f t="shared" si="129"/>
        <v>78.352622099365306</v>
      </c>
      <c r="EU113" s="2">
        <f t="shared" si="115"/>
        <v>9.1464630200840296E-9</v>
      </c>
      <c r="EV113" s="2">
        <f t="shared" si="115"/>
        <v>1.1218244658661153E-9</v>
      </c>
      <c r="EW113" s="2">
        <f t="shared" si="115"/>
        <v>1.3777018561019739E-10</v>
      </c>
      <c r="EX113" s="2">
        <f t="shared" si="115"/>
        <v>1.6939716386059321E-11</v>
      </c>
      <c r="EY113" s="2">
        <f t="shared" si="115"/>
        <v>2.0851787390080976E-12</v>
      </c>
      <c r="EZ113" s="2">
        <f t="shared" si="115"/>
        <v>2.5694235046423306E-13</v>
      </c>
      <c r="FA113" s="2">
        <f t="shared" si="115"/>
        <v>3.1692406253457529E-14</v>
      </c>
      <c r="FB113" s="2">
        <f t="shared" si="114"/>
        <v>3.9126972960160769E-15</v>
      </c>
      <c r="FC113" s="2">
        <f t="shared" si="114"/>
        <v>4.8347657123157925E-16</v>
      </c>
      <c r="FD113" s="2">
        <f t="shared" si="114"/>
        <v>5.9790389200524168E-17</v>
      </c>
      <c r="FE113" s="2">
        <f t="shared" si="114"/>
        <v>7.3998765081356983E-18</v>
      </c>
      <c r="FF113" s="2">
        <f t="shared" si="114"/>
        <v>9.165088548499437E-19</v>
      </c>
      <c r="FG113" s="2">
        <f t="shared" si="114"/>
        <v>1.1359293679516193E-19</v>
      </c>
    </row>
    <row r="114" spans="1:163" x14ac:dyDescent="0.25">
      <c r="A114" s="19">
        <v>96</v>
      </c>
      <c r="B114" s="19">
        <v>217</v>
      </c>
      <c r="C114" s="4">
        <f t="shared" si="105"/>
        <v>96</v>
      </c>
      <c r="D114" s="20">
        <f t="shared" si="105"/>
        <v>217</v>
      </c>
      <c r="E114" s="8">
        <f t="shared" si="92"/>
        <v>490.16</v>
      </c>
      <c r="F114" s="21">
        <f t="shared" si="111"/>
        <v>6.3371356147021542E-14</v>
      </c>
      <c r="G114" s="7">
        <f t="shared" si="93"/>
        <v>0.44014972232420896</v>
      </c>
      <c r="H114" s="7">
        <f t="shared" si="94"/>
        <v>8.6825616528678137E-3</v>
      </c>
      <c r="I114" s="32">
        <f t="shared" si="95"/>
        <v>93.896554147943789</v>
      </c>
      <c r="J114" s="2">
        <f t="shared" si="106"/>
        <v>2.9237594906697648</v>
      </c>
      <c r="K114" s="2">
        <f t="shared" si="96"/>
        <v>7.1234663602460397</v>
      </c>
      <c r="L114" s="2">
        <f t="shared" si="112"/>
        <v>1.4848182781376047</v>
      </c>
      <c r="M114" s="2">
        <f t="shared" si="97"/>
        <v>1</v>
      </c>
      <c r="N114" s="2">
        <f t="shared" si="98"/>
        <v>1</v>
      </c>
      <c r="O114" s="2">
        <f t="shared" si="99"/>
        <v>1</v>
      </c>
      <c r="P114" s="2">
        <f t="shared" si="100"/>
        <v>0.71007488486935988</v>
      </c>
      <c r="Q114" s="6">
        <f t="shared" si="101"/>
        <v>217</v>
      </c>
      <c r="R114" s="2">
        <f t="shared" si="126"/>
        <v>0.05</v>
      </c>
      <c r="S114" s="2">
        <f t="shared" si="126"/>
        <v>0.1</v>
      </c>
      <c r="T114" s="2">
        <f t="shared" si="126"/>
        <v>0.15</v>
      </c>
      <c r="U114" s="2">
        <f t="shared" si="126"/>
        <v>0.2</v>
      </c>
      <c r="V114" s="2">
        <f t="shared" si="126"/>
        <v>0.2</v>
      </c>
      <c r="W114" s="2">
        <f t="shared" si="126"/>
        <v>0.15</v>
      </c>
      <c r="X114" s="2">
        <f t="shared" si="126"/>
        <v>0.1</v>
      </c>
      <c r="Y114" s="2">
        <f t="shared" si="126"/>
        <v>0.05</v>
      </c>
      <c r="Z114" s="21">
        <f t="shared" si="121"/>
        <v>26197635093.155445</v>
      </c>
      <c r="AA114" s="21">
        <f t="shared" si="121"/>
        <v>3207540273.8102436</v>
      </c>
      <c r="AB114" s="21">
        <f t="shared" si="121"/>
        <v>393538693.181822</v>
      </c>
      <c r="AC114" s="21">
        <f t="shared" si="121"/>
        <v>48376061.849067613</v>
      </c>
      <c r="AD114" s="21">
        <f t="shared" si="121"/>
        <v>5957078.9930685256</v>
      </c>
      <c r="AE114" s="21">
        <f t="shared" si="121"/>
        <v>734744.02461292618</v>
      </c>
      <c r="AF114" s="21">
        <f t="shared" si="121"/>
        <v>90758.127963884021</v>
      </c>
      <c r="AG114" s="21">
        <f t="shared" si="121"/>
        <v>11226.24440645337</v>
      </c>
      <c r="AH114" s="2">
        <f t="shared" ref="AH114:AO143" si="130">R$12/$E114</f>
        <v>41.069957826903099</v>
      </c>
      <c r="AI114" s="2">
        <f t="shared" si="130"/>
        <v>43.123455718248252</v>
      </c>
      <c r="AJ114" s="2">
        <f t="shared" si="130"/>
        <v>45.176953609593411</v>
      </c>
      <c r="AK114" s="2">
        <f t="shared" si="130"/>
        <v>47.230451500938564</v>
      </c>
      <c r="AL114" s="2">
        <f t="shared" si="130"/>
        <v>49.283949392283716</v>
      </c>
      <c r="AM114" s="2">
        <f t="shared" si="130"/>
        <v>51.337447283628876</v>
      </c>
      <c r="AN114" s="2">
        <f t="shared" si="130"/>
        <v>53.390945174974028</v>
      </c>
      <c r="AO114" s="2">
        <f t="shared" si="130"/>
        <v>55.444443066319188</v>
      </c>
      <c r="AP114" s="2">
        <f t="shared" si="75"/>
        <v>1.6601796637001065E-3</v>
      </c>
      <c r="AQ114" s="2">
        <f t="shared" si="75"/>
        <v>2.0326617704761058E-4</v>
      </c>
      <c r="AR114" s="2">
        <f t="shared" si="75"/>
        <v>2.493908068326086E-5</v>
      </c>
      <c r="AS114" s="2">
        <f t="shared" si="75"/>
        <v>3.0656566444276762E-6</v>
      </c>
      <c r="AT114" s="2">
        <f t="shared" si="125"/>
        <v>3.7750817446568833E-7</v>
      </c>
      <c r="AU114" s="2">
        <f t="shared" si="125"/>
        <v>4.6561725260641784E-8</v>
      </c>
      <c r="AV114" s="2">
        <f t="shared" si="125"/>
        <v>5.7514656504362518E-9</v>
      </c>
      <c r="AW114" s="2">
        <f t="shared" si="125"/>
        <v>7.1142233247486509E-10</v>
      </c>
      <c r="AX114" s="2"/>
      <c r="AY114" s="6">
        <f t="shared" si="102"/>
        <v>217</v>
      </c>
      <c r="AZ114" s="2">
        <f t="shared" si="127"/>
        <v>0.05</v>
      </c>
      <c r="BA114" s="2">
        <f t="shared" si="127"/>
        <v>0.15</v>
      </c>
      <c r="BB114" s="2">
        <f t="shared" si="127"/>
        <v>0.2</v>
      </c>
      <c r="BC114" s="2">
        <f t="shared" si="127"/>
        <v>0.2</v>
      </c>
      <c r="BD114" s="2">
        <f t="shared" si="127"/>
        <v>0.2</v>
      </c>
      <c r="BE114" s="2">
        <f t="shared" si="127"/>
        <v>0.15</v>
      </c>
      <c r="BF114" s="2">
        <f t="shared" si="127"/>
        <v>0.05</v>
      </c>
      <c r="BG114" s="21">
        <f t="shared" si="122"/>
        <v>3200644668.5232687</v>
      </c>
      <c r="BH114" s="21">
        <f t="shared" si="122"/>
        <v>392665957.15272623</v>
      </c>
      <c r="BI114" s="21">
        <f t="shared" si="122"/>
        <v>48265716.69308152</v>
      </c>
      <c r="BJ114" s="21">
        <f t="shared" si="122"/>
        <v>5943138.1877405792</v>
      </c>
      <c r="BK114" s="21">
        <f t="shared" si="122"/>
        <v>732983.7965565573</v>
      </c>
      <c r="BL114" s="21">
        <f t="shared" si="122"/>
        <v>90535.970037894615</v>
      </c>
      <c r="BM114" s="21">
        <f t="shared" si="122"/>
        <v>11198.214693603455</v>
      </c>
      <c r="BN114" s="2">
        <f t="shared" si="116"/>
        <v>43.123455718248252</v>
      </c>
      <c r="BO114" s="2">
        <f t="shared" si="116"/>
        <v>45.176953609593411</v>
      </c>
      <c r="BP114" s="2">
        <f t="shared" si="116"/>
        <v>47.230451500938564</v>
      </c>
      <c r="BQ114" s="2">
        <f t="shared" si="116"/>
        <v>49.283949392283716</v>
      </c>
      <c r="BR114" s="2">
        <f t="shared" si="116"/>
        <v>51.337447283628876</v>
      </c>
      <c r="BS114" s="2">
        <f t="shared" si="116"/>
        <v>53.390945174974028</v>
      </c>
      <c r="BT114" s="2">
        <f t="shared" si="116"/>
        <v>55.444443066319188</v>
      </c>
      <c r="BU114" s="2">
        <f t="shared" si="84"/>
        <v>2.0282919318912021E-4</v>
      </c>
      <c r="BV114" s="2">
        <f t="shared" si="84"/>
        <v>2.4883774217538684E-5</v>
      </c>
      <c r="BW114" s="2">
        <f t="shared" si="84"/>
        <v>3.0586639222485828E-6</v>
      </c>
      <c r="BX114" s="2">
        <f t="shared" si="82"/>
        <v>3.7662472672627478E-7</v>
      </c>
      <c r="BY114" s="2">
        <f t="shared" si="82"/>
        <v>4.6450177221581651E-8</v>
      </c>
      <c r="BZ114" s="2">
        <f t="shared" si="82"/>
        <v>5.7373872013874934E-9</v>
      </c>
      <c r="CA114" s="2">
        <f t="shared" si="82"/>
        <v>7.096460515591544E-10</v>
      </c>
      <c r="CB114" s="2"/>
      <c r="CC114" s="6">
        <f t="shared" si="103"/>
        <v>217</v>
      </c>
      <c r="CD114" s="2">
        <f t="shared" si="128"/>
        <v>0</v>
      </c>
      <c r="CE114" s="2">
        <f t="shared" si="128"/>
        <v>0</v>
      </c>
      <c r="CF114" s="2">
        <f t="shared" si="128"/>
        <v>0.05</v>
      </c>
      <c r="CG114" s="2">
        <f t="shared" si="128"/>
        <v>0.95</v>
      </c>
      <c r="CH114" s="2">
        <f t="shared" si="128"/>
        <v>0</v>
      </c>
      <c r="CI114" s="2">
        <f t="shared" si="128"/>
        <v>0</v>
      </c>
      <c r="CJ114" s="2">
        <f t="shared" si="128"/>
        <v>0</v>
      </c>
      <c r="CK114" s="21">
        <f t="shared" si="123"/>
        <v>5943138.1877405792</v>
      </c>
      <c r="CL114" s="21">
        <f t="shared" si="123"/>
        <v>732983.7965565573</v>
      </c>
      <c r="CM114" s="21">
        <f t="shared" si="123"/>
        <v>90535.970037894615</v>
      </c>
      <c r="CN114" s="21">
        <f t="shared" si="123"/>
        <v>11198.214693603455</v>
      </c>
      <c r="CO114" s="21">
        <f t="shared" si="123"/>
        <v>1386.8672402937304</v>
      </c>
      <c r="CP114" s="21">
        <f t="shared" si="123"/>
        <v>171.9655356273019</v>
      </c>
      <c r="CQ114" s="21">
        <f t="shared" si="123"/>
        <v>21.346864326487328</v>
      </c>
      <c r="CR114" s="2">
        <f t="shared" si="117"/>
        <v>49.283949392283716</v>
      </c>
      <c r="CS114" s="2">
        <f t="shared" si="117"/>
        <v>51.337447283628876</v>
      </c>
      <c r="CT114" s="2">
        <f t="shared" si="117"/>
        <v>53.390945174974028</v>
      </c>
      <c r="CU114" s="2">
        <f t="shared" si="117"/>
        <v>55.444443066319188</v>
      </c>
      <c r="CV114" s="2">
        <f t="shared" si="117"/>
        <v>57.497940957664348</v>
      </c>
      <c r="CW114" s="2">
        <f t="shared" si="117"/>
        <v>59.5514388490095</v>
      </c>
      <c r="CX114" s="2">
        <f t="shared" si="117"/>
        <v>61.604936740354653</v>
      </c>
      <c r="CY114" s="2">
        <f t="shared" si="85"/>
        <v>3.7662472672627478E-7</v>
      </c>
      <c r="CZ114" s="2">
        <f t="shared" si="85"/>
        <v>4.6450177221581651E-8</v>
      </c>
      <c r="DA114" s="2">
        <f t="shared" si="85"/>
        <v>5.7373872013874934E-9</v>
      </c>
      <c r="DB114" s="2">
        <f t="shared" si="83"/>
        <v>7.096460515591544E-10</v>
      </c>
      <c r="DC114" s="2">
        <f t="shared" si="83"/>
        <v>8.788765781329091E-11</v>
      </c>
      <c r="DD114" s="2">
        <f t="shared" si="83"/>
        <v>1.0897689203251072E-11</v>
      </c>
      <c r="DE114" s="2">
        <f t="shared" si="83"/>
        <v>1.3527797418559776E-12</v>
      </c>
      <c r="DF114" s="2"/>
      <c r="DG114" s="6">
        <f t="shared" si="104"/>
        <v>217</v>
      </c>
      <c r="DH114" s="2">
        <f t="shared" si="120"/>
        <v>0.06</v>
      </c>
      <c r="DI114" s="2">
        <f t="shared" si="120"/>
        <v>0.12</v>
      </c>
      <c r="DJ114" s="2">
        <f t="shared" si="120"/>
        <v>0.14000000000000001</v>
      </c>
      <c r="DK114" s="2">
        <f t="shared" si="120"/>
        <v>0.13</v>
      </c>
      <c r="DL114" s="2">
        <f t="shared" si="120"/>
        <v>0.11</v>
      </c>
      <c r="DM114" s="2">
        <f t="shared" si="120"/>
        <v>9.9503491029983779E-2</v>
      </c>
      <c r="DN114" s="2">
        <f t="shared" si="120"/>
        <v>4.3479337127217021E-2</v>
      </c>
      <c r="DO114" s="2">
        <f t="shared" si="120"/>
        <v>6.3100706409498298E-3</v>
      </c>
      <c r="DP114" s="2">
        <f t="shared" si="118"/>
        <v>7.1300753526170723E-4</v>
      </c>
      <c r="DQ114" s="2">
        <f t="shared" si="118"/>
        <v>6.3800069164898776E-5</v>
      </c>
      <c r="DR114" s="2">
        <f t="shared" si="118"/>
        <v>4.7803877621910291E-6</v>
      </c>
      <c r="DS114" s="2">
        <f t="shared" si="118"/>
        <v>3.98079020555997E-7</v>
      </c>
      <c r="DT114" s="2">
        <f t="shared" si="118"/>
        <v>0</v>
      </c>
      <c r="DU114" s="21">
        <f t="shared" si="124"/>
        <v>181071.94007578923</v>
      </c>
      <c r="DV114" s="21">
        <f t="shared" si="124"/>
        <v>22396.42938720691</v>
      </c>
      <c r="DW114" s="21">
        <f t="shared" si="124"/>
        <v>2773.7344805874609</v>
      </c>
      <c r="DX114" s="21">
        <f t="shared" si="124"/>
        <v>343.93107125460381</v>
      </c>
      <c r="DY114" s="21">
        <f t="shared" si="124"/>
        <v>42.693728652974656</v>
      </c>
      <c r="DZ114" s="21">
        <f t="shared" si="124"/>
        <v>5.3053239151502538</v>
      </c>
      <c r="EA114" s="21">
        <f t="shared" si="124"/>
        <v>0.6599130935813422</v>
      </c>
      <c r="EB114" s="21">
        <f t="shared" si="124"/>
        <v>8.2160488518717559E-2</v>
      </c>
      <c r="EC114" s="21">
        <f t="shared" si="124"/>
        <v>1.0238052392673988E-2</v>
      </c>
      <c r="ED114" s="21">
        <f t="shared" si="124"/>
        <v>1.2768161662462469E-3</v>
      </c>
      <c r="EE114" s="21">
        <f t="shared" si="124"/>
        <v>1.5935895570364054E-4</v>
      </c>
      <c r="EF114" s="21">
        <f t="shared" si="124"/>
        <v>1.9904149114017068E-5</v>
      </c>
      <c r="EG114" s="21">
        <f t="shared" si="124"/>
        <v>2.4877868617900287E-6</v>
      </c>
      <c r="EH114" s="2">
        <f t="shared" ref="EH114:EO145" si="131">DH$12/$E114</f>
        <v>53.390945174974028</v>
      </c>
      <c r="EI114" s="2">
        <f t="shared" si="131"/>
        <v>55.444443066319188</v>
      </c>
      <c r="EJ114" s="2">
        <f t="shared" si="131"/>
        <v>57.497940957664348</v>
      </c>
      <c r="EK114" s="2">
        <f t="shared" si="131"/>
        <v>59.5514388490095</v>
      </c>
      <c r="EL114" s="2">
        <f t="shared" si="131"/>
        <v>61.604936740354653</v>
      </c>
      <c r="EM114" s="2">
        <f t="shared" si="131"/>
        <v>63.658434631699812</v>
      </c>
      <c r="EN114" s="2">
        <f t="shared" si="131"/>
        <v>65.711932523044965</v>
      </c>
      <c r="EO114" s="2">
        <f t="shared" si="131"/>
        <v>67.765430414390124</v>
      </c>
      <c r="EP114" s="2">
        <f t="shared" si="129"/>
        <v>69.81892830573527</v>
      </c>
      <c r="EQ114" s="2">
        <f t="shared" si="129"/>
        <v>71.872426197080429</v>
      </c>
      <c r="ER114" s="2">
        <f t="shared" si="129"/>
        <v>73.925924088425589</v>
      </c>
      <c r="ES114" s="2">
        <f t="shared" si="129"/>
        <v>75.979421979770734</v>
      </c>
      <c r="ET114" s="2">
        <f t="shared" si="129"/>
        <v>78.032919871115894</v>
      </c>
      <c r="EU114" s="2">
        <f t="shared" si="115"/>
        <v>1.1474774402774987E-8</v>
      </c>
      <c r="EV114" s="2">
        <f t="shared" si="115"/>
        <v>1.4192921031183088E-9</v>
      </c>
      <c r="EW114" s="2">
        <f t="shared" si="115"/>
        <v>1.7577531562658182E-10</v>
      </c>
      <c r="EX114" s="2">
        <f t="shared" si="115"/>
        <v>2.1795378406502143E-11</v>
      </c>
      <c r="EY114" s="2">
        <f t="shared" si="115"/>
        <v>2.7055594837119552E-12</v>
      </c>
      <c r="EZ114" s="2">
        <f t="shared" si="115"/>
        <v>3.3620557130229744E-13</v>
      </c>
      <c r="FA114" s="2">
        <f t="shared" si="115"/>
        <v>4.1819587679425991E-14</v>
      </c>
      <c r="FB114" s="2">
        <f t="shared" si="114"/>
        <v>5.206621579132925E-15</v>
      </c>
      <c r="FC114" s="2">
        <f t="shared" si="114"/>
        <v>6.4879926442800933E-16</v>
      </c>
      <c r="FD114" s="2">
        <f t="shared" si="114"/>
        <v>8.0913572005465579E-17</v>
      </c>
      <c r="FE114" s="2">
        <f t="shared" si="114"/>
        <v>1.0098793137112835E-17</v>
      </c>
      <c r="FF114" s="2">
        <f t="shared" si="114"/>
        <v>1.2613529223077988E-18</v>
      </c>
      <c r="FG114" s="2">
        <f t="shared" si="114"/>
        <v>1.5765442723637695E-19</v>
      </c>
    </row>
    <row r="115" spans="1:163" x14ac:dyDescent="0.25">
      <c r="A115" s="19">
        <v>97</v>
      </c>
      <c r="B115" s="19">
        <v>219</v>
      </c>
      <c r="C115" s="4">
        <f t="shared" si="105"/>
        <v>97</v>
      </c>
      <c r="D115" s="20">
        <f t="shared" si="105"/>
        <v>219</v>
      </c>
      <c r="E115" s="8">
        <f t="shared" si="92"/>
        <v>492.16</v>
      </c>
      <c r="F115" s="21">
        <f t="shared" si="111"/>
        <v>6.3371356147021542E-14</v>
      </c>
      <c r="G115" s="7">
        <f t="shared" si="93"/>
        <v>0.43128821263260597</v>
      </c>
      <c r="H115" s="7">
        <f t="shared" si="94"/>
        <v>8.7041750911400154E-3</v>
      </c>
      <c r="I115" s="32">
        <f t="shared" si="95"/>
        <v>93.961178814688083</v>
      </c>
      <c r="J115" s="2">
        <f t="shared" si="106"/>
        <v>3.0081284915904898</v>
      </c>
      <c r="K115" s="2">
        <f t="shared" si="96"/>
        <v>7.5208911999701611</v>
      </c>
      <c r="L115" s="2">
        <f t="shared" si="112"/>
        <v>1.4902301200574704</v>
      </c>
      <c r="M115" s="2">
        <f t="shared" si="97"/>
        <v>1</v>
      </c>
      <c r="N115" s="2">
        <f t="shared" si="98"/>
        <v>1</v>
      </c>
      <c r="O115" s="2">
        <f t="shared" si="99"/>
        <v>1</v>
      </c>
      <c r="P115" s="2">
        <f t="shared" si="100"/>
        <v>0.72146645498383932</v>
      </c>
      <c r="Q115" s="6">
        <f t="shared" si="101"/>
        <v>219</v>
      </c>
      <c r="R115" s="2">
        <f t="shared" si="126"/>
        <v>0.05</v>
      </c>
      <c r="S115" s="2">
        <f t="shared" si="126"/>
        <v>0.1</v>
      </c>
      <c r="T115" s="2">
        <f t="shared" si="126"/>
        <v>0.15</v>
      </c>
      <c r="U115" s="2">
        <f t="shared" si="126"/>
        <v>0.2</v>
      </c>
      <c r="V115" s="2">
        <f t="shared" si="126"/>
        <v>0.2</v>
      </c>
      <c r="W115" s="2">
        <f t="shared" si="126"/>
        <v>0.15</v>
      </c>
      <c r="X115" s="2">
        <f t="shared" si="126"/>
        <v>0.1</v>
      </c>
      <c r="Y115" s="2">
        <f t="shared" si="126"/>
        <v>0.05</v>
      </c>
      <c r="Z115" s="21">
        <f t="shared" ref="Z115:AG130" si="132">Z114+(AP115-AP114)/$F115</f>
        <v>31203440758.226837</v>
      </c>
      <c r="AA115" s="21">
        <f t="shared" si="132"/>
        <v>3852477280.9948587</v>
      </c>
      <c r="AB115" s="21">
        <f t="shared" si="132"/>
        <v>476631441.74759436</v>
      </c>
      <c r="AC115" s="21">
        <f t="shared" si="132"/>
        <v>59081673.038600616</v>
      </c>
      <c r="AD115" s="21">
        <f t="shared" si="132"/>
        <v>7336390.3830546262</v>
      </c>
      <c r="AE115" s="21">
        <f t="shared" si="132"/>
        <v>912455.5902204141</v>
      </c>
      <c r="AF115" s="21">
        <f t="shared" si="132"/>
        <v>113654.7585649344</v>
      </c>
      <c r="AG115" s="21">
        <f t="shared" si="132"/>
        <v>14176.298477347516</v>
      </c>
      <c r="AH115" s="2">
        <f t="shared" si="130"/>
        <v>40.903061054199497</v>
      </c>
      <c r="AI115" s="2">
        <f t="shared" si="130"/>
        <v>42.948214106909468</v>
      </c>
      <c r="AJ115" s="2">
        <f t="shared" si="130"/>
        <v>44.993367159619446</v>
      </c>
      <c r="AK115" s="2">
        <f t="shared" si="130"/>
        <v>47.038520212329416</v>
      </c>
      <c r="AL115" s="2">
        <f t="shared" si="130"/>
        <v>49.083673265039394</v>
      </c>
      <c r="AM115" s="2">
        <f t="shared" si="130"/>
        <v>51.128826317749365</v>
      </c>
      <c r="AN115" s="2">
        <f t="shared" si="130"/>
        <v>53.173979370459342</v>
      </c>
      <c r="AO115" s="2">
        <f t="shared" si="130"/>
        <v>55.219132423169327</v>
      </c>
      <c r="AP115" s="2">
        <f t="shared" si="75"/>
        <v>1.9774043573041237E-3</v>
      </c>
      <c r="AQ115" s="2">
        <f t="shared" si="75"/>
        <v>2.4413670982230103E-4</v>
      </c>
      <c r="AR115" s="2">
        <f t="shared" si="75"/>
        <v>3.0204780845857331E-5</v>
      </c>
      <c r="AS115" s="2">
        <f t="shared" si="75"/>
        <v>3.7440857438911112E-6</v>
      </c>
      <c r="AT115" s="2">
        <f t="shared" si="125"/>
        <v>4.6491700779814083E-7</v>
      </c>
      <c r="AU115" s="2">
        <f t="shared" si="125"/>
        <v>5.7823548176198686E-8</v>
      </c>
      <c r="AV115" s="2">
        <f t="shared" si="125"/>
        <v>7.202456182822207E-9</v>
      </c>
      <c r="AW115" s="2">
        <f t="shared" si="125"/>
        <v>8.9837125965446877E-10</v>
      </c>
      <c r="AX115" s="2"/>
      <c r="AY115" s="6">
        <f t="shared" si="102"/>
        <v>219</v>
      </c>
      <c r="AZ115" s="2">
        <f t="shared" si="127"/>
        <v>0.05</v>
      </c>
      <c r="BA115" s="2">
        <f t="shared" si="127"/>
        <v>0.15</v>
      </c>
      <c r="BB115" s="2">
        <f t="shared" si="127"/>
        <v>0.2</v>
      </c>
      <c r="BC115" s="2">
        <f t="shared" si="127"/>
        <v>0.2</v>
      </c>
      <c r="BD115" s="2">
        <f t="shared" si="127"/>
        <v>0.2</v>
      </c>
      <c r="BE115" s="2">
        <f t="shared" si="127"/>
        <v>0.15</v>
      </c>
      <c r="BF115" s="2">
        <f t="shared" si="127"/>
        <v>0.05</v>
      </c>
      <c r="BG115" s="21">
        <f t="shared" ref="BG115:BM130" si="133">BG114+(BU115-BU114)/$F115</f>
        <v>3844218355.8492365</v>
      </c>
      <c r="BH115" s="21">
        <f t="shared" si="133"/>
        <v>475577234.2864908</v>
      </c>
      <c r="BI115" s="21">
        <f t="shared" si="133"/>
        <v>58947247.574106529</v>
      </c>
      <c r="BJ115" s="21">
        <f t="shared" si="133"/>
        <v>7319262.8303762889</v>
      </c>
      <c r="BK115" s="21">
        <f t="shared" si="133"/>
        <v>910274.61623728159</v>
      </c>
      <c r="BL115" s="21">
        <f t="shared" si="133"/>
        <v>113377.16265762181</v>
      </c>
      <c r="BM115" s="21">
        <f t="shared" si="133"/>
        <v>14140.977251763818</v>
      </c>
      <c r="BN115" s="2">
        <f t="shared" si="116"/>
        <v>42.948214106909468</v>
      </c>
      <c r="BO115" s="2">
        <f t="shared" si="116"/>
        <v>44.993367159619446</v>
      </c>
      <c r="BP115" s="2">
        <f t="shared" si="116"/>
        <v>47.038520212329416</v>
      </c>
      <c r="BQ115" s="2">
        <f t="shared" si="116"/>
        <v>49.083673265039394</v>
      </c>
      <c r="BR115" s="2">
        <f t="shared" si="116"/>
        <v>51.128826317749365</v>
      </c>
      <c r="BS115" s="2">
        <f t="shared" si="116"/>
        <v>53.173979370459342</v>
      </c>
      <c r="BT115" s="2">
        <f t="shared" si="116"/>
        <v>55.219132423169327</v>
      </c>
      <c r="BU115" s="2">
        <f t="shared" si="84"/>
        <v>2.43613330535506E-4</v>
      </c>
      <c r="BV115" s="2">
        <f t="shared" si="84"/>
        <v>3.0137974289386883E-5</v>
      </c>
      <c r="BW115" s="2">
        <f t="shared" si="84"/>
        <v>3.7355670199054276E-6</v>
      </c>
      <c r="BX115" s="2">
        <f t="shared" si="82"/>
        <v>4.6383161155743509E-7</v>
      </c>
      <c r="BY115" s="2">
        <f t="shared" si="82"/>
        <v>5.7685336897166205E-8</v>
      </c>
      <c r="BZ115" s="2">
        <f t="shared" si="82"/>
        <v>7.1848645537149452E-9</v>
      </c>
      <c r="CA115" s="2">
        <f t="shared" si="82"/>
        <v>8.9613290568845488E-10</v>
      </c>
      <c r="CB115" s="2"/>
      <c r="CC115" s="6">
        <f t="shared" si="103"/>
        <v>219</v>
      </c>
      <c r="CD115" s="2">
        <f t="shared" si="128"/>
        <v>0</v>
      </c>
      <c r="CE115" s="2">
        <f t="shared" si="128"/>
        <v>0</v>
      </c>
      <c r="CF115" s="2">
        <f t="shared" si="128"/>
        <v>0.05</v>
      </c>
      <c r="CG115" s="2">
        <f t="shared" si="128"/>
        <v>0.95</v>
      </c>
      <c r="CH115" s="2">
        <f t="shared" si="128"/>
        <v>0</v>
      </c>
      <c r="CI115" s="2">
        <f t="shared" si="128"/>
        <v>0</v>
      </c>
      <c r="CJ115" s="2">
        <f t="shared" si="128"/>
        <v>0</v>
      </c>
      <c r="CK115" s="21">
        <f t="shared" ref="CK115:CQ130" si="134">CK114+(CY115-CY114)/$F115</f>
        <v>7319262.8303762889</v>
      </c>
      <c r="CL115" s="21">
        <f t="shared" si="134"/>
        <v>910274.61623728159</v>
      </c>
      <c r="CM115" s="21">
        <f t="shared" si="134"/>
        <v>113377.16265762181</v>
      </c>
      <c r="CN115" s="21">
        <f t="shared" si="134"/>
        <v>14140.977251763818</v>
      </c>
      <c r="CO115" s="21">
        <f t="shared" si="134"/>
        <v>1766.0036246107711</v>
      </c>
      <c r="CP115" s="21">
        <f t="shared" si="134"/>
        <v>220.81270430008547</v>
      </c>
      <c r="CQ115" s="21">
        <f t="shared" si="134"/>
        <v>27.640287293154497</v>
      </c>
      <c r="CR115" s="2">
        <f t="shared" si="117"/>
        <v>49.083673265039394</v>
      </c>
      <c r="CS115" s="2">
        <f t="shared" si="117"/>
        <v>51.128826317749365</v>
      </c>
      <c r="CT115" s="2">
        <f t="shared" si="117"/>
        <v>53.173979370459342</v>
      </c>
      <c r="CU115" s="2">
        <f t="shared" si="117"/>
        <v>55.219132423169327</v>
      </c>
      <c r="CV115" s="2">
        <f t="shared" si="117"/>
        <v>57.264285475879298</v>
      </c>
      <c r="CW115" s="2">
        <f t="shared" si="117"/>
        <v>59.309438528589276</v>
      </c>
      <c r="CX115" s="2">
        <f t="shared" si="117"/>
        <v>61.354591581299246</v>
      </c>
      <c r="CY115" s="2">
        <f t="shared" si="85"/>
        <v>4.6383161155743509E-7</v>
      </c>
      <c r="CZ115" s="2">
        <f t="shared" si="85"/>
        <v>5.7685336897166205E-8</v>
      </c>
      <c r="DA115" s="2">
        <f t="shared" si="85"/>
        <v>7.1848645537149452E-9</v>
      </c>
      <c r="DB115" s="2">
        <f t="shared" si="83"/>
        <v>8.9613290568845488E-10</v>
      </c>
      <c r="DC115" s="2">
        <f t="shared" si="83"/>
        <v>1.1191404465214013E-10</v>
      </c>
      <c r="DD115" s="2">
        <f t="shared" si="83"/>
        <v>1.3993200525987673E-11</v>
      </c>
      <c r="DE115" s="2">
        <f t="shared" si="83"/>
        <v>1.7516024900604877E-12</v>
      </c>
      <c r="DF115" s="2"/>
      <c r="DG115" s="6">
        <f t="shared" si="104"/>
        <v>219</v>
      </c>
      <c r="DH115" s="2">
        <f t="shared" si="120"/>
        <v>0.06</v>
      </c>
      <c r="DI115" s="2">
        <f t="shared" si="120"/>
        <v>0.12</v>
      </c>
      <c r="DJ115" s="2">
        <f t="shared" si="120"/>
        <v>0.14000000000000001</v>
      </c>
      <c r="DK115" s="2">
        <f t="shared" si="120"/>
        <v>0.13</v>
      </c>
      <c r="DL115" s="2">
        <f t="shared" si="120"/>
        <v>0.11</v>
      </c>
      <c r="DM115" s="2">
        <f t="shared" si="120"/>
        <v>9.9901907477399465E-2</v>
      </c>
      <c r="DN115" s="2">
        <f t="shared" si="120"/>
        <v>5.2251105784240588E-2</v>
      </c>
      <c r="DO115" s="2">
        <f t="shared" si="120"/>
        <v>8.2673634900561864E-3</v>
      </c>
      <c r="DP115" s="2">
        <f t="shared" si="118"/>
        <v>9.529129762095857E-4</v>
      </c>
      <c r="DQ115" s="2">
        <f t="shared" si="118"/>
        <v>8.6111331857430251E-5</v>
      </c>
      <c r="DR115" s="2">
        <f t="shared" si="118"/>
        <v>6.5074690562760823E-6</v>
      </c>
      <c r="DS115" s="2">
        <f t="shared" si="118"/>
        <v>5.4645501967653948E-7</v>
      </c>
      <c r="DT115" s="2">
        <f t="shared" si="118"/>
        <v>0</v>
      </c>
      <c r="DU115" s="21">
        <f t="shared" ref="DU115:EG130" si="135">DU114+(EU115-EU114)/$F115</f>
        <v>226754.32531524362</v>
      </c>
      <c r="DV115" s="21">
        <f t="shared" si="135"/>
        <v>28281.954503527635</v>
      </c>
      <c r="DW115" s="21">
        <f t="shared" si="135"/>
        <v>3532.0072492215422</v>
      </c>
      <c r="DX115" s="21">
        <f t="shared" si="135"/>
        <v>441.62540860017094</v>
      </c>
      <c r="DY115" s="21">
        <f t="shared" si="135"/>
        <v>55.280574586308994</v>
      </c>
      <c r="DZ115" s="21">
        <f t="shared" si="135"/>
        <v>6.9270143235206962</v>
      </c>
      <c r="EA115" s="21">
        <f t="shared" si="135"/>
        <v>0.86885348736202317</v>
      </c>
      <c r="EB115" s="21">
        <f t="shared" si="135"/>
        <v>0.10908080918225284</v>
      </c>
      <c r="EC115" s="21">
        <f t="shared" si="135"/>
        <v>1.3706549560537488E-2</v>
      </c>
      <c r="ED115" s="21">
        <f t="shared" si="135"/>
        <v>1.7237113743910181E-3</v>
      </c>
      <c r="EE115" s="21">
        <f t="shared" si="135"/>
        <v>2.1693916480825665E-4</v>
      </c>
      <c r="EF115" s="21">
        <f t="shared" si="135"/>
        <v>2.7323124256932247E-5</v>
      </c>
      <c r="EG115" s="21">
        <f t="shared" si="135"/>
        <v>3.4436983685859153E-6</v>
      </c>
      <c r="EH115" s="2">
        <f t="shared" si="131"/>
        <v>53.173979370459342</v>
      </c>
      <c r="EI115" s="2">
        <f t="shared" si="131"/>
        <v>55.219132423169327</v>
      </c>
      <c r="EJ115" s="2">
        <f t="shared" si="131"/>
        <v>57.264285475879298</v>
      </c>
      <c r="EK115" s="2">
        <f t="shared" si="131"/>
        <v>59.309438528589276</v>
      </c>
      <c r="EL115" s="2">
        <f t="shared" si="131"/>
        <v>61.354591581299246</v>
      </c>
      <c r="EM115" s="2">
        <f t="shared" si="131"/>
        <v>63.399744634009224</v>
      </c>
      <c r="EN115" s="2">
        <f t="shared" si="131"/>
        <v>65.444897686719202</v>
      </c>
      <c r="EO115" s="2">
        <f t="shared" si="131"/>
        <v>67.490050739429165</v>
      </c>
      <c r="EP115" s="2">
        <f t="shared" si="129"/>
        <v>69.535203792139143</v>
      </c>
      <c r="EQ115" s="2">
        <f t="shared" si="129"/>
        <v>71.580356844849121</v>
      </c>
      <c r="ER115" s="2">
        <f t="shared" si="129"/>
        <v>73.625509897559098</v>
      </c>
      <c r="ES115" s="2">
        <f t="shared" si="129"/>
        <v>75.670662950269062</v>
      </c>
      <c r="ET115" s="2">
        <f t="shared" si="129"/>
        <v>77.715816002979039</v>
      </c>
      <c r="EU115" s="2">
        <f t="shared" si="115"/>
        <v>1.436972910742989E-8</v>
      </c>
      <c r="EV115" s="2">
        <f t="shared" si="115"/>
        <v>1.7922658113769098E-9</v>
      </c>
      <c r="EW115" s="2">
        <f t="shared" si="115"/>
        <v>2.2382808930428027E-10</v>
      </c>
      <c r="EX115" s="2">
        <f t="shared" si="115"/>
        <v>2.7986401051975346E-11</v>
      </c>
      <c r="EY115" s="2">
        <f t="shared" si="115"/>
        <v>3.5032049801209753E-12</v>
      </c>
      <c r="EZ115" s="2">
        <f t="shared" si="115"/>
        <v>4.3897429173134958E-13</v>
      </c>
      <c r="FA115" s="2">
        <f t="shared" si="115"/>
        <v>5.5060423787200448E-14</v>
      </c>
      <c r="FB115" s="2">
        <f t="shared" si="114"/>
        <v>6.9125988074938423E-15</v>
      </c>
      <c r="FC115" s="2">
        <f t="shared" si="114"/>
        <v>8.6860263374762274E-16</v>
      </c>
      <c r="FD115" s="2">
        <f t="shared" si="114"/>
        <v>1.092339274012052E-16</v>
      </c>
      <c r="FE115" s="2">
        <f t="shared" si="114"/>
        <v>1.3747729075301435E-17</v>
      </c>
      <c r="FF115" s="2">
        <f t="shared" si="114"/>
        <v>1.7315034383353767E-18</v>
      </c>
      <c r="FG115" s="2">
        <f t="shared" si="114"/>
        <v>2.1823183577857507E-19</v>
      </c>
    </row>
    <row r="116" spans="1:163" x14ac:dyDescent="0.25">
      <c r="A116" s="19">
        <v>98</v>
      </c>
      <c r="B116" s="19">
        <v>221</v>
      </c>
      <c r="C116" s="4">
        <f t="shared" si="105"/>
        <v>98</v>
      </c>
      <c r="D116" s="20">
        <f t="shared" si="105"/>
        <v>221</v>
      </c>
      <c r="E116" s="8">
        <f t="shared" si="92"/>
        <v>494.16</v>
      </c>
      <c r="F116" s="21">
        <f t="shared" si="111"/>
        <v>6.3371356147021542E-14</v>
      </c>
      <c r="G116" s="7">
        <f t="shared" si="93"/>
        <v>0.42195429309603316</v>
      </c>
      <c r="H116" s="7">
        <f t="shared" si="94"/>
        <v>8.7269407485462917E-3</v>
      </c>
      <c r="I116" s="32">
        <f t="shared" si="95"/>
        <v>94.029343393801383</v>
      </c>
      <c r="J116" s="2">
        <f t="shared" si="106"/>
        <v>3.0996215500131417</v>
      </c>
      <c r="K116" s="2">
        <f t="shared" si="96"/>
        <v>7.9768922499327903</v>
      </c>
      <c r="L116" s="2">
        <f t="shared" si="112"/>
        <v>1.4960152801010504</v>
      </c>
      <c r="M116" s="2">
        <f t="shared" si="97"/>
        <v>1</v>
      </c>
      <c r="N116" s="2">
        <f t="shared" si="98"/>
        <v>1</v>
      </c>
      <c r="O116" s="2">
        <f t="shared" si="99"/>
        <v>1</v>
      </c>
      <c r="P116" s="2">
        <f t="shared" si="100"/>
        <v>0.73340429548158026</v>
      </c>
      <c r="Q116" s="6">
        <f t="shared" si="101"/>
        <v>221</v>
      </c>
      <c r="R116" s="2">
        <f t="shared" si="126"/>
        <v>0.05</v>
      </c>
      <c r="S116" s="2">
        <f t="shared" si="126"/>
        <v>0.1</v>
      </c>
      <c r="T116" s="2">
        <f t="shared" si="126"/>
        <v>0.15</v>
      </c>
      <c r="U116" s="2">
        <f t="shared" si="126"/>
        <v>0.2</v>
      </c>
      <c r="V116" s="2">
        <f t="shared" si="126"/>
        <v>0.2</v>
      </c>
      <c r="W116" s="2">
        <f t="shared" si="126"/>
        <v>0.15</v>
      </c>
      <c r="X116" s="2">
        <f t="shared" si="126"/>
        <v>0.1</v>
      </c>
      <c r="Y116" s="2">
        <f t="shared" si="126"/>
        <v>0.05</v>
      </c>
      <c r="Z116" s="21">
        <f t="shared" si="132"/>
        <v>37114349597.409073</v>
      </c>
      <c r="AA116" s="21">
        <f t="shared" si="132"/>
        <v>4620379923.2829437</v>
      </c>
      <c r="AB116" s="21">
        <f t="shared" si="132"/>
        <v>576392382.60857999</v>
      </c>
      <c r="AC116" s="21">
        <f t="shared" si="132"/>
        <v>72042042.580699921</v>
      </c>
      <c r="AD116" s="21">
        <f t="shared" si="132"/>
        <v>9020136.8883399069</v>
      </c>
      <c r="AE116" s="21">
        <f t="shared" si="132"/>
        <v>1131200.7760055382</v>
      </c>
      <c r="AF116" s="21">
        <f t="shared" si="132"/>
        <v>142073.36475244348</v>
      </c>
      <c r="AG116" s="21">
        <f t="shared" si="132"/>
        <v>17868.364999649475</v>
      </c>
      <c r="AH116" s="2">
        <f t="shared" si="130"/>
        <v>40.737515234812257</v>
      </c>
      <c r="AI116" s="2">
        <f t="shared" si="130"/>
        <v>42.774390996552867</v>
      </c>
      <c r="AJ116" s="2">
        <f t="shared" si="130"/>
        <v>44.811266758293478</v>
      </c>
      <c r="AK116" s="2">
        <f t="shared" si="130"/>
        <v>46.848142520034095</v>
      </c>
      <c r="AL116" s="2">
        <f t="shared" si="130"/>
        <v>48.885018281774705</v>
      </c>
      <c r="AM116" s="2">
        <f t="shared" si="130"/>
        <v>50.921894043515316</v>
      </c>
      <c r="AN116" s="2">
        <f t="shared" si="130"/>
        <v>52.958769805255926</v>
      </c>
      <c r="AO116" s="2">
        <f t="shared" si="130"/>
        <v>54.995645566996551</v>
      </c>
      <c r="AP116" s="2">
        <f t="shared" si="75"/>
        <v>2.3519866665045186E-3</v>
      </c>
      <c r="AQ116" s="2">
        <f t="shared" si="75"/>
        <v>2.9279974165297813E-4</v>
      </c>
      <c r="AR116" s="2">
        <f t="shared" si="75"/>
        <v>3.6526766958720805E-5</v>
      </c>
      <c r="AS116" s="2">
        <f t="shared" si="75"/>
        <v>4.5654019379404963E-6</v>
      </c>
      <c r="AT116" s="2">
        <f t="shared" si="125"/>
        <v>5.7161830724587723E-7</v>
      </c>
      <c r="AU116" s="2">
        <f t="shared" si="125"/>
        <v>7.1685727250034173E-8</v>
      </c>
      <c r="AV116" s="2">
        <f t="shared" si="125"/>
        <v>9.0033817967327943E-9</v>
      </c>
      <c r="AW116" s="2">
        <f t="shared" si="125"/>
        <v>1.1323425221577615E-9</v>
      </c>
      <c r="AX116" s="2"/>
      <c r="AY116" s="6">
        <f t="shared" si="102"/>
        <v>221</v>
      </c>
      <c r="AZ116" s="2">
        <f t="shared" si="127"/>
        <v>0.05</v>
      </c>
      <c r="BA116" s="2">
        <f t="shared" si="127"/>
        <v>0.15</v>
      </c>
      <c r="BB116" s="2">
        <f t="shared" si="127"/>
        <v>0.2</v>
      </c>
      <c r="BC116" s="2">
        <f t="shared" si="127"/>
        <v>0.2</v>
      </c>
      <c r="BD116" s="2">
        <f t="shared" si="127"/>
        <v>0.2</v>
      </c>
      <c r="BE116" s="2">
        <f t="shared" si="127"/>
        <v>0.15</v>
      </c>
      <c r="BF116" s="2">
        <f t="shared" si="127"/>
        <v>0.05</v>
      </c>
      <c r="BG116" s="21">
        <f t="shared" si="133"/>
        <v>4610502506.1521873</v>
      </c>
      <c r="BH116" s="21">
        <f t="shared" si="133"/>
        <v>575120904.85232735</v>
      </c>
      <c r="BI116" s="21">
        <f t="shared" si="133"/>
        <v>71878541.708651558</v>
      </c>
      <c r="BJ116" s="21">
        <f t="shared" si="133"/>
        <v>8999128.934470322</v>
      </c>
      <c r="BK116" s="21">
        <f t="shared" si="133"/>
        <v>1128503.1374970679</v>
      </c>
      <c r="BL116" s="21">
        <f t="shared" si="133"/>
        <v>141727.11717335993</v>
      </c>
      <c r="BM116" s="21">
        <f t="shared" si="133"/>
        <v>17823.938097519433</v>
      </c>
      <c r="BN116" s="2">
        <f t="shared" si="116"/>
        <v>42.774390996552867</v>
      </c>
      <c r="BO116" s="2">
        <f t="shared" si="116"/>
        <v>44.811266758293478</v>
      </c>
      <c r="BP116" s="2">
        <f t="shared" si="116"/>
        <v>46.848142520034095</v>
      </c>
      <c r="BQ116" s="2">
        <f t="shared" si="116"/>
        <v>48.885018281774705</v>
      </c>
      <c r="BR116" s="2">
        <f t="shared" si="116"/>
        <v>50.921894043515316</v>
      </c>
      <c r="BS116" s="2">
        <f t="shared" si="116"/>
        <v>52.958769805255926</v>
      </c>
      <c r="BT116" s="2">
        <f t="shared" si="116"/>
        <v>54.995645566996551</v>
      </c>
      <c r="BU116" s="2">
        <f t="shared" si="84"/>
        <v>2.9217379633417212E-4</v>
      </c>
      <c r="BV116" s="2">
        <f t="shared" si="84"/>
        <v>3.6446191688996297E-5</v>
      </c>
      <c r="BW116" s="2">
        <f t="shared" si="84"/>
        <v>4.5550406659475716E-6</v>
      </c>
      <c r="BX116" s="2">
        <f t="shared" si="82"/>
        <v>5.7028700471928761E-7</v>
      </c>
      <c r="BY116" s="2">
        <f t="shared" si="82"/>
        <v>7.1514774239357988E-8</v>
      </c>
      <c r="BZ116" s="2">
        <f t="shared" si="82"/>
        <v>8.9814396180836478E-9</v>
      </c>
      <c r="CA116" s="2">
        <f t="shared" si="82"/>
        <v>1.1295271291203697E-9</v>
      </c>
      <c r="CB116" s="2"/>
      <c r="CC116" s="6">
        <f t="shared" si="103"/>
        <v>221</v>
      </c>
      <c r="CD116" s="2">
        <f t="shared" si="128"/>
        <v>0</v>
      </c>
      <c r="CE116" s="2">
        <f t="shared" si="128"/>
        <v>0</v>
      </c>
      <c r="CF116" s="2">
        <f t="shared" si="128"/>
        <v>0.05</v>
      </c>
      <c r="CG116" s="2">
        <f t="shared" si="128"/>
        <v>0.95</v>
      </c>
      <c r="CH116" s="2">
        <f t="shared" si="128"/>
        <v>0</v>
      </c>
      <c r="CI116" s="2">
        <f t="shared" si="128"/>
        <v>0</v>
      </c>
      <c r="CJ116" s="2">
        <f t="shared" si="128"/>
        <v>0</v>
      </c>
      <c r="CK116" s="21">
        <f t="shared" si="134"/>
        <v>8999128.934470322</v>
      </c>
      <c r="CL116" s="21">
        <f t="shared" si="134"/>
        <v>1128503.1374970679</v>
      </c>
      <c r="CM116" s="21">
        <f t="shared" si="134"/>
        <v>141727.11717335993</v>
      </c>
      <c r="CN116" s="21">
        <f t="shared" si="134"/>
        <v>17823.938097519433</v>
      </c>
      <c r="CO116" s="21">
        <f t="shared" si="134"/>
        <v>2244.4635801381346</v>
      </c>
      <c r="CP116" s="21">
        <f t="shared" si="134"/>
        <v>282.97080564615624</v>
      </c>
      <c r="CQ116" s="21">
        <f t="shared" si="134"/>
        <v>35.71549012229891</v>
      </c>
      <c r="CR116" s="2">
        <f t="shared" si="117"/>
        <v>48.885018281774705</v>
      </c>
      <c r="CS116" s="2">
        <f t="shared" si="117"/>
        <v>50.921894043515316</v>
      </c>
      <c r="CT116" s="2">
        <f t="shared" si="117"/>
        <v>52.958769805255926</v>
      </c>
      <c r="CU116" s="2">
        <f t="shared" si="117"/>
        <v>54.995645566996551</v>
      </c>
      <c r="CV116" s="2">
        <f t="shared" si="117"/>
        <v>57.032521328737161</v>
      </c>
      <c r="CW116" s="2">
        <f t="shared" si="117"/>
        <v>59.069397090477771</v>
      </c>
      <c r="CX116" s="2">
        <f t="shared" si="117"/>
        <v>61.106272852218389</v>
      </c>
      <c r="CY116" s="2">
        <f t="shared" si="85"/>
        <v>5.7028700471928761E-7</v>
      </c>
      <c r="CZ116" s="2">
        <f t="shared" si="85"/>
        <v>7.1514774239357988E-8</v>
      </c>
      <c r="DA116" s="2">
        <f t="shared" si="85"/>
        <v>8.9814396180836478E-9</v>
      </c>
      <c r="DB116" s="2">
        <f t="shared" si="83"/>
        <v>1.1295271291203697E-9</v>
      </c>
      <c r="DC116" s="2">
        <f t="shared" si="83"/>
        <v>1.4223470089595278E-10</v>
      </c>
      <c r="DD116" s="2">
        <f t="shared" si="83"/>
        <v>1.7932243703812184E-11</v>
      </c>
      <c r="DE116" s="2">
        <f t="shared" si="83"/>
        <v>2.2633390445056343E-12</v>
      </c>
      <c r="DF116" s="2"/>
      <c r="DG116" s="6">
        <f t="shared" si="104"/>
        <v>221</v>
      </c>
      <c r="DH116" s="2">
        <f t="shared" si="120"/>
        <v>0.06</v>
      </c>
      <c r="DI116" s="2">
        <f t="shared" si="120"/>
        <v>0.12</v>
      </c>
      <c r="DJ116" s="2">
        <f t="shared" si="120"/>
        <v>0.14000000000000001</v>
      </c>
      <c r="DK116" s="2">
        <f t="shared" si="120"/>
        <v>0.13</v>
      </c>
      <c r="DL116" s="2">
        <f t="shared" si="120"/>
        <v>0.11</v>
      </c>
      <c r="DM116" s="2">
        <f t="shared" si="120"/>
        <v>9.9987966050037416E-2</v>
      </c>
      <c r="DN116" s="2">
        <f t="shared" si="120"/>
        <v>6.1257721138288063E-2</v>
      </c>
      <c r="DO116" s="2">
        <f t="shared" si="120"/>
        <v>1.076322534855814E-2</v>
      </c>
      <c r="DP116" s="2">
        <f t="shared" si="118"/>
        <v>1.2698601271975563E-3</v>
      </c>
      <c r="DQ116" s="2">
        <f t="shared" si="118"/>
        <v>1.1593795757702253E-4</v>
      </c>
      <c r="DR116" s="2">
        <f t="shared" si="118"/>
        <v>8.8366228606084896E-6</v>
      </c>
      <c r="DS116" s="2">
        <f t="shared" si="118"/>
        <v>7.4823706140536579E-7</v>
      </c>
      <c r="DT116" s="2">
        <f t="shared" si="118"/>
        <v>0</v>
      </c>
      <c r="DU116" s="21">
        <f t="shared" si="135"/>
        <v>283454.23434671987</v>
      </c>
      <c r="DV116" s="21">
        <f t="shared" si="135"/>
        <v>35647.876195038865</v>
      </c>
      <c r="DW116" s="21">
        <f t="shared" si="135"/>
        <v>4488.9271602762692</v>
      </c>
      <c r="DX116" s="21">
        <f t="shared" si="135"/>
        <v>565.94161129231247</v>
      </c>
      <c r="DY116" s="21">
        <f t="shared" si="135"/>
        <v>71.430980244597819</v>
      </c>
      <c r="DZ116" s="21">
        <f t="shared" si="135"/>
        <v>9.0251936461841851</v>
      </c>
      <c r="EA116" s="21">
        <f t="shared" si="135"/>
        <v>1.1414405004877168</v>
      </c>
      <c r="EB116" s="21">
        <f t="shared" si="135"/>
        <v>0.1444944876079633</v>
      </c>
      <c r="EC116" s="21">
        <f t="shared" si="135"/>
        <v>1.8307421812395187E-2</v>
      </c>
      <c r="ED116" s="21">
        <f t="shared" si="135"/>
        <v>2.3214516364965321E-3</v>
      </c>
      <c r="EE116" s="21">
        <f t="shared" si="135"/>
        <v>2.9459748493172201E-4</v>
      </c>
      <c r="EF116" s="21">
        <f t="shared" si="135"/>
        <v>3.741255291115058E-5</v>
      </c>
      <c r="EG116" s="21">
        <f t="shared" si="135"/>
        <v>4.7545339209252177E-6</v>
      </c>
      <c r="EH116" s="2">
        <f t="shared" si="131"/>
        <v>52.958769805255926</v>
      </c>
      <c r="EI116" s="2">
        <f t="shared" si="131"/>
        <v>54.995645566996551</v>
      </c>
      <c r="EJ116" s="2">
        <f t="shared" si="131"/>
        <v>57.032521328737161</v>
      </c>
      <c r="EK116" s="2">
        <f t="shared" si="131"/>
        <v>59.069397090477771</v>
      </c>
      <c r="EL116" s="2">
        <f t="shared" si="131"/>
        <v>61.106272852218389</v>
      </c>
      <c r="EM116" s="2">
        <f t="shared" si="131"/>
        <v>63.143148613958999</v>
      </c>
      <c r="EN116" s="2">
        <f t="shared" si="131"/>
        <v>65.180024375699617</v>
      </c>
      <c r="EO116" s="2">
        <f t="shared" si="131"/>
        <v>67.21690013744022</v>
      </c>
      <c r="EP116" s="2">
        <f t="shared" si="129"/>
        <v>69.253775899180837</v>
      </c>
      <c r="EQ116" s="2">
        <f t="shared" si="129"/>
        <v>71.290651660921441</v>
      </c>
      <c r="ER116" s="2">
        <f t="shared" si="129"/>
        <v>73.327527422662058</v>
      </c>
      <c r="ES116" s="2">
        <f t="shared" si="129"/>
        <v>75.364403184402676</v>
      </c>
      <c r="ET116" s="2">
        <f t="shared" si="129"/>
        <v>77.401278946143279</v>
      </c>
      <c r="EU116" s="2">
        <f t="shared" si="115"/>
        <v>1.7962879236167296E-8</v>
      </c>
      <c r="EV116" s="2">
        <f t="shared" si="115"/>
        <v>2.2590542582407394E-9</v>
      </c>
      <c r="EW116" s="2">
        <f t="shared" si="115"/>
        <v>2.8446940179190556E-10</v>
      </c>
      <c r="EX116" s="2">
        <f t="shared" si="115"/>
        <v>3.5864487407624368E-11</v>
      </c>
      <c r="EY116" s="2">
        <f t="shared" si="115"/>
        <v>4.5266780890112686E-12</v>
      </c>
      <c r="EZ116" s="2">
        <f t="shared" si="115"/>
        <v>5.7193876084817391E-13</v>
      </c>
      <c r="FA116" s="2">
        <f t="shared" si="115"/>
        <v>7.2334632477041612E-14</v>
      </c>
      <c r="FB116" s="2">
        <f t="shared" si="114"/>
        <v>9.1568116354856333E-15</v>
      </c>
      <c r="FC116" s="2">
        <f t="shared" si="114"/>
        <v>1.1601661478070459E-15</v>
      </c>
      <c r="FD116" s="2">
        <f t="shared" si="114"/>
        <v>1.4711353843450772E-16</v>
      </c>
      <c r="FE116" s="2">
        <f t="shared" si="114"/>
        <v>1.8669042137624969E-17</v>
      </c>
      <c r="FF116" s="2">
        <f t="shared" si="114"/>
        <v>2.3708842149018109E-18</v>
      </c>
      <c r="FG116" s="2">
        <f t="shared" si="114"/>
        <v>3.013012624160467E-19</v>
      </c>
    </row>
    <row r="117" spans="1:163" x14ac:dyDescent="0.25">
      <c r="A117" s="19">
        <v>99</v>
      </c>
      <c r="B117" s="19">
        <v>223</v>
      </c>
      <c r="C117" s="4">
        <f t="shared" si="105"/>
        <v>99</v>
      </c>
      <c r="D117" s="20">
        <f t="shared" si="105"/>
        <v>223</v>
      </c>
      <c r="E117" s="8">
        <f t="shared" si="92"/>
        <v>496.16</v>
      </c>
      <c r="F117" s="21">
        <f t="shared" si="111"/>
        <v>6.3371356147021542E-14</v>
      </c>
      <c r="G117" s="7">
        <f t="shared" si="93"/>
        <v>0.41236287115420994</v>
      </c>
      <c r="H117" s="7">
        <f t="shared" si="94"/>
        <v>8.7503344605995188E-3</v>
      </c>
      <c r="I117" s="32">
        <f t="shared" si="95"/>
        <v>94.099489970883425</v>
      </c>
      <c r="J117" s="2">
        <f t="shared" si="106"/>
        <v>3.1965301980101786</v>
      </c>
      <c r="K117" s="2">
        <f t="shared" si="96"/>
        <v>8.4900179445908499</v>
      </c>
      <c r="L117" s="2">
        <f t="shared" si="112"/>
        <v>1.5020567952100132</v>
      </c>
      <c r="M117" s="2">
        <f t="shared" si="97"/>
        <v>1</v>
      </c>
      <c r="N117" s="2">
        <f t="shared" si="98"/>
        <v>1</v>
      </c>
      <c r="O117" s="2">
        <f t="shared" si="99"/>
        <v>1</v>
      </c>
      <c r="P117" s="2">
        <f t="shared" si="100"/>
        <v>0.74560676359204481</v>
      </c>
      <c r="Q117" s="6">
        <f t="shared" si="101"/>
        <v>223</v>
      </c>
      <c r="R117" s="2">
        <f t="shared" si="126"/>
        <v>0.05</v>
      </c>
      <c r="S117" s="2">
        <f t="shared" si="126"/>
        <v>0.1</v>
      </c>
      <c r="T117" s="2">
        <f t="shared" si="126"/>
        <v>0.15</v>
      </c>
      <c r="U117" s="2">
        <f t="shared" si="126"/>
        <v>0.2</v>
      </c>
      <c r="V117" s="2">
        <f t="shared" si="126"/>
        <v>0.2</v>
      </c>
      <c r="W117" s="2">
        <f t="shared" si="126"/>
        <v>0.15</v>
      </c>
      <c r="X117" s="2">
        <f t="shared" si="126"/>
        <v>0.1</v>
      </c>
      <c r="Y117" s="2">
        <f t="shared" si="126"/>
        <v>0.05</v>
      </c>
      <c r="Z117" s="21">
        <f t="shared" si="132"/>
        <v>44084650810.852257</v>
      </c>
      <c r="AA117" s="21">
        <f t="shared" si="132"/>
        <v>5533405394.4011202</v>
      </c>
      <c r="AB117" s="21">
        <f t="shared" si="132"/>
        <v>695988388.27193868</v>
      </c>
      <c r="AC117" s="21">
        <f t="shared" si="132"/>
        <v>87707853.882184163</v>
      </c>
      <c r="AD117" s="21">
        <f t="shared" si="132"/>
        <v>11072203.911801659</v>
      </c>
      <c r="AE117" s="21">
        <f t="shared" si="132"/>
        <v>1400002.8565615639</v>
      </c>
      <c r="AF117" s="21">
        <f t="shared" si="132"/>
        <v>177284.18518208354</v>
      </c>
      <c r="AG117" s="21">
        <f t="shared" si="132"/>
        <v>22480.713314694709</v>
      </c>
      <c r="AH117" s="2">
        <f t="shared" si="130"/>
        <v>40.573304031834134</v>
      </c>
      <c r="AI117" s="2">
        <f t="shared" si="130"/>
        <v>42.601969233425841</v>
      </c>
      <c r="AJ117" s="2">
        <f t="shared" si="130"/>
        <v>44.630634435017548</v>
      </c>
      <c r="AK117" s="2">
        <f t="shared" si="130"/>
        <v>46.659299636609255</v>
      </c>
      <c r="AL117" s="2">
        <f t="shared" si="130"/>
        <v>48.687964838200962</v>
      </c>
      <c r="AM117" s="2">
        <f t="shared" si="130"/>
        <v>50.716630039792662</v>
      </c>
      <c r="AN117" s="2">
        <f t="shared" si="130"/>
        <v>52.745295241384369</v>
      </c>
      <c r="AO117" s="2">
        <f t="shared" si="130"/>
        <v>54.773960442976083</v>
      </c>
      <c r="AP117" s="2">
        <f t="shared" si="75"/>
        <v>2.7937041071536429E-3</v>
      </c>
      <c r="AQ117" s="2">
        <f t="shared" si="75"/>
        <v>3.5065940395451021E-4</v>
      </c>
      <c r="AR117" s="2">
        <f t="shared" si="75"/>
        <v>4.4105728027374712E-5</v>
      </c>
      <c r="AS117" s="2">
        <f t="shared" si="75"/>
        <v>5.558165645258889E-6</v>
      </c>
      <c r="AT117" s="2">
        <f t="shared" si="125"/>
        <v>7.0166057742723032E-7</v>
      </c>
      <c r="AU117" s="2">
        <f t="shared" si="125"/>
        <v>8.8720079630010452E-8</v>
      </c>
      <c r="AV117" s="2">
        <f t="shared" si="125"/>
        <v>1.1234739238408337E-8</v>
      </c>
      <c r="AW117" s="2">
        <f t="shared" si="125"/>
        <v>1.4246332899046077E-9</v>
      </c>
      <c r="AX117" s="2"/>
      <c r="AY117" s="6">
        <f t="shared" si="102"/>
        <v>223</v>
      </c>
      <c r="AZ117" s="2">
        <f t="shared" si="127"/>
        <v>0.05</v>
      </c>
      <c r="BA117" s="2">
        <f t="shared" si="127"/>
        <v>0.15</v>
      </c>
      <c r="BB117" s="2">
        <f t="shared" si="127"/>
        <v>0.2</v>
      </c>
      <c r="BC117" s="2">
        <f t="shared" si="127"/>
        <v>0.2</v>
      </c>
      <c r="BD117" s="2">
        <f t="shared" si="127"/>
        <v>0.2</v>
      </c>
      <c r="BE117" s="2">
        <f t="shared" si="127"/>
        <v>0.15</v>
      </c>
      <c r="BF117" s="2">
        <f t="shared" si="127"/>
        <v>0.05</v>
      </c>
      <c r="BG117" s="21">
        <f t="shared" si="133"/>
        <v>5521609264.3734055</v>
      </c>
      <c r="BH117" s="21">
        <f t="shared" si="133"/>
        <v>694457163.78004467</v>
      </c>
      <c r="BI117" s="21">
        <f t="shared" si="133"/>
        <v>87509300.573443845</v>
      </c>
      <c r="BJ117" s="21">
        <f t="shared" si="133"/>
        <v>11046478.530515814</v>
      </c>
      <c r="BK117" s="21">
        <f t="shared" si="133"/>
        <v>1396671.8328448078</v>
      </c>
      <c r="BL117" s="21">
        <f t="shared" si="133"/>
        <v>176853.07109865407</v>
      </c>
      <c r="BM117" s="21">
        <f t="shared" si="133"/>
        <v>22424.935802245236</v>
      </c>
      <c r="BN117" s="2">
        <f t="shared" si="116"/>
        <v>42.601969233425841</v>
      </c>
      <c r="BO117" s="2">
        <f t="shared" si="116"/>
        <v>44.630634435017548</v>
      </c>
      <c r="BP117" s="2">
        <f t="shared" si="116"/>
        <v>46.659299636609255</v>
      </c>
      <c r="BQ117" s="2">
        <f t="shared" si="116"/>
        <v>48.687964838200962</v>
      </c>
      <c r="BR117" s="2">
        <f t="shared" si="116"/>
        <v>50.716630039792662</v>
      </c>
      <c r="BS117" s="2">
        <f t="shared" si="116"/>
        <v>52.745295241384369</v>
      </c>
      <c r="BT117" s="2">
        <f t="shared" si="116"/>
        <v>54.773960442976083</v>
      </c>
      <c r="BU117" s="2">
        <f t="shared" si="84"/>
        <v>3.4991186719736714E-4</v>
      </c>
      <c r="BV117" s="2">
        <f t="shared" si="84"/>
        <v>4.4008692254757853E-5</v>
      </c>
      <c r="BW117" s="2">
        <f t="shared" si="84"/>
        <v>5.5455830528165379E-6</v>
      </c>
      <c r="BX117" s="2">
        <f t="shared" si="82"/>
        <v>7.0003032512774714E-7</v>
      </c>
      <c r="BY117" s="2">
        <f t="shared" si="82"/>
        <v>8.8508988139721722E-8</v>
      </c>
      <c r="BZ117" s="2">
        <f t="shared" si="82"/>
        <v>1.1207418954287331E-8</v>
      </c>
      <c r="CA117" s="2">
        <f t="shared" si="82"/>
        <v>1.4210985932981773E-9</v>
      </c>
      <c r="CB117" s="2"/>
      <c r="CC117" s="6">
        <f t="shared" si="103"/>
        <v>223</v>
      </c>
      <c r="CD117" s="2">
        <f t="shared" si="128"/>
        <v>0</v>
      </c>
      <c r="CE117" s="2">
        <f t="shared" si="128"/>
        <v>0</v>
      </c>
      <c r="CF117" s="2">
        <f t="shared" si="128"/>
        <v>0.05</v>
      </c>
      <c r="CG117" s="2">
        <f t="shared" si="128"/>
        <v>0.95</v>
      </c>
      <c r="CH117" s="2">
        <f t="shared" si="128"/>
        <v>0</v>
      </c>
      <c r="CI117" s="2">
        <f t="shared" si="128"/>
        <v>0</v>
      </c>
      <c r="CJ117" s="2">
        <f t="shared" si="128"/>
        <v>0</v>
      </c>
      <c r="CK117" s="21">
        <f t="shared" si="134"/>
        <v>11046478.530515814</v>
      </c>
      <c r="CL117" s="21">
        <f t="shared" si="134"/>
        <v>1396671.8328448078</v>
      </c>
      <c r="CM117" s="21">
        <f t="shared" si="134"/>
        <v>176853.07109865407</v>
      </c>
      <c r="CN117" s="21">
        <f t="shared" si="134"/>
        <v>22424.935802245236</v>
      </c>
      <c r="CO117" s="21">
        <f t="shared" si="134"/>
        <v>2847.1336538795581</v>
      </c>
      <c r="CP117" s="21">
        <f t="shared" si="134"/>
        <v>361.91330093287218</v>
      </c>
      <c r="CQ117" s="21">
        <f t="shared" si="134"/>
        <v>46.056086578303507</v>
      </c>
      <c r="CR117" s="2">
        <f t="shared" si="117"/>
        <v>48.687964838200962</v>
      </c>
      <c r="CS117" s="2">
        <f t="shared" si="117"/>
        <v>50.716630039792662</v>
      </c>
      <c r="CT117" s="2">
        <f t="shared" si="117"/>
        <v>52.745295241384369</v>
      </c>
      <c r="CU117" s="2">
        <f t="shared" si="117"/>
        <v>54.773960442976083</v>
      </c>
      <c r="CV117" s="2">
        <f t="shared" si="117"/>
        <v>56.80262564456779</v>
      </c>
      <c r="CW117" s="2">
        <f t="shared" si="117"/>
        <v>58.831290846159497</v>
      </c>
      <c r="CX117" s="2">
        <f t="shared" si="117"/>
        <v>60.859956047751204</v>
      </c>
      <c r="CY117" s="2">
        <f t="shared" si="85"/>
        <v>7.0003032512774714E-7</v>
      </c>
      <c r="CZ117" s="2">
        <f t="shared" si="85"/>
        <v>8.8508988139721722E-8</v>
      </c>
      <c r="DA117" s="2">
        <f t="shared" si="85"/>
        <v>1.1207418954287331E-8</v>
      </c>
      <c r="DB117" s="2">
        <f t="shared" si="83"/>
        <v>1.4210985932981773E-9</v>
      </c>
      <c r="DC117" s="2">
        <f t="shared" si="83"/>
        <v>1.8042672077817227E-10</v>
      </c>
      <c r="DD117" s="2">
        <f t="shared" si="83"/>
        <v>2.2934936687761228E-11</v>
      </c>
      <c r="DE117" s="2">
        <f t="shared" si="83"/>
        <v>2.9186366652917304E-12</v>
      </c>
      <c r="DF117" s="2"/>
      <c r="DG117" s="6">
        <f t="shared" si="104"/>
        <v>223</v>
      </c>
      <c r="DH117" s="2">
        <f t="shared" si="120"/>
        <v>0.06</v>
      </c>
      <c r="DI117" s="2">
        <f t="shared" si="120"/>
        <v>0.12</v>
      </c>
      <c r="DJ117" s="2">
        <f t="shared" si="120"/>
        <v>0.14000000000000001</v>
      </c>
      <c r="DK117" s="2">
        <f t="shared" si="120"/>
        <v>0.13</v>
      </c>
      <c r="DL117" s="2">
        <f t="shared" si="120"/>
        <v>0.11</v>
      </c>
      <c r="DM117" s="2">
        <f t="shared" si="120"/>
        <v>9.99991985220504E-2</v>
      </c>
      <c r="DN117" s="2">
        <f t="shared" si="120"/>
        <v>6.984382657628814E-2</v>
      </c>
      <c r="DO117" s="2">
        <f t="shared" si="120"/>
        <v>1.3907947065178209E-2</v>
      </c>
      <c r="DP117" s="2">
        <f t="shared" si="118"/>
        <v>1.6870884606826665E-3</v>
      </c>
      <c r="DQ117" s="2">
        <f t="shared" si="118"/>
        <v>1.5571091790029246E-4</v>
      </c>
      <c r="DR117" s="2">
        <f t="shared" si="118"/>
        <v>1.197008330698579E-5</v>
      </c>
      <c r="DS117" s="2">
        <f t="shared" si="118"/>
        <v>1.0219666379485127E-6</v>
      </c>
      <c r="DT117" s="2">
        <f t="shared" si="118"/>
        <v>0</v>
      </c>
      <c r="DU117" s="21">
        <f t="shared" si="135"/>
        <v>353706.14219730813</v>
      </c>
      <c r="DV117" s="21">
        <f t="shared" si="135"/>
        <v>44849.871604490472</v>
      </c>
      <c r="DW117" s="21">
        <f t="shared" si="135"/>
        <v>5694.2673077591162</v>
      </c>
      <c r="DX117" s="21">
        <f t="shared" si="135"/>
        <v>723.82660186574435</v>
      </c>
      <c r="DY117" s="21">
        <f t="shared" si="135"/>
        <v>92.112173156607014</v>
      </c>
      <c r="DZ117" s="21">
        <f t="shared" si="135"/>
        <v>11.734223283688998</v>
      </c>
      <c r="EA117" s="21">
        <f t="shared" si="135"/>
        <v>1.496299055475111</v>
      </c>
      <c r="EB117" s="21">
        <f t="shared" si="135"/>
        <v>0.19097812295914635</v>
      </c>
      <c r="EC117" s="21">
        <f t="shared" si="135"/>
        <v>2.4396451767456848E-2</v>
      </c>
      <c r="ED117" s="21">
        <f t="shared" si="135"/>
        <v>3.1190776271692363E-3</v>
      </c>
      <c r="EE117" s="21">
        <f t="shared" si="135"/>
        <v>3.9908239968800257E-4</v>
      </c>
      <c r="EF117" s="21">
        <f t="shared" si="135"/>
        <v>5.1099637461683164E-5</v>
      </c>
      <c r="EG117" s="21">
        <f t="shared" si="135"/>
        <v>6.547496913353093E-6</v>
      </c>
      <c r="EH117" s="2">
        <f t="shared" si="131"/>
        <v>52.745295241384369</v>
      </c>
      <c r="EI117" s="2">
        <f t="shared" si="131"/>
        <v>54.773960442976083</v>
      </c>
      <c r="EJ117" s="2">
        <f t="shared" si="131"/>
        <v>56.80262564456779</v>
      </c>
      <c r="EK117" s="2">
        <f t="shared" si="131"/>
        <v>58.831290846159497</v>
      </c>
      <c r="EL117" s="2">
        <f t="shared" si="131"/>
        <v>60.859956047751204</v>
      </c>
      <c r="EM117" s="2">
        <f t="shared" si="131"/>
        <v>62.888621249342911</v>
      </c>
      <c r="EN117" s="2">
        <f t="shared" si="131"/>
        <v>64.917286450934611</v>
      </c>
      <c r="EO117" s="2">
        <f t="shared" si="131"/>
        <v>66.945951652526318</v>
      </c>
      <c r="EP117" s="2">
        <f t="shared" si="129"/>
        <v>68.974616854118025</v>
      </c>
      <c r="EQ117" s="2">
        <f t="shared" si="129"/>
        <v>71.003282055709732</v>
      </c>
      <c r="ER117" s="2">
        <f t="shared" si="129"/>
        <v>73.031947257301439</v>
      </c>
      <c r="ES117" s="2">
        <f t="shared" si="129"/>
        <v>75.060612458893146</v>
      </c>
      <c r="ET117" s="2">
        <f t="shared" si="129"/>
        <v>77.089277660484854</v>
      </c>
      <c r="EU117" s="2">
        <f t="shared" si="115"/>
        <v>2.2414837908574662E-8</v>
      </c>
      <c r="EV117" s="2">
        <f t="shared" si="115"/>
        <v>2.8421971865963545E-9</v>
      </c>
      <c r="EW117" s="2">
        <f t="shared" si="115"/>
        <v>3.6085344155634453E-10</v>
      </c>
      <c r="EX117" s="2">
        <f t="shared" si="115"/>
        <v>4.5869873375522456E-11</v>
      </c>
      <c r="EY117" s="2">
        <f t="shared" si="115"/>
        <v>5.8372733305834608E-12</v>
      </c>
      <c r="EZ117" s="2">
        <f t="shared" si="115"/>
        <v>7.4361364281932799E-13</v>
      </c>
      <c r="FA117" s="2">
        <f t="shared" si="115"/>
        <v>9.4822500346965195E-14</v>
      </c>
      <c r="FB117" s="2">
        <f t="shared" si="114"/>
        <v>1.2102542646333734E-14</v>
      </c>
      <c r="FC117" s="2">
        <f t="shared" si="114"/>
        <v>1.546036233679141E-15</v>
      </c>
      <c r="FD117" s="2">
        <f t="shared" si="114"/>
        <v>1.9766017916154855E-16</v>
      </c>
      <c r="FE117" s="2">
        <f t="shared" si="114"/>
        <v>2.5290392882636409E-17</v>
      </c>
      <c r="FF117" s="2">
        <f t="shared" si="114"/>
        <v>3.2382533245680077E-18</v>
      </c>
      <c r="FG117" s="2">
        <f t="shared" si="114"/>
        <v>4.1492375876762309E-19</v>
      </c>
    </row>
    <row r="118" spans="1:163" x14ac:dyDescent="0.25">
      <c r="A118" s="19">
        <v>100</v>
      </c>
      <c r="B118" s="19">
        <v>225</v>
      </c>
      <c r="C118" s="4">
        <f t="shared" si="105"/>
        <v>100</v>
      </c>
      <c r="D118" s="20">
        <f t="shared" si="105"/>
        <v>225</v>
      </c>
      <c r="E118" s="8">
        <f t="shared" si="92"/>
        <v>498.16</v>
      </c>
      <c r="F118" s="21">
        <f t="shared" si="111"/>
        <v>6.3371356147021542E-14</v>
      </c>
      <c r="G118" s="7">
        <f t="shared" si="93"/>
        <v>0.40291722995280776</v>
      </c>
      <c r="H118" s="7">
        <f t="shared" si="94"/>
        <v>8.7733726098712314E-3</v>
      </c>
      <c r="I118" s="32">
        <f t="shared" si="95"/>
        <v>94.168671137366388</v>
      </c>
      <c r="J118" s="2">
        <f t="shared" si="106"/>
        <v>3.2949182923043412</v>
      </c>
      <c r="K118" s="2">
        <f t="shared" si="96"/>
        <v>9.0447424432156236</v>
      </c>
      <c r="L118" s="2">
        <f t="shared" si="112"/>
        <v>1.5081090809145634</v>
      </c>
      <c r="M118" s="2">
        <f t="shared" si="97"/>
        <v>1</v>
      </c>
      <c r="N118" s="2">
        <f t="shared" si="98"/>
        <v>1</v>
      </c>
      <c r="O118" s="2">
        <f t="shared" si="99"/>
        <v>1</v>
      </c>
      <c r="P118" s="2">
        <f t="shared" si="100"/>
        <v>0.75756016715510621</v>
      </c>
      <c r="Q118" s="6">
        <f t="shared" si="101"/>
        <v>225</v>
      </c>
      <c r="R118" s="2">
        <f t="shared" si="126"/>
        <v>0.05</v>
      </c>
      <c r="S118" s="2">
        <f t="shared" si="126"/>
        <v>0.1</v>
      </c>
      <c r="T118" s="2">
        <f t="shared" si="126"/>
        <v>0.15</v>
      </c>
      <c r="U118" s="2">
        <f t="shared" si="126"/>
        <v>0.2</v>
      </c>
      <c r="V118" s="2">
        <f t="shared" si="126"/>
        <v>0.2</v>
      </c>
      <c r="W118" s="2">
        <f t="shared" si="126"/>
        <v>0.15</v>
      </c>
      <c r="X118" s="2">
        <f t="shared" si="126"/>
        <v>0.1</v>
      </c>
      <c r="Y118" s="2">
        <f t="shared" si="126"/>
        <v>0.05</v>
      </c>
      <c r="Z118" s="21">
        <f t="shared" si="132"/>
        <v>52293322251.613052</v>
      </c>
      <c r="AA118" s="21">
        <f t="shared" si="132"/>
        <v>6617469282.9361019</v>
      </c>
      <c r="AB118" s="21">
        <f t="shared" si="132"/>
        <v>839154186.12799907</v>
      </c>
      <c r="AC118" s="21">
        <f t="shared" si="132"/>
        <v>106615004.04568122</v>
      </c>
      <c r="AD118" s="21">
        <f t="shared" si="132"/>
        <v>13569185.065140411</v>
      </c>
      <c r="AE118" s="21">
        <f t="shared" si="132"/>
        <v>1729769.5963835642</v>
      </c>
      <c r="AF118" s="21">
        <f t="shared" si="132"/>
        <v>220835.4560028406</v>
      </c>
      <c r="AG118" s="21">
        <f t="shared" si="132"/>
        <v>28232.426331141793</v>
      </c>
      <c r="AH118" s="2">
        <f t="shared" si="130"/>
        <v>40.410411370713874</v>
      </c>
      <c r="AI118" s="2">
        <f t="shared" si="130"/>
        <v>42.430931939249568</v>
      </c>
      <c r="AJ118" s="2">
        <f t="shared" si="130"/>
        <v>44.451452507785262</v>
      </c>
      <c r="AK118" s="2">
        <f t="shared" si="130"/>
        <v>46.471973076320957</v>
      </c>
      <c r="AL118" s="2">
        <f t="shared" si="130"/>
        <v>48.492493644856651</v>
      </c>
      <c r="AM118" s="2">
        <f t="shared" si="130"/>
        <v>50.513014213392339</v>
      </c>
      <c r="AN118" s="2">
        <f t="shared" si="130"/>
        <v>52.533534781928033</v>
      </c>
      <c r="AO118" s="2">
        <f t="shared" si="130"/>
        <v>54.554055350463734</v>
      </c>
      <c r="AP118" s="2">
        <f t="shared" si="75"/>
        <v>3.3138987485199795E-3</v>
      </c>
      <c r="AQ118" s="2">
        <f t="shared" si="75"/>
        <v>4.1935800272098559E-4</v>
      </c>
      <c r="AR118" s="2">
        <f t="shared" si="75"/>
        <v>5.3178338791383604E-5</v>
      </c>
      <c r="AS118" s="2">
        <f t="shared" si="75"/>
        <v>6.756337391995078E-6</v>
      </c>
      <c r="AT118" s="2">
        <f t="shared" si="125"/>
        <v>8.5989765938786104E-7</v>
      </c>
      <c r="AU118" s="2">
        <f t="shared" si="125"/>
        <v>1.0961784514471262E-7</v>
      </c>
      <c r="AV118" s="2">
        <f t="shared" si="125"/>
        <v>1.399464233224592E-8</v>
      </c>
      <c r="AW118" s="2">
        <f t="shared" si="125"/>
        <v>1.7891271439253354E-9</v>
      </c>
      <c r="AX118" s="2"/>
      <c r="AY118" s="6">
        <f t="shared" si="102"/>
        <v>225</v>
      </c>
      <c r="AZ118" s="2">
        <f t="shared" si="127"/>
        <v>0.05</v>
      </c>
      <c r="BA118" s="2">
        <f t="shared" si="127"/>
        <v>0.15</v>
      </c>
      <c r="BB118" s="2">
        <f t="shared" si="127"/>
        <v>0.2</v>
      </c>
      <c r="BC118" s="2">
        <f t="shared" si="127"/>
        <v>0.2</v>
      </c>
      <c r="BD118" s="2">
        <f t="shared" si="127"/>
        <v>0.2</v>
      </c>
      <c r="BE118" s="2">
        <f t="shared" si="127"/>
        <v>0.15</v>
      </c>
      <c r="BF118" s="2">
        <f t="shared" si="127"/>
        <v>0.05</v>
      </c>
      <c r="BG118" s="21">
        <f t="shared" si="133"/>
        <v>6603401701.4122181</v>
      </c>
      <c r="BH118" s="21">
        <f t="shared" si="133"/>
        <v>837312887.72166896</v>
      </c>
      <c r="BI118" s="21">
        <f t="shared" si="133"/>
        <v>106374257.06322874</v>
      </c>
      <c r="BJ118" s="21">
        <f t="shared" si="133"/>
        <v>13537733.808847701</v>
      </c>
      <c r="BK118" s="21">
        <f t="shared" si="133"/>
        <v>1725663.3855794219</v>
      </c>
      <c r="BL118" s="21">
        <f t="shared" si="133"/>
        <v>220299.61166982568</v>
      </c>
      <c r="BM118" s="21">
        <f t="shared" si="133"/>
        <v>28162.525130669474</v>
      </c>
      <c r="BN118" s="2">
        <f t="shared" ref="BN118:BT148" si="136">AZ$12/$E118</f>
        <v>42.430931939249568</v>
      </c>
      <c r="BO118" s="2">
        <f t="shared" si="136"/>
        <v>44.451452507785262</v>
      </c>
      <c r="BP118" s="2">
        <f t="shared" si="136"/>
        <v>46.471973076320957</v>
      </c>
      <c r="BQ118" s="2">
        <f t="shared" si="136"/>
        <v>48.492493644856651</v>
      </c>
      <c r="BR118" s="2">
        <f t="shared" si="136"/>
        <v>50.513014213392339</v>
      </c>
      <c r="BS118" s="2">
        <f t="shared" si="136"/>
        <v>52.533534781928033</v>
      </c>
      <c r="BT118" s="2">
        <f t="shared" si="136"/>
        <v>54.554055350463734</v>
      </c>
      <c r="BU118" s="2">
        <f t="shared" si="84"/>
        <v>4.1846652100210809E-4</v>
      </c>
      <c r="BV118" s="2">
        <f t="shared" si="84"/>
        <v>5.3061653214303122E-5</v>
      </c>
      <c r="BW118" s="2">
        <f t="shared" si="84"/>
        <v>6.7410809292287619E-6</v>
      </c>
      <c r="BX118" s="2">
        <f t="shared" si="82"/>
        <v>8.579045506240644E-7</v>
      </c>
      <c r="BY118" s="2">
        <f t="shared" si="82"/>
        <v>1.0935762899742858E-7</v>
      </c>
      <c r="BZ118" s="2">
        <f t="shared" si="82"/>
        <v>1.3960685150179068E-8</v>
      </c>
      <c r="CA118" s="2">
        <f t="shared" si="82"/>
        <v>1.7846974100550998E-9</v>
      </c>
      <c r="CB118" s="2"/>
      <c r="CC118" s="6">
        <f t="shared" si="103"/>
        <v>225</v>
      </c>
      <c r="CD118" s="2">
        <f t="shared" si="128"/>
        <v>0</v>
      </c>
      <c r="CE118" s="2">
        <f t="shared" si="128"/>
        <v>0</v>
      </c>
      <c r="CF118" s="2">
        <f t="shared" si="128"/>
        <v>0.05</v>
      </c>
      <c r="CG118" s="2">
        <f t="shared" si="128"/>
        <v>0.95</v>
      </c>
      <c r="CH118" s="2">
        <f t="shared" si="128"/>
        <v>0</v>
      </c>
      <c r="CI118" s="2">
        <f t="shared" si="128"/>
        <v>0</v>
      </c>
      <c r="CJ118" s="2">
        <f t="shared" si="128"/>
        <v>0</v>
      </c>
      <c r="CK118" s="21">
        <f t="shared" si="134"/>
        <v>13537733.808847701</v>
      </c>
      <c r="CL118" s="21">
        <f t="shared" si="134"/>
        <v>1725663.3855794219</v>
      </c>
      <c r="CM118" s="21">
        <f t="shared" si="134"/>
        <v>220299.61166982568</v>
      </c>
      <c r="CN118" s="21">
        <f t="shared" si="134"/>
        <v>28162.525130669474</v>
      </c>
      <c r="CO118" s="21">
        <f t="shared" si="134"/>
        <v>3604.851302011567</v>
      </c>
      <c r="CP118" s="21">
        <f t="shared" si="134"/>
        <v>461.97984967080617</v>
      </c>
      <c r="CQ118" s="21">
        <f t="shared" si="134"/>
        <v>59.271292054560391</v>
      </c>
      <c r="CR118" s="2">
        <f t="shared" ref="CR118:CX148" si="137">CD$12/$E118</f>
        <v>48.492493644856651</v>
      </c>
      <c r="CS118" s="2">
        <f t="shared" si="137"/>
        <v>50.513014213392339</v>
      </c>
      <c r="CT118" s="2">
        <f t="shared" si="137"/>
        <v>52.533534781928033</v>
      </c>
      <c r="CU118" s="2">
        <f t="shared" si="137"/>
        <v>54.554055350463734</v>
      </c>
      <c r="CV118" s="2">
        <f t="shared" si="137"/>
        <v>56.574575918999429</v>
      </c>
      <c r="CW118" s="2">
        <f t="shared" si="137"/>
        <v>58.595096487535123</v>
      </c>
      <c r="CX118" s="2">
        <f t="shared" si="137"/>
        <v>60.615617056070818</v>
      </c>
      <c r="CY118" s="2">
        <f t="shared" si="85"/>
        <v>8.579045506240644E-7</v>
      </c>
      <c r="CZ118" s="2">
        <f t="shared" si="85"/>
        <v>1.0935762899742858E-7</v>
      </c>
      <c r="DA118" s="2">
        <f t="shared" si="85"/>
        <v>1.3960685150179068E-8</v>
      </c>
      <c r="DB118" s="2">
        <f t="shared" si="83"/>
        <v>1.7846974100550998E-9</v>
      </c>
      <c r="DC118" s="2">
        <f t="shared" si="83"/>
        <v>2.2844431571682935E-10</v>
      </c>
      <c r="DD118" s="2">
        <f t="shared" si="83"/>
        <v>2.9276289586236133E-11</v>
      </c>
      <c r="DE118" s="2">
        <f t="shared" si="83"/>
        <v>3.7561021580836748E-12</v>
      </c>
      <c r="DF118" s="2"/>
      <c r="DG118" s="6">
        <f t="shared" si="104"/>
        <v>225</v>
      </c>
      <c r="DH118" s="2">
        <f t="shared" si="120"/>
        <v>0.06</v>
      </c>
      <c r="DI118" s="2">
        <f t="shared" si="120"/>
        <v>0.12</v>
      </c>
      <c r="DJ118" s="2">
        <f t="shared" si="120"/>
        <v>0.14000000000000001</v>
      </c>
      <c r="DK118" s="2">
        <f t="shared" si="120"/>
        <v>0.13</v>
      </c>
      <c r="DL118" s="2">
        <f t="shared" si="120"/>
        <v>0.11</v>
      </c>
      <c r="DM118" s="2">
        <f t="shared" si="120"/>
        <v>9.9999975567359581E-2</v>
      </c>
      <c r="DN118" s="2">
        <f t="shared" si="120"/>
        <v>7.7288227105221791E-2</v>
      </c>
      <c r="DO118" s="2">
        <f t="shared" si="120"/>
        <v>1.7811636183698232E-2</v>
      </c>
      <c r="DP118" s="2">
        <f t="shared" si="118"/>
        <v>2.2341486629710839E-3</v>
      </c>
      <c r="DQ118" s="2">
        <f t="shared" si="118"/>
        <v>2.0861183547833952E-4</v>
      </c>
      <c r="DR118" s="2">
        <f t="shared" si="118"/>
        <v>1.6175414245817031E-5</v>
      </c>
      <c r="DS118" s="2">
        <f t="shared" si="118"/>
        <v>1.3923861312981067E-6</v>
      </c>
      <c r="DT118" s="2">
        <f t="shared" si="118"/>
        <v>0</v>
      </c>
      <c r="DU118" s="21">
        <f t="shared" si="135"/>
        <v>440599.22333965136</v>
      </c>
      <c r="DV118" s="21">
        <f t="shared" si="135"/>
        <v>56325.050261338947</v>
      </c>
      <c r="DW118" s="21">
        <f t="shared" si="135"/>
        <v>7209.702604023134</v>
      </c>
      <c r="DX118" s="21">
        <f t="shared" si="135"/>
        <v>923.95969934161235</v>
      </c>
      <c r="DY118" s="21">
        <f t="shared" si="135"/>
        <v>118.54258410912078</v>
      </c>
      <c r="DZ118" s="21">
        <f t="shared" si="135"/>
        <v>15.224760783208568</v>
      </c>
      <c r="EA118" s="21">
        <f t="shared" si="135"/>
        <v>1.9572811066756555</v>
      </c>
      <c r="EB118" s="21">
        <f t="shared" si="135"/>
        <v>0.25185872933814707</v>
      </c>
      <c r="EC118" s="21">
        <f t="shared" si="135"/>
        <v>3.2436841581582547E-2</v>
      </c>
      <c r="ED118" s="21">
        <f t="shared" si="135"/>
        <v>4.1809647746423786E-3</v>
      </c>
      <c r="EE118" s="21">
        <f t="shared" si="135"/>
        <v>5.3932588492329068E-4</v>
      </c>
      <c r="EF118" s="21">
        <f t="shared" si="135"/>
        <v>6.9621730101362657E-5</v>
      </c>
      <c r="EG118" s="21">
        <f t="shared" si="135"/>
        <v>8.9937443801817331E-6</v>
      </c>
      <c r="EH118" s="2">
        <f t="shared" si="131"/>
        <v>52.533534781928033</v>
      </c>
      <c r="EI118" s="2">
        <f t="shared" si="131"/>
        <v>54.554055350463734</v>
      </c>
      <c r="EJ118" s="2">
        <f t="shared" si="131"/>
        <v>56.574575918999429</v>
      </c>
      <c r="EK118" s="2">
        <f t="shared" si="131"/>
        <v>58.595096487535123</v>
      </c>
      <c r="EL118" s="2">
        <f t="shared" si="131"/>
        <v>60.615617056070818</v>
      </c>
      <c r="EM118" s="2">
        <f t="shared" si="131"/>
        <v>62.636137624606512</v>
      </c>
      <c r="EN118" s="2">
        <f t="shared" si="131"/>
        <v>64.656658193142206</v>
      </c>
      <c r="EO118" s="2">
        <f t="shared" si="131"/>
        <v>66.677178761677894</v>
      </c>
      <c r="EP118" s="2">
        <f t="shared" si="129"/>
        <v>68.697699330213595</v>
      </c>
      <c r="EQ118" s="2">
        <f t="shared" si="129"/>
        <v>70.718219898749282</v>
      </c>
      <c r="ER118" s="2">
        <f t="shared" si="129"/>
        <v>72.73874046728497</v>
      </c>
      <c r="ES118" s="2">
        <f t="shared" si="129"/>
        <v>74.759261035820671</v>
      </c>
      <c r="ET118" s="2">
        <f t="shared" si="129"/>
        <v>76.779781604356359</v>
      </c>
      <c r="EU118" s="2">
        <f t="shared" si="115"/>
        <v>2.7921370300358136E-8</v>
      </c>
      <c r="EV118" s="2">
        <f t="shared" si="115"/>
        <v>3.5693948201101997E-9</v>
      </c>
      <c r="EW118" s="2">
        <f t="shared" si="115"/>
        <v>4.5688863143365869E-10</v>
      </c>
      <c r="EX118" s="2">
        <f t="shared" si="115"/>
        <v>5.8552579172472266E-11</v>
      </c>
      <c r="EY118" s="2">
        <f t="shared" si="115"/>
        <v>7.5122043161673496E-12</v>
      </c>
      <c r="EZ118" s="2">
        <f t="shared" si="115"/>
        <v>9.6481373784591674E-13</v>
      </c>
      <c r="FA118" s="2">
        <f t="shared" si="115"/>
        <v>1.2403555809097942E-13</v>
      </c>
      <c r="FB118" s="2">
        <f t="shared" si="114"/>
        <v>1.5960629235624021E-14</v>
      </c>
      <c r="FC118" s="2">
        <f t="shared" si="114"/>
        <v>2.055566640150985E-15</v>
      </c>
      <c r="FD118" s="2">
        <f t="shared" si="114"/>
        <v>2.6495340777201386E-16</v>
      </c>
      <c r="FE118" s="2">
        <f t="shared" si="114"/>
        <v>3.4177812732781409E-17</v>
      </c>
      <c r="FF118" s="2">
        <f t="shared" si="114"/>
        <v>4.4120234538252635E-18</v>
      </c>
      <c r="FG118" s="2">
        <f t="shared" si="114"/>
        <v>5.699457782117701E-19</v>
      </c>
    </row>
    <row r="119" spans="1:163" x14ac:dyDescent="0.25">
      <c r="A119" s="19">
        <v>101</v>
      </c>
      <c r="B119" s="19">
        <v>227</v>
      </c>
      <c r="C119" s="4">
        <f t="shared" si="105"/>
        <v>101</v>
      </c>
      <c r="D119" s="20">
        <f t="shared" si="105"/>
        <v>227</v>
      </c>
      <c r="E119" s="8">
        <f t="shared" si="92"/>
        <v>500.16</v>
      </c>
      <c r="F119" s="21">
        <f t="shared" si="111"/>
        <v>6.3371356147021542E-14</v>
      </c>
      <c r="G119" s="7">
        <f t="shared" si="93"/>
        <v>0.39396973808114916</v>
      </c>
      <c r="H119" s="7">
        <f t="shared" si="94"/>
        <v>8.7951957607777156E-3</v>
      </c>
      <c r="I119" s="32">
        <f t="shared" si="95"/>
        <v>94.234296198652899</v>
      </c>
      <c r="J119" s="2">
        <f t="shared" si="106"/>
        <v>3.3909014680673644</v>
      </c>
      <c r="K119" s="2">
        <f t="shared" si="96"/>
        <v>9.6208464957609436</v>
      </c>
      <c r="L119" s="2">
        <f t="shared" si="112"/>
        <v>1.5139427456609811</v>
      </c>
      <c r="M119" s="2">
        <f t="shared" si="97"/>
        <v>1</v>
      </c>
      <c r="N119" s="2">
        <f t="shared" si="98"/>
        <v>1</v>
      </c>
      <c r="O119" s="2">
        <f t="shared" si="99"/>
        <v>1</v>
      </c>
      <c r="P119" s="2">
        <f t="shared" si="100"/>
        <v>0.76882541090023426</v>
      </c>
      <c r="Q119" s="6">
        <f t="shared" si="101"/>
        <v>227</v>
      </c>
      <c r="R119" s="2">
        <f t="shared" si="126"/>
        <v>0.05</v>
      </c>
      <c r="S119" s="2">
        <f t="shared" si="126"/>
        <v>0.1</v>
      </c>
      <c r="T119" s="2">
        <f t="shared" si="126"/>
        <v>0.15</v>
      </c>
      <c r="U119" s="2">
        <f t="shared" si="126"/>
        <v>0.2</v>
      </c>
      <c r="V119" s="2">
        <f t="shared" si="126"/>
        <v>0.2</v>
      </c>
      <c r="W119" s="2">
        <f t="shared" si="126"/>
        <v>0.15</v>
      </c>
      <c r="X119" s="2">
        <f t="shared" si="126"/>
        <v>0.1</v>
      </c>
      <c r="Y119" s="2">
        <f t="shared" si="126"/>
        <v>0.05</v>
      </c>
      <c r="Z119" s="21">
        <f t="shared" si="132"/>
        <v>61947719476.807877</v>
      </c>
      <c r="AA119" s="21">
        <f t="shared" si="132"/>
        <v>7902842901.8862104</v>
      </c>
      <c r="AB119" s="21">
        <f t="shared" si="132"/>
        <v>1010288050.7444626</v>
      </c>
      <c r="AC119" s="21">
        <f t="shared" si="132"/>
        <v>129399786.73526186</v>
      </c>
      <c r="AD119" s="21">
        <f t="shared" si="132"/>
        <v>16602770.155020675</v>
      </c>
      <c r="AE119" s="21">
        <f t="shared" si="132"/>
        <v>2133665.8534751222</v>
      </c>
      <c r="AF119" s="21">
        <f t="shared" si="132"/>
        <v>274611.12638807594</v>
      </c>
      <c r="AG119" s="21">
        <f t="shared" si="132"/>
        <v>35392.280794813385</v>
      </c>
      <c r="AH119" s="2">
        <f t="shared" si="130"/>
        <v>40.248821434010765</v>
      </c>
      <c r="AI119" s="2">
        <f t="shared" si="130"/>
        <v>42.261262505711301</v>
      </c>
      <c r="AJ119" s="2">
        <f t="shared" si="130"/>
        <v>44.273703577411837</v>
      </c>
      <c r="AK119" s="2">
        <f t="shared" si="130"/>
        <v>46.28614464911238</v>
      </c>
      <c r="AL119" s="2">
        <f t="shared" si="130"/>
        <v>48.298585720812916</v>
      </c>
      <c r="AM119" s="2">
        <f t="shared" si="130"/>
        <v>50.311026792513452</v>
      </c>
      <c r="AN119" s="2">
        <f t="shared" si="130"/>
        <v>52.323467864213988</v>
      </c>
      <c r="AO119" s="2">
        <f t="shared" si="130"/>
        <v>54.335908935914539</v>
      </c>
      <c r="AP119" s="2">
        <f t="shared" si="75"/>
        <v>3.9257109934626175E-3</v>
      </c>
      <c r="AQ119" s="2">
        <f t="shared" si="75"/>
        <v>5.0081387210945889E-4</v>
      </c>
      <c r="AR119" s="2">
        <f t="shared" si="75"/>
        <v>6.4023323874809682E-5</v>
      </c>
      <c r="AS119" s="2">
        <f t="shared" si="75"/>
        <v>8.2002399705489839E-6</v>
      </c>
      <c r="AT119" s="2">
        <f t="shared" si="125"/>
        <v>1.0521400605209576E-6</v>
      </c>
      <c r="AU119" s="2">
        <f t="shared" si="125"/>
        <v>1.3521329869931072E-7</v>
      </c>
      <c r="AV119" s="2">
        <f t="shared" si="125"/>
        <v>1.7402479492273506E-8</v>
      </c>
      <c r="AW119" s="2">
        <f t="shared" si="125"/>
        <v>2.2428568311035098E-9</v>
      </c>
      <c r="AX119" s="2"/>
      <c r="AY119" s="6">
        <f t="shared" si="102"/>
        <v>227</v>
      </c>
      <c r="AZ119" s="2">
        <f t="shared" si="127"/>
        <v>0.05</v>
      </c>
      <c r="BA119" s="2">
        <f t="shared" si="127"/>
        <v>0.15</v>
      </c>
      <c r="BB119" s="2">
        <f t="shared" si="127"/>
        <v>0.2</v>
      </c>
      <c r="BC119" s="2">
        <f t="shared" si="127"/>
        <v>0.2</v>
      </c>
      <c r="BD119" s="2">
        <f t="shared" si="127"/>
        <v>0.2</v>
      </c>
      <c r="BE119" s="2">
        <f t="shared" si="127"/>
        <v>0.15</v>
      </c>
      <c r="BF119" s="2">
        <f t="shared" si="127"/>
        <v>0.05</v>
      </c>
      <c r="BG119" s="21">
        <f t="shared" si="133"/>
        <v>7886089986.8334885</v>
      </c>
      <c r="BH119" s="21">
        <f t="shared" si="133"/>
        <v>1008077134.1233616</v>
      </c>
      <c r="BI119" s="21">
        <f t="shared" si="133"/>
        <v>129108326.5374686</v>
      </c>
      <c r="BJ119" s="21">
        <f t="shared" si="133"/>
        <v>16564379.931416843</v>
      </c>
      <c r="BK119" s="21">
        <f t="shared" si="133"/>
        <v>2128612.4613370113</v>
      </c>
      <c r="BL119" s="21">
        <f t="shared" si="133"/>
        <v>273946.25892141525</v>
      </c>
      <c r="BM119" s="21">
        <f t="shared" si="133"/>
        <v>35304.836416531267</v>
      </c>
      <c r="BN119" s="2">
        <f t="shared" si="136"/>
        <v>42.261262505711301</v>
      </c>
      <c r="BO119" s="2">
        <f t="shared" si="136"/>
        <v>44.273703577411837</v>
      </c>
      <c r="BP119" s="2">
        <f t="shared" si="136"/>
        <v>46.28614464911238</v>
      </c>
      <c r="BQ119" s="2">
        <f t="shared" si="136"/>
        <v>48.298585720812916</v>
      </c>
      <c r="BR119" s="2">
        <f t="shared" si="136"/>
        <v>50.311026792513452</v>
      </c>
      <c r="BS119" s="2">
        <f t="shared" si="136"/>
        <v>52.323467864213988</v>
      </c>
      <c r="BT119" s="2">
        <f t="shared" si="136"/>
        <v>54.335908935914539</v>
      </c>
      <c r="BU119" s="2">
        <f t="shared" si="84"/>
        <v>4.9975221716315184E-4</v>
      </c>
      <c r="BV119" s="2">
        <f t="shared" si="84"/>
        <v>6.3883215090202524E-5</v>
      </c>
      <c r="BW119" s="2">
        <f t="shared" si="84"/>
        <v>8.1817697425519469E-6</v>
      </c>
      <c r="BX119" s="2">
        <f t="shared" si="82"/>
        <v>1.0497072199883952E-6</v>
      </c>
      <c r="BY119" s="2">
        <f t="shared" si="82"/>
        <v>1.3489305838637595E-7</v>
      </c>
      <c r="BZ119" s="2">
        <f t="shared" si="82"/>
        <v>1.7360345939253185E-8</v>
      </c>
      <c r="CA119" s="2">
        <f t="shared" si="82"/>
        <v>2.237315362264339E-9</v>
      </c>
      <c r="CB119" s="2"/>
      <c r="CC119" s="6">
        <f t="shared" si="103"/>
        <v>227</v>
      </c>
      <c r="CD119" s="2">
        <f t="shared" si="128"/>
        <v>0</v>
      </c>
      <c r="CE119" s="2">
        <f t="shared" si="128"/>
        <v>0</v>
      </c>
      <c r="CF119" s="2">
        <f t="shared" si="128"/>
        <v>0.05</v>
      </c>
      <c r="CG119" s="2">
        <f t="shared" si="128"/>
        <v>0.95</v>
      </c>
      <c r="CH119" s="2">
        <f t="shared" si="128"/>
        <v>0</v>
      </c>
      <c r="CI119" s="2">
        <f t="shared" si="128"/>
        <v>0</v>
      </c>
      <c r="CJ119" s="2">
        <f t="shared" si="128"/>
        <v>0</v>
      </c>
      <c r="CK119" s="21">
        <f t="shared" si="134"/>
        <v>16564379.931416843</v>
      </c>
      <c r="CL119" s="21">
        <f t="shared" si="134"/>
        <v>2128612.4613370113</v>
      </c>
      <c r="CM119" s="21">
        <f t="shared" si="134"/>
        <v>273946.25892141525</v>
      </c>
      <c r="CN119" s="21">
        <f t="shared" si="134"/>
        <v>35304.836416531267</v>
      </c>
      <c r="CO119" s="21">
        <f t="shared" si="134"/>
        <v>4555.7595428855702</v>
      </c>
      <c r="CP119" s="21">
        <f t="shared" si="134"/>
        <v>588.5822640958927</v>
      </c>
      <c r="CQ119" s="21">
        <f t="shared" si="134"/>
        <v>76.127070296087965</v>
      </c>
      <c r="CR119" s="2">
        <f t="shared" si="137"/>
        <v>48.298585720812916</v>
      </c>
      <c r="CS119" s="2">
        <f t="shared" si="137"/>
        <v>50.311026792513452</v>
      </c>
      <c r="CT119" s="2">
        <f t="shared" si="137"/>
        <v>52.323467864213988</v>
      </c>
      <c r="CU119" s="2">
        <f t="shared" si="137"/>
        <v>54.335908935914539</v>
      </c>
      <c r="CV119" s="2">
        <f t="shared" si="137"/>
        <v>56.348350007615075</v>
      </c>
      <c r="CW119" s="2">
        <f t="shared" si="137"/>
        <v>58.360791079315611</v>
      </c>
      <c r="CX119" s="2">
        <f t="shared" si="137"/>
        <v>60.373232151016147</v>
      </c>
      <c r="CY119" s="2">
        <f t="shared" si="85"/>
        <v>1.0497072199883952E-6</v>
      </c>
      <c r="CZ119" s="2">
        <f t="shared" si="85"/>
        <v>1.3489305838637595E-7</v>
      </c>
      <c r="DA119" s="2">
        <f t="shared" si="85"/>
        <v>1.7360345939253185E-8</v>
      </c>
      <c r="DB119" s="2">
        <f t="shared" si="83"/>
        <v>2.237315362264339E-9</v>
      </c>
      <c r="DC119" s="2">
        <f t="shared" si="83"/>
        <v>2.8870466051239354E-10</v>
      </c>
      <c r="DD119" s="2">
        <f t="shared" si="83"/>
        <v>3.7299256279841108E-11</v>
      </c>
      <c r="DE119" s="2">
        <f t="shared" si="83"/>
        <v>4.824275684162735E-12</v>
      </c>
      <c r="DF119" s="2"/>
      <c r="DG119" s="6">
        <f t="shared" si="104"/>
        <v>227</v>
      </c>
      <c r="DH119" s="2">
        <f t="shared" si="120"/>
        <v>0.06</v>
      </c>
      <c r="DI119" s="2">
        <f t="shared" si="120"/>
        <v>0.12</v>
      </c>
      <c r="DJ119" s="2">
        <f t="shared" si="120"/>
        <v>0.14000000000000001</v>
      </c>
      <c r="DK119" s="2">
        <f t="shared" si="120"/>
        <v>0.13</v>
      </c>
      <c r="DL119" s="2">
        <f t="shared" si="120"/>
        <v>0.11</v>
      </c>
      <c r="DM119" s="2">
        <f t="shared" si="120"/>
        <v>9.9999999725403757E-2</v>
      </c>
      <c r="DN119" s="2">
        <f t="shared" si="120"/>
        <v>8.300678931488456E-2</v>
      </c>
      <c r="DO119" s="2">
        <f t="shared" si="120"/>
        <v>2.25678961391837E-2</v>
      </c>
      <c r="DP119" s="2">
        <f t="shared" si="118"/>
        <v>2.9482362798132068E-3</v>
      </c>
      <c r="DQ119" s="2">
        <f t="shared" si="118"/>
        <v>2.7879126136636791E-4</v>
      </c>
      <c r="DR119" s="2">
        <f t="shared" si="118"/>
        <v>2.1805746242261614E-5</v>
      </c>
      <c r="DS119" s="2">
        <f t="shared" si="118"/>
        <v>1.8924333403136374E-6</v>
      </c>
      <c r="DT119" s="2">
        <f t="shared" si="118"/>
        <v>0</v>
      </c>
      <c r="DU119" s="21">
        <f t="shared" si="135"/>
        <v>547892.51784283051</v>
      </c>
      <c r="DV119" s="21">
        <f t="shared" si="135"/>
        <v>70609.672833062534</v>
      </c>
      <c r="DW119" s="21">
        <f t="shared" si="135"/>
        <v>9111.5190857711405</v>
      </c>
      <c r="DX119" s="21">
        <f t="shared" si="135"/>
        <v>1177.1645281917854</v>
      </c>
      <c r="DY119" s="21">
        <f t="shared" si="135"/>
        <v>152.25414059217593</v>
      </c>
      <c r="DZ119" s="21">
        <f t="shared" si="135"/>
        <v>19.713134212271946</v>
      </c>
      <c r="EA119" s="21">
        <f t="shared" si="135"/>
        <v>2.5548698940607388</v>
      </c>
      <c r="EB119" s="21">
        <f t="shared" si="135"/>
        <v>0.33142318698762308</v>
      </c>
      <c r="EC119" s="21">
        <f t="shared" si="135"/>
        <v>4.3030328116000098E-2</v>
      </c>
      <c r="ED119" s="21">
        <f t="shared" si="135"/>
        <v>5.5914281673512672E-3</v>
      </c>
      <c r="EE119" s="21">
        <f t="shared" si="135"/>
        <v>7.2712249757782765E-4</v>
      </c>
      <c r="EF119" s="21">
        <f t="shared" si="135"/>
        <v>9.4626143928060047E-5</v>
      </c>
      <c r="EG119" s="21">
        <f t="shared" si="135"/>
        <v>1.232301076431445E-5</v>
      </c>
      <c r="EH119" s="2">
        <f t="shared" si="131"/>
        <v>52.323467864213988</v>
      </c>
      <c r="EI119" s="2">
        <f t="shared" si="131"/>
        <v>54.335908935914539</v>
      </c>
      <c r="EJ119" s="2">
        <f t="shared" si="131"/>
        <v>56.348350007615075</v>
      </c>
      <c r="EK119" s="2">
        <f t="shared" si="131"/>
        <v>58.360791079315611</v>
      </c>
      <c r="EL119" s="2">
        <f t="shared" si="131"/>
        <v>60.373232151016147</v>
      </c>
      <c r="EM119" s="2">
        <f t="shared" si="131"/>
        <v>62.38567322271669</v>
      </c>
      <c r="EN119" s="2">
        <f t="shared" si="131"/>
        <v>64.398114294417226</v>
      </c>
      <c r="EO119" s="2">
        <f t="shared" si="131"/>
        <v>66.410555366117762</v>
      </c>
      <c r="EP119" s="2">
        <f t="shared" si="129"/>
        <v>68.422996437818298</v>
      </c>
      <c r="EQ119" s="2">
        <f t="shared" si="129"/>
        <v>70.435437509518835</v>
      </c>
      <c r="ER119" s="2">
        <f t="shared" si="129"/>
        <v>72.447878581219371</v>
      </c>
      <c r="ES119" s="2">
        <f t="shared" si="129"/>
        <v>74.460319652919921</v>
      </c>
      <c r="ET119" s="2">
        <f t="shared" si="129"/>
        <v>76.472760724620457</v>
      </c>
      <c r="EU119" s="2">
        <f t="shared" si="115"/>
        <v>3.472069187850637E-8</v>
      </c>
      <c r="EV119" s="2">
        <f t="shared" si="115"/>
        <v>4.474630724528678E-9</v>
      </c>
      <c r="EW119" s="2">
        <f t="shared" si="115"/>
        <v>5.7740932102478708E-10</v>
      </c>
      <c r="EX119" s="2">
        <f t="shared" si="115"/>
        <v>7.4598512559682216E-11</v>
      </c>
      <c r="EY119" s="2">
        <f t="shared" si="115"/>
        <v>9.64855136832547E-12</v>
      </c>
      <c r="EZ119" s="2">
        <f t="shared" si="115"/>
        <v>1.2492480489399204E-12</v>
      </c>
      <c r="FA119" s="2">
        <f t="shared" si="115"/>
        <v>1.6190556996582626E-13</v>
      </c>
      <c r="FB119" s="2">
        <f t="shared" si="114"/>
        <v>2.1002736817973576E-14</v>
      </c>
      <c r="FC119" s="2">
        <f t="shared" si="114"/>
        <v>2.7268902481622365E-15</v>
      </c>
      <c r="FD119" s="2">
        <f t="shared" si="114"/>
        <v>3.5433638576370518E-16</v>
      </c>
      <c r="FE119" s="2">
        <f t="shared" si="114"/>
        <v>4.6078738756516324E-17</v>
      </c>
      <c r="FF119" s="2">
        <f t="shared" si="114"/>
        <v>5.9965870676844139E-18</v>
      </c>
      <c r="FG119" s="2">
        <f t="shared" si="114"/>
        <v>7.8092590394895113E-19</v>
      </c>
    </row>
    <row r="120" spans="1:163" x14ac:dyDescent="0.25">
      <c r="A120" s="19">
        <v>102</v>
      </c>
      <c r="B120" s="19">
        <v>229</v>
      </c>
      <c r="C120" s="4">
        <f t="shared" si="105"/>
        <v>102</v>
      </c>
      <c r="D120" s="20">
        <f t="shared" si="105"/>
        <v>229</v>
      </c>
      <c r="E120" s="8">
        <f t="shared" si="92"/>
        <v>502.16</v>
      </c>
      <c r="F120" s="21">
        <f t="shared" si="111"/>
        <v>6.3371356147021542E-14</v>
      </c>
      <c r="G120" s="7">
        <f t="shared" si="93"/>
        <v>0.38562665520525263</v>
      </c>
      <c r="H120" s="7">
        <f t="shared" si="94"/>
        <v>8.8155447434018538E-3</v>
      </c>
      <c r="I120" s="32">
        <f t="shared" si="95"/>
        <v>94.295569410900711</v>
      </c>
      <c r="J120" s="2">
        <f t="shared" si="106"/>
        <v>3.4829117535921847</v>
      </c>
      <c r="K120" s="2">
        <f t="shared" si="96"/>
        <v>10.207590486049257</v>
      </c>
      <c r="L120" s="2">
        <f t="shared" si="112"/>
        <v>1.5194766074416037</v>
      </c>
      <c r="M120" s="2">
        <f t="shared" si="97"/>
        <v>1</v>
      </c>
      <c r="N120" s="2">
        <f t="shared" si="98"/>
        <v>1</v>
      </c>
      <c r="O120" s="2">
        <f t="shared" si="99"/>
        <v>1</v>
      </c>
      <c r="P120" s="2">
        <f t="shared" si="100"/>
        <v>0.77927942926075355</v>
      </c>
      <c r="Q120" s="6">
        <f t="shared" si="101"/>
        <v>229</v>
      </c>
      <c r="R120" s="2">
        <f t="shared" si="126"/>
        <v>0.05</v>
      </c>
      <c r="S120" s="2">
        <f t="shared" si="126"/>
        <v>0.1</v>
      </c>
      <c r="T120" s="2">
        <f t="shared" si="126"/>
        <v>0.15</v>
      </c>
      <c r="U120" s="2">
        <f t="shared" si="126"/>
        <v>0.2</v>
      </c>
      <c r="V120" s="2">
        <f t="shared" si="126"/>
        <v>0.2</v>
      </c>
      <c r="W120" s="2">
        <f t="shared" si="126"/>
        <v>0.15</v>
      </c>
      <c r="X120" s="2">
        <f t="shared" si="126"/>
        <v>0.1</v>
      </c>
      <c r="Y120" s="2">
        <f t="shared" si="126"/>
        <v>0.05</v>
      </c>
      <c r="Z120" s="21">
        <f t="shared" si="132"/>
        <v>73287776251.620636</v>
      </c>
      <c r="AA120" s="21">
        <f t="shared" si="132"/>
        <v>9424839065.722374</v>
      </c>
      <c r="AB120" s="21">
        <f t="shared" si="132"/>
        <v>1214562574.4194527</v>
      </c>
      <c r="AC120" s="21">
        <f t="shared" si="132"/>
        <v>156816612.68743059</v>
      </c>
      <c r="AD120" s="21">
        <f t="shared" si="132"/>
        <v>20282555.314321484</v>
      </c>
      <c r="AE120" s="21">
        <f t="shared" si="132"/>
        <v>2627555.6703793709</v>
      </c>
      <c r="AF120" s="21">
        <f t="shared" si="132"/>
        <v>340899.90238984709</v>
      </c>
      <c r="AG120" s="21">
        <f t="shared" si="132"/>
        <v>44289.458146629695</v>
      </c>
      <c r="AH120" s="2">
        <f t="shared" si="130"/>
        <v>40.088518656274545</v>
      </c>
      <c r="AI120" s="2">
        <f t="shared" si="130"/>
        <v>42.092944589088269</v>
      </c>
      <c r="AJ120" s="2">
        <f t="shared" si="130"/>
        <v>44.097370521901993</v>
      </c>
      <c r="AK120" s="2">
        <f t="shared" si="130"/>
        <v>46.101796454715725</v>
      </c>
      <c r="AL120" s="2">
        <f t="shared" si="130"/>
        <v>48.106222387529449</v>
      </c>
      <c r="AM120" s="2">
        <f t="shared" si="130"/>
        <v>50.110648320343174</v>
      </c>
      <c r="AN120" s="2">
        <f t="shared" si="130"/>
        <v>52.115074253156905</v>
      </c>
      <c r="AO120" s="2">
        <f t="shared" si="130"/>
        <v>54.119500185970637</v>
      </c>
      <c r="AP120" s="2">
        <f t="shared" si="75"/>
        <v>4.6443457700667216E-3</v>
      </c>
      <c r="AQ120" s="2">
        <f t="shared" si="75"/>
        <v>5.9726483306232097E-4</v>
      </c>
      <c r="AR120" s="2">
        <f t="shared" si="75"/>
        <v>7.6968477466380668E-5</v>
      </c>
      <c r="AS120" s="2">
        <f t="shared" si="75"/>
        <v>9.9376814123847711E-6</v>
      </c>
      <c r="AT120" s="2">
        <f t="shared" si="125"/>
        <v>1.2853330363955337E-6</v>
      </c>
      <c r="AU120" s="2">
        <f t="shared" si="125"/>
        <v>1.6651176618373712E-7</v>
      </c>
      <c r="AV120" s="2">
        <f t="shared" si="125"/>
        <v>2.1603289124831879E-8</v>
      </c>
      <c r="AW120" s="2">
        <f t="shared" si="125"/>
        <v>2.8066830257686752E-9</v>
      </c>
      <c r="AX120" s="2"/>
      <c r="AY120" s="6">
        <f t="shared" si="102"/>
        <v>229</v>
      </c>
      <c r="AZ120" s="2">
        <f t="shared" si="127"/>
        <v>0.05</v>
      </c>
      <c r="BA120" s="2">
        <f t="shared" si="127"/>
        <v>0.15</v>
      </c>
      <c r="BB120" s="2">
        <f t="shared" si="127"/>
        <v>0.2</v>
      </c>
      <c r="BC120" s="2">
        <f t="shared" si="127"/>
        <v>0.2</v>
      </c>
      <c r="BD120" s="2">
        <f t="shared" si="127"/>
        <v>0.2</v>
      </c>
      <c r="BE120" s="2">
        <f t="shared" si="127"/>
        <v>0.15</v>
      </c>
      <c r="BF120" s="2">
        <f t="shared" si="127"/>
        <v>0.05</v>
      </c>
      <c r="BG120" s="21">
        <f t="shared" si="133"/>
        <v>9404915842.7689896</v>
      </c>
      <c r="BH120" s="21">
        <f t="shared" si="133"/>
        <v>1211911688.890954</v>
      </c>
      <c r="BI120" s="21">
        <f t="shared" si="133"/>
        <v>156464290.31546557</v>
      </c>
      <c r="BJ120" s="21">
        <f t="shared" si="133"/>
        <v>20235769.092625037</v>
      </c>
      <c r="BK120" s="21">
        <f t="shared" si="133"/>
        <v>2621346.8147431351</v>
      </c>
      <c r="BL120" s="21">
        <f t="shared" si="133"/>
        <v>340076.35151988873</v>
      </c>
      <c r="BM120" s="21">
        <f t="shared" si="133"/>
        <v>44180.26128456786</v>
      </c>
      <c r="BN120" s="2">
        <f t="shared" si="136"/>
        <v>42.092944589088269</v>
      </c>
      <c r="BO120" s="2">
        <f t="shared" si="136"/>
        <v>44.097370521901993</v>
      </c>
      <c r="BP120" s="2">
        <f t="shared" si="136"/>
        <v>46.101796454715725</v>
      </c>
      <c r="BQ120" s="2">
        <f t="shared" si="136"/>
        <v>48.106222387529449</v>
      </c>
      <c r="BR120" s="2">
        <f t="shared" si="136"/>
        <v>50.110648320343174</v>
      </c>
      <c r="BS120" s="2">
        <f t="shared" si="136"/>
        <v>52.115074253156905</v>
      </c>
      <c r="BT120" s="2">
        <f t="shared" si="136"/>
        <v>54.119500185970637</v>
      </c>
      <c r="BU120" s="2">
        <f t="shared" si="84"/>
        <v>5.9600227140494527E-4</v>
      </c>
      <c r="BV120" s="2">
        <f t="shared" si="84"/>
        <v>7.6800487255449188E-5</v>
      </c>
      <c r="BW120" s="2">
        <f t="shared" si="84"/>
        <v>9.915354265872413E-6</v>
      </c>
      <c r="BX120" s="2">
        <f t="shared" si="82"/>
        <v>1.2823681300776344E-6</v>
      </c>
      <c r="BY120" s="2">
        <f t="shared" si="82"/>
        <v>1.6611830258194781E-7</v>
      </c>
      <c r="BZ120" s="2">
        <f t="shared" si="82"/>
        <v>2.1551099589346563E-8</v>
      </c>
      <c r="CA120" s="2">
        <f t="shared" si="82"/>
        <v>2.7997630725328176E-9</v>
      </c>
      <c r="CB120" s="2"/>
      <c r="CC120" s="6">
        <f t="shared" si="103"/>
        <v>229</v>
      </c>
      <c r="CD120" s="2">
        <f t="shared" si="128"/>
        <v>0</v>
      </c>
      <c r="CE120" s="2">
        <f t="shared" si="128"/>
        <v>0</v>
      </c>
      <c r="CF120" s="2">
        <f t="shared" si="128"/>
        <v>0.05</v>
      </c>
      <c r="CG120" s="2">
        <f t="shared" si="128"/>
        <v>0.95</v>
      </c>
      <c r="CH120" s="2">
        <f t="shared" si="128"/>
        <v>0</v>
      </c>
      <c r="CI120" s="2">
        <f t="shared" si="128"/>
        <v>0</v>
      </c>
      <c r="CJ120" s="2">
        <f t="shared" si="128"/>
        <v>0</v>
      </c>
      <c r="CK120" s="21">
        <f t="shared" si="134"/>
        <v>20235769.092625037</v>
      </c>
      <c r="CL120" s="21">
        <f t="shared" si="134"/>
        <v>2621346.8147431351</v>
      </c>
      <c r="CM120" s="21">
        <f t="shared" si="134"/>
        <v>340076.35151988873</v>
      </c>
      <c r="CN120" s="21">
        <f t="shared" si="134"/>
        <v>44180.26128456786</v>
      </c>
      <c r="CO120" s="21">
        <f t="shared" si="134"/>
        <v>5746.9543332910871</v>
      </c>
      <c r="CP120" s="21">
        <f t="shared" si="134"/>
        <v>748.45703071903881</v>
      </c>
      <c r="CQ120" s="21">
        <f t="shared" si="134"/>
        <v>97.584636936992723</v>
      </c>
      <c r="CR120" s="2">
        <f t="shared" si="137"/>
        <v>48.106222387529449</v>
      </c>
      <c r="CS120" s="2">
        <f t="shared" si="137"/>
        <v>50.110648320343174</v>
      </c>
      <c r="CT120" s="2">
        <f t="shared" si="137"/>
        <v>52.115074253156905</v>
      </c>
      <c r="CU120" s="2">
        <f t="shared" si="137"/>
        <v>54.119500185970637</v>
      </c>
      <c r="CV120" s="2">
        <f t="shared" si="137"/>
        <v>56.123926118784361</v>
      </c>
      <c r="CW120" s="2">
        <f t="shared" si="137"/>
        <v>58.128352051598092</v>
      </c>
      <c r="CX120" s="2">
        <f t="shared" si="137"/>
        <v>60.132777984411817</v>
      </c>
      <c r="CY120" s="2">
        <f t="shared" si="85"/>
        <v>1.2823681300776344E-6</v>
      </c>
      <c r="CZ120" s="2">
        <f t="shared" si="85"/>
        <v>1.6611830258194781E-7</v>
      </c>
      <c r="DA120" s="2">
        <f t="shared" si="85"/>
        <v>2.1551099589346563E-8</v>
      </c>
      <c r="DB120" s="2">
        <f t="shared" si="83"/>
        <v>2.7997630725328176E-9</v>
      </c>
      <c r="DC120" s="2">
        <f t="shared" si="83"/>
        <v>3.6419228981565823E-10</v>
      </c>
      <c r="DD120" s="2">
        <f t="shared" si="83"/>
        <v>4.7430737054438453E-11</v>
      </c>
      <c r="DE120" s="2">
        <f t="shared" si="83"/>
        <v>6.1840707818119591E-12</v>
      </c>
      <c r="DF120" s="2"/>
      <c r="DG120" s="6">
        <f t="shared" si="104"/>
        <v>229</v>
      </c>
      <c r="DH120" s="2">
        <f t="shared" si="120"/>
        <v>0.06</v>
      </c>
      <c r="DI120" s="2">
        <f t="shared" si="120"/>
        <v>0.12</v>
      </c>
      <c r="DJ120" s="2">
        <f t="shared" si="120"/>
        <v>0.14000000000000001</v>
      </c>
      <c r="DK120" s="2">
        <f t="shared" si="120"/>
        <v>0.13</v>
      </c>
      <c r="DL120" s="2">
        <f t="shared" si="120"/>
        <v>0.11</v>
      </c>
      <c r="DM120" s="2">
        <f t="shared" si="120"/>
        <v>9.9999999999134628E-2</v>
      </c>
      <c r="DN120" s="2">
        <f t="shared" si="120"/>
        <v>8.6771992408245943E-2</v>
      </c>
      <c r="DO120" s="2">
        <f t="shared" si="120"/>
        <v>2.822833327723405E-2</v>
      </c>
      <c r="DP120" s="2">
        <f t="shared" si="118"/>
        <v>3.8755671551195131E-3</v>
      </c>
      <c r="DQ120" s="2">
        <f t="shared" si="118"/>
        <v>3.7164457757928873E-4</v>
      </c>
      <c r="DR120" s="2">
        <f t="shared" si="118"/>
        <v>2.9325991651293346E-5</v>
      </c>
      <c r="DS120" s="2">
        <f t="shared" si="118"/>
        <v>2.5658517886739675E-6</v>
      </c>
      <c r="DT120" s="2">
        <f t="shared" si="118"/>
        <v>0</v>
      </c>
      <c r="DU120" s="21">
        <f t="shared" si="135"/>
        <v>680152.70303977747</v>
      </c>
      <c r="DV120" s="21">
        <f t="shared" si="135"/>
        <v>88360.522569135719</v>
      </c>
      <c r="DW120" s="21">
        <f t="shared" si="135"/>
        <v>11493.908666582174</v>
      </c>
      <c r="DX120" s="21">
        <f t="shared" si="135"/>
        <v>1496.9140614380776</v>
      </c>
      <c r="DY120" s="21">
        <f t="shared" si="135"/>
        <v>195.16927387398545</v>
      </c>
      <c r="DZ120" s="21">
        <f t="shared" si="135"/>
        <v>25.473026126992242</v>
      </c>
      <c r="EA120" s="21">
        <f t="shared" si="135"/>
        <v>3.3279445680808286</v>
      </c>
      <c r="EB120" s="21">
        <f t="shared" si="135"/>
        <v>0.43518360951752472</v>
      </c>
      <c r="EC120" s="21">
        <f t="shared" si="135"/>
        <v>5.6956928922718211E-2</v>
      </c>
      <c r="ED120" s="21">
        <f t="shared" si="135"/>
        <v>7.460653141467934E-3</v>
      </c>
      <c r="EE120" s="21">
        <f t="shared" si="135"/>
        <v>9.780111520757502E-4</v>
      </c>
      <c r="EF120" s="21">
        <f t="shared" si="135"/>
        <v>1.2830081963191234E-4</v>
      </c>
      <c r="EG120" s="21">
        <f t="shared" si="135"/>
        <v>1.6842909762778277E-5</v>
      </c>
      <c r="EH120" s="2">
        <f t="shared" si="131"/>
        <v>52.115074253156905</v>
      </c>
      <c r="EI120" s="2">
        <f t="shared" si="131"/>
        <v>54.119500185970637</v>
      </c>
      <c r="EJ120" s="2">
        <f t="shared" si="131"/>
        <v>56.123926118784361</v>
      </c>
      <c r="EK120" s="2">
        <f t="shared" si="131"/>
        <v>58.128352051598092</v>
      </c>
      <c r="EL120" s="2">
        <f t="shared" si="131"/>
        <v>60.132777984411817</v>
      </c>
      <c r="EM120" s="2">
        <f t="shared" si="131"/>
        <v>62.137203917225541</v>
      </c>
      <c r="EN120" s="2">
        <f t="shared" si="131"/>
        <v>64.141629850039266</v>
      </c>
      <c r="EO120" s="2">
        <f t="shared" si="131"/>
        <v>66.146055782852997</v>
      </c>
      <c r="EP120" s="2">
        <f t="shared" si="129"/>
        <v>68.150481715666729</v>
      </c>
      <c r="EQ120" s="2">
        <f t="shared" si="129"/>
        <v>70.154907648480446</v>
      </c>
      <c r="ER120" s="2">
        <f t="shared" si="129"/>
        <v>72.159333581294177</v>
      </c>
      <c r="ES120" s="2">
        <f t="shared" si="129"/>
        <v>74.163759514107909</v>
      </c>
      <c r="ET120" s="2">
        <f t="shared" si="129"/>
        <v>76.168185446921626</v>
      </c>
      <c r="EU120" s="2">
        <f t="shared" si="115"/>
        <v>4.3102199178693126E-8</v>
      </c>
      <c r="EV120" s="2">
        <f t="shared" si="115"/>
        <v>5.5995261450656352E-9</v>
      </c>
      <c r="EW120" s="2">
        <f t="shared" si="115"/>
        <v>7.2838457963131645E-10</v>
      </c>
      <c r="EX120" s="2">
        <f t="shared" si="115"/>
        <v>9.4861474108876905E-11</v>
      </c>
      <c r="EY120" s="2">
        <f t="shared" si="115"/>
        <v>1.2368141563623918E-11</v>
      </c>
      <c r="EZ120" s="2">
        <f t="shared" si="115"/>
        <v>1.61426021083601E-12</v>
      </c>
      <c r="FA120" s="2">
        <f t="shared" si="115"/>
        <v>2.1089636046139595E-13</v>
      </c>
      <c r="FB120" s="2">
        <f t="shared" si="114"/>
        <v>2.7578175508081411E-14</v>
      </c>
      <c r="FC120" s="2">
        <f t="shared" si="114"/>
        <v>3.6094378278021674E-15</v>
      </c>
      <c r="FD120" s="2">
        <f t="shared" si="114"/>
        <v>4.727917073173596E-16</v>
      </c>
      <c r="FE120" s="2">
        <f t="shared" si="114"/>
        <v>6.1977893033951211E-17</v>
      </c>
      <c r="FF120" s="2">
        <f t="shared" si="114"/>
        <v>8.1305969348486901E-18</v>
      </c>
      <c r="FG120" s="2">
        <f t="shared" si="114"/>
        <v>1.0673580331291683E-18</v>
      </c>
    </row>
    <row r="121" spans="1:163" x14ac:dyDescent="0.25">
      <c r="A121" s="19">
        <v>103</v>
      </c>
      <c r="B121" s="19">
        <v>231</v>
      </c>
      <c r="C121" s="4">
        <f t="shared" si="105"/>
        <v>103</v>
      </c>
      <c r="D121" s="20">
        <f t="shared" si="105"/>
        <v>231</v>
      </c>
      <c r="E121" s="8">
        <f t="shared" si="92"/>
        <v>504.16</v>
      </c>
      <c r="F121" s="21">
        <f t="shared" si="111"/>
        <v>6.3371356147021542E-14</v>
      </c>
      <c r="G121" s="7">
        <f t="shared" si="93"/>
        <v>0.37768369630586879</v>
      </c>
      <c r="H121" s="7">
        <f t="shared" si="94"/>
        <v>8.8349178138881559E-3</v>
      </c>
      <c r="I121" s="32">
        <f t="shared" si="95"/>
        <v>94.353976961510881</v>
      </c>
      <c r="J121" s="2">
        <f t="shared" si="106"/>
        <v>3.5728222910466685</v>
      </c>
      <c r="K121" s="2">
        <f t="shared" si="96"/>
        <v>10.815597106340233</v>
      </c>
      <c r="L121" s="2">
        <f t="shared" si="112"/>
        <v>1.5248352498427917</v>
      </c>
      <c r="M121" s="2">
        <f t="shared" si="97"/>
        <v>1</v>
      </c>
      <c r="N121" s="2">
        <f t="shared" si="98"/>
        <v>1</v>
      </c>
      <c r="O121" s="2">
        <f t="shared" si="99"/>
        <v>1</v>
      </c>
      <c r="P121" s="2">
        <f t="shared" si="100"/>
        <v>0.78918733833992072</v>
      </c>
      <c r="Q121" s="6">
        <f t="shared" si="101"/>
        <v>231</v>
      </c>
      <c r="R121" s="2">
        <f t="shared" si="126"/>
        <v>0.05</v>
      </c>
      <c r="S121" s="2">
        <f t="shared" si="126"/>
        <v>0.1</v>
      </c>
      <c r="T121" s="2">
        <f t="shared" si="126"/>
        <v>0.15</v>
      </c>
      <c r="U121" s="2">
        <f t="shared" si="126"/>
        <v>0.2</v>
      </c>
      <c r="V121" s="2">
        <f t="shared" si="126"/>
        <v>0.2</v>
      </c>
      <c r="W121" s="2">
        <f t="shared" si="126"/>
        <v>0.15</v>
      </c>
      <c r="X121" s="2">
        <f t="shared" si="126"/>
        <v>0.1</v>
      </c>
      <c r="Y121" s="2">
        <f t="shared" si="126"/>
        <v>0.05</v>
      </c>
      <c r="Z121" s="21">
        <f t="shared" si="132"/>
        <v>86590781769.866776</v>
      </c>
      <c r="AA121" s="21">
        <f t="shared" si="132"/>
        <v>11224598431.039139</v>
      </c>
      <c r="AB121" s="21">
        <f t="shared" si="132"/>
        <v>1458052723.8386793</v>
      </c>
      <c r="AC121" s="21">
        <f t="shared" si="132"/>
        <v>189758663.55390725</v>
      </c>
      <c r="AD121" s="21">
        <f t="shared" si="132"/>
        <v>24739345.139928468</v>
      </c>
      <c r="AE121" s="21">
        <f t="shared" si="132"/>
        <v>3230526.0214693299</v>
      </c>
      <c r="AF121" s="21">
        <f t="shared" si="132"/>
        <v>422477.71284715983</v>
      </c>
      <c r="AG121" s="21">
        <f t="shared" si="132"/>
        <v>55326.442187733992</v>
      </c>
      <c r="AH121" s="2">
        <f t="shared" si="130"/>
        <v>39.929487719047174</v>
      </c>
      <c r="AI121" s="2">
        <f t="shared" si="130"/>
        <v>41.925962104999535</v>
      </c>
      <c r="AJ121" s="2">
        <f t="shared" si="130"/>
        <v>43.922436490951895</v>
      </c>
      <c r="AK121" s="2">
        <f t="shared" si="130"/>
        <v>45.918910876904249</v>
      </c>
      <c r="AL121" s="2">
        <f t="shared" si="130"/>
        <v>47.91538526285661</v>
      </c>
      <c r="AM121" s="2">
        <f t="shared" si="130"/>
        <v>49.911859648808964</v>
      </c>
      <c r="AN121" s="2">
        <f t="shared" si="130"/>
        <v>51.908334034761324</v>
      </c>
      <c r="AO121" s="2">
        <f t="shared" si="130"/>
        <v>53.904808420713692</v>
      </c>
      <c r="AP121" s="2">
        <f t="shared" si="75"/>
        <v>5.4873752705892906E-3</v>
      </c>
      <c r="AQ121" s="2">
        <f t="shared" si="75"/>
        <v>7.1131802478074707E-4</v>
      </c>
      <c r="AR121" s="2">
        <f t="shared" si="75"/>
        <v>9.2398778443517971E-5</v>
      </c>
      <c r="AS121" s="2">
        <f t="shared" si="75"/>
        <v>1.2025263850057563E-5</v>
      </c>
      <c r="AT121" s="2">
        <f t="shared" si="125"/>
        <v>1.5677658517064959E-6</v>
      </c>
      <c r="AU121" s="2">
        <f t="shared" si="125"/>
        <v>2.0472281504875354E-7</v>
      </c>
      <c r="AV121" s="2">
        <f t="shared" si="125"/>
        <v>2.6772985605016463E-8</v>
      </c>
      <c r="AW121" s="2">
        <f t="shared" si="125"/>
        <v>3.5061116722264888E-9</v>
      </c>
      <c r="AX121" s="2"/>
      <c r="AY121" s="6">
        <f t="shared" si="102"/>
        <v>231</v>
      </c>
      <c r="AZ121" s="2">
        <f t="shared" si="127"/>
        <v>0.05</v>
      </c>
      <c r="BA121" s="2">
        <f t="shared" si="127"/>
        <v>0.15</v>
      </c>
      <c r="BB121" s="2">
        <f t="shared" si="127"/>
        <v>0.2</v>
      </c>
      <c r="BC121" s="2">
        <f t="shared" si="127"/>
        <v>0.2</v>
      </c>
      <c r="BD121" s="2">
        <f t="shared" si="127"/>
        <v>0.2</v>
      </c>
      <c r="BE121" s="2">
        <f t="shared" si="127"/>
        <v>0.15</v>
      </c>
      <c r="BF121" s="2">
        <f t="shared" si="127"/>
        <v>0.05</v>
      </c>
      <c r="BG121" s="21">
        <f t="shared" si="133"/>
        <v>11200937373.082415</v>
      </c>
      <c r="BH121" s="21">
        <f t="shared" si="133"/>
        <v>1454878866.2781167</v>
      </c>
      <c r="BI121" s="21">
        <f t="shared" si="133"/>
        <v>189333406.51697904</v>
      </c>
      <c r="BJ121" s="21">
        <f t="shared" si="133"/>
        <v>24682415.545783538</v>
      </c>
      <c r="BK121" s="21">
        <f t="shared" si="133"/>
        <v>3222909.8738824097</v>
      </c>
      <c r="BL121" s="21">
        <f t="shared" si="133"/>
        <v>421459.32444921031</v>
      </c>
      <c r="BM121" s="21">
        <f t="shared" si="133"/>
        <v>55190.320126403778</v>
      </c>
      <c r="BN121" s="2">
        <f t="shared" si="136"/>
        <v>41.925962104999535</v>
      </c>
      <c r="BO121" s="2">
        <f t="shared" si="136"/>
        <v>43.922436490951895</v>
      </c>
      <c r="BP121" s="2">
        <f t="shared" si="136"/>
        <v>45.918910876904249</v>
      </c>
      <c r="BQ121" s="2">
        <f t="shared" si="136"/>
        <v>47.91538526285661</v>
      </c>
      <c r="BR121" s="2">
        <f t="shared" si="136"/>
        <v>49.911859648808964</v>
      </c>
      <c r="BS121" s="2">
        <f t="shared" si="136"/>
        <v>51.908334034761324</v>
      </c>
      <c r="BT121" s="2">
        <f t="shared" si="136"/>
        <v>53.904808420713692</v>
      </c>
      <c r="BU121" s="2">
        <f t="shared" si="84"/>
        <v>7.0981859145015597E-4</v>
      </c>
      <c r="BV121" s="2">
        <f t="shared" si="84"/>
        <v>9.2197646785687628E-5</v>
      </c>
      <c r="BW121" s="2">
        <f t="shared" si="84"/>
        <v>1.1998314734916359E-5</v>
      </c>
      <c r="BX121" s="2">
        <f t="shared" si="82"/>
        <v>1.5641581461206319E-6</v>
      </c>
      <c r="BY121" s="2">
        <f t="shared" si="82"/>
        <v>2.0424016944755457E-7</v>
      </c>
      <c r="BZ121" s="2">
        <f t="shared" si="82"/>
        <v>2.6708448951154013E-8</v>
      </c>
      <c r="CA121" s="2">
        <f t="shared" si="82"/>
        <v>3.4974854325984653E-9</v>
      </c>
      <c r="CB121" s="2"/>
      <c r="CC121" s="6">
        <f t="shared" si="103"/>
        <v>231</v>
      </c>
      <c r="CD121" s="2">
        <f t="shared" si="128"/>
        <v>0</v>
      </c>
      <c r="CE121" s="2">
        <f t="shared" si="128"/>
        <v>0</v>
      </c>
      <c r="CF121" s="2">
        <f t="shared" si="128"/>
        <v>0.05</v>
      </c>
      <c r="CG121" s="2">
        <f t="shared" si="128"/>
        <v>0.95</v>
      </c>
      <c r="CH121" s="2">
        <f t="shared" si="128"/>
        <v>0</v>
      </c>
      <c r="CI121" s="2">
        <f t="shared" si="128"/>
        <v>0</v>
      </c>
      <c r="CJ121" s="2">
        <f t="shared" si="128"/>
        <v>0</v>
      </c>
      <c r="CK121" s="21">
        <f t="shared" si="134"/>
        <v>24682415.545783538</v>
      </c>
      <c r="CL121" s="21">
        <f t="shared" si="134"/>
        <v>3222909.8738824097</v>
      </c>
      <c r="CM121" s="21">
        <f t="shared" si="134"/>
        <v>421459.32444921031</v>
      </c>
      <c r="CN121" s="21">
        <f t="shared" si="134"/>
        <v>55190.320126403778</v>
      </c>
      <c r="CO121" s="21">
        <f t="shared" si="134"/>
        <v>7236.4845129272107</v>
      </c>
      <c r="CP121" s="21">
        <f t="shared" si="134"/>
        <v>949.97438092510538</v>
      </c>
      <c r="CQ121" s="21">
        <f t="shared" si="134"/>
        <v>124.84797033038492</v>
      </c>
      <c r="CR121" s="2">
        <f t="shared" si="137"/>
        <v>47.91538526285661</v>
      </c>
      <c r="CS121" s="2">
        <f t="shared" si="137"/>
        <v>49.911859648808964</v>
      </c>
      <c r="CT121" s="2">
        <f t="shared" si="137"/>
        <v>51.908334034761324</v>
      </c>
      <c r="CU121" s="2">
        <f t="shared" si="137"/>
        <v>53.904808420713692</v>
      </c>
      <c r="CV121" s="2">
        <f t="shared" si="137"/>
        <v>55.901282806666046</v>
      </c>
      <c r="CW121" s="2">
        <f t="shared" si="137"/>
        <v>57.897757192618407</v>
      </c>
      <c r="CX121" s="2">
        <f t="shared" si="137"/>
        <v>59.894231578570768</v>
      </c>
      <c r="CY121" s="2">
        <f t="shared" si="85"/>
        <v>1.5641581461206319E-6</v>
      </c>
      <c r="CZ121" s="2">
        <f t="shared" si="85"/>
        <v>2.0424016944755457E-7</v>
      </c>
      <c r="DA121" s="2">
        <f t="shared" si="85"/>
        <v>2.6708448951154013E-8</v>
      </c>
      <c r="DB121" s="2">
        <f t="shared" si="83"/>
        <v>3.4974854325984653E-9</v>
      </c>
      <c r="DC121" s="2">
        <f t="shared" si="83"/>
        <v>4.5858583732111597E-10</v>
      </c>
      <c r="DD121" s="2">
        <f t="shared" si="83"/>
        <v>6.0201164824151163E-11</v>
      </c>
      <c r="DE121" s="2">
        <f t="shared" si="83"/>
        <v>7.9117851920396013E-12</v>
      </c>
      <c r="DF121" s="2"/>
      <c r="DG121" s="6">
        <f t="shared" si="104"/>
        <v>231</v>
      </c>
      <c r="DH121" s="2">
        <f t="shared" si="120"/>
        <v>0.06</v>
      </c>
      <c r="DI121" s="2">
        <f t="shared" si="120"/>
        <v>0.12</v>
      </c>
      <c r="DJ121" s="2">
        <f t="shared" si="120"/>
        <v>0.14000000000000001</v>
      </c>
      <c r="DK121" s="2">
        <f t="shared" si="120"/>
        <v>0.13</v>
      </c>
      <c r="DL121" s="2">
        <f t="shared" si="120"/>
        <v>0.11</v>
      </c>
      <c r="DM121" s="2">
        <f t="shared" si="120"/>
        <v>9.9999999999999464E-2</v>
      </c>
      <c r="DN121" s="2">
        <f t="shared" si="120"/>
        <v>8.8810162962725106E-2</v>
      </c>
      <c r="DO121" s="2">
        <f t="shared" si="120"/>
        <v>3.4767594694819985E-2</v>
      </c>
      <c r="DP121" s="2">
        <f t="shared" si="118"/>
        <v>5.0726056749975336E-3</v>
      </c>
      <c r="DQ121" s="2">
        <f t="shared" si="118"/>
        <v>4.9415770786346853E-4</v>
      </c>
      <c r="DR121" s="2">
        <f t="shared" si="118"/>
        <v>3.93467007732895E-5</v>
      </c>
      <c r="DS121" s="2">
        <f t="shared" si="118"/>
        <v>3.4705987418814922E-6</v>
      </c>
      <c r="DT121" s="2">
        <f t="shared" si="118"/>
        <v>0</v>
      </c>
      <c r="DU121" s="21">
        <f t="shared" si="135"/>
        <v>842918.64889842062</v>
      </c>
      <c r="DV121" s="21">
        <f t="shared" si="135"/>
        <v>110380.64025280756</v>
      </c>
      <c r="DW121" s="21">
        <f t="shared" si="135"/>
        <v>14472.969025854421</v>
      </c>
      <c r="DX121" s="21">
        <f t="shared" si="135"/>
        <v>1899.9487618502108</v>
      </c>
      <c r="DY121" s="21">
        <f t="shared" si="135"/>
        <v>249.69594066076985</v>
      </c>
      <c r="DZ121" s="21">
        <f t="shared" si="135"/>
        <v>32.850008532052243</v>
      </c>
      <c r="EA121" s="21">
        <f t="shared" si="135"/>
        <v>4.3259933160509245</v>
      </c>
      <c r="EB121" s="21">
        <f t="shared" si="135"/>
        <v>0.57021287317780855</v>
      </c>
      <c r="EC121" s="21">
        <f t="shared" si="135"/>
        <v>7.5225606859357655E-2</v>
      </c>
      <c r="ED121" s="21">
        <f t="shared" si="135"/>
        <v>9.93231671426573E-3</v>
      </c>
      <c r="EE121" s="21">
        <f t="shared" si="135"/>
        <v>1.3124175357004954E-3</v>
      </c>
      <c r="EF121" s="21">
        <f t="shared" si="135"/>
        <v>1.7354499515560815E-4</v>
      </c>
      <c r="EG121" s="21">
        <f t="shared" si="135"/>
        <v>2.2964350808400177E-5</v>
      </c>
      <c r="EH121" s="2">
        <f t="shared" si="131"/>
        <v>51.908334034761324</v>
      </c>
      <c r="EI121" s="2">
        <f t="shared" si="131"/>
        <v>53.904808420713692</v>
      </c>
      <c r="EJ121" s="2">
        <f t="shared" si="131"/>
        <v>55.901282806666046</v>
      </c>
      <c r="EK121" s="2">
        <f t="shared" si="131"/>
        <v>57.897757192618407</v>
      </c>
      <c r="EL121" s="2">
        <f t="shared" si="131"/>
        <v>59.894231578570768</v>
      </c>
      <c r="EM121" s="2">
        <f t="shared" si="131"/>
        <v>61.890705964523121</v>
      </c>
      <c r="EN121" s="2">
        <f t="shared" si="131"/>
        <v>63.887180350475482</v>
      </c>
      <c r="EO121" s="2">
        <f t="shared" si="131"/>
        <v>65.883654736427843</v>
      </c>
      <c r="EP121" s="2">
        <f t="shared" si="129"/>
        <v>67.880129122380197</v>
      </c>
      <c r="EQ121" s="2">
        <f t="shared" si="129"/>
        <v>69.876603508332565</v>
      </c>
      <c r="ER121" s="2">
        <f t="shared" si="129"/>
        <v>71.873077894284918</v>
      </c>
      <c r="ES121" s="2">
        <f t="shared" si="129"/>
        <v>73.869552280237272</v>
      </c>
      <c r="ET121" s="2">
        <f t="shared" si="129"/>
        <v>75.86602666618964</v>
      </c>
      <c r="EU121" s="2">
        <f t="shared" si="115"/>
        <v>5.3416897902308026E-8</v>
      </c>
      <c r="EV121" s="2">
        <f t="shared" si="115"/>
        <v>6.9949708651969305E-9</v>
      </c>
      <c r="EW121" s="2">
        <f t="shared" si="115"/>
        <v>9.1717167464223194E-10</v>
      </c>
      <c r="EX121" s="2">
        <f t="shared" si="115"/>
        <v>1.2040232964830233E-10</v>
      </c>
      <c r="EY121" s="2">
        <f t="shared" si="115"/>
        <v>1.5823570384079203E-11</v>
      </c>
      <c r="EZ121" s="2">
        <f t="shared" si="115"/>
        <v>2.081749590117379E-12</v>
      </c>
      <c r="FA121" s="2">
        <f t="shared" si="115"/>
        <v>2.7414406312109784E-13</v>
      </c>
      <c r="FB121" s="2">
        <f t="shared" si="114"/>
        <v>3.6135163065767332E-14</v>
      </c>
      <c r="FC121" s="2">
        <f t="shared" si="114"/>
        <v>4.7671487236601801E-15</v>
      </c>
      <c r="FD121" s="2">
        <f t="shared" si="114"/>
        <v>6.294243798647485E-16</v>
      </c>
      <c r="FE121" s="2">
        <f t="shared" si="114"/>
        <v>8.3169679068472453E-17</v>
      </c>
      <c r="FF121" s="2">
        <f t="shared" si="114"/>
        <v>1.0997781695539172E-17</v>
      </c>
      <c r="FG121" s="2">
        <f t="shared" si="114"/>
        <v>1.4552820537642698E-18</v>
      </c>
    </row>
    <row r="122" spans="1:163" x14ac:dyDescent="0.25">
      <c r="A122" s="19">
        <v>104</v>
      </c>
      <c r="B122" s="19">
        <v>233</v>
      </c>
      <c r="C122" s="4">
        <f t="shared" si="105"/>
        <v>104</v>
      </c>
      <c r="D122" s="20">
        <f t="shared" si="105"/>
        <v>233</v>
      </c>
      <c r="E122" s="8">
        <f t="shared" si="92"/>
        <v>506.16</v>
      </c>
      <c r="F122" s="21">
        <f t="shared" si="111"/>
        <v>6.3371356147021542E-14</v>
      </c>
      <c r="G122" s="7">
        <f t="shared" si="93"/>
        <v>0.36975562861286332</v>
      </c>
      <c r="H122" s="7">
        <f t="shared" si="94"/>
        <v>8.8542545643589005E-3</v>
      </c>
      <c r="I122" s="32">
        <f t="shared" si="95"/>
        <v>94.41234607796504</v>
      </c>
      <c r="J122" s="2">
        <f t="shared" si="106"/>
        <v>3.6648729112045113</v>
      </c>
      <c r="K122" s="2">
        <f t="shared" si="96"/>
        <v>11.475752420692563</v>
      </c>
      <c r="L122" s="2">
        <f t="shared" si="112"/>
        <v>1.5302773052800893</v>
      </c>
      <c r="M122" s="2">
        <f t="shared" si="97"/>
        <v>1</v>
      </c>
      <c r="N122" s="2">
        <f t="shared" si="98"/>
        <v>1</v>
      </c>
      <c r="O122" s="2">
        <f t="shared" si="99"/>
        <v>1</v>
      </c>
      <c r="P122" s="2">
        <f t="shared" si="100"/>
        <v>0.79903343731280163</v>
      </c>
      <c r="Q122" s="6">
        <f t="shared" si="101"/>
        <v>233</v>
      </c>
      <c r="R122" s="2">
        <f t="shared" si="126"/>
        <v>0.05</v>
      </c>
      <c r="S122" s="2">
        <f t="shared" si="126"/>
        <v>0.1</v>
      </c>
      <c r="T122" s="2">
        <f t="shared" si="126"/>
        <v>0.15</v>
      </c>
      <c r="U122" s="2">
        <f t="shared" si="126"/>
        <v>0.2</v>
      </c>
      <c r="V122" s="2">
        <f t="shared" si="126"/>
        <v>0.2</v>
      </c>
      <c r="W122" s="2">
        <f t="shared" si="126"/>
        <v>0.15</v>
      </c>
      <c r="X122" s="2">
        <f t="shared" si="126"/>
        <v>0.1</v>
      </c>
      <c r="Y122" s="2">
        <f t="shared" si="126"/>
        <v>0.05</v>
      </c>
      <c r="Z122" s="21">
        <f t="shared" si="132"/>
        <v>102176807439.94601</v>
      </c>
      <c r="AA122" s="21">
        <f t="shared" si="132"/>
        <v>13349990038.638727</v>
      </c>
      <c r="AB122" s="21">
        <f t="shared" si="132"/>
        <v>1747883688.7724752</v>
      </c>
      <c r="AC122" s="21">
        <f t="shared" si="132"/>
        <v>229281931.9307273</v>
      </c>
      <c r="AD122" s="21">
        <f t="shared" si="132"/>
        <v>30129027.456838302</v>
      </c>
      <c r="AE122" s="21">
        <f t="shared" si="132"/>
        <v>3965506.3757771626</v>
      </c>
      <c r="AF122" s="21">
        <f t="shared" si="132"/>
        <v>522706.05371838971</v>
      </c>
      <c r="AG122" s="21">
        <f t="shared" si="132"/>
        <v>68994.52492302467</v>
      </c>
      <c r="AH122" s="2">
        <f t="shared" si="130"/>
        <v>39.771713545983133</v>
      </c>
      <c r="AI122" s="2">
        <f t="shared" si="130"/>
        <v>41.760299223282288</v>
      </c>
      <c r="AJ122" s="2">
        <f t="shared" si="130"/>
        <v>43.748884900581452</v>
      </c>
      <c r="AK122" s="2">
        <f t="shared" si="130"/>
        <v>45.737470577880607</v>
      </c>
      <c r="AL122" s="2">
        <f t="shared" si="130"/>
        <v>47.726056255179763</v>
      </c>
      <c r="AM122" s="2">
        <f t="shared" si="130"/>
        <v>49.714641932478919</v>
      </c>
      <c r="AN122" s="2">
        <f t="shared" si="130"/>
        <v>51.703227609778075</v>
      </c>
      <c r="AO122" s="2">
        <f t="shared" si="130"/>
        <v>53.691813287077238</v>
      </c>
      <c r="AP122" s="2">
        <f t="shared" si="75"/>
        <v>6.4750828542445025E-3</v>
      </c>
      <c r="AQ122" s="2">
        <f t="shared" si="75"/>
        <v>8.4600697329783128E-4</v>
      </c>
      <c r="AR122" s="2">
        <f t="shared" si="75"/>
        <v>1.1076575974477247E-4</v>
      </c>
      <c r="AS122" s="2">
        <f t="shared" si="75"/>
        <v>1.4529906966459342E-5</v>
      </c>
      <c r="AT122" s="2">
        <f t="shared" si="125"/>
        <v>1.9093173293306933E-6</v>
      </c>
      <c r="AU122" s="2">
        <f t="shared" si="125"/>
        <v>2.5129951684265926E-7</v>
      </c>
      <c r="AV122" s="2">
        <f t="shared" si="125"/>
        <v>3.3124591490392245E-8</v>
      </c>
      <c r="AW122" s="2">
        <f t="shared" si="125"/>
        <v>4.3722766110915506E-9</v>
      </c>
      <c r="AX122" s="2"/>
      <c r="AY122" s="6">
        <f t="shared" si="102"/>
        <v>233</v>
      </c>
      <c r="AZ122" s="2">
        <f t="shared" si="127"/>
        <v>0.05</v>
      </c>
      <c r="BA122" s="2">
        <f t="shared" si="127"/>
        <v>0.15</v>
      </c>
      <c r="BB122" s="2">
        <f t="shared" si="127"/>
        <v>0.2</v>
      </c>
      <c r="BC122" s="2">
        <f t="shared" si="127"/>
        <v>0.2</v>
      </c>
      <c r="BD122" s="2">
        <f t="shared" si="127"/>
        <v>0.2</v>
      </c>
      <c r="BE122" s="2">
        <f t="shared" si="127"/>
        <v>0.15</v>
      </c>
      <c r="BF122" s="2">
        <f t="shared" si="127"/>
        <v>0.05</v>
      </c>
      <c r="BG122" s="21">
        <f t="shared" si="133"/>
        <v>13321927880.974293</v>
      </c>
      <c r="BH122" s="21">
        <f t="shared" si="133"/>
        <v>1744089062.16853</v>
      </c>
      <c r="BI122" s="21">
        <f t="shared" si="133"/>
        <v>228769400.20305127</v>
      </c>
      <c r="BJ122" s="21">
        <f t="shared" si="133"/>
        <v>30059862.048381593</v>
      </c>
      <c r="BK122" s="21">
        <f t="shared" si="133"/>
        <v>3956178.9315678747</v>
      </c>
      <c r="BL122" s="21">
        <f t="shared" si="133"/>
        <v>521448.82949496532</v>
      </c>
      <c r="BM122" s="21">
        <f t="shared" si="133"/>
        <v>68825.131744408995</v>
      </c>
      <c r="BN122" s="2">
        <f t="shared" si="136"/>
        <v>41.760299223282288</v>
      </c>
      <c r="BO122" s="2">
        <f t="shared" si="136"/>
        <v>43.748884900581452</v>
      </c>
      <c r="BP122" s="2">
        <f t="shared" si="136"/>
        <v>45.737470577880607</v>
      </c>
      <c r="BQ122" s="2">
        <f t="shared" si="136"/>
        <v>47.726056255179763</v>
      </c>
      <c r="BR122" s="2">
        <f t="shared" si="136"/>
        <v>49.714641932478919</v>
      </c>
      <c r="BS122" s="2">
        <f t="shared" si="136"/>
        <v>51.703227609778075</v>
      </c>
      <c r="BT122" s="2">
        <f t="shared" si="136"/>
        <v>53.691813287077238</v>
      </c>
      <c r="BU122" s="2">
        <f t="shared" si="84"/>
        <v>8.4422863631022427E-4</v>
      </c>
      <c r="BV122" s="2">
        <f t="shared" si="84"/>
        <v>1.1052528911080888E-4</v>
      </c>
      <c r="BW122" s="2">
        <f t="shared" si="84"/>
        <v>1.4497427135808135E-5</v>
      </c>
      <c r="BX122" s="2">
        <f t="shared" si="82"/>
        <v>1.9049342235983285E-6</v>
      </c>
      <c r="BY122" s="2">
        <f t="shared" si="82"/>
        <v>2.5070842405373106E-7</v>
      </c>
      <c r="BZ122" s="2">
        <f t="shared" si="82"/>
        <v>3.3044919486372962E-8</v>
      </c>
      <c r="CA122" s="2">
        <f t="shared" si="82"/>
        <v>4.361541935640621E-9</v>
      </c>
      <c r="CB122" s="2"/>
      <c r="CC122" s="6">
        <f t="shared" si="103"/>
        <v>233</v>
      </c>
      <c r="CD122" s="2">
        <f t="shared" si="128"/>
        <v>0</v>
      </c>
      <c r="CE122" s="2">
        <f t="shared" si="128"/>
        <v>0</v>
      </c>
      <c r="CF122" s="2">
        <f t="shared" si="128"/>
        <v>0.05</v>
      </c>
      <c r="CG122" s="2">
        <f t="shared" si="128"/>
        <v>0.95</v>
      </c>
      <c r="CH122" s="2">
        <f t="shared" si="128"/>
        <v>0</v>
      </c>
      <c r="CI122" s="2">
        <f t="shared" si="128"/>
        <v>0</v>
      </c>
      <c r="CJ122" s="2">
        <f t="shared" si="128"/>
        <v>0</v>
      </c>
      <c r="CK122" s="21">
        <f t="shared" si="134"/>
        <v>30059862.048381593</v>
      </c>
      <c r="CL122" s="21">
        <f t="shared" si="134"/>
        <v>3956178.9315678747</v>
      </c>
      <c r="CM122" s="21">
        <f t="shared" si="134"/>
        <v>521448.82949496532</v>
      </c>
      <c r="CN122" s="21">
        <f t="shared" si="134"/>
        <v>68825.131744408995</v>
      </c>
      <c r="CO122" s="21">
        <f t="shared" si="134"/>
        <v>9095.7756922675326</v>
      </c>
      <c r="CP122" s="21">
        <f t="shared" si="134"/>
        <v>1203.515913930707</v>
      </c>
      <c r="CQ122" s="21">
        <f t="shared" si="134"/>
        <v>159.4223307033846</v>
      </c>
      <c r="CR122" s="2">
        <f t="shared" si="137"/>
        <v>47.726056255179763</v>
      </c>
      <c r="CS122" s="2">
        <f t="shared" si="137"/>
        <v>49.714641932478919</v>
      </c>
      <c r="CT122" s="2">
        <f t="shared" si="137"/>
        <v>51.703227609778075</v>
      </c>
      <c r="CU122" s="2">
        <f t="shared" si="137"/>
        <v>53.691813287077238</v>
      </c>
      <c r="CV122" s="2">
        <f t="shared" si="137"/>
        <v>55.680398964376394</v>
      </c>
      <c r="CW122" s="2">
        <f t="shared" si="137"/>
        <v>57.66898464167555</v>
      </c>
      <c r="CX122" s="2">
        <f t="shared" si="137"/>
        <v>59.657570318974706</v>
      </c>
      <c r="CY122" s="2">
        <f t="shared" si="85"/>
        <v>1.9049342235983285E-6</v>
      </c>
      <c r="CZ122" s="2">
        <f t="shared" si="85"/>
        <v>2.5070842405373106E-7</v>
      </c>
      <c r="DA122" s="2">
        <f t="shared" si="85"/>
        <v>3.3044919486372962E-8</v>
      </c>
      <c r="DB122" s="2">
        <f t="shared" si="83"/>
        <v>4.361541935640621E-9</v>
      </c>
      <c r="DC122" s="2">
        <f t="shared" si="83"/>
        <v>5.764116408281072E-10</v>
      </c>
      <c r="DD122" s="2">
        <f t="shared" si="83"/>
        <v>7.6268435610310962E-11</v>
      </c>
      <c r="DE122" s="2">
        <f t="shared" si="83"/>
        <v>1.0102809296792432E-11</v>
      </c>
      <c r="DF122" s="2"/>
      <c r="DG122" s="6">
        <f t="shared" si="104"/>
        <v>233</v>
      </c>
      <c r="DH122" s="2">
        <f t="shared" si="120"/>
        <v>0.06</v>
      </c>
      <c r="DI122" s="2">
        <f t="shared" si="120"/>
        <v>0.12</v>
      </c>
      <c r="DJ122" s="2">
        <f t="shared" si="120"/>
        <v>0.14000000000000001</v>
      </c>
      <c r="DK122" s="2">
        <f t="shared" si="120"/>
        <v>0.13</v>
      </c>
      <c r="DL122" s="2">
        <f t="shared" si="120"/>
        <v>0.11</v>
      </c>
      <c r="DM122" s="2">
        <f t="shared" si="120"/>
        <v>0.1</v>
      </c>
      <c r="DN122" s="2">
        <f t="shared" si="120"/>
        <v>8.9671123813666986E-2</v>
      </c>
      <c r="DO122" s="2">
        <f t="shared" si="120"/>
        <v>4.204282215520503E-2</v>
      </c>
      <c r="DP122" s="2">
        <f t="shared" si="118"/>
        <v>6.6068049086628186E-3</v>
      </c>
      <c r="DQ122" s="2">
        <f t="shared" si="118"/>
        <v>6.5533550815328198E-4</v>
      </c>
      <c r="DR122" s="2">
        <f t="shared" si="118"/>
        <v>5.2667643101654838E-5</v>
      </c>
      <c r="DS122" s="2">
        <f t="shared" si="118"/>
        <v>4.6832840117172483E-6</v>
      </c>
      <c r="DT122" s="2">
        <f t="shared" si="118"/>
        <v>0</v>
      </c>
      <c r="DU122" s="21">
        <f t="shared" si="135"/>
        <v>1042897.6589899306</v>
      </c>
      <c r="DV122" s="21">
        <f t="shared" si="135"/>
        <v>137650.26348881799</v>
      </c>
      <c r="DW122" s="21">
        <f t="shared" si="135"/>
        <v>18191.551384535065</v>
      </c>
      <c r="DX122" s="21">
        <f t="shared" si="135"/>
        <v>2407.0318278614141</v>
      </c>
      <c r="DY122" s="21">
        <f t="shared" si="135"/>
        <v>318.84466140676921</v>
      </c>
      <c r="DZ122" s="21">
        <f t="shared" si="135"/>
        <v>42.279590617869019</v>
      </c>
      <c r="EA122" s="21">
        <f t="shared" si="135"/>
        <v>5.611883602712501</v>
      </c>
      <c r="EB122" s="21">
        <f t="shared" si="135"/>
        <v>0.74556800919657751</v>
      </c>
      <c r="EC122" s="21">
        <f t="shared" si="135"/>
        <v>9.9138719310979936E-2</v>
      </c>
      <c r="ED122" s="21">
        <f t="shared" si="135"/>
        <v>1.3193361060308655E-2</v>
      </c>
      <c r="EE122" s="21">
        <f t="shared" si="135"/>
        <v>1.7571309541876195E-3</v>
      </c>
      <c r="EF122" s="21">
        <f t="shared" si="135"/>
        <v>2.3419162130297599E-4</v>
      </c>
      <c r="EG122" s="21">
        <f t="shared" si="135"/>
        <v>3.1234929463679741E-5</v>
      </c>
      <c r="EH122" s="2">
        <f t="shared" si="131"/>
        <v>51.703227609778075</v>
      </c>
      <c r="EI122" s="2">
        <f t="shared" si="131"/>
        <v>53.691813287077238</v>
      </c>
      <c r="EJ122" s="2">
        <f t="shared" si="131"/>
        <v>55.680398964376394</v>
      </c>
      <c r="EK122" s="2">
        <f t="shared" si="131"/>
        <v>57.66898464167555</v>
      </c>
      <c r="EL122" s="2">
        <f t="shared" si="131"/>
        <v>59.657570318974706</v>
      </c>
      <c r="EM122" s="2">
        <f t="shared" si="131"/>
        <v>61.646155996273862</v>
      </c>
      <c r="EN122" s="2">
        <f t="shared" si="131"/>
        <v>63.634741673573018</v>
      </c>
      <c r="EO122" s="2">
        <f t="shared" si="131"/>
        <v>65.623327350872174</v>
      </c>
      <c r="EP122" s="2">
        <f t="shared" si="129"/>
        <v>67.61191302817133</v>
      </c>
      <c r="EQ122" s="2">
        <f t="shared" si="129"/>
        <v>69.600498705470486</v>
      </c>
      <c r="ER122" s="2">
        <f t="shared" si="129"/>
        <v>71.589084382769641</v>
      </c>
      <c r="ES122" s="2">
        <f t="shared" si="129"/>
        <v>73.577670060068797</v>
      </c>
      <c r="ET122" s="2">
        <f t="shared" si="129"/>
        <v>75.566255737367953</v>
      </c>
      <c r="EU122" s="2">
        <f t="shared" si="115"/>
        <v>6.6089838972745924E-8</v>
      </c>
      <c r="EV122" s="2">
        <f t="shared" si="115"/>
        <v>8.7230838712812421E-9</v>
      </c>
      <c r="EW122" s="2">
        <f t="shared" si="115"/>
        <v>1.1528232816562144E-9</v>
      </c>
      <c r="EX122" s="2">
        <f t="shared" ref="EX122:FC148" si="138">$DJ$7*$E122*EXP((-EK122))*(1-(EK122^2+2.334733*EK122+0.250621)/(EK122^2+3.330657*EK122+1.681534))</f>
        <v>1.5253687122062192E-10</v>
      </c>
      <c r="EY122" s="2">
        <f t="shared" si="138"/>
        <v>2.0205618593584863E-11</v>
      </c>
      <c r="EZ122" s="2">
        <f t="shared" si="138"/>
        <v>2.6793149947952482E-12</v>
      </c>
      <c r="FA122" s="2">
        <f t="shared" si="138"/>
        <v>3.5563267444312423E-13</v>
      </c>
      <c r="FB122" s="2">
        <f t="shared" si="114"/>
        <v>4.7247655842622142E-14</v>
      </c>
      <c r="FC122" s="2">
        <f t="shared" si="114"/>
        <v>6.2825550894157114E-15</v>
      </c>
      <c r="FD122" s="2">
        <f t="shared" si="114"/>
        <v>8.3608118252906563E-16</v>
      </c>
      <c r="FE122" s="2">
        <f t="shared" si="114"/>
        <v>1.1135177149477942E-16</v>
      </c>
      <c r="FF122" s="2">
        <f t="shared" si="114"/>
        <v>1.4841040640239288E-17</v>
      </c>
      <c r="FG122" s="2">
        <f t="shared" si="114"/>
        <v>1.9793998392699454E-18</v>
      </c>
    </row>
    <row r="123" spans="1:163" x14ac:dyDescent="0.25">
      <c r="A123" s="19">
        <v>105</v>
      </c>
      <c r="B123" s="19">
        <v>235</v>
      </c>
      <c r="C123" s="4">
        <f t="shared" si="105"/>
        <v>105</v>
      </c>
      <c r="D123" s="20">
        <f t="shared" si="105"/>
        <v>235</v>
      </c>
      <c r="E123" s="8">
        <f t="shared" si="92"/>
        <v>508.16</v>
      </c>
      <c r="F123" s="21">
        <f t="shared" si="111"/>
        <v>6.3371356147021542E-14</v>
      </c>
      <c r="G123" s="7">
        <f t="shared" si="93"/>
        <v>0.3615366122549683</v>
      </c>
      <c r="H123" s="7">
        <f t="shared" si="94"/>
        <v>8.8743009457196206E-3</v>
      </c>
      <c r="I123" s="32">
        <f t="shared" si="95"/>
        <v>94.472932351674118</v>
      </c>
      <c r="J123" s="2">
        <f t="shared" si="106"/>
        <v>3.7628000397059935</v>
      </c>
      <c r="K123" s="2">
        <f t="shared" si="96"/>
        <v>12.222543863261645</v>
      </c>
      <c r="L123" s="2">
        <f t="shared" si="112"/>
        <v>1.536024218892506</v>
      </c>
      <c r="M123" s="2">
        <f t="shared" si="97"/>
        <v>1</v>
      </c>
      <c r="N123" s="2">
        <f t="shared" si="98"/>
        <v>1</v>
      </c>
      <c r="O123" s="2">
        <f t="shared" si="99"/>
        <v>1</v>
      </c>
      <c r="P123" s="2">
        <f t="shared" si="100"/>
        <v>0.80919557450047142</v>
      </c>
      <c r="Q123" s="6">
        <f t="shared" si="101"/>
        <v>235</v>
      </c>
      <c r="R123" s="2">
        <f t="shared" si="126"/>
        <v>0.05</v>
      </c>
      <c r="S123" s="2">
        <f t="shared" si="126"/>
        <v>0.1</v>
      </c>
      <c r="T123" s="2">
        <f t="shared" si="126"/>
        <v>0.15</v>
      </c>
      <c r="U123" s="2">
        <f t="shared" si="126"/>
        <v>0.2</v>
      </c>
      <c r="V123" s="2">
        <f t="shared" si="126"/>
        <v>0.2</v>
      </c>
      <c r="W123" s="2">
        <f t="shared" si="126"/>
        <v>0.15</v>
      </c>
      <c r="X123" s="2">
        <f t="shared" si="126"/>
        <v>0.1</v>
      </c>
      <c r="Y123" s="2">
        <f t="shared" si="126"/>
        <v>0.05</v>
      </c>
      <c r="Z123" s="21">
        <f t="shared" si="132"/>
        <v>120414864461.82828</v>
      </c>
      <c r="AA123" s="21">
        <f t="shared" si="132"/>
        <v>15856641389.817602</v>
      </c>
      <c r="AB123" s="21">
        <f t="shared" si="132"/>
        <v>2092401363.5779958</v>
      </c>
      <c r="AC123" s="21">
        <f t="shared" si="132"/>
        <v>276633165.18365932</v>
      </c>
      <c r="AD123" s="21">
        <f t="shared" si="132"/>
        <v>36637113.616754405</v>
      </c>
      <c r="AE123" s="21">
        <f t="shared" si="132"/>
        <v>4860000.5271737855</v>
      </c>
      <c r="AF123" s="21">
        <f t="shared" si="132"/>
        <v>645649.08836470824</v>
      </c>
      <c r="AG123" s="21">
        <f t="shared" si="132"/>
        <v>85892.418248223898</v>
      </c>
      <c r="AH123" s="2">
        <f t="shared" si="130"/>
        <v>39.615181298084899</v>
      </c>
      <c r="AI123" s="2">
        <f t="shared" si="130"/>
        <v>41.595940362989147</v>
      </c>
      <c r="AJ123" s="2">
        <f t="shared" si="130"/>
        <v>43.576699427893395</v>
      </c>
      <c r="AK123" s="2">
        <f t="shared" si="130"/>
        <v>45.557458492797636</v>
      </c>
      <c r="AL123" s="2">
        <f t="shared" si="130"/>
        <v>47.538217557701884</v>
      </c>
      <c r="AM123" s="2">
        <f t="shared" si="130"/>
        <v>49.518976622606125</v>
      </c>
      <c r="AN123" s="2">
        <f t="shared" si="130"/>
        <v>51.499735687510373</v>
      </c>
      <c r="AO123" s="2">
        <f t="shared" si="130"/>
        <v>53.480494752414621</v>
      </c>
      <c r="AP123" s="2">
        <f t="shared" si="75"/>
        <v>7.6308532612078903E-3</v>
      </c>
      <c r="AQ123" s="2">
        <f t="shared" si="75"/>
        <v>1.0048568688098005E-3</v>
      </c>
      <c r="AR123" s="2">
        <f t="shared" si="75"/>
        <v>1.3259831201381685E-4</v>
      </c>
      <c r="AS123" s="2">
        <f t="shared" si="75"/>
        <v>1.7530618832931587E-5</v>
      </c>
      <c r="AT123" s="2">
        <f t="shared" si="125"/>
        <v>2.3217435752062385E-6</v>
      </c>
      <c r="AU123" s="2">
        <f t="shared" si="125"/>
        <v>3.0798482428224245E-7</v>
      </c>
      <c r="AV123" s="2">
        <f t="shared" si="125"/>
        <v>4.0915658324759702E-8</v>
      </c>
      <c r="AW123" s="2">
        <f t="shared" si="125"/>
        <v>5.4431190271371285E-9</v>
      </c>
      <c r="AX123" s="2"/>
      <c r="AY123" s="6">
        <f t="shared" si="102"/>
        <v>235</v>
      </c>
      <c r="AZ123" s="2">
        <f t="shared" si="127"/>
        <v>0.05</v>
      </c>
      <c r="BA123" s="2">
        <f t="shared" si="127"/>
        <v>0.15</v>
      </c>
      <c r="BB123" s="2">
        <f t="shared" si="127"/>
        <v>0.2</v>
      </c>
      <c r="BC123" s="2">
        <f t="shared" si="127"/>
        <v>0.2</v>
      </c>
      <c r="BD123" s="2">
        <f t="shared" si="127"/>
        <v>0.2</v>
      </c>
      <c r="BE123" s="2">
        <f t="shared" si="127"/>
        <v>0.15</v>
      </c>
      <c r="BF123" s="2">
        <f t="shared" si="127"/>
        <v>0.05</v>
      </c>
      <c r="BG123" s="21">
        <f t="shared" si="133"/>
        <v>15823403980.187305</v>
      </c>
      <c r="BH123" s="21">
        <f t="shared" si="133"/>
        <v>2087870896.1369405</v>
      </c>
      <c r="BI123" s="21">
        <f t="shared" si="133"/>
        <v>276016349.40230924</v>
      </c>
      <c r="BJ123" s="21">
        <f t="shared" si="133"/>
        <v>36553210.44304084</v>
      </c>
      <c r="BK123" s="21">
        <f t="shared" si="133"/>
        <v>4848595.3601353718</v>
      </c>
      <c r="BL123" s="21">
        <f t="shared" si="133"/>
        <v>644099.56972025917</v>
      </c>
      <c r="BM123" s="21">
        <f t="shared" si="133"/>
        <v>85681.981701498618</v>
      </c>
      <c r="BN123" s="2">
        <f t="shared" si="136"/>
        <v>41.595940362989147</v>
      </c>
      <c r="BO123" s="2">
        <f t="shared" si="136"/>
        <v>43.576699427893395</v>
      </c>
      <c r="BP123" s="2">
        <f t="shared" si="136"/>
        <v>45.557458492797636</v>
      </c>
      <c r="BQ123" s="2">
        <f t="shared" si="136"/>
        <v>47.538217557701884</v>
      </c>
      <c r="BR123" s="2">
        <f t="shared" si="136"/>
        <v>49.518976622606125</v>
      </c>
      <c r="BS123" s="2">
        <f t="shared" si="136"/>
        <v>51.499735687510373</v>
      </c>
      <c r="BT123" s="2">
        <f t="shared" si="136"/>
        <v>53.480494752414621</v>
      </c>
      <c r="BU123" s="2">
        <f t="shared" si="84"/>
        <v>1.0027505690867143E-3</v>
      </c>
      <c r="BV123" s="2">
        <f t="shared" si="84"/>
        <v>1.3231121014809725E-4</v>
      </c>
      <c r="BW123" s="2">
        <f t="shared" si="84"/>
        <v>1.7491530380374547E-5</v>
      </c>
      <c r="BX123" s="2">
        <f t="shared" si="82"/>
        <v>2.3164265173029705E-6</v>
      </c>
      <c r="BY123" s="2">
        <f t="shared" si="82"/>
        <v>3.0726206337993491E-7</v>
      </c>
      <c r="BZ123" s="2">
        <f t="shared" si="82"/>
        <v>4.0817463226885881E-8</v>
      </c>
      <c r="CA123" s="2">
        <f t="shared" si="82"/>
        <v>5.4297833777882526E-9</v>
      </c>
      <c r="CB123" s="2"/>
      <c r="CC123" s="6">
        <f t="shared" si="103"/>
        <v>235</v>
      </c>
      <c r="CD123" s="2">
        <f t="shared" si="128"/>
        <v>0</v>
      </c>
      <c r="CE123" s="2">
        <f t="shared" si="128"/>
        <v>0</v>
      </c>
      <c r="CF123" s="2">
        <f t="shared" si="128"/>
        <v>0.05</v>
      </c>
      <c r="CG123" s="2">
        <f t="shared" si="128"/>
        <v>0.95</v>
      </c>
      <c r="CH123" s="2">
        <f t="shared" si="128"/>
        <v>0</v>
      </c>
      <c r="CI123" s="2">
        <f t="shared" si="128"/>
        <v>0</v>
      </c>
      <c r="CJ123" s="2">
        <f t="shared" si="128"/>
        <v>0</v>
      </c>
      <c r="CK123" s="21">
        <f t="shared" si="134"/>
        <v>36553210.44304084</v>
      </c>
      <c r="CL123" s="21">
        <f t="shared" si="134"/>
        <v>4848595.3601353718</v>
      </c>
      <c r="CM123" s="21">
        <f t="shared" si="134"/>
        <v>644099.56972025917</v>
      </c>
      <c r="CN123" s="21">
        <f t="shared" si="134"/>
        <v>85681.981701498618</v>
      </c>
      <c r="CO123" s="21">
        <f t="shared" si="134"/>
        <v>11412.56307303076</v>
      </c>
      <c r="CP123" s="21">
        <f t="shared" si="134"/>
        <v>1521.9351817747608</v>
      </c>
      <c r="CQ123" s="21">
        <f t="shared" si="134"/>
        <v>203.18620944529826</v>
      </c>
      <c r="CR123" s="2">
        <f t="shared" si="137"/>
        <v>47.538217557701884</v>
      </c>
      <c r="CS123" s="2">
        <f t="shared" si="137"/>
        <v>49.518976622606125</v>
      </c>
      <c r="CT123" s="2">
        <f t="shared" si="137"/>
        <v>51.499735687510373</v>
      </c>
      <c r="CU123" s="2">
        <f t="shared" si="137"/>
        <v>53.480494752414621</v>
      </c>
      <c r="CV123" s="2">
        <f t="shared" si="137"/>
        <v>55.46125381731887</v>
      </c>
      <c r="CW123" s="2">
        <f t="shared" si="137"/>
        <v>57.442012882223111</v>
      </c>
      <c r="CX123" s="2">
        <f t="shared" si="137"/>
        <v>59.422771947127359</v>
      </c>
      <c r="CY123" s="2">
        <f t="shared" si="85"/>
        <v>2.3164265173029705E-6</v>
      </c>
      <c r="CZ123" s="2">
        <f t="shared" si="85"/>
        <v>3.0726206337993491E-7</v>
      </c>
      <c r="DA123" s="2">
        <f t="shared" si="85"/>
        <v>4.0817463226885881E-8</v>
      </c>
      <c r="DB123" s="2">
        <f t="shared" si="83"/>
        <v>5.4297833777882526E-9</v>
      </c>
      <c r="DC123" s="2">
        <f t="shared" si="83"/>
        <v>7.232295990513789E-10</v>
      </c>
      <c r="DD123" s="2">
        <f t="shared" si="83"/>
        <v>9.6447096436930336E-11</v>
      </c>
      <c r="DE123" s="2">
        <f t="shared" si="83"/>
        <v>1.2876185642921307E-11</v>
      </c>
      <c r="DF123" s="2"/>
      <c r="DG123" s="6">
        <f t="shared" si="104"/>
        <v>235</v>
      </c>
      <c r="DH123" s="2">
        <f t="shared" si="120"/>
        <v>0.06</v>
      </c>
      <c r="DI123" s="2">
        <f t="shared" si="120"/>
        <v>0.12</v>
      </c>
      <c r="DJ123" s="2">
        <f t="shared" si="120"/>
        <v>0.14000000000000001</v>
      </c>
      <c r="DK123" s="2">
        <f t="shared" si="120"/>
        <v>0.13</v>
      </c>
      <c r="DL123" s="2">
        <f t="shared" si="120"/>
        <v>0.11</v>
      </c>
      <c r="DM123" s="2">
        <f t="shared" si="120"/>
        <v>0.1</v>
      </c>
      <c r="DN123" s="2">
        <f t="shared" si="120"/>
        <v>8.9937056227985271E-2</v>
      </c>
      <c r="DO123" s="2">
        <f t="shared" si="120"/>
        <v>4.9758860750698707E-2</v>
      </c>
      <c r="DP123" s="2">
        <f t="shared" si="120"/>
        <v>8.5562939424558056E-3</v>
      </c>
      <c r="DQ123" s="2">
        <f t="shared" si="120"/>
        <v>8.6672493726440707E-4</v>
      </c>
      <c r="DR123" s="2">
        <f t="shared" si="120"/>
        <v>7.0333704776430743E-5</v>
      </c>
      <c r="DS123" s="2">
        <f t="shared" si="120"/>
        <v>6.3049372907708626E-6</v>
      </c>
      <c r="DT123" s="2">
        <f t="shared" si="120"/>
        <v>0</v>
      </c>
      <c r="DU123" s="21">
        <f t="shared" si="135"/>
        <v>1288199.1394405183</v>
      </c>
      <c r="DV123" s="21">
        <f t="shared" si="135"/>
        <v>171363.96340299724</v>
      </c>
      <c r="DW123" s="21">
        <f t="shared" si="135"/>
        <v>22825.126146061521</v>
      </c>
      <c r="DX123" s="21">
        <f t="shared" si="135"/>
        <v>3043.8703635495217</v>
      </c>
      <c r="DY123" s="21">
        <f t="shared" si="135"/>
        <v>406.37241889059652</v>
      </c>
      <c r="DZ123" s="21">
        <f t="shared" si="135"/>
        <v>54.309586754289533</v>
      </c>
      <c r="EA123" s="21">
        <f t="shared" si="135"/>
        <v>7.2653231291457541</v>
      </c>
      <c r="EB123" s="21">
        <f t="shared" si="135"/>
        <v>0.97282341048417531</v>
      </c>
      <c r="EC123" s="21">
        <f t="shared" si="135"/>
        <v>0.1303738350821087</v>
      </c>
      <c r="ED123" s="21">
        <f t="shared" si="135"/>
        <v>1.7486500310469184E-2</v>
      </c>
      <c r="EE123" s="21">
        <f t="shared" si="135"/>
        <v>2.3472093677705556E-3</v>
      </c>
      <c r="EF123" s="21">
        <f t="shared" si="135"/>
        <v>3.1529656527691193E-4</v>
      </c>
      <c r="EG123" s="21">
        <f t="shared" si="135"/>
        <v>4.2382692669892E-5</v>
      </c>
      <c r="EH123" s="2">
        <f t="shared" si="131"/>
        <v>51.499735687510373</v>
      </c>
      <c r="EI123" s="2">
        <f t="shared" si="131"/>
        <v>53.480494752414621</v>
      </c>
      <c r="EJ123" s="2">
        <f t="shared" si="131"/>
        <v>55.46125381731887</v>
      </c>
      <c r="EK123" s="2">
        <f t="shared" si="131"/>
        <v>57.442012882223111</v>
      </c>
      <c r="EL123" s="2">
        <f t="shared" si="131"/>
        <v>59.422771947127359</v>
      </c>
      <c r="EM123" s="2">
        <f t="shared" si="131"/>
        <v>61.4035310120316</v>
      </c>
      <c r="EN123" s="2">
        <f t="shared" si="131"/>
        <v>63.384290076935848</v>
      </c>
      <c r="EO123" s="2">
        <f t="shared" si="131"/>
        <v>65.365049141840089</v>
      </c>
      <c r="EP123" s="2">
        <f t="shared" si="129"/>
        <v>67.345808206744337</v>
      </c>
      <c r="EQ123" s="2">
        <f t="shared" si="129"/>
        <v>69.326567271648585</v>
      </c>
      <c r="ER123" s="2">
        <f t="shared" si="129"/>
        <v>71.307326336552819</v>
      </c>
      <c r="ES123" s="2">
        <f t="shared" si="129"/>
        <v>73.288085401457067</v>
      </c>
      <c r="ET123" s="2">
        <f t="shared" si="129"/>
        <v>75.268844466361315</v>
      </c>
      <c r="EU123" s="2">
        <f t="shared" ref="EU123:EW148" si="139">$DJ$7*$E123*EXP((-EH123))*(1-(EH123^2+2.334733*EH123+0.250621)/(EH123^2+3.330657*EH123+1.681534))</f>
        <v>8.1634926453771762E-8</v>
      </c>
      <c r="EV123" s="2">
        <f t="shared" si="139"/>
        <v>1.0859566755576505E-8</v>
      </c>
      <c r="EW123" s="2">
        <f t="shared" si="139"/>
        <v>1.4464591981027578E-9</v>
      </c>
      <c r="EX123" s="2">
        <f t="shared" si="138"/>
        <v>1.9289419287386067E-10</v>
      </c>
      <c r="EY123" s="2">
        <f t="shared" si="138"/>
        <v>2.5752371285842614E-11</v>
      </c>
      <c r="EZ123" s="2">
        <f t="shared" si="138"/>
        <v>3.4416721644036458E-12</v>
      </c>
      <c r="FA123" s="2">
        <f t="shared" si="138"/>
        <v>4.6041337954028854E-13</v>
      </c>
      <c r="FB123" s="2">
        <f t="shared" si="114"/>
        <v>6.1649138813952802E-14</v>
      </c>
      <c r="FC123" s="2">
        <f t="shared" si="114"/>
        <v>8.2619667352413625E-15</v>
      </c>
      <c r="FD123" s="2">
        <f t="shared" si="114"/>
        <v>1.1081432389397456E-15</v>
      </c>
      <c r="FE123" s="2">
        <f t="shared" si="114"/>
        <v>1.4874584079661315E-16</v>
      </c>
      <c r="FF123" s="2">
        <f t="shared" si="114"/>
        <v>1.998077093009581E-17</v>
      </c>
      <c r="FG123" s="2">
        <f t="shared" si="114"/>
        <v>2.6858487116534853E-18</v>
      </c>
    </row>
    <row r="124" spans="1:163" x14ac:dyDescent="0.25">
      <c r="A124" s="19">
        <v>106</v>
      </c>
      <c r="B124" s="19">
        <v>237</v>
      </c>
      <c r="C124" s="4">
        <f t="shared" si="105"/>
        <v>106</v>
      </c>
      <c r="D124" s="20">
        <f t="shared" si="105"/>
        <v>237</v>
      </c>
      <c r="E124" s="8">
        <f t="shared" si="92"/>
        <v>510.16</v>
      </c>
      <c r="F124" s="21">
        <f t="shared" si="111"/>
        <v>6.3371356147021542E-14</v>
      </c>
      <c r="G124" s="7">
        <f t="shared" si="93"/>
        <v>0.35299710622822733</v>
      </c>
      <c r="H124" s="7">
        <f t="shared" si="94"/>
        <v>8.8951290091994779E-3</v>
      </c>
      <c r="I124" s="32">
        <f t="shared" si="95"/>
        <v>94.535962238165567</v>
      </c>
      <c r="J124" s="2">
        <f t="shared" si="106"/>
        <v>3.867311702293061</v>
      </c>
      <c r="K124" s="2">
        <f t="shared" si="96"/>
        <v>13.073518055878628</v>
      </c>
      <c r="L124" s="2">
        <f t="shared" si="112"/>
        <v>1.5421165340209981</v>
      </c>
      <c r="M124" s="2">
        <f t="shared" si="97"/>
        <v>1</v>
      </c>
      <c r="N124" s="2">
        <f t="shared" si="98"/>
        <v>1</v>
      </c>
      <c r="O124" s="2">
        <f t="shared" si="99"/>
        <v>1</v>
      </c>
      <c r="P124" s="2">
        <f t="shared" si="100"/>
        <v>0.81970545337683109</v>
      </c>
      <c r="Q124" s="6">
        <f t="shared" si="101"/>
        <v>237</v>
      </c>
      <c r="R124" s="2">
        <f t="shared" si="126"/>
        <v>0.05</v>
      </c>
      <c r="S124" s="2">
        <f t="shared" si="126"/>
        <v>0.1</v>
      </c>
      <c r="T124" s="2">
        <f t="shared" si="126"/>
        <v>0.15</v>
      </c>
      <c r="U124" s="2">
        <f t="shared" si="126"/>
        <v>0.2</v>
      </c>
      <c r="V124" s="2">
        <f t="shared" si="126"/>
        <v>0.2</v>
      </c>
      <c r="W124" s="2">
        <f t="shared" si="126"/>
        <v>0.15</v>
      </c>
      <c r="X124" s="2">
        <f t="shared" si="126"/>
        <v>0.1</v>
      </c>
      <c r="Y124" s="2">
        <f t="shared" si="126"/>
        <v>0.05</v>
      </c>
      <c r="Z124" s="21">
        <f t="shared" si="132"/>
        <v>141729882661.7594</v>
      </c>
      <c r="AA124" s="21">
        <f t="shared" si="132"/>
        <v>18809115275.283966</v>
      </c>
      <c r="AB124" s="21">
        <f t="shared" si="132"/>
        <v>2501368677.9146762</v>
      </c>
      <c r="AC124" s="21">
        <f t="shared" si="132"/>
        <v>333282303.93648016</v>
      </c>
      <c r="AD124" s="21">
        <f t="shared" si="132"/>
        <v>44484051.256817132</v>
      </c>
      <c r="AE124" s="21">
        <f t="shared" si="132"/>
        <v>5946949.7805083385</v>
      </c>
      <c r="AF124" s="21">
        <f t="shared" si="132"/>
        <v>796212.86971753917</v>
      </c>
      <c r="AG124" s="21">
        <f t="shared" si="132"/>
        <v>106748.5583514054</v>
      </c>
      <c r="AH124" s="2">
        <f t="shared" si="130"/>
        <v>39.459876369050541</v>
      </c>
      <c r="AI124" s="2">
        <f t="shared" si="130"/>
        <v>41.43287018750307</v>
      </c>
      <c r="AJ124" s="2">
        <f t="shared" si="130"/>
        <v>43.405864005955593</v>
      </c>
      <c r="AK124" s="2">
        <f t="shared" si="130"/>
        <v>45.378857824408122</v>
      </c>
      <c r="AL124" s="2">
        <f t="shared" si="130"/>
        <v>47.351851642860645</v>
      </c>
      <c r="AM124" s="2">
        <f t="shared" si="130"/>
        <v>49.324845461313174</v>
      </c>
      <c r="AN124" s="2">
        <f t="shared" si="130"/>
        <v>51.297839279765704</v>
      </c>
      <c r="AO124" s="2">
        <f t="shared" si="130"/>
        <v>53.270833098218233</v>
      </c>
      <c r="AP124" s="2">
        <f t="shared" si="75"/>
        <v>8.9816148708359717E-3</v>
      </c>
      <c r="AQ124" s="2">
        <f t="shared" si="75"/>
        <v>1.19195914292047E-3</v>
      </c>
      <c r="AR124" s="2">
        <f t="shared" si="75"/>
        <v>1.5851512534313753E-4</v>
      </c>
      <c r="AS124" s="2">
        <f t="shared" si="75"/>
        <v>2.1120551580258638E-5</v>
      </c>
      <c r="AT124" s="2">
        <f t="shared" si="125"/>
        <v>2.8190146550581225E-6</v>
      </c>
      <c r="AU124" s="2">
        <f t="shared" si="125"/>
        <v>3.7686627252904554E-7</v>
      </c>
      <c r="AV124" s="2">
        <f t="shared" si="125"/>
        <v>5.0457089335712229E-8</v>
      </c>
      <c r="AW124" s="2">
        <f t="shared" si="125"/>
        <v>6.7648009094680217E-9</v>
      </c>
      <c r="AX124" s="2"/>
      <c r="AY124" s="6">
        <f t="shared" si="102"/>
        <v>237</v>
      </c>
      <c r="AZ124" s="2">
        <f t="shared" si="127"/>
        <v>0.05</v>
      </c>
      <c r="BA124" s="2">
        <f t="shared" si="127"/>
        <v>0.15</v>
      </c>
      <c r="BB124" s="2">
        <f t="shared" si="127"/>
        <v>0.2</v>
      </c>
      <c r="BC124" s="2">
        <f t="shared" si="127"/>
        <v>0.2</v>
      </c>
      <c r="BD124" s="2">
        <f t="shared" si="127"/>
        <v>0.2</v>
      </c>
      <c r="BE124" s="2">
        <f t="shared" si="127"/>
        <v>0.15</v>
      </c>
      <c r="BF124" s="2">
        <f t="shared" si="127"/>
        <v>0.05</v>
      </c>
      <c r="BG124" s="21">
        <f t="shared" si="133"/>
        <v>18769800187.383621</v>
      </c>
      <c r="BH124" s="21">
        <f t="shared" si="133"/>
        <v>2495967152.6321073</v>
      </c>
      <c r="BI124" s="21">
        <f t="shared" si="133"/>
        <v>332541056.72411615</v>
      </c>
      <c r="BJ124" s="21">
        <f t="shared" si="133"/>
        <v>44382423.080424689</v>
      </c>
      <c r="BK124" s="21">
        <f t="shared" si="133"/>
        <v>5933025.8977994453</v>
      </c>
      <c r="BL124" s="21">
        <f t="shared" si="133"/>
        <v>794306.20648065116</v>
      </c>
      <c r="BM124" s="21">
        <f t="shared" si="133"/>
        <v>106487.57492249239</v>
      </c>
      <c r="BN124" s="2">
        <f t="shared" si="136"/>
        <v>41.43287018750307</v>
      </c>
      <c r="BO124" s="2">
        <f t="shared" si="136"/>
        <v>43.405864005955593</v>
      </c>
      <c r="BP124" s="2">
        <f t="shared" si="136"/>
        <v>45.378857824408122</v>
      </c>
      <c r="BQ124" s="2">
        <f t="shared" si="136"/>
        <v>47.351851642860645</v>
      </c>
      <c r="BR124" s="2">
        <f t="shared" si="136"/>
        <v>49.324845461313174</v>
      </c>
      <c r="BS124" s="2">
        <f t="shared" si="136"/>
        <v>51.297839279765704</v>
      </c>
      <c r="BT124" s="2">
        <f t="shared" si="136"/>
        <v>53.270833098218233</v>
      </c>
      <c r="BU124" s="2">
        <f t="shared" si="84"/>
        <v>1.1894676924831856E-3</v>
      </c>
      <c r="BV124" s="2">
        <f t="shared" si="84"/>
        <v>1.5817282336071871E-4</v>
      </c>
      <c r="BW124" s="2">
        <f t="shared" si="84"/>
        <v>2.107357773917093E-5</v>
      </c>
      <c r="BX124" s="2">
        <f t="shared" si="82"/>
        <v>2.812574339697384E-6</v>
      </c>
      <c r="BY124" s="2">
        <f t="shared" si="82"/>
        <v>3.75983897198951E-7</v>
      </c>
      <c r="BZ124" s="2">
        <f t="shared" si="82"/>
        <v>5.0336261500674983E-8</v>
      </c>
      <c r="CA124" s="2">
        <f t="shared" si="82"/>
        <v>6.7482620356459061E-9</v>
      </c>
      <c r="CB124" s="2"/>
      <c r="CC124" s="6">
        <f t="shared" si="103"/>
        <v>237</v>
      </c>
      <c r="CD124" s="2">
        <f t="shared" si="128"/>
        <v>0</v>
      </c>
      <c r="CE124" s="2">
        <f t="shared" si="128"/>
        <v>0</v>
      </c>
      <c r="CF124" s="2">
        <f t="shared" si="128"/>
        <v>0.05</v>
      </c>
      <c r="CG124" s="2">
        <f t="shared" si="128"/>
        <v>0.95</v>
      </c>
      <c r="CH124" s="2">
        <f t="shared" si="128"/>
        <v>0</v>
      </c>
      <c r="CI124" s="2">
        <f t="shared" si="128"/>
        <v>0</v>
      </c>
      <c r="CJ124" s="2">
        <f t="shared" si="128"/>
        <v>0</v>
      </c>
      <c r="CK124" s="21">
        <f t="shared" si="134"/>
        <v>44382423.080424689</v>
      </c>
      <c r="CL124" s="21">
        <f t="shared" si="134"/>
        <v>5933025.8977994453</v>
      </c>
      <c r="CM124" s="21">
        <f t="shared" si="134"/>
        <v>794306.20648065116</v>
      </c>
      <c r="CN124" s="21">
        <f t="shared" si="134"/>
        <v>106487.57492249239</v>
      </c>
      <c r="CO124" s="21">
        <f t="shared" si="134"/>
        <v>14294.43423950638</v>
      </c>
      <c r="CP124" s="21">
        <f t="shared" si="134"/>
        <v>1921.1185060572659</v>
      </c>
      <c r="CQ124" s="21">
        <f t="shared" si="134"/>
        <v>258.47963453749145</v>
      </c>
      <c r="CR124" s="2">
        <f t="shared" si="137"/>
        <v>47.351851642860645</v>
      </c>
      <c r="CS124" s="2">
        <f t="shared" si="137"/>
        <v>49.324845461313174</v>
      </c>
      <c r="CT124" s="2">
        <f t="shared" si="137"/>
        <v>51.297839279765704</v>
      </c>
      <c r="CU124" s="2">
        <f t="shared" si="137"/>
        <v>53.270833098218233</v>
      </c>
      <c r="CV124" s="2">
        <f t="shared" si="137"/>
        <v>55.243826916670763</v>
      </c>
      <c r="CW124" s="2">
        <f t="shared" si="137"/>
        <v>57.216820735123285</v>
      </c>
      <c r="CX124" s="2">
        <f t="shared" si="137"/>
        <v>59.189814553575815</v>
      </c>
      <c r="CY124" s="2">
        <f t="shared" si="85"/>
        <v>2.812574339697384E-6</v>
      </c>
      <c r="CZ124" s="2">
        <f t="shared" si="85"/>
        <v>3.75983897198951E-7</v>
      </c>
      <c r="DA124" s="2">
        <f t="shared" si="85"/>
        <v>5.0336261500674983E-8</v>
      </c>
      <c r="DB124" s="2">
        <f t="shared" si="83"/>
        <v>6.7482620356459061E-9</v>
      </c>
      <c r="DC124" s="2">
        <f t="shared" si="83"/>
        <v>9.0585768311193775E-10</v>
      </c>
      <c r="DD124" s="2">
        <f t="shared" si="83"/>
        <v>1.2174388504798896E-10</v>
      </c>
      <c r="DE124" s="2">
        <f t="shared" si="83"/>
        <v>1.6380204977027338E-11</v>
      </c>
      <c r="DF124" s="2"/>
      <c r="DG124" s="6">
        <f t="shared" si="104"/>
        <v>237</v>
      </c>
      <c r="DH124" s="2">
        <f t="shared" ref="DH124:DT143" si="140">DH$10*(1-EXP((-DU124)))</f>
        <v>0.06</v>
      </c>
      <c r="DI124" s="2">
        <f t="shared" si="140"/>
        <v>0.12</v>
      </c>
      <c r="DJ124" s="2">
        <f t="shared" si="140"/>
        <v>0.14000000000000001</v>
      </c>
      <c r="DK124" s="2">
        <f t="shared" si="140"/>
        <v>0.13</v>
      </c>
      <c r="DL124" s="2">
        <f t="shared" si="140"/>
        <v>0.11</v>
      </c>
      <c r="DM124" s="2">
        <f t="shared" si="140"/>
        <v>0.1</v>
      </c>
      <c r="DN124" s="2">
        <f t="shared" si="140"/>
        <v>8.9992458739090772E-2</v>
      </c>
      <c r="DO124" s="2">
        <f t="shared" si="140"/>
        <v>5.7460132910205353E-2</v>
      </c>
      <c r="DP124" s="2">
        <f t="shared" si="140"/>
        <v>1.1007645404388944E-2</v>
      </c>
      <c r="DQ124" s="2">
        <f t="shared" si="140"/>
        <v>1.1430415482509004E-3</v>
      </c>
      <c r="DR124" s="2">
        <f t="shared" si="140"/>
        <v>9.3706291718353982E-5</v>
      </c>
      <c r="DS124" s="2">
        <f t="shared" si="140"/>
        <v>8.4684831767356526E-6</v>
      </c>
      <c r="DT124" s="2">
        <f t="shared" si="140"/>
        <v>0</v>
      </c>
      <c r="DU124" s="21">
        <f t="shared" si="135"/>
        <v>1588612.4129613023</v>
      </c>
      <c r="DV124" s="21">
        <f t="shared" si="135"/>
        <v>212975.14984498479</v>
      </c>
      <c r="DW124" s="21">
        <f t="shared" si="135"/>
        <v>28588.868479012759</v>
      </c>
      <c r="DX124" s="21">
        <f t="shared" si="135"/>
        <v>3842.2370121145318</v>
      </c>
      <c r="DY124" s="21">
        <f t="shared" si="135"/>
        <v>516.9592690749829</v>
      </c>
      <c r="DZ124" s="21">
        <f t="shared" si="135"/>
        <v>69.627788227347096</v>
      </c>
      <c r="EA124" s="21">
        <f t="shared" si="135"/>
        <v>9.3871755519341278</v>
      </c>
      <c r="EB124" s="21">
        <f t="shared" si="135"/>
        <v>1.266741022716964</v>
      </c>
      <c r="EC124" s="21">
        <f t="shared" si="135"/>
        <v>0.17108738966549444</v>
      </c>
      <c r="ED124" s="21">
        <f t="shared" si="135"/>
        <v>2.3126191807381589E-2</v>
      </c>
      <c r="EE124" s="21">
        <f t="shared" si="135"/>
        <v>3.1284315000555721E-3</v>
      </c>
      <c r="EF124" s="21">
        <f t="shared" si="135"/>
        <v>4.2351382815897644E-4</v>
      </c>
      <c r="EG124" s="21">
        <f t="shared" si="135"/>
        <v>5.7373372347357131E-5</v>
      </c>
      <c r="EH124" s="2">
        <f t="shared" si="131"/>
        <v>51.297839279765704</v>
      </c>
      <c r="EI124" s="2">
        <f t="shared" si="131"/>
        <v>53.270833098218233</v>
      </c>
      <c r="EJ124" s="2">
        <f t="shared" si="131"/>
        <v>55.243826916670763</v>
      </c>
      <c r="EK124" s="2">
        <f t="shared" si="131"/>
        <v>57.216820735123285</v>
      </c>
      <c r="EL124" s="2">
        <f t="shared" si="131"/>
        <v>59.189814553575815</v>
      </c>
      <c r="EM124" s="2">
        <f t="shared" si="131"/>
        <v>61.162808372028344</v>
      </c>
      <c r="EN124" s="2">
        <f t="shared" si="131"/>
        <v>63.135802190480867</v>
      </c>
      <c r="EO124" s="2">
        <f t="shared" si="131"/>
        <v>65.108796008933396</v>
      </c>
      <c r="EP124" s="2">
        <f t="shared" si="129"/>
        <v>67.081789827385919</v>
      </c>
      <c r="EQ124" s="2">
        <f t="shared" si="129"/>
        <v>69.054783645838441</v>
      </c>
      <c r="ER124" s="2">
        <f t="shared" si="129"/>
        <v>71.027777464290978</v>
      </c>
      <c r="ES124" s="2">
        <f t="shared" si="129"/>
        <v>73.0007712827435</v>
      </c>
      <c r="ET124" s="2">
        <f t="shared" si="129"/>
        <v>74.973765101196022</v>
      </c>
      <c r="EU124" s="2">
        <f t="shared" si="139"/>
        <v>1.0067252300134997E-7</v>
      </c>
      <c r="EV124" s="2">
        <f t="shared" si="139"/>
        <v>1.3496524071291812E-8</v>
      </c>
      <c r="EW124" s="2">
        <f t="shared" si="139"/>
        <v>1.8117153662238755E-9</v>
      </c>
      <c r="EX124" s="2">
        <f t="shared" si="138"/>
        <v>2.4348777009597792E-10</v>
      </c>
      <c r="EY124" s="2">
        <f t="shared" si="138"/>
        <v>3.2760409954054676E-11</v>
      </c>
      <c r="EZ124" s="2">
        <f t="shared" si="138"/>
        <v>4.4124073654846065E-12</v>
      </c>
      <c r="FA124" s="2">
        <f t="shared" si="138"/>
        <v>5.9487804511623112E-13</v>
      </c>
      <c r="FB124" s="2">
        <f t="shared" si="114"/>
        <v>8.0275096496639032E-14</v>
      </c>
      <c r="FC124" s="2">
        <f t="shared" si="114"/>
        <v>1.0842039902756302E-14</v>
      </c>
      <c r="FD124" s="2">
        <f t="shared" si="114"/>
        <v>1.4655381373499108E-15</v>
      </c>
      <c r="FE124" s="2">
        <f t="shared" si="114"/>
        <v>1.9825294677158251E-16</v>
      </c>
      <c r="FF124" s="2">
        <f t="shared" si="114"/>
        <v>2.6838645637450973E-17</v>
      </c>
      <c r="FG124" s="2">
        <f t="shared" si="114"/>
        <v>3.6358284123800463E-18</v>
      </c>
    </row>
    <row r="125" spans="1:163" x14ac:dyDescent="0.25">
      <c r="A125" s="19">
        <v>107</v>
      </c>
      <c r="B125" s="19">
        <v>239</v>
      </c>
      <c r="C125" s="4">
        <f t="shared" si="105"/>
        <v>107</v>
      </c>
      <c r="D125" s="20">
        <f t="shared" si="105"/>
        <v>239</v>
      </c>
      <c r="E125" s="8">
        <f t="shared" si="92"/>
        <v>512.16000000000008</v>
      </c>
      <c r="F125" s="21">
        <f t="shared" si="111"/>
        <v>6.3371356147023346E-14</v>
      </c>
      <c r="G125" s="7">
        <f t="shared" si="93"/>
        <v>0.34437682383213569</v>
      </c>
      <c r="H125" s="7">
        <f t="shared" si="94"/>
        <v>8.9161540882143342E-3</v>
      </c>
      <c r="I125" s="32">
        <f t="shared" si="95"/>
        <v>94.599672356471189</v>
      </c>
      <c r="J125" s="2">
        <f t="shared" si="106"/>
        <v>3.975749431014119</v>
      </c>
      <c r="K125" s="2">
        <f t="shared" si="96"/>
        <v>14.019515554291917</v>
      </c>
      <c r="L125" s="2">
        <f t="shared" si="112"/>
        <v>1.548401105410306</v>
      </c>
      <c r="M125" s="2">
        <f t="shared" si="97"/>
        <v>1</v>
      </c>
      <c r="N125" s="2">
        <f t="shared" si="98"/>
        <v>1</v>
      </c>
      <c r="O125" s="2">
        <f t="shared" si="99"/>
        <v>1</v>
      </c>
      <c r="P125" s="2">
        <f t="shared" si="100"/>
        <v>0.8302649457783674</v>
      </c>
      <c r="Q125" s="6">
        <f t="shared" si="101"/>
        <v>239</v>
      </c>
      <c r="R125" s="2">
        <f t="shared" si="126"/>
        <v>0.05</v>
      </c>
      <c r="S125" s="2">
        <f t="shared" si="126"/>
        <v>0.1</v>
      </c>
      <c r="T125" s="2">
        <f t="shared" si="126"/>
        <v>0.15</v>
      </c>
      <c r="U125" s="2">
        <f t="shared" si="126"/>
        <v>0.2</v>
      </c>
      <c r="V125" s="2">
        <f t="shared" si="126"/>
        <v>0.2</v>
      </c>
      <c r="W125" s="2">
        <f t="shared" si="126"/>
        <v>0.15</v>
      </c>
      <c r="X125" s="2">
        <f t="shared" si="126"/>
        <v>0.1</v>
      </c>
      <c r="Y125" s="2">
        <f t="shared" si="126"/>
        <v>0.05</v>
      </c>
      <c r="Z125" s="21">
        <f t="shared" si="132"/>
        <v>166610611235.11441</v>
      </c>
      <c r="AA125" s="21">
        <f t="shared" si="132"/>
        <v>22282252670.637226</v>
      </c>
      <c r="AB125" s="21">
        <f t="shared" si="132"/>
        <v>2986191414.0141773</v>
      </c>
      <c r="AC125" s="21">
        <f t="shared" si="132"/>
        <v>400960088.85973495</v>
      </c>
      <c r="AD125" s="21">
        <f t="shared" si="132"/>
        <v>53931432.413037412</v>
      </c>
      <c r="AE125" s="21">
        <f t="shared" si="132"/>
        <v>7265749.6109338347</v>
      </c>
      <c r="AF125" s="21">
        <f t="shared" si="132"/>
        <v>980310.61584626115</v>
      </c>
      <c r="AG125" s="21">
        <f t="shared" si="132"/>
        <v>132447.79384669178</v>
      </c>
      <c r="AH125" s="2">
        <f t="shared" si="130"/>
        <v>39.30578438073028</v>
      </c>
      <c r="AI125" s="2">
        <f t="shared" si="130"/>
        <v>41.271073599766794</v>
      </c>
      <c r="AJ125" s="2">
        <f t="shared" si="130"/>
        <v>43.236362818803308</v>
      </c>
      <c r="AK125" s="2">
        <f t="shared" si="130"/>
        <v>45.201652037839821</v>
      </c>
      <c r="AL125" s="2">
        <f t="shared" si="130"/>
        <v>47.166941256876335</v>
      </c>
      <c r="AM125" s="2">
        <f t="shared" si="130"/>
        <v>49.132230475912849</v>
      </c>
      <c r="AN125" s="2">
        <f t="shared" si="130"/>
        <v>51.097519694949362</v>
      </c>
      <c r="AO125" s="2">
        <f t="shared" si="130"/>
        <v>53.062808913985883</v>
      </c>
      <c r="AP125" s="2">
        <f t="shared" si="75"/>
        <v>1.0558340382455473E-2</v>
      </c>
      <c r="AQ125" s="2">
        <f t="shared" si="75"/>
        <v>1.4120565697489464E-3</v>
      </c>
      <c r="AR125" s="2">
        <f t="shared" si="75"/>
        <v>1.8923899962067334E-4</v>
      </c>
      <c r="AS125" s="2">
        <f t="shared" si="75"/>
        <v>2.5409384591871865E-5</v>
      </c>
      <c r="AT125" s="2">
        <f t="shared" si="125"/>
        <v>3.4177080109656349E-6</v>
      </c>
      <c r="AU125" s="2">
        <f t="shared" si="125"/>
        <v>4.6044040626957369E-7</v>
      </c>
      <c r="AV125" s="2">
        <f t="shared" si="125"/>
        <v>6.212361317149976E-8</v>
      </c>
      <c r="AW125" s="2">
        <f t="shared" si="125"/>
        <v>8.3933963147460396E-9</v>
      </c>
      <c r="AX125" s="2"/>
      <c r="AY125" s="6">
        <f t="shared" si="102"/>
        <v>239</v>
      </c>
      <c r="AZ125" s="2">
        <f t="shared" si="127"/>
        <v>0.05</v>
      </c>
      <c r="BA125" s="2">
        <f t="shared" si="127"/>
        <v>0.15</v>
      </c>
      <c r="BB125" s="2">
        <f t="shared" si="127"/>
        <v>0.2</v>
      </c>
      <c r="BC125" s="2">
        <f t="shared" si="127"/>
        <v>0.2</v>
      </c>
      <c r="BD125" s="2">
        <f t="shared" si="127"/>
        <v>0.2</v>
      </c>
      <c r="BE125" s="2">
        <f t="shared" si="127"/>
        <v>0.15</v>
      </c>
      <c r="BF125" s="2">
        <f t="shared" si="127"/>
        <v>0.05</v>
      </c>
      <c r="BG125" s="21">
        <f t="shared" si="133"/>
        <v>22235809275.158386</v>
      </c>
      <c r="BH125" s="21">
        <f t="shared" si="133"/>
        <v>2979760151.7914882</v>
      </c>
      <c r="BI125" s="21">
        <f t="shared" si="133"/>
        <v>400070578.87280786</v>
      </c>
      <c r="BJ125" s="21">
        <f t="shared" si="133"/>
        <v>53808517.727423839</v>
      </c>
      <c r="BK125" s="21">
        <f t="shared" si="133"/>
        <v>7248777.0769411139</v>
      </c>
      <c r="BL125" s="21">
        <f t="shared" si="133"/>
        <v>977968.26189461653</v>
      </c>
      <c r="BM125" s="21">
        <f t="shared" si="133"/>
        <v>132124.66200886542</v>
      </c>
      <c r="BN125" s="2">
        <f t="shared" si="136"/>
        <v>41.271073599766794</v>
      </c>
      <c r="BO125" s="2">
        <f t="shared" si="136"/>
        <v>43.236362818803308</v>
      </c>
      <c r="BP125" s="2">
        <f t="shared" si="136"/>
        <v>45.201652037839821</v>
      </c>
      <c r="BQ125" s="2">
        <f t="shared" si="136"/>
        <v>47.166941256876335</v>
      </c>
      <c r="BR125" s="2">
        <f t="shared" si="136"/>
        <v>49.132230475912849</v>
      </c>
      <c r="BS125" s="2">
        <f t="shared" si="136"/>
        <v>51.097519694949362</v>
      </c>
      <c r="BT125" s="2">
        <f t="shared" si="136"/>
        <v>53.062808913985883</v>
      </c>
      <c r="BU125" s="2">
        <f t="shared" si="84"/>
        <v>1.4091133887933797E-3</v>
      </c>
      <c r="BV125" s="2">
        <f t="shared" si="84"/>
        <v>1.888314418118844E-4</v>
      </c>
      <c r="BW125" s="2">
        <f t="shared" si="84"/>
        <v>2.5353015137693974E-5</v>
      </c>
      <c r="BX125" s="2">
        <f t="shared" si="82"/>
        <v>3.4099187406479175E-6</v>
      </c>
      <c r="BY125" s="2">
        <f t="shared" si="82"/>
        <v>4.5936483377320361E-7</v>
      </c>
      <c r="BZ125" s="2">
        <f t="shared" si="82"/>
        <v>6.1975175025007718E-8</v>
      </c>
      <c r="CA125" s="2">
        <f t="shared" si="82"/>
        <v>8.3729190119687035E-9</v>
      </c>
      <c r="CB125" s="2"/>
      <c r="CC125" s="6">
        <f t="shared" si="103"/>
        <v>239</v>
      </c>
      <c r="CD125" s="2">
        <f t="shared" si="128"/>
        <v>0</v>
      </c>
      <c r="CE125" s="2">
        <f t="shared" si="128"/>
        <v>0</v>
      </c>
      <c r="CF125" s="2">
        <f t="shared" si="128"/>
        <v>0.05</v>
      </c>
      <c r="CG125" s="2">
        <f t="shared" si="128"/>
        <v>0.95</v>
      </c>
      <c r="CH125" s="2">
        <f t="shared" si="128"/>
        <v>0</v>
      </c>
      <c r="CI125" s="2">
        <f t="shared" si="128"/>
        <v>0</v>
      </c>
      <c r="CJ125" s="2">
        <f t="shared" si="128"/>
        <v>0</v>
      </c>
      <c r="CK125" s="21">
        <f t="shared" si="134"/>
        <v>53808517.727423839</v>
      </c>
      <c r="CL125" s="21">
        <f t="shared" si="134"/>
        <v>7248777.0769411139</v>
      </c>
      <c r="CM125" s="21">
        <f t="shared" si="134"/>
        <v>977968.26189461653</v>
      </c>
      <c r="CN125" s="21">
        <f t="shared" si="134"/>
        <v>132124.66200886542</v>
      </c>
      <c r="CO125" s="21">
        <f t="shared" si="134"/>
        <v>17873.101849084251</v>
      </c>
      <c r="CP125" s="21">
        <f t="shared" si="134"/>
        <v>2420.6666898840908</v>
      </c>
      <c r="CQ125" s="21">
        <f t="shared" si="134"/>
        <v>328.21236128214832</v>
      </c>
      <c r="CR125" s="2">
        <f t="shared" si="137"/>
        <v>47.166941256876335</v>
      </c>
      <c r="CS125" s="2">
        <f t="shared" si="137"/>
        <v>49.132230475912849</v>
      </c>
      <c r="CT125" s="2">
        <f t="shared" si="137"/>
        <v>51.097519694949362</v>
      </c>
      <c r="CU125" s="2">
        <f t="shared" si="137"/>
        <v>53.062808913985883</v>
      </c>
      <c r="CV125" s="2">
        <f t="shared" si="137"/>
        <v>55.028098133022397</v>
      </c>
      <c r="CW125" s="2">
        <f t="shared" si="137"/>
        <v>56.993387352058917</v>
      </c>
      <c r="CX125" s="2">
        <f t="shared" si="137"/>
        <v>58.958676571095431</v>
      </c>
      <c r="CY125" s="2">
        <f t="shared" si="85"/>
        <v>3.4099187406479175E-6</v>
      </c>
      <c r="CZ125" s="2">
        <f t="shared" si="85"/>
        <v>4.5936483377320361E-7</v>
      </c>
      <c r="DA125" s="2">
        <f t="shared" si="85"/>
        <v>6.1975175025007718E-8</v>
      </c>
      <c r="DB125" s="2">
        <f t="shared" si="83"/>
        <v>8.3729190119687035E-9</v>
      </c>
      <c r="DC125" s="2">
        <f t="shared" si="83"/>
        <v>1.1326427027303137E-9</v>
      </c>
      <c r="DD125" s="2">
        <f t="shared" si="83"/>
        <v>1.5340093091787736E-10</v>
      </c>
      <c r="DE125" s="2">
        <f t="shared" si="83"/>
        <v>2.0799262438666047E-11</v>
      </c>
      <c r="DF125" s="2"/>
      <c r="DG125" s="6">
        <f t="shared" si="104"/>
        <v>239</v>
      </c>
      <c r="DH125" s="2">
        <f t="shared" si="140"/>
        <v>0.06</v>
      </c>
      <c r="DI125" s="2">
        <f t="shared" si="140"/>
        <v>0.12</v>
      </c>
      <c r="DJ125" s="2">
        <f t="shared" si="140"/>
        <v>0.14000000000000001</v>
      </c>
      <c r="DK125" s="2">
        <f t="shared" si="140"/>
        <v>0.13</v>
      </c>
      <c r="DL125" s="2">
        <f t="shared" si="140"/>
        <v>0.11</v>
      </c>
      <c r="DM125" s="2">
        <f t="shared" si="140"/>
        <v>0.1</v>
      </c>
      <c r="DN125" s="2">
        <f t="shared" si="140"/>
        <v>8.9999502055701633E-2</v>
      </c>
      <c r="DO125" s="2">
        <f t="shared" si="140"/>
        <v>6.4576141727585801E-2</v>
      </c>
      <c r="DP125" s="2">
        <f t="shared" si="140"/>
        <v>1.4050500131706757E-2</v>
      </c>
      <c r="DQ125" s="2">
        <f t="shared" si="140"/>
        <v>1.5028993450574291E-3</v>
      </c>
      <c r="DR125" s="2">
        <f t="shared" si="140"/>
        <v>1.2455411324067468E-4</v>
      </c>
      <c r="DS125" s="2">
        <f t="shared" si="140"/>
        <v>1.1348405075219948E-5</v>
      </c>
      <c r="DT125" s="2">
        <f t="shared" si="140"/>
        <v>0</v>
      </c>
      <c r="DU125" s="21">
        <f t="shared" si="135"/>
        <v>1955936.5237892331</v>
      </c>
      <c r="DV125" s="21">
        <f t="shared" si="135"/>
        <v>264249.32401773083</v>
      </c>
      <c r="DW125" s="21">
        <f t="shared" si="135"/>
        <v>35746.203698168501</v>
      </c>
      <c r="DX125" s="21">
        <f t="shared" si="135"/>
        <v>4841.3333797681817</v>
      </c>
      <c r="DY125" s="21">
        <f t="shared" si="135"/>
        <v>656.42472256429664</v>
      </c>
      <c r="DZ125" s="21">
        <f t="shared" si="135"/>
        <v>89.09613446166091</v>
      </c>
      <c r="EA125" s="21">
        <f t="shared" si="135"/>
        <v>12.104832008202665</v>
      </c>
      <c r="EB125" s="21">
        <f t="shared" si="135"/>
        <v>1.6461110856177352</v>
      </c>
      <c r="EC125" s="21">
        <f t="shared" si="135"/>
        <v>0.22404574623587664</v>
      </c>
      <c r="ED125" s="21">
        <f t="shared" si="135"/>
        <v>3.0518989582085019E-2</v>
      </c>
      <c r="EE125" s="21">
        <f t="shared" si="135"/>
        <v>4.1604464420485036E-3</v>
      </c>
      <c r="EF125" s="21">
        <f t="shared" si="135"/>
        <v>5.6758129755575949E-4</v>
      </c>
      <c r="EG125" s="21">
        <f t="shared" si="135"/>
        <v>7.7485064375854563E-5</v>
      </c>
      <c r="EH125" s="2">
        <f t="shared" si="131"/>
        <v>51.097519694949362</v>
      </c>
      <c r="EI125" s="2">
        <f t="shared" si="131"/>
        <v>53.062808913985883</v>
      </c>
      <c r="EJ125" s="2">
        <f t="shared" si="131"/>
        <v>55.028098133022397</v>
      </c>
      <c r="EK125" s="2">
        <f t="shared" si="131"/>
        <v>56.993387352058917</v>
      </c>
      <c r="EL125" s="2">
        <f t="shared" si="131"/>
        <v>58.958676571095431</v>
      </c>
      <c r="EM125" s="2">
        <f t="shared" si="131"/>
        <v>60.923965790131945</v>
      </c>
      <c r="EN125" s="2">
        <f t="shared" si="131"/>
        <v>62.889255009168458</v>
      </c>
      <c r="EO125" s="2">
        <f t="shared" si="131"/>
        <v>64.854544228204972</v>
      </c>
      <c r="EP125" s="2">
        <f t="shared" si="129"/>
        <v>66.819833447241479</v>
      </c>
      <c r="EQ125" s="2">
        <f t="shared" si="129"/>
        <v>68.785122666277999</v>
      </c>
      <c r="ER125" s="2">
        <f t="shared" si="129"/>
        <v>70.750411885314506</v>
      </c>
      <c r="ES125" s="2">
        <f t="shared" si="129"/>
        <v>72.715701104351027</v>
      </c>
      <c r="ET125" s="2">
        <f t="shared" si="129"/>
        <v>74.680990323387533</v>
      </c>
      <c r="EU125" s="2">
        <f t="shared" si="139"/>
        <v>1.2395035005001544E-7</v>
      </c>
      <c r="EV125" s="2">
        <f t="shared" si="139"/>
        <v>1.6745838023937407E-8</v>
      </c>
      <c r="EW125" s="2">
        <f t="shared" si="139"/>
        <v>2.2652854054606274E-9</v>
      </c>
      <c r="EX125" s="2">
        <f t="shared" si="138"/>
        <v>3.0680186183575473E-10</v>
      </c>
      <c r="EY125" s="2">
        <f t="shared" si="138"/>
        <v>4.1598524877332093E-11</v>
      </c>
      <c r="EZ125" s="2">
        <f t="shared" si="138"/>
        <v>5.6461428682928683E-12</v>
      </c>
      <c r="FA125" s="2">
        <f t="shared" si="138"/>
        <v>7.6709962029168201E-13</v>
      </c>
      <c r="FB125" s="2">
        <f t="shared" si="114"/>
        <v>1.0431629186424246E-13</v>
      </c>
      <c r="FC125" s="2">
        <f t="shared" si="114"/>
        <v>1.4198082777939046E-14</v>
      </c>
      <c r="FD125" s="2">
        <f t="shared" si="114"/>
        <v>1.9340297580535635E-15</v>
      </c>
      <c r="FE125" s="2">
        <f t="shared" si="114"/>
        <v>2.6365313320966621E-16</v>
      </c>
      <c r="FF125" s="2">
        <f t="shared" si="114"/>
        <v>3.5968396549794897E-17</v>
      </c>
      <c r="FG125" s="2">
        <f t="shared" si="114"/>
        <v>4.9103336106372071E-18</v>
      </c>
    </row>
    <row r="126" spans="1:163" x14ac:dyDescent="0.25">
      <c r="A126" s="19">
        <v>108</v>
      </c>
      <c r="B126" s="19">
        <v>241</v>
      </c>
      <c r="C126" s="4">
        <f t="shared" si="105"/>
        <v>108</v>
      </c>
      <c r="D126" s="20">
        <f t="shared" si="105"/>
        <v>241</v>
      </c>
      <c r="E126" s="8">
        <f t="shared" si="92"/>
        <v>514.16000000000008</v>
      </c>
      <c r="F126" s="21">
        <f t="shared" si="111"/>
        <v>6.3371356147021542E-14</v>
      </c>
      <c r="G126" s="7">
        <f t="shared" si="93"/>
        <v>0.33601854329195219</v>
      </c>
      <c r="H126" s="7">
        <f t="shared" si="94"/>
        <v>8.9365401383123422E-3</v>
      </c>
      <c r="I126" s="32">
        <f t="shared" si="95"/>
        <v>94.661526859282006</v>
      </c>
      <c r="J126" s="2">
        <f t="shared" si="106"/>
        <v>4.0837872132457305</v>
      </c>
      <c r="K126" s="2">
        <f t="shared" si="96"/>
        <v>15.030540968495268</v>
      </c>
      <c r="L126" s="2">
        <f t="shared" si="112"/>
        <v>1.5546336320494909</v>
      </c>
      <c r="M126" s="2">
        <f t="shared" si="97"/>
        <v>1</v>
      </c>
      <c r="N126" s="2">
        <f t="shared" si="98"/>
        <v>1</v>
      </c>
      <c r="O126" s="2">
        <f t="shared" si="99"/>
        <v>1</v>
      </c>
      <c r="P126" s="2">
        <f t="shared" si="100"/>
        <v>0.8404560521209854</v>
      </c>
      <c r="Q126" s="6">
        <f t="shared" si="101"/>
        <v>241</v>
      </c>
      <c r="R126" s="2">
        <f t="shared" si="126"/>
        <v>0.05</v>
      </c>
      <c r="S126" s="2">
        <f t="shared" si="126"/>
        <v>0.1</v>
      </c>
      <c r="T126" s="2">
        <f t="shared" si="126"/>
        <v>0.15</v>
      </c>
      <c r="U126" s="2">
        <f t="shared" si="126"/>
        <v>0.2</v>
      </c>
      <c r="V126" s="2">
        <f t="shared" si="126"/>
        <v>0.2</v>
      </c>
      <c r="W126" s="2">
        <f t="shared" si="126"/>
        <v>0.15</v>
      </c>
      <c r="X126" s="2">
        <f t="shared" si="126"/>
        <v>0.1</v>
      </c>
      <c r="Y126" s="2">
        <f t="shared" si="126"/>
        <v>0.05</v>
      </c>
      <c r="Z126" s="21">
        <f t="shared" si="132"/>
        <v>195618553258.57187</v>
      </c>
      <c r="AA126" s="21">
        <f t="shared" si="132"/>
        <v>26362703338.449387</v>
      </c>
      <c r="AB126" s="21">
        <f t="shared" si="132"/>
        <v>3560177618.9791756</v>
      </c>
      <c r="AC126" s="21">
        <f t="shared" si="132"/>
        <v>481701602.8032946</v>
      </c>
      <c r="AD126" s="21">
        <f t="shared" si="132"/>
        <v>65289238.051538788</v>
      </c>
      <c r="AE126" s="21">
        <f t="shared" si="132"/>
        <v>8863445.3875806145</v>
      </c>
      <c r="AF126" s="21">
        <f t="shared" si="132"/>
        <v>1205058.6244695596</v>
      </c>
      <c r="AG126" s="21">
        <f t="shared" si="132"/>
        <v>164063.27006862653</v>
      </c>
      <c r="AH126" s="2">
        <f t="shared" si="130"/>
        <v>39.152891178689167</v>
      </c>
      <c r="AI126" s="2">
        <f t="shared" si="130"/>
        <v>41.110535737623621</v>
      </c>
      <c r="AJ126" s="2">
        <f t="shared" si="130"/>
        <v>43.068180296558083</v>
      </c>
      <c r="AK126" s="2">
        <f t="shared" si="130"/>
        <v>45.025824855492537</v>
      </c>
      <c r="AL126" s="2">
        <f t="shared" si="130"/>
        <v>46.983469414426999</v>
      </c>
      <c r="AM126" s="2">
        <f t="shared" si="130"/>
        <v>48.941113973361453</v>
      </c>
      <c r="AN126" s="2">
        <f t="shared" si="130"/>
        <v>50.898758532295915</v>
      </c>
      <c r="AO126" s="2">
        <f t="shared" si="130"/>
        <v>52.856403091230376</v>
      </c>
      <c r="AP126" s="2">
        <f t="shared" si="75"/>
        <v>1.2396613007516148E-2</v>
      </c>
      <c r="AQ126" s="2">
        <f t="shared" si="75"/>
        <v>1.6706402622592227E-3</v>
      </c>
      <c r="AR126" s="2">
        <f t="shared" si="75"/>
        <v>2.2561328383898755E-4</v>
      </c>
      <c r="AS126" s="2">
        <f t="shared" si="75"/>
        <v>3.0526083827838888E-5</v>
      </c>
      <c r="AT126" s="2">
        <f t="shared" si="125"/>
        <v>4.1374675571317548E-6</v>
      </c>
      <c r="AU126" s="2">
        <f t="shared" si="125"/>
        <v>5.616885543460489E-7</v>
      </c>
      <c r="AV126" s="2">
        <f t="shared" si="125"/>
        <v>7.636619926930067E-8</v>
      </c>
      <c r="AW126" s="2">
        <f t="shared" si="125"/>
        <v>1.0396911918163957E-8</v>
      </c>
      <c r="AX126" s="2"/>
      <c r="AY126" s="6">
        <f t="shared" si="102"/>
        <v>241</v>
      </c>
      <c r="AZ126" s="2">
        <f t="shared" si="127"/>
        <v>0.05</v>
      </c>
      <c r="BA126" s="2">
        <f t="shared" si="127"/>
        <v>0.15</v>
      </c>
      <c r="BB126" s="2">
        <f t="shared" si="127"/>
        <v>0.2</v>
      </c>
      <c r="BC126" s="2">
        <f t="shared" si="127"/>
        <v>0.2</v>
      </c>
      <c r="BD126" s="2">
        <f t="shared" si="127"/>
        <v>0.2</v>
      </c>
      <c r="BE126" s="2">
        <f t="shared" si="127"/>
        <v>0.15</v>
      </c>
      <c r="BF126" s="2">
        <f t="shared" si="127"/>
        <v>0.05</v>
      </c>
      <c r="BG126" s="21">
        <f t="shared" si="133"/>
        <v>26307909987.296444</v>
      </c>
      <c r="BH126" s="21">
        <f t="shared" si="133"/>
        <v>3552530650.6786366</v>
      </c>
      <c r="BI126" s="21">
        <f t="shared" si="133"/>
        <v>480635679.60537452</v>
      </c>
      <c r="BJ126" s="21">
        <f t="shared" si="133"/>
        <v>65140796.73636663</v>
      </c>
      <c r="BK126" s="21">
        <f t="shared" si="133"/>
        <v>8842788.3314546067</v>
      </c>
      <c r="BL126" s="21">
        <f t="shared" si="133"/>
        <v>1202185.5923139479</v>
      </c>
      <c r="BM126" s="21">
        <f t="shared" si="133"/>
        <v>163663.84987144268</v>
      </c>
      <c r="BN126" s="2">
        <f t="shared" si="136"/>
        <v>41.110535737623621</v>
      </c>
      <c r="BO126" s="2">
        <f t="shared" si="136"/>
        <v>43.068180296558083</v>
      </c>
      <c r="BP126" s="2">
        <f t="shared" si="136"/>
        <v>45.025824855492537</v>
      </c>
      <c r="BQ126" s="2">
        <f t="shared" si="136"/>
        <v>46.983469414426999</v>
      </c>
      <c r="BR126" s="2">
        <f t="shared" si="136"/>
        <v>48.941113973361453</v>
      </c>
      <c r="BS126" s="2">
        <f t="shared" si="136"/>
        <v>50.898758532295915</v>
      </c>
      <c r="BT126" s="2">
        <f t="shared" si="136"/>
        <v>52.856403091230376</v>
      </c>
      <c r="BU126" s="2">
        <f t="shared" si="84"/>
        <v>1.6671679332888206E-3</v>
      </c>
      <c r="BV126" s="2">
        <f t="shared" si="84"/>
        <v>2.2512868508736908E-4</v>
      </c>
      <c r="BW126" s="2">
        <f t="shared" si="84"/>
        <v>3.0458534829238123E-5</v>
      </c>
      <c r="BX126" s="2">
        <f t="shared" si="82"/>
        <v>4.1280606296810472E-6</v>
      </c>
      <c r="BY126" s="2">
        <f t="shared" si="82"/>
        <v>5.6037948868533879E-7</v>
      </c>
      <c r="BZ126" s="2">
        <f t="shared" si="82"/>
        <v>7.6184131325345568E-8</v>
      </c>
      <c r="CA126" s="2">
        <f t="shared" si="82"/>
        <v>1.0371600118595907E-8</v>
      </c>
      <c r="CB126" s="2"/>
      <c r="CC126" s="6">
        <f t="shared" si="103"/>
        <v>241</v>
      </c>
      <c r="CD126" s="2">
        <f t="shared" si="128"/>
        <v>0</v>
      </c>
      <c r="CE126" s="2">
        <f t="shared" si="128"/>
        <v>0</v>
      </c>
      <c r="CF126" s="2">
        <f t="shared" si="128"/>
        <v>0.05</v>
      </c>
      <c r="CG126" s="2">
        <f t="shared" si="128"/>
        <v>0.95</v>
      </c>
      <c r="CH126" s="2">
        <f t="shared" si="128"/>
        <v>0</v>
      </c>
      <c r="CI126" s="2">
        <f t="shared" si="128"/>
        <v>0</v>
      </c>
      <c r="CJ126" s="2">
        <f t="shared" si="128"/>
        <v>0</v>
      </c>
      <c r="CK126" s="21">
        <f t="shared" si="134"/>
        <v>65140796.73636663</v>
      </c>
      <c r="CL126" s="21">
        <f t="shared" si="134"/>
        <v>8842788.3314546067</v>
      </c>
      <c r="CM126" s="21">
        <f t="shared" si="134"/>
        <v>1202185.5923139479</v>
      </c>
      <c r="CN126" s="21">
        <f t="shared" si="134"/>
        <v>163663.84987144268</v>
      </c>
      <c r="CO126" s="21">
        <f t="shared" si="134"/>
        <v>22309.548350199926</v>
      </c>
      <c r="CP126" s="21">
        <f t="shared" si="134"/>
        <v>3044.7223090624052</v>
      </c>
      <c r="CQ126" s="21">
        <f t="shared" si="134"/>
        <v>415.99619780205512</v>
      </c>
      <c r="CR126" s="2">
        <f t="shared" si="137"/>
        <v>46.983469414426999</v>
      </c>
      <c r="CS126" s="2">
        <f t="shared" si="137"/>
        <v>48.941113973361453</v>
      </c>
      <c r="CT126" s="2">
        <f t="shared" si="137"/>
        <v>50.898758532295915</v>
      </c>
      <c r="CU126" s="2">
        <f t="shared" si="137"/>
        <v>52.856403091230376</v>
      </c>
      <c r="CV126" s="2">
        <f t="shared" si="137"/>
        <v>54.814047650164838</v>
      </c>
      <c r="CW126" s="2">
        <f t="shared" si="137"/>
        <v>56.771692209099292</v>
      </c>
      <c r="CX126" s="2">
        <f t="shared" si="137"/>
        <v>58.729336768033754</v>
      </c>
      <c r="CY126" s="2">
        <f t="shared" si="85"/>
        <v>4.1280606296810472E-6</v>
      </c>
      <c r="CZ126" s="2">
        <f t="shared" si="85"/>
        <v>5.6037948868533879E-7</v>
      </c>
      <c r="DA126" s="2">
        <f t="shared" si="85"/>
        <v>7.6184131325345568E-8</v>
      </c>
      <c r="DB126" s="2">
        <f t="shared" si="83"/>
        <v>1.0371600118595907E-8</v>
      </c>
      <c r="DC126" s="2">
        <f t="shared" si="83"/>
        <v>1.4137863339797226E-9</v>
      </c>
      <c r="DD126" s="2">
        <f t="shared" si="83"/>
        <v>1.9294818181637636E-10</v>
      </c>
      <c r="DE126" s="2">
        <f t="shared" si="83"/>
        <v>2.6362243206720977E-11</v>
      </c>
      <c r="DF126" s="2"/>
      <c r="DG126" s="6">
        <f t="shared" si="104"/>
        <v>241</v>
      </c>
      <c r="DH126" s="2">
        <f t="shared" si="140"/>
        <v>0.06</v>
      </c>
      <c r="DI126" s="2">
        <f t="shared" si="140"/>
        <v>0.12</v>
      </c>
      <c r="DJ126" s="2">
        <f t="shared" si="140"/>
        <v>0.14000000000000001</v>
      </c>
      <c r="DK126" s="2">
        <f t="shared" si="140"/>
        <v>0.13</v>
      </c>
      <c r="DL126" s="2">
        <f t="shared" si="140"/>
        <v>0.11</v>
      </c>
      <c r="DM126" s="2">
        <f t="shared" si="140"/>
        <v>0.1</v>
      </c>
      <c r="DN126" s="2">
        <f t="shared" si="140"/>
        <v>8.9999984568114894E-2</v>
      </c>
      <c r="DO126" s="2">
        <f t="shared" si="140"/>
        <v>7.0538586215927443E-2</v>
      </c>
      <c r="DP126" s="2">
        <f t="shared" si="140"/>
        <v>1.7767512872251451E-2</v>
      </c>
      <c r="DQ126" s="2">
        <f t="shared" si="140"/>
        <v>1.9696272877347543E-3</v>
      </c>
      <c r="DR126" s="2">
        <f t="shared" si="140"/>
        <v>1.6516797064278997E-4</v>
      </c>
      <c r="DS126" s="2">
        <f t="shared" si="140"/>
        <v>1.5173206314049726E-5</v>
      </c>
      <c r="DT126" s="2">
        <f t="shared" si="140"/>
        <v>0</v>
      </c>
      <c r="DU126" s="21">
        <f t="shared" si="135"/>
        <v>2404371.1846278957</v>
      </c>
      <c r="DV126" s="21">
        <f t="shared" si="135"/>
        <v>327327.69974288536</v>
      </c>
      <c r="DW126" s="21">
        <f t="shared" si="135"/>
        <v>44619.096700399852</v>
      </c>
      <c r="DX126" s="21">
        <f t="shared" si="135"/>
        <v>6089.4446181248104</v>
      </c>
      <c r="DY126" s="21">
        <f t="shared" si="135"/>
        <v>831.99239560411024</v>
      </c>
      <c r="DZ126" s="21">
        <f t="shared" si="135"/>
        <v>113.7928349998199</v>
      </c>
      <c r="EA126" s="21">
        <f t="shared" si="135"/>
        <v>15.578884397854342</v>
      </c>
      <c r="EB126" s="21">
        <f t="shared" si="135"/>
        <v>2.1348048141429654</v>
      </c>
      <c r="EC126" s="21">
        <f t="shared" si="135"/>
        <v>0.29279058197654007</v>
      </c>
      <c r="ED126" s="21">
        <f t="shared" si="135"/>
        <v>4.0189429792655371E-2</v>
      </c>
      <c r="EE126" s="21">
        <f t="shared" si="135"/>
        <v>5.5208106903099127E-3</v>
      </c>
      <c r="EF126" s="21">
        <f t="shared" si="135"/>
        <v>7.5894824407558869E-4</v>
      </c>
      <c r="EG126" s="21">
        <f t="shared" si="135"/>
        <v>1.0440545472778504E-4</v>
      </c>
      <c r="EH126" s="2">
        <f t="shared" si="131"/>
        <v>50.898758532295915</v>
      </c>
      <c r="EI126" s="2">
        <f t="shared" si="131"/>
        <v>52.856403091230376</v>
      </c>
      <c r="EJ126" s="2">
        <f t="shared" si="131"/>
        <v>54.814047650164838</v>
      </c>
      <c r="EK126" s="2">
        <f t="shared" si="131"/>
        <v>56.771692209099292</v>
      </c>
      <c r="EL126" s="2">
        <f t="shared" si="131"/>
        <v>58.729336768033754</v>
      </c>
      <c r="EM126" s="2">
        <f t="shared" si="131"/>
        <v>60.686981326968208</v>
      </c>
      <c r="EN126" s="2">
        <f t="shared" si="131"/>
        <v>62.64462588590267</v>
      </c>
      <c r="EO126" s="2">
        <f t="shared" si="131"/>
        <v>64.602270444837131</v>
      </c>
      <c r="EP126" s="2">
        <f t="shared" si="129"/>
        <v>66.559915003771579</v>
      </c>
      <c r="EQ126" s="2">
        <f t="shared" si="129"/>
        <v>68.51755956270604</v>
      </c>
      <c r="ER126" s="2">
        <f t="shared" si="129"/>
        <v>70.475204121640502</v>
      </c>
      <c r="ES126" s="2">
        <f t="shared" si="129"/>
        <v>72.432848680574963</v>
      </c>
      <c r="ET126" s="2">
        <f t="shared" si="129"/>
        <v>74.390493239509411</v>
      </c>
      <c r="EU126" s="2">
        <f t="shared" si="139"/>
        <v>1.5236826265069114E-7</v>
      </c>
      <c r="EV126" s="2">
        <f t="shared" si="139"/>
        <v>2.0743200237191814E-8</v>
      </c>
      <c r="EW126" s="2">
        <f t="shared" si="139"/>
        <v>2.8275726679594452E-9</v>
      </c>
      <c r="EX126" s="2">
        <f t="shared" si="138"/>
        <v>3.8589636363275272E-10</v>
      </c>
      <c r="EY126" s="2">
        <f t="shared" si="138"/>
        <v>5.2724486413441955E-11</v>
      </c>
      <c r="EZ126" s="2">
        <f t="shared" si="138"/>
        <v>7.21120627375288E-12</v>
      </c>
      <c r="FA126" s="2">
        <f t="shared" si="138"/>
        <v>9.8725503154970973E-13</v>
      </c>
      <c r="FB126" s="2">
        <f t="shared" si="114"/>
        <v>1.3528547618143067E-13</v>
      </c>
      <c r="FC126" s="2">
        <f t="shared" si="114"/>
        <v>1.8554536246929125E-14</v>
      </c>
      <c r="FD126" s="2">
        <f t="shared" si="114"/>
        <v>2.5468586687360953E-15</v>
      </c>
      <c r="FE126" s="2">
        <f t="shared" si="114"/>
        <v>3.498612604759152E-16</v>
      </c>
      <c r="FF126" s="2">
        <f t="shared" si="114"/>
        <v>4.8095579472471015E-17</v>
      </c>
      <c r="FG126" s="2">
        <f t="shared" si="114"/>
        <v>6.6163152552462353E-18</v>
      </c>
    </row>
    <row r="127" spans="1:163" x14ac:dyDescent="0.25">
      <c r="A127" s="19">
        <v>109</v>
      </c>
      <c r="B127" s="19">
        <v>243</v>
      </c>
      <c r="C127" s="4">
        <f t="shared" si="105"/>
        <v>109</v>
      </c>
      <c r="D127" s="20">
        <f t="shared" si="105"/>
        <v>243</v>
      </c>
      <c r="E127" s="8">
        <f t="shared" si="92"/>
        <v>516.16000000000008</v>
      </c>
      <c r="F127" s="21">
        <f t="shared" si="111"/>
        <v>6.3371356147021542E-14</v>
      </c>
      <c r="G127" s="28">
        <f t="shared" si="93"/>
        <v>0.3281718239084831</v>
      </c>
      <c r="H127" s="7">
        <f t="shared" si="94"/>
        <v>8.9556784782720243E-3</v>
      </c>
      <c r="I127" s="32">
        <f t="shared" si="95"/>
        <v>94.719668120135537</v>
      </c>
      <c r="J127" s="2">
        <f t="shared" si="106"/>
        <v>4.1878770208957095</v>
      </c>
      <c r="K127" s="2">
        <f t="shared" si="96"/>
        <v>16.07401585026755</v>
      </c>
      <c r="L127" s="2">
        <f t="shared" si="112"/>
        <v>1.5606186388389434</v>
      </c>
      <c r="M127" s="2">
        <f t="shared" si="97"/>
        <v>1</v>
      </c>
      <c r="N127" s="2">
        <f t="shared" si="98"/>
        <v>1</v>
      </c>
      <c r="O127" s="29">
        <f t="shared" si="99"/>
        <v>1</v>
      </c>
      <c r="P127" s="2">
        <f t="shared" si="100"/>
        <v>0.84998119684452744</v>
      </c>
      <c r="Q127" s="6">
        <f t="shared" si="101"/>
        <v>243</v>
      </c>
      <c r="R127" s="2">
        <f t="shared" si="126"/>
        <v>0.05</v>
      </c>
      <c r="S127" s="2">
        <f t="shared" si="126"/>
        <v>0.1</v>
      </c>
      <c r="T127" s="2">
        <f t="shared" si="126"/>
        <v>0.15</v>
      </c>
      <c r="U127" s="2">
        <f t="shared" si="126"/>
        <v>0.2</v>
      </c>
      <c r="V127" s="2">
        <f t="shared" si="126"/>
        <v>0.2</v>
      </c>
      <c r="W127" s="2">
        <f t="shared" si="126"/>
        <v>0.15</v>
      </c>
      <c r="X127" s="2">
        <f t="shared" si="126"/>
        <v>0.1</v>
      </c>
      <c r="Y127" s="2">
        <f t="shared" si="126"/>
        <v>0.05</v>
      </c>
      <c r="Z127" s="21">
        <f t="shared" si="132"/>
        <v>229398058161.42932</v>
      </c>
      <c r="AA127" s="21">
        <f t="shared" si="132"/>
        <v>31150668356.257969</v>
      </c>
      <c r="AB127" s="21">
        <f t="shared" si="132"/>
        <v>4238835247.2960658</v>
      </c>
      <c r="AC127" s="21">
        <f t="shared" si="132"/>
        <v>577896620.59518218</v>
      </c>
      <c r="AD127" s="21">
        <f t="shared" si="132"/>
        <v>78924280.725460589</v>
      </c>
      <c r="AE127" s="21">
        <f t="shared" si="132"/>
        <v>10796136.732155267</v>
      </c>
      <c r="AF127" s="21">
        <f t="shared" si="132"/>
        <v>1479008.1672004792</v>
      </c>
      <c r="AG127" s="21">
        <f t="shared" si="132"/>
        <v>202894.46328549893</v>
      </c>
      <c r="AH127" s="2">
        <f t="shared" si="130"/>
        <v>39.001182827872796</v>
      </c>
      <c r="AI127" s="2">
        <f t="shared" si="130"/>
        <v>40.951241969266434</v>
      </c>
      <c r="AJ127" s="2">
        <f t="shared" si="130"/>
        <v>42.901301110660071</v>
      </c>
      <c r="AK127" s="2">
        <f t="shared" si="130"/>
        <v>44.851360252053709</v>
      </c>
      <c r="AL127" s="2">
        <f t="shared" si="130"/>
        <v>46.801419393447354</v>
      </c>
      <c r="AM127" s="2">
        <f t="shared" si="130"/>
        <v>48.751478534840992</v>
      </c>
      <c r="AN127" s="2">
        <f t="shared" si="130"/>
        <v>50.701537676234629</v>
      </c>
      <c r="AO127" s="2">
        <f t="shared" si="130"/>
        <v>52.651596817628274</v>
      </c>
      <c r="AP127" s="2">
        <f t="shared" si="75"/>
        <v>1.4537266043185188E-2</v>
      </c>
      <c r="AQ127" s="2">
        <f t="shared" si="75"/>
        <v>1.9740600986222507E-3</v>
      </c>
      <c r="AR127" s="2">
        <f t="shared" si="75"/>
        <v>2.6862073810495017E-4</v>
      </c>
      <c r="AS127" s="2">
        <f t="shared" si="75"/>
        <v>3.662209255989767E-5</v>
      </c>
      <c r="AT127" s="2">
        <f t="shared" si="125"/>
        <v>5.00153870250069E-6</v>
      </c>
      <c r="AU127" s="2">
        <f t="shared" si="125"/>
        <v>6.8416582586535518E-7</v>
      </c>
      <c r="AV127" s="2">
        <f t="shared" si="125"/>
        <v>9.3726753308015465E-8</v>
      </c>
      <c r="AW127" s="2">
        <f t="shared" si="125"/>
        <v>1.2857697293124185E-8</v>
      </c>
      <c r="AX127" s="2"/>
      <c r="AY127" s="6">
        <f t="shared" si="102"/>
        <v>243</v>
      </c>
      <c r="AZ127" s="2">
        <f t="shared" si="127"/>
        <v>0.05</v>
      </c>
      <c r="BA127" s="2">
        <f t="shared" si="127"/>
        <v>0.15</v>
      </c>
      <c r="BB127" s="2">
        <f t="shared" si="127"/>
        <v>0.2</v>
      </c>
      <c r="BC127" s="2">
        <f t="shared" si="127"/>
        <v>0.2</v>
      </c>
      <c r="BD127" s="2">
        <f t="shared" si="127"/>
        <v>0.2</v>
      </c>
      <c r="BE127" s="2">
        <f t="shared" si="127"/>
        <v>0.15</v>
      </c>
      <c r="BF127" s="2">
        <f t="shared" si="127"/>
        <v>0.05</v>
      </c>
      <c r="BG127" s="21">
        <f t="shared" si="133"/>
        <v>31086106292.763828</v>
      </c>
      <c r="BH127" s="21">
        <f t="shared" si="133"/>
        <v>4229754901.4951696</v>
      </c>
      <c r="BI127" s="21">
        <f t="shared" si="133"/>
        <v>576621076.75450349</v>
      </c>
      <c r="BJ127" s="21">
        <f t="shared" si="133"/>
        <v>78745271.854869917</v>
      </c>
      <c r="BK127" s="21">
        <f t="shared" si="133"/>
        <v>10771033.29150445</v>
      </c>
      <c r="BL127" s="21">
        <f t="shared" si="133"/>
        <v>1475489.7619745403</v>
      </c>
      <c r="BM127" s="21">
        <f t="shared" si="133"/>
        <v>202401.54830452005</v>
      </c>
      <c r="BN127" s="2">
        <f t="shared" si="136"/>
        <v>40.951241969266434</v>
      </c>
      <c r="BO127" s="2">
        <f t="shared" si="136"/>
        <v>42.901301110660071</v>
      </c>
      <c r="BP127" s="2">
        <f t="shared" si="136"/>
        <v>44.851360252053709</v>
      </c>
      <c r="BQ127" s="2">
        <f t="shared" si="136"/>
        <v>46.801419393447354</v>
      </c>
      <c r="BR127" s="2">
        <f t="shared" si="136"/>
        <v>48.751478534840992</v>
      </c>
      <c r="BS127" s="2">
        <f t="shared" si="136"/>
        <v>50.701537676234629</v>
      </c>
      <c r="BT127" s="2">
        <f t="shared" si="136"/>
        <v>52.651596817628274</v>
      </c>
      <c r="BU127" s="2">
        <f t="shared" si="84"/>
        <v>1.9699687131029767E-3</v>
      </c>
      <c r="BV127" s="2">
        <f t="shared" si="84"/>
        <v>2.6804530427726345E-4</v>
      </c>
      <c r="BW127" s="2">
        <f t="shared" si="84"/>
        <v>3.6541259616888881E-5</v>
      </c>
      <c r="BX127" s="2">
        <f t="shared" si="82"/>
        <v>4.9901946676090119E-6</v>
      </c>
      <c r="BY127" s="2">
        <f t="shared" si="82"/>
        <v>6.8257498678735676E-7</v>
      </c>
      <c r="BZ127" s="2">
        <f t="shared" si="82"/>
        <v>9.3503787197372967E-8</v>
      </c>
      <c r="CA127" s="2">
        <f t="shared" si="82"/>
        <v>1.2826460602314372E-8</v>
      </c>
      <c r="CB127" s="2"/>
      <c r="CC127" s="6">
        <f t="shared" si="103"/>
        <v>243</v>
      </c>
      <c r="CD127" s="2">
        <f t="shared" si="128"/>
        <v>0</v>
      </c>
      <c r="CE127" s="2">
        <f t="shared" si="128"/>
        <v>0</v>
      </c>
      <c r="CF127" s="2">
        <f t="shared" si="128"/>
        <v>0.05</v>
      </c>
      <c r="CG127" s="2">
        <f t="shared" si="128"/>
        <v>0.95</v>
      </c>
      <c r="CH127" s="2">
        <f t="shared" si="128"/>
        <v>0</v>
      </c>
      <c r="CI127" s="2">
        <f t="shared" si="128"/>
        <v>0</v>
      </c>
      <c r="CJ127" s="2">
        <f t="shared" si="128"/>
        <v>0</v>
      </c>
      <c r="CK127" s="21">
        <f t="shared" si="134"/>
        <v>78745271.854869917</v>
      </c>
      <c r="CL127" s="21">
        <f t="shared" si="134"/>
        <v>10771033.29150445</v>
      </c>
      <c r="CM127" s="21">
        <f t="shared" si="134"/>
        <v>1475489.7619745403</v>
      </c>
      <c r="CN127" s="21">
        <f t="shared" si="134"/>
        <v>202401.54830452005</v>
      </c>
      <c r="CO127" s="21">
        <f t="shared" si="134"/>
        <v>27800.210905794564</v>
      </c>
      <c r="CP127" s="21">
        <f t="shared" si="134"/>
        <v>3822.9720222697124</v>
      </c>
      <c r="CQ127" s="21">
        <f t="shared" si="134"/>
        <v>526.30657361217061</v>
      </c>
      <c r="CR127" s="2">
        <f t="shared" si="137"/>
        <v>46.801419393447354</v>
      </c>
      <c r="CS127" s="2">
        <f t="shared" si="137"/>
        <v>48.751478534840992</v>
      </c>
      <c r="CT127" s="2">
        <f t="shared" si="137"/>
        <v>50.701537676234629</v>
      </c>
      <c r="CU127" s="2">
        <f t="shared" si="137"/>
        <v>52.651596817628274</v>
      </c>
      <c r="CV127" s="2">
        <f t="shared" si="137"/>
        <v>54.601655959021919</v>
      </c>
      <c r="CW127" s="2">
        <f t="shared" si="137"/>
        <v>56.551715100415556</v>
      </c>
      <c r="CX127" s="2">
        <f t="shared" si="137"/>
        <v>58.501774241809194</v>
      </c>
      <c r="CY127" s="2">
        <f t="shared" si="85"/>
        <v>4.9901946676090119E-6</v>
      </c>
      <c r="CZ127" s="2">
        <f t="shared" si="85"/>
        <v>6.8257498678735676E-7</v>
      </c>
      <c r="DA127" s="2">
        <f t="shared" si="85"/>
        <v>9.3503787197372967E-8</v>
      </c>
      <c r="DB127" s="2">
        <f t="shared" si="83"/>
        <v>1.2826460602314372E-8</v>
      </c>
      <c r="DC127" s="2">
        <f t="shared" si="83"/>
        <v>1.7617370662734257E-9</v>
      </c>
      <c r="DD127" s="2">
        <f t="shared" si="83"/>
        <v>2.42266921563354E-10</v>
      </c>
      <c r="DE127" s="2">
        <f t="shared" si="83"/>
        <v>3.3352761318895598E-11</v>
      </c>
      <c r="DF127" s="2"/>
      <c r="DG127" s="6">
        <f t="shared" si="104"/>
        <v>243</v>
      </c>
      <c r="DH127" s="2">
        <f t="shared" si="140"/>
        <v>0.06</v>
      </c>
      <c r="DI127" s="2">
        <f t="shared" si="140"/>
        <v>0.12</v>
      </c>
      <c r="DJ127" s="2">
        <f t="shared" si="140"/>
        <v>0.14000000000000001</v>
      </c>
      <c r="DK127" s="2">
        <f t="shared" si="140"/>
        <v>0.13</v>
      </c>
      <c r="DL127" s="2">
        <f t="shared" si="140"/>
        <v>0.11</v>
      </c>
      <c r="DM127" s="2">
        <f t="shared" si="140"/>
        <v>0.1</v>
      </c>
      <c r="DN127" s="2">
        <f t="shared" si="140"/>
        <v>8.9999999816599049E-2</v>
      </c>
      <c r="DO127" s="2">
        <f t="shared" si="140"/>
        <v>7.4952279920110818E-2</v>
      </c>
      <c r="DP127" s="2">
        <f t="shared" si="140"/>
        <v>2.2218044969910793E-2</v>
      </c>
      <c r="DQ127" s="2">
        <f t="shared" si="140"/>
        <v>2.572125769843009E-3</v>
      </c>
      <c r="DR127" s="2">
        <f t="shared" si="140"/>
        <v>2.1850493390135673E-4</v>
      </c>
      <c r="DS127" s="2">
        <f t="shared" si="140"/>
        <v>2.0241434162444618E-5</v>
      </c>
      <c r="DT127" s="2">
        <f t="shared" si="140"/>
        <v>0</v>
      </c>
      <c r="DU127" s="21">
        <f t="shared" si="135"/>
        <v>2950979.5239490806</v>
      </c>
      <c r="DV127" s="21">
        <f t="shared" si="135"/>
        <v>404803.09660904011</v>
      </c>
      <c r="DW127" s="21">
        <f t="shared" si="135"/>
        <v>55600.421811589127</v>
      </c>
      <c r="DX127" s="21">
        <f t="shared" si="135"/>
        <v>7645.9440445394248</v>
      </c>
      <c r="DY127" s="21">
        <f t="shared" si="135"/>
        <v>1052.6131472243412</v>
      </c>
      <c r="DZ127" s="21">
        <f t="shared" si="135"/>
        <v>145.06420060942801</v>
      </c>
      <c r="EA127" s="21">
        <f t="shared" si="135"/>
        <v>20.011400773234101</v>
      </c>
      <c r="EB127" s="21">
        <f t="shared" si="135"/>
        <v>2.7630899626584497</v>
      </c>
      <c r="EC127" s="21">
        <f t="shared" si="135"/>
        <v>0.38184718365749309</v>
      </c>
      <c r="ED127" s="21">
        <f t="shared" si="135"/>
        <v>5.281288564158583E-2</v>
      </c>
      <c r="EE127" s="21">
        <f t="shared" si="135"/>
        <v>7.3101519693892728E-3</v>
      </c>
      <c r="EF127" s="21">
        <f t="shared" si="135"/>
        <v>1.0125841985073264E-3</v>
      </c>
      <c r="EG127" s="21">
        <f t="shared" si="135"/>
        <v>1.4035812327777795E-4</v>
      </c>
      <c r="EH127" s="2">
        <f t="shared" si="131"/>
        <v>50.701537676234629</v>
      </c>
      <c r="EI127" s="2">
        <f t="shared" si="131"/>
        <v>52.651596817628274</v>
      </c>
      <c r="EJ127" s="2">
        <f t="shared" si="131"/>
        <v>54.601655959021919</v>
      </c>
      <c r="EK127" s="2">
        <f t="shared" si="131"/>
        <v>56.551715100415556</v>
      </c>
      <c r="EL127" s="2">
        <f t="shared" si="131"/>
        <v>58.501774241809194</v>
      </c>
      <c r="EM127" s="2">
        <f t="shared" si="131"/>
        <v>60.451833383202832</v>
      </c>
      <c r="EN127" s="2">
        <f t="shared" si="131"/>
        <v>62.401892524596477</v>
      </c>
      <c r="EO127" s="2">
        <f t="shared" si="131"/>
        <v>64.351951665990114</v>
      </c>
      <c r="EP127" s="2">
        <f t="shared" si="129"/>
        <v>66.302010807383752</v>
      </c>
      <c r="EQ127" s="2">
        <f t="shared" si="129"/>
        <v>68.25206994877739</v>
      </c>
      <c r="ER127" s="2">
        <f t="shared" si="129"/>
        <v>70.202129090171027</v>
      </c>
      <c r="ES127" s="2">
        <f t="shared" si="129"/>
        <v>72.152188231564665</v>
      </c>
      <c r="ET127" s="2">
        <f t="shared" si="129"/>
        <v>74.102247372958317</v>
      </c>
      <c r="EU127" s="2">
        <f t="shared" si="139"/>
        <v>1.8700757439474593E-7</v>
      </c>
      <c r="EV127" s="2">
        <f t="shared" si="139"/>
        <v>2.5652921204628743E-8</v>
      </c>
      <c r="EW127" s="2">
        <f t="shared" si="139"/>
        <v>3.5234741325468515E-9</v>
      </c>
      <c r="EX127" s="2">
        <f t="shared" si="138"/>
        <v>4.84533843126708E-10</v>
      </c>
      <c r="EY127" s="2">
        <f t="shared" si="138"/>
        <v>6.6705522637791196E-11</v>
      </c>
      <c r="EZ127" s="2">
        <f t="shared" si="138"/>
        <v>9.1929151210030774E-12</v>
      </c>
      <c r="FA127" s="2">
        <f t="shared" si="138"/>
        <v>1.2681496054014054E-12</v>
      </c>
      <c r="FB127" s="2">
        <f t="shared" si="114"/>
        <v>1.7510075808988974E-13</v>
      </c>
      <c r="FC127" s="2">
        <f t="shared" si="114"/>
        <v>2.4198173869296238E-14</v>
      </c>
      <c r="FD127" s="2">
        <f t="shared" si="114"/>
        <v>3.3468241851448698E-15</v>
      </c>
      <c r="FE127" s="2">
        <f t="shared" si="114"/>
        <v>4.6325424394102041E-16</v>
      </c>
      <c r="FF127" s="2">
        <f t="shared" si="114"/>
        <v>6.4168833872454389E-17</v>
      </c>
      <c r="FG127" s="2">
        <f t="shared" si="114"/>
        <v>8.8946846183636577E-18</v>
      </c>
    </row>
    <row r="128" spans="1:163" x14ac:dyDescent="0.25">
      <c r="A128" s="19">
        <v>110</v>
      </c>
      <c r="B128" s="19">
        <v>245</v>
      </c>
      <c r="C128" s="4">
        <f t="shared" si="105"/>
        <v>110</v>
      </c>
      <c r="D128" s="20">
        <f t="shared" si="105"/>
        <v>245</v>
      </c>
      <c r="E128" s="8">
        <f t="shared" si="92"/>
        <v>518.16000000000008</v>
      </c>
      <c r="F128" s="21">
        <f t="shared" si="111"/>
        <v>6.3371356147021542E-14</v>
      </c>
      <c r="G128" s="28">
        <f t="shared" si="93"/>
        <v>0.32085907756483784</v>
      </c>
      <c r="H128" s="7">
        <f t="shared" si="94"/>
        <v>8.973514444963842E-3</v>
      </c>
      <c r="I128" s="32">
        <f t="shared" si="95"/>
        <v>94.77391616882413</v>
      </c>
      <c r="J128" s="2">
        <f t="shared" si="106"/>
        <v>4.2872653216390439</v>
      </c>
      <c r="K128" s="2">
        <f t="shared" si="96"/>
        <v>17.138409704801386</v>
      </c>
      <c r="L128" s="2">
        <f t="shared" si="112"/>
        <v>1.5663216902845301</v>
      </c>
      <c r="M128" s="2">
        <f t="shared" si="97"/>
        <v>1</v>
      </c>
      <c r="N128" s="2">
        <f t="shared" si="98"/>
        <v>1</v>
      </c>
      <c r="O128" s="29">
        <f t="shared" si="99"/>
        <v>1</v>
      </c>
      <c r="P128" s="2">
        <f t="shared" si="100"/>
        <v>0.85882157443320772</v>
      </c>
      <c r="Q128" s="6">
        <f t="shared" si="101"/>
        <v>245</v>
      </c>
      <c r="R128" s="2">
        <f t="shared" si="126"/>
        <v>0.05</v>
      </c>
      <c r="S128" s="2">
        <f t="shared" si="126"/>
        <v>0.1</v>
      </c>
      <c r="T128" s="2">
        <f t="shared" si="126"/>
        <v>0.15</v>
      </c>
      <c r="U128" s="2">
        <f t="shared" si="126"/>
        <v>0.2</v>
      </c>
      <c r="V128" s="2">
        <f t="shared" si="126"/>
        <v>0.2</v>
      </c>
      <c r="W128" s="2">
        <f t="shared" si="126"/>
        <v>0.15</v>
      </c>
      <c r="X128" s="2">
        <f t="shared" si="126"/>
        <v>0.1</v>
      </c>
      <c r="Y128" s="2">
        <f t="shared" si="126"/>
        <v>0.05</v>
      </c>
      <c r="Z128" s="21">
        <f t="shared" si="132"/>
        <v>268687709889.96521</v>
      </c>
      <c r="AA128" s="21">
        <f t="shared" si="132"/>
        <v>36761881646.688934</v>
      </c>
      <c r="AB128" s="21">
        <f t="shared" si="132"/>
        <v>5040213256.9166489</v>
      </c>
      <c r="AC128" s="21">
        <f t="shared" si="132"/>
        <v>692347757.34800029</v>
      </c>
      <c r="AD128" s="21">
        <f t="shared" si="132"/>
        <v>95270030.494282842</v>
      </c>
      <c r="AE128" s="21">
        <f t="shared" si="132"/>
        <v>13130624.635466732</v>
      </c>
      <c r="AF128" s="21">
        <f t="shared" si="132"/>
        <v>1812419.5752390991</v>
      </c>
      <c r="AG128" s="21">
        <f t="shared" si="132"/>
        <v>250512.48286988129</v>
      </c>
      <c r="AH128" s="2">
        <f t="shared" si="130"/>
        <v>38.850645608373519</v>
      </c>
      <c r="AI128" s="2">
        <f t="shared" si="130"/>
        <v>40.793177888792194</v>
      </c>
      <c r="AJ128" s="2">
        <f t="shared" si="130"/>
        <v>42.735710169210869</v>
      </c>
      <c r="AK128" s="2">
        <f t="shared" si="130"/>
        <v>44.678242449629543</v>
      </c>
      <c r="AL128" s="2">
        <f t="shared" si="130"/>
        <v>46.620774730048218</v>
      </c>
      <c r="AM128" s="2">
        <f t="shared" si="130"/>
        <v>48.563307010466893</v>
      </c>
      <c r="AN128" s="2">
        <f t="shared" si="130"/>
        <v>50.505839290885568</v>
      </c>
      <c r="AO128" s="2">
        <f t="shared" si="130"/>
        <v>52.44837157130425</v>
      </c>
      <c r="AP128" s="2">
        <f t="shared" si="75"/>
        <v>1.7027104555766677E-2</v>
      </c>
      <c r="AQ128" s="2">
        <f t="shared" si="75"/>
        <v>2.3296502944670518E-3</v>
      </c>
      <c r="AR128" s="2">
        <f t="shared" si="75"/>
        <v>3.1940514936100738E-4</v>
      </c>
      <c r="AS128" s="2">
        <f t="shared" si="75"/>
        <v>4.3875016308491974E-5</v>
      </c>
      <c r="AT128" s="2">
        <f t="shared" si="125"/>
        <v>6.0373910325908195E-6</v>
      </c>
      <c r="AU128" s="2">
        <f t="shared" si="125"/>
        <v>8.3210549020701967E-7</v>
      </c>
      <c r="AV128" s="2">
        <f t="shared" si="125"/>
        <v>1.1485548639031076E-7</v>
      </c>
      <c r="AW128" s="2">
        <f t="shared" si="125"/>
        <v>1.5875315771221926E-8</v>
      </c>
      <c r="AX128" s="2"/>
      <c r="AY128" s="6">
        <f t="shared" si="102"/>
        <v>245</v>
      </c>
      <c r="AZ128" s="2">
        <f t="shared" si="127"/>
        <v>0.05</v>
      </c>
      <c r="BA128" s="2">
        <f t="shared" si="127"/>
        <v>0.15</v>
      </c>
      <c r="BB128" s="2">
        <f t="shared" si="127"/>
        <v>0.2</v>
      </c>
      <c r="BC128" s="2">
        <f t="shared" si="127"/>
        <v>0.2</v>
      </c>
      <c r="BD128" s="2">
        <f t="shared" si="127"/>
        <v>0.2</v>
      </c>
      <c r="BE128" s="2">
        <f t="shared" si="127"/>
        <v>0.15</v>
      </c>
      <c r="BF128" s="2">
        <f t="shared" si="127"/>
        <v>0.05</v>
      </c>
      <c r="BG128" s="21">
        <f t="shared" si="133"/>
        <v>36685905206.995354</v>
      </c>
      <c r="BH128" s="21">
        <f t="shared" si="133"/>
        <v>5029445080.4364958</v>
      </c>
      <c r="BI128" s="21">
        <f t="shared" si="133"/>
        <v>690823472.23427069</v>
      </c>
      <c r="BJ128" s="21">
        <f t="shared" si="133"/>
        <v>95054469.438655674</v>
      </c>
      <c r="BK128" s="21">
        <f t="shared" si="133"/>
        <v>13100163.31712535</v>
      </c>
      <c r="BL128" s="21">
        <f t="shared" si="133"/>
        <v>1808117.5150814708</v>
      </c>
      <c r="BM128" s="21">
        <f t="shared" si="133"/>
        <v>249905.16804442726</v>
      </c>
      <c r="BN128" s="2">
        <f t="shared" si="136"/>
        <v>40.793177888792194</v>
      </c>
      <c r="BO128" s="2">
        <f t="shared" si="136"/>
        <v>42.735710169210869</v>
      </c>
      <c r="BP128" s="2">
        <f t="shared" si="136"/>
        <v>44.678242449629543</v>
      </c>
      <c r="BQ128" s="2">
        <f t="shared" si="136"/>
        <v>46.620774730048218</v>
      </c>
      <c r="BR128" s="2">
        <f t="shared" si="136"/>
        <v>48.563307010466893</v>
      </c>
      <c r="BS128" s="2">
        <f t="shared" si="136"/>
        <v>50.505839290885568</v>
      </c>
      <c r="BT128" s="2">
        <f t="shared" si="136"/>
        <v>52.44837157130425</v>
      </c>
      <c r="BU128" s="2">
        <f t="shared" si="84"/>
        <v>2.3248355644484471E-3</v>
      </c>
      <c r="BV128" s="2">
        <f t="shared" si="84"/>
        <v>3.1872275541422961E-4</v>
      </c>
      <c r="BW128" s="2">
        <f t="shared" si="84"/>
        <v>4.377842029368021E-5</v>
      </c>
      <c r="BX128" s="2">
        <f t="shared" si="82"/>
        <v>6.0237306361632421E-6</v>
      </c>
      <c r="BY128" s="2">
        <f t="shared" si="82"/>
        <v>8.3017511515370022E-7</v>
      </c>
      <c r="BZ128" s="2">
        <f t="shared" si="82"/>
        <v>1.1458285900389581E-7</v>
      </c>
      <c r="CA128" s="2">
        <f t="shared" si="82"/>
        <v>1.5836829407124715E-8</v>
      </c>
      <c r="CB128" s="2"/>
      <c r="CC128" s="6">
        <f t="shared" si="103"/>
        <v>245</v>
      </c>
      <c r="CD128" s="2">
        <f t="shared" si="128"/>
        <v>0</v>
      </c>
      <c r="CE128" s="2">
        <f t="shared" si="128"/>
        <v>0</v>
      </c>
      <c r="CF128" s="2">
        <f t="shared" si="128"/>
        <v>0.05</v>
      </c>
      <c r="CG128" s="2">
        <f t="shared" si="128"/>
        <v>0.95</v>
      </c>
      <c r="CH128" s="2">
        <f t="shared" si="128"/>
        <v>0</v>
      </c>
      <c r="CI128" s="2">
        <f t="shared" si="128"/>
        <v>0</v>
      </c>
      <c r="CJ128" s="2">
        <f t="shared" si="128"/>
        <v>0</v>
      </c>
      <c r="CK128" s="21">
        <f t="shared" si="134"/>
        <v>95054469.438655674</v>
      </c>
      <c r="CL128" s="21">
        <f t="shared" si="134"/>
        <v>13100163.31712535</v>
      </c>
      <c r="CM128" s="21">
        <f t="shared" si="134"/>
        <v>1808117.5150814708</v>
      </c>
      <c r="CN128" s="21">
        <f t="shared" si="134"/>
        <v>249905.16804442726</v>
      </c>
      <c r="CO128" s="21">
        <f t="shared" si="134"/>
        <v>34584.405222064124</v>
      </c>
      <c r="CP128" s="21">
        <f t="shared" si="134"/>
        <v>4791.8589563023825</v>
      </c>
      <c r="CQ128" s="21">
        <f t="shared" si="134"/>
        <v>664.67948188005812</v>
      </c>
      <c r="CR128" s="2">
        <f t="shared" si="137"/>
        <v>46.620774730048218</v>
      </c>
      <c r="CS128" s="2">
        <f t="shared" si="137"/>
        <v>48.563307010466893</v>
      </c>
      <c r="CT128" s="2">
        <f t="shared" si="137"/>
        <v>50.505839290885568</v>
      </c>
      <c r="CU128" s="2">
        <f t="shared" si="137"/>
        <v>52.44837157130425</v>
      </c>
      <c r="CV128" s="2">
        <f t="shared" si="137"/>
        <v>54.390903851722925</v>
      </c>
      <c r="CW128" s="2">
        <f t="shared" si="137"/>
        <v>56.333436132141607</v>
      </c>
      <c r="CX128" s="2">
        <f t="shared" si="137"/>
        <v>58.275968412560282</v>
      </c>
      <c r="CY128" s="2">
        <f t="shared" si="85"/>
        <v>6.0237306361632421E-6</v>
      </c>
      <c r="CZ128" s="2">
        <f t="shared" si="85"/>
        <v>8.3017511515370022E-7</v>
      </c>
      <c r="DA128" s="2">
        <f t="shared" si="85"/>
        <v>1.1458285900389581E-7</v>
      </c>
      <c r="DB128" s="2">
        <f t="shared" si="83"/>
        <v>1.5836829407124715E-8</v>
      </c>
      <c r="DC128" s="2">
        <f t="shared" si="83"/>
        <v>2.1916606604603433E-9</v>
      </c>
      <c r="DD128" s="2">
        <f t="shared" si="83"/>
        <v>3.0366660052613412E-10</v>
      </c>
      <c r="DE128" s="2">
        <f t="shared" si="83"/>
        <v>4.2121640169839039E-11</v>
      </c>
      <c r="DF128" s="2"/>
      <c r="DG128" s="6">
        <f t="shared" si="104"/>
        <v>245</v>
      </c>
      <c r="DH128" s="2">
        <f t="shared" si="140"/>
        <v>0.06</v>
      </c>
      <c r="DI128" s="2">
        <f t="shared" si="140"/>
        <v>0.12</v>
      </c>
      <c r="DJ128" s="2">
        <f t="shared" si="140"/>
        <v>0.14000000000000001</v>
      </c>
      <c r="DK128" s="2">
        <f t="shared" si="140"/>
        <v>0.13</v>
      </c>
      <c r="DL128" s="2">
        <f t="shared" si="140"/>
        <v>0.11</v>
      </c>
      <c r="DM128" s="2">
        <f t="shared" si="140"/>
        <v>0.1</v>
      </c>
      <c r="DN128" s="2">
        <f t="shared" si="140"/>
        <v>8.9999999999351502E-2</v>
      </c>
      <c r="DO128" s="2">
        <f t="shared" si="140"/>
        <v>7.7745890994428093E-2</v>
      </c>
      <c r="DP128" s="2">
        <f t="shared" si="140"/>
        <v>2.7414706906844701E-2</v>
      </c>
      <c r="DQ128" s="2">
        <f t="shared" si="140"/>
        <v>3.3456663619396199E-3</v>
      </c>
      <c r="DR128" s="2">
        <f t="shared" si="140"/>
        <v>2.8836794510703423E-4</v>
      </c>
      <c r="DS128" s="2">
        <f t="shared" si="140"/>
        <v>2.6942225536803477E-5</v>
      </c>
      <c r="DT128" s="2">
        <f t="shared" si="140"/>
        <v>0</v>
      </c>
      <c r="DU128" s="21">
        <f t="shared" si="135"/>
        <v>3616235.0301629417</v>
      </c>
      <c r="DV128" s="21">
        <f t="shared" si="135"/>
        <v>499810.33608885453</v>
      </c>
      <c r="DW128" s="21">
        <f t="shared" si="135"/>
        <v>69168.810444128248</v>
      </c>
      <c r="DX128" s="21">
        <f t="shared" si="135"/>
        <v>9583.7179126047649</v>
      </c>
      <c r="DY128" s="21">
        <f t="shared" si="135"/>
        <v>1329.3589637601162</v>
      </c>
      <c r="DZ128" s="21">
        <f t="shared" si="135"/>
        <v>184.58831034495995</v>
      </c>
      <c r="EA128" s="21">
        <f t="shared" si="135"/>
        <v>25.656168970535376</v>
      </c>
      <c r="EB128" s="21">
        <f t="shared" si="135"/>
        <v>3.5692718592798158</v>
      </c>
      <c r="EC128" s="21">
        <f t="shared" si="135"/>
        <v>0.49698628093555186</v>
      </c>
      <c r="ED128" s="21">
        <f t="shared" si="135"/>
        <v>6.9257185599269425E-2</v>
      </c>
      <c r="EE128" s="21">
        <f t="shared" si="135"/>
        <v>9.6587608491033906E-3</v>
      </c>
      <c r="EF128" s="21">
        <f t="shared" si="135"/>
        <v>1.3480194469320638E-3</v>
      </c>
      <c r="EG128" s="21">
        <f t="shared" si="135"/>
        <v>1.8826626691539715E-4</v>
      </c>
      <c r="EH128" s="2">
        <f t="shared" si="131"/>
        <v>50.505839290885568</v>
      </c>
      <c r="EI128" s="2">
        <f t="shared" si="131"/>
        <v>52.44837157130425</v>
      </c>
      <c r="EJ128" s="2">
        <f t="shared" si="131"/>
        <v>54.390903851722925</v>
      </c>
      <c r="EK128" s="2">
        <f t="shared" si="131"/>
        <v>56.333436132141607</v>
      </c>
      <c r="EL128" s="2">
        <f t="shared" si="131"/>
        <v>58.275968412560282</v>
      </c>
      <c r="EM128" s="2">
        <f t="shared" si="131"/>
        <v>60.218500692978957</v>
      </c>
      <c r="EN128" s="2">
        <f t="shared" si="131"/>
        <v>62.161032973397631</v>
      </c>
      <c r="EO128" s="2">
        <f t="shared" si="131"/>
        <v>64.103565253816299</v>
      </c>
      <c r="EP128" s="2">
        <f t="shared" si="129"/>
        <v>66.046097534234988</v>
      </c>
      <c r="EQ128" s="2">
        <f t="shared" si="129"/>
        <v>67.988629814653663</v>
      </c>
      <c r="ER128" s="2">
        <f t="shared" si="129"/>
        <v>69.931162095072338</v>
      </c>
      <c r="ES128" s="2">
        <f t="shared" si="129"/>
        <v>71.873694375491013</v>
      </c>
      <c r="ET128" s="2">
        <f t="shared" si="129"/>
        <v>73.816226655909688</v>
      </c>
      <c r="EU128" s="2">
        <f t="shared" si="139"/>
        <v>2.2916571800779163E-7</v>
      </c>
      <c r="EV128" s="2">
        <f t="shared" si="139"/>
        <v>3.167365881424943E-8</v>
      </c>
      <c r="EW128" s="2">
        <f t="shared" si="139"/>
        <v>4.3833213209206866E-9</v>
      </c>
      <c r="EX128" s="2">
        <f t="shared" si="138"/>
        <v>6.0733320105226824E-10</v>
      </c>
      <c r="EY128" s="2">
        <f t="shared" si="138"/>
        <v>8.4243280339678078E-11</v>
      </c>
      <c r="EZ128" s="2">
        <f t="shared" si="138"/>
        <v>1.1697611555447433E-11</v>
      </c>
      <c r="FA128" s="2">
        <f t="shared" si="138"/>
        <v>1.6258662211999652E-12</v>
      </c>
      <c r="FB128" s="2">
        <f t="shared" si="114"/>
        <v>2.2618959817996364E-13</v>
      </c>
      <c r="FC128" s="2">
        <f t="shared" si="114"/>
        <v>3.1494694609350659E-14</v>
      </c>
      <c r="FD128" s="2">
        <f t="shared" si="114"/>
        <v>4.3889217743516881E-15</v>
      </c>
      <c r="FE128" s="2">
        <f t="shared" si="114"/>
        <v>6.1208877370744103E-16</v>
      </c>
      <c r="FF128" s="2">
        <f t="shared" si="114"/>
        <v>8.542582046464307E-17</v>
      </c>
      <c r="FG128" s="2">
        <f t="shared" si="114"/>
        <v>1.1930688651165888E-17</v>
      </c>
    </row>
    <row r="129" spans="1:163" x14ac:dyDescent="0.25">
      <c r="A129" s="19">
        <v>111</v>
      </c>
      <c r="B129" s="19">
        <v>247</v>
      </c>
      <c r="C129" s="4">
        <f t="shared" si="105"/>
        <v>111</v>
      </c>
      <c r="D129" s="20">
        <f t="shared" si="105"/>
        <v>247</v>
      </c>
      <c r="E129" s="8">
        <f t="shared" si="92"/>
        <v>520.16000000000008</v>
      </c>
      <c r="F129" s="21">
        <f t="shared" si="111"/>
        <v>6.3371356147021542E-14</v>
      </c>
      <c r="G129" s="28">
        <f t="shared" si="93"/>
        <v>0.31386905232165419</v>
      </c>
      <c r="H129" s="7">
        <f t="shared" si="94"/>
        <v>8.9905632870203867E-3</v>
      </c>
      <c r="I129" s="32">
        <f t="shared" si="95"/>
        <v>94.825827390466458</v>
      </c>
      <c r="J129" s="2">
        <f t="shared" si="106"/>
        <v>4.3844669061054926</v>
      </c>
      <c r="K129" s="2">
        <f t="shared" si="96"/>
        <v>18.248068868741885</v>
      </c>
      <c r="L129" s="2">
        <f t="shared" si="112"/>
        <v>1.5718940612127426</v>
      </c>
      <c r="M129" s="2">
        <f t="shared" si="97"/>
        <v>1</v>
      </c>
      <c r="N129" s="2">
        <f t="shared" si="98"/>
        <v>1</v>
      </c>
      <c r="O129" s="29">
        <f t="shared" si="99"/>
        <v>1</v>
      </c>
      <c r="P129" s="2">
        <f t="shared" si="100"/>
        <v>0.86723902627893468</v>
      </c>
      <c r="Q129" s="6">
        <f t="shared" si="101"/>
        <v>247</v>
      </c>
      <c r="R129" s="2">
        <f t="shared" si="126"/>
        <v>0.05</v>
      </c>
      <c r="S129" s="2">
        <f t="shared" si="126"/>
        <v>0.1</v>
      </c>
      <c r="T129" s="2">
        <f t="shared" si="126"/>
        <v>0.15</v>
      </c>
      <c r="U129" s="2">
        <f t="shared" si="126"/>
        <v>0.2</v>
      </c>
      <c r="V129" s="2">
        <f t="shared" si="126"/>
        <v>0.2</v>
      </c>
      <c r="W129" s="2">
        <f t="shared" si="126"/>
        <v>0.15</v>
      </c>
      <c r="X129" s="2">
        <f t="shared" si="126"/>
        <v>0.1</v>
      </c>
      <c r="Y129" s="2">
        <f t="shared" si="126"/>
        <v>0.05</v>
      </c>
      <c r="Z129" s="21">
        <f t="shared" si="132"/>
        <v>314333163363.15405</v>
      </c>
      <c r="AA129" s="21">
        <f t="shared" si="132"/>
        <v>43329860746.94297</v>
      </c>
      <c r="AB129" s="21">
        <f t="shared" si="132"/>
        <v>5985292038.3323488</v>
      </c>
      <c r="AC129" s="21">
        <f t="shared" si="132"/>
        <v>828337539.38035059</v>
      </c>
      <c r="AD129" s="21">
        <f t="shared" si="132"/>
        <v>114838035.79773811</v>
      </c>
      <c r="AE129" s="21">
        <f t="shared" si="132"/>
        <v>15946340.65602687</v>
      </c>
      <c r="AF129" s="21">
        <f t="shared" si="132"/>
        <v>2217585.7311792793</v>
      </c>
      <c r="AG129" s="21">
        <f t="shared" si="132"/>
        <v>308813.95014951122</v>
      </c>
      <c r="AH129" s="2">
        <f t="shared" si="130"/>
        <v>38.701266011294258</v>
      </c>
      <c r="AI129" s="2">
        <f t="shared" si="130"/>
        <v>40.636329311858972</v>
      </c>
      <c r="AJ129" s="2">
        <f t="shared" si="130"/>
        <v>42.571392612423686</v>
      </c>
      <c r="AK129" s="2">
        <f t="shared" si="130"/>
        <v>44.506455912988393</v>
      </c>
      <c r="AL129" s="2">
        <f t="shared" si="130"/>
        <v>46.441519213553107</v>
      </c>
      <c r="AM129" s="2">
        <f t="shared" si="130"/>
        <v>48.376582514117821</v>
      </c>
      <c r="AN129" s="2">
        <f t="shared" si="130"/>
        <v>50.311645814682535</v>
      </c>
      <c r="AO129" s="2">
        <f t="shared" si="130"/>
        <v>52.246709115247256</v>
      </c>
      <c r="AP129" s="2">
        <f t="shared" ref="AP129:AS148" si="141">$T$7*$E129*EXP((-AH129))*(1-(AH129^4+8.57333*AH129^3+18.05902*AH129^2+8.63476*AH129+0.26777)/(AH129^4+9.57332*AH129^3+25.63295*AH129^2+21.09965*AH129+3.958497))</f>
        <v>1.9919718844308428E-2</v>
      </c>
      <c r="AQ129" s="2">
        <f t="shared" si="141"/>
        <v>2.7458720371954445E-3</v>
      </c>
      <c r="AR129" s="2">
        <f t="shared" si="141"/>
        <v>3.7929607340509482E-4</v>
      </c>
      <c r="AS129" s="2">
        <f t="shared" si="141"/>
        <v>5.2492873218019877E-5</v>
      </c>
      <c r="AT129" s="2">
        <f t="shared" si="125"/>
        <v>7.2774420657628891E-6</v>
      </c>
      <c r="AU129" s="2">
        <f t="shared" si="125"/>
        <v>1.0105412329548104E-6</v>
      </c>
      <c r="AV129" s="2">
        <f t="shared" si="125"/>
        <v>1.4053141515711559E-7</v>
      </c>
      <c r="AW129" s="2">
        <f t="shared" si="125"/>
        <v>1.9569958818093278E-8</v>
      </c>
      <c r="AX129" s="2"/>
      <c r="AY129" s="6">
        <f t="shared" si="102"/>
        <v>247</v>
      </c>
      <c r="AZ129" s="2">
        <f t="shared" si="127"/>
        <v>0.05</v>
      </c>
      <c r="BA129" s="2">
        <f t="shared" si="127"/>
        <v>0.15</v>
      </c>
      <c r="BB129" s="2">
        <f t="shared" si="127"/>
        <v>0.2</v>
      </c>
      <c r="BC129" s="2">
        <f t="shared" si="127"/>
        <v>0.2</v>
      </c>
      <c r="BD129" s="2">
        <f t="shared" si="127"/>
        <v>0.2</v>
      </c>
      <c r="BE129" s="2">
        <f t="shared" si="127"/>
        <v>0.15</v>
      </c>
      <c r="BF129" s="2">
        <f t="shared" si="127"/>
        <v>0.05</v>
      </c>
      <c r="BG129" s="21">
        <f t="shared" si="133"/>
        <v>43240563364.749001</v>
      </c>
      <c r="BH129" s="21">
        <f t="shared" si="133"/>
        <v>5972538955.7556467</v>
      </c>
      <c r="BI129" s="21">
        <f t="shared" si="133"/>
        <v>826518486.96164775</v>
      </c>
      <c r="BJ129" s="21">
        <f t="shared" si="133"/>
        <v>114578827.33288658</v>
      </c>
      <c r="BK129" s="21">
        <f t="shared" si="133"/>
        <v>15909432.512615547</v>
      </c>
      <c r="BL129" s="21">
        <f t="shared" si="133"/>
        <v>2212333.5454104557</v>
      </c>
      <c r="BM129" s="21">
        <f t="shared" si="133"/>
        <v>308066.87612356304</v>
      </c>
      <c r="BN129" s="2">
        <f t="shared" si="136"/>
        <v>40.636329311858972</v>
      </c>
      <c r="BO129" s="2">
        <f t="shared" si="136"/>
        <v>42.571392612423686</v>
      </c>
      <c r="BP129" s="2">
        <f t="shared" si="136"/>
        <v>44.506455912988393</v>
      </c>
      <c r="BQ129" s="2">
        <f t="shared" si="136"/>
        <v>46.441519213553107</v>
      </c>
      <c r="BR129" s="2">
        <f t="shared" si="136"/>
        <v>48.376582514117821</v>
      </c>
      <c r="BS129" s="2">
        <f t="shared" si="136"/>
        <v>50.311645814682535</v>
      </c>
      <c r="BT129" s="2">
        <f t="shared" si="136"/>
        <v>52.246709115247256</v>
      </c>
      <c r="BU129" s="2">
        <f t="shared" si="84"/>
        <v>2.7402131409854334E-3</v>
      </c>
      <c r="BV129" s="2">
        <f t="shared" si="84"/>
        <v>3.7848789326715425E-4</v>
      </c>
      <c r="BW129" s="2">
        <f t="shared" si="84"/>
        <v>5.2377597399344156E-5</v>
      </c>
      <c r="BX129" s="2">
        <f t="shared" si="82"/>
        <v>7.2610156738204607E-6</v>
      </c>
      <c r="BY129" s="2">
        <f t="shared" si="82"/>
        <v>1.0082023138539661E-6</v>
      </c>
      <c r="BZ129" s="2">
        <f t="shared" si="82"/>
        <v>1.4019857702220918E-7</v>
      </c>
      <c r="CA129" s="2">
        <f t="shared" si="82"/>
        <v>1.9522615723926729E-8</v>
      </c>
      <c r="CB129" s="2"/>
      <c r="CC129" s="6">
        <f t="shared" si="103"/>
        <v>247</v>
      </c>
      <c r="CD129" s="2">
        <f t="shared" si="128"/>
        <v>0</v>
      </c>
      <c r="CE129" s="2">
        <f t="shared" si="128"/>
        <v>0</v>
      </c>
      <c r="CF129" s="2">
        <f t="shared" si="128"/>
        <v>0.05</v>
      </c>
      <c r="CG129" s="2">
        <f t="shared" si="128"/>
        <v>0.95</v>
      </c>
      <c r="CH129" s="2">
        <f t="shared" si="128"/>
        <v>0</v>
      </c>
      <c r="CI129" s="2">
        <f t="shared" si="128"/>
        <v>0</v>
      </c>
      <c r="CJ129" s="2">
        <f t="shared" si="128"/>
        <v>0</v>
      </c>
      <c r="CK129" s="21">
        <f t="shared" si="134"/>
        <v>114578827.33288658</v>
      </c>
      <c r="CL129" s="21">
        <f t="shared" si="134"/>
        <v>15909432.512615547</v>
      </c>
      <c r="CM129" s="21">
        <f t="shared" si="134"/>
        <v>2212333.5454104557</v>
      </c>
      <c r="CN129" s="21">
        <f t="shared" si="134"/>
        <v>308066.87612356304</v>
      </c>
      <c r="CO129" s="21">
        <f t="shared" si="134"/>
        <v>42953.222690372531</v>
      </c>
      <c r="CP129" s="21">
        <f t="shared" si="134"/>
        <v>5996.0468451344641</v>
      </c>
      <c r="CQ129" s="21">
        <f t="shared" si="134"/>
        <v>837.95114096679981</v>
      </c>
      <c r="CR129" s="2">
        <f t="shared" si="137"/>
        <v>46.441519213553107</v>
      </c>
      <c r="CS129" s="2">
        <f t="shared" si="137"/>
        <v>48.376582514117821</v>
      </c>
      <c r="CT129" s="2">
        <f t="shared" si="137"/>
        <v>50.311645814682535</v>
      </c>
      <c r="CU129" s="2">
        <f t="shared" si="137"/>
        <v>52.246709115247256</v>
      </c>
      <c r="CV129" s="2">
        <f t="shared" si="137"/>
        <v>54.181772415811963</v>
      </c>
      <c r="CW129" s="2">
        <f t="shared" si="137"/>
        <v>56.116835716376677</v>
      </c>
      <c r="CX129" s="2">
        <f t="shared" si="137"/>
        <v>58.051899016941391</v>
      </c>
      <c r="CY129" s="2">
        <f t="shared" si="85"/>
        <v>7.2610156738204607E-6</v>
      </c>
      <c r="CZ129" s="2">
        <f t="shared" si="85"/>
        <v>1.0082023138539661E-6</v>
      </c>
      <c r="DA129" s="2">
        <f t="shared" si="85"/>
        <v>1.4019857702220918E-7</v>
      </c>
      <c r="DB129" s="2">
        <f t="shared" si="83"/>
        <v>1.9522615723926729E-8</v>
      </c>
      <c r="DC129" s="2">
        <f t="shared" si="83"/>
        <v>2.7220039727739303E-9</v>
      </c>
      <c r="DD129" s="2">
        <f t="shared" si="83"/>
        <v>3.7997762009724192E-10</v>
      </c>
      <c r="DE129" s="2">
        <f t="shared" si="83"/>
        <v>5.310210018801025E-11</v>
      </c>
      <c r="DF129" s="2"/>
      <c r="DG129" s="6">
        <f t="shared" si="104"/>
        <v>247</v>
      </c>
      <c r="DH129" s="2">
        <f t="shared" si="140"/>
        <v>0.06</v>
      </c>
      <c r="DI129" s="2">
        <f t="shared" si="140"/>
        <v>0.12</v>
      </c>
      <c r="DJ129" s="2">
        <f t="shared" si="140"/>
        <v>0.14000000000000001</v>
      </c>
      <c r="DK129" s="2">
        <f t="shared" si="140"/>
        <v>0.13</v>
      </c>
      <c r="DL129" s="2">
        <f t="shared" si="140"/>
        <v>0.11</v>
      </c>
      <c r="DM129" s="2">
        <f t="shared" si="140"/>
        <v>0.1</v>
      </c>
      <c r="DN129" s="2">
        <f t="shared" si="140"/>
        <v>8.9999999999999497E-2</v>
      </c>
      <c r="DO129" s="2">
        <f t="shared" si="140"/>
        <v>7.9197248461883266E-2</v>
      </c>
      <c r="DP129" s="2">
        <f t="shared" si="140"/>
        <v>3.329390971304047E-2</v>
      </c>
      <c r="DQ129" s="2">
        <f t="shared" si="140"/>
        <v>4.3324593024246299E-3</v>
      </c>
      <c r="DR129" s="2">
        <f t="shared" si="140"/>
        <v>3.7962723410166931E-4</v>
      </c>
      <c r="DS129" s="2">
        <f t="shared" si="140"/>
        <v>3.5781567485022591E-5</v>
      </c>
      <c r="DT129" s="2">
        <f t="shared" si="140"/>
        <v>0</v>
      </c>
      <c r="DU129" s="21">
        <f t="shared" si="135"/>
        <v>4424667.0908209113</v>
      </c>
      <c r="DV129" s="21">
        <f t="shared" si="135"/>
        <v>616133.75224712607</v>
      </c>
      <c r="DW129" s="21">
        <f t="shared" si="135"/>
        <v>85906.445380745063</v>
      </c>
      <c r="DX129" s="21">
        <f t="shared" si="135"/>
        <v>11992.093690268928</v>
      </c>
      <c r="DY129" s="21">
        <f t="shared" si="135"/>
        <v>1675.9022819335996</v>
      </c>
      <c r="DZ129" s="21">
        <f t="shared" si="135"/>
        <v>234.45308272891228</v>
      </c>
      <c r="EA129" s="21">
        <f t="shared" si="135"/>
        <v>32.831354032264031</v>
      </c>
      <c r="EB129" s="21">
        <f t="shared" si="135"/>
        <v>4.6017366646287581</v>
      </c>
      <c r="EC129" s="21">
        <f t="shared" si="135"/>
        <v>0.64555255288310276</v>
      </c>
      <c r="ED129" s="21">
        <f t="shared" si="135"/>
        <v>9.063522908832175E-2</v>
      </c>
      <c r="EE129" s="21">
        <f t="shared" si="135"/>
        <v>1.2734987962518452E-2</v>
      </c>
      <c r="EF129" s="21">
        <f t="shared" si="135"/>
        <v>1.7906806863588591E-3</v>
      </c>
      <c r="EG129" s="21">
        <f t="shared" si="135"/>
        <v>2.5196447458320924E-4</v>
      </c>
      <c r="EH129" s="2">
        <f t="shared" si="131"/>
        <v>50.311645814682535</v>
      </c>
      <c r="EI129" s="2">
        <f t="shared" si="131"/>
        <v>52.246709115247256</v>
      </c>
      <c r="EJ129" s="2">
        <f t="shared" si="131"/>
        <v>54.181772415811963</v>
      </c>
      <c r="EK129" s="2">
        <f t="shared" si="131"/>
        <v>56.116835716376677</v>
      </c>
      <c r="EL129" s="2">
        <f t="shared" si="131"/>
        <v>58.051899016941391</v>
      </c>
      <c r="EM129" s="2">
        <f t="shared" si="131"/>
        <v>59.986962317506105</v>
      </c>
      <c r="EN129" s="2">
        <f t="shared" si="131"/>
        <v>61.922025618070819</v>
      </c>
      <c r="EO129" s="2">
        <f t="shared" si="131"/>
        <v>63.857088918635526</v>
      </c>
      <c r="EP129" s="2">
        <f t="shared" si="129"/>
        <v>65.792152219200247</v>
      </c>
      <c r="EQ129" s="2">
        <f t="shared" si="129"/>
        <v>67.727215519764954</v>
      </c>
      <c r="ER129" s="2">
        <f t="shared" si="129"/>
        <v>69.662278820329661</v>
      </c>
      <c r="ES129" s="2">
        <f t="shared" si="129"/>
        <v>71.597342120894382</v>
      </c>
      <c r="ET129" s="2">
        <f t="shared" si="129"/>
        <v>73.532405421459089</v>
      </c>
      <c r="EU129" s="2">
        <f t="shared" si="139"/>
        <v>2.8039715404441835E-7</v>
      </c>
      <c r="EV129" s="2">
        <f t="shared" si="139"/>
        <v>3.9045231447853458E-8</v>
      </c>
      <c r="EW129" s="2">
        <f t="shared" si="139"/>
        <v>5.4440079455478607E-9</v>
      </c>
      <c r="EX129" s="2">
        <f t="shared" si="138"/>
        <v>7.5995524019448383E-10</v>
      </c>
      <c r="EY129" s="2">
        <f t="shared" si="138"/>
        <v>1.062042003760205E-10</v>
      </c>
      <c r="EZ129" s="2">
        <f t="shared" si="138"/>
        <v>1.485760980538104E-11</v>
      </c>
      <c r="FA129" s="2">
        <f t="shared" si="138"/>
        <v>2.0805674291675605E-12</v>
      </c>
      <c r="FB129" s="2">
        <f t="shared" si="114"/>
        <v>2.916182930689967E-13</v>
      </c>
      <c r="FC129" s="2">
        <f t="shared" si="114"/>
        <v>4.0909540740374163E-14</v>
      </c>
      <c r="FD129" s="2">
        <f t="shared" si="114"/>
        <v>5.7436773820229383E-15</v>
      </c>
      <c r="FE129" s="2">
        <f t="shared" si="114"/>
        <v>8.0703345770079093E-16</v>
      </c>
      <c r="FF129" s="2">
        <f t="shared" si="114"/>
        <v>1.1347786352084048E-16</v>
      </c>
      <c r="FG129" s="2">
        <f t="shared" si="114"/>
        <v>1.5967330455209748E-17</v>
      </c>
    </row>
    <row r="130" spans="1:163" x14ac:dyDescent="0.25">
      <c r="A130" s="19">
        <v>112</v>
      </c>
      <c r="B130" s="19">
        <v>249</v>
      </c>
      <c r="C130" s="4">
        <f t="shared" si="105"/>
        <v>112</v>
      </c>
      <c r="D130" s="20">
        <f t="shared" si="105"/>
        <v>249</v>
      </c>
      <c r="E130" s="8">
        <f t="shared" si="92"/>
        <v>522.16000000000008</v>
      </c>
      <c r="F130" s="21">
        <f t="shared" si="111"/>
        <v>6.3371356147021542E-14</v>
      </c>
      <c r="G130" s="28">
        <f t="shared" si="93"/>
        <v>0.30690057323182418</v>
      </c>
      <c r="H130" s="7">
        <f t="shared" si="94"/>
        <v>9.0075595774833876E-3</v>
      </c>
      <c r="I130" s="32">
        <f t="shared" si="95"/>
        <v>94.87763435303151</v>
      </c>
      <c r="J130" s="2">
        <f t="shared" si="106"/>
        <v>4.4835578412080173</v>
      </c>
      <c r="K130" s="2">
        <f t="shared" si="96"/>
        <v>19.453898682653119</v>
      </c>
      <c r="L130" s="2">
        <f t="shared" si="112"/>
        <v>1.5775751414717463</v>
      </c>
      <c r="M130" s="2">
        <f t="shared" si="97"/>
        <v>1</v>
      </c>
      <c r="N130" s="2">
        <f t="shared" si="98"/>
        <v>1</v>
      </c>
      <c r="O130" s="29">
        <f t="shared" si="99"/>
        <v>1</v>
      </c>
      <c r="P130" s="2">
        <f t="shared" si="100"/>
        <v>0.87559881536662931</v>
      </c>
      <c r="Q130" s="6">
        <f t="shared" si="101"/>
        <v>249</v>
      </c>
      <c r="R130" s="2">
        <f t="shared" si="126"/>
        <v>0.05</v>
      </c>
      <c r="S130" s="2">
        <f t="shared" si="126"/>
        <v>0.1</v>
      </c>
      <c r="T130" s="2">
        <f t="shared" si="126"/>
        <v>0.15</v>
      </c>
      <c r="U130" s="2">
        <f t="shared" si="126"/>
        <v>0.2</v>
      </c>
      <c r="V130" s="2">
        <f t="shared" si="126"/>
        <v>0.2</v>
      </c>
      <c r="W130" s="2">
        <f t="shared" si="126"/>
        <v>0.15</v>
      </c>
      <c r="X130" s="2">
        <f t="shared" si="126"/>
        <v>0.1</v>
      </c>
      <c r="Y130" s="2">
        <f t="shared" si="126"/>
        <v>0.05</v>
      </c>
      <c r="Z130" s="21">
        <f t="shared" si="132"/>
        <v>367301598115.12305</v>
      </c>
      <c r="AA130" s="21">
        <f t="shared" si="132"/>
        <v>51008460548.739395</v>
      </c>
      <c r="AB130" s="21">
        <f t="shared" si="132"/>
        <v>7098429787.0447273</v>
      </c>
      <c r="AC130" s="21">
        <f t="shared" si="132"/>
        <v>989705671.53270102</v>
      </c>
      <c r="AD130" s="21">
        <f t="shared" si="132"/>
        <v>138231181.03865039</v>
      </c>
      <c r="AE130" s="21">
        <f t="shared" si="132"/>
        <v>19337603.459535338</v>
      </c>
      <c r="AF130" s="21">
        <f t="shared" si="132"/>
        <v>2709213.3350327834</v>
      </c>
      <c r="AG130" s="21">
        <f t="shared" si="132"/>
        <v>380084.9836843363</v>
      </c>
      <c r="AH130" s="2">
        <f t="shared" si="130"/>
        <v>38.553030734707413</v>
      </c>
      <c r="AI130" s="2">
        <f t="shared" si="130"/>
        <v>40.480682271442781</v>
      </c>
      <c r="AJ130" s="2">
        <f t="shared" si="130"/>
        <v>42.408333808178149</v>
      </c>
      <c r="AK130" s="2">
        <f t="shared" si="130"/>
        <v>44.335985344913524</v>
      </c>
      <c r="AL130" s="2">
        <f t="shared" si="130"/>
        <v>46.263636881648893</v>
      </c>
      <c r="AM130" s="2">
        <f t="shared" si="130"/>
        <v>48.191288418384261</v>
      </c>
      <c r="AN130" s="2">
        <f t="shared" si="130"/>
        <v>50.118939955119629</v>
      </c>
      <c r="AO130" s="2">
        <f t="shared" si="130"/>
        <v>52.046591491855011</v>
      </c>
      <c r="AP130" s="2">
        <f t="shared" si="141"/>
        <v>2.3276400387525729E-2</v>
      </c>
      <c r="AQ130" s="2">
        <f t="shared" si="141"/>
        <v>3.2324753199455348E-3</v>
      </c>
      <c r="AR130" s="2">
        <f t="shared" si="141"/>
        <v>4.4983712211944072E-4</v>
      </c>
      <c r="AS130" s="2">
        <f t="shared" si="141"/>
        <v>6.2718990591426112E-5</v>
      </c>
      <c r="AT130" s="2">
        <f t="shared" si="125"/>
        <v>8.7598974042237438E-6</v>
      </c>
      <c r="AU130" s="2">
        <f t="shared" si="125"/>
        <v>1.2254501558640923E-6</v>
      </c>
      <c r="AV130" s="2">
        <f t="shared" si="125"/>
        <v>1.7168652313262282E-7</v>
      </c>
      <c r="AW130" s="2">
        <f t="shared" si="125"/>
        <v>2.4086500867194994E-8</v>
      </c>
      <c r="AX130" s="2"/>
      <c r="AY130" s="6">
        <f t="shared" si="102"/>
        <v>249</v>
      </c>
      <c r="AZ130" s="2">
        <f t="shared" si="127"/>
        <v>0.05</v>
      </c>
      <c r="BA130" s="2">
        <f t="shared" si="127"/>
        <v>0.15</v>
      </c>
      <c r="BB130" s="2">
        <f t="shared" si="127"/>
        <v>0.2</v>
      </c>
      <c r="BC130" s="2">
        <f t="shared" si="127"/>
        <v>0.2</v>
      </c>
      <c r="BD130" s="2">
        <f t="shared" si="127"/>
        <v>0.2</v>
      </c>
      <c r="BE130" s="2">
        <f t="shared" si="127"/>
        <v>0.15</v>
      </c>
      <c r="BF130" s="2">
        <f t="shared" si="127"/>
        <v>0.05</v>
      </c>
      <c r="BG130" s="21">
        <f t="shared" si="133"/>
        <v>50903636016.790756</v>
      </c>
      <c r="BH130" s="21">
        <f t="shared" si="133"/>
        <v>7083345393.2840195</v>
      </c>
      <c r="BI130" s="21">
        <f t="shared" si="133"/>
        <v>987537772.01883936</v>
      </c>
      <c r="BJ130" s="21">
        <f t="shared" si="133"/>
        <v>137919924.69092986</v>
      </c>
      <c r="BK130" s="21">
        <f t="shared" si="133"/>
        <v>19292949.386247467</v>
      </c>
      <c r="BL130" s="21">
        <f t="shared" si="133"/>
        <v>2702810.9135101754</v>
      </c>
      <c r="BM130" s="21">
        <f t="shared" si="133"/>
        <v>379167.43487196602</v>
      </c>
      <c r="BN130" s="2">
        <f t="shared" si="136"/>
        <v>40.480682271442781</v>
      </c>
      <c r="BO130" s="2">
        <f t="shared" si="136"/>
        <v>42.408333808178149</v>
      </c>
      <c r="BP130" s="2">
        <f t="shared" si="136"/>
        <v>44.335985344913524</v>
      </c>
      <c r="BQ130" s="2">
        <f t="shared" si="136"/>
        <v>46.263636881648893</v>
      </c>
      <c r="BR130" s="2">
        <f t="shared" si="136"/>
        <v>48.191288418384261</v>
      </c>
      <c r="BS130" s="2">
        <f t="shared" si="136"/>
        <v>50.118939955119629</v>
      </c>
      <c r="BT130" s="2">
        <f t="shared" si="136"/>
        <v>52.046591491855011</v>
      </c>
      <c r="BU130" s="2">
        <f t="shared" si="84"/>
        <v>3.2258324471984724E-3</v>
      </c>
      <c r="BV130" s="2">
        <f t="shared" si="84"/>
        <v>4.4888120363016903E-4</v>
      </c>
      <c r="BW130" s="2">
        <f t="shared" si="84"/>
        <v>6.2581607859242232E-5</v>
      </c>
      <c r="BX130" s="2">
        <f t="shared" si="82"/>
        <v>8.7401726673593256E-6</v>
      </c>
      <c r="BY130" s="2">
        <f t="shared" si="82"/>
        <v>1.2226203666823515E-6</v>
      </c>
      <c r="BZ130" s="2">
        <f t="shared" si="82"/>
        <v>1.712807929981103E-7</v>
      </c>
      <c r="CA130" s="2">
        <f t="shared" si="82"/>
        <v>2.4028354554624004E-8</v>
      </c>
      <c r="CB130" s="2"/>
      <c r="CC130" s="6">
        <f t="shared" si="103"/>
        <v>249</v>
      </c>
      <c r="CD130" s="2">
        <f t="shared" si="128"/>
        <v>0</v>
      </c>
      <c r="CE130" s="2">
        <f t="shared" si="128"/>
        <v>0</v>
      </c>
      <c r="CF130" s="2">
        <f t="shared" si="128"/>
        <v>0.05</v>
      </c>
      <c r="CG130" s="2">
        <f t="shared" si="128"/>
        <v>0.95</v>
      </c>
      <c r="CH130" s="2">
        <f t="shared" si="128"/>
        <v>0</v>
      </c>
      <c r="CI130" s="2">
        <f t="shared" si="128"/>
        <v>0</v>
      </c>
      <c r="CJ130" s="2">
        <f t="shared" si="128"/>
        <v>0</v>
      </c>
      <c r="CK130" s="21">
        <f t="shared" si="134"/>
        <v>137919924.69092986</v>
      </c>
      <c r="CL130" s="21">
        <f t="shared" si="134"/>
        <v>19292949.386247467</v>
      </c>
      <c r="CM130" s="21">
        <f t="shared" si="134"/>
        <v>2702810.9135101754</v>
      </c>
      <c r="CN130" s="21">
        <f t="shared" si="134"/>
        <v>379167.43487196602</v>
      </c>
      <c r="CO130" s="21">
        <f t="shared" si="134"/>
        <v>53260.176964765778</v>
      </c>
      <c r="CP130" s="21">
        <f t="shared" si="134"/>
        <v>7490.1853987571249</v>
      </c>
      <c r="CQ130" s="21">
        <f t="shared" si="134"/>
        <v>1054.5491624935769</v>
      </c>
      <c r="CR130" s="2">
        <f t="shared" si="137"/>
        <v>46.263636881648893</v>
      </c>
      <c r="CS130" s="2">
        <f t="shared" si="137"/>
        <v>48.191288418384261</v>
      </c>
      <c r="CT130" s="2">
        <f t="shared" si="137"/>
        <v>50.118939955119629</v>
      </c>
      <c r="CU130" s="2">
        <f t="shared" si="137"/>
        <v>52.046591491855011</v>
      </c>
      <c r="CV130" s="2">
        <f t="shared" si="137"/>
        <v>53.974243028590379</v>
      </c>
      <c r="CW130" s="2">
        <f t="shared" si="137"/>
        <v>55.901894565325748</v>
      </c>
      <c r="CX130" s="2">
        <f t="shared" si="137"/>
        <v>57.829546102061123</v>
      </c>
      <c r="CY130" s="2">
        <f t="shared" si="85"/>
        <v>8.7401726673593256E-6</v>
      </c>
      <c r="CZ130" s="2">
        <f t="shared" si="85"/>
        <v>1.2226203666823515E-6</v>
      </c>
      <c r="DA130" s="2">
        <f t="shared" si="85"/>
        <v>1.712807929981103E-7</v>
      </c>
      <c r="DB130" s="2">
        <f t="shared" si="83"/>
        <v>2.4028354554624004E-8</v>
      </c>
      <c r="DC130" s="2">
        <f t="shared" si="83"/>
        <v>3.3751696428875706E-9</v>
      </c>
      <c r="DD130" s="2">
        <f t="shared" si="83"/>
        <v>4.746632065118592E-10</v>
      </c>
      <c r="DE130" s="2">
        <f t="shared" si="83"/>
        <v>6.6828210550923876E-11</v>
      </c>
      <c r="DF130" s="2"/>
      <c r="DG130" s="6">
        <f t="shared" si="104"/>
        <v>249</v>
      </c>
      <c r="DH130" s="2">
        <f t="shared" si="140"/>
        <v>0.06</v>
      </c>
      <c r="DI130" s="2">
        <f t="shared" si="140"/>
        <v>0.12</v>
      </c>
      <c r="DJ130" s="2">
        <f t="shared" si="140"/>
        <v>0.14000000000000001</v>
      </c>
      <c r="DK130" s="2">
        <f t="shared" si="140"/>
        <v>0.13</v>
      </c>
      <c r="DL130" s="2">
        <f t="shared" si="140"/>
        <v>0.11</v>
      </c>
      <c r="DM130" s="2">
        <f t="shared" si="140"/>
        <v>0.1</v>
      </c>
      <c r="DN130" s="2">
        <f t="shared" si="140"/>
        <v>0.09</v>
      </c>
      <c r="DO130" s="2">
        <f t="shared" si="140"/>
        <v>7.9785503998310095E-2</v>
      </c>
      <c r="DP130" s="2">
        <f t="shared" si="140"/>
        <v>3.9685709643601012E-2</v>
      </c>
      <c r="DQ130" s="2">
        <f t="shared" si="140"/>
        <v>5.5816963653607006E-3</v>
      </c>
      <c r="DR130" s="2">
        <f t="shared" si="140"/>
        <v>4.9848961366036001E-4</v>
      </c>
      <c r="DS130" s="2">
        <f t="shared" si="140"/>
        <v>4.7415745697212406E-5</v>
      </c>
      <c r="DT130" s="2">
        <f t="shared" si="140"/>
        <v>0</v>
      </c>
      <c r="DU130" s="21">
        <f t="shared" si="135"/>
        <v>5405621.8270203508</v>
      </c>
      <c r="DV130" s="21">
        <f t="shared" si="135"/>
        <v>758334.86974393204</v>
      </c>
      <c r="DW130" s="21">
        <f t="shared" si="135"/>
        <v>106520.35392953156</v>
      </c>
      <c r="DX130" s="21">
        <f t="shared" si="135"/>
        <v>14980.37079751425</v>
      </c>
      <c r="DY130" s="21">
        <f t="shared" si="135"/>
        <v>2109.0983249871538</v>
      </c>
      <c r="DZ130" s="21">
        <f t="shared" si="135"/>
        <v>297.25184698242583</v>
      </c>
      <c r="EA130" s="21">
        <f t="shared" si="135"/>
        <v>41.93511067725295</v>
      </c>
      <c r="EB130" s="21">
        <f t="shared" si="135"/>
        <v>5.9214908156019845</v>
      </c>
      <c r="EC130" s="21">
        <f t="shared" si="135"/>
        <v>0.83687601179194104</v>
      </c>
      <c r="ED130" s="21">
        <f t="shared" si="135"/>
        <v>0.11837137691578095</v>
      </c>
      <c r="EE130" s="21">
        <f t="shared" si="135"/>
        <v>1.675592009009589E-2</v>
      </c>
      <c r="EF130" s="21">
        <f t="shared" si="135"/>
        <v>2.3736020507230935E-3</v>
      </c>
      <c r="EG130" s="21">
        <f t="shared" si="135"/>
        <v>3.3647207894619988E-4</v>
      </c>
      <c r="EH130" s="2">
        <f t="shared" si="131"/>
        <v>50.118939955119629</v>
      </c>
      <c r="EI130" s="2">
        <f t="shared" si="131"/>
        <v>52.046591491855011</v>
      </c>
      <c r="EJ130" s="2">
        <f t="shared" si="131"/>
        <v>53.974243028590379</v>
      </c>
      <c r="EK130" s="2">
        <f t="shared" si="131"/>
        <v>55.901894565325748</v>
      </c>
      <c r="EL130" s="2">
        <f t="shared" si="131"/>
        <v>57.829546102061123</v>
      </c>
      <c r="EM130" s="2">
        <f t="shared" si="131"/>
        <v>59.757197638796491</v>
      </c>
      <c r="EN130" s="2">
        <f t="shared" si="131"/>
        <v>61.684849175531859</v>
      </c>
      <c r="EO130" s="2">
        <f t="shared" si="131"/>
        <v>63.612500712267227</v>
      </c>
      <c r="EP130" s="2">
        <f t="shared" si="129"/>
        <v>65.540152249002603</v>
      </c>
      <c r="EQ130" s="2">
        <f t="shared" si="129"/>
        <v>67.467803785737971</v>
      </c>
      <c r="ER130" s="2">
        <f t="shared" si="129"/>
        <v>69.395455322473339</v>
      </c>
      <c r="ES130" s="2">
        <f t="shared" si="129"/>
        <v>71.323106859208707</v>
      </c>
      <c r="ET130" s="2">
        <f t="shared" si="129"/>
        <v>73.250758395944075</v>
      </c>
      <c r="EU130" s="2">
        <f t="shared" si="139"/>
        <v>3.4256158599622059E-7</v>
      </c>
      <c r="EV130" s="2">
        <f t="shared" si="139"/>
        <v>4.8056709109248008E-8</v>
      </c>
      <c r="EW130" s="2">
        <f t="shared" si="139"/>
        <v>6.7503392857751411E-9</v>
      </c>
      <c r="EX130" s="2">
        <f t="shared" si="138"/>
        <v>9.4932641302371841E-10</v>
      </c>
      <c r="EY130" s="2">
        <f t="shared" si="138"/>
        <v>1.3365642110184775E-10</v>
      </c>
      <c r="EZ130" s="2">
        <f t="shared" si="138"/>
        <v>1.8837252660483295E-11</v>
      </c>
      <c r="FA130" s="2">
        <f t="shared" si="138"/>
        <v>2.6574848337929671E-12</v>
      </c>
      <c r="FB130" s="2">
        <f t="shared" si="114"/>
        <v>3.7525290339683107E-13</v>
      </c>
      <c r="FC130" s="2">
        <f t="shared" si="114"/>
        <v>5.3033967794166198E-14</v>
      </c>
      <c r="FD130" s="2">
        <f t="shared" si="114"/>
        <v>7.5013546841432934E-15</v>
      </c>
      <c r="FE130" s="2">
        <f t="shared" si="114"/>
        <v>1.0618453796005018E-15</v>
      </c>
      <c r="FF130" s="2">
        <f t="shared" si="114"/>
        <v>1.5041838090767409E-16</v>
      </c>
      <c r="FG130" s="2">
        <f t="shared" si="114"/>
        <v>2.1322691948428421E-17</v>
      </c>
    </row>
    <row r="131" spans="1:163" x14ac:dyDescent="0.25">
      <c r="A131" s="19">
        <v>113</v>
      </c>
      <c r="B131" s="19">
        <v>251</v>
      </c>
      <c r="C131" s="4">
        <f t="shared" si="105"/>
        <v>113</v>
      </c>
      <c r="D131" s="20">
        <f t="shared" si="105"/>
        <v>251</v>
      </c>
      <c r="E131" s="8">
        <f t="shared" si="92"/>
        <v>524.16000000000008</v>
      </c>
      <c r="F131" s="21">
        <f t="shared" si="111"/>
        <v>6.3371356147021542E-14</v>
      </c>
      <c r="G131" s="28">
        <f t="shared" si="93"/>
        <v>0.29977143153328117</v>
      </c>
      <c r="H131" s="7">
        <f t="shared" si="94"/>
        <v>9.0249477279676395E-3</v>
      </c>
      <c r="I131" s="32">
        <f t="shared" si="95"/>
        <v>94.930693457764249</v>
      </c>
      <c r="J131" s="2">
        <f t="shared" si="106"/>
        <v>4.5872465857644737</v>
      </c>
      <c r="K131" s="2">
        <f t="shared" si="96"/>
        <v>20.801816799606655</v>
      </c>
      <c r="L131" s="2">
        <f t="shared" si="112"/>
        <v>1.5835264241620863</v>
      </c>
      <c r="M131" s="2">
        <f t="shared" si="97"/>
        <v>1</v>
      </c>
      <c r="N131" s="2">
        <f t="shared" si="98"/>
        <v>1</v>
      </c>
      <c r="O131" s="29">
        <f t="shared" si="99"/>
        <v>1</v>
      </c>
      <c r="P131" s="2">
        <f t="shared" si="100"/>
        <v>0.88411876001989143</v>
      </c>
      <c r="Q131" s="6">
        <f t="shared" si="101"/>
        <v>251</v>
      </c>
      <c r="R131" s="2">
        <f t="shared" si="126"/>
        <v>0.05</v>
      </c>
      <c r="S131" s="2">
        <f t="shared" si="126"/>
        <v>0.1</v>
      </c>
      <c r="T131" s="2">
        <f t="shared" si="126"/>
        <v>0.15</v>
      </c>
      <c r="U131" s="2">
        <f t="shared" si="126"/>
        <v>0.2</v>
      </c>
      <c r="V131" s="2">
        <f t="shared" si="126"/>
        <v>0.2</v>
      </c>
      <c r="W131" s="2">
        <f t="shared" si="126"/>
        <v>0.15</v>
      </c>
      <c r="X131" s="2">
        <f t="shared" si="126"/>
        <v>0.1</v>
      </c>
      <c r="Y131" s="2">
        <f t="shared" si="126"/>
        <v>0.05</v>
      </c>
      <c r="Z131" s="21">
        <f t="shared" ref="Z131:AG146" si="142">Z130+(AP131-AP130)/$F131</f>
        <v>428697975870.15863</v>
      </c>
      <c r="AA131" s="21">
        <f t="shared" si="142"/>
        <v>59974767597.46981</v>
      </c>
      <c r="AB131" s="21">
        <f t="shared" si="142"/>
        <v>8407872243.3973083</v>
      </c>
      <c r="AC131" s="21">
        <f t="shared" si="142"/>
        <v>1180937942.5614548</v>
      </c>
      <c r="AD131" s="21">
        <f t="shared" si="142"/>
        <v>166159056.61959329</v>
      </c>
      <c r="AE131" s="21">
        <f t="shared" si="142"/>
        <v>23416254.721053168</v>
      </c>
      <c r="AF131" s="21">
        <f t="shared" si="142"/>
        <v>3304871.637310497</v>
      </c>
      <c r="AG131" s="21">
        <f t="shared" si="142"/>
        <v>467077.07654688164</v>
      </c>
      <c r="AH131" s="2">
        <f t="shared" si="130"/>
        <v>38.405926679706241</v>
      </c>
      <c r="AI131" s="2">
        <f t="shared" si="130"/>
        <v>40.326223013691546</v>
      </c>
      <c r="AJ131" s="2">
        <f t="shared" si="130"/>
        <v>42.246519347676859</v>
      </c>
      <c r="AK131" s="2">
        <f t="shared" si="130"/>
        <v>44.166815681662172</v>
      </c>
      <c r="AL131" s="2">
        <f t="shared" si="130"/>
        <v>46.087112015647484</v>
      </c>
      <c r="AM131" s="2">
        <f t="shared" si="130"/>
        <v>48.007408349632797</v>
      </c>
      <c r="AN131" s="2">
        <f t="shared" si="130"/>
        <v>49.92770468361811</v>
      </c>
      <c r="AO131" s="2">
        <f t="shared" si="130"/>
        <v>51.848001017603423</v>
      </c>
      <c r="AP131" s="2">
        <f t="shared" si="141"/>
        <v>2.7167172108377161E-2</v>
      </c>
      <c r="AQ131" s="2">
        <f t="shared" si="141"/>
        <v>3.8006823572541795E-3</v>
      </c>
      <c r="AR131" s="2">
        <f t="shared" si="141"/>
        <v>5.3281826637499087E-4</v>
      </c>
      <c r="AS131" s="2">
        <f t="shared" si="141"/>
        <v>7.483763894559301E-5</v>
      </c>
      <c r="AT131" s="2">
        <f t="shared" si="125"/>
        <v>1.0529724754093383E-5</v>
      </c>
      <c r="AU131" s="2">
        <f t="shared" si="125"/>
        <v>1.4839198175572374E-6</v>
      </c>
      <c r="AV131" s="2">
        <f t="shared" si="125"/>
        <v>2.0943419754819403E-7</v>
      </c>
      <c r="AW131" s="2">
        <f t="shared" si="125"/>
        <v>2.9599307765962125E-8</v>
      </c>
      <c r="AX131" s="2"/>
      <c r="AY131" s="6">
        <f t="shared" si="102"/>
        <v>251</v>
      </c>
      <c r="AZ131" s="2">
        <f t="shared" si="127"/>
        <v>0.05</v>
      </c>
      <c r="BA131" s="2">
        <f t="shared" si="127"/>
        <v>0.15</v>
      </c>
      <c r="BB131" s="2">
        <f t="shared" si="127"/>
        <v>0.2</v>
      </c>
      <c r="BC131" s="2">
        <f t="shared" si="127"/>
        <v>0.2</v>
      </c>
      <c r="BD131" s="2">
        <f t="shared" si="127"/>
        <v>0.2</v>
      </c>
      <c r="BE131" s="2">
        <f t="shared" si="127"/>
        <v>0.15</v>
      </c>
      <c r="BF131" s="2">
        <f t="shared" si="127"/>
        <v>0.05</v>
      </c>
      <c r="BG131" s="21">
        <f t="shared" ref="BG131:BM146" si="143">BG130+(BU131-BU130)/$F131</f>
        <v>59851865973.944061</v>
      </c>
      <c r="BH131" s="21">
        <f t="shared" si="143"/>
        <v>8390053109.7783146</v>
      </c>
      <c r="BI131" s="21">
        <f t="shared" si="143"/>
        <v>1178357734.9734073</v>
      </c>
      <c r="BJ131" s="21">
        <f t="shared" si="143"/>
        <v>165785819.9237766</v>
      </c>
      <c r="BK131" s="21">
        <f t="shared" si="143"/>
        <v>23362307.069090828</v>
      </c>
      <c r="BL131" s="21">
        <f t="shared" si="143"/>
        <v>3297078.7835403848</v>
      </c>
      <c r="BM131" s="21">
        <f t="shared" si="143"/>
        <v>465951.90619400854</v>
      </c>
      <c r="BN131" s="2">
        <f t="shared" si="136"/>
        <v>40.326223013691546</v>
      </c>
      <c r="BO131" s="2">
        <f t="shared" si="136"/>
        <v>42.246519347676859</v>
      </c>
      <c r="BP131" s="2">
        <f t="shared" si="136"/>
        <v>44.166815681662172</v>
      </c>
      <c r="BQ131" s="2">
        <f t="shared" si="136"/>
        <v>46.087112015647484</v>
      </c>
      <c r="BR131" s="2">
        <f t="shared" si="136"/>
        <v>48.007408349632797</v>
      </c>
      <c r="BS131" s="2">
        <f t="shared" si="136"/>
        <v>49.92770468361811</v>
      </c>
      <c r="BT131" s="2">
        <f t="shared" si="136"/>
        <v>51.848001017603423</v>
      </c>
      <c r="BU131" s="2">
        <f t="shared" si="84"/>
        <v>3.7928939146986817E-3</v>
      </c>
      <c r="BV131" s="2">
        <f t="shared" si="84"/>
        <v>5.3168904371219024E-4</v>
      </c>
      <c r="BW131" s="2">
        <f t="shared" si="84"/>
        <v>7.4674127691597608E-5</v>
      </c>
      <c r="BX131" s="2">
        <f t="shared" si="82"/>
        <v>1.0506072238515646E-5</v>
      </c>
      <c r="BY131" s="2">
        <f t="shared" si="82"/>
        <v>1.4805010816914364E-6</v>
      </c>
      <c r="BZ131" s="2">
        <f t="shared" si="82"/>
        <v>2.0894035383652659E-7</v>
      </c>
      <c r="CA131" s="2">
        <f t="shared" si="82"/>
        <v>2.9528004194804137E-8</v>
      </c>
      <c r="CB131" s="2"/>
      <c r="CC131" s="6">
        <f t="shared" si="103"/>
        <v>251</v>
      </c>
      <c r="CD131" s="2">
        <f t="shared" si="128"/>
        <v>0</v>
      </c>
      <c r="CE131" s="2">
        <f t="shared" si="128"/>
        <v>0</v>
      </c>
      <c r="CF131" s="2">
        <f t="shared" si="128"/>
        <v>0.05</v>
      </c>
      <c r="CG131" s="2">
        <f t="shared" si="128"/>
        <v>0.95</v>
      </c>
      <c r="CH131" s="2">
        <f t="shared" si="128"/>
        <v>0</v>
      </c>
      <c r="CI131" s="2">
        <f t="shared" si="128"/>
        <v>0</v>
      </c>
      <c r="CJ131" s="2">
        <f t="shared" si="128"/>
        <v>0</v>
      </c>
      <c r="CK131" s="21">
        <f t="shared" ref="CK131:CQ146" si="144">CK130+(CY131-CY130)/$F131</f>
        <v>165785819.9237766</v>
      </c>
      <c r="CL131" s="21">
        <f t="shared" si="144"/>
        <v>23362307.069090828</v>
      </c>
      <c r="CM131" s="21">
        <f t="shared" si="144"/>
        <v>3297078.7835403848</v>
      </c>
      <c r="CN131" s="21">
        <f t="shared" si="144"/>
        <v>465951.90619400854</v>
      </c>
      <c r="CO131" s="21">
        <f t="shared" si="144"/>
        <v>65933.92475838917</v>
      </c>
      <c r="CP131" s="21">
        <f t="shared" si="144"/>
        <v>9341.0355441396914</v>
      </c>
      <c r="CQ131" s="21">
        <f t="shared" si="144"/>
        <v>1324.8457211269501</v>
      </c>
      <c r="CR131" s="2">
        <f t="shared" si="137"/>
        <v>46.087112015647484</v>
      </c>
      <c r="CS131" s="2">
        <f t="shared" si="137"/>
        <v>48.007408349632797</v>
      </c>
      <c r="CT131" s="2">
        <f t="shared" si="137"/>
        <v>49.92770468361811</v>
      </c>
      <c r="CU131" s="2">
        <f t="shared" si="137"/>
        <v>51.848001017603423</v>
      </c>
      <c r="CV131" s="2">
        <f t="shared" si="137"/>
        <v>53.768297351588735</v>
      </c>
      <c r="CW131" s="2">
        <f t="shared" si="137"/>
        <v>55.688593685574048</v>
      </c>
      <c r="CX131" s="2">
        <f t="shared" si="137"/>
        <v>57.608890019559361</v>
      </c>
      <c r="CY131" s="2">
        <f t="shared" si="85"/>
        <v>1.0506072238515646E-5</v>
      </c>
      <c r="CZ131" s="2">
        <f t="shared" si="85"/>
        <v>1.4805010816914364E-6</v>
      </c>
      <c r="DA131" s="2">
        <f t="shared" si="85"/>
        <v>2.0894035383652659E-7</v>
      </c>
      <c r="DB131" s="2">
        <f t="shared" si="83"/>
        <v>2.9528004194804137E-8</v>
      </c>
      <c r="DC131" s="2">
        <f t="shared" si="83"/>
        <v>4.1783222280348074E-9</v>
      </c>
      <c r="DD131" s="2">
        <f t="shared" si="83"/>
        <v>5.9195409024966444E-10</v>
      </c>
      <c r="DE131" s="2">
        <f t="shared" si="83"/>
        <v>8.3957270033393657E-11</v>
      </c>
      <c r="DF131" s="2"/>
      <c r="DG131" s="6">
        <f t="shared" si="104"/>
        <v>251</v>
      </c>
      <c r="DH131" s="2">
        <f t="shared" si="140"/>
        <v>0.06</v>
      </c>
      <c r="DI131" s="2">
        <f t="shared" si="140"/>
        <v>0.12</v>
      </c>
      <c r="DJ131" s="2">
        <f t="shared" si="140"/>
        <v>0.14000000000000001</v>
      </c>
      <c r="DK131" s="2">
        <f t="shared" si="140"/>
        <v>0.13</v>
      </c>
      <c r="DL131" s="2">
        <f t="shared" si="140"/>
        <v>0.11</v>
      </c>
      <c r="DM131" s="2">
        <f t="shared" si="140"/>
        <v>0.1</v>
      </c>
      <c r="DN131" s="2">
        <f t="shared" si="140"/>
        <v>0.09</v>
      </c>
      <c r="DO131" s="2">
        <f t="shared" si="140"/>
        <v>7.9960175972441969E-2</v>
      </c>
      <c r="DP131" s="2">
        <f t="shared" si="140"/>
        <v>4.6294454106735342E-2</v>
      </c>
      <c r="DQ131" s="2">
        <f t="shared" si="140"/>
        <v>7.1486160105311732E-3</v>
      </c>
      <c r="DR131" s="2">
        <f t="shared" si="140"/>
        <v>6.5282014768564315E-4</v>
      </c>
      <c r="DS131" s="2">
        <f t="shared" si="140"/>
        <v>6.2693782497180717E-5</v>
      </c>
      <c r="DT131" s="2">
        <f t="shared" si="140"/>
        <v>0</v>
      </c>
      <c r="DU131" s="21">
        <f t="shared" ref="DU131:EG146" si="145">DU130+(EU131-EU130)/$F131</f>
        <v>6594157.5670807697</v>
      </c>
      <c r="DV131" s="21">
        <f t="shared" si="145"/>
        <v>931903.81238801708</v>
      </c>
      <c r="DW131" s="21">
        <f t="shared" si="145"/>
        <v>131867.84951677834</v>
      </c>
      <c r="DX131" s="21">
        <f t="shared" si="145"/>
        <v>18682.071088279383</v>
      </c>
      <c r="DY131" s="21">
        <f t="shared" si="145"/>
        <v>2649.6914422539003</v>
      </c>
      <c r="DZ131" s="21">
        <f t="shared" si="145"/>
        <v>376.20014033077604</v>
      </c>
      <c r="EA131" s="21">
        <f t="shared" si="145"/>
        <v>53.464807222475841</v>
      </c>
      <c r="EB131" s="21">
        <f t="shared" si="145"/>
        <v>7.6053114760355296</v>
      </c>
      <c r="EC131" s="21">
        <f t="shared" si="145"/>
        <v>1.0827862173477059</v>
      </c>
      <c r="ED131" s="21">
        <f t="shared" si="145"/>
        <v>0.15428506243525716</v>
      </c>
      <c r="EE131" s="21">
        <f t="shared" si="145"/>
        <v>2.200092680828197E-2</v>
      </c>
      <c r="EF131" s="21">
        <f t="shared" si="145"/>
        <v>3.1396125544535386E-3</v>
      </c>
      <c r="EG131" s="21">
        <f t="shared" si="145"/>
        <v>4.4834525285518802E-4</v>
      </c>
      <c r="EH131" s="2">
        <f t="shared" si="131"/>
        <v>49.92770468361811</v>
      </c>
      <c r="EI131" s="2">
        <f t="shared" si="131"/>
        <v>51.848001017603423</v>
      </c>
      <c r="EJ131" s="2">
        <f t="shared" si="131"/>
        <v>53.768297351588735</v>
      </c>
      <c r="EK131" s="2">
        <f t="shared" si="131"/>
        <v>55.688593685574048</v>
      </c>
      <c r="EL131" s="2">
        <f t="shared" si="131"/>
        <v>57.608890019559361</v>
      </c>
      <c r="EM131" s="2">
        <f t="shared" si="131"/>
        <v>59.529186353544674</v>
      </c>
      <c r="EN131" s="2">
        <f t="shared" si="131"/>
        <v>61.449482687529986</v>
      </c>
      <c r="EO131" s="2">
        <f t="shared" si="131"/>
        <v>63.369779021515292</v>
      </c>
      <c r="EP131" s="2">
        <f t="shared" si="129"/>
        <v>65.290075355500605</v>
      </c>
      <c r="EQ131" s="2">
        <f t="shared" si="129"/>
        <v>67.210371689485925</v>
      </c>
      <c r="ER131" s="2">
        <f t="shared" si="129"/>
        <v>69.13066802347123</v>
      </c>
      <c r="ES131" s="2">
        <f t="shared" si="129"/>
        <v>71.050964357456536</v>
      </c>
      <c r="ET131" s="2">
        <f t="shared" si="129"/>
        <v>72.971260691441856</v>
      </c>
      <c r="EU131" s="2">
        <f t="shared" si="139"/>
        <v>4.1788070767305318E-7</v>
      </c>
      <c r="EV131" s="2">
        <f t="shared" si="139"/>
        <v>5.9056008389608274E-8</v>
      </c>
      <c r="EW131" s="2">
        <f t="shared" si="139"/>
        <v>8.3566444560696147E-9</v>
      </c>
      <c r="EX131" s="2">
        <f t="shared" si="138"/>
        <v>1.1839081804993289E-9</v>
      </c>
      <c r="EY131" s="2">
        <f t="shared" si="138"/>
        <v>1.6791454006678731E-10</v>
      </c>
      <c r="EZ131" s="2">
        <f t="shared" si="138"/>
        <v>2.3840313075461127E-11</v>
      </c>
      <c r="FA131" s="2">
        <f t="shared" si="138"/>
        <v>3.388137339827371E-12</v>
      </c>
      <c r="FB131" s="2">
        <f t="shared" si="114"/>
        <v>4.8195890215687826E-13</v>
      </c>
      <c r="FC131" s="2">
        <f t="shared" si="114"/>
        <v>6.8617631010627843E-14</v>
      </c>
      <c r="FD131" s="2">
        <f t="shared" si="114"/>
        <v>9.7772536397501514E-15</v>
      </c>
      <c r="FE131" s="2">
        <f t="shared" si="114"/>
        <v>1.3942285683321925E-15</v>
      </c>
      <c r="FF131" s="2">
        <f t="shared" si="114"/>
        <v>1.9896150535193551E-16</v>
      </c>
      <c r="FG131" s="2">
        <f t="shared" si="114"/>
        <v>2.8412246695512584E-17</v>
      </c>
    </row>
    <row r="132" spans="1:163" x14ac:dyDescent="0.25">
      <c r="A132" s="19">
        <v>114</v>
      </c>
      <c r="B132" s="19">
        <v>253</v>
      </c>
      <c r="C132" s="4">
        <f t="shared" si="105"/>
        <v>114</v>
      </c>
      <c r="D132" s="20">
        <f t="shared" si="105"/>
        <v>253</v>
      </c>
      <c r="E132" s="8">
        <f t="shared" si="92"/>
        <v>526.16000000000008</v>
      </c>
      <c r="F132" s="21">
        <f t="shared" si="111"/>
        <v>6.3371356147021542E-14</v>
      </c>
      <c r="G132" s="28">
        <f t="shared" si="93"/>
        <v>0.29253741445841769</v>
      </c>
      <c r="H132" s="7">
        <f t="shared" si="94"/>
        <v>9.0425916720526713E-3</v>
      </c>
      <c r="I132" s="32">
        <f t="shared" si="95"/>
        <v>94.984592854824157</v>
      </c>
      <c r="J132" s="2">
        <f t="shared" si="106"/>
        <v>4.6949071641159223</v>
      </c>
      <c r="K132" s="2">
        <f t="shared" si="96"/>
        <v>22.301169850565643</v>
      </c>
      <c r="L132" s="2">
        <f t="shared" si="112"/>
        <v>1.5897196808738925</v>
      </c>
      <c r="M132" s="2">
        <f t="shared" si="97"/>
        <v>1</v>
      </c>
      <c r="N132" s="2">
        <f t="shared" si="98"/>
        <v>1</v>
      </c>
      <c r="O132" s="29">
        <f t="shared" si="99"/>
        <v>1</v>
      </c>
      <c r="P132" s="2">
        <f t="shared" si="100"/>
        <v>0.89273054701281451</v>
      </c>
      <c r="Q132" s="6">
        <f t="shared" si="101"/>
        <v>253</v>
      </c>
      <c r="R132" s="2">
        <f t="shared" si="126"/>
        <v>0.05</v>
      </c>
      <c r="S132" s="2">
        <f t="shared" si="126"/>
        <v>0.1</v>
      </c>
      <c r="T132" s="2">
        <f t="shared" si="126"/>
        <v>0.15</v>
      </c>
      <c r="U132" s="2">
        <f t="shared" si="126"/>
        <v>0.2</v>
      </c>
      <c r="V132" s="2">
        <f t="shared" si="126"/>
        <v>0.2</v>
      </c>
      <c r="W132" s="2">
        <f t="shared" si="126"/>
        <v>0.15</v>
      </c>
      <c r="X132" s="2">
        <f t="shared" si="126"/>
        <v>0.1</v>
      </c>
      <c r="Y132" s="2">
        <f t="shared" si="126"/>
        <v>0.05</v>
      </c>
      <c r="Z132" s="21">
        <f t="shared" si="142"/>
        <v>499783308328.51978</v>
      </c>
      <c r="AA132" s="21">
        <f t="shared" si="142"/>
        <v>70432376794.365326</v>
      </c>
      <c r="AB132" s="21">
        <f t="shared" si="142"/>
        <v>9946334128.2136631</v>
      </c>
      <c r="AC132" s="21">
        <f t="shared" si="142"/>
        <v>1407268398.4354224</v>
      </c>
      <c r="AD132" s="21">
        <f t="shared" si="142"/>
        <v>199455755.56462476</v>
      </c>
      <c r="AE132" s="21">
        <f t="shared" si="142"/>
        <v>28314734.108940259</v>
      </c>
      <c r="AF132" s="21">
        <f t="shared" si="142"/>
        <v>4025519.8514764956</v>
      </c>
      <c r="AG132" s="21">
        <f t="shared" si="142"/>
        <v>573096.94689890125</v>
      </c>
      <c r="AH132" s="2">
        <f t="shared" si="130"/>
        <v>38.259940946546337</v>
      </c>
      <c r="AI132" s="2">
        <f t="shared" si="130"/>
        <v>40.172937993873653</v>
      </c>
      <c r="AJ132" s="2">
        <f t="shared" si="130"/>
        <v>42.085935041200969</v>
      </c>
      <c r="AK132" s="2">
        <f t="shared" si="130"/>
        <v>43.998932088528292</v>
      </c>
      <c r="AL132" s="2">
        <f t="shared" si="130"/>
        <v>45.911929135855608</v>
      </c>
      <c r="AM132" s="2">
        <f t="shared" si="130"/>
        <v>47.824926183182924</v>
      </c>
      <c r="AN132" s="2">
        <f t="shared" si="130"/>
        <v>49.737923230510241</v>
      </c>
      <c r="AO132" s="2">
        <f t="shared" si="130"/>
        <v>51.650920277837564</v>
      </c>
      <c r="AP132" s="2">
        <f t="shared" si="141"/>
        <v>3.1671946028425393E-2</v>
      </c>
      <c r="AQ132" s="2">
        <f t="shared" si="141"/>
        <v>4.4633952341170133E-3</v>
      </c>
      <c r="AR132" s="2">
        <f t="shared" si="141"/>
        <v>6.3031268239630608E-4</v>
      </c>
      <c r="AS132" s="2">
        <f t="shared" si="141"/>
        <v>8.9180506871699964E-5</v>
      </c>
      <c r="AT132" s="2">
        <f t="shared" si="125"/>
        <v>1.2639781721459129E-5</v>
      </c>
      <c r="AU132" s="2">
        <f t="shared" si="125"/>
        <v>1.7943430994258743E-6</v>
      </c>
      <c r="AV132" s="2">
        <f t="shared" si="125"/>
        <v>2.5510265218482258E-7</v>
      </c>
      <c r="AW132" s="2">
        <f t="shared" si="125"/>
        <v>3.6317930728701007E-8</v>
      </c>
      <c r="AX132" s="2"/>
      <c r="AY132" s="6">
        <f t="shared" si="102"/>
        <v>253</v>
      </c>
      <c r="AZ132" s="2">
        <f t="shared" si="127"/>
        <v>0.05</v>
      </c>
      <c r="BA132" s="2">
        <f t="shared" si="127"/>
        <v>0.15</v>
      </c>
      <c r="BB132" s="2">
        <f t="shared" si="127"/>
        <v>0.2</v>
      </c>
      <c r="BC132" s="2">
        <f t="shared" si="127"/>
        <v>0.2</v>
      </c>
      <c r="BD132" s="2">
        <f t="shared" si="127"/>
        <v>0.2</v>
      </c>
      <c r="BE132" s="2">
        <f t="shared" si="127"/>
        <v>0.15</v>
      </c>
      <c r="BF132" s="2">
        <f t="shared" si="127"/>
        <v>0.05</v>
      </c>
      <c r="BG132" s="21">
        <f t="shared" si="143"/>
        <v>70288454269.991669</v>
      </c>
      <c r="BH132" s="21">
        <f t="shared" si="143"/>
        <v>9925310987.353796</v>
      </c>
      <c r="BI132" s="21">
        <f t="shared" si="143"/>
        <v>1404201508.0646653</v>
      </c>
      <c r="BJ132" s="21">
        <f t="shared" si="143"/>
        <v>199008810.28518134</v>
      </c>
      <c r="BK132" s="21">
        <f t="shared" si="143"/>
        <v>28249651.688456297</v>
      </c>
      <c r="BL132" s="21">
        <f t="shared" si="143"/>
        <v>4016048.6680706618</v>
      </c>
      <c r="BM132" s="21">
        <f t="shared" si="143"/>
        <v>571719.29782311548</v>
      </c>
      <c r="BN132" s="2">
        <f t="shared" si="136"/>
        <v>40.172937993873653</v>
      </c>
      <c r="BO132" s="2">
        <f t="shared" si="136"/>
        <v>42.085935041200969</v>
      </c>
      <c r="BP132" s="2">
        <f t="shared" si="136"/>
        <v>43.998932088528292</v>
      </c>
      <c r="BQ132" s="2">
        <f t="shared" si="136"/>
        <v>45.911929135855608</v>
      </c>
      <c r="BR132" s="2">
        <f t="shared" si="136"/>
        <v>47.824926183182924</v>
      </c>
      <c r="BS132" s="2">
        <f t="shared" si="136"/>
        <v>49.737923230510241</v>
      </c>
      <c r="BT132" s="2">
        <f t="shared" si="136"/>
        <v>51.650920277837564</v>
      </c>
      <c r="BU132" s="2">
        <f t="shared" si="84"/>
        <v>4.454274668567351E-3</v>
      </c>
      <c r="BV132" s="2">
        <f t="shared" si="84"/>
        <v>6.2898041744954651E-4</v>
      </c>
      <c r="BW132" s="2">
        <f t="shared" si="84"/>
        <v>8.8986153869750849E-5</v>
      </c>
      <c r="BX132" s="2">
        <f t="shared" si="82"/>
        <v>1.261145819297729E-5</v>
      </c>
      <c r="BY132" s="2">
        <f t="shared" si="82"/>
        <v>1.790218738178475E-6</v>
      </c>
      <c r="BZ132" s="2">
        <f t="shared" si="82"/>
        <v>2.5450245044807773E-7</v>
      </c>
      <c r="CA132" s="2">
        <f t="shared" si="82"/>
        <v>3.6230627238473781E-8</v>
      </c>
      <c r="CB132" s="2"/>
      <c r="CC132" s="6">
        <f t="shared" si="103"/>
        <v>253</v>
      </c>
      <c r="CD132" s="2">
        <f t="shared" si="128"/>
        <v>0</v>
      </c>
      <c r="CE132" s="2">
        <f t="shared" si="128"/>
        <v>0</v>
      </c>
      <c r="CF132" s="2">
        <f t="shared" si="128"/>
        <v>0.05</v>
      </c>
      <c r="CG132" s="2">
        <f t="shared" si="128"/>
        <v>0.95</v>
      </c>
      <c r="CH132" s="2">
        <f t="shared" si="128"/>
        <v>0</v>
      </c>
      <c r="CI132" s="2">
        <f t="shared" si="128"/>
        <v>0</v>
      </c>
      <c r="CJ132" s="2">
        <f t="shared" si="128"/>
        <v>0</v>
      </c>
      <c r="CK132" s="21">
        <f t="shared" si="144"/>
        <v>199008810.28518134</v>
      </c>
      <c r="CL132" s="21">
        <f t="shared" si="144"/>
        <v>28249651.688456297</v>
      </c>
      <c r="CM132" s="21">
        <f t="shared" si="144"/>
        <v>4016048.6680706618</v>
      </c>
      <c r="CN132" s="21">
        <f t="shared" si="144"/>
        <v>571719.29782311548</v>
      </c>
      <c r="CO132" s="21">
        <f t="shared" si="144"/>
        <v>81493.442324784701</v>
      </c>
      <c r="CP132" s="21">
        <f t="shared" si="144"/>
        <v>11630.023940516723</v>
      </c>
      <c r="CQ132" s="21">
        <f t="shared" si="144"/>
        <v>1661.5852415781385</v>
      </c>
      <c r="CR132" s="2">
        <f t="shared" si="137"/>
        <v>45.911929135855608</v>
      </c>
      <c r="CS132" s="2">
        <f t="shared" si="137"/>
        <v>47.824926183182924</v>
      </c>
      <c r="CT132" s="2">
        <f t="shared" si="137"/>
        <v>49.737923230510241</v>
      </c>
      <c r="CU132" s="2">
        <f t="shared" si="137"/>
        <v>51.650920277837564</v>
      </c>
      <c r="CV132" s="2">
        <f t="shared" si="137"/>
        <v>53.56391732516488</v>
      </c>
      <c r="CW132" s="2">
        <f t="shared" si="137"/>
        <v>55.476914372492196</v>
      </c>
      <c r="CX132" s="2">
        <f t="shared" si="137"/>
        <v>57.389911419819512</v>
      </c>
      <c r="CY132" s="2">
        <f t="shared" si="85"/>
        <v>1.261145819297729E-5</v>
      </c>
      <c r="CZ132" s="2">
        <f t="shared" si="85"/>
        <v>1.790218738178475E-6</v>
      </c>
      <c r="DA132" s="2">
        <f t="shared" si="85"/>
        <v>2.5450245044807773E-7</v>
      </c>
      <c r="DB132" s="2">
        <f t="shared" si="83"/>
        <v>3.6230627238473781E-8</v>
      </c>
      <c r="DC132" s="2">
        <f t="shared" si="83"/>
        <v>5.1643499572106962E-9</v>
      </c>
      <c r="DD132" s="2">
        <f t="shared" si="83"/>
        <v>7.3701038913287298E-10</v>
      </c>
      <c r="DE132" s="2">
        <f t="shared" si="83"/>
        <v>1.0529691011268316E-10</v>
      </c>
      <c r="DF132" s="2"/>
      <c r="DG132" s="6">
        <f t="shared" si="104"/>
        <v>253</v>
      </c>
      <c r="DH132" s="2">
        <f t="shared" si="140"/>
        <v>0.06</v>
      </c>
      <c r="DI132" s="2">
        <f t="shared" si="140"/>
        <v>0.12</v>
      </c>
      <c r="DJ132" s="2">
        <f t="shared" si="140"/>
        <v>0.14000000000000001</v>
      </c>
      <c r="DK132" s="2">
        <f t="shared" si="140"/>
        <v>0.13</v>
      </c>
      <c r="DL132" s="2">
        <f t="shared" si="140"/>
        <v>0.11</v>
      </c>
      <c r="DM132" s="2">
        <f t="shared" si="140"/>
        <v>0.1</v>
      </c>
      <c r="DN132" s="2">
        <f t="shared" si="140"/>
        <v>0.09</v>
      </c>
      <c r="DO132" s="2">
        <f t="shared" si="140"/>
        <v>7.9995334785339253E-2</v>
      </c>
      <c r="DP132" s="2">
        <f t="shared" si="140"/>
        <v>5.2708044463887861E-2</v>
      </c>
      <c r="DQ132" s="2">
        <f t="shared" si="140"/>
        <v>9.0919398124966085E-3</v>
      </c>
      <c r="DR132" s="2">
        <f t="shared" si="140"/>
        <v>8.525169119710629E-4</v>
      </c>
      <c r="DS132" s="2">
        <f t="shared" si="140"/>
        <v>8.271103911967171E-5</v>
      </c>
      <c r="DT132" s="2">
        <f t="shared" si="140"/>
        <v>0</v>
      </c>
      <c r="DU132" s="21">
        <f t="shared" si="145"/>
        <v>8032097.3361413237</v>
      </c>
      <c r="DV132" s="21">
        <f t="shared" si="145"/>
        <v>1143438.595646231</v>
      </c>
      <c r="DW132" s="21">
        <f t="shared" si="145"/>
        <v>162986.8846495694</v>
      </c>
      <c r="DX132" s="21">
        <f t="shared" si="145"/>
        <v>23260.047881033446</v>
      </c>
      <c r="DY132" s="21">
        <f t="shared" si="145"/>
        <v>3323.170483156277</v>
      </c>
      <c r="DZ132" s="21">
        <f t="shared" si="145"/>
        <v>475.27820846836164</v>
      </c>
      <c r="EA132" s="21">
        <f t="shared" si="145"/>
        <v>68.040655667990052</v>
      </c>
      <c r="EB132" s="21">
        <f t="shared" si="145"/>
        <v>9.7496480652503799</v>
      </c>
      <c r="EC132" s="21">
        <f t="shared" si="145"/>
        <v>1.3982538466032741</v>
      </c>
      <c r="ED132" s="21">
        <f t="shared" si="145"/>
        <v>0.20069589119614475</v>
      </c>
      <c r="EE132" s="21">
        <f t="shared" si="145"/>
        <v>2.8828816057309747E-2</v>
      </c>
      <c r="EF132" s="21">
        <f t="shared" si="145"/>
        <v>4.1441270008352607E-3</v>
      </c>
      <c r="EG132" s="21">
        <f t="shared" si="145"/>
        <v>5.9612959958510014E-4</v>
      </c>
      <c r="EH132" s="2">
        <f t="shared" si="131"/>
        <v>49.737923230510241</v>
      </c>
      <c r="EI132" s="2">
        <f t="shared" si="131"/>
        <v>51.650920277837564</v>
      </c>
      <c r="EJ132" s="2">
        <f t="shared" si="131"/>
        <v>53.56391732516488</v>
      </c>
      <c r="EK132" s="2">
        <f t="shared" si="131"/>
        <v>55.476914372492196</v>
      </c>
      <c r="EL132" s="2">
        <f t="shared" si="131"/>
        <v>57.389911419819512</v>
      </c>
      <c r="EM132" s="2">
        <f t="shared" si="131"/>
        <v>59.302908467146828</v>
      </c>
      <c r="EN132" s="2">
        <f t="shared" si="131"/>
        <v>61.215905514474144</v>
      </c>
      <c r="EO132" s="2">
        <f t="shared" si="131"/>
        <v>63.128902561801461</v>
      </c>
      <c r="EP132" s="2">
        <f t="shared" si="129"/>
        <v>65.041899609128777</v>
      </c>
      <c r="EQ132" s="2">
        <f t="shared" si="129"/>
        <v>66.9548966564561</v>
      </c>
      <c r="ER132" s="2">
        <f t="shared" si="129"/>
        <v>68.867893703783409</v>
      </c>
      <c r="ES132" s="2">
        <f t="shared" si="129"/>
        <v>70.780890751110732</v>
      </c>
      <c r="ET132" s="2">
        <f t="shared" si="129"/>
        <v>72.693887798438041</v>
      </c>
      <c r="EU132" s="2">
        <f t="shared" si="139"/>
        <v>5.0900490089615546E-7</v>
      </c>
      <c r="EV132" s="2">
        <f t="shared" si="139"/>
        <v>7.2461254476947561E-8</v>
      </c>
      <c r="EW132" s="2">
        <f t="shared" si="139"/>
        <v>1.0328699914421392E-8</v>
      </c>
      <c r="EX132" s="2">
        <f t="shared" si="138"/>
        <v>1.474020778265746E-9</v>
      </c>
      <c r="EY132" s="2">
        <f t="shared" si="138"/>
        <v>2.1059382022536632E-10</v>
      </c>
      <c r="EZ132" s="2">
        <f t="shared" si="138"/>
        <v>3.0119024617766929E-11</v>
      </c>
      <c r="FA132" s="2">
        <f t="shared" si="138"/>
        <v>4.3118286228130619E-12</v>
      </c>
      <c r="FB132" s="2">
        <f t="shared" si="114"/>
        <v>6.1784841985110203E-13</v>
      </c>
      <c r="FC132" s="2">
        <f t="shared" si="114"/>
        <v>8.8609242497039015E-14</v>
      </c>
      <c r="FD132" s="2">
        <f t="shared" si="114"/>
        <v>1.2718370798234789E-14</v>
      </c>
      <c r="FE132" s="2">
        <f t="shared" si="114"/>
        <v>1.8269211696647514E-15</v>
      </c>
      <c r="FF132" s="2">
        <f t="shared" si="114"/>
        <v>2.6261894808841979E-16</v>
      </c>
      <c r="FG132" s="2">
        <f t="shared" si="114"/>
        <v>3.7777541165088762E-17</v>
      </c>
    </row>
    <row r="133" spans="1:163" x14ac:dyDescent="0.25">
      <c r="A133" s="19">
        <v>115</v>
      </c>
      <c r="B133" s="19">
        <v>255</v>
      </c>
      <c r="C133" s="4">
        <f t="shared" si="105"/>
        <v>115</v>
      </c>
      <c r="D133" s="20">
        <f t="shared" si="105"/>
        <v>255</v>
      </c>
      <c r="E133" s="8">
        <f t="shared" si="92"/>
        <v>528.16000000000008</v>
      </c>
      <c r="F133" s="21">
        <f t="shared" si="111"/>
        <v>6.3371356147021542E-14</v>
      </c>
      <c r="G133" s="28">
        <f t="shared" si="93"/>
        <v>0.28544455804980678</v>
      </c>
      <c r="H133" s="7">
        <f t="shared" si="94"/>
        <v>9.0598913218297716E-3</v>
      </c>
      <c r="I133" s="32">
        <f t="shared" si="95"/>
        <v>95.037499021879512</v>
      </c>
      <c r="J133" s="2">
        <f t="shared" si="106"/>
        <v>4.8029149936826814</v>
      </c>
      <c r="K133" s="2">
        <f t="shared" si="96"/>
        <v>23.914964591418567</v>
      </c>
      <c r="L133" s="2">
        <f t="shared" si="112"/>
        <v>1.5959544682249907</v>
      </c>
      <c r="M133" s="2">
        <f t="shared" si="97"/>
        <v>1</v>
      </c>
      <c r="N133" s="2">
        <f t="shared" si="98"/>
        <v>1</v>
      </c>
      <c r="O133" s="29">
        <f t="shared" si="99"/>
        <v>1</v>
      </c>
      <c r="P133" s="2">
        <f t="shared" si="100"/>
        <v>0.90114172115745572</v>
      </c>
      <c r="Q133" s="6">
        <f t="shared" si="101"/>
        <v>255</v>
      </c>
      <c r="R133" s="2">
        <f t="shared" si="126"/>
        <v>0.05</v>
      </c>
      <c r="S133" s="2">
        <f t="shared" si="126"/>
        <v>0.1</v>
      </c>
      <c r="T133" s="2">
        <f t="shared" si="126"/>
        <v>0.15</v>
      </c>
      <c r="U133" s="2">
        <f t="shared" si="126"/>
        <v>0.2</v>
      </c>
      <c r="V133" s="2">
        <f t="shared" si="126"/>
        <v>0.2</v>
      </c>
      <c r="W133" s="2">
        <f t="shared" si="126"/>
        <v>0.15</v>
      </c>
      <c r="X133" s="2">
        <f t="shared" si="126"/>
        <v>0.1</v>
      </c>
      <c r="Y133" s="2">
        <f t="shared" si="126"/>
        <v>0.05</v>
      </c>
      <c r="Z133" s="21">
        <f t="shared" si="142"/>
        <v>581995162794.24561</v>
      </c>
      <c r="AA133" s="21">
        <f t="shared" si="142"/>
        <v>82615097033.968323</v>
      </c>
      <c r="AB133" s="21">
        <f t="shared" si="142"/>
        <v>11751661607.171089</v>
      </c>
      <c r="AC133" s="21">
        <f t="shared" si="142"/>
        <v>1674796623.9393673</v>
      </c>
      <c r="AD133" s="21">
        <f t="shared" si="142"/>
        <v>239100454.15645778</v>
      </c>
      <c r="AE133" s="21">
        <f t="shared" si="142"/>
        <v>34189661.819333784</v>
      </c>
      <c r="AF133" s="21">
        <f t="shared" si="142"/>
        <v>4896126.1986665512</v>
      </c>
      <c r="AG133" s="21">
        <f t="shared" si="142"/>
        <v>702112.78451121715</v>
      </c>
      <c r="AH133" s="2">
        <f t="shared" si="130"/>
        <v>38.115060830874775</v>
      </c>
      <c r="AI133" s="2">
        <f t="shared" si="130"/>
        <v>40.020813872418515</v>
      </c>
      <c r="AJ133" s="2">
        <f t="shared" si="130"/>
        <v>41.926566913962255</v>
      </c>
      <c r="AK133" s="2">
        <f t="shared" si="130"/>
        <v>43.832319955505994</v>
      </c>
      <c r="AL133" s="2">
        <f t="shared" si="130"/>
        <v>45.738072997049727</v>
      </c>
      <c r="AM133" s="2">
        <f t="shared" si="130"/>
        <v>47.643826038593467</v>
      </c>
      <c r="AN133" s="2">
        <f t="shared" si="130"/>
        <v>49.549579080137207</v>
      </c>
      <c r="AO133" s="2">
        <f t="shared" si="130"/>
        <v>51.455332121680954</v>
      </c>
      <c r="AP133" s="2">
        <f t="shared" si="141"/>
        <v>3.6881822737280009E-2</v>
      </c>
      <c r="AQ133" s="2">
        <f t="shared" si="141"/>
        <v>5.235430737260423E-3</v>
      </c>
      <c r="AR133" s="2">
        <f t="shared" si="141"/>
        <v>7.4471873302732168E-4</v>
      </c>
      <c r="AS133" s="2">
        <f t="shared" si="141"/>
        <v>1.0613413332949115E-4</v>
      </c>
      <c r="AT133" s="2">
        <f t="shared" si="125"/>
        <v>1.5152120035263503E-5</v>
      </c>
      <c r="AU133" s="2">
        <f t="shared" si="125"/>
        <v>2.1666452356992283E-6</v>
      </c>
      <c r="AV133" s="2">
        <f t="shared" si="125"/>
        <v>3.1027415707646106E-7</v>
      </c>
      <c r="AW133" s="2">
        <f t="shared" si="125"/>
        <v>4.4493839322637377E-8</v>
      </c>
      <c r="AX133" s="2"/>
      <c r="AY133" s="6">
        <f t="shared" si="102"/>
        <v>255</v>
      </c>
      <c r="AZ133" s="2">
        <f t="shared" si="127"/>
        <v>0.05</v>
      </c>
      <c r="BA133" s="2">
        <f t="shared" si="127"/>
        <v>0.15</v>
      </c>
      <c r="BB133" s="2">
        <f t="shared" si="127"/>
        <v>0.2</v>
      </c>
      <c r="BC133" s="2">
        <f t="shared" si="127"/>
        <v>0.2</v>
      </c>
      <c r="BD133" s="2">
        <f t="shared" si="127"/>
        <v>0.2</v>
      </c>
      <c r="BE133" s="2">
        <f t="shared" si="127"/>
        <v>0.15</v>
      </c>
      <c r="BF133" s="2">
        <f t="shared" si="127"/>
        <v>0.05</v>
      </c>
      <c r="BG133" s="21">
        <f t="shared" si="143"/>
        <v>82446758995.733368</v>
      </c>
      <c r="BH133" s="21">
        <f t="shared" si="143"/>
        <v>11726889264.987839</v>
      </c>
      <c r="BI133" s="21">
        <f t="shared" si="143"/>
        <v>1671155995.1563582</v>
      </c>
      <c r="BJ133" s="21">
        <f t="shared" si="143"/>
        <v>238565969.81293657</v>
      </c>
      <c r="BK133" s="21">
        <f t="shared" si="143"/>
        <v>34111257.223544881</v>
      </c>
      <c r="BL133" s="21">
        <f t="shared" si="143"/>
        <v>4884632.1061052307</v>
      </c>
      <c r="BM133" s="21">
        <f t="shared" si="143"/>
        <v>700428.56887477636</v>
      </c>
      <c r="BN133" s="2">
        <f t="shared" si="136"/>
        <v>40.020813872418515</v>
      </c>
      <c r="BO133" s="2">
        <f t="shared" si="136"/>
        <v>41.926566913962255</v>
      </c>
      <c r="BP133" s="2">
        <f t="shared" si="136"/>
        <v>43.832319955505994</v>
      </c>
      <c r="BQ133" s="2">
        <f t="shared" si="136"/>
        <v>45.738072997049727</v>
      </c>
      <c r="BR133" s="2">
        <f t="shared" si="136"/>
        <v>47.643826038593467</v>
      </c>
      <c r="BS133" s="2">
        <f t="shared" si="136"/>
        <v>49.549579080137207</v>
      </c>
      <c r="BT133" s="2">
        <f t="shared" si="136"/>
        <v>51.455332121680954</v>
      </c>
      <c r="BU133" s="2">
        <f t="shared" si="84"/>
        <v>5.2247629274863438E-3</v>
      </c>
      <c r="BV133" s="2">
        <f t="shared" si="84"/>
        <v>7.4314887610823111E-4</v>
      </c>
      <c r="BW133" s="2">
        <f t="shared" si="84"/>
        <v>1.0590342174628399E-4</v>
      </c>
      <c r="BX133" s="2">
        <f t="shared" si="82"/>
        <v>1.5118249037575213E-5</v>
      </c>
      <c r="BY133" s="2">
        <f t="shared" si="82"/>
        <v>2.1616766301359265E-6</v>
      </c>
      <c r="BZ133" s="2">
        <f t="shared" si="82"/>
        <v>3.0954576084317084E-7</v>
      </c>
      <c r="CA133" s="2">
        <f t="shared" ref="CA133:CA148" si="146">$BB$7*$E133*EXP((-BT133))*(1-(BT133^2+2.334733*BT133+0.250621)/(BT133^2+3.330657*BT133+1.681534))</f>
        <v>4.4387108293712116E-8</v>
      </c>
      <c r="CB133" s="2"/>
      <c r="CC133" s="6">
        <f t="shared" si="103"/>
        <v>255</v>
      </c>
      <c r="CD133" s="2">
        <f t="shared" si="128"/>
        <v>0</v>
      </c>
      <c r="CE133" s="2">
        <f t="shared" si="128"/>
        <v>0</v>
      </c>
      <c r="CF133" s="2">
        <f t="shared" si="128"/>
        <v>0.05</v>
      </c>
      <c r="CG133" s="2">
        <f t="shared" si="128"/>
        <v>0.95</v>
      </c>
      <c r="CH133" s="2">
        <f t="shared" si="128"/>
        <v>0</v>
      </c>
      <c r="CI133" s="2">
        <f t="shared" si="128"/>
        <v>0</v>
      </c>
      <c r="CJ133" s="2">
        <f t="shared" si="128"/>
        <v>0</v>
      </c>
      <c r="CK133" s="21">
        <f t="shared" si="144"/>
        <v>238565969.81293657</v>
      </c>
      <c r="CL133" s="21">
        <f t="shared" si="144"/>
        <v>34111257.223544881</v>
      </c>
      <c r="CM133" s="21">
        <f t="shared" si="144"/>
        <v>4884632.1061052307</v>
      </c>
      <c r="CN133" s="21">
        <f t="shared" si="144"/>
        <v>700428.56887477636</v>
      </c>
      <c r="CO133" s="21">
        <f t="shared" si="144"/>
        <v>100566.10502364076</v>
      </c>
      <c r="CP133" s="21">
        <f t="shared" si="144"/>
        <v>14456.308783024726</v>
      </c>
      <c r="CQ133" s="21">
        <f t="shared" si="144"/>
        <v>2080.4015044443577</v>
      </c>
      <c r="CR133" s="2">
        <f t="shared" si="137"/>
        <v>45.738072997049727</v>
      </c>
      <c r="CS133" s="2">
        <f t="shared" si="137"/>
        <v>47.643826038593467</v>
      </c>
      <c r="CT133" s="2">
        <f t="shared" si="137"/>
        <v>49.549579080137207</v>
      </c>
      <c r="CU133" s="2">
        <f t="shared" si="137"/>
        <v>51.455332121680954</v>
      </c>
      <c r="CV133" s="2">
        <f t="shared" si="137"/>
        <v>53.361085163224693</v>
      </c>
      <c r="CW133" s="2">
        <f t="shared" si="137"/>
        <v>55.266838204768426</v>
      </c>
      <c r="CX133" s="2">
        <f t="shared" si="137"/>
        <v>57.172591246312166</v>
      </c>
      <c r="CY133" s="2">
        <f t="shared" si="85"/>
        <v>1.5118249037575213E-5</v>
      </c>
      <c r="CZ133" s="2">
        <f t="shared" si="85"/>
        <v>2.1616766301359265E-6</v>
      </c>
      <c r="DA133" s="2">
        <f t="shared" si="85"/>
        <v>3.0954576084317084E-7</v>
      </c>
      <c r="DB133" s="2">
        <f t="shared" si="83"/>
        <v>4.4387108293712116E-8</v>
      </c>
      <c r="DC133" s="2">
        <f t="shared" si="83"/>
        <v>6.3730104577719171E-9</v>
      </c>
      <c r="DD133" s="2">
        <f t="shared" si="83"/>
        <v>9.1611589246037628E-10</v>
      </c>
      <c r="DE133" s="2">
        <f t="shared" ref="DE133:DE148" si="147">$CF$7*$E133*EXP((-CX133))*(1-(CX133^2+2.334733*CX133+0.250621)/(CX133^2+3.330657*CX133+1.681534))</f>
        <v>1.3183786466694292E-10</v>
      </c>
      <c r="DF133" s="2"/>
      <c r="DG133" s="6">
        <f t="shared" si="104"/>
        <v>255</v>
      </c>
      <c r="DH133" s="2">
        <f t="shared" si="140"/>
        <v>0.06</v>
      </c>
      <c r="DI133" s="2">
        <f t="shared" si="140"/>
        <v>0.12</v>
      </c>
      <c r="DJ133" s="2">
        <f t="shared" si="140"/>
        <v>0.14000000000000001</v>
      </c>
      <c r="DK133" s="2">
        <f t="shared" si="140"/>
        <v>0.13</v>
      </c>
      <c r="DL133" s="2">
        <f t="shared" si="140"/>
        <v>0.11</v>
      </c>
      <c r="DM133" s="2">
        <f t="shared" si="140"/>
        <v>0.1</v>
      </c>
      <c r="DN133" s="2">
        <f t="shared" si="140"/>
        <v>0.09</v>
      </c>
      <c r="DO133" s="2">
        <f t="shared" si="140"/>
        <v>7.9999694456624901E-2</v>
      </c>
      <c r="DP133" s="2">
        <f t="shared" si="140"/>
        <v>5.8454387089176656E-2</v>
      </c>
      <c r="DQ133" s="2">
        <f t="shared" si="140"/>
        <v>1.1468830909406313E-2</v>
      </c>
      <c r="DR133" s="2">
        <f t="shared" si="140"/>
        <v>1.1099321392039217E-3</v>
      </c>
      <c r="DS133" s="2">
        <f t="shared" si="140"/>
        <v>1.0887656304390925E-4</v>
      </c>
      <c r="DT133" s="2">
        <f t="shared" si="140"/>
        <v>0</v>
      </c>
      <c r="DU133" s="21">
        <f t="shared" si="145"/>
        <v>9769264.2122104615</v>
      </c>
      <c r="DV133" s="21">
        <f t="shared" si="145"/>
        <v>1400857.1377495527</v>
      </c>
      <c r="DW133" s="21">
        <f t="shared" si="145"/>
        <v>201132.21004728152</v>
      </c>
      <c r="DX133" s="21">
        <f t="shared" si="145"/>
        <v>28912.617566049452</v>
      </c>
      <c r="DY133" s="21">
        <f t="shared" si="145"/>
        <v>4160.8030088887153</v>
      </c>
      <c r="DZ133" s="21">
        <f t="shared" si="145"/>
        <v>599.40458009511747</v>
      </c>
      <c r="EA133" s="21">
        <f t="shared" si="145"/>
        <v>86.43470850795984</v>
      </c>
      <c r="EB133" s="21">
        <f t="shared" si="145"/>
        <v>12.475445443383224</v>
      </c>
      <c r="EC133" s="21">
        <f t="shared" si="145"/>
        <v>1.8021897117977241</v>
      </c>
      <c r="ED133" s="21">
        <f t="shared" si="145"/>
        <v>0.2605555049043396</v>
      </c>
      <c r="EE133" s="21">
        <f t="shared" si="145"/>
        <v>3.7699518249557473E-2</v>
      </c>
      <c r="EF133" s="21">
        <f t="shared" si="145"/>
        <v>5.4586997816234942E-3</v>
      </c>
      <c r="EG133" s="21">
        <f t="shared" si="145"/>
        <v>7.9094073373383786E-4</v>
      </c>
      <c r="EH133" s="2">
        <f t="shared" si="131"/>
        <v>49.549579080137207</v>
      </c>
      <c r="EI133" s="2">
        <f t="shared" si="131"/>
        <v>51.455332121680954</v>
      </c>
      <c r="EJ133" s="2">
        <f t="shared" si="131"/>
        <v>53.361085163224693</v>
      </c>
      <c r="EK133" s="2">
        <f t="shared" si="131"/>
        <v>55.266838204768426</v>
      </c>
      <c r="EL133" s="2">
        <f t="shared" si="131"/>
        <v>57.172591246312166</v>
      </c>
      <c r="EM133" s="2">
        <f t="shared" si="131"/>
        <v>59.078344287855906</v>
      </c>
      <c r="EN133" s="2">
        <f t="shared" si="131"/>
        <v>60.984097329399646</v>
      </c>
      <c r="EO133" s="2">
        <f t="shared" si="131"/>
        <v>62.889850370943385</v>
      </c>
      <c r="EP133" s="2">
        <f t="shared" si="129"/>
        <v>64.795603412487125</v>
      </c>
      <c r="EQ133" s="2">
        <f t="shared" si="129"/>
        <v>66.701356454030858</v>
      </c>
      <c r="ER133" s="2">
        <f t="shared" si="129"/>
        <v>68.607109495574605</v>
      </c>
      <c r="ES133" s="2">
        <f t="shared" si="129"/>
        <v>70.512862537118338</v>
      </c>
      <c r="ET133" s="2">
        <f t="shared" si="129"/>
        <v>72.41861557866207</v>
      </c>
      <c r="EU133" s="2">
        <f t="shared" si="139"/>
        <v>6.1909152168634167E-7</v>
      </c>
      <c r="EV133" s="2">
        <f t="shared" si="139"/>
        <v>8.8774216587424232E-8</v>
      </c>
      <c r="EW133" s="2">
        <f t="shared" si="139"/>
        <v>1.2746020915543834E-8</v>
      </c>
      <c r="EX133" s="2">
        <f t="shared" si="138"/>
        <v>1.8322317849207526E-9</v>
      </c>
      <c r="EY133" s="2">
        <f t="shared" si="138"/>
        <v>2.6367572933388584E-10</v>
      </c>
      <c r="EZ133" s="2">
        <f t="shared" si="138"/>
        <v>3.7985081121363623E-11</v>
      </c>
      <c r="FA133" s="2">
        <f t="shared" si="138"/>
        <v>5.4774846963219201E-12</v>
      </c>
      <c r="FB133" s="2">
        <f t="shared" si="114"/>
        <v>7.9058589628537605E-13</v>
      </c>
      <c r="FC133" s="2">
        <f t="shared" si="114"/>
        <v>1.1420720607083179E-13</v>
      </c>
      <c r="FD133" s="2">
        <f t="shared" si="114"/>
        <v>1.6511755697359938E-14</v>
      </c>
      <c r="FE133" s="2">
        <f t="shared" si="114"/>
        <v>2.3890695975638465E-15</v>
      </c>
      <c r="FF133" s="2">
        <f t="shared" si="114"/>
        <v>3.4592520796093139E-16</v>
      </c>
      <c r="FG133" s="2">
        <f t="shared" si="114"/>
        <v>5.0122986928633611E-17</v>
      </c>
    </row>
    <row r="134" spans="1:163" x14ac:dyDescent="0.25">
      <c r="A134" s="19">
        <v>116</v>
      </c>
      <c r="B134" s="19">
        <v>257</v>
      </c>
      <c r="C134" s="4">
        <f t="shared" si="105"/>
        <v>116</v>
      </c>
      <c r="D134" s="20">
        <f t="shared" si="105"/>
        <v>257</v>
      </c>
      <c r="E134" s="8">
        <f t="shared" si="92"/>
        <v>530.16000000000008</v>
      </c>
      <c r="F134" s="21">
        <f t="shared" si="111"/>
        <v>6.3371356147021542E-14</v>
      </c>
      <c r="G134" s="28">
        <f t="shared" si="93"/>
        <v>0.27877656303966786</v>
      </c>
      <c r="H134" s="7">
        <f t="shared" si="94"/>
        <v>9.0761547242935239E-3</v>
      </c>
      <c r="I134" s="32">
        <f t="shared" si="95"/>
        <v>95.087289053882515</v>
      </c>
      <c r="J134" s="2">
        <f t="shared" si="106"/>
        <v>4.906713735770003</v>
      </c>
      <c r="K134" s="2">
        <f t="shared" si="96"/>
        <v>25.57684948499735</v>
      </c>
      <c r="L134" s="2">
        <f t="shared" si="112"/>
        <v>1.6019734595431099</v>
      </c>
      <c r="M134" s="2">
        <f t="shared" si="97"/>
        <v>1</v>
      </c>
      <c r="N134" s="2">
        <f t="shared" si="98"/>
        <v>1</v>
      </c>
      <c r="O134" s="29">
        <f t="shared" si="99"/>
        <v>1</v>
      </c>
      <c r="P134" s="2">
        <f t="shared" si="100"/>
        <v>0.90901982593201902</v>
      </c>
      <c r="Q134" s="6">
        <f t="shared" si="101"/>
        <v>257</v>
      </c>
      <c r="R134" s="2">
        <f t="shared" si="126"/>
        <v>0.05</v>
      </c>
      <c r="S134" s="2">
        <f t="shared" si="126"/>
        <v>0.1</v>
      </c>
      <c r="T134" s="2">
        <f t="shared" si="126"/>
        <v>0.15</v>
      </c>
      <c r="U134" s="2">
        <f t="shared" si="126"/>
        <v>0.2</v>
      </c>
      <c r="V134" s="2">
        <f t="shared" si="126"/>
        <v>0.2</v>
      </c>
      <c r="W134" s="2">
        <f t="shared" si="126"/>
        <v>0.15</v>
      </c>
      <c r="X134" s="2">
        <f t="shared" si="126"/>
        <v>0.1</v>
      </c>
      <c r="Y134" s="2">
        <f t="shared" si="126"/>
        <v>0.05</v>
      </c>
      <c r="Z134" s="21">
        <f t="shared" si="142"/>
        <v>676970656596.68103</v>
      </c>
      <c r="AA134" s="21">
        <f t="shared" si="142"/>
        <v>96791137470.199036</v>
      </c>
      <c r="AB134" s="21">
        <f t="shared" si="142"/>
        <v>13867586231.207375</v>
      </c>
      <c r="AC134" s="21">
        <f t="shared" si="142"/>
        <v>1990622208.4193096</v>
      </c>
      <c r="AD134" s="21">
        <f t="shared" si="142"/>
        <v>286241182.80276519</v>
      </c>
      <c r="AE134" s="21">
        <f t="shared" si="142"/>
        <v>41226007.063815117</v>
      </c>
      <c r="AF134" s="21">
        <f t="shared" si="142"/>
        <v>5946393.5288558733</v>
      </c>
      <c r="AG134" s="21">
        <f t="shared" si="142"/>
        <v>858879.70938255475</v>
      </c>
      <c r="AH134" s="2">
        <f t="shared" si="130"/>
        <v>37.971273820044559</v>
      </c>
      <c r="AI134" s="2">
        <f t="shared" si="130"/>
        <v>39.869837511046782</v>
      </c>
      <c r="AJ134" s="2">
        <f t="shared" si="130"/>
        <v>41.768401202049013</v>
      </c>
      <c r="AK134" s="2">
        <f t="shared" si="130"/>
        <v>43.666964893051237</v>
      </c>
      <c r="AL134" s="2">
        <f t="shared" si="130"/>
        <v>45.565528584053467</v>
      </c>
      <c r="AM134" s="2">
        <f t="shared" si="130"/>
        <v>47.464092275055691</v>
      </c>
      <c r="AN134" s="2">
        <f t="shared" si="130"/>
        <v>49.362655966057922</v>
      </c>
      <c r="AO134" s="2">
        <f t="shared" si="130"/>
        <v>51.261219657060153</v>
      </c>
      <c r="AP134" s="2">
        <f t="shared" si="141"/>
        <v>4.2900548580273382E-2</v>
      </c>
      <c r="AQ134" s="2">
        <f t="shared" si="141"/>
        <v>6.1337856444993776E-3</v>
      </c>
      <c r="AR134" s="2">
        <f t="shared" si="141"/>
        <v>8.7880774595737779E-4</v>
      </c>
      <c r="AS134" s="2">
        <f t="shared" si="141"/>
        <v>1.2614842892391082E-4</v>
      </c>
      <c r="AT134" s="2">
        <f t="shared" si="125"/>
        <v>1.8139491939338749E-5</v>
      </c>
      <c r="AU134" s="2">
        <f t="shared" si="125"/>
        <v>2.6125479761606563E-6</v>
      </c>
      <c r="AV134" s="2">
        <f t="shared" si="125"/>
        <v>3.7683102210747008E-7</v>
      </c>
      <c r="AW134" s="2">
        <f t="shared" si="125"/>
        <v>5.4428371950732278E-8</v>
      </c>
      <c r="AX134" s="2"/>
      <c r="AY134" s="6">
        <f t="shared" si="102"/>
        <v>257</v>
      </c>
      <c r="AZ134" s="2">
        <f t="shared" si="127"/>
        <v>0.05</v>
      </c>
      <c r="BA134" s="2">
        <f t="shared" si="127"/>
        <v>0.15</v>
      </c>
      <c r="BB134" s="2">
        <f t="shared" si="127"/>
        <v>0.2</v>
      </c>
      <c r="BC134" s="2">
        <f t="shared" si="127"/>
        <v>0.2</v>
      </c>
      <c r="BD134" s="2">
        <f t="shared" si="127"/>
        <v>0.2</v>
      </c>
      <c r="BE134" s="2">
        <f t="shared" si="127"/>
        <v>0.15</v>
      </c>
      <c r="BF134" s="2">
        <f t="shared" si="127"/>
        <v>0.05</v>
      </c>
      <c r="BG134" s="21">
        <f t="shared" si="143"/>
        <v>96594473909.006149</v>
      </c>
      <c r="BH134" s="21">
        <f t="shared" si="143"/>
        <v>13838432035.50489</v>
      </c>
      <c r="BI134" s="21">
        <f t="shared" si="143"/>
        <v>1986306069.3535106</v>
      </c>
      <c r="BJ134" s="21">
        <f t="shared" si="143"/>
        <v>285602871.03622663</v>
      </c>
      <c r="BK134" s="21">
        <f t="shared" si="143"/>
        <v>41131685.084814459</v>
      </c>
      <c r="BL134" s="21">
        <f t="shared" si="143"/>
        <v>5932464.6867469857</v>
      </c>
      <c r="BM134" s="21">
        <f t="shared" si="143"/>
        <v>856823.80468018888</v>
      </c>
      <c r="BN134" s="2">
        <f t="shared" si="136"/>
        <v>39.869837511046782</v>
      </c>
      <c r="BO134" s="2">
        <f t="shared" si="136"/>
        <v>41.768401202049013</v>
      </c>
      <c r="BP134" s="2">
        <f t="shared" si="136"/>
        <v>43.666964893051237</v>
      </c>
      <c r="BQ134" s="2">
        <f t="shared" si="136"/>
        <v>45.565528584053467</v>
      </c>
      <c r="BR134" s="2">
        <f t="shared" si="136"/>
        <v>47.464092275055691</v>
      </c>
      <c r="BS134" s="2">
        <f t="shared" si="136"/>
        <v>49.362655966057922</v>
      </c>
      <c r="BT134" s="2">
        <f t="shared" si="136"/>
        <v>51.261219657060153</v>
      </c>
      <c r="BU134" s="2">
        <f t="shared" si="84"/>
        <v>6.1213228079218815E-3</v>
      </c>
      <c r="BV134" s="2">
        <f t="shared" si="84"/>
        <v>8.7696020503833579E-4</v>
      </c>
      <c r="BW134" s="2">
        <f t="shared" si="84"/>
        <v>1.25874909337992E-4</v>
      </c>
      <c r="BX134" s="2">
        <f t="shared" si="84"/>
        <v>1.80990412570486E-5</v>
      </c>
      <c r="BY134" s="2">
        <f t="shared" si="84"/>
        <v>2.6065706644369136E-6</v>
      </c>
      <c r="BZ134" s="2">
        <f t="shared" si="84"/>
        <v>3.7594833249347214E-7</v>
      </c>
      <c r="CA134" s="2">
        <f t="shared" si="146"/>
        <v>5.4298086481634331E-8</v>
      </c>
      <c r="CB134" s="2"/>
      <c r="CC134" s="6">
        <f t="shared" si="103"/>
        <v>257</v>
      </c>
      <c r="CD134" s="2">
        <f t="shared" si="128"/>
        <v>0</v>
      </c>
      <c r="CE134" s="2">
        <f t="shared" si="128"/>
        <v>0</v>
      </c>
      <c r="CF134" s="2">
        <f t="shared" si="128"/>
        <v>0.05</v>
      </c>
      <c r="CG134" s="2">
        <f t="shared" si="128"/>
        <v>0.95</v>
      </c>
      <c r="CH134" s="2">
        <f t="shared" si="128"/>
        <v>0</v>
      </c>
      <c r="CI134" s="2">
        <f t="shared" si="128"/>
        <v>0</v>
      </c>
      <c r="CJ134" s="2">
        <f t="shared" si="128"/>
        <v>0</v>
      </c>
      <c r="CK134" s="21">
        <f t="shared" si="144"/>
        <v>285602871.03622663</v>
      </c>
      <c r="CL134" s="21">
        <f t="shared" si="144"/>
        <v>41131685.084814459</v>
      </c>
      <c r="CM134" s="21">
        <f t="shared" si="144"/>
        <v>5932464.6867469857</v>
      </c>
      <c r="CN134" s="21">
        <f t="shared" si="144"/>
        <v>856823.80468018888</v>
      </c>
      <c r="CO134" s="21">
        <f t="shared" si="144"/>
        <v>123909.19395778871</v>
      </c>
      <c r="CP134" s="21">
        <f t="shared" si="144"/>
        <v>17940.45366975091</v>
      </c>
      <c r="CQ134" s="21">
        <f t="shared" si="144"/>
        <v>2600.4418864726345</v>
      </c>
      <c r="CR134" s="2">
        <f t="shared" si="137"/>
        <v>45.565528584053467</v>
      </c>
      <c r="CS134" s="2">
        <f t="shared" si="137"/>
        <v>47.464092275055691</v>
      </c>
      <c r="CT134" s="2">
        <f t="shared" si="137"/>
        <v>49.362655966057922</v>
      </c>
      <c r="CU134" s="2">
        <f t="shared" si="137"/>
        <v>51.261219657060153</v>
      </c>
      <c r="CV134" s="2">
        <f t="shared" si="137"/>
        <v>53.159783348062383</v>
      </c>
      <c r="CW134" s="2">
        <f t="shared" si="137"/>
        <v>55.058347039064607</v>
      </c>
      <c r="CX134" s="2">
        <f t="shared" si="137"/>
        <v>56.956910730066838</v>
      </c>
      <c r="CY134" s="2">
        <f t="shared" si="85"/>
        <v>1.80990412570486E-5</v>
      </c>
      <c r="CZ134" s="2">
        <f t="shared" si="85"/>
        <v>2.6065706644369136E-6</v>
      </c>
      <c r="DA134" s="2">
        <f t="shared" si="85"/>
        <v>3.7594833249347214E-7</v>
      </c>
      <c r="DB134" s="2">
        <f t="shared" si="85"/>
        <v>5.4298086481634331E-8</v>
      </c>
      <c r="DC134" s="2">
        <f t="shared" si="85"/>
        <v>7.8522936601894043E-9</v>
      </c>
      <c r="DD134" s="2">
        <f t="shared" si="85"/>
        <v>1.1369108789449253E-9</v>
      </c>
      <c r="DE134" s="2">
        <f t="shared" si="147"/>
        <v>1.6479352892728999E-10</v>
      </c>
      <c r="DF134" s="2"/>
      <c r="DG134" s="6">
        <f t="shared" si="104"/>
        <v>257</v>
      </c>
      <c r="DH134" s="2">
        <f t="shared" si="140"/>
        <v>0.06</v>
      </c>
      <c r="DI134" s="2">
        <f t="shared" si="140"/>
        <v>0.12</v>
      </c>
      <c r="DJ134" s="2">
        <f t="shared" si="140"/>
        <v>0.14000000000000001</v>
      </c>
      <c r="DK134" s="2">
        <f t="shared" si="140"/>
        <v>0.13</v>
      </c>
      <c r="DL134" s="2">
        <f t="shared" si="140"/>
        <v>0.11</v>
      </c>
      <c r="DM134" s="2">
        <f t="shared" si="140"/>
        <v>0.1</v>
      </c>
      <c r="DN134" s="2">
        <f t="shared" si="140"/>
        <v>0.09</v>
      </c>
      <c r="DO134" s="2">
        <f t="shared" si="140"/>
        <v>7.9999990383878047E-2</v>
      </c>
      <c r="DP134" s="2">
        <f t="shared" si="140"/>
        <v>6.3110095952224152E-2</v>
      </c>
      <c r="DQ134" s="2">
        <f t="shared" si="140"/>
        <v>1.4326422613200218E-2</v>
      </c>
      <c r="DR134" s="2">
        <f t="shared" si="140"/>
        <v>1.440319812496953E-3</v>
      </c>
      <c r="DS134" s="2">
        <f t="shared" si="140"/>
        <v>1.4299717021974524E-4</v>
      </c>
      <c r="DT134" s="2">
        <f t="shared" si="140"/>
        <v>0</v>
      </c>
      <c r="DU134" s="21">
        <f t="shared" si="145"/>
        <v>11864929.373493971</v>
      </c>
      <c r="DV134" s="21">
        <f t="shared" si="145"/>
        <v>1713647.6093603778</v>
      </c>
      <c r="DW134" s="21">
        <f t="shared" si="145"/>
        <v>247818.38791557742</v>
      </c>
      <c r="DX134" s="21">
        <f t="shared" si="145"/>
        <v>35880.90733950182</v>
      </c>
      <c r="DY134" s="21">
        <f t="shared" si="145"/>
        <v>5200.8837729452689</v>
      </c>
      <c r="DZ134" s="21">
        <f t="shared" si="145"/>
        <v>754.64714850509688</v>
      </c>
      <c r="EA134" s="21">
        <f t="shared" si="145"/>
        <v>109.60638138998743</v>
      </c>
      <c r="EB134" s="21">
        <f t="shared" si="145"/>
        <v>15.934096132549744</v>
      </c>
      <c r="EC134" s="21">
        <f t="shared" si="145"/>
        <v>2.3184380834232523</v>
      </c>
      <c r="ED134" s="21">
        <f t="shared" si="145"/>
        <v>0.33761271989469988</v>
      </c>
      <c r="EE134" s="21">
        <f t="shared" si="145"/>
        <v>4.9201442170028795E-2</v>
      </c>
      <c r="EF134" s="21">
        <f t="shared" si="145"/>
        <v>7.1755412411611558E-3</v>
      </c>
      <c r="EG134" s="21">
        <f t="shared" si="145"/>
        <v>1.0472075478596831E-3</v>
      </c>
      <c r="EH134" s="2">
        <f t="shared" si="131"/>
        <v>49.362655966057922</v>
      </c>
      <c r="EI134" s="2">
        <f t="shared" si="131"/>
        <v>51.261219657060153</v>
      </c>
      <c r="EJ134" s="2">
        <f t="shared" si="131"/>
        <v>53.159783348062383</v>
      </c>
      <c r="EK134" s="2">
        <f t="shared" si="131"/>
        <v>55.058347039064607</v>
      </c>
      <c r="EL134" s="2">
        <f t="shared" si="131"/>
        <v>56.956910730066838</v>
      </c>
      <c r="EM134" s="2">
        <f t="shared" si="131"/>
        <v>58.855474421069061</v>
      </c>
      <c r="EN134" s="2">
        <f t="shared" si="131"/>
        <v>60.754038112071292</v>
      </c>
      <c r="EO134" s="2">
        <f t="shared" si="131"/>
        <v>62.652601803073523</v>
      </c>
      <c r="EP134" s="2">
        <f t="shared" si="129"/>
        <v>64.551165494075747</v>
      </c>
      <c r="EQ134" s="2">
        <f t="shared" si="129"/>
        <v>66.44972918507797</v>
      </c>
      <c r="ER134" s="2">
        <f t="shared" si="129"/>
        <v>68.348292876080208</v>
      </c>
      <c r="ES134" s="2">
        <f t="shared" si="129"/>
        <v>70.246856567082432</v>
      </c>
      <c r="ET134" s="2">
        <f t="shared" si="129"/>
        <v>72.145420258084656</v>
      </c>
      <c r="EU134" s="2">
        <f t="shared" si="139"/>
        <v>7.5189666498694429E-7</v>
      </c>
      <c r="EV134" s="2">
        <f t="shared" si="139"/>
        <v>1.0859617296326866E-7</v>
      </c>
      <c r="EW134" s="2">
        <f t="shared" si="139"/>
        <v>1.5704587320378809E-8</v>
      </c>
      <c r="EX134" s="2">
        <f t="shared" si="138"/>
        <v>2.2738217578898506E-9</v>
      </c>
      <c r="EY134" s="2">
        <f t="shared" si="138"/>
        <v>3.2958705785457998E-10</v>
      </c>
      <c r="EZ134" s="2">
        <f t="shared" si="138"/>
        <v>4.7823013213250784E-11</v>
      </c>
      <c r="FA134" s="2">
        <f t="shared" si="138"/>
        <v>6.9459050310511717E-12</v>
      </c>
      <c r="FB134" s="2">
        <f t="shared" si="114"/>
        <v>1.009765280896689E-12</v>
      </c>
      <c r="FC134" s="2">
        <f t="shared" si="114"/>
        <v>1.4692256548943307E-13</v>
      </c>
      <c r="FD134" s="2">
        <f t="shared" si="114"/>
        <v>2.1394975912211666E-14</v>
      </c>
      <c r="FE134" s="2">
        <f t="shared" si="114"/>
        <v>3.117962114703981E-15</v>
      </c>
      <c r="FF134" s="2">
        <f t="shared" si="114"/>
        <v>4.5472377954126479E-16</v>
      </c>
      <c r="FG134" s="2">
        <f t="shared" si="114"/>
        <v>6.6362962475265122E-17</v>
      </c>
    </row>
    <row r="135" spans="1:163" x14ac:dyDescent="0.25">
      <c r="A135" s="19">
        <v>117</v>
      </c>
      <c r="B135" s="19">
        <v>259</v>
      </c>
      <c r="C135" s="4">
        <f t="shared" si="105"/>
        <v>117</v>
      </c>
      <c r="D135" s="20">
        <f t="shared" si="105"/>
        <v>259</v>
      </c>
      <c r="E135" s="8">
        <f t="shared" si="92"/>
        <v>532.16000000000008</v>
      </c>
      <c r="F135" s="21">
        <f t="shared" si="111"/>
        <v>6.3371356147021542E-14</v>
      </c>
      <c r="G135" s="28">
        <f t="shared" si="93"/>
        <v>0.27270167109809051</v>
      </c>
      <c r="H135" s="7">
        <f t="shared" si="94"/>
        <v>9.0909715339071284E-3</v>
      </c>
      <c r="I135" s="32">
        <f t="shared" si="95"/>
        <v>95.132695106211585</v>
      </c>
      <c r="J135" s="2">
        <f t="shared" si="106"/>
        <v>5.0032277309536948</v>
      </c>
      <c r="K135" s="2">
        <f t="shared" si="96"/>
        <v>27.226542741710706</v>
      </c>
      <c r="L135" s="2">
        <f t="shared" si="112"/>
        <v>1.6075997675072382</v>
      </c>
      <c r="M135" s="2">
        <f t="shared" si="97"/>
        <v>1</v>
      </c>
      <c r="N135" s="2">
        <f t="shared" si="98"/>
        <v>1</v>
      </c>
      <c r="O135" s="29">
        <f t="shared" si="99"/>
        <v>1</v>
      </c>
      <c r="P135" s="2">
        <f t="shared" si="100"/>
        <v>0.91617265313760388</v>
      </c>
      <c r="Q135" s="6">
        <f t="shared" si="101"/>
        <v>259</v>
      </c>
      <c r="R135" s="2">
        <f t="shared" si="126"/>
        <v>0.05</v>
      </c>
      <c r="S135" s="2">
        <f t="shared" si="126"/>
        <v>0.1</v>
      </c>
      <c r="T135" s="2">
        <f t="shared" si="126"/>
        <v>0.15</v>
      </c>
      <c r="U135" s="2">
        <f t="shared" si="126"/>
        <v>0.2</v>
      </c>
      <c r="V135" s="2">
        <f t="shared" si="126"/>
        <v>0.2</v>
      </c>
      <c r="W135" s="2">
        <f t="shared" si="126"/>
        <v>0.15</v>
      </c>
      <c r="X135" s="2">
        <f t="shared" si="126"/>
        <v>0.1</v>
      </c>
      <c r="Y135" s="2">
        <f t="shared" si="126"/>
        <v>0.05</v>
      </c>
      <c r="Z135" s="21">
        <f t="shared" si="142"/>
        <v>786572216702.92566</v>
      </c>
      <c r="AA135" s="21">
        <f t="shared" si="142"/>
        <v>113267831779.74809</v>
      </c>
      <c r="AB135" s="21">
        <f t="shared" si="142"/>
        <v>16344582035.222712</v>
      </c>
      <c r="AC135" s="21">
        <f t="shared" si="142"/>
        <v>2362998734.4313173</v>
      </c>
      <c r="AD135" s="21">
        <f t="shared" si="142"/>
        <v>342222248.24430633</v>
      </c>
      <c r="AE135" s="21">
        <f t="shared" si="142"/>
        <v>49641932.177465826</v>
      </c>
      <c r="AF135" s="21">
        <f t="shared" si="142"/>
        <v>7211608.737893288</v>
      </c>
      <c r="AG135" s="21">
        <f t="shared" si="142"/>
        <v>1049087.711643917</v>
      </c>
      <c r="AH135" s="2">
        <f t="shared" si="130"/>
        <v>37.828567589512218</v>
      </c>
      <c r="AI135" s="2">
        <f t="shared" si="130"/>
        <v>39.719995968987831</v>
      </c>
      <c r="AJ135" s="2">
        <f t="shared" si="130"/>
        <v>41.611424348463437</v>
      </c>
      <c r="AK135" s="2">
        <f t="shared" si="130"/>
        <v>43.50285272793905</v>
      </c>
      <c r="AL135" s="2">
        <f t="shared" si="130"/>
        <v>45.394281107414663</v>
      </c>
      <c r="AM135" s="2">
        <f t="shared" si="130"/>
        <v>47.285709486890269</v>
      </c>
      <c r="AN135" s="2">
        <f t="shared" si="130"/>
        <v>49.177137866365882</v>
      </c>
      <c r="AO135" s="2">
        <f t="shared" si="130"/>
        <v>51.068566245841495</v>
      </c>
      <c r="AP135" s="2">
        <f t="shared" si="141"/>
        <v>4.9846148080035395E-2</v>
      </c>
      <c r="AQ135" s="2">
        <f t="shared" si="141"/>
        <v>7.1779361077154141E-3</v>
      </c>
      <c r="AR135" s="2">
        <f t="shared" si="141"/>
        <v>1.0357783292283117E-3</v>
      </c>
      <c r="AS135" s="2">
        <f t="shared" si="141"/>
        <v>1.4974643437460838E-4</v>
      </c>
      <c r="AT135" s="2">
        <f t="shared" si="125"/>
        <v>2.1687087974924374E-5</v>
      </c>
      <c r="AU135" s="2">
        <f t="shared" si="125"/>
        <v>3.1458765638444779E-6</v>
      </c>
      <c r="AV135" s="2">
        <f t="shared" si="125"/>
        <v>4.5700942572200842E-7</v>
      </c>
      <c r="AW135" s="2">
        <f t="shared" si="125"/>
        <v>6.6482111004050543E-8</v>
      </c>
      <c r="AX135" s="2"/>
      <c r="AY135" s="6">
        <f t="shared" si="102"/>
        <v>259</v>
      </c>
      <c r="AZ135" s="2">
        <f t="shared" si="127"/>
        <v>0.05</v>
      </c>
      <c r="BA135" s="2">
        <f t="shared" si="127"/>
        <v>0.15</v>
      </c>
      <c r="BB135" s="2">
        <f t="shared" si="127"/>
        <v>0.2</v>
      </c>
      <c r="BC135" s="2">
        <f t="shared" si="127"/>
        <v>0.2</v>
      </c>
      <c r="BD135" s="2">
        <f t="shared" si="127"/>
        <v>0.2</v>
      </c>
      <c r="BE135" s="2">
        <f t="shared" si="127"/>
        <v>0.15</v>
      </c>
      <c r="BF135" s="2">
        <f t="shared" si="127"/>
        <v>0.05</v>
      </c>
      <c r="BG135" s="21">
        <f t="shared" si="143"/>
        <v>113038344091.68192</v>
      </c>
      <c r="BH135" s="21">
        <f t="shared" si="143"/>
        <v>16310312709.276501</v>
      </c>
      <c r="BI135" s="21">
        <f t="shared" si="143"/>
        <v>2357888255.6259255</v>
      </c>
      <c r="BJ135" s="21">
        <f t="shared" si="143"/>
        <v>341460950.65246093</v>
      </c>
      <c r="BK135" s="21">
        <f t="shared" si="143"/>
        <v>49528617.900629409</v>
      </c>
      <c r="BL135" s="21">
        <f t="shared" si="143"/>
        <v>7194753.6014255043</v>
      </c>
      <c r="BM135" s="21">
        <f t="shared" si="143"/>
        <v>1046581.8229419922</v>
      </c>
      <c r="BN135" s="2">
        <f t="shared" si="136"/>
        <v>39.719995968987831</v>
      </c>
      <c r="BO135" s="2">
        <f t="shared" si="136"/>
        <v>41.611424348463437</v>
      </c>
      <c r="BP135" s="2">
        <f t="shared" si="136"/>
        <v>43.50285272793905</v>
      </c>
      <c r="BQ135" s="2">
        <f t="shared" si="136"/>
        <v>45.394281107414663</v>
      </c>
      <c r="BR135" s="2">
        <f t="shared" si="136"/>
        <v>47.285709486890269</v>
      </c>
      <c r="BS135" s="2">
        <f t="shared" si="136"/>
        <v>49.177137866365882</v>
      </c>
      <c r="BT135" s="2">
        <f t="shared" si="136"/>
        <v>51.068566245841495</v>
      </c>
      <c r="BU135" s="2">
        <f t="shared" ref="BU135:BZ148" si="148">$BB$7*$E135*EXP((-BN135))*(1-(BN135^2+2.334733*BN135+0.250621)/(BN135^2+3.330657*BN135+1.681534))</f>
        <v>7.1633931617036154E-3</v>
      </c>
      <c r="BV135" s="2">
        <f t="shared" si="148"/>
        <v>1.0336066355688561E-3</v>
      </c>
      <c r="BW135" s="2">
        <f t="shared" si="148"/>
        <v>1.494225764021501E-4</v>
      </c>
      <c r="BX135" s="2">
        <f t="shared" si="148"/>
        <v>2.1638843514097667E-5</v>
      </c>
      <c r="BY135" s="2">
        <f t="shared" si="148"/>
        <v>3.1386956844505353E-6</v>
      </c>
      <c r="BZ135" s="2">
        <f t="shared" si="148"/>
        <v>4.5594129286600185E-7</v>
      </c>
      <c r="CA135" s="2">
        <f t="shared" si="146"/>
        <v>6.6323309438656089E-8</v>
      </c>
      <c r="CB135" s="2"/>
      <c r="CC135" s="6">
        <f t="shared" si="103"/>
        <v>259</v>
      </c>
      <c r="CD135" s="2">
        <f t="shared" si="128"/>
        <v>0</v>
      </c>
      <c r="CE135" s="2">
        <f t="shared" si="128"/>
        <v>0</v>
      </c>
      <c r="CF135" s="2">
        <f t="shared" si="128"/>
        <v>0.05</v>
      </c>
      <c r="CG135" s="2">
        <f t="shared" si="128"/>
        <v>0.95</v>
      </c>
      <c r="CH135" s="2">
        <f t="shared" si="128"/>
        <v>0</v>
      </c>
      <c r="CI135" s="2">
        <f t="shared" si="128"/>
        <v>0</v>
      </c>
      <c r="CJ135" s="2">
        <f t="shared" si="128"/>
        <v>0</v>
      </c>
      <c r="CK135" s="21">
        <f t="shared" si="144"/>
        <v>341460950.65246093</v>
      </c>
      <c r="CL135" s="21">
        <f t="shared" si="144"/>
        <v>49528617.900629409</v>
      </c>
      <c r="CM135" s="21">
        <f t="shared" si="144"/>
        <v>7194753.6014255043</v>
      </c>
      <c r="CN135" s="21">
        <f t="shared" si="144"/>
        <v>1046581.8229419922</v>
      </c>
      <c r="CO135" s="21">
        <f t="shared" si="144"/>
        <v>152435.44250784084</v>
      </c>
      <c r="CP135" s="21">
        <f t="shared" si="144"/>
        <v>22228.823558995369</v>
      </c>
      <c r="CQ135" s="21">
        <f t="shared" si="144"/>
        <v>3245.1197643575933</v>
      </c>
      <c r="CR135" s="2">
        <f t="shared" si="137"/>
        <v>45.394281107414663</v>
      </c>
      <c r="CS135" s="2">
        <f t="shared" si="137"/>
        <v>47.285709486890269</v>
      </c>
      <c r="CT135" s="2">
        <f t="shared" si="137"/>
        <v>49.177137866365882</v>
      </c>
      <c r="CU135" s="2">
        <f t="shared" si="137"/>
        <v>51.068566245841495</v>
      </c>
      <c r="CV135" s="2">
        <f t="shared" si="137"/>
        <v>52.959994625317108</v>
      </c>
      <c r="CW135" s="2">
        <f t="shared" si="137"/>
        <v>54.851423004792721</v>
      </c>
      <c r="CX135" s="2">
        <f t="shared" si="137"/>
        <v>56.742851384268327</v>
      </c>
      <c r="CY135" s="2">
        <f t="shared" ref="CY135:DD148" si="149">$CF$7*$E135*EXP((-CR135))*(1-(CR135^2+2.334733*CR135+0.250621)/(CR135^2+3.330657*CR135+1.681534))</f>
        <v>2.1638843514097667E-5</v>
      </c>
      <c r="CZ135" s="2">
        <f t="shared" si="149"/>
        <v>3.1386956844505353E-6</v>
      </c>
      <c r="DA135" s="2">
        <f t="shared" si="149"/>
        <v>4.5594129286600185E-7</v>
      </c>
      <c r="DB135" s="2">
        <f t="shared" si="149"/>
        <v>6.6323309438656089E-8</v>
      </c>
      <c r="DC135" s="2">
        <f t="shared" si="149"/>
        <v>9.6600407165932148E-9</v>
      </c>
      <c r="DD135" s="2">
        <f t="shared" si="149"/>
        <v>1.4086706944863992E-9</v>
      </c>
      <c r="DE135" s="2">
        <f t="shared" si="147"/>
        <v>2.0564764032684379E-10</v>
      </c>
      <c r="DF135" s="2"/>
      <c r="DG135" s="6">
        <f t="shared" si="104"/>
        <v>259</v>
      </c>
      <c r="DH135" s="2">
        <f t="shared" si="140"/>
        <v>0.06</v>
      </c>
      <c r="DI135" s="2">
        <f t="shared" si="140"/>
        <v>0.12</v>
      </c>
      <c r="DJ135" s="2">
        <f t="shared" si="140"/>
        <v>0.14000000000000001</v>
      </c>
      <c r="DK135" s="2">
        <f t="shared" si="140"/>
        <v>0.13</v>
      </c>
      <c r="DL135" s="2">
        <f t="shared" si="140"/>
        <v>0.11</v>
      </c>
      <c r="DM135" s="2">
        <f t="shared" si="140"/>
        <v>0.1</v>
      </c>
      <c r="DN135" s="2">
        <f t="shared" si="140"/>
        <v>0.09</v>
      </c>
      <c r="DO135" s="2">
        <f t="shared" si="140"/>
        <v>7.9999999879636158E-2</v>
      </c>
      <c r="DP135" s="2">
        <f t="shared" si="140"/>
        <v>6.6433852583770922E-2</v>
      </c>
      <c r="DQ135" s="2">
        <f t="shared" si="140"/>
        <v>1.7689151319437362E-2</v>
      </c>
      <c r="DR135" s="2">
        <f t="shared" si="140"/>
        <v>1.862267748795946E-3</v>
      </c>
      <c r="DS135" s="2">
        <f t="shared" si="140"/>
        <v>1.8738160596352805E-4</v>
      </c>
      <c r="DT135" s="2">
        <f t="shared" si="140"/>
        <v>0</v>
      </c>
      <c r="DU135" s="21">
        <f t="shared" si="145"/>
        <v>14389507.202851009</v>
      </c>
      <c r="DV135" s="21">
        <f t="shared" si="145"/>
        <v>2093163.6458839844</v>
      </c>
      <c r="DW135" s="21">
        <f t="shared" si="145"/>
        <v>304870.88501568168</v>
      </c>
      <c r="DX135" s="21">
        <f t="shared" si="145"/>
        <v>44457.647117990738</v>
      </c>
      <c r="DY135" s="21">
        <f t="shared" si="145"/>
        <v>6490.2395287151867</v>
      </c>
      <c r="DZ135" s="21">
        <f t="shared" si="145"/>
        <v>948.47945323334602</v>
      </c>
      <c r="EA135" s="21">
        <f t="shared" si="145"/>
        <v>138.74589808109687</v>
      </c>
      <c r="EB135" s="21">
        <f t="shared" si="145"/>
        <v>20.31477326939574</v>
      </c>
      <c r="EC135" s="21">
        <f t="shared" si="145"/>
        <v>2.9770093840828569</v>
      </c>
      <c r="ED135" s="21">
        <f t="shared" si="145"/>
        <v>0.43661995912882462</v>
      </c>
      <c r="EE135" s="21">
        <f t="shared" si="145"/>
        <v>6.4085921311293495E-2</v>
      </c>
      <c r="EF135" s="21">
        <f t="shared" si="145"/>
        <v>9.4132462101077976E-3</v>
      </c>
      <c r="EG135" s="21">
        <f t="shared" si="145"/>
        <v>1.3836218568696512E-3</v>
      </c>
      <c r="EH135" s="2">
        <f t="shared" si="131"/>
        <v>49.177137866365882</v>
      </c>
      <c r="EI135" s="2">
        <f t="shared" si="131"/>
        <v>51.068566245841495</v>
      </c>
      <c r="EJ135" s="2">
        <f t="shared" si="131"/>
        <v>52.959994625317108</v>
      </c>
      <c r="EK135" s="2">
        <f t="shared" si="131"/>
        <v>54.851423004792721</v>
      </c>
      <c r="EL135" s="2">
        <f t="shared" si="131"/>
        <v>56.742851384268327</v>
      </c>
      <c r="EM135" s="2">
        <f t="shared" si="131"/>
        <v>58.63427976374394</v>
      </c>
      <c r="EN135" s="2">
        <f t="shared" si="131"/>
        <v>60.525708143219553</v>
      </c>
      <c r="EO135" s="2">
        <f t="shared" si="131"/>
        <v>62.417136522695159</v>
      </c>
      <c r="EP135" s="2">
        <f t="shared" si="129"/>
        <v>64.308564902170772</v>
      </c>
      <c r="EQ135" s="2">
        <f t="shared" si="129"/>
        <v>66.199993281646385</v>
      </c>
      <c r="ER135" s="2">
        <f t="shared" si="129"/>
        <v>68.091421661121998</v>
      </c>
      <c r="ES135" s="2">
        <f t="shared" si="129"/>
        <v>69.982850040597597</v>
      </c>
      <c r="ET135" s="2">
        <f t="shared" si="129"/>
        <v>71.87427842007321</v>
      </c>
      <c r="EU135" s="2">
        <f t="shared" si="139"/>
        <v>9.1188258573200369E-7</v>
      </c>
      <c r="EV135" s="2">
        <f t="shared" si="139"/>
        <v>1.3264661887731218E-7</v>
      </c>
      <c r="EW135" s="2">
        <f t="shared" si="139"/>
        <v>1.932008143318643E-8</v>
      </c>
      <c r="EX135" s="2">
        <f t="shared" si="138"/>
        <v>2.8173413889727983E-9</v>
      </c>
      <c r="EY135" s="2">
        <f t="shared" si="138"/>
        <v>4.1129528065368758E-10</v>
      </c>
      <c r="EZ135" s="2">
        <f t="shared" si="138"/>
        <v>6.010642922898267E-11</v>
      </c>
      <c r="FA135" s="2">
        <f t="shared" si="138"/>
        <v>8.7925157212355464E-12</v>
      </c>
      <c r="FB135" s="2">
        <f t="shared" si="114"/>
        <v>1.2873747319008713E-12</v>
      </c>
      <c r="FC135" s="2">
        <f t="shared" si="114"/>
        <v>1.8865712193174006E-13</v>
      </c>
      <c r="FD135" s="2">
        <f t="shared" si="114"/>
        <v>2.766919893085075E-14</v>
      </c>
      <c r="FE135" s="2">
        <f t="shared" si="114"/>
        <v>4.0612117434279793E-15</v>
      </c>
      <c r="FF135" s="2">
        <f t="shared" si="114"/>
        <v>5.9653017808034221E-16</v>
      </c>
      <c r="FG135" s="2">
        <f t="shared" si="114"/>
        <v>8.7681993464489976E-17</v>
      </c>
    </row>
    <row r="136" spans="1:163" x14ac:dyDescent="0.25">
      <c r="A136" s="19">
        <v>118</v>
      </c>
      <c r="B136" s="19">
        <v>261</v>
      </c>
      <c r="C136" s="4">
        <f t="shared" si="105"/>
        <v>118</v>
      </c>
      <c r="D136" s="20">
        <f t="shared" si="105"/>
        <v>261</v>
      </c>
      <c r="E136" s="8">
        <f t="shared" si="92"/>
        <v>534.16000000000008</v>
      </c>
      <c r="F136" s="21">
        <f t="shared" si="111"/>
        <v>6.3371356147021542E-14</v>
      </c>
      <c r="G136" s="7">
        <f t="shared" si="93"/>
        <v>0.26718910925995693</v>
      </c>
      <c r="H136" s="7">
        <f t="shared" si="94"/>
        <v>9.104416806683063E-3</v>
      </c>
      <c r="I136" s="32">
        <f t="shared" si="95"/>
        <v>95.173935051670611</v>
      </c>
      <c r="J136" s="2">
        <f t="shared" si="106"/>
        <v>5.0924467122644819</v>
      </c>
      <c r="K136" s="2">
        <f t="shared" si="96"/>
        <v>28.846955170341758</v>
      </c>
      <c r="L136" s="2">
        <f t="shared" si="112"/>
        <v>1.6128310569575428</v>
      </c>
      <c r="M136" s="2">
        <f t="shared" si="97"/>
        <v>1</v>
      </c>
      <c r="N136" s="2">
        <f t="shared" si="98"/>
        <v>1</v>
      </c>
      <c r="O136" s="2">
        <f t="shared" si="99"/>
        <v>1</v>
      </c>
      <c r="P136" s="2">
        <f t="shared" si="100"/>
        <v>0.92264322119944775</v>
      </c>
      <c r="Q136" s="6">
        <f t="shared" si="101"/>
        <v>261</v>
      </c>
      <c r="R136" s="2">
        <f t="shared" si="126"/>
        <v>0.05</v>
      </c>
      <c r="S136" s="2">
        <f t="shared" si="126"/>
        <v>0.1</v>
      </c>
      <c r="T136" s="2">
        <f t="shared" si="126"/>
        <v>0.15</v>
      </c>
      <c r="U136" s="2">
        <f t="shared" si="126"/>
        <v>0.2</v>
      </c>
      <c r="V136" s="2">
        <f t="shared" si="126"/>
        <v>0.2</v>
      </c>
      <c r="W136" s="2">
        <f t="shared" si="126"/>
        <v>0.15</v>
      </c>
      <c r="X136" s="2">
        <f t="shared" si="126"/>
        <v>0.1</v>
      </c>
      <c r="Y136" s="2">
        <f t="shared" ref="Y136:Y148" si="150">Y$10*(1-EXP((-AG136)))</f>
        <v>0.05</v>
      </c>
      <c r="Z136" s="21">
        <f t="shared" si="142"/>
        <v>912916408657.25757</v>
      </c>
      <c r="AA136" s="21">
        <f t="shared" si="142"/>
        <v>132396964026.53778</v>
      </c>
      <c r="AB136" s="21">
        <f t="shared" si="142"/>
        <v>19240838844.553734</v>
      </c>
      <c r="AC136" s="21">
        <f t="shared" si="142"/>
        <v>2801509921.3644733</v>
      </c>
      <c r="AD136" s="21">
        <f t="shared" si="142"/>
        <v>408615829.92742413</v>
      </c>
      <c r="AE136" s="21">
        <f t="shared" si="142"/>
        <v>59694414.772784106</v>
      </c>
      <c r="AF136" s="21">
        <f t="shared" si="142"/>
        <v>8733635.7962221261</v>
      </c>
      <c r="AG136" s="21">
        <f t="shared" si="142"/>
        <v>1279535.8628098231</v>
      </c>
      <c r="AH136" s="2">
        <f t="shared" si="130"/>
        <v>37.686929999316348</v>
      </c>
      <c r="AI136" s="2">
        <f t="shared" si="130"/>
        <v>39.57127649928217</v>
      </c>
      <c r="AJ136" s="2">
        <f t="shared" si="130"/>
        <v>41.455622999247986</v>
      </c>
      <c r="AK136" s="2">
        <f t="shared" si="130"/>
        <v>43.339969499213801</v>
      </c>
      <c r="AL136" s="2">
        <f t="shared" si="130"/>
        <v>45.224315999179616</v>
      </c>
      <c r="AM136" s="2">
        <f t="shared" si="130"/>
        <v>47.108662499145439</v>
      </c>
      <c r="AN136" s="2">
        <f t="shared" si="130"/>
        <v>48.993008999111254</v>
      </c>
      <c r="AO136" s="2">
        <f t="shared" si="130"/>
        <v>50.877355499077076</v>
      </c>
      <c r="AP136" s="2">
        <f t="shared" si="141"/>
        <v>5.7852750865481015E-2</v>
      </c>
      <c r="AQ136" s="2">
        <f t="shared" si="141"/>
        <v>8.3901751601101974E-3</v>
      </c>
      <c r="AR136" s="2">
        <f t="shared" si="141"/>
        <v>1.2193180509856643E-3</v>
      </c>
      <c r="AS136" s="2">
        <f t="shared" si="141"/>
        <v>1.7753548297620256E-4</v>
      </c>
      <c r="AT136" s="2">
        <f t="shared" si="125"/>
        <v>2.5894539285641598E-5</v>
      </c>
      <c r="AU136" s="2">
        <f t="shared" si="125"/>
        <v>3.7829160185541282E-6</v>
      </c>
      <c r="AV136" s="2">
        <f t="shared" si="125"/>
        <v>5.534623445007687E-7</v>
      </c>
      <c r="AW136" s="2">
        <f t="shared" si="125"/>
        <v>8.1085922865007831E-8</v>
      </c>
      <c r="AX136" s="2"/>
      <c r="AY136" s="6">
        <f t="shared" si="102"/>
        <v>261</v>
      </c>
      <c r="AZ136" s="2">
        <f t="shared" si="127"/>
        <v>0.05</v>
      </c>
      <c r="BA136" s="2">
        <f t="shared" si="127"/>
        <v>0.15</v>
      </c>
      <c r="BB136" s="2">
        <f t="shared" si="127"/>
        <v>0.2</v>
      </c>
      <c r="BC136" s="2">
        <f t="shared" si="127"/>
        <v>0.2</v>
      </c>
      <c r="BD136" s="2">
        <f t="shared" si="127"/>
        <v>0.2</v>
      </c>
      <c r="BE136" s="2">
        <f t="shared" si="127"/>
        <v>0.15</v>
      </c>
      <c r="BF136" s="2">
        <f t="shared" si="127"/>
        <v>0.05</v>
      </c>
      <c r="BG136" s="21">
        <f t="shared" si="143"/>
        <v>132129482149.56793</v>
      </c>
      <c r="BH136" s="21">
        <f t="shared" si="143"/>
        <v>19200605470.724571</v>
      </c>
      <c r="BI136" s="21">
        <f t="shared" si="143"/>
        <v>2795466525.5577583</v>
      </c>
      <c r="BJ136" s="21">
        <f t="shared" si="143"/>
        <v>407709040.96929061</v>
      </c>
      <c r="BK136" s="21">
        <f t="shared" si="143"/>
        <v>59558469.727592818</v>
      </c>
      <c r="BL136" s="21">
        <f t="shared" si="143"/>
        <v>8713268.4986486882</v>
      </c>
      <c r="BM136" s="21">
        <f t="shared" si="143"/>
        <v>1276485.993015056</v>
      </c>
      <c r="BN136" s="2">
        <f t="shared" si="136"/>
        <v>39.57127649928217</v>
      </c>
      <c r="BO136" s="2">
        <f t="shared" si="136"/>
        <v>41.455622999247986</v>
      </c>
      <c r="BP136" s="2">
        <f t="shared" si="136"/>
        <v>43.339969499213801</v>
      </c>
      <c r="BQ136" s="2">
        <f t="shared" si="136"/>
        <v>45.224315999179616</v>
      </c>
      <c r="BR136" s="2">
        <f t="shared" si="136"/>
        <v>47.108662499145439</v>
      </c>
      <c r="BS136" s="2">
        <f t="shared" si="136"/>
        <v>48.993008999111254</v>
      </c>
      <c r="BT136" s="2">
        <f t="shared" si="136"/>
        <v>50.877355499077076</v>
      </c>
      <c r="BU136" s="2">
        <f t="shared" si="148"/>
        <v>8.3732244708218679E-3</v>
      </c>
      <c r="BV136" s="2">
        <f t="shared" si="148"/>
        <v>1.2167684075237402E-3</v>
      </c>
      <c r="BW136" s="2">
        <f t="shared" si="148"/>
        <v>1.7715250478819779E-4</v>
      </c>
      <c r="BX136" s="2">
        <f t="shared" si="148"/>
        <v>2.5837074839625532E-5</v>
      </c>
      <c r="BY136" s="2">
        <f t="shared" si="148"/>
        <v>3.7743009966788883E-6</v>
      </c>
      <c r="BZ136" s="2">
        <f t="shared" si="148"/>
        <v>5.5217164123249003E-7</v>
      </c>
      <c r="CA136" s="2">
        <f t="shared" si="146"/>
        <v>8.0892648480041631E-8</v>
      </c>
      <c r="CB136" s="2"/>
      <c r="CC136" s="6">
        <f t="shared" si="103"/>
        <v>261</v>
      </c>
      <c r="CD136" s="2">
        <f t="shared" si="128"/>
        <v>0</v>
      </c>
      <c r="CE136" s="2">
        <f t="shared" si="128"/>
        <v>0</v>
      </c>
      <c r="CF136" s="2">
        <f t="shared" si="128"/>
        <v>0.05</v>
      </c>
      <c r="CG136" s="2">
        <f t="shared" si="128"/>
        <v>0.95</v>
      </c>
      <c r="CH136" s="2">
        <f t="shared" si="128"/>
        <v>0</v>
      </c>
      <c r="CI136" s="2">
        <f t="shared" si="128"/>
        <v>0</v>
      </c>
      <c r="CJ136" s="2">
        <f t="shared" si="128"/>
        <v>0</v>
      </c>
      <c r="CK136" s="21">
        <f t="shared" si="144"/>
        <v>407709040.96929061</v>
      </c>
      <c r="CL136" s="21">
        <f t="shared" si="144"/>
        <v>59558469.727592818</v>
      </c>
      <c r="CM136" s="21">
        <f t="shared" si="144"/>
        <v>8713268.4986486882</v>
      </c>
      <c r="CN136" s="21">
        <f t="shared" si="144"/>
        <v>1276485.993015056</v>
      </c>
      <c r="CO136" s="21">
        <f t="shared" si="144"/>
        <v>187243.33850248641</v>
      </c>
      <c r="CP136" s="21">
        <f t="shared" si="144"/>
        <v>27498.836977634593</v>
      </c>
      <c r="CQ136" s="21">
        <f t="shared" si="144"/>
        <v>4043.0200072382981</v>
      </c>
      <c r="CR136" s="2">
        <f t="shared" si="137"/>
        <v>45.224315999179616</v>
      </c>
      <c r="CS136" s="2">
        <f t="shared" si="137"/>
        <v>47.108662499145439</v>
      </c>
      <c r="CT136" s="2">
        <f t="shared" si="137"/>
        <v>48.993008999111254</v>
      </c>
      <c r="CU136" s="2">
        <f t="shared" si="137"/>
        <v>50.877355499077076</v>
      </c>
      <c r="CV136" s="2">
        <f t="shared" si="137"/>
        <v>52.761701999042891</v>
      </c>
      <c r="CW136" s="2">
        <f t="shared" si="137"/>
        <v>54.646048499008714</v>
      </c>
      <c r="CX136" s="2">
        <f t="shared" si="137"/>
        <v>56.530394998974529</v>
      </c>
      <c r="CY136" s="2">
        <f t="shared" si="149"/>
        <v>2.5837074839625532E-5</v>
      </c>
      <c r="CZ136" s="2">
        <f t="shared" si="149"/>
        <v>3.7743009966788883E-6</v>
      </c>
      <c r="DA136" s="2">
        <f t="shared" si="149"/>
        <v>5.5217164123249003E-7</v>
      </c>
      <c r="DB136" s="2">
        <f t="shared" si="149"/>
        <v>8.0892648480041631E-8</v>
      </c>
      <c r="DC136" s="2">
        <f t="shared" si="149"/>
        <v>1.1865864290398384E-8</v>
      </c>
      <c r="DD136" s="2">
        <f t="shared" si="149"/>
        <v>1.742638591738568E-9</v>
      </c>
      <c r="DE136" s="2">
        <f t="shared" si="147"/>
        <v>2.5621166078823192E-10</v>
      </c>
      <c r="DF136" s="2"/>
      <c r="DG136" s="6">
        <f t="shared" si="104"/>
        <v>261</v>
      </c>
      <c r="DH136" s="2">
        <f t="shared" si="140"/>
        <v>0.06</v>
      </c>
      <c r="DI136" s="2">
        <f t="shared" si="140"/>
        <v>0.12</v>
      </c>
      <c r="DJ136" s="2">
        <f t="shared" si="140"/>
        <v>0.14000000000000001</v>
      </c>
      <c r="DK136" s="2">
        <f t="shared" si="140"/>
        <v>0.13</v>
      </c>
      <c r="DL136" s="2">
        <f t="shared" si="140"/>
        <v>0.11</v>
      </c>
      <c r="DM136" s="2">
        <f t="shared" si="140"/>
        <v>0.1</v>
      </c>
      <c r="DN136" s="2">
        <f t="shared" si="140"/>
        <v>0.09</v>
      </c>
      <c r="DO136" s="2">
        <f t="shared" si="140"/>
        <v>7.9999999999526769E-2</v>
      </c>
      <c r="DP136" s="2">
        <f t="shared" si="140"/>
        <v>6.8458296488082396E-2</v>
      </c>
      <c r="DQ136" s="2">
        <f t="shared" si="140"/>
        <v>2.154191885095709E-2</v>
      </c>
      <c r="DR136" s="2">
        <f t="shared" si="140"/>
        <v>2.398037538926959E-3</v>
      </c>
      <c r="DS136" s="2">
        <f t="shared" si="140"/>
        <v>2.4496832195438636E-4</v>
      </c>
      <c r="DT136" s="2">
        <f t="shared" si="140"/>
        <v>0</v>
      </c>
      <c r="DU136" s="21">
        <f t="shared" si="145"/>
        <v>17426536.997297376</v>
      </c>
      <c r="DV136" s="21">
        <f t="shared" si="145"/>
        <v>2552971.986030112</v>
      </c>
      <c r="DW136" s="21">
        <f t="shared" si="145"/>
        <v>374486.67700497282</v>
      </c>
      <c r="DX136" s="21">
        <f t="shared" si="145"/>
        <v>54997.673955269187</v>
      </c>
      <c r="DY136" s="21">
        <f t="shared" si="145"/>
        <v>8086.0400144765963</v>
      </c>
      <c r="DZ136" s="21">
        <f t="shared" si="145"/>
        <v>1190.091347361074</v>
      </c>
      <c r="EA136" s="21">
        <f t="shared" si="145"/>
        <v>175.3273374352467</v>
      </c>
      <c r="EB136" s="21">
        <f t="shared" si="145"/>
        <v>25.853449265196026</v>
      </c>
      <c r="EC136" s="21">
        <f t="shared" si="145"/>
        <v>3.8156072604164351</v>
      </c>
      <c r="ED136" s="21">
        <f t="shared" si="145"/>
        <v>0.56359083777160779</v>
      </c>
      <c r="EE136" s="21">
        <f t="shared" si="145"/>
        <v>8.3310507804729941E-2</v>
      </c>
      <c r="EF136" s="21">
        <f t="shared" si="145"/>
        <v>1.2324046146206918E-2</v>
      </c>
      <c r="EG136" s="21">
        <f t="shared" si="145"/>
        <v>1.8243493357935471E-3</v>
      </c>
      <c r="EH136" s="2">
        <f t="shared" si="131"/>
        <v>48.993008999111254</v>
      </c>
      <c r="EI136" s="2">
        <f t="shared" si="131"/>
        <v>50.877355499077076</v>
      </c>
      <c r="EJ136" s="2">
        <f t="shared" si="131"/>
        <v>52.761701999042891</v>
      </c>
      <c r="EK136" s="2">
        <f t="shared" si="131"/>
        <v>54.646048499008714</v>
      </c>
      <c r="EL136" s="2">
        <f t="shared" si="131"/>
        <v>56.530394998974529</v>
      </c>
      <c r="EM136" s="2">
        <f t="shared" si="131"/>
        <v>58.414741498940344</v>
      </c>
      <c r="EN136" s="2">
        <f t="shared" si="131"/>
        <v>60.299087998906167</v>
      </c>
      <c r="EO136" s="2">
        <f t="shared" si="131"/>
        <v>62.183434498871982</v>
      </c>
      <c r="EP136" s="2">
        <f t="shared" si="129"/>
        <v>64.067780998837804</v>
      </c>
      <c r="EQ136" s="2">
        <f t="shared" si="129"/>
        <v>65.95212749880362</v>
      </c>
      <c r="ER136" s="2">
        <f t="shared" si="129"/>
        <v>67.836473998769435</v>
      </c>
      <c r="ES136" s="2">
        <f t="shared" si="129"/>
        <v>69.72082049873525</v>
      </c>
      <c r="ET136" s="2">
        <f t="shared" si="129"/>
        <v>71.605166998701065</v>
      </c>
      <c r="EU136" s="2">
        <f t="shared" si="139"/>
        <v>1.1043432824649801E-6</v>
      </c>
      <c r="EV136" s="2">
        <f t="shared" si="139"/>
        <v>1.6178529696008326E-7</v>
      </c>
      <c r="EW136" s="2">
        <f t="shared" si="139"/>
        <v>2.3731728580796767E-8</v>
      </c>
      <c r="EX136" s="2">
        <f t="shared" si="138"/>
        <v>3.485277183477136E-9</v>
      </c>
      <c r="EY136" s="2">
        <f t="shared" si="138"/>
        <v>5.1242332157646385E-10</v>
      </c>
      <c r="EZ136" s="2">
        <f t="shared" si="138"/>
        <v>7.5417702621107382E-11</v>
      </c>
      <c r="FA136" s="2">
        <f t="shared" si="138"/>
        <v>1.1110731142918044E-11</v>
      </c>
      <c r="FB136" s="2">
        <f t="shared" si="114"/>
        <v>1.6383681410136905E-12</v>
      </c>
      <c r="FC136" s="2">
        <f t="shared" si="114"/>
        <v>2.4180020661701117E-13</v>
      </c>
      <c r="FD136" s="2">
        <f t="shared" si="114"/>
        <v>3.5715515701622814E-14</v>
      </c>
      <c r="FE136" s="2">
        <f t="shared" si="114"/>
        <v>5.2794998608827605E-15</v>
      </c>
      <c r="FF136" s="2">
        <f t="shared" si="114"/>
        <v>7.8099151750360708E-16</v>
      </c>
      <c r="FG136" s="2">
        <f t="shared" si="114"/>
        <v>1.1561149149515511E-16</v>
      </c>
    </row>
    <row r="137" spans="1:163" x14ac:dyDescent="0.25">
      <c r="A137" s="19">
        <v>119</v>
      </c>
      <c r="B137" s="19">
        <v>263</v>
      </c>
      <c r="C137" s="4">
        <f t="shared" si="105"/>
        <v>119</v>
      </c>
      <c r="D137" s="20">
        <f t="shared" si="105"/>
        <v>263</v>
      </c>
      <c r="E137" s="8">
        <f t="shared" si="92"/>
        <v>536.16000000000008</v>
      </c>
      <c r="F137" s="21">
        <f t="shared" si="111"/>
        <v>6.3371356147021542E-14</v>
      </c>
      <c r="G137" s="7">
        <f t="shared" si="93"/>
        <v>0.26203730699871425</v>
      </c>
      <c r="H137" s="7">
        <f t="shared" si="94"/>
        <v>9.1169821780519491E-3</v>
      </c>
      <c r="I137" s="32">
        <f t="shared" si="95"/>
        <v>95.21250795658392</v>
      </c>
      <c r="J137" s="2">
        <f t="shared" si="106"/>
        <v>5.1772619621979672</v>
      </c>
      <c r="K137" s="2">
        <f t="shared" si="96"/>
        <v>30.477593757558406</v>
      </c>
      <c r="L137" s="2">
        <f t="shared" si="112"/>
        <v>1.6178350966124306</v>
      </c>
      <c r="M137" s="2">
        <f t="shared" si="97"/>
        <v>1</v>
      </c>
      <c r="N137" s="2">
        <f t="shared" si="98"/>
        <v>1</v>
      </c>
      <c r="O137" s="2">
        <f t="shared" si="99"/>
        <v>1</v>
      </c>
      <c r="P137" s="2">
        <f t="shared" si="100"/>
        <v>0.92867308236608304</v>
      </c>
      <c r="Q137" s="6">
        <f t="shared" si="101"/>
        <v>263</v>
      </c>
      <c r="R137" s="2">
        <f t="shared" ref="R137:X148" si="151">R$10*(1-EXP((-Z137)))</f>
        <v>0.05</v>
      </c>
      <c r="S137" s="2">
        <f t="shared" si="151"/>
        <v>0.1</v>
      </c>
      <c r="T137" s="2">
        <f t="shared" si="151"/>
        <v>0.15</v>
      </c>
      <c r="U137" s="2">
        <f t="shared" si="151"/>
        <v>0.2</v>
      </c>
      <c r="V137" s="2">
        <f t="shared" si="151"/>
        <v>0.2</v>
      </c>
      <c r="W137" s="2">
        <f t="shared" si="151"/>
        <v>0.15</v>
      </c>
      <c r="X137" s="2">
        <f t="shared" si="151"/>
        <v>0.1</v>
      </c>
      <c r="Y137" s="2">
        <f t="shared" si="150"/>
        <v>0.05</v>
      </c>
      <c r="Z137" s="21">
        <f t="shared" si="142"/>
        <v>1058406169194.3444</v>
      </c>
      <c r="AA137" s="21">
        <f t="shared" si="142"/>
        <v>154580766574.21732</v>
      </c>
      <c r="AB137" s="21">
        <f t="shared" si="142"/>
        <v>22623366350.762104</v>
      </c>
      <c r="AC137" s="21">
        <f t="shared" si="142"/>
        <v>3317270882.9677896</v>
      </c>
      <c r="AD137" s="21">
        <f t="shared" si="142"/>
        <v>487258342.65206349</v>
      </c>
      <c r="AE137" s="21">
        <f t="shared" si="142"/>
        <v>71685764.797814429</v>
      </c>
      <c r="AF137" s="21">
        <f t="shared" si="142"/>
        <v>10562075.164347921</v>
      </c>
      <c r="AG137" s="21">
        <f t="shared" si="142"/>
        <v>1558337.1865415289</v>
      </c>
      <c r="AH137" s="2">
        <f t="shared" si="130"/>
        <v>37.546349090634926</v>
      </c>
      <c r="AI137" s="2">
        <f t="shared" si="130"/>
        <v>39.423666545166668</v>
      </c>
      <c r="AJ137" s="2">
        <f t="shared" si="130"/>
        <v>41.300983999698417</v>
      </c>
      <c r="AK137" s="2">
        <f t="shared" si="130"/>
        <v>43.178301454230166</v>
      </c>
      <c r="AL137" s="2">
        <f t="shared" si="130"/>
        <v>45.055618908761907</v>
      </c>
      <c r="AM137" s="2">
        <f t="shared" si="130"/>
        <v>46.932936363293656</v>
      </c>
      <c r="AN137" s="2">
        <f t="shared" si="130"/>
        <v>48.810253817825398</v>
      </c>
      <c r="AO137" s="2">
        <f t="shared" si="130"/>
        <v>50.687571272357154</v>
      </c>
      <c r="AP137" s="2">
        <f t="shared" si="141"/>
        <v>6.7072634296221623E-2</v>
      </c>
      <c r="AQ137" s="2">
        <f t="shared" si="141"/>
        <v>9.795992812054401E-3</v>
      </c>
      <c r="AR137" s="2">
        <f t="shared" si="141"/>
        <v>1.4336734062586915E-3</v>
      </c>
      <c r="AS137" s="2">
        <f t="shared" si="141"/>
        <v>2.1021995456069661E-4</v>
      </c>
      <c r="AT137" s="2">
        <f t="shared" si="125"/>
        <v>3.0878221967811391E-5</v>
      </c>
      <c r="AU137" s="2">
        <f t="shared" si="125"/>
        <v>4.5428241316739209E-6</v>
      </c>
      <c r="AV137" s="2">
        <f t="shared" si="125"/>
        <v>6.6933302689150349E-7</v>
      </c>
      <c r="AW137" s="2">
        <f t="shared" si="125"/>
        <v>9.8753940845470813E-8</v>
      </c>
      <c r="AX137" s="2"/>
      <c r="AY137" s="6">
        <f t="shared" si="102"/>
        <v>263</v>
      </c>
      <c r="AZ137" s="2">
        <f t="shared" si="127"/>
        <v>0.05</v>
      </c>
      <c r="BA137" s="2">
        <f t="shared" si="127"/>
        <v>0.15</v>
      </c>
      <c r="BB137" s="2">
        <f t="shared" si="127"/>
        <v>0.2</v>
      </c>
      <c r="BC137" s="2">
        <f t="shared" si="127"/>
        <v>0.2</v>
      </c>
      <c r="BD137" s="2">
        <f t="shared" si="127"/>
        <v>0.2</v>
      </c>
      <c r="BE137" s="2">
        <f t="shared" si="127"/>
        <v>0.15</v>
      </c>
      <c r="BF137" s="2">
        <f t="shared" si="127"/>
        <v>0.05</v>
      </c>
      <c r="BG137" s="21">
        <f t="shared" si="143"/>
        <v>154269355283.28549</v>
      </c>
      <c r="BH137" s="21">
        <f t="shared" si="143"/>
        <v>22576187263.184353</v>
      </c>
      <c r="BI137" s="21">
        <f t="shared" si="143"/>
        <v>3310133157.6058464</v>
      </c>
      <c r="BJ137" s="21">
        <f t="shared" si="143"/>
        <v>486179658.0638907</v>
      </c>
      <c r="BK137" s="21">
        <f t="shared" si="143"/>
        <v>71522889.305217415</v>
      </c>
      <c r="BL137" s="21">
        <f t="shared" si="143"/>
        <v>10537498.368383875</v>
      </c>
      <c r="BM137" s="21">
        <f t="shared" si="143"/>
        <v>1554630.6469443683</v>
      </c>
      <c r="BN137" s="2">
        <f t="shared" si="136"/>
        <v>39.423666545166668</v>
      </c>
      <c r="BO137" s="2">
        <f t="shared" si="136"/>
        <v>41.300983999698417</v>
      </c>
      <c r="BP137" s="2">
        <f t="shared" si="136"/>
        <v>43.178301454230166</v>
      </c>
      <c r="BQ137" s="2">
        <f t="shared" si="136"/>
        <v>45.055618908761907</v>
      </c>
      <c r="BR137" s="2">
        <f t="shared" si="136"/>
        <v>46.932936363293656</v>
      </c>
      <c r="BS137" s="2">
        <f t="shared" si="136"/>
        <v>48.810253817825398</v>
      </c>
      <c r="BT137" s="2">
        <f t="shared" si="136"/>
        <v>50.687571272357154</v>
      </c>
      <c r="BU137" s="2">
        <f t="shared" si="148"/>
        <v>9.7762582562285569E-3</v>
      </c>
      <c r="BV137" s="2">
        <f t="shared" si="148"/>
        <v>1.4306836034971104E-3</v>
      </c>
      <c r="BW137" s="2">
        <f t="shared" si="148"/>
        <v>2.0976762722470525E-4</v>
      </c>
      <c r="BX137" s="2">
        <f t="shared" si="148"/>
        <v>3.0809864262603991E-5</v>
      </c>
      <c r="BY137" s="2">
        <f t="shared" si="148"/>
        <v>4.5325024908249336E-6</v>
      </c>
      <c r="BZ137" s="2">
        <f t="shared" si="148"/>
        <v>6.6777556200151329E-7</v>
      </c>
      <c r="CA137" s="2">
        <f t="shared" si="146"/>
        <v>9.8519052404586135E-8</v>
      </c>
      <c r="CB137" s="2"/>
      <c r="CC137" s="6">
        <f t="shared" si="103"/>
        <v>263</v>
      </c>
      <c r="CD137" s="2">
        <f t="shared" si="128"/>
        <v>0</v>
      </c>
      <c r="CE137" s="2">
        <f t="shared" si="128"/>
        <v>0</v>
      </c>
      <c r="CF137" s="2">
        <f t="shared" si="128"/>
        <v>0.05</v>
      </c>
      <c r="CG137" s="2">
        <f t="shared" si="128"/>
        <v>0.95</v>
      </c>
      <c r="CH137" s="2">
        <f t="shared" si="128"/>
        <v>0</v>
      </c>
      <c r="CI137" s="2">
        <f t="shared" si="128"/>
        <v>0</v>
      </c>
      <c r="CJ137" s="2">
        <f t="shared" si="128"/>
        <v>0</v>
      </c>
      <c r="CK137" s="21">
        <f t="shared" si="144"/>
        <v>486179658.0638907</v>
      </c>
      <c r="CL137" s="21">
        <f t="shared" si="144"/>
        <v>71522889.305217415</v>
      </c>
      <c r="CM137" s="21">
        <f t="shared" si="144"/>
        <v>10537498.368383875</v>
      </c>
      <c r="CN137" s="21">
        <f t="shared" si="144"/>
        <v>1554630.6469443683</v>
      </c>
      <c r="CO137" s="21">
        <f t="shared" si="144"/>
        <v>229653.01681447623</v>
      </c>
      <c r="CP137" s="21">
        <f t="shared" si="144"/>
        <v>33965.23210657778</v>
      </c>
      <c r="CQ137" s="21">
        <f t="shared" si="144"/>
        <v>5028.9870573738863</v>
      </c>
      <c r="CR137" s="2">
        <f t="shared" si="137"/>
        <v>45.055618908761907</v>
      </c>
      <c r="CS137" s="2">
        <f t="shared" si="137"/>
        <v>46.932936363293656</v>
      </c>
      <c r="CT137" s="2">
        <f t="shared" si="137"/>
        <v>48.810253817825398</v>
      </c>
      <c r="CU137" s="2">
        <f t="shared" si="137"/>
        <v>50.687571272357154</v>
      </c>
      <c r="CV137" s="2">
        <f t="shared" si="137"/>
        <v>52.564888726888903</v>
      </c>
      <c r="CW137" s="2">
        <f t="shared" si="137"/>
        <v>54.442206181420644</v>
      </c>
      <c r="CX137" s="2">
        <f t="shared" si="137"/>
        <v>56.319523635952393</v>
      </c>
      <c r="CY137" s="2">
        <f t="shared" si="149"/>
        <v>3.0809864262603991E-5</v>
      </c>
      <c r="CZ137" s="2">
        <f t="shared" si="149"/>
        <v>4.5325024908249336E-6</v>
      </c>
      <c r="DA137" s="2">
        <f t="shared" si="149"/>
        <v>6.6777556200151329E-7</v>
      </c>
      <c r="DB137" s="2">
        <f t="shared" si="149"/>
        <v>9.8519052404586135E-8</v>
      </c>
      <c r="DC137" s="2">
        <f t="shared" si="149"/>
        <v>1.4553423118788106E-8</v>
      </c>
      <c r="DD137" s="2">
        <f t="shared" si="149"/>
        <v>2.1524228204421918E-9</v>
      </c>
      <c r="DE137" s="2">
        <f t="shared" si="147"/>
        <v>3.1869372987160253E-10</v>
      </c>
      <c r="DF137" s="2"/>
      <c r="DG137" s="6">
        <f t="shared" si="104"/>
        <v>263</v>
      </c>
      <c r="DH137" s="2">
        <f t="shared" si="140"/>
        <v>0.06</v>
      </c>
      <c r="DI137" s="2">
        <f t="shared" si="140"/>
        <v>0.12</v>
      </c>
      <c r="DJ137" s="2">
        <f t="shared" si="140"/>
        <v>0.14000000000000001</v>
      </c>
      <c r="DK137" s="2">
        <f t="shared" si="140"/>
        <v>0.13</v>
      </c>
      <c r="DL137" s="2">
        <f t="shared" si="140"/>
        <v>0.11</v>
      </c>
      <c r="DM137" s="2">
        <f t="shared" si="140"/>
        <v>0.1</v>
      </c>
      <c r="DN137" s="2">
        <f t="shared" si="140"/>
        <v>0.09</v>
      </c>
      <c r="DO137" s="2">
        <f t="shared" si="140"/>
        <v>7.9999999999999571E-2</v>
      </c>
      <c r="DP137" s="2">
        <f t="shared" si="140"/>
        <v>6.946901516615181E-2</v>
      </c>
      <c r="DQ137" s="2">
        <f t="shared" si="140"/>
        <v>2.5810902853825514E-2</v>
      </c>
      <c r="DR137" s="2">
        <f t="shared" si="140"/>
        <v>3.0736840856723266E-3</v>
      </c>
      <c r="DS137" s="2">
        <f t="shared" si="140"/>
        <v>3.1948026043381316E-4</v>
      </c>
      <c r="DT137" s="2">
        <f t="shared" si="140"/>
        <v>0</v>
      </c>
      <c r="DU137" s="21">
        <f t="shared" si="145"/>
        <v>21074996.73676775</v>
      </c>
      <c r="DV137" s="21">
        <f t="shared" si="145"/>
        <v>3109261.2938887365</v>
      </c>
      <c r="DW137" s="21">
        <f t="shared" si="145"/>
        <v>459306.03362895246</v>
      </c>
      <c r="DX137" s="21">
        <f t="shared" si="145"/>
        <v>67930.464213155559</v>
      </c>
      <c r="DY137" s="21">
        <f t="shared" si="145"/>
        <v>10057.974114747773</v>
      </c>
      <c r="DZ137" s="21">
        <f t="shared" si="145"/>
        <v>1490.7650014966962</v>
      </c>
      <c r="EA137" s="21">
        <f t="shared" si="145"/>
        <v>221.17329954210891</v>
      </c>
      <c r="EB137" s="21">
        <f t="shared" si="145"/>
        <v>32.84396910380201</v>
      </c>
      <c r="EC137" s="21">
        <f t="shared" si="145"/>
        <v>4.8815170616885917</v>
      </c>
      <c r="ED137" s="21">
        <f t="shared" si="145"/>
        <v>0.72612100493497134</v>
      </c>
      <c r="EE137" s="21">
        <f t="shared" si="145"/>
        <v>0.10809328648703222</v>
      </c>
      <c r="EF137" s="21">
        <f t="shared" si="145"/>
        <v>1.610297274780698E-2</v>
      </c>
      <c r="EG137" s="21">
        <f t="shared" si="145"/>
        <v>2.4005706414692825E-3</v>
      </c>
      <c r="EH137" s="2">
        <f t="shared" si="131"/>
        <v>48.810253817825398</v>
      </c>
      <c r="EI137" s="2">
        <f t="shared" si="131"/>
        <v>50.687571272357154</v>
      </c>
      <c r="EJ137" s="2">
        <f t="shared" si="131"/>
        <v>52.564888726888903</v>
      </c>
      <c r="EK137" s="2">
        <f t="shared" si="131"/>
        <v>54.442206181420644</v>
      </c>
      <c r="EL137" s="2">
        <f t="shared" si="131"/>
        <v>56.319523635952393</v>
      </c>
      <c r="EM137" s="2">
        <f t="shared" si="131"/>
        <v>58.196841090484135</v>
      </c>
      <c r="EN137" s="2">
        <f t="shared" si="131"/>
        <v>60.074158545015884</v>
      </c>
      <c r="EO137" s="2">
        <f t="shared" si="131"/>
        <v>61.951475999547633</v>
      </c>
      <c r="EP137" s="2">
        <f t="shared" si="129"/>
        <v>63.828793454079374</v>
      </c>
      <c r="EQ137" s="2">
        <f t="shared" si="129"/>
        <v>65.706110908611123</v>
      </c>
      <c r="ER137" s="2">
        <f t="shared" si="129"/>
        <v>67.583428363142872</v>
      </c>
      <c r="ES137" s="2">
        <f t="shared" si="129"/>
        <v>69.460745817674606</v>
      </c>
      <c r="ET137" s="2">
        <f t="shared" si="129"/>
        <v>71.338063272206355</v>
      </c>
      <c r="EU137" s="2">
        <f t="shared" si="139"/>
        <v>1.3355511240030266E-6</v>
      </c>
      <c r="EV137" s="2">
        <f t="shared" si="139"/>
        <v>1.9703810480917227E-7</v>
      </c>
      <c r="EW137" s="2">
        <f t="shared" si="139"/>
        <v>2.9106846237576212E-8</v>
      </c>
      <c r="EX137" s="2">
        <f t="shared" si="138"/>
        <v>4.3048456408843836E-9</v>
      </c>
      <c r="EY137" s="2">
        <f t="shared" si="138"/>
        <v>6.3738745974320505E-10</v>
      </c>
      <c r="EZ137" s="2">
        <f t="shared" si="138"/>
        <v>9.4471799841362271E-11</v>
      </c>
      <c r="FA137" s="2">
        <f t="shared" si="138"/>
        <v>1.4016051935494864E-11</v>
      </c>
      <c r="FB137" s="2">
        <f t="shared" si="114"/>
        <v>2.0813668633588096E-12</v>
      </c>
      <c r="FC137" s="2">
        <f t="shared" si="114"/>
        <v>3.0934835625402998E-13</v>
      </c>
      <c r="FD137" s="2">
        <f t="shared" si="114"/>
        <v>4.6015272809567269E-14</v>
      </c>
      <c r="FE137" s="2">
        <f t="shared" si="114"/>
        <v>6.8500181550717512E-15</v>
      </c>
      <c r="FF137" s="2">
        <f t="shared" si="114"/>
        <v>1.0204672210270583E-15</v>
      </c>
      <c r="FG137" s="2">
        <f t="shared" si="114"/>
        <v>1.521274170766339E-16</v>
      </c>
    </row>
    <row r="138" spans="1:163" x14ac:dyDescent="0.25">
      <c r="A138" s="19">
        <v>120</v>
      </c>
      <c r="B138" s="19">
        <v>265</v>
      </c>
      <c r="C138" s="4">
        <f t="shared" si="105"/>
        <v>120</v>
      </c>
      <c r="D138" s="20">
        <f t="shared" si="105"/>
        <v>265</v>
      </c>
      <c r="E138" s="8">
        <f t="shared" si="92"/>
        <v>538.16000000000008</v>
      </c>
      <c r="F138" s="21">
        <f t="shared" si="111"/>
        <v>6.3371356147021542E-14</v>
      </c>
      <c r="G138" s="7">
        <f t="shared" si="93"/>
        <v>0.25700768410347741</v>
      </c>
      <c r="H138" s="7">
        <f t="shared" si="94"/>
        <v>9.1292495509671598E-3</v>
      </c>
      <c r="I138" s="32">
        <f t="shared" si="95"/>
        <v>95.250195778704779</v>
      </c>
      <c r="J138" s="2">
        <f t="shared" si="106"/>
        <v>5.2614258872479285</v>
      </c>
      <c r="K138" s="2">
        <f t="shared" si="96"/>
        <v>32.187715784090592</v>
      </c>
      <c r="L138" s="2">
        <f t="shared" si="112"/>
        <v>1.6228342962665649</v>
      </c>
      <c r="M138" s="2">
        <f t="shared" si="97"/>
        <v>1</v>
      </c>
      <c r="N138" s="2">
        <f t="shared" si="98"/>
        <v>1</v>
      </c>
      <c r="O138" s="2">
        <f t="shared" si="99"/>
        <v>1</v>
      </c>
      <c r="P138" s="2">
        <f t="shared" si="100"/>
        <v>0.934543927236133</v>
      </c>
      <c r="Q138" s="6">
        <f t="shared" si="101"/>
        <v>265</v>
      </c>
      <c r="R138" s="2">
        <f t="shared" si="151"/>
        <v>0.05</v>
      </c>
      <c r="S138" s="2">
        <f t="shared" si="151"/>
        <v>0.1</v>
      </c>
      <c r="T138" s="2">
        <f t="shared" si="151"/>
        <v>0.15</v>
      </c>
      <c r="U138" s="2">
        <f t="shared" si="151"/>
        <v>0.2</v>
      </c>
      <c r="V138" s="2">
        <f t="shared" si="151"/>
        <v>0.2</v>
      </c>
      <c r="W138" s="2">
        <f t="shared" si="151"/>
        <v>0.15</v>
      </c>
      <c r="X138" s="2">
        <f t="shared" si="151"/>
        <v>0.1</v>
      </c>
      <c r="Y138" s="2">
        <f t="shared" si="150"/>
        <v>0.05</v>
      </c>
      <c r="Z138" s="21">
        <f t="shared" si="142"/>
        <v>1225766809746.2585</v>
      </c>
      <c r="AA138" s="21">
        <f t="shared" si="142"/>
        <v>180278667997.07239</v>
      </c>
      <c r="AB138" s="21">
        <f t="shared" si="142"/>
        <v>26569245188.853374</v>
      </c>
      <c r="AC138" s="21">
        <f t="shared" si="142"/>
        <v>3923157821.5592518</v>
      </c>
      <c r="AD138" s="21">
        <f t="shared" si="142"/>
        <v>580292235.31622446</v>
      </c>
      <c r="AE138" s="21">
        <f t="shared" si="142"/>
        <v>85971169.665071487</v>
      </c>
      <c r="AF138" s="21">
        <f t="shared" si="142"/>
        <v>12755615.738772312</v>
      </c>
      <c r="AG138" s="21">
        <f t="shared" si="142"/>
        <v>1895159.2629937828</v>
      </c>
      <c r="AH138" s="2">
        <f t="shared" si="130"/>
        <v>37.406813082419397</v>
      </c>
      <c r="AI138" s="2">
        <f t="shared" si="130"/>
        <v>39.277153736540363</v>
      </c>
      <c r="AJ138" s="2">
        <f t="shared" si="130"/>
        <v>41.147494390661336</v>
      </c>
      <c r="AK138" s="2">
        <f t="shared" si="130"/>
        <v>43.017835044782302</v>
      </c>
      <c r="AL138" s="2">
        <f t="shared" si="130"/>
        <v>44.888175698903275</v>
      </c>
      <c r="AM138" s="2">
        <f t="shared" si="130"/>
        <v>46.758516353024241</v>
      </c>
      <c r="AN138" s="2">
        <f t="shared" si="130"/>
        <v>48.628857007145214</v>
      </c>
      <c r="AO138" s="2">
        <f t="shared" si="130"/>
        <v>50.499197661266187</v>
      </c>
      <c r="AP138" s="2">
        <f t="shared" si="141"/>
        <v>7.7678505053630637E-2</v>
      </c>
      <c r="AQ138" s="2">
        <f t="shared" si="141"/>
        <v>1.1424503675353201E-2</v>
      </c>
      <c r="AR138" s="2">
        <f t="shared" si="141"/>
        <v>1.683729099420369E-3</v>
      </c>
      <c r="AS138" s="2">
        <f t="shared" si="141"/>
        <v>2.4861583153100474E-4</v>
      </c>
      <c r="AT138" s="2">
        <f t="shared" si="125"/>
        <v>3.6773905913575711E-5</v>
      </c>
      <c r="AU138" s="2">
        <f t="shared" si="125"/>
        <v>5.4481096112212634E-6</v>
      </c>
      <c r="AV138" s="2">
        <f t="shared" si="125"/>
        <v>8.0834066785629386E-7</v>
      </c>
      <c r="AW138" s="2">
        <f t="shared" si="125"/>
        <v>1.2009881261050591E-7</v>
      </c>
      <c r="AX138" s="2"/>
      <c r="AY138" s="6">
        <f t="shared" si="102"/>
        <v>265</v>
      </c>
      <c r="AZ138" s="2">
        <f t="shared" si="127"/>
        <v>0.05</v>
      </c>
      <c r="BA138" s="2">
        <f t="shared" si="127"/>
        <v>0.15</v>
      </c>
      <c r="BB138" s="2">
        <f t="shared" si="127"/>
        <v>0.2</v>
      </c>
      <c r="BC138" s="2">
        <f t="shared" si="127"/>
        <v>0.2</v>
      </c>
      <c r="BD138" s="2">
        <f t="shared" si="127"/>
        <v>0.2</v>
      </c>
      <c r="BE138" s="2">
        <f t="shared" si="127"/>
        <v>0.15</v>
      </c>
      <c r="BF138" s="2">
        <f t="shared" si="127"/>
        <v>0.05</v>
      </c>
      <c r="BG138" s="21">
        <f t="shared" si="143"/>
        <v>179916521049.64468</v>
      </c>
      <c r="BH138" s="21">
        <f t="shared" si="143"/>
        <v>26513986505.405758</v>
      </c>
      <c r="BI138" s="21">
        <f t="shared" si="143"/>
        <v>3914737979.4431162</v>
      </c>
      <c r="BJ138" s="21">
        <f t="shared" si="143"/>
        <v>579010715.17451966</v>
      </c>
      <c r="BK138" s="21">
        <f t="shared" si="143"/>
        <v>85776289.251572177</v>
      </c>
      <c r="BL138" s="21">
        <f t="shared" si="143"/>
        <v>12726000.544910464</v>
      </c>
      <c r="BM138" s="21">
        <f t="shared" si="143"/>
        <v>1890661.1453425169</v>
      </c>
      <c r="BN138" s="2">
        <f t="shared" si="136"/>
        <v>39.277153736540363</v>
      </c>
      <c r="BO138" s="2">
        <f t="shared" si="136"/>
        <v>41.147494390661336</v>
      </c>
      <c r="BP138" s="2">
        <f t="shared" si="136"/>
        <v>43.017835044782302</v>
      </c>
      <c r="BQ138" s="2">
        <f t="shared" si="136"/>
        <v>44.888175698903275</v>
      </c>
      <c r="BR138" s="2">
        <f t="shared" si="136"/>
        <v>46.758516353024241</v>
      </c>
      <c r="BS138" s="2">
        <f t="shared" si="136"/>
        <v>48.628857007145214</v>
      </c>
      <c r="BT138" s="2">
        <f t="shared" si="136"/>
        <v>50.499197661266187</v>
      </c>
      <c r="BU138" s="2">
        <f t="shared" si="148"/>
        <v>1.1401553932170204E-2</v>
      </c>
      <c r="BV138" s="2">
        <f t="shared" si="148"/>
        <v>1.6802272817113947E-3</v>
      </c>
      <c r="BW138" s="2">
        <f t="shared" si="148"/>
        <v>2.4808225471756139E-4</v>
      </c>
      <c r="BX138" s="2">
        <f t="shared" si="148"/>
        <v>3.6692694244266154E-5</v>
      </c>
      <c r="BY138" s="2">
        <f t="shared" si="148"/>
        <v>5.4357597751313189E-6</v>
      </c>
      <c r="BZ138" s="2">
        <f t="shared" si="148"/>
        <v>8.0646391285871161E-7</v>
      </c>
      <c r="CA138" s="2">
        <f t="shared" si="146"/>
        <v>1.1981376079483636E-7</v>
      </c>
      <c r="CB138" s="2"/>
      <c r="CC138" s="6">
        <f t="shared" si="103"/>
        <v>265</v>
      </c>
      <c r="CD138" s="2">
        <f t="shared" si="128"/>
        <v>0</v>
      </c>
      <c r="CE138" s="2">
        <f t="shared" si="128"/>
        <v>0</v>
      </c>
      <c r="CF138" s="2">
        <f t="shared" si="128"/>
        <v>0.05</v>
      </c>
      <c r="CG138" s="2">
        <f t="shared" si="128"/>
        <v>0.95</v>
      </c>
      <c r="CH138" s="2">
        <f t="shared" si="128"/>
        <v>0</v>
      </c>
      <c r="CI138" s="2">
        <f t="shared" si="128"/>
        <v>0</v>
      </c>
      <c r="CJ138" s="2">
        <f t="shared" si="128"/>
        <v>0</v>
      </c>
      <c r="CK138" s="21">
        <f t="shared" si="144"/>
        <v>579010715.17451966</v>
      </c>
      <c r="CL138" s="21">
        <f t="shared" si="144"/>
        <v>85776289.251572177</v>
      </c>
      <c r="CM138" s="21">
        <f t="shared" si="144"/>
        <v>12726000.544910464</v>
      </c>
      <c r="CN138" s="21">
        <f t="shared" si="144"/>
        <v>1890661.1453425169</v>
      </c>
      <c r="CO138" s="21">
        <f t="shared" si="144"/>
        <v>281248.71471292211</v>
      </c>
      <c r="CP138" s="21">
        <f t="shared" si="144"/>
        <v>41887.531678615152</v>
      </c>
      <c r="CQ138" s="21">
        <f t="shared" si="144"/>
        <v>6245.4304614044677</v>
      </c>
      <c r="CR138" s="2">
        <f t="shared" si="137"/>
        <v>44.888175698903275</v>
      </c>
      <c r="CS138" s="2">
        <f t="shared" si="137"/>
        <v>46.758516353024241</v>
      </c>
      <c r="CT138" s="2">
        <f t="shared" si="137"/>
        <v>48.628857007145214</v>
      </c>
      <c r="CU138" s="2">
        <f t="shared" si="137"/>
        <v>50.499197661266187</v>
      </c>
      <c r="CV138" s="2">
        <f t="shared" si="137"/>
        <v>52.36953831538716</v>
      </c>
      <c r="CW138" s="2">
        <f t="shared" si="137"/>
        <v>54.239878969508126</v>
      </c>
      <c r="CX138" s="2">
        <f t="shared" si="137"/>
        <v>56.110219623629099</v>
      </c>
      <c r="CY138" s="2">
        <f t="shared" si="149"/>
        <v>3.6692694244266154E-5</v>
      </c>
      <c r="CZ138" s="2">
        <f t="shared" si="149"/>
        <v>5.4357597751313189E-6</v>
      </c>
      <c r="DA138" s="2">
        <f t="shared" si="149"/>
        <v>8.0646391285871161E-7</v>
      </c>
      <c r="DB138" s="2">
        <f t="shared" si="149"/>
        <v>1.1981376079483636E-7</v>
      </c>
      <c r="DC138" s="2">
        <f t="shared" si="149"/>
        <v>1.7823112465964649E-8</v>
      </c>
      <c r="DD138" s="2">
        <f t="shared" si="149"/>
        <v>2.6544696881251686E-9</v>
      </c>
      <c r="DE138" s="2">
        <f t="shared" si="147"/>
        <v>3.957813980611197E-10</v>
      </c>
      <c r="DF138" s="2"/>
      <c r="DG138" s="6">
        <f t="shared" si="104"/>
        <v>265</v>
      </c>
      <c r="DH138" s="2">
        <f t="shared" si="140"/>
        <v>0.06</v>
      </c>
      <c r="DI138" s="2">
        <f t="shared" si="140"/>
        <v>0.12</v>
      </c>
      <c r="DJ138" s="2">
        <f t="shared" si="140"/>
        <v>0.14000000000000001</v>
      </c>
      <c r="DK138" s="2">
        <f t="shared" si="140"/>
        <v>0.13</v>
      </c>
      <c r="DL138" s="2">
        <f t="shared" si="140"/>
        <v>0.11</v>
      </c>
      <c r="DM138" s="2">
        <f t="shared" si="140"/>
        <v>0.1</v>
      </c>
      <c r="DN138" s="2">
        <f t="shared" si="140"/>
        <v>0.09</v>
      </c>
      <c r="DO138" s="2">
        <f t="shared" si="140"/>
        <v>0.08</v>
      </c>
      <c r="DP138" s="2">
        <f t="shared" si="140"/>
        <v>6.9862680097912397E-2</v>
      </c>
      <c r="DQ138" s="2">
        <f t="shared" si="140"/>
        <v>3.0346883341151779E-2</v>
      </c>
      <c r="DR138" s="2">
        <f t="shared" si="140"/>
        <v>3.918754541329672E-3</v>
      </c>
      <c r="DS138" s="2">
        <f t="shared" si="140"/>
        <v>4.1560925573913999E-4</v>
      </c>
      <c r="DT138" s="2">
        <f t="shared" si="140"/>
        <v>0</v>
      </c>
      <c r="DU138" s="21">
        <f t="shared" si="145"/>
        <v>25452001.089820929</v>
      </c>
      <c r="DV138" s="21">
        <f t="shared" si="145"/>
        <v>3781322.2906850339</v>
      </c>
      <c r="DW138" s="21">
        <f t="shared" si="145"/>
        <v>562497.42942584422</v>
      </c>
      <c r="DX138" s="21">
        <f t="shared" si="145"/>
        <v>83775.063357230305</v>
      </c>
      <c r="DY138" s="21">
        <f t="shared" si="145"/>
        <v>12490.860922808935</v>
      </c>
      <c r="DZ138" s="21">
        <f t="shared" si="145"/>
        <v>1864.3292804425093</v>
      </c>
      <c r="EA138" s="21">
        <f t="shared" si="145"/>
        <v>278.53360973824783</v>
      </c>
      <c r="EB138" s="21">
        <f t="shared" si="145"/>
        <v>41.651623850711658</v>
      </c>
      <c r="EC138" s="21">
        <f t="shared" si="145"/>
        <v>6.2339372654658467</v>
      </c>
      <c r="ED138" s="21">
        <f t="shared" si="145"/>
        <v>0.93378707109710368</v>
      </c>
      <c r="EE138" s="21">
        <f t="shared" si="145"/>
        <v>0.13998089042683826</v>
      </c>
      <c r="EF138" s="21">
        <f t="shared" si="145"/>
        <v>2.0999415203915885E-2</v>
      </c>
      <c r="EG138" s="21">
        <f t="shared" si="145"/>
        <v>3.1524389766935824E-3</v>
      </c>
      <c r="EH138" s="2">
        <f t="shared" si="131"/>
        <v>48.628857007145214</v>
      </c>
      <c r="EI138" s="2">
        <f t="shared" si="131"/>
        <v>50.499197661266187</v>
      </c>
      <c r="EJ138" s="2">
        <f t="shared" si="131"/>
        <v>52.36953831538716</v>
      </c>
      <c r="EK138" s="2">
        <f t="shared" si="131"/>
        <v>54.239878969508126</v>
      </c>
      <c r="EL138" s="2">
        <f t="shared" si="131"/>
        <v>56.110219623629099</v>
      </c>
      <c r="EM138" s="2">
        <f t="shared" si="131"/>
        <v>57.980560277750065</v>
      </c>
      <c r="EN138" s="2">
        <f t="shared" si="131"/>
        <v>59.850900931871038</v>
      </c>
      <c r="EO138" s="2">
        <f t="shared" si="131"/>
        <v>61.721241585992004</v>
      </c>
      <c r="EP138" s="2">
        <f t="shared" si="129"/>
        <v>63.591582240112977</v>
      </c>
      <c r="EQ138" s="2">
        <f t="shared" si="129"/>
        <v>65.46192289423395</v>
      </c>
      <c r="ER138" s="2">
        <f t="shared" si="129"/>
        <v>67.332263548354916</v>
      </c>
      <c r="ES138" s="2">
        <f t="shared" si="129"/>
        <v>69.202604202475882</v>
      </c>
      <c r="ET138" s="2">
        <f t="shared" si="129"/>
        <v>71.072944856596848</v>
      </c>
      <c r="EU138" s="2">
        <f t="shared" si="139"/>
        <v>1.6129278257174232E-6</v>
      </c>
      <c r="EV138" s="2">
        <f t="shared" si="139"/>
        <v>2.3962752158967272E-7</v>
      </c>
      <c r="EW138" s="2">
        <f t="shared" si="139"/>
        <v>3.5646224931929298E-8</v>
      </c>
      <c r="EX138" s="2">
        <f t="shared" si="138"/>
        <v>5.3089393762503371E-9</v>
      </c>
      <c r="EY138" s="2">
        <f t="shared" si="138"/>
        <v>7.915627961222394E-10</v>
      </c>
      <c r="EZ138" s="2">
        <f t="shared" si="138"/>
        <v>1.1814507480624269E-10</v>
      </c>
      <c r="FA138" s="2">
        <f t="shared" si="138"/>
        <v>1.7651052581638014E-11</v>
      </c>
      <c r="FB138" s="2">
        <f t="shared" si="114"/>
        <v>2.6395198891452259E-12</v>
      </c>
      <c r="FC138" s="2">
        <f t="shared" si="114"/>
        <v>3.9505305864802584E-13</v>
      </c>
      <c r="FD138" s="2">
        <f t="shared" si="114"/>
        <v>5.9175353047978701E-14</v>
      </c>
      <c r="FE138" s="2">
        <f t="shared" si="114"/>
        <v>8.8707788610163664E-15</v>
      </c>
      <c r="FF138" s="2">
        <f t="shared" si="114"/>
        <v>1.3307614197665326E-15</v>
      </c>
      <c r="FG138" s="2">
        <f t="shared" si="114"/>
        <v>1.997743331238012E-16</v>
      </c>
    </row>
    <row r="139" spans="1:163" x14ac:dyDescent="0.25">
      <c r="A139" s="19">
        <v>121</v>
      </c>
      <c r="B139" s="19">
        <v>267</v>
      </c>
      <c r="C139" s="4">
        <f t="shared" si="105"/>
        <v>121</v>
      </c>
      <c r="D139" s="20">
        <f t="shared" si="105"/>
        <v>267</v>
      </c>
      <c r="E139" s="8">
        <f t="shared" si="92"/>
        <v>540.16000000000008</v>
      </c>
      <c r="F139" s="21">
        <f t="shared" si="111"/>
        <v>6.3371356147021542E-14</v>
      </c>
      <c r="G139" s="7">
        <f t="shared" si="93"/>
        <v>0.25197759069274345</v>
      </c>
      <c r="H139" s="7">
        <f t="shared" si="94"/>
        <v>9.1415180714811469E-3</v>
      </c>
      <c r="I139" s="32">
        <f t="shared" si="95"/>
        <v>95.287916515130178</v>
      </c>
      <c r="J139" s="2">
        <f t="shared" si="106"/>
        <v>5.3469636776356051</v>
      </c>
      <c r="K139" s="2">
        <f t="shared" si="96"/>
        <v>34.025084999794544</v>
      </c>
      <c r="L139" s="2">
        <f t="shared" si="112"/>
        <v>1.6279532389182918</v>
      </c>
      <c r="M139" s="2">
        <f t="shared" si="97"/>
        <v>1</v>
      </c>
      <c r="N139" s="2">
        <f t="shared" si="98"/>
        <v>1</v>
      </c>
      <c r="O139" s="2">
        <f t="shared" si="99"/>
        <v>1</v>
      </c>
      <c r="P139" s="2">
        <f t="shared" si="100"/>
        <v>0.9403995624574788</v>
      </c>
      <c r="Q139" s="6">
        <f t="shared" si="101"/>
        <v>267</v>
      </c>
      <c r="R139" s="2">
        <f t="shared" si="151"/>
        <v>0.05</v>
      </c>
      <c r="S139" s="2">
        <f t="shared" si="151"/>
        <v>0.1</v>
      </c>
      <c r="T139" s="2">
        <f t="shared" si="151"/>
        <v>0.15</v>
      </c>
      <c r="U139" s="2">
        <f t="shared" si="151"/>
        <v>0.2</v>
      </c>
      <c r="V139" s="2">
        <f t="shared" si="151"/>
        <v>0.2</v>
      </c>
      <c r="W139" s="2">
        <f t="shared" si="151"/>
        <v>0.15</v>
      </c>
      <c r="X139" s="2">
        <f t="shared" si="151"/>
        <v>0.1</v>
      </c>
      <c r="Y139" s="2">
        <f t="shared" si="150"/>
        <v>0.05</v>
      </c>
      <c r="Z139" s="21">
        <f t="shared" si="142"/>
        <v>1418086193801.5923</v>
      </c>
      <c r="AA139" s="21">
        <f t="shared" si="142"/>
        <v>210014877159.46646</v>
      </c>
      <c r="AB139" s="21">
        <f t="shared" si="142"/>
        <v>31167043091.920395</v>
      </c>
      <c r="AC139" s="21">
        <f t="shared" si="142"/>
        <v>4634069886.3031559</v>
      </c>
      <c r="AD139" s="21">
        <f t="shared" si="142"/>
        <v>690213982.63719499</v>
      </c>
      <c r="AE139" s="21">
        <f t="shared" si="142"/>
        <v>102967419.02378422</v>
      </c>
      <c r="AF139" s="21">
        <f t="shared" si="142"/>
        <v>15383609.302190743</v>
      </c>
      <c r="AG139" s="21">
        <f t="shared" si="142"/>
        <v>2301506.4264245518</v>
      </c>
      <c r="AH139" s="2">
        <f t="shared" si="130"/>
        <v>37.268310368103563</v>
      </c>
      <c r="AI139" s="2">
        <f t="shared" si="130"/>
        <v>39.13172588650874</v>
      </c>
      <c r="AJ139" s="2">
        <f t="shared" si="130"/>
        <v>40.995141404913923</v>
      </c>
      <c r="AK139" s="2">
        <f t="shared" si="130"/>
        <v>42.858556923319099</v>
      </c>
      <c r="AL139" s="2">
        <f t="shared" si="130"/>
        <v>44.721972441724276</v>
      </c>
      <c r="AM139" s="2">
        <f t="shared" si="130"/>
        <v>46.585387960129452</v>
      </c>
      <c r="AN139" s="2">
        <f t="shared" si="130"/>
        <v>48.448803478534636</v>
      </c>
      <c r="AO139" s="2">
        <f t="shared" si="130"/>
        <v>50.312218996939819</v>
      </c>
      <c r="AP139" s="2">
        <f t="shared" si="141"/>
        <v>8.9866045234577002E-2</v>
      </c>
      <c r="AQ139" s="2">
        <f t="shared" si="141"/>
        <v>1.3308927576645601E-2</v>
      </c>
      <c r="AR139" s="2">
        <f t="shared" si="141"/>
        <v>1.975097787827658E-3</v>
      </c>
      <c r="AS139" s="2">
        <f t="shared" si="141"/>
        <v>2.9366729317510513E-4</v>
      </c>
      <c r="AT139" s="2">
        <f t="shared" si="125"/>
        <v>4.3739796111355844E-5</v>
      </c>
      <c r="AU139" s="2">
        <f t="shared" si="125"/>
        <v>6.525184982495835E-6</v>
      </c>
      <c r="AV139" s="2">
        <f t="shared" si="125"/>
        <v>9.7488018391576351E-7</v>
      </c>
      <c r="AW139" s="2">
        <f t="shared" si="125"/>
        <v>1.4584958342360914E-7</v>
      </c>
      <c r="AX139" s="2"/>
      <c r="AY139" s="6">
        <f t="shared" si="102"/>
        <v>267</v>
      </c>
      <c r="AZ139" s="2">
        <f t="shared" si="127"/>
        <v>0.05</v>
      </c>
      <c r="BA139" s="2">
        <f t="shared" si="127"/>
        <v>0.15</v>
      </c>
      <c r="BB139" s="2">
        <f t="shared" si="127"/>
        <v>0.2</v>
      </c>
      <c r="BC139" s="2">
        <f t="shared" si="127"/>
        <v>0.2</v>
      </c>
      <c r="BD139" s="2">
        <f t="shared" si="127"/>
        <v>0.2</v>
      </c>
      <c r="BE139" s="2">
        <f t="shared" si="127"/>
        <v>0.15</v>
      </c>
      <c r="BF139" s="2">
        <f t="shared" si="127"/>
        <v>0.05</v>
      </c>
      <c r="BG139" s="21">
        <f t="shared" si="143"/>
        <v>209594197839.58078</v>
      </c>
      <c r="BH139" s="21">
        <f t="shared" si="143"/>
        <v>31102396583.705223</v>
      </c>
      <c r="BI139" s="21">
        <f t="shared" si="143"/>
        <v>4624149712.8431349</v>
      </c>
      <c r="BJ139" s="21">
        <f t="shared" si="143"/>
        <v>688693416.73432112</v>
      </c>
      <c r="BK139" s="21">
        <f t="shared" si="143"/>
        <v>102734552.4662478</v>
      </c>
      <c r="BL139" s="21">
        <f t="shared" si="143"/>
        <v>15347971.739239568</v>
      </c>
      <c r="BM139" s="21">
        <f t="shared" si="143"/>
        <v>2296055.4451327077</v>
      </c>
      <c r="BN139" s="2">
        <f t="shared" si="136"/>
        <v>39.13172588650874</v>
      </c>
      <c r="BO139" s="2">
        <f t="shared" si="136"/>
        <v>40.995141404913923</v>
      </c>
      <c r="BP139" s="2">
        <f t="shared" si="136"/>
        <v>42.858556923319099</v>
      </c>
      <c r="BQ139" s="2">
        <f t="shared" si="136"/>
        <v>44.721972441724276</v>
      </c>
      <c r="BR139" s="2">
        <f t="shared" si="136"/>
        <v>46.585387960129452</v>
      </c>
      <c r="BS139" s="2">
        <f t="shared" si="136"/>
        <v>48.448803478534636</v>
      </c>
      <c r="BT139" s="2">
        <f t="shared" si="136"/>
        <v>50.312218996939819</v>
      </c>
      <c r="BU139" s="2">
        <f t="shared" si="148"/>
        <v>1.328226855764144E-2</v>
      </c>
      <c r="BV139" s="2">
        <f t="shared" si="148"/>
        <v>1.9710010509318933E-3</v>
      </c>
      <c r="BW139" s="2">
        <f t="shared" si="148"/>
        <v>2.9303863832972986E-4</v>
      </c>
      <c r="BX139" s="2">
        <f t="shared" si="148"/>
        <v>4.3643435787979808E-5</v>
      </c>
      <c r="BY139" s="2">
        <f t="shared" si="148"/>
        <v>6.5104279129434617E-6</v>
      </c>
      <c r="BZ139" s="2">
        <f t="shared" si="148"/>
        <v>9.7262178322177265E-7</v>
      </c>
      <c r="CA139" s="2">
        <f t="shared" si="146"/>
        <v>1.4550414734681296E-7</v>
      </c>
      <c r="CB139" s="2"/>
      <c r="CC139" s="6">
        <f t="shared" si="103"/>
        <v>267</v>
      </c>
      <c r="CD139" s="2">
        <f t="shared" si="128"/>
        <v>0</v>
      </c>
      <c r="CE139" s="2">
        <f t="shared" si="128"/>
        <v>0</v>
      </c>
      <c r="CF139" s="2">
        <f t="shared" si="128"/>
        <v>0.05</v>
      </c>
      <c r="CG139" s="2">
        <f t="shared" si="128"/>
        <v>0.95</v>
      </c>
      <c r="CH139" s="2">
        <f t="shared" si="128"/>
        <v>0</v>
      </c>
      <c r="CI139" s="2">
        <f t="shared" si="128"/>
        <v>0</v>
      </c>
      <c r="CJ139" s="2">
        <f t="shared" si="128"/>
        <v>0</v>
      </c>
      <c r="CK139" s="21">
        <f t="shared" si="144"/>
        <v>688693416.73432112</v>
      </c>
      <c r="CL139" s="21">
        <f t="shared" si="144"/>
        <v>102734552.4662478</v>
      </c>
      <c r="CM139" s="21">
        <f t="shared" si="144"/>
        <v>15347971.739239568</v>
      </c>
      <c r="CN139" s="21">
        <f t="shared" si="144"/>
        <v>2296055.4451327077</v>
      </c>
      <c r="CO139" s="21">
        <f t="shared" si="144"/>
        <v>343928.92099386943</v>
      </c>
      <c r="CP139" s="21">
        <f t="shared" si="144"/>
        <v>51578.923363783593</v>
      </c>
      <c r="CQ139" s="21">
        <f t="shared" si="144"/>
        <v>7743.888993156821</v>
      </c>
      <c r="CR139" s="2">
        <f t="shared" si="137"/>
        <v>44.721972441724276</v>
      </c>
      <c r="CS139" s="2">
        <f t="shared" si="137"/>
        <v>46.585387960129452</v>
      </c>
      <c r="CT139" s="2">
        <f t="shared" si="137"/>
        <v>48.448803478534636</v>
      </c>
      <c r="CU139" s="2">
        <f t="shared" si="137"/>
        <v>50.312218996939819</v>
      </c>
      <c r="CV139" s="2">
        <f t="shared" si="137"/>
        <v>52.175634515344996</v>
      </c>
      <c r="CW139" s="2">
        <f t="shared" si="137"/>
        <v>54.039050033750172</v>
      </c>
      <c r="CX139" s="2">
        <f t="shared" si="137"/>
        <v>55.902465552155348</v>
      </c>
      <c r="CY139" s="2">
        <f t="shared" si="149"/>
        <v>4.3643435787979808E-5</v>
      </c>
      <c r="CZ139" s="2">
        <f t="shared" si="149"/>
        <v>6.5104279129434617E-6</v>
      </c>
      <c r="DA139" s="2">
        <f t="shared" si="149"/>
        <v>9.7262178322177265E-7</v>
      </c>
      <c r="DB139" s="2">
        <f t="shared" si="149"/>
        <v>1.4550414734681296E-7</v>
      </c>
      <c r="DC139" s="2">
        <f t="shared" si="149"/>
        <v>2.1795242141563338E-8</v>
      </c>
      <c r="DD139" s="2">
        <f t="shared" si="149"/>
        <v>3.268626322166261E-9</v>
      </c>
      <c r="DE139" s="2">
        <f t="shared" si="147"/>
        <v>4.9074074734834106E-10</v>
      </c>
      <c r="DF139" s="2"/>
      <c r="DG139" s="6">
        <f t="shared" si="104"/>
        <v>267</v>
      </c>
      <c r="DH139" s="2">
        <f t="shared" si="140"/>
        <v>0.06</v>
      </c>
      <c r="DI139" s="2">
        <f t="shared" si="140"/>
        <v>0.12</v>
      </c>
      <c r="DJ139" s="2">
        <f t="shared" si="140"/>
        <v>0.14000000000000001</v>
      </c>
      <c r="DK139" s="2">
        <f t="shared" si="140"/>
        <v>0.13</v>
      </c>
      <c r="DL139" s="2">
        <f t="shared" si="140"/>
        <v>0.11</v>
      </c>
      <c r="DM139" s="2">
        <f t="shared" si="140"/>
        <v>0.1</v>
      </c>
      <c r="DN139" s="2">
        <f t="shared" si="140"/>
        <v>0.09</v>
      </c>
      <c r="DO139" s="2">
        <f t="shared" si="140"/>
        <v>0.08</v>
      </c>
      <c r="DP139" s="2">
        <f t="shared" si="140"/>
        <v>6.9975235835197963E-2</v>
      </c>
      <c r="DQ139" s="2">
        <f t="shared" si="140"/>
        <v>3.4919820821226612E-2</v>
      </c>
      <c r="DR139" s="2">
        <f t="shared" si="140"/>
        <v>4.9652750197425486E-3</v>
      </c>
      <c r="DS139" s="2">
        <f t="shared" si="140"/>
        <v>5.3923078131179914E-4</v>
      </c>
      <c r="DT139" s="2">
        <f t="shared" si="140"/>
        <v>0</v>
      </c>
      <c r="DU139" s="21">
        <f t="shared" si="145"/>
        <v>30695943.478479136</v>
      </c>
      <c r="DV139" s="21">
        <f t="shared" si="145"/>
        <v>4592110.8902654154</v>
      </c>
      <c r="DW139" s="21">
        <f t="shared" si="145"/>
        <v>687857.84198773885</v>
      </c>
      <c r="DX139" s="21">
        <f t="shared" si="145"/>
        <v>103157.84672756719</v>
      </c>
      <c r="DY139" s="21">
        <f t="shared" si="145"/>
        <v>15487.777986313642</v>
      </c>
      <c r="DZ139" s="21">
        <f t="shared" si="145"/>
        <v>2327.7079873400985</v>
      </c>
      <c r="EA139" s="21">
        <f t="shared" si="145"/>
        <v>350.18095609278083</v>
      </c>
      <c r="EB139" s="21">
        <f t="shared" si="145"/>
        <v>52.729761650592962</v>
      </c>
      <c r="EC139" s="21">
        <f t="shared" si="145"/>
        <v>7.9468528804928482</v>
      </c>
      <c r="ED139" s="21">
        <f t="shared" si="145"/>
        <v>1.1986417610374005</v>
      </c>
      <c r="EE139" s="21">
        <f t="shared" si="145"/>
        <v>0.18093352135071511</v>
      </c>
      <c r="EF139" s="21">
        <f t="shared" si="145"/>
        <v>2.7331669381656782E-2</v>
      </c>
      <c r="EG139" s="21">
        <f t="shared" si="145"/>
        <v>4.1315619004950914E-3</v>
      </c>
      <c r="EH139" s="2">
        <f t="shared" si="131"/>
        <v>48.448803478534636</v>
      </c>
      <c r="EI139" s="2">
        <f t="shared" si="131"/>
        <v>50.312218996939819</v>
      </c>
      <c r="EJ139" s="2">
        <f t="shared" si="131"/>
        <v>52.175634515344996</v>
      </c>
      <c r="EK139" s="2">
        <f t="shared" si="131"/>
        <v>54.039050033750172</v>
      </c>
      <c r="EL139" s="2">
        <f t="shared" si="131"/>
        <v>55.902465552155348</v>
      </c>
      <c r="EM139" s="2">
        <f t="shared" si="131"/>
        <v>57.765881070560532</v>
      </c>
      <c r="EN139" s="2">
        <f t="shared" si="131"/>
        <v>59.629296588965708</v>
      </c>
      <c r="EO139" s="2">
        <f t="shared" si="131"/>
        <v>61.492712107370885</v>
      </c>
      <c r="EP139" s="2">
        <f t="shared" si="129"/>
        <v>63.356127625776061</v>
      </c>
      <c r="EQ139" s="2">
        <f t="shared" si="129"/>
        <v>65.219543144181245</v>
      </c>
      <c r="ER139" s="2">
        <f t="shared" si="129"/>
        <v>67.082958662586421</v>
      </c>
      <c r="ES139" s="2">
        <f t="shared" si="129"/>
        <v>68.946374180991597</v>
      </c>
      <c r="ET139" s="2">
        <f t="shared" si="129"/>
        <v>70.809789699396774</v>
      </c>
      <c r="EU139" s="2">
        <f t="shared" si="139"/>
        <v>1.9452435664435453E-6</v>
      </c>
      <c r="EV139" s="2">
        <f t="shared" si="139"/>
        <v>2.9100829469362593E-7</v>
      </c>
      <c r="EW139" s="2">
        <f t="shared" si="139"/>
        <v>4.3590484283126676E-8</v>
      </c>
      <c r="EX139" s="2">
        <f t="shared" si="138"/>
        <v>6.5372526443325219E-9</v>
      </c>
      <c r="EY139" s="2">
        <f t="shared" si="138"/>
        <v>9.8148149469668212E-10</v>
      </c>
      <c r="EZ139" s="2">
        <f t="shared" si="138"/>
        <v>1.4751001187199612E-10</v>
      </c>
      <c r="FA139" s="2">
        <f t="shared" si="138"/>
        <v>2.2191442084460131E-11</v>
      </c>
      <c r="FB139" s="2">
        <f t="shared" si="114"/>
        <v>3.3415565051072859E-12</v>
      </c>
      <c r="FC139" s="2">
        <f t="shared" si="114"/>
        <v>5.036028441376964E-13</v>
      </c>
      <c r="FD139" s="2">
        <f t="shared" si="114"/>
        <v>7.5959553931394222E-14</v>
      </c>
      <c r="FE139" s="2">
        <f t="shared" si="114"/>
        <v>1.1466002620450895E-14</v>
      </c>
      <c r="FF139" s="2">
        <f t="shared" si="114"/>
        <v>1.732044954477616E-15</v>
      </c>
      <c r="FG139" s="2">
        <f t="shared" si="114"/>
        <v>2.6182268063973966E-16</v>
      </c>
    </row>
    <row r="140" spans="1:163" x14ac:dyDescent="0.25">
      <c r="A140" s="19">
        <v>122</v>
      </c>
      <c r="B140" s="19">
        <v>269</v>
      </c>
      <c r="C140" s="4">
        <f t="shared" si="105"/>
        <v>122</v>
      </c>
      <c r="D140" s="20">
        <f t="shared" si="105"/>
        <v>269</v>
      </c>
      <c r="E140" s="8">
        <f t="shared" si="92"/>
        <v>542.16000000000008</v>
      </c>
      <c r="F140" s="21">
        <f t="shared" si="111"/>
        <v>6.3371356147021542E-14</v>
      </c>
      <c r="G140" s="7">
        <f t="shared" si="93"/>
        <v>0.24700177713016069</v>
      </c>
      <c r="H140" s="7">
        <f t="shared" si="94"/>
        <v>9.1536542021215909E-3</v>
      </c>
      <c r="I140" s="32">
        <f t="shared" si="95"/>
        <v>95.325259155988903</v>
      </c>
      <c r="J140" s="2">
        <f t="shared" si="106"/>
        <v>5.4329441802503906</v>
      </c>
      <c r="K140" s="2">
        <f t="shared" si="96"/>
        <v>35.978738185035951</v>
      </c>
      <c r="L140" s="2">
        <f t="shared" si="112"/>
        <v>1.6331414438350313</v>
      </c>
      <c r="M140" s="2">
        <f t="shared" si="97"/>
        <v>1</v>
      </c>
      <c r="N140" s="2">
        <f t="shared" si="98"/>
        <v>1</v>
      </c>
      <c r="O140" s="2">
        <f t="shared" si="99"/>
        <v>1</v>
      </c>
      <c r="P140" s="2">
        <f t="shared" si="100"/>
        <v>0.94617656608886214</v>
      </c>
      <c r="Q140" s="6">
        <f t="shared" si="101"/>
        <v>269</v>
      </c>
      <c r="R140" s="2">
        <f t="shared" si="151"/>
        <v>0.05</v>
      </c>
      <c r="S140" s="2">
        <f t="shared" si="151"/>
        <v>0.1</v>
      </c>
      <c r="T140" s="2">
        <f t="shared" si="151"/>
        <v>0.15</v>
      </c>
      <c r="U140" s="2">
        <f t="shared" si="151"/>
        <v>0.2</v>
      </c>
      <c r="V140" s="2">
        <f t="shared" si="151"/>
        <v>0.2</v>
      </c>
      <c r="W140" s="2">
        <f t="shared" si="151"/>
        <v>0.15</v>
      </c>
      <c r="X140" s="2">
        <f t="shared" si="151"/>
        <v>0.1</v>
      </c>
      <c r="Y140" s="2">
        <f t="shared" si="150"/>
        <v>0.05</v>
      </c>
      <c r="Z140" s="21">
        <f t="shared" si="142"/>
        <v>1638859529894.2712</v>
      </c>
      <c r="AA140" s="21">
        <f t="shared" si="142"/>
        <v>244386898629.59744</v>
      </c>
      <c r="AB140" s="21">
        <f t="shared" si="142"/>
        <v>36518416232.320114</v>
      </c>
      <c r="AC140" s="21">
        <f t="shared" si="142"/>
        <v>5467227372.4033051</v>
      </c>
      <c r="AD140" s="21">
        <f t="shared" si="142"/>
        <v>819929124.15740943</v>
      </c>
      <c r="AE140" s="21">
        <f t="shared" si="142"/>
        <v>123162981.49775244</v>
      </c>
      <c r="AF140" s="21">
        <f t="shared" si="142"/>
        <v>18527901.801263295</v>
      </c>
      <c r="AG140" s="21">
        <f t="shared" si="142"/>
        <v>2791050.3144216496</v>
      </c>
      <c r="AH140" s="2">
        <f t="shared" si="130"/>
        <v>37.130829512385311</v>
      </c>
      <c r="AI140" s="2">
        <f t="shared" si="130"/>
        <v>38.987370988004578</v>
      </c>
      <c r="AJ140" s="2">
        <f t="shared" si="130"/>
        <v>40.843912463623845</v>
      </c>
      <c r="AK140" s="2">
        <f t="shared" si="130"/>
        <v>42.700453939243111</v>
      </c>
      <c r="AL140" s="2">
        <f t="shared" si="130"/>
        <v>44.556995414862378</v>
      </c>
      <c r="AM140" s="2">
        <f t="shared" si="130"/>
        <v>46.413536890481637</v>
      </c>
      <c r="AN140" s="2">
        <f t="shared" si="130"/>
        <v>48.270078366100904</v>
      </c>
      <c r="AO140" s="2">
        <f t="shared" si="130"/>
        <v>50.126619841720178</v>
      </c>
      <c r="AP140" s="2">
        <f t="shared" si="141"/>
        <v>0.10385675094387224</v>
      </c>
      <c r="AQ140" s="2">
        <f t="shared" si="141"/>
        <v>1.5487129190722343E-2</v>
      </c>
      <c r="AR140" s="2">
        <f t="shared" si="141"/>
        <v>2.3142215609835335E-3</v>
      </c>
      <c r="AS140" s="2">
        <f t="shared" si="141"/>
        <v>3.4646561295331485E-4</v>
      </c>
      <c r="AT140" s="2">
        <f t="shared" si="125"/>
        <v>5.1960020542294656E-5</v>
      </c>
      <c r="AU140" s="2">
        <f t="shared" si="125"/>
        <v>7.8050051646230989E-6</v>
      </c>
      <c r="AV140" s="2">
        <f t="shared" si="125"/>
        <v>1.1741382637048986E-6</v>
      </c>
      <c r="AW140" s="2">
        <f t="shared" si="125"/>
        <v>1.7687264349947084E-7</v>
      </c>
      <c r="AX140" s="2"/>
      <c r="AY140" s="6">
        <f t="shared" si="102"/>
        <v>269</v>
      </c>
      <c r="AZ140" s="2">
        <f t="shared" si="127"/>
        <v>0.05</v>
      </c>
      <c r="BA140" s="2">
        <f t="shared" si="127"/>
        <v>0.15</v>
      </c>
      <c r="BB140" s="2">
        <f t="shared" si="127"/>
        <v>0.2</v>
      </c>
      <c r="BC140" s="2">
        <f t="shared" si="127"/>
        <v>0.2</v>
      </c>
      <c r="BD140" s="2">
        <f t="shared" si="127"/>
        <v>0.2</v>
      </c>
      <c r="BE140" s="2">
        <f t="shared" si="127"/>
        <v>0.15</v>
      </c>
      <c r="BF140" s="2">
        <f t="shared" si="127"/>
        <v>0.05</v>
      </c>
      <c r="BG140" s="21">
        <f t="shared" si="143"/>
        <v>243898765080.23584</v>
      </c>
      <c r="BH140" s="21">
        <f t="shared" si="143"/>
        <v>36442874193.463211</v>
      </c>
      <c r="BI140" s="21">
        <f t="shared" si="143"/>
        <v>5455553590.2187147</v>
      </c>
      <c r="BJ140" s="21">
        <f t="shared" si="143"/>
        <v>818127185.7015357</v>
      </c>
      <c r="BK140" s="21">
        <f t="shared" si="143"/>
        <v>122885087.71600607</v>
      </c>
      <c r="BL140" s="21">
        <f t="shared" si="143"/>
        <v>18485075.352826253</v>
      </c>
      <c r="BM140" s="21">
        <f t="shared" si="143"/>
        <v>2784453.9129636264</v>
      </c>
      <c r="BN140" s="2">
        <f t="shared" si="136"/>
        <v>38.987370988004578</v>
      </c>
      <c r="BO140" s="2">
        <f t="shared" si="136"/>
        <v>40.843912463623845</v>
      </c>
      <c r="BP140" s="2">
        <f t="shared" si="136"/>
        <v>42.700453939243111</v>
      </c>
      <c r="BQ140" s="2">
        <f t="shared" si="136"/>
        <v>44.556995414862378</v>
      </c>
      <c r="BR140" s="2">
        <f t="shared" si="136"/>
        <v>46.413536890481637</v>
      </c>
      <c r="BS140" s="2">
        <f t="shared" si="136"/>
        <v>48.270078366100904</v>
      </c>
      <c r="BT140" s="2">
        <f t="shared" si="136"/>
        <v>50.126619841720178</v>
      </c>
      <c r="BU140" s="2">
        <f t="shared" si="148"/>
        <v>1.545619550571844E-2</v>
      </c>
      <c r="BV140" s="2">
        <f t="shared" si="148"/>
        <v>2.309434359535061E-3</v>
      </c>
      <c r="BW140" s="2">
        <f t="shared" si="148"/>
        <v>3.4572582954491238E-4</v>
      </c>
      <c r="BX140" s="2">
        <f t="shared" si="148"/>
        <v>5.1845829258652471E-5</v>
      </c>
      <c r="BY140" s="2">
        <f t="shared" si="148"/>
        <v>7.7873946588090055E-6</v>
      </c>
      <c r="BZ140" s="2">
        <f t="shared" si="148"/>
        <v>1.1714242935884828E-6</v>
      </c>
      <c r="CA140" s="2">
        <f t="shared" si="146"/>
        <v>1.7645462059338575E-7</v>
      </c>
      <c r="CB140" s="2"/>
      <c r="CC140" s="6">
        <f t="shared" si="103"/>
        <v>269</v>
      </c>
      <c r="CD140" s="2">
        <f t="shared" si="128"/>
        <v>0</v>
      </c>
      <c r="CE140" s="2">
        <f t="shared" si="128"/>
        <v>0</v>
      </c>
      <c r="CF140" s="2">
        <f t="shared" si="128"/>
        <v>0.05</v>
      </c>
      <c r="CG140" s="2">
        <f t="shared" si="128"/>
        <v>0.95</v>
      </c>
      <c r="CH140" s="2">
        <f t="shared" si="128"/>
        <v>0</v>
      </c>
      <c r="CI140" s="2">
        <f t="shared" si="128"/>
        <v>0</v>
      </c>
      <c r="CJ140" s="2">
        <f t="shared" si="128"/>
        <v>0</v>
      </c>
      <c r="CK140" s="21">
        <f t="shared" si="144"/>
        <v>818127185.7015357</v>
      </c>
      <c r="CL140" s="21">
        <f t="shared" si="144"/>
        <v>122885087.71600607</v>
      </c>
      <c r="CM140" s="21">
        <f t="shared" si="144"/>
        <v>18485075.352826253</v>
      </c>
      <c r="CN140" s="21">
        <f t="shared" si="144"/>
        <v>2784453.9129636264</v>
      </c>
      <c r="CO140" s="21">
        <f t="shared" si="144"/>
        <v>419965.53276768589</v>
      </c>
      <c r="CP140" s="21">
        <f t="shared" si="144"/>
        <v>63416.809156556526</v>
      </c>
      <c r="CQ140" s="21">
        <f t="shared" si="144"/>
        <v>9586.9018491336847</v>
      </c>
      <c r="CR140" s="2">
        <f t="shared" si="137"/>
        <v>44.556995414862378</v>
      </c>
      <c r="CS140" s="2">
        <f t="shared" si="137"/>
        <v>46.413536890481637</v>
      </c>
      <c r="CT140" s="2">
        <f t="shared" si="137"/>
        <v>48.270078366100904</v>
      </c>
      <c r="CU140" s="2">
        <f t="shared" si="137"/>
        <v>50.126619841720178</v>
      </c>
      <c r="CV140" s="2">
        <f t="shared" si="137"/>
        <v>51.983161317339444</v>
      </c>
      <c r="CW140" s="2">
        <f t="shared" si="137"/>
        <v>53.839702792958711</v>
      </c>
      <c r="CX140" s="2">
        <f t="shared" si="137"/>
        <v>55.696244268577971</v>
      </c>
      <c r="CY140" s="2">
        <f t="shared" si="149"/>
        <v>5.1845829258652471E-5</v>
      </c>
      <c r="CZ140" s="2">
        <f t="shared" si="149"/>
        <v>7.7873946588090055E-6</v>
      </c>
      <c r="DA140" s="2">
        <f t="shared" si="149"/>
        <v>1.1714242935884828E-6</v>
      </c>
      <c r="DB140" s="2">
        <f t="shared" si="149"/>
        <v>1.7645462059338575E-7</v>
      </c>
      <c r="DC140" s="2">
        <f t="shared" si="149"/>
        <v>2.6613785346494673E-8</v>
      </c>
      <c r="DD140" s="2">
        <f t="shared" si="149"/>
        <v>4.0188091987678407E-9</v>
      </c>
      <c r="DE140" s="2">
        <f t="shared" si="147"/>
        <v>6.075349714279902E-10</v>
      </c>
      <c r="DF140" s="2"/>
      <c r="DG140" s="6">
        <f t="shared" si="104"/>
        <v>269</v>
      </c>
      <c r="DH140" s="2">
        <f t="shared" si="140"/>
        <v>0.06</v>
      </c>
      <c r="DI140" s="2">
        <f t="shared" si="140"/>
        <v>0.12</v>
      </c>
      <c r="DJ140" s="2">
        <f t="shared" si="140"/>
        <v>0.14000000000000001</v>
      </c>
      <c r="DK140" s="2">
        <f t="shared" si="140"/>
        <v>0.13</v>
      </c>
      <c r="DL140" s="2">
        <f t="shared" si="140"/>
        <v>0.11</v>
      </c>
      <c r="DM140" s="2">
        <f t="shared" si="140"/>
        <v>0.1</v>
      </c>
      <c r="DN140" s="2">
        <f t="shared" si="140"/>
        <v>0.09</v>
      </c>
      <c r="DO140" s="2">
        <f t="shared" si="140"/>
        <v>0.08</v>
      </c>
      <c r="DP140" s="2">
        <f t="shared" si="140"/>
        <v>6.9997160353366381E-2</v>
      </c>
      <c r="DQ140" s="2">
        <f t="shared" si="140"/>
        <v>3.9236125630379787E-2</v>
      </c>
      <c r="DR140" s="2">
        <f t="shared" si="140"/>
        <v>6.2456340305488273E-3</v>
      </c>
      <c r="DS140" s="2">
        <f t="shared" si="140"/>
        <v>6.9764607456727749E-4</v>
      </c>
      <c r="DT140" s="2">
        <f t="shared" si="140"/>
        <v>0</v>
      </c>
      <c r="DU140" s="21">
        <f t="shared" si="145"/>
        <v>36970150.705652505</v>
      </c>
      <c r="DV140" s="21">
        <f t="shared" si="145"/>
        <v>5568907.8259272529</v>
      </c>
      <c r="DW140" s="21">
        <f t="shared" si="145"/>
        <v>839931.06553537177</v>
      </c>
      <c r="DX140" s="21">
        <f t="shared" si="145"/>
        <v>126833.61831311305</v>
      </c>
      <c r="DY140" s="21">
        <f t="shared" si="145"/>
        <v>19173.803698267369</v>
      </c>
      <c r="DZ140" s="21">
        <f t="shared" si="145"/>
        <v>2901.5803654459305</v>
      </c>
      <c r="EA140" s="21">
        <f t="shared" si="145"/>
        <v>439.52692165467352</v>
      </c>
      <c r="EB140" s="21">
        <f t="shared" si="145"/>
        <v>66.6400830437466</v>
      </c>
      <c r="EC140" s="21">
        <f t="shared" si="145"/>
        <v>10.112570901377998</v>
      </c>
      <c r="ED140" s="21">
        <f t="shared" si="145"/>
        <v>1.5358274439786599</v>
      </c>
      <c r="EE140" s="21">
        <f t="shared" si="145"/>
        <v>0.23343103778354199</v>
      </c>
      <c r="EF140" s="21">
        <f t="shared" si="145"/>
        <v>3.5505220031955297E-2</v>
      </c>
      <c r="EG140" s="21">
        <f t="shared" si="145"/>
        <v>5.4041418661151149E-3</v>
      </c>
      <c r="EH140" s="2">
        <f t="shared" si="131"/>
        <v>48.270078366100904</v>
      </c>
      <c r="EI140" s="2">
        <f t="shared" si="131"/>
        <v>50.126619841720178</v>
      </c>
      <c r="EJ140" s="2">
        <f t="shared" si="131"/>
        <v>51.983161317339444</v>
      </c>
      <c r="EK140" s="2">
        <f t="shared" si="131"/>
        <v>53.839702792958711</v>
      </c>
      <c r="EL140" s="2">
        <f t="shared" si="131"/>
        <v>55.696244268577971</v>
      </c>
      <c r="EM140" s="2">
        <f t="shared" si="131"/>
        <v>57.552785744197237</v>
      </c>
      <c r="EN140" s="2">
        <f t="shared" si="131"/>
        <v>59.409327219816504</v>
      </c>
      <c r="EO140" s="2">
        <f t="shared" si="131"/>
        <v>61.265868695435771</v>
      </c>
      <c r="EP140" s="2">
        <f t="shared" si="129"/>
        <v>63.122410171055037</v>
      </c>
      <c r="EQ140" s="2">
        <f t="shared" si="129"/>
        <v>64.978951646674304</v>
      </c>
      <c r="ER140" s="2">
        <f t="shared" si="129"/>
        <v>66.83549312229357</v>
      </c>
      <c r="ES140" s="2">
        <f t="shared" si="129"/>
        <v>68.692034597912837</v>
      </c>
      <c r="ET140" s="2">
        <f t="shared" si="129"/>
        <v>70.548576073532104</v>
      </c>
      <c r="EU140" s="2">
        <f t="shared" si="139"/>
        <v>2.3428485871769655E-6</v>
      </c>
      <c r="EV140" s="2">
        <f t="shared" si="139"/>
        <v>3.5290924118677151E-7</v>
      </c>
      <c r="EW140" s="2">
        <f t="shared" si="139"/>
        <v>5.3227570692989346E-8</v>
      </c>
      <c r="EX140" s="2">
        <f t="shared" si="138"/>
        <v>8.0376183975356814E-9</v>
      </c>
      <c r="EY140" s="2">
        <f t="shared" si="138"/>
        <v>1.2150699428559804E-9</v>
      </c>
      <c r="EZ140" s="2">
        <f t="shared" si="138"/>
        <v>1.83877082727879E-10</v>
      </c>
      <c r="FA140" s="2">
        <f t="shared" si="138"/>
        <v>2.7853417088382356E-11</v>
      </c>
      <c r="FB140" s="2">
        <f t="shared" si="114"/>
        <v>4.2230724362323581E-12</v>
      </c>
      <c r="FC140" s="2">
        <f t="shared" si="114"/>
        <v>6.4084733215323187E-13</v>
      </c>
      <c r="FD140" s="2">
        <f t="shared" si="114"/>
        <v>9.7327467932741456E-14</v>
      </c>
      <c r="FE140" s="2">
        <f t="shared" si="114"/>
        <v>1.4792841431149683E-14</v>
      </c>
      <c r="FF140" s="2">
        <f t="shared" si="114"/>
        <v>2.2500139437234027E-15</v>
      </c>
      <c r="FG140" s="2">
        <f t="shared" si="114"/>
        <v>3.4246779886661063E-16</v>
      </c>
    </row>
    <row r="141" spans="1:163" x14ac:dyDescent="0.25">
      <c r="A141" s="19">
        <v>123</v>
      </c>
      <c r="B141" s="19">
        <v>271</v>
      </c>
      <c r="C141" s="4">
        <f t="shared" si="105"/>
        <v>123</v>
      </c>
      <c r="D141" s="20">
        <f t="shared" si="105"/>
        <v>271</v>
      </c>
      <c r="E141" s="8">
        <f t="shared" si="92"/>
        <v>544.16000000000008</v>
      </c>
      <c r="F141" s="21">
        <f t="shared" si="111"/>
        <v>6.3371356147021542E-14</v>
      </c>
      <c r="G141" s="7">
        <f t="shared" si="93"/>
        <v>0.24225266223956107</v>
      </c>
      <c r="H141" s="7">
        <f t="shared" si="94"/>
        <v>9.1652374091718333E-3</v>
      </c>
      <c r="I141" s="32">
        <f t="shared" si="95"/>
        <v>95.360927347183363</v>
      </c>
      <c r="J141" s="2">
        <f t="shared" si="106"/>
        <v>5.5162944204557682</v>
      </c>
      <c r="K141" s="2">
        <f t="shared" si="96"/>
        <v>37.980730234739511</v>
      </c>
      <c r="L141" s="2">
        <f t="shared" si="112"/>
        <v>1.6382157995803417</v>
      </c>
      <c r="M141" s="2">
        <f t="shared" si="97"/>
        <v>1</v>
      </c>
      <c r="N141" s="2">
        <f t="shared" si="98"/>
        <v>1</v>
      </c>
      <c r="O141" s="2">
        <f t="shared" si="99"/>
        <v>1</v>
      </c>
      <c r="P141" s="2">
        <f t="shared" si="100"/>
        <v>0.9516760991884109</v>
      </c>
      <c r="Q141" s="6">
        <f t="shared" si="101"/>
        <v>271</v>
      </c>
      <c r="R141" s="2">
        <f t="shared" si="151"/>
        <v>0.05</v>
      </c>
      <c r="S141" s="2">
        <f t="shared" si="151"/>
        <v>0.1</v>
      </c>
      <c r="T141" s="2">
        <f t="shared" si="151"/>
        <v>0.15</v>
      </c>
      <c r="U141" s="2">
        <f t="shared" si="151"/>
        <v>0.2</v>
      </c>
      <c r="V141" s="2">
        <f t="shared" si="151"/>
        <v>0.2</v>
      </c>
      <c r="W141" s="2">
        <f t="shared" si="151"/>
        <v>0.15</v>
      </c>
      <c r="X141" s="2">
        <f t="shared" si="151"/>
        <v>0.1</v>
      </c>
      <c r="Y141" s="2">
        <f t="shared" si="150"/>
        <v>0.05</v>
      </c>
      <c r="Z141" s="21">
        <f t="shared" si="142"/>
        <v>1892039264128.0979</v>
      </c>
      <c r="AA141" s="21">
        <f t="shared" si="142"/>
        <v>284075084429.73523</v>
      </c>
      <c r="AB141" s="21">
        <f t="shared" si="142"/>
        <v>42739918098.116898</v>
      </c>
      <c r="AC141" s="21">
        <f t="shared" si="142"/>
        <v>6442510936.834713</v>
      </c>
      <c r="AD141" s="21">
        <f t="shared" si="142"/>
        <v>972815313.75463104</v>
      </c>
      <c r="AE141" s="21">
        <f t="shared" si="142"/>
        <v>147129629.07668105</v>
      </c>
      <c r="AF141" s="21">
        <f t="shared" si="142"/>
        <v>22284960.70879535</v>
      </c>
      <c r="AG141" s="21">
        <f t="shared" si="142"/>
        <v>3380016.5538524566</v>
      </c>
      <c r="AH141" s="2">
        <f t="shared" si="130"/>
        <v>36.994359248079284</v>
      </c>
      <c r="AI141" s="2">
        <f t="shared" si="130"/>
        <v>38.844077210483242</v>
      </c>
      <c r="AJ141" s="2">
        <f t="shared" si="130"/>
        <v>40.693795172887206</v>
      </c>
      <c r="AK141" s="2">
        <f t="shared" si="130"/>
        <v>42.543513135291171</v>
      </c>
      <c r="AL141" s="2">
        <f t="shared" si="130"/>
        <v>44.393231097695136</v>
      </c>
      <c r="AM141" s="2">
        <f t="shared" si="130"/>
        <v>46.2429490600991</v>
      </c>
      <c r="AN141" s="2">
        <f t="shared" si="130"/>
        <v>48.092667022503065</v>
      </c>
      <c r="AO141" s="2">
        <f t="shared" si="130"/>
        <v>49.942384984907036</v>
      </c>
      <c r="AP141" s="2">
        <f t="shared" si="141"/>
        <v>0.11990109405121234</v>
      </c>
      <c r="AQ141" s="2">
        <f t="shared" si="141"/>
        <v>1.8002223347892039E-2</v>
      </c>
      <c r="AR141" s="2">
        <f t="shared" si="141"/>
        <v>2.7084865714903004E-3</v>
      </c>
      <c r="AS141" s="2">
        <f t="shared" si="141"/>
        <v>4.0827065505923425E-4</v>
      </c>
      <c r="AT141" s="2">
        <f t="shared" si="125"/>
        <v>6.1648625713221243E-5</v>
      </c>
      <c r="AU141" s="2">
        <f t="shared" si="125"/>
        <v>9.3238041239975357E-6</v>
      </c>
      <c r="AV141" s="2">
        <f t="shared" si="125"/>
        <v>1.4122281817994522E-6</v>
      </c>
      <c r="AW141" s="2">
        <f t="shared" si="125"/>
        <v>2.1419623281701247E-7</v>
      </c>
      <c r="AX141" s="2"/>
      <c r="AY141" s="6">
        <f t="shared" si="102"/>
        <v>271</v>
      </c>
      <c r="AZ141" s="2">
        <f t="shared" si="127"/>
        <v>0.05</v>
      </c>
      <c r="BA141" s="2">
        <f t="shared" si="127"/>
        <v>0.15</v>
      </c>
      <c r="BB141" s="2">
        <f t="shared" si="127"/>
        <v>0.2</v>
      </c>
      <c r="BC141" s="2">
        <f t="shared" ref="BC141:BF148" si="152">BC$10*(1-EXP((-BJ141)))</f>
        <v>0.2</v>
      </c>
      <c r="BD141" s="2">
        <f t="shared" si="152"/>
        <v>0.2</v>
      </c>
      <c r="BE141" s="2">
        <f t="shared" si="152"/>
        <v>0.15</v>
      </c>
      <c r="BF141" s="2">
        <f t="shared" si="152"/>
        <v>0.05</v>
      </c>
      <c r="BG141" s="21">
        <f t="shared" si="143"/>
        <v>283509297989.42566</v>
      </c>
      <c r="BH141" s="21">
        <f t="shared" si="143"/>
        <v>42651744839.509598</v>
      </c>
      <c r="BI141" s="21">
        <f t="shared" si="143"/>
        <v>6428789909.8141727</v>
      </c>
      <c r="BJ141" s="21">
        <f t="shared" si="143"/>
        <v>970682585.54874396</v>
      </c>
      <c r="BK141" s="21">
        <f t="shared" si="143"/>
        <v>146798429.69846317</v>
      </c>
      <c r="BL141" s="21">
        <f t="shared" si="143"/>
        <v>22233564.247822657</v>
      </c>
      <c r="BM141" s="21">
        <f t="shared" si="143"/>
        <v>3372045.1526937569</v>
      </c>
      <c r="BN141" s="2">
        <f t="shared" si="136"/>
        <v>38.844077210483242</v>
      </c>
      <c r="BO141" s="2">
        <f t="shared" si="136"/>
        <v>40.693795172887206</v>
      </c>
      <c r="BP141" s="2">
        <f t="shared" si="136"/>
        <v>42.543513135291171</v>
      </c>
      <c r="BQ141" s="2">
        <f t="shared" si="136"/>
        <v>44.393231097695136</v>
      </c>
      <c r="BR141" s="2">
        <f t="shared" si="136"/>
        <v>46.2429490600991</v>
      </c>
      <c r="BS141" s="2">
        <f t="shared" si="136"/>
        <v>48.092667022503065</v>
      </c>
      <c r="BT141" s="2">
        <f t="shared" si="136"/>
        <v>49.942384984907036</v>
      </c>
      <c r="BU141" s="2">
        <f t="shared" si="148"/>
        <v>1.7966368693880026E-2</v>
      </c>
      <c r="BV141" s="2">
        <f t="shared" si="148"/>
        <v>2.7028989125164543E-3</v>
      </c>
      <c r="BW141" s="2">
        <f t="shared" si="148"/>
        <v>4.0740113496921262E-4</v>
      </c>
      <c r="BX141" s="2">
        <f t="shared" si="148"/>
        <v>6.151347183452118E-5</v>
      </c>
      <c r="BY141" s="2">
        <f t="shared" si="148"/>
        <v>9.3028155702448159E-6</v>
      </c>
      <c r="BZ141" s="2">
        <f t="shared" si="148"/>
        <v>1.4089711183664553E-6</v>
      </c>
      <c r="CA141" s="2">
        <f t="shared" si="146"/>
        <v>2.1369107431519378E-7</v>
      </c>
      <c r="CB141" s="2"/>
      <c r="CC141" s="6">
        <f t="shared" si="103"/>
        <v>271</v>
      </c>
      <c r="CD141" s="2">
        <f t="shared" si="128"/>
        <v>0</v>
      </c>
      <c r="CE141" s="2">
        <f t="shared" si="128"/>
        <v>0</v>
      </c>
      <c r="CF141" s="2">
        <f t="shared" si="128"/>
        <v>0.05</v>
      </c>
      <c r="CG141" s="2">
        <f t="shared" ref="CG141:CJ148" si="153">CG$10*(1-EXP((-CN141)))</f>
        <v>0.95</v>
      </c>
      <c r="CH141" s="2">
        <f t="shared" si="153"/>
        <v>0</v>
      </c>
      <c r="CI141" s="2">
        <f t="shared" si="153"/>
        <v>0</v>
      </c>
      <c r="CJ141" s="2">
        <f t="shared" si="153"/>
        <v>0</v>
      </c>
      <c r="CK141" s="21">
        <f t="shared" si="144"/>
        <v>970682585.54874396</v>
      </c>
      <c r="CL141" s="21">
        <f t="shared" si="144"/>
        <v>146798429.69846317</v>
      </c>
      <c r="CM141" s="21">
        <f t="shared" si="144"/>
        <v>22233564.247822657</v>
      </c>
      <c r="CN141" s="21">
        <f t="shared" si="144"/>
        <v>3372045.1526937569</v>
      </c>
      <c r="CO141" s="21">
        <f t="shared" si="144"/>
        <v>512073.54421290552</v>
      </c>
      <c r="CP141" s="21">
        <f t="shared" si="144"/>
        <v>77855.319979874737</v>
      </c>
      <c r="CQ141" s="21">
        <f t="shared" si="144"/>
        <v>11850.243967219078</v>
      </c>
      <c r="CR141" s="2">
        <f t="shared" si="137"/>
        <v>44.393231097695136</v>
      </c>
      <c r="CS141" s="2">
        <f t="shared" si="137"/>
        <v>46.2429490600991</v>
      </c>
      <c r="CT141" s="2">
        <f t="shared" si="137"/>
        <v>48.092667022503065</v>
      </c>
      <c r="CU141" s="2">
        <f t="shared" si="137"/>
        <v>49.942384984907036</v>
      </c>
      <c r="CV141" s="2">
        <f t="shared" si="137"/>
        <v>51.792102947311001</v>
      </c>
      <c r="CW141" s="2">
        <f t="shared" si="137"/>
        <v>53.641820909714959</v>
      </c>
      <c r="CX141" s="2">
        <f t="shared" si="137"/>
        <v>55.491538872118923</v>
      </c>
      <c r="CY141" s="2">
        <f t="shared" si="149"/>
        <v>6.151347183452118E-5</v>
      </c>
      <c r="CZ141" s="2">
        <f t="shared" si="149"/>
        <v>9.3028155702448159E-6</v>
      </c>
      <c r="DA141" s="2">
        <f t="shared" si="149"/>
        <v>1.4089711183664553E-6</v>
      </c>
      <c r="DB141" s="2">
        <f t="shared" si="149"/>
        <v>2.1369107431519378E-7</v>
      </c>
      <c r="DC141" s="2">
        <f t="shared" si="149"/>
        <v>3.2450794943783622E-8</v>
      </c>
      <c r="DD141" s="2">
        <f t="shared" si="149"/>
        <v>4.9337972103849643E-9</v>
      </c>
      <c r="DE141" s="2">
        <f t="shared" si="147"/>
        <v>7.5096603087573378E-10</v>
      </c>
      <c r="DF141" s="2"/>
      <c r="DG141" s="6">
        <f t="shared" si="104"/>
        <v>271</v>
      </c>
      <c r="DH141" s="2">
        <f t="shared" si="140"/>
        <v>0.06</v>
      </c>
      <c r="DI141" s="2">
        <f t="shared" si="140"/>
        <v>0.12</v>
      </c>
      <c r="DJ141" s="2">
        <f t="shared" si="140"/>
        <v>0.14000000000000001</v>
      </c>
      <c r="DK141" s="2">
        <f t="shared" si="140"/>
        <v>0.13</v>
      </c>
      <c r="DL141" s="2">
        <f t="shared" si="140"/>
        <v>0.11</v>
      </c>
      <c r="DM141" s="2">
        <f t="shared" si="140"/>
        <v>0.1</v>
      </c>
      <c r="DN141" s="2">
        <f t="shared" si="140"/>
        <v>0.09</v>
      </c>
      <c r="DO141" s="2">
        <f t="shared" si="140"/>
        <v>0.08</v>
      </c>
      <c r="DP141" s="2">
        <f t="shared" si="140"/>
        <v>6.9999815445903057E-2</v>
      </c>
      <c r="DQ141" s="2">
        <f t="shared" si="140"/>
        <v>4.29875442632121E-2</v>
      </c>
      <c r="DR141" s="2">
        <f t="shared" si="140"/>
        <v>7.7888973639884014E-3</v>
      </c>
      <c r="DS141" s="2">
        <f t="shared" si="140"/>
        <v>8.9984211530746321E-4</v>
      </c>
      <c r="DT141" s="2">
        <f t="shared" si="140"/>
        <v>0</v>
      </c>
      <c r="DU141" s="21">
        <f t="shared" si="145"/>
        <v>44467128.495645314</v>
      </c>
      <c r="DV141" s="21">
        <f t="shared" si="145"/>
        <v>6744090.3053875137</v>
      </c>
      <c r="DW141" s="21">
        <f t="shared" si="145"/>
        <v>1024147.088425811</v>
      </c>
      <c r="DX141" s="21">
        <f t="shared" si="145"/>
        <v>155710.63995974947</v>
      </c>
      <c r="DY141" s="21">
        <f t="shared" si="145"/>
        <v>23700.487934438155</v>
      </c>
      <c r="DZ141" s="21">
        <f t="shared" si="145"/>
        <v>3611.1756522251553</v>
      </c>
      <c r="EA141" s="21">
        <f t="shared" si="145"/>
        <v>550.76254267937907</v>
      </c>
      <c r="EB141" s="21">
        <f t="shared" si="145"/>
        <v>84.077398106110493</v>
      </c>
      <c r="EC141" s="21">
        <f t="shared" si="145"/>
        <v>12.846063171103816</v>
      </c>
      <c r="ED141" s="21">
        <f t="shared" si="145"/>
        <v>1.9643350466437581</v>
      </c>
      <c r="EE141" s="21">
        <f t="shared" si="145"/>
        <v>0.30060509906235638</v>
      </c>
      <c r="EF141" s="21">
        <f t="shared" si="145"/>
        <v>4.6035672321302817E-2</v>
      </c>
      <c r="EG141" s="21">
        <f t="shared" si="145"/>
        <v>7.0549429421647731E-3</v>
      </c>
      <c r="EH141" s="2">
        <f t="shared" si="131"/>
        <v>48.092667022503065</v>
      </c>
      <c r="EI141" s="2">
        <f t="shared" si="131"/>
        <v>49.942384984907036</v>
      </c>
      <c r="EJ141" s="2">
        <f t="shared" si="131"/>
        <v>51.792102947311001</v>
      </c>
      <c r="EK141" s="2">
        <f t="shared" si="131"/>
        <v>53.641820909714959</v>
      </c>
      <c r="EL141" s="2">
        <f t="shared" si="131"/>
        <v>55.491538872118923</v>
      </c>
      <c r="EM141" s="2">
        <f t="shared" si="131"/>
        <v>57.341256834522888</v>
      </c>
      <c r="EN141" s="2">
        <f t="shared" si="131"/>
        <v>59.190974796926852</v>
      </c>
      <c r="EO141" s="2">
        <f t="shared" si="131"/>
        <v>61.040692759330817</v>
      </c>
      <c r="EP141" s="2">
        <f t="shared" si="129"/>
        <v>62.890410721734781</v>
      </c>
      <c r="EQ141" s="2">
        <f t="shared" si="129"/>
        <v>64.740128684138739</v>
      </c>
      <c r="ER141" s="2">
        <f t="shared" si="129"/>
        <v>66.589846646542711</v>
      </c>
      <c r="ES141" s="2">
        <f t="shared" si="129"/>
        <v>68.439564608946668</v>
      </c>
      <c r="ET141" s="2">
        <f t="shared" si="129"/>
        <v>70.28928257135064</v>
      </c>
      <c r="EU141" s="2">
        <f t="shared" si="139"/>
        <v>2.8179422367329106E-6</v>
      </c>
      <c r="EV141" s="2">
        <f t="shared" si="139"/>
        <v>4.2738214863038756E-7</v>
      </c>
      <c r="EW141" s="2">
        <f t="shared" si="139"/>
        <v>6.4901589887567245E-8</v>
      </c>
      <c r="EX141" s="2">
        <f t="shared" si="138"/>
        <v>9.8675944207699286E-9</v>
      </c>
      <c r="EY141" s="2">
        <f t="shared" si="138"/>
        <v>1.5019320617514676E-9</v>
      </c>
      <c r="EZ141" s="2">
        <f t="shared" si="138"/>
        <v>2.2884509836661316E-10</v>
      </c>
      <c r="FA141" s="2">
        <f t="shared" si="138"/>
        <v>3.4902569244574088E-11</v>
      </c>
      <c r="FB141" s="2">
        <f t="shared" si="114"/>
        <v>5.3280987392972437E-12</v>
      </c>
      <c r="FC141" s="2">
        <f t="shared" si="114"/>
        <v>8.1407244430315702E-13</v>
      </c>
      <c r="FD141" s="2">
        <f t="shared" si="114"/>
        <v>1.244825758329378E-13</v>
      </c>
      <c r="FE141" s="2">
        <f t="shared" si="114"/>
        <v>1.9049752792291278E-14</v>
      </c>
      <c r="FF141" s="2">
        <f t="shared" si="114"/>
        <v>2.9173429861408625E-15</v>
      </c>
      <c r="FG141" s="2">
        <f t="shared" si="114"/>
        <v>4.4708130178483993E-16</v>
      </c>
    </row>
    <row r="142" spans="1:163" x14ac:dyDescent="0.25">
      <c r="A142" s="19">
        <v>124</v>
      </c>
      <c r="B142" s="19">
        <v>273</v>
      </c>
      <c r="C142" s="4">
        <f t="shared" si="105"/>
        <v>124</v>
      </c>
      <c r="D142" s="20">
        <f t="shared" si="105"/>
        <v>273</v>
      </c>
      <c r="E142" s="8">
        <f t="shared" si="92"/>
        <v>546.16000000000008</v>
      </c>
      <c r="F142" s="21">
        <f t="shared" si="111"/>
        <v>6.3371356147021542E-14</v>
      </c>
      <c r="G142" s="7">
        <f t="shared" si="93"/>
        <v>0.23790370326461649</v>
      </c>
      <c r="H142" s="7">
        <f t="shared" si="94"/>
        <v>9.1758446261838936E-3</v>
      </c>
      <c r="I142" s="32">
        <f t="shared" si="95"/>
        <v>95.39361322883768</v>
      </c>
      <c r="J142" s="2">
        <f t="shared" si="106"/>
        <v>5.5937409304276198</v>
      </c>
      <c r="K142" s="2">
        <f t="shared" si="96"/>
        <v>39.94164741215473</v>
      </c>
      <c r="L142" s="2">
        <f t="shared" si="112"/>
        <v>1.6429737744766524</v>
      </c>
      <c r="M142" s="2">
        <f t="shared" si="97"/>
        <v>1</v>
      </c>
      <c r="N142" s="2">
        <f t="shared" si="98"/>
        <v>1</v>
      </c>
      <c r="O142" s="2">
        <f t="shared" si="99"/>
        <v>1</v>
      </c>
      <c r="P142" s="2">
        <f t="shared" si="100"/>
        <v>0.95670006766708804</v>
      </c>
      <c r="Q142" s="6">
        <f t="shared" si="101"/>
        <v>273</v>
      </c>
      <c r="R142" s="2">
        <f t="shared" si="151"/>
        <v>0.05</v>
      </c>
      <c r="S142" s="2">
        <f t="shared" si="151"/>
        <v>0.1</v>
      </c>
      <c r="T142" s="2">
        <f t="shared" si="151"/>
        <v>0.15</v>
      </c>
      <c r="U142" s="2">
        <f t="shared" si="151"/>
        <v>0.2</v>
      </c>
      <c r="V142" s="2">
        <f t="shared" si="151"/>
        <v>0.2</v>
      </c>
      <c r="W142" s="2">
        <f t="shared" si="151"/>
        <v>0.15</v>
      </c>
      <c r="X142" s="2">
        <f t="shared" si="151"/>
        <v>0.1</v>
      </c>
      <c r="Y142" s="2">
        <f t="shared" si="150"/>
        <v>0.05</v>
      </c>
      <c r="Z142" s="21">
        <f t="shared" si="142"/>
        <v>2182090601823.0012</v>
      </c>
      <c r="AA142" s="21">
        <f t="shared" si="142"/>
        <v>329853337869.99121</v>
      </c>
      <c r="AB142" s="21">
        <f t="shared" si="142"/>
        <v>49965040718.245911</v>
      </c>
      <c r="AC142" s="21">
        <f t="shared" si="142"/>
        <v>7582847059.1767559</v>
      </c>
      <c r="AD142" s="21">
        <f t="shared" si="142"/>
        <v>1152794464.4981925</v>
      </c>
      <c r="AE142" s="21">
        <f t="shared" si="142"/>
        <v>175535831.13082531</v>
      </c>
      <c r="AF142" s="21">
        <f t="shared" si="142"/>
        <v>26768343.316653386</v>
      </c>
      <c r="AG142" s="21">
        <f t="shared" si="142"/>
        <v>4087636.5402935594</v>
      </c>
      <c r="AH142" s="2">
        <f t="shared" si="130"/>
        <v>36.858888473038711</v>
      </c>
      <c r="AI142" s="2">
        <f t="shared" si="130"/>
        <v>38.701832896690647</v>
      </c>
      <c r="AJ142" s="2">
        <f t="shared" si="130"/>
        <v>40.544777320342583</v>
      </c>
      <c r="AK142" s="2">
        <f t="shared" si="130"/>
        <v>42.387721743994518</v>
      </c>
      <c r="AL142" s="2">
        <f t="shared" si="130"/>
        <v>44.230666167646447</v>
      </c>
      <c r="AM142" s="2">
        <f t="shared" si="130"/>
        <v>46.073610591298383</v>
      </c>
      <c r="AN142" s="2">
        <f t="shared" si="130"/>
        <v>47.916555014950319</v>
      </c>
      <c r="AO142" s="2">
        <f t="shared" si="130"/>
        <v>49.759499438602262</v>
      </c>
      <c r="AP142" s="2">
        <f t="shared" si="141"/>
        <v>0.13828204067319608</v>
      </c>
      <c r="AQ142" s="2">
        <f t="shared" si="141"/>
        <v>2.0903253350443116E-2</v>
      </c>
      <c r="AR142" s="2">
        <f t="shared" si="141"/>
        <v>3.1663523902563974E-3</v>
      </c>
      <c r="AS142" s="2">
        <f t="shared" si="141"/>
        <v>4.8053530159548538E-4</v>
      </c>
      <c r="AT142" s="2">
        <f t="shared" si="125"/>
        <v>7.305414857402996E-5</v>
      </c>
      <c r="AU142" s="2">
        <f t="shared" si="125"/>
        <v>1.1123943671154966E-5</v>
      </c>
      <c r="AV142" s="2">
        <f t="shared" si="125"/>
        <v>1.6963462177853861E-6</v>
      </c>
      <c r="AW142" s="2">
        <f t="shared" si="125"/>
        <v>2.5903907099452217E-7</v>
      </c>
      <c r="AX142" s="2"/>
      <c r="AY142" s="6">
        <f t="shared" si="102"/>
        <v>273</v>
      </c>
      <c r="AZ142" s="2">
        <f t="shared" ref="AZ142:BB148" si="154">AZ$10*(1-EXP((-BG142)))</f>
        <v>0.05</v>
      </c>
      <c r="BA142" s="2">
        <f t="shared" si="154"/>
        <v>0.15</v>
      </c>
      <c r="BB142" s="2">
        <f t="shared" si="154"/>
        <v>0.2</v>
      </c>
      <c r="BC142" s="2">
        <f t="shared" si="152"/>
        <v>0.2</v>
      </c>
      <c r="BD142" s="2">
        <f t="shared" si="152"/>
        <v>0.2</v>
      </c>
      <c r="BE142" s="2">
        <f t="shared" si="152"/>
        <v>0.15</v>
      </c>
      <c r="BF142" s="2">
        <f t="shared" si="152"/>
        <v>0.05</v>
      </c>
      <c r="BG142" s="21">
        <f t="shared" si="143"/>
        <v>329198252439.03625</v>
      </c>
      <c r="BH142" s="21">
        <f t="shared" si="143"/>
        <v>49862240265.531052</v>
      </c>
      <c r="BI142" s="21">
        <f t="shared" si="143"/>
        <v>7566738748.5096245</v>
      </c>
      <c r="BJ142" s="21">
        <f t="shared" si="143"/>
        <v>1150273319.6687431</v>
      </c>
      <c r="BK142" s="21">
        <f t="shared" si="143"/>
        <v>175141605.10979024</v>
      </c>
      <c r="BL142" s="21">
        <f t="shared" si="143"/>
        <v>26706743.727274798</v>
      </c>
      <c r="BM142" s="21">
        <f t="shared" si="143"/>
        <v>4078016.7845384483</v>
      </c>
      <c r="BN142" s="2">
        <f t="shared" si="136"/>
        <v>38.701832896690647</v>
      </c>
      <c r="BO142" s="2">
        <f t="shared" si="136"/>
        <v>40.544777320342583</v>
      </c>
      <c r="BP142" s="2">
        <f t="shared" si="136"/>
        <v>42.387721743994518</v>
      </c>
      <c r="BQ142" s="2">
        <f t="shared" si="136"/>
        <v>44.230666167646447</v>
      </c>
      <c r="BR142" s="2">
        <f t="shared" si="136"/>
        <v>46.073610591298383</v>
      </c>
      <c r="BS142" s="2">
        <f t="shared" si="136"/>
        <v>47.916555014950319</v>
      </c>
      <c r="BT142" s="2">
        <f t="shared" si="136"/>
        <v>49.759499438602262</v>
      </c>
      <c r="BU142" s="2">
        <f t="shared" si="148"/>
        <v>2.0861739698291342E-2</v>
      </c>
      <c r="BV142" s="2">
        <f t="shared" si="148"/>
        <v>3.1598377861553296E-3</v>
      </c>
      <c r="BW142" s="2">
        <f t="shared" si="148"/>
        <v>4.7951449610327169E-4</v>
      </c>
      <c r="BX142" s="2">
        <f t="shared" si="148"/>
        <v>7.2894380207144696E-5</v>
      </c>
      <c r="BY142" s="2">
        <f t="shared" si="148"/>
        <v>1.1098961033573526E-5</v>
      </c>
      <c r="BZ142" s="2">
        <f t="shared" si="148"/>
        <v>1.6924425682683654E-6</v>
      </c>
      <c r="CA142" s="2">
        <f t="shared" si="146"/>
        <v>2.5842945402651769E-7</v>
      </c>
      <c r="CB142" s="2"/>
      <c r="CC142" s="6">
        <f t="shared" si="103"/>
        <v>273</v>
      </c>
      <c r="CD142" s="2">
        <f t="shared" ref="CD142:CF148" si="155">CD$10*(1-EXP((-CK142)))</f>
        <v>0</v>
      </c>
      <c r="CE142" s="2">
        <f t="shared" si="155"/>
        <v>0</v>
      </c>
      <c r="CF142" s="2">
        <f t="shared" si="155"/>
        <v>0.05</v>
      </c>
      <c r="CG142" s="2">
        <f t="shared" si="153"/>
        <v>0.95</v>
      </c>
      <c r="CH142" s="2">
        <f t="shared" si="153"/>
        <v>0</v>
      </c>
      <c r="CI142" s="2">
        <f t="shared" si="153"/>
        <v>0</v>
      </c>
      <c r="CJ142" s="2">
        <f t="shared" si="153"/>
        <v>0</v>
      </c>
      <c r="CK142" s="21">
        <f t="shared" si="144"/>
        <v>1150273319.6687431</v>
      </c>
      <c r="CL142" s="21">
        <f t="shared" si="144"/>
        <v>175141605.10979024</v>
      </c>
      <c r="CM142" s="21">
        <f t="shared" si="144"/>
        <v>26706743.727274798</v>
      </c>
      <c r="CN142" s="21">
        <f t="shared" si="144"/>
        <v>4078016.7845384483</v>
      </c>
      <c r="CO142" s="21">
        <f t="shared" si="144"/>
        <v>623493.03346210474</v>
      </c>
      <c r="CP142" s="21">
        <f t="shared" si="144"/>
        <v>95440.141150439886</v>
      </c>
      <c r="CQ142" s="21">
        <f t="shared" si="144"/>
        <v>14625.592509845472</v>
      </c>
      <c r="CR142" s="2">
        <f t="shared" si="137"/>
        <v>44.230666167646447</v>
      </c>
      <c r="CS142" s="2">
        <f t="shared" si="137"/>
        <v>46.073610591298383</v>
      </c>
      <c r="CT142" s="2">
        <f t="shared" si="137"/>
        <v>47.916555014950319</v>
      </c>
      <c r="CU142" s="2">
        <f t="shared" si="137"/>
        <v>49.759499438602262</v>
      </c>
      <c r="CV142" s="2">
        <f t="shared" si="137"/>
        <v>51.602443862254198</v>
      </c>
      <c r="CW142" s="2">
        <f t="shared" si="137"/>
        <v>53.445388285906134</v>
      </c>
      <c r="CX142" s="2">
        <f t="shared" si="137"/>
        <v>55.28833270955807</v>
      </c>
      <c r="CY142" s="2">
        <f t="shared" si="149"/>
        <v>7.2894380207144696E-5</v>
      </c>
      <c r="CZ142" s="2">
        <f t="shared" si="149"/>
        <v>1.1098961033573526E-5</v>
      </c>
      <c r="DA142" s="2">
        <f t="shared" si="149"/>
        <v>1.6924425682683654E-6</v>
      </c>
      <c r="DB142" s="2">
        <f t="shared" si="149"/>
        <v>2.5842945402651769E-7</v>
      </c>
      <c r="DC142" s="2">
        <f t="shared" si="149"/>
        <v>3.9511599078713863E-8</v>
      </c>
      <c r="DD142" s="2">
        <f t="shared" si="149"/>
        <v>6.0481711755665329E-9</v>
      </c>
      <c r="DE142" s="2">
        <f t="shared" si="147"/>
        <v>9.268436318026282E-10</v>
      </c>
      <c r="DF142" s="2"/>
      <c r="DG142" s="6">
        <f t="shared" si="104"/>
        <v>273</v>
      </c>
      <c r="DH142" s="2">
        <f t="shared" si="140"/>
        <v>0.06</v>
      </c>
      <c r="DI142" s="2">
        <f t="shared" si="140"/>
        <v>0.12</v>
      </c>
      <c r="DJ142" s="2">
        <f t="shared" si="140"/>
        <v>0.14000000000000001</v>
      </c>
      <c r="DK142" s="2">
        <f t="shared" si="140"/>
        <v>0.13</v>
      </c>
      <c r="DL142" s="2">
        <f t="shared" si="140"/>
        <v>0.11</v>
      </c>
      <c r="DM142" s="2">
        <f t="shared" si="140"/>
        <v>0.1</v>
      </c>
      <c r="DN142" s="2">
        <f t="shared" si="140"/>
        <v>0.09</v>
      </c>
      <c r="DO142" s="2">
        <f t="shared" si="140"/>
        <v>0.08</v>
      </c>
      <c r="DP142" s="2">
        <f t="shared" si="140"/>
        <v>6.9999994107304883E-2</v>
      </c>
      <c r="DQ142" s="2">
        <f t="shared" si="140"/>
        <v>4.5928213742375677E-2</v>
      </c>
      <c r="DR142" s="2">
        <f t="shared" si="140"/>
        <v>9.6151107652823302E-3</v>
      </c>
      <c r="DS142" s="2">
        <f t="shared" si="140"/>
        <v>1.1567490521252055E-3</v>
      </c>
      <c r="DT142" s="2">
        <f t="shared" si="140"/>
        <v>0</v>
      </c>
      <c r="DU142" s="21">
        <f t="shared" si="145"/>
        <v>53413487.454549596</v>
      </c>
      <c r="DV142" s="21">
        <f t="shared" si="145"/>
        <v>8156033.5690768966</v>
      </c>
      <c r="DW142" s="21">
        <f t="shared" si="145"/>
        <v>1246986.0669242095</v>
      </c>
      <c r="DX142" s="21">
        <f t="shared" si="145"/>
        <v>190880.28230087977</v>
      </c>
      <c r="DY142" s="21">
        <f t="shared" si="145"/>
        <v>29251.185019690944</v>
      </c>
      <c r="DZ142" s="21">
        <f t="shared" si="145"/>
        <v>4487.2274780102462</v>
      </c>
      <c r="EA142" s="21">
        <f t="shared" si="145"/>
        <v>689.02831628177728</v>
      </c>
      <c r="EB142" s="21">
        <f t="shared" si="145"/>
        <v>105.89977854631184</v>
      </c>
      <c r="EC142" s="21">
        <f t="shared" si="145"/>
        <v>16.290292330709697</v>
      </c>
      <c r="ED142" s="21">
        <f t="shared" si="145"/>
        <v>2.5079412183178462</v>
      </c>
      <c r="EE142" s="21">
        <f t="shared" si="145"/>
        <v>0.38640347907174621</v>
      </c>
      <c r="EF142" s="21">
        <f t="shared" si="145"/>
        <v>5.9577463672101275E-2</v>
      </c>
      <c r="EG142" s="21">
        <f t="shared" si="145"/>
        <v>9.1922918553097796E-3</v>
      </c>
      <c r="EH142" s="2">
        <f t="shared" si="131"/>
        <v>47.916555014950319</v>
      </c>
      <c r="EI142" s="2">
        <f t="shared" si="131"/>
        <v>49.759499438602262</v>
      </c>
      <c r="EJ142" s="2">
        <f t="shared" si="131"/>
        <v>51.602443862254198</v>
      </c>
      <c r="EK142" s="2">
        <f t="shared" si="131"/>
        <v>53.445388285906134</v>
      </c>
      <c r="EL142" s="2">
        <f t="shared" si="131"/>
        <v>55.28833270955807</v>
      </c>
      <c r="EM142" s="2">
        <f t="shared" si="131"/>
        <v>57.131277133210006</v>
      </c>
      <c r="EN142" s="2">
        <f t="shared" si="131"/>
        <v>58.974221556861941</v>
      </c>
      <c r="EO142" s="2">
        <f>DO$12/$E142</f>
        <v>60.81716598051387</v>
      </c>
      <c r="EP142" s="2">
        <f t="shared" si="129"/>
        <v>62.660110404165806</v>
      </c>
      <c r="EQ142" s="2">
        <f t="shared" si="129"/>
        <v>64.503054827817749</v>
      </c>
      <c r="ER142" s="2">
        <f t="shared" si="129"/>
        <v>66.345999251469678</v>
      </c>
      <c r="ES142" s="2">
        <f t="shared" si="129"/>
        <v>68.188943675121621</v>
      </c>
      <c r="ET142" s="2">
        <f t="shared" si="129"/>
        <v>70.03188809877355</v>
      </c>
      <c r="EU142" s="2">
        <f t="shared" si="139"/>
        <v>3.3848851365367307E-6</v>
      </c>
      <c r="EV142" s="2">
        <f t="shared" si="139"/>
        <v>5.1685890805303537E-7</v>
      </c>
      <c r="EW142" s="2">
        <f t="shared" si="139"/>
        <v>7.9023198157427726E-8</v>
      </c>
      <c r="EX142" s="2">
        <f t="shared" si="138"/>
        <v>1.2096342351133066E-8</v>
      </c>
      <c r="EY142" s="2">
        <f t="shared" si="138"/>
        <v>1.8536872636052564E-9</v>
      </c>
      <c r="EZ142" s="2">
        <f t="shared" si="138"/>
        <v>2.843616906216886E-10</v>
      </c>
      <c r="FA142" s="2">
        <f t="shared" si="138"/>
        <v>4.3664658826475113E-11</v>
      </c>
      <c r="FB142" s="2">
        <f t="shared" si="114"/>
        <v>6.7110125821490393E-12</v>
      </c>
      <c r="FC142" s="2">
        <f t="shared" si="114"/>
        <v>1.032337917028498E-12</v>
      </c>
      <c r="FD142" s="2">
        <f t="shared" si="114"/>
        <v>1.5893163614181535E-13</v>
      </c>
      <c r="FE142" s="2">
        <f t="shared" si="114"/>
        <v>2.4486912488703814E-14</v>
      </c>
      <c r="FF142" s="2">
        <f t="shared" si="114"/>
        <v>3.7755046687009676E-15</v>
      </c>
      <c r="FG142" s="2">
        <f t="shared" si="114"/>
        <v>5.8252800097020148E-16</v>
      </c>
    </row>
    <row r="143" spans="1:163" x14ac:dyDescent="0.25">
      <c r="A143" s="19">
        <v>125</v>
      </c>
      <c r="B143" s="19">
        <v>275</v>
      </c>
      <c r="C143" s="4">
        <f t="shared" si="105"/>
        <v>125</v>
      </c>
      <c r="D143" s="20">
        <f t="shared" si="105"/>
        <v>275</v>
      </c>
      <c r="E143" s="8">
        <f t="shared" si="92"/>
        <v>548.16000000000008</v>
      </c>
      <c r="F143" s="21">
        <f t="shared" si="111"/>
        <v>6.3371356147021542E-14</v>
      </c>
      <c r="G143" s="7">
        <f t="shared" si="93"/>
        <v>0.23403167986230825</v>
      </c>
      <c r="H143" s="7">
        <f t="shared" si="94"/>
        <v>9.1852885857017195E-3</v>
      </c>
      <c r="I143" s="32">
        <f t="shared" si="95"/>
        <v>95.422733129977061</v>
      </c>
      <c r="J143" s="2">
        <f t="shared" si="106"/>
        <v>5.6636071499292377</v>
      </c>
      <c r="K143" s="2">
        <f t="shared" si="96"/>
        <v>41.798233825510231</v>
      </c>
      <c r="L143" s="2">
        <f t="shared" si="112"/>
        <v>1.6473043595592469</v>
      </c>
      <c r="M143" s="2">
        <f t="shared" si="97"/>
        <v>1</v>
      </c>
      <c r="N143" s="2">
        <f t="shared" si="98"/>
        <v>1</v>
      </c>
      <c r="O143" s="2">
        <f t="shared" si="99"/>
        <v>1</v>
      </c>
      <c r="P143" s="2">
        <f t="shared" si="100"/>
        <v>0.96116331014762846</v>
      </c>
      <c r="Q143" s="6">
        <f t="shared" si="101"/>
        <v>275</v>
      </c>
      <c r="R143" s="2">
        <f t="shared" si="151"/>
        <v>0.05</v>
      </c>
      <c r="S143" s="2">
        <f t="shared" si="151"/>
        <v>0.1</v>
      </c>
      <c r="T143" s="2">
        <f t="shared" si="151"/>
        <v>0.15</v>
      </c>
      <c r="U143" s="2">
        <f t="shared" si="151"/>
        <v>0.2</v>
      </c>
      <c r="V143" s="2">
        <f t="shared" si="151"/>
        <v>0.2</v>
      </c>
      <c r="W143" s="2">
        <f t="shared" si="151"/>
        <v>0.15</v>
      </c>
      <c r="X143" s="2">
        <f t="shared" si="151"/>
        <v>0.1</v>
      </c>
      <c r="Y143" s="2">
        <f t="shared" si="150"/>
        <v>0.05</v>
      </c>
      <c r="Z143" s="21">
        <f t="shared" si="142"/>
        <v>2514053237358.5249</v>
      </c>
      <c r="AA143" s="21">
        <f t="shared" si="142"/>
        <v>382601096940.51196</v>
      </c>
      <c r="AB143" s="21">
        <f t="shared" si="142"/>
        <v>58346515759.695755</v>
      </c>
      <c r="AC143" s="21">
        <f t="shared" si="142"/>
        <v>8914645588.4819641</v>
      </c>
      <c r="AD143" s="21">
        <f t="shared" si="142"/>
        <v>1364415209.363564</v>
      </c>
      <c r="AE143" s="21">
        <f t="shared" si="142"/>
        <v>209162169.54819643</v>
      </c>
      <c r="AF143" s="21">
        <f t="shared" si="142"/>
        <v>32111557.131004296</v>
      </c>
      <c r="AG143" s="21">
        <f t="shared" si="142"/>
        <v>4936674.6030842056</v>
      </c>
      <c r="AH143" s="2">
        <f t="shared" si="130"/>
        <v>36.724406247144671</v>
      </c>
      <c r="AI143" s="2">
        <f t="shared" si="130"/>
        <v>38.560626559501905</v>
      </c>
      <c r="AJ143" s="2">
        <f t="shared" si="130"/>
        <v>40.396846871859132</v>
      </c>
      <c r="AK143" s="2">
        <f t="shared" si="130"/>
        <v>42.233067184216367</v>
      </c>
      <c r="AL143" s="2">
        <f t="shared" si="130"/>
        <v>44.069287496573601</v>
      </c>
      <c r="AM143" s="2">
        <f t="shared" si="130"/>
        <v>45.905507808930835</v>
      </c>
      <c r="AN143" s="2">
        <f t="shared" si="130"/>
        <v>47.74172812128807</v>
      </c>
      <c r="AO143" s="2">
        <f t="shared" si="130"/>
        <v>49.577948433645311</v>
      </c>
      <c r="AP143" s="2">
        <f t="shared" si="141"/>
        <v>0.15931896307722165</v>
      </c>
      <c r="AQ143" s="2">
        <f t="shared" si="141"/>
        <v>2.424595037645837E-2</v>
      </c>
      <c r="AR143" s="2">
        <f t="shared" si="141"/>
        <v>3.6974978301454876E-3</v>
      </c>
      <c r="AS143" s="2">
        <f t="shared" si="141"/>
        <v>5.6493318051216521E-4</v>
      </c>
      <c r="AT143" s="2">
        <f t="shared" si="125"/>
        <v>8.6464842164991394E-5</v>
      </c>
      <c r="AU143" s="2">
        <f t="shared" si="125"/>
        <v>1.3254890338922465E-5</v>
      </c>
      <c r="AV143" s="2">
        <f t="shared" si="125"/>
        <v>2.0349529233843031E-6</v>
      </c>
      <c r="AW143" s="2">
        <f t="shared" si="125"/>
        <v>3.1284376445400546E-7</v>
      </c>
      <c r="AX143" s="2"/>
      <c r="AY143" s="6">
        <f t="shared" si="102"/>
        <v>275</v>
      </c>
      <c r="AZ143" s="2">
        <f t="shared" si="154"/>
        <v>0.05</v>
      </c>
      <c r="BA143" s="2">
        <f t="shared" si="154"/>
        <v>0.15</v>
      </c>
      <c r="BB143" s="2">
        <f t="shared" si="154"/>
        <v>0.2</v>
      </c>
      <c r="BC143" s="2">
        <f t="shared" si="152"/>
        <v>0.2</v>
      </c>
      <c r="BD143" s="2">
        <f t="shared" si="152"/>
        <v>0.2</v>
      </c>
      <c r="BE143" s="2">
        <f t="shared" si="152"/>
        <v>0.15</v>
      </c>
      <c r="BF143" s="2">
        <f t="shared" si="152"/>
        <v>0.05</v>
      </c>
      <c r="BG143" s="21">
        <f t="shared" si="143"/>
        <v>381843427193.18146</v>
      </c>
      <c r="BH143" s="21">
        <f t="shared" si="143"/>
        <v>58226795287.959076</v>
      </c>
      <c r="BI143" s="21">
        <f t="shared" si="143"/>
        <v>8895756662.4876308</v>
      </c>
      <c r="BJ143" s="21">
        <f t="shared" si="143"/>
        <v>1361438526.3735785</v>
      </c>
      <c r="BK143" s="21">
        <f t="shared" si="143"/>
        <v>208693515.71476528</v>
      </c>
      <c r="BL143" s="21">
        <f t="shared" si="143"/>
        <v>32037825.791184977</v>
      </c>
      <c r="BM143" s="21">
        <f t="shared" si="143"/>
        <v>4925081.4460704867</v>
      </c>
      <c r="BN143" s="2">
        <f t="shared" si="136"/>
        <v>38.560626559501905</v>
      </c>
      <c r="BO143" s="2">
        <f t="shared" si="136"/>
        <v>40.396846871859132</v>
      </c>
      <c r="BP143" s="2">
        <f t="shared" si="136"/>
        <v>42.233067184216367</v>
      </c>
      <c r="BQ143" s="2">
        <f t="shared" si="136"/>
        <v>44.069287496573601</v>
      </c>
      <c r="BR143" s="2">
        <f t="shared" si="136"/>
        <v>45.905507808930835</v>
      </c>
      <c r="BS143" s="2">
        <f t="shared" si="136"/>
        <v>47.74172812128807</v>
      </c>
      <c r="BT143" s="2">
        <f t="shared" si="136"/>
        <v>49.577948433645311</v>
      </c>
      <c r="BU143" s="2">
        <f t="shared" si="148"/>
        <v>2.4197935817058466E-2</v>
      </c>
      <c r="BV143" s="2">
        <f t="shared" si="148"/>
        <v>3.6899109814929735E-3</v>
      </c>
      <c r="BW143" s="2">
        <f t="shared" si="148"/>
        <v>5.6373616365574359E-4</v>
      </c>
      <c r="BX143" s="2">
        <f t="shared" si="148"/>
        <v>8.6276205727096246E-5</v>
      </c>
      <c r="BY143" s="2">
        <f t="shared" si="148"/>
        <v>1.322519110993443E-5</v>
      </c>
      <c r="BZ143" s="2">
        <f t="shared" si="148"/>
        <v>2.0302804683894159E-6</v>
      </c>
      <c r="CA143" s="2">
        <f t="shared" si="146"/>
        <v>3.1210909037202072E-7</v>
      </c>
      <c r="CB143" s="2"/>
      <c r="CC143" s="6">
        <f t="shared" si="103"/>
        <v>275</v>
      </c>
      <c r="CD143" s="2">
        <f t="shared" si="155"/>
        <v>0</v>
      </c>
      <c r="CE143" s="2">
        <f t="shared" si="155"/>
        <v>0</v>
      </c>
      <c r="CF143" s="2">
        <f t="shared" si="155"/>
        <v>0.05</v>
      </c>
      <c r="CG143" s="2">
        <f t="shared" si="153"/>
        <v>0.95</v>
      </c>
      <c r="CH143" s="2">
        <f t="shared" si="153"/>
        <v>0</v>
      </c>
      <c r="CI143" s="2">
        <f t="shared" si="153"/>
        <v>0</v>
      </c>
      <c r="CJ143" s="2">
        <f t="shared" si="153"/>
        <v>0</v>
      </c>
      <c r="CK143" s="21">
        <f t="shared" si="144"/>
        <v>1361438526.3735785</v>
      </c>
      <c r="CL143" s="21">
        <f t="shared" si="144"/>
        <v>208693515.71476528</v>
      </c>
      <c r="CM143" s="21">
        <f t="shared" si="144"/>
        <v>32037825.791184977</v>
      </c>
      <c r="CN143" s="21">
        <f t="shared" si="144"/>
        <v>4925081.4460704867</v>
      </c>
      <c r="CO143" s="21">
        <f t="shared" si="144"/>
        <v>758085.4914106956</v>
      </c>
      <c r="CP143" s="21">
        <f t="shared" si="144"/>
        <v>116826.0514934174</v>
      </c>
      <c r="CQ143" s="21">
        <f t="shared" si="144"/>
        <v>18023.703184856913</v>
      </c>
      <c r="CR143" s="2">
        <f t="shared" si="137"/>
        <v>44.069287496573601</v>
      </c>
      <c r="CS143" s="2">
        <f t="shared" si="137"/>
        <v>45.905507808930835</v>
      </c>
      <c r="CT143" s="2">
        <f t="shared" si="137"/>
        <v>47.74172812128807</v>
      </c>
      <c r="CU143" s="2">
        <f t="shared" si="137"/>
        <v>49.577948433645311</v>
      </c>
      <c r="CV143" s="2">
        <f t="shared" si="137"/>
        <v>51.414168746002538</v>
      </c>
      <c r="CW143" s="2">
        <f t="shared" si="137"/>
        <v>53.250389058359772</v>
      </c>
      <c r="CX143" s="2">
        <f t="shared" si="137"/>
        <v>55.086609370717007</v>
      </c>
      <c r="CY143" s="2">
        <f t="shared" si="149"/>
        <v>8.6276205727096246E-5</v>
      </c>
      <c r="CZ143" s="2">
        <f t="shared" si="149"/>
        <v>1.322519110993443E-5</v>
      </c>
      <c r="DA143" s="2">
        <f t="shared" si="149"/>
        <v>2.0302804683894159E-6</v>
      </c>
      <c r="DB143" s="2">
        <f t="shared" si="149"/>
        <v>3.1210909037202072E-7</v>
      </c>
      <c r="DC143" s="2">
        <f t="shared" si="149"/>
        <v>4.8040905666077036E-8</v>
      </c>
      <c r="DD143" s="2">
        <f t="shared" si="149"/>
        <v>7.4034253164396324E-9</v>
      </c>
      <c r="DE143" s="2">
        <f t="shared" si="147"/>
        <v>1.1421865136157741E-9</v>
      </c>
      <c r="DF143" s="2"/>
      <c r="DG143" s="6">
        <f t="shared" si="104"/>
        <v>275</v>
      </c>
      <c r="DH143" s="2">
        <f t="shared" si="140"/>
        <v>0.06</v>
      </c>
      <c r="DI143" s="2">
        <f t="shared" si="140"/>
        <v>0.12</v>
      </c>
      <c r="DJ143" s="2">
        <f t="shared" si="140"/>
        <v>0.14000000000000001</v>
      </c>
      <c r="DK143" s="2">
        <f t="shared" si="140"/>
        <v>0.13</v>
      </c>
      <c r="DL143" s="2">
        <f t="shared" si="140"/>
        <v>0.11</v>
      </c>
      <c r="DM143" s="2">
        <f t="shared" si="140"/>
        <v>0.1</v>
      </c>
      <c r="DN143" s="2">
        <f t="shared" si="140"/>
        <v>0.09</v>
      </c>
      <c r="DO143" s="2">
        <f t="shared" si="140"/>
        <v>0.08</v>
      </c>
      <c r="DP143" s="2">
        <f>DP$10*(1-EXP((-EC143)))</f>
        <v>6.9999999922596798E-2</v>
      </c>
      <c r="DQ143" s="2">
        <f>DQ$10*(1-EXP((-ED143)))</f>
        <v>4.7954465105916021E-2</v>
      </c>
      <c r="DR143" s="2">
        <f>DR$10*(1-EXP((-EE143)))</f>
        <v>1.1727387557834668E-2</v>
      </c>
      <c r="DS143" s="2">
        <f>DS$10*(1-EXP((-EF143)))</f>
        <v>1.48145756128101E-3</v>
      </c>
      <c r="DT143" s="2">
        <f>DT$10*(1-EXP((-EG143)))</f>
        <v>0</v>
      </c>
      <c r="DU143" s="21">
        <f t="shared" si="145"/>
        <v>64075651.582369953</v>
      </c>
      <c r="DV143" s="21">
        <f t="shared" si="145"/>
        <v>9850162.8921409734</v>
      </c>
      <c r="DW143" s="21">
        <f t="shared" si="145"/>
        <v>1516170.9828213912</v>
      </c>
      <c r="DX143" s="21">
        <f t="shared" si="145"/>
        <v>233652.1029868348</v>
      </c>
      <c r="DY143" s="21">
        <f t="shared" si="145"/>
        <v>36047.406369713826</v>
      </c>
      <c r="DZ143" s="21">
        <f t="shared" si="145"/>
        <v>5567.1185887326264</v>
      </c>
      <c r="EA143" s="21">
        <f t="shared" si="145"/>
        <v>860.61951644918759</v>
      </c>
      <c r="EB143" s="21">
        <f t="shared" si="145"/>
        <v>133.16522296264321</v>
      </c>
      <c r="EC143" s="21">
        <f t="shared" si="145"/>
        <v>20.62273284951517</v>
      </c>
      <c r="ED143" s="21">
        <f t="shared" si="145"/>
        <v>3.1963636882354725</v>
      </c>
      <c r="EE143" s="21">
        <f t="shared" si="145"/>
        <v>0.49579403068080502</v>
      </c>
      <c r="EF143" s="21">
        <f t="shared" si="145"/>
        <v>7.6959749446137038E-2</v>
      </c>
      <c r="EG143" s="21">
        <f t="shared" si="145"/>
        <v>1.1954371598380732E-2</v>
      </c>
      <c r="EH143" s="2">
        <f t="shared" si="131"/>
        <v>47.74172812128807</v>
      </c>
      <c r="EI143" s="2">
        <f t="shared" si="131"/>
        <v>49.577948433645311</v>
      </c>
      <c r="EJ143" s="2">
        <f t="shared" si="131"/>
        <v>51.414168746002538</v>
      </c>
      <c r="EK143" s="2">
        <f t="shared" si="131"/>
        <v>53.250389058359772</v>
      </c>
      <c r="EL143" s="2">
        <f t="shared" si="131"/>
        <v>55.086609370717007</v>
      </c>
      <c r="EM143" s="2">
        <f t="shared" si="131"/>
        <v>56.922829683074241</v>
      </c>
      <c r="EN143" s="2">
        <f t="shared" si="131"/>
        <v>58.759049995431475</v>
      </c>
      <c r="EO143" s="2">
        <f>DO$12/$E143</f>
        <v>60.595270307788709</v>
      </c>
      <c r="EP143" s="2">
        <f t="shared" si="129"/>
        <v>62.431490620145937</v>
      </c>
      <c r="EQ143" s="2">
        <f t="shared" si="129"/>
        <v>64.267710932503178</v>
      </c>
      <c r="ER143" s="2">
        <f t="shared" si="129"/>
        <v>66.103931244860405</v>
      </c>
      <c r="ES143" s="2">
        <f t="shared" si="129"/>
        <v>67.940151557217632</v>
      </c>
      <c r="ET143" s="2">
        <f t="shared" si="129"/>
        <v>69.776371869574874</v>
      </c>
      <c r="EU143" s="2">
        <f t="shared" si="139"/>
        <v>4.0605609367788319E-6</v>
      </c>
      <c r="EV143" s="2">
        <f t="shared" si="139"/>
        <v>6.2421818074404145E-7</v>
      </c>
      <c r="EW143" s="2">
        <f t="shared" si="139"/>
        <v>9.6081811332154073E-8</v>
      </c>
      <c r="EX143" s="2">
        <f t="shared" si="138"/>
        <v>1.4806850632879265E-8</v>
      </c>
      <c r="EY143" s="2">
        <f t="shared" si="138"/>
        <v>2.2843730272315482E-9</v>
      </c>
      <c r="EZ143" s="2">
        <f t="shared" si="138"/>
        <v>3.527958547992792E-10</v>
      </c>
      <c r="FA143" s="2">
        <f t="shared" si="138"/>
        <v>5.4538625883978932E-11</v>
      </c>
      <c r="FB143" s="2">
        <f t="shared" si="114"/>
        <v>8.4388607707631949E-12</v>
      </c>
      <c r="FC143" s="2">
        <f t="shared" si="114"/>
        <v>1.3068905481315064E-12</v>
      </c>
      <c r="FD143" s="2">
        <f t="shared" ref="FD143:FG148" si="156">$DJ$7*$E143*EXP((-EQ143))*(1-(EQ143^2+2.334733*EQ143+0.250621)/(EQ143^2+3.330657*EQ143+1.681534))</f>
        <v>2.0255790166257747E-13</v>
      </c>
      <c r="FE143" s="2">
        <f t="shared" si="156"/>
        <v>3.1419140093840619E-14</v>
      </c>
      <c r="FF143" s="2">
        <f t="shared" si="156"/>
        <v>4.8770436911366935E-15</v>
      </c>
      <c r="FG143" s="2">
        <f t="shared" si="156"/>
        <v>7.575647400748245E-16</v>
      </c>
    </row>
    <row r="144" spans="1:163" x14ac:dyDescent="0.25">
      <c r="A144" s="19">
        <v>126</v>
      </c>
      <c r="B144" s="19">
        <v>277</v>
      </c>
      <c r="C144" s="4">
        <f t="shared" ref="C144:D148" si="157">A144</f>
        <v>126</v>
      </c>
      <c r="D144" s="20">
        <f t="shared" si="157"/>
        <v>277</v>
      </c>
      <c r="E144" s="8">
        <f t="shared" si="92"/>
        <v>550.16000000000008</v>
      </c>
      <c r="F144" s="21">
        <f t="shared" si="111"/>
        <v>6.3371356147021542E-14</v>
      </c>
      <c r="G144" s="7">
        <f t="shared" si="93"/>
        <v>0.23057952757406378</v>
      </c>
      <c r="H144" s="7">
        <f t="shared" si="94"/>
        <v>9.1937084693315841E-3</v>
      </c>
      <c r="I144" s="32">
        <f t="shared" si="95"/>
        <v>95.448710115514459</v>
      </c>
      <c r="J144" s="2">
        <f t="shared" si="106"/>
        <v>5.7266315652989359</v>
      </c>
      <c r="K144" s="2">
        <f t="shared" si="96"/>
        <v>43.547685929618751</v>
      </c>
      <c r="L144" s="2">
        <f t="shared" si="112"/>
        <v>1.6512441277097829</v>
      </c>
      <c r="M144" s="2">
        <f t="shared" si="97"/>
        <v>1</v>
      </c>
      <c r="N144" s="2">
        <f t="shared" si="98"/>
        <v>1</v>
      </c>
      <c r="O144" s="2">
        <f t="shared" si="99"/>
        <v>1</v>
      </c>
      <c r="P144" s="2">
        <f t="shared" si="100"/>
        <v>0.96513483950565937</v>
      </c>
      <c r="Q144" s="6">
        <f t="shared" si="101"/>
        <v>277</v>
      </c>
      <c r="R144" s="2">
        <f t="shared" si="151"/>
        <v>0.05</v>
      </c>
      <c r="S144" s="2">
        <f t="shared" si="151"/>
        <v>0.1</v>
      </c>
      <c r="T144" s="2">
        <f t="shared" si="151"/>
        <v>0.15</v>
      </c>
      <c r="U144" s="2">
        <f t="shared" si="151"/>
        <v>0.2</v>
      </c>
      <c r="V144" s="2">
        <f t="shared" si="151"/>
        <v>0.2</v>
      </c>
      <c r="W144" s="2">
        <f t="shared" si="151"/>
        <v>0.15</v>
      </c>
      <c r="X144" s="2">
        <f t="shared" si="151"/>
        <v>0.1</v>
      </c>
      <c r="Y144" s="2">
        <f t="shared" si="150"/>
        <v>0.05</v>
      </c>
      <c r="Z144" s="21">
        <f t="shared" si="142"/>
        <v>2893609924862.2397</v>
      </c>
      <c r="AA144" s="21">
        <f t="shared" si="142"/>
        <v>443316737525.28644</v>
      </c>
      <c r="AB144" s="21">
        <f t="shared" si="142"/>
        <v>68058905996.564148</v>
      </c>
      <c r="AC144" s="21">
        <f t="shared" si="142"/>
        <v>10468295894.634357</v>
      </c>
      <c r="AD144" s="21">
        <f t="shared" si="142"/>
        <v>1612947049.5043578</v>
      </c>
      <c r="AE144" s="21">
        <f t="shared" si="142"/>
        <v>248919059.63600147</v>
      </c>
      <c r="AF144" s="21">
        <f t="shared" si="142"/>
        <v>38471370.69132071</v>
      </c>
      <c r="AG144" s="21">
        <f t="shared" si="142"/>
        <v>5954042.3683445305</v>
      </c>
      <c r="AH144" s="2">
        <f t="shared" ref="AH144:AO148" si="158">R$12/$E144</f>
        <v>36.590901789360956</v>
      </c>
      <c r="AI144" s="2">
        <f t="shared" si="158"/>
        <v>38.420446878828997</v>
      </c>
      <c r="AJ144" s="2">
        <f t="shared" si="158"/>
        <v>40.249991968297046</v>
      </c>
      <c r="AK144" s="2">
        <f t="shared" si="158"/>
        <v>42.079537057765094</v>
      </c>
      <c r="AL144" s="2">
        <f t="shared" si="158"/>
        <v>43.909082147233143</v>
      </c>
      <c r="AM144" s="2">
        <f t="shared" si="158"/>
        <v>45.738627236701191</v>
      </c>
      <c r="AN144" s="2">
        <f t="shared" si="158"/>
        <v>47.56817232616924</v>
      </c>
      <c r="AO144" s="2">
        <f t="shared" si="158"/>
        <v>49.397717415637288</v>
      </c>
      <c r="AP144" s="2">
        <f t="shared" si="141"/>
        <v>0.18337198509900332</v>
      </c>
      <c r="AQ144" s="2">
        <f t="shared" si="141"/>
        <v>2.8093582859650669E-2</v>
      </c>
      <c r="AR144" s="2">
        <f t="shared" si="141"/>
        <v>4.3129851708849296E-3</v>
      </c>
      <c r="AS144" s="2">
        <f t="shared" si="141"/>
        <v>6.6339010739127754E-4</v>
      </c>
      <c r="AT144" s="2">
        <f t="shared" si="125"/>
        <v>1.0221464192042827E-4</v>
      </c>
      <c r="AU144" s="2">
        <f t="shared" si="125"/>
        <v>1.5774338379974748E-5</v>
      </c>
      <c r="AV144" s="2">
        <f t="shared" si="125"/>
        <v>2.4379829335437715E-6</v>
      </c>
      <c r="AW144" s="2">
        <f t="shared" si="125"/>
        <v>3.773157394388169E-7</v>
      </c>
      <c r="AX144" s="2"/>
      <c r="AY144" s="6">
        <f t="shared" si="102"/>
        <v>277</v>
      </c>
      <c r="AZ144" s="2">
        <f t="shared" si="154"/>
        <v>0.05</v>
      </c>
      <c r="BA144" s="2">
        <f t="shared" si="154"/>
        <v>0.15</v>
      </c>
      <c r="BB144" s="2">
        <f t="shared" si="154"/>
        <v>0.2</v>
      </c>
      <c r="BC144" s="2">
        <f t="shared" si="152"/>
        <v>0.2</v>
      </c>
      <c r="BD144" s="2">
        <f t="shared" si="152"/>
        <v>0.2</v>
      </c>
      <c r="BE144" s="2">
        <f t="shared" si="152"/>
        <v>0.15</v>
      </c>
      <c r="BF144" s="2">
        <f t="shared" si="152"/>
        <v>0.05</v>
      </c>
      <c r="BG144" s="21">
        <f t="shared" si="143"/>
        <v>442441343555.5907</v>
      </c>
      <c r="BH144" s="21">
        <f t="shared" si="143"/>
        <v>67919634481.419197</v>
      </c>
      <c r="BI144" s="21">
        <f t="shared" si="143"/>
        <v>10446171882.33839</v>
      </c>
      <c r="BJ144" s="21">
        <f t="shared" si="143"/>
        <v>1609436738.5703509</v>
      </c>
      <c r="BK144" s="21">
        <f t="shared" si="143"/>
        <v>248362622.49571317</v>
      </c>
      <c r="BL144" s="21">
        <f t="shared" si="143"/>
        <v>38383232.869839579</v>
      </c>
      <c r="BM144" s="21">
        <f t="shared" si="143"/>
        <v>5940089.802295763</v>
      </c>
      <c r="BN144" s="2">
        <f t="shared" si="136"/>
        <v>38.420446878828997</v>
      </c>
      <c r="BO144" s="2">
        <f t="shared" si="136"/>
        <v>40.249991968297046</v>
      </c>
      <c r="BP144" s="2">
        <f t="shared" si="136"/>
        <v>42.079537057765094</v>
      </c>
      <c r="BQ144" s="2">
        <f t="shared" si="136"/>
        <v>43.909082147233143</v>
      </c>
      <c r="BR144" s="2">
        <f t="shared" si="136"/>
        <v>45.738627236701191</v>
      </c>
      <c r="BS144" s="2">
        <f t="shared" si="136"/>
        <v>47.56817232616924</v>
      </c>
      <c r="BT144" s="2">
        <f t="shared" si="136"/>
        <v>49.397717415637288</v>
      </c>
      <c r="BU144" s="2">
        <f t="shared" si="148"/>
        <v>2.8038107956628127E-2</v>
      </c>
      <c r="BV144" s="2">
        <f t="shared" si="148"/>
        <v>4.304159346097544E-3</v>
      </c>
      <c r="BW144" s="2">
        <f t="shared" si="148"/>
        <v>6.6198807872866884E-4</v>
      </c>
      <c r="BX144" s="2">
        <f t="shared" si="148"/>
        <v>1.0199218875604253E-4</v>
      </c>
      <c r="BY144" s="2">
        <f t="shared" si="148"/>
        <v>1.5739076203784107E-5</v>
      </c>
      <c r="BZ144" s="2">
        <f t="shared" si="148"/>
        <v>2.4323975202686684E-6</v>
      </c>
      <c r="CA144" s="2">
        <f t="shared" si="146"/>
        <v>3.7643154640657559E-7</v>
      </c>
      <c r="CB144" s="2"/>
      <c r="CC144" s="6">
        <f t="shared" si="103"/>
        <v>277</v>
      </c>
      <c r="CD144" s="2">
        <f t="shared" si="155"/>
        <v>0</v>
      </c>
      <c r="CE144" s="2">
        <f t="shared" si="155"/>
        <v>0</v>
      </c>
      <c r="CF144" s="2">
        <f t="shared" si="155"/>
        <v>0.05</v>
      </c>
      <c r="CG144" s="2">
        <f t="shared" si="153"/>
        <v>0.95</v>
      </c>
      <c r="CH144" s="2">
        <f t="shared" si="153"/>
        <v>0</v>
      </c>
      <c r="CI144" s="2">
        <f t="shared" si="153"/>
        <v>0</v>
      </c>
      <c r="CJ144" s="2">
        <f t="shared" si="153"/>
        <v>0</v>
      </c>
      <c r="CK144" s="21">
        <f t="shared" si="144"/>
        <v>1609436738.5703509</v>
      </c>
      <c r="CL144" s="21">
        <f t="shared" si="144"/>
        <v>248362622.49571317</v>
      </c>
      <c r="CM144" s="21">
        <f t="shared" si="144"/>
        <v>38383232.869839579</v>
      </c>
      <c r="CN144" s="21">
        <f t="shared" si="144"/>
        <v>5940089.802295763</v>
      </c>
      <c r="CO144" s="21">
        <f t="shared" si="144"/>
        <v>920446.85452813294</v>
      </c>
      <c r="CP144" s="21">
        <f t="shared" si="144"/>
        <v>142797.64487133076</v>
      </c>
      <c r="CQ144" s="21">
        <f t="shared" si="144"/>
        <v>22178.188601995036</v>
      </c>
      <c r="CR144" s="2">
        <f t="shared" si="137"/>
        <v>43.909082147233143</v>
      </c>
      <c r="CS144" s="2">
        <f t="shared" si="137"/>
        <v>45.738627236701191</v>
      </c>
      <c r="CT144" s="2">
        <f t="shared" si="137"/>
        <v>47.56817232616924</v>
      </c>
      <c r="CU144" s="2">
        <f t="shared" si="137"/>
        <v>49.397717415637288</v>
      </c>
      <c r="CV144" s="2">
        <f t="shared" si="137"/>
        <v>51.227262505105337</v>
      </c>
      <c r="CW144" s="2">
        <f t="shared" si="137"/>
        <v>53.056807594573385</v>
      </c>
      <c r="CX144" s="2">
        <f t="shared" si="137"/>
        <v>54.886352684041434</v>
      </c>
      <c r="CY144" s="2">
        <f t="shared" si="149"/>
        <v>1.0199218875604253E-4</v>
      </c>
      <c r="CZ144" s="2">
        <f t="shared" si="149"/>
        <v>1.5739076203784107E-5</v>
      </c>
      <c r="DA144" s="2">
        <f t="shared" si="149"/>
        <v>2.4323975202686684E-6</v>
      </c>
      <c r="DB144" s="2">
        <f t="shared" si="149"/>
        <v>3.7643154640657559E-7</v>
      </c>
      <c r="DC144" s="2">
        <f t="shared" si="149"/>
        <v>5.8329965432708044E-8</v>
      </c>
      <c r="DD144" s="2">
        <f t="shared" si="149"/>
        <v>9.0492804100970055E-9</v>
      </c>
      <c r="DE144" s="2">
        <f t="shared" si="147"/>
        <v>1.4054618885928415E-9</v>
      </c>
      <c r="DF144" s="2"/>
      <c r="DG144" s="6">
        <f t="shared" si="104"/>
        <v>277</v>
      </c>
      <c r="DH144" s="2">
        <f t="shared" ref="DH144:DT148" si="159">DH$10*(1-EXP((-DU144)))</f>
        <v>0.06</v>
      </c>
      <c r="DI144" s="2">
        <f t="shared" si="159"/>
        <v>0.12</v>
      </c>
      <c r="DJ144" s="2">
        <f t="shared" si="159"/>
        <v>0.14000000000000001</v>
      </c>
      <c r="DK144" s="2">
        <f t="shared" si="159"/>
        <v>0.13</v>
      </c>
      <c r="DL144" s="2">
        <f t="shared" si="159"/>
        <v>0.11</v>
      </c>
      <c r="DM144" s="2">
        <f t="shared" si="159"/>
        <v>0.1</v>
      </c>
      <c r="DN144" s="2">
        <f t="shared" si="159"/>
        <v>0.09</v>
      </c>
      <c r="DO144" s="2">
        <f t="shared" si="159"/>
        <v>0.08</v>
      </c>
      <c r="DP144" s="2">
        <f t="shared" si="159"/>
        <v>6.9999999999664317E-2</v>
      </c>
      <c r="DQ144" s="2">
        <f t="shared" si="159"/>
        <v>4.9143293818426401E-2</v>
      </c>
      <c r="DR144" s="2">
        <f t="shared" si="159"/>
        <v>1.4102212602232024E-2</v>
      </c>
      <c r="DS144" s="2">
        <f t="shared" si="159"/>
        <v>1.8893330853367019E-3</v>
      </c>
      <c r="DT144" s="2">
        <f t="shared" si="159"/>
        <v>0</v>
      </c>
      <c r="DU144" s="21">
        <f t="shared" si="145"/>
        <v>76766465.739679158</v>
      </c>
      <c r="DV144" s="21">
        <f t="shared" si="145"/>
        <v>11880179.604591526</v>
      </c>
      <c r="DW144" s="21">
        <f t="shared" si="145"/>
        <v>1840893.7090562659</v>
      </c>
      <c r="DX144" s="21">
        <f t="shared" si="145"/>
        <v>285595.28974266152</v>
      </c>
      <c r="DY144" s="21">
        <f t="shared" si="145"/>
        <v>44356.377203990072</v>
      </c>
      <c r="DZ144" s="21">
        <f t="shared" si="145"/>
        <v>6896.2518605554706</v>
      </c>
      <c r="EA144" s="21">
        <f t="shared" si="145"/>
        <v>1073.2337804054173</v>
      </c>
      <c r="EB144" s="21">
        <f t="shared" si="145"/>
        <v>167.17617321345639</v>
      </c>
      <c r="EC144" s="21">
        <f t="shared" si="145"/>
        <v>26.063342550365739</v>
      </c>
      <c r="ED144" s="21">
        <f t="shared" si="145"/>
        <v>4.0666832699024091</v>
      </c>
      <c r="EE144" s="21">
        <f t="shared" si="145"/>
        <v>0.63501743949233835</v>
      </c>
      <c r="EF144" s="21">
        <f t="shared" si="145"/>
        <v>9.9231176568454871E-2</v>
      </c>
      <c r="EG144" s="21">
        <f t="shared" si="145"/>
        <v>1.5517127450703968E-2</v>
      </c>
      <c r="EH144" s="2">
        <f t="shared" si="131"/>
        <v>47.56817232616924</v>
      </c>
      <c r="EI144" s="2">
        <f t="shared" si="131"/>
        <v>49.397717415637288</v>
      </c>
      <c r="EJ144" s="2">
        <f t="shared" si="131"/>
        <v>51.227262505105337</v>
      </c>
      <c r="EK144" s="2">
        <f t="shared" si="131"/>
        <v>53.056807594573385</v>
      </c>
      <c r="EL144" s="2">
        <f t="shared" si="131"/>
        <v>54.886352684041434</v>
      </c>
      <c r="EM144" s="2">
        <f t="shared" si="131"/>
        <v>56.715897773509482</v>
      </c>
      <c r="EN144" s="2">
        <f t="shared" si="131"/>
        <v>58.545442862977524</v>
      </c>
      <c r="EO144" s="2">
        <f t="shared" si="131"/>
        <v>60.374987952445572</v>
      </c>
      <c r="EP144" s="2">
        <f t="shared" si="129"/>
        <v>62.204533041913621</v>
      </c>
      <c r="EQ144" s="2">
        <f t="shared" si="129"/>
        <v>64.034078131381662</v>
      </c>
      <c r="ER144" s="2">
        <f t="shared" si="129"/>
        <v>65.863623220849718</v>
      </c>
      <c r="ES144" s="2">
        <f t="shared" si="129"/>
        <v>67.693168310317759</v>
      </c>
      <c r="ET144" s="2">
        <f t="shared" si="129"/>
        <v>69.522713399785815</v>
      </c>
      <c r="EU144" s="2">
        <f t="shared" si="139"/>
        <v>4.8647950405373367E-6</v>
      </c>
      <c r="EV144" s="2">
        <f t="shared" si="139"/>
        <v>7.5286309281315118E-7</v>
      </c>
      <c r="EW144" s="2">
        <f t="shared" si="139"/>
        <v>1.1665993086541609E-7</v>
      </c>
      <c r="EX144" s="2">
        <f t="shared" si="138"/>
        <v>1.8098560820194011E-8</v>
      </c>
      <c r="EY144" s="2">
        <f t="shared" si="138"/>
        <v>2.8109237771856829E-9</v>
      </c>
      <c r="EZ144" s="2">
        <f t="shared" si="138"/>
        <v>4.3702483273482063E-10</v>
      </c>
      <c r="FA144" s="2">
        <f t="shared" si="138"/>
        <v>6.8012280127086004E-11</v>
      </c>
      <c r="FB144" s="2">
        <f t="shared" si="138"/>
        <v>1.0594180812006109E-11</v>
      </c>
      <c r="FC144" s="2">
        <f t="shared" si="138"/>
        <v>1.6516693631410482E-12</v>
      </c>
      <c r="FD144" s="2">
        <f t="shared" si="156"/>
        <v>2.5771123383411973E-13</v>
      </c>
      <c r="FE144" s="2">
        <f t="shared" si="156"/>
        <v>4.0241916317638677E-14</v>
      </c>
      <c r="FF144" s="2">
        <f t="shared" si="156"/>
        <v>6.2884142312075315E-15</v>
      </c>
      <c r="FG144" s="2">
        <f t="shared" si="156"/>
        <v>9.8334141005728556E-16</v>
      </c>
    </row>
    <row r="145" spans="1:163" x14ac:dyDescent="0.25">
      <c r="A145" s="19">
        <v>127</v>
      </c>
      <c r="B145" s="19">
        <v>279</v>
      </c>
      <c r="C145" s="4">
        <f t="shared" si="157"/>
        <v>127</v>
      </c>
      <c r="D145" s="20">
        <f t="shared" si="157"/>
        <v>279</v>
      </c>
      <c r="E145" s="8">
        <f t="shared" si="92"/>
        <v>552.16000000000008</v>
      </c>
      <c r="F145" s="21">
        <f t="shared" si="111"/>
        <v>6.3371356147021542E-14</v>
      </c>
      <c r="G145" s="7">
        <f t="shared" si="93"/>
        <v>0.22739512583895011</v>
      </c>
      <c r="H145" s="7">
        <f t="shared" si="94"/>
        <v>9.2014753028318626E-3</v>
      </c>
      <c r="I145" s="32">
        <f t="shared" si="95"/>
        <v>95.472684663363808</v>
      </c>
      <c r="J145" s="2">
        <f t="shared" si="106"/>
        <v>5.7853884400520608</v>
      </c>
      <c r="K145" s="2">
        <f t="shared" si="96"/>
        <v>45.245239045934142</v>
      </c>
      <c r="L145" s="2">
        <f t="shared" si="112"/>
        <v>1.6549472152343141</v>
      </c>
      <c r="M145" s="2">
        <f t="shared" si="97"/>
        <v>1</v>
      </c>
      <c r="N145" s="2">
        <f t="shared" si="98"/>
        <v>1</v>
      </c>
      <c r="O145" s="2">
        <f t="shared" si="99"/>
        <v>1</v>
      </c>
      <c r="P145" s="2">
        <f t="shared" si="100"/>
        <v>0.96879189056578263</v>
      </c>
      <c r="Q145" s="6">
        <f t="shared" si="101"/>
        <v>279</v>
      </c>
      <c r="R145" s="2">
        <f t="shared" si="151"/>
        <v>0.05</v>
      </c>
      <c r="S145" s="2">
        <f t="shared" si="151"/>
        <v>0.1</v>
      </c>
      <c r="T145" s="2">
        <f t="shared" si="151"/>
        <v>0.15</v>
      </c>
      <c r="U145" s="2">
        <f t="shared" si="151"/>
        <v>0.2</v>
      </c>
      <c r="V145" s="2">
        <f t="shared" si="151"/>
        <v>0.2</v>
      </c>
      <c r="W145" s="2">
        <f t="shared" si="151"/>
        <v>0.15</v>
      </c>
      <c r="X145" s="2">
        <f t="shared" si="151"/>
        <v>0.1</v>
      </c>
      <c r="Y145" s="2">
        <f t="shared" si="150"/>
        <v>0.05</v>
      </c>
      <c r="Z145" s="21">
        <f t="shared" si="142"/>
        <v>3327162580329.9346</v>
      </c>
      <c r="AA145" s="21">
        <f t="shared" si="142"/>
        <v>513132550633.8418</v>
      </c>
      <c r="AB145" s="21">
        <f t="shared" si="142"/>
        <v>79301520917.341415</v>
      </c>
      <c r="AC145" s="21">
        <f t="shared" si="142"/>
        <v>12278728891.51586</v>
      </c>
      <c r="AD145" s="21">
        <f t="shared" si="142"/>
        <v>1904487730.0821695</v>
      </c>
      <c r="AE145" s="21">
        <f t="shared" si="142"/>
        <v>295867098.58497381</v>
      </c>
      <c r="AF145" s="21">
        <f t="shared" si="142"/>
        <v>46031641.20730868</v>
      </c>
      <c r="AG145" s="21">
        <f t="shared" si="142"/>
        <v>7171513.8608408496</v>
      </c>
      <c r="AH145" s="2">
        <f t="shared" si="158"/>
        <v>36.458364474852978</v>
      </c>
      <c r="AI145" s="2">
        <f t="shared" si="158"/>
        <v>38.281282698595632</v>
      </c>
      <c r="AJ145" s="2">
        <f t="shared" si="158"/>
        <v>40.104200922338279</v>
      </c>
      <c r="AK145" s="2">
        <f t="shared" si="158"/>
        <v>41.927119146080926</v>
      </c>
      <c r="AL145" s="2">
        <f t="shared" si="158"/>
        <v>43.750037369823573</v>
      </c>
      <c r="AM145" s="2">
        <f t="shared" si="158"/>
        <v>45.572955593566228</v>
      </c>
      <c r="AN145" s="2">
        <f t="shared" si="158"/>
        <v>47.395873817308875</v>
      </c>
      <c r="AO145" s="2">
        <f t="shared" si="158"/>
        <v>49.218792041051529</v>
      </c>
      <c r="AP145" s="2">
        <f t="shared" si="141"/>
        <v>0.21084680483713353</v>
      </c>
      <c r="AQ145" s="2">
        <f t="shared" si="141"/>
        <v>3.2517905616846823E-2</v>
      </c>
      <c r="AR145" s="2">
        <f t="shared" si="141"/>
        <v>5.0254449250533243E-3</v>
      </c>
      <c r="AS145" s="2">
        <f t="shared" si="141"/>
        <v>7.7811970161697477E-4</v>
      </c>
      <c r="AT145" s="2">
        <f t="shared" si="125"/>
        <v>1.2068997022066982E-4</v>
      </c>
      <c r="AU145" s="2">
        <f t="shared" si="125"/>
        <v>1.8749499276614314E-5</v>
      </c>
      <c r="AV145" s="2">
        <f t="shared" si="125"/>
        <v>2.9170875289802713E-6</v>
      </c>
      <c r="AW145" s="2">
        <f t="shared" si="125"/>
        <v>4.5446855898864699E-7</v>
      </c>
      <c r="AX145" s="2"/>
      <c r="AY145" s="6">
        <f t="shared" si="102"/>
        <v>279</v>
      </c>
      <c r="AZ145" s="2">
        <f t="shared" si="154"/>
        <v>0.05</v>
      </c>
      <c r="BA145" s="2">
        <f t="shared" si="154"/>
        <v>0.15</v>
      </c>
      <c r="BB145" s="2">
        <f t="shared" si="154"/>
        <v>0.2</v>
      </c>
      <c r="BC145" s="2">
        <f t="shared" si="152"/>
        <v>0.2</v>
      </c>
      <c r="BD145" s="2">
        <f t="shared" si="152"/>
        <v>0.2</v>
      </c>
      <c r="BE145" s="2">
        <f t="shared" si="152"/>
        <v>0.15</v>
      </c>
      <c r="BF145" s="2">
        <f t="shared" si="152"/>
        <v>0.05</v>
      </c>
      <c r="BG145" s="21">
        <f t="shared" si="143"/>
        <v>512122196372.14343</v>
      </c>
      <c r="BH145" s="21">
        <f t="shared" si="143"/>
        <v>79139682423.927444</v>
      </c>
      <c r="BI145" s="21">
        <f t="shared" si="143"/>
        <v>12252845256.737286</v>
      </c>
      <c r="BJ145" s="21">
        <f t="shared" si="143"/>
        <v>1900353045.1894791</v>
      </c>
      <c r="BK145" s="21">
        <f t="shared" si="143"/>
        <v>295207252.04241812</v>
      </c>
      <c r="BL145" s="21">
        <f t="shared" si="143"/>
        <v>45926417.292344302</v>
      </c>
      <c r="BM145" s="21">
        <f t="shared" si="143"/>
        <v>7154744.0769818369</v>
      </c>
      <c r="BN145" s="2">
        <f t="shared" si="136"/>
        <v>38.281282698595632</v>
      </c>
      <c r="BO145" s="2">
        <f t="shared" si="136"/>
        <v>40.104200922338279</v>
      </c>
      <c r="BP145" s="2">
        <f t="shared" si="136"/>
        <v>41.927119146080926</v>
      </c>
      <c r="BQ145" s="2">
        <f t="shared" si="136"/>
        <v>43.750037369823573</v>
      </c>
      <c r="BR145" s="2">
        <f t="shared" si="136"/>
        <v>45.572955593566228</v>
      </c>
      <c r="BS145" s="2">
        <f t="shared" si="136"/>
        <v>47.395873817308875</v>
      </c>
      <c r="BT145" s="2">
        <f t="shared" si="136"/>
        <v>49.218792041051529</v>
      </c>
      <c r="BU145" s="2">
        <f t="shared" si="148"/>
        <v>3.2453878097094081E-2</v>
      </c>
      <c r="BV145" s="2">
        <f t="shared" si="148"/>
        <v>5.0151890002488901E-3</v>
      </c>
      <c r="BW145" s="2">
        <f t="shared" si="148"/>
        <v>7.7647942057904246E-4</v>
      </c>
      <c r="BX145" s="2">
        <f t="shared" si="148"/>
        <v>1.2042794963177943E-4</v>
      </c>
      <c r="BY145" s="2">
        <f t="shared" si="148"/>
        <v>1.8707683906363635E-5</v>
      </c>
      <c r="BZ145" s="2">
        <f t="shared" si="148"/>
        <v>2.91041934678988E-6</v>
      </c>
      <c r="CA145" s="2">
        <f t="shared" si="146"/>
        <v>4.5340583504320891E-7</v>
      </c>
      <c r="CB145" s="2"/>
      <c r="CC145" s="6">
        <f t="shared" si="103"/>
        <v>279</v>
      </c>
      <c r="CD145" s="2">
        <f t="shared" si="155"/>
        <v>0</v>
      </c>
      <c r="CE145" s="2">
        <f t="shared" si="155"/>
        <v>0</v>
      </c>
      <c r="CF145" s="2">
        <f t="shared" si="155"/>
        <v>0.05</v>
      </c>
      <c r="CG145" s="2">
        <f t="shared" si="153"/>
        <v>0.95</v>
      </c>
      <c r="CH145" s="2">
        <f t="shared" si="153"/>
        <v>0</v>
      </c>
      <c r="CI145" s="2">
        <f t="shared" si="153"/>
        <v>0</v>
      </c>
      <c r="CJ145" s="2">
        <f t="shared" si="153"/>
        <v>0</v>
      </c>
      <c r="CK145" s="21">
        <f t="shared" si="144"/>
        <v>1900353045.1894791</v>
      </c>
      <c r="CL145" s="21">
        <f t="shared" si="144"/>
        <v>295207252.04241812</v>
      </c>
      <c r="CM145" s="21">
        <f t="shared" si="144"/>
        <v>45926417.292344302</v>
      </c>
      <c r="CN145" s="21">
        <f t="shared" si="144"/>
        <v>7154744.0769818369</v>
      </c>
      <c r="CO145" s="21">
        <f t="shared" si="144"/>
        <v>1116039.9682125165</v>
      </c>
      <c r="CP145" s="21">
        <f t="shared" si="144"/>
        <v>174293.77896970653</v>
      </c>
      <c r="CQ145" s="21">
        <f t="shared" si="144"/>
        <v>27250.006567487882</v>
      </c>
      <c r="CR145" s="2">
        <f t="shared" si="137"/>
        <v>43.750037369823573</v>
      </c>
      <c r="CS145" s="2">
        <f t="shared" si="137"/>
        <v>45.572955593566228</v>
      </c>
      <c r="CT145" s="2">
        <f t="shared" si="137"/>
        <v>47.395873817308875</v>
      </c>
      <c r="CU145" s="2">
        <f t="shared" si="137"/>
        <v>49.218792041051529</v>
      </c>
      <c r="CV145" s="2">
        <f t="shared" si="137"/>
        <v>51.041710264794176</v>
      </c>
      <c r="CW145" s="2">
        <f t="shared" si="137"/>
        <v>52.864628488536823</v>
      </c>
      <c r="CX145" s="2">
        <f t="shared" si="137"/>
        <v>54.687546712279477</v>
      </c>
      <c r="CY145" s="2">
        <f t="shared" si="149"/>
        <v>1.2042794963177943E-4</v>
      </c>
      <c r="CZ145" s="2">
        <f t="shared" si="149"/>
        <v>1.8707683906363635E-5</v>
      </c>
      <c r="DA145" s="2">
        <f t="shared" si="149"/>
        <v>2.91041934678988E-6</v>
      </c>
      <c r="DB145" s="2">
        <f t="shared" si="149"/>
        <v>4.5340583504320891E-7</v>
      </c>
      <c r="DC145" s="2">
        <f t="shared" si="149"/>
        <v>7.072496629990598E-8</v>
      </c>
      <c r="DD145" s="2">
        <f t="shared" si="149"/>
        <v>1.1045233141299525E-8</v>
      </c>
      <c r="DE145" s="2">
        <f t="shared" si="147"/>
        <v>1.7268698711969509E-9</v>
      </c>
      <c r="DF145" s="2"/>
      <c r="DG145" s="6">
        <f t="shared" si="104"/>
        <v>279</v>
      </c>
      <c r="DH145" s="2">
        <f t="shared" si="159"/>
        <v>0.06</v>
      </c>
      <c r="DI145" s="2">
        <f t="shared" si="159"/>
        <v>0.12</v>
      </c>
      <c r="DJ145" s="2">
        <f t="shared" si="159"/>
        <v>0.14000000000000001</v>
      </c>
      <c r="DK145" s="2">
        <f t="shared" si="159"/>
        <v>0.13</v>
      </c>
      <c r="DL145" s="2">
        <f t="shared" si="159"/>
        <v>0.11</v>
      </c>
      <c r="DM145" s="2">
        <f t="shared" si="159"/>
        <v>0.1</v>
      </c>
      <c r="DN145" s="2">
        <f t="shared" si="159"/>
        <v>0.09</v>
      </c>
      <c r="DO145" s="2">
        <f t="shared" si="159"/>
        <v>0.08</v>
      </c>
      <c r="DP145" s="2">
        <f t="shared" si="159"/>
        <v>6.9999999999999646E-2</v>
      </c>
      <c r="DQ145" s="2">
        <f t="shared" si="159"/>
        <v>4.9714372909187593E-2</v>
      </c>
      <c r="DR145" s="2">
        <f t="shared" si="159"/>
        <v>1.667958967846303E-2</v>
      </c>
      <c r="DS145" s="2">
        <f t="shared" si="159"/>
        <v>2.3979279781324125E-3</v>
      </c>
      <c r="DT145" s="2">
        <f t="shared" si="159"/>
        <v>0</v>
      </c>
      <c r="DU145" s="21">
        <f t="shared" si="145"/>
        <v>91852834.584688604</v>
      </c>
      <c r="DV145" s="21">
        <f t="shared" si="145"/>
        <v>14309488.153963674</v>
      </c>
      <c r="DW145" s="21">
        <f t="shared" si="145"/>
        <v>2232079.936425033</v>
      </c>
      <c r="DX145" s="21">
        <f t="shared" si="145"/>
        <v>348587.55793941306</v>
      </c>
      <c r="DY145" s="21">
        <f t="shared" si="145"/>
        <v>54500.013134975765</v>
      </c>
      <c r="DZ145" s="21">
        <f t="shared" si="145"/>
        <v>8529.6899916632501</v>
      </c>
      <c r="EA145" s="21">
        <f t="shared" si="145"/>
        <v>1336.2692261044695</v>
      </c>
      <c r="EB145" s="21">
        <f t="shared" si="145"/>
        <v>209.53348040027973</v>
      </c>
      <c r="EC145" s="21">
        <f t="shared" si="145"/>
        <v>32.884291884283002</v>
      </c>
      <c r="ED145" s="21">
        <f t="shared" si="145"/>
        <v>5.1650912026576474</v>
      </c>
      <c r="EE145" s="21">
        <f t="shared" si="145"/>
        <v>0.81189991210418122</v>
      </c>
      <c r="EF145" s="21">
        <f t="shared" si="145"/>
        <v>0.12771564992413886</v>
      </c>
      <c r="EG145" s="21">
        <f t="shared" si="145"/>
        <v>2.0104180865200615E-2</v>
      </c>
      <c r="EH145" s="2">
        <f t="shared" si="131"/>
        <v>47.395873817308875</v>
      </c>
      <c r="EI145" s="2">
        <f t="shared" si="131"/>
        <v>49.218792041051529</v>
      </c>
      <c r="EJ145" s="2">
        <f t="shared" si="131"/>
        <v>51.041710264794176</v>
      </c>
      <c r="EK145" s="2">
        <f t="shared" si="131"/>
        <v>52.864628488536823</v>
      </c>
      <c r="EL145" s="2">
        <f t="shared" si="131"/>
        <v>54.687546712279477</v>
      </c>
      <c r="EM145" s="2">
        <f t="shared" si="131"/>
        <v>56.510464936022125</v>
      </c>
      <c r="EN145" s="2">
        <f t="shared" si="131"/>
        <v>58.333383159764772</v>
      </c>
      <c r="EO145" s="2">
        <f t="shared" si="131"/>
        <v>60.156301383507419</v>
      </c>
      <c r="EP145" s="2">
        <f t="shared" si="129"/>
        <v>61.979219607250066</v>
      </c>
      <c r="EQ145" s="2">
        <f t="shared" si="129"/>
        <v>63.80213783099272</v>
      </c>
      <c r="ER145" s="2">
        <f t="shared" si="129"/>
        <v>65.625056054735367</v>
      </c>
      <c r="ES145" s="2">
        <f t="shared" si="129"/>
        <v>67.447974278478014</v>
      </c>
      <c r="ET145" s="2">
        <f t="shared" si="129"/>
        <v>69.270892502220661</v>
      </c>
      <c r="EU145" s="2">
        <f t="shared" si="139"/>
        <v>5.8208386935797601E-6</v>
      </c>
      <c r="EV145" s="2">
        <f t="shared" si="139"/>
        <v>9.0681167008641782E-7</v>
      </c>
      <c r="EW145" s="2">
        <f t="shared" si="139"/>
        <v>1.4144993259981196E-7</v>
      </c>
      <c r="EX145" s="2">
        <f t="shared" si="138"/>
        <v>2.2090466282599051E-8</v>
      </c>
      <c r="EY145" s="2">
        <f t="shared" si="138"/>
        <v>3.4537397423939018E-9</v>
      </c>
      <c r="EZ145" s="2">
        <f t="shared" si="138"/>
        <v>5.4053802228537704E-10</v>
      </c>
      <c r="FA145" s="2">
        <f t="shared" si="138"/>
        <v>8.4681193035771176E-11</v>
      </c>
      <c r="FB145" s="2">
        <f t="shared" si="138"/>
        <v>1.3278420811171085E-11</v>
      </c>
      <c r="FC145" s="2">
        <f t="shared" si="138"/>
        <v>2.0839221726415085E-12</v>
      </c>
      <c r="FD145" s="2">
        <f t="shared" si="156"/>
        <v>3.2731883413546563E-13</v>
      </c>
      <c r="FE145" s="2">
        <f t="shared" si="156"/>
        <v>5.1451198485689552E-14</v>
      </c>
      <c r="FF145" s="2">
        <f t="shared" si="156"/>
        <v>8.0935139368909273E-15</v>
      </c>
      <c r="FG145" s="2">
        <f t="shared" si="156"/>
        <v>1.2740292056527639E-15</v>
      </c>
    </row>
    <row r="146" spans="1:163" x14ac:dyDescent="0.25">
      <c r="A146" s="19">
        <v>128</v>
      </c>
      <c r="B146" s="19">
        <v>281</v>
      </c>
      <c r="C146" s="4">
        <f t="shared" si="157"/>
        <v>128</v>
      </c>
      <c r="D146" s="20">
        <f t="shared" si="157"/>
        <v>281</v>
      </c>
      <c r="E146" s="8">
        <f t="shared" ref="E146:E148" si="160">D146+273.16</f>
        <v>554.16000000000008</v>
      </c>
      <c r="F146" s="21">
        <f t="shared" si="111"/>
        <v>6.3371356147021542E-14</v>
      </c>
      <c r="G146" s="7">
        <f t="shared" ref="G146:G148" si="161">($E$5-2*M146*$G$8-O146*$G$12-4*P146*$G$13)/(1-N146*$G$9/2-O146*$G$11-P146*$G$13)</f>
        <v>0.22432542297389071</v>
      </c>
      <c r="H146" s="7">
        <f t="shared" ref="H146:H148" si="162">($E$6-M146*$G$8-N146*$G$9)/(1-N146*$G$9/2-O146*G$11-P146*$G$13)</f>
        <v>9.2089623829905431E-3</v>
      </c>
      <c r="I146" s="32">
        <f t="shared" ref="I146:I148" si="163">1200/(12+G146+16*H146)-1.5</f>
        <v>95.495806899811271</v>
      </c>
      <c r="J146" s="2">
        <f t="shared" si="106"/>
        <v>5.8425986478823653</v>
      </c>
      <c r="K146" s="2">
        <f t="shared" ref="K146:K148" si="164">EXP((-1.25)+4.5*($I146/100-0.65)+300*($I146/100-0.65)^5+160000000*($I146/100-0.65)^15)</f>
        <v>46.962314504991475</v>
      </c>
      <c r="L146" s="2">
        <f t="shared" si="112"/>
        <v>1.6585822105207704</v>
      </c>
      <c r="M146" s="2">
        <f t="shared" ref="M146:M148" si="165">SUM(R146:Y146)</f>
        <v>1</v>
      </c>
      <c r="N146" s="2">
        <f t="shared" ref="N146:N148" si="166">SUM(AZ146:BF146)</f>
        <v>1</v>
      </c>
      <c r="O146" s="2">
        <f t="shared" ref="O146:O148" si="167">SUM(CD146:CJ146)</f>
        <v>1</v>
      </c>
      <c r="P146" s="2">
        <f t="shared" ref="P146:P148" si="168">SUM(DH146:DT146)</f>
        <v>0.9723113789889114</v>
      </c>
      <c r="Q146" s="6">
        <f t="shared" ref="Q146:Q148" si="169">D146</f>
        <v>281</v>
      </c>
      <c r="R146" s="2">
        <f t="shared" si="151"/>
        <v>0.05</v>
      </c>
      <c r="S146" s="2">
        <f t="shared" si="151"/>
        <v>0.1</v>
      </c>
      <c r="T146" s="2">
        <f t="shared" si="151"/>
        <v>0.15</v>
      </c>
      <c r="U146" s="2">
        <f t="shared" si="151"/>
        <v>0.2</v>
      </c>
      <c r="V146" s="2">
        <f t="shared" si="151"/>
        <v>0.2</v>
      </c>
      <c r="W146" s="2">
        <f t="shared" si="151"/>
        <v>0.15</v>
      </c>
      <c r="X146" s="2">
        <f t="shared" si="151"/>
        <v>0.1</v>
      </c>
      <c r="Y146" s="2">
        <f t="shared" si="150"/>
        <v>0.05</v>
      </c>
      <c r="Z146" s="21">
        <f t="shared" si="142"/>
        <v>3821916668381.8789</v>
      </c>
      <c r="AA146" s="21">
        <f t="shared" si="142"/>
        <v>593331463013.65039</v>
      </c>
      <c r="AB146" s="21">
        <f t="shared" si="142"/>
        <v>92301693818.1091</v>
      </c>
      <c r="AC146" s="21">
        <f t="shared" si="142"/>
        <v>14386053026.220091</v>
      </c>
      <c r="AD146" s="21">
        <f t="shared" si="142"/>
        <v>2246085570.8206587</v>
      </c>
      <c r="AE146" s="21">
        <f t="shared" si="142"/>
        <v>351240404.90899915</v>
      </c>
      <c r="AF146" s="21">
        <f t="shared" si="142"/>
        <v>55007734.512541533</v>
      </c>
      <c r="AG146" s="21">
        <f t="shared" si="142"/>
        <v>8626556.8487439156</v>
      </c>
      <c r="AH146" s="2">
        <f t="shared" si="158"/>
        <v>36.326783832169085</v>
      </c>
      <c r="AI146" s="2">
        <f t="shared" si="158"/>
        <v>38.143123023777541</v>
      </c>
      <c r="AJ146" s="2">
        <f t="shared" si="158"/>
        <v>39.959462215385997</v>
      </c>
      <c r="AK146" s="2">
        <f t="shared" si="158"/>
        <v>41.775801406994454</v>
      </c>
      <c r="AL146" s="2">
        <f t="shared" si="158"/>
        <v>43.592140598602903</v>
      </c>
      <c r="AM146" s="2">
        <f t="shared" si="158"/>
        <v>45.408479790211359</v>
      </c>
      <c r="AN146" s="2">
        <f t="shared" si="158"/>
        <v>47.224818981819816</v>
      </c>
      <c r="AO146" s="2">
        <f t="shared" si="158"/>
        <v>49.041158173428272</v>
      </c>
      <c r="AP146" s="2">
        <f t="shared" si="141"/>
        <v>0.24220004235626816</v>
      </c>
      <c r="AQ146" s="2">
        <f t="shared" si="141"/>
        <v>3.7600219455871449E-2</v>
      </c>
      <c r="AR146" s="2">
        <f t="shared" si="141"/>
        <v>5.8492835119207318E-3</v>
      </c>
      <c r="AS146" s="2">
        <f t="shared" si="141"/>
        <v>9.1166368987453061E-4</v>
      </c>
      <c r="AT146" s="2">
        <f t="shared" si="125"/>
        <v>1.4233748864516215E-4</v>
      </c>
      <c r="AU146" s="2">
        <f t="shared" si="125"/>
        <v>2.2258580792712242E-5</v>
      </c>
      <c r="AV146" s="2">
        <f t="shared" si="125"/>
        <v>3.485914734635078E-6</v>
      </c>
      <c r="AW146" s="2">
        <f t="shared" si="125"/>
        <v>5.4667660638427856E-7</v>
      </c>
      <c r="AX146" s="2"/>
      <c r="AY146" s="6">
        <f t="shared" ref="AY146:AY148" si="170">D146</f>
        <v>281</v>
      </c>
      <c r="AZ146" s="2">
        <f t="shared" si="154"/>
        <v>0.05</v>
      </c>
      <c r="BA146" s="2">
        <f t="shared" si="154"/>
        <v>0.15</v>
      </c>
      <c r="BB146" s="2">
        <f t="shared" si="154"/>
        <v>0.2</v>
      </c>
      <c r="BC146" s="2">
        <f t="shared" si="152"/>
        <v>0.2</v>
      </c>
      <c r="BD146" s="2">
        <f t="shared" si="152"/>
        <v>0.2</v>
      </c>
      <c r="BE146" s="2">
        <f t="shared" si="152"/>
        <v>0.15</v>
      </c>
      <c r="BF146" s="2">
        <f t="shared" si="152"/>
        <v>0.05</v>
      </c>
      <c r="BG146" s="21">
        <f t="shared" si="143"/>
        <v>592166545477.87891</v>
      </c>
      <c r="BH146" s="21">
        <f t="shared" si="143"/>
        <v>92113834785.467911</v>
      </c>
      <c r="BI146" s="21">
        <f t="shared" si="143"/>
        <v>14355805024.305399</v>
      </c>
      <c r="BJ146" s="21">
        <f t="shared" si="143"/>
        <v>2241221178.2632685</v>
      </c>
      <c r="BK146" s="21">
        <f t="shared" si="143"/>
        <v>350458887.87903684</v>
      </c>
      <c r="BL146" s="21">
        <f t="shared" si="143"/>
        <v>54882271.834773816</v>
      </c>
      <c r="BM146" s="21">
        <f t="shared" si="143"/>
        <v>8606427.5765177011</v>
      </c>
      <c r="BN146" s="2">
        <f t="shared" si="136"/>
        <v>38.143123023777541</v>
      </c>
      <c r="BO146" s="2">
        <f t="shared" si="136"/>
        <v>39.959462215385997</v>
      </c>
      <c r="BP146" s="2">
        <f t="shared" si="136"/>
        <v>41.775801406994454</v>
      </c>
      <c r="BQ146" s="2">
        <f t="shared" si="136"/>
        <v>43.592140598602903</v>
      </c>
      <c r="BR146" s="2">
        <f t="shared" si="136"/>
        <v>45.408479790211359</v>
      </c>
      <c r="BS146" s="2">
        <f t="shared" si="136"/>
        <v>47.224818981819816</v>
      </c>
      <c r="BT146" s="2">
        <f t="shared" si="136"/>
        <v>49.041158173428272</v>
      </c>
      <c r="BU146" s="2">
        <f t="shared" si="148"/>
        <v>3.7526397051830168E-2</v>
      </c>
      <c r="BV146" s="2">
        <f t="shared" si="148"/>
        <v>5.837378630257792E-3</v>
      </c>
      <c r="BW146" s="2">
        <f t="shared" si="148"/>
        <v>9.0974683297245903E-4</v>
      </c>
      <c r="BX146" s="2">
        <f t="shared" si="148"/>
        <v>1.4202922549196888E-4</v>
      </c>
      <c r="BY146" s="2">
        <f t="shared" si="148"/>
        <v>2.2209054998671538E-5</v>
      </c>
      <c r="BZ146" s="2">
        <f t="shared" si="148"/>
        <v>3.4779639945991014E-6</v>
      </c>
      <c r="CA146" s="2">
        <f t="shared" si="146"/>
        <v>5.454009871050507E-7</v>
      </c>
      <c r="CB146" s="2"/>
      <c r="CC146" s="6">
        <f t="shared" ref="CC146:CC148" si="171">D146</f>
        <v>281</v>
      </c>
      <c r="CD146" s="2">
        <f t="shared" si="155"/>
        <v>0</v>
      </c>
      <c r="CE146" s="2">
        <f t="shared" si="155"/>
        <v>0</v>
      </c>
      <c r="CF146" s="2">
        <f t="shared" si="155"/>
        <v>0.05</v>
      </c>
      <c r="CG146" s="2">
        <f t="shared" si="153"/>
        <v>0.95</v>
      </c>
      <c r="CH146" s="2">
        <f t="shared" si="153"/>
        <v>0</v>
      </c>
      <c r="CI146" s="2">
        <f t="shared" si="153"/>
        <v>0</v>
      </c>
      <c r="CJ146" s="2">
        <f t="shared" si="153"/>
        <v>0</v>
      </c>
      <c r="CK146" s="21">
        <f t="shared" si="144"/>
        <v>2241221178.2632685</v>
      </c>
      <c r="CL146" s="21">
        <f t="shared" si="144"/>
        <v>350458887.87903684</v>
      </c>
      <c r="CM146" s="21">
        <f t="shared" si="144"/>
        <v>54882271.834773816</v>
      </c>
      <c r="CN146" s="21">
        <f t="shared" si="144"/>
        <v>8606427.5765177011</v>
      </c>
      <c r="CO146" s="21">
        <f t="shared" si="144"/>
        <v>1351349.6240541483</v>
      </c>
      <c r="CP146" s="21">
        <f t="shared" si="144"/>
        <v>212436.38379666494</v>
      </c>
      <c r="CQ146" s="21">
        <f t="shared" si="144"/>
        <v>33432.784431039836</v>
      </c>
      <c r="CR146" s="2">
        <f t="shared" si="137"/>
        <v>43.592140598602903</v>
      </c>
      <c r="CS146" s="2">
        <f t="shared" si="137"/>
        <v>45.408479790211359</v>
      </c>
      <c r="CT146" s="2">
        <f t="shared" si="137"/>
        <v>47.224818981819816</v>
      </c>
      <c r="CU146" s="2">
        <f t="shared" si="137"/>
        <v>49.041158173428272</v>
      </c>
      <c r="CV146" s="2">
        <f t="shared" si="137"/>
        <v>50.857497365036728</v>
      </c>
      <c r="CW146" s="2">
        <f t="shared" si="137"/>
        <v>52.673836556645185</v>
      </c>
      <c r="CX146" s="2">
        <f t="shared" si="137"/>
        <v>54.490175748253634</v>
      </c>
      <c r="CY146" s="2">
        <f t="shared" si="149"/>
        <v>1.4202922549196888E-4</v>
      </c>
      <c r="CZ146" s="2">
        <f t="shared" si="149"/>
        <v>2.2209054998671538E-5</v>
      </c>
      <c r="DA146" s="2">
        <f t="shared" si="149"/>
        <v>3.4779639945991014E-6</v>
      </c>
      <c r="DB146" s="2">
        <f t="shared" si="149"/>
        <v>5.454009871050507E-7</v>
      </c>
      <c r="DC146" s="2">
        <f t="shared" si="149"/>
        <v>8.5636858305079101E-8</v>
      </c>
      <c r="DD146" s="2">
        <f t="shared" si="149"/>
        <v>1.346238173616381E-8</v>
      </c>
      <c r="DE146" s="2">
        <f t="shared" si="147"/>
        <v>2.1186808891660229E-9</v>
      </c>
      <c r="DF146" s="2"/>
      <c r="DG146" s="6">
        <f t="shared" ref="DG146:DG148" si="172">D146</f>
        <v>281</v>
      </c>
      <c r="DH146" s="2">
        <f t="shared" si="159"/>
        <v>0.06</v>
      </c>
      <c r="DI146" s="2">
        <f t="shared" si="159"/>
        <v>0.12</v>
      </c>
      <c r="DJ146" s="2">
        <f t="shared" si="159"/>
        <v>0.14000000000000001</v>
      </c>
      <c r="DK146" s="2">
        <f t="shared" si="159"/>
        <v>0.13</v>
      </c>
      <c r="DL146" s="2">
        <f t="shared" si="159"/>
        <v>0.11</v>
      </c>
      <c r="DM146" s="2">
        <f t="shared" si="159"/>
        <v>0.1</v>
      </c>
      <c r="DN146" s="2">
        <f t="shared" si="159"/>
        <v>0.09</v>
      </c>
      <c r="DO146" s="2">
        <f t="shared" si="159"/>
        <v>0.08</v>
      </c>
      <c r="DP146" s="2">
        <f t="shared" si="159"/>
        <v>7.0000000000000007E-2</v>
      </c>
      <c r="DQ146" s="2">
        <f t="shared" si="159"/>
        <v>4.9928425026719889E-2</v>
      </c>
      <c r="DR146" s="2">
        <f t="shared" si="159"/>
        <v>1.9356408089956499E-2</v>
      </c>
      <c r="DS146" s="2">
        <f t="shared" si="159"/>
        <v>3.026545872235018E-3</v>
      </c>
      <c r="DT146" s="2">
        <f t="shared" si="159"/>
        <v>0</v>
      </c>
      <c r="DU146" s="21">
        <f t="shared" si="145"/>
        <v>109764543.66954763</v>
      </c>
      <c r="DV146" s="21">
        <f t="shared" si="145"/>
        <v>17212855.153035402</v>
      </c>
      <c r="DW146" s="21">
        <f t="shared" si="145"/>
        <v>2702699.2481082967</v>
      </c>
      <c r="DX146" s="21">
        <f t="shared" si="145"/>
        <v>424872.76759332989</v>
      </c>
      <c r="DY146" s="21">
        <f t="shared" si="145"/>
        <v>66865.568862079672</v>
      </c>
      <c r="DZ146" s="21">
        <f t="shared" si="145"/>
        <v>10534.113750085406</v>
      </c>
      <c r="EA146" s="21">
        <f t="shared" si="145"/>
        <v>1661.1828887285462</v>
      </c>
      <c r="EB146" s="21">
        <f t="shared" si="145"/>
        <v>262.201727426817</v>
      </c>
      <c r="EC146" s="21">
        <f t="shared" si="145"/>
        <v>41.421820006596853</v>
      </c>
      <c r="ED146" s="21">
        <f t="shared" si="145"/>
        <v>6.5490328067393051</v>
      </c>
      <c r="EE146" s="21">
        <f t="shared" si="145"/>
        <v>1.0362393691874272</v>
      </c>
      <c r="EF146" s="21">
        <f t="shared" si="145"/>
        <v>0.16408167183993613</v>
      </c>
      <c r="EG146" s="21">
        <f t="shared" si="145"/>
        <v>2.5999239314962879E-2</v>
      </c>
      <c r="EH146" s="2">
        <f t="shared" ref="EH146:ET148" si="173">DH$12/$E146</f>
        <v>47.224818981819816</v>
      </c>
      <c r="EI146" s="2">
        <f t="shared" si="173"/>
        <v>49.041158173428272</v>
      </c>
      <c r="EJ146" s="2">
        <f t="shared" si="173"/>
        <v>50.857497365036728</v>
      </c>
      <c r="EK146" s="2">
        <f t="shared" si="173"/>
        <v>52.673836556645185</v>
      </c>
      <c r="EL146" s="2">
        <f t="shared" si="173"/>
        <v>54.490175748253634</v>
      </c>
      <c r="EM146" s="2">
        <f t="shared" si="173"/>
        <v>56.30651493986209</v>
      </c>
      <c r="EN146" s="2">
        <f t="shared" si="173"/>
        <v>58.122854131470547</v>
      </c>
      <c r="EO146" s="2">
        <f t="shared" si="173"/>
        <v>59.939193323078996</v>
      </c>
      <c r="EP146" s="2">
        <f t="shared" si="129"/>
        <v>61.755532514687452</v>
      </c>
      <c r="EQ146" s="2">
        <f t="shared" si="129"/>
        <v>63.571871706295909</v>
      </c>
      <c r="ER146" s="2">
        <f t="shared" si="129"/>
        <v>65.388210897904358</v>
      </c>
      <c r="ES146" s="2">
        <f t="shared" si="129"/>
        <v>67.204550089512807</v>
      </c>
      <c r="ET146" s="2">
        <f t="shared" si="129"/>
        <v>69.020889281121271</v>
      </c>
      <c r="EU146" s="2">
        <f t="shared" si="139"/>
        <v>6.9559279891982027E-6</v>
      </c>
      <c r="EV146" s="2">
        <f t="shared" si="139"/>
        <v>1.0908019742101014E-6</v>
      </c>
      <c r="EW146" s="2">
        <f t="shared" si="139"/>
        <v>1.712737166101582E-7</v>
      </c>
      <c r="EX146" s="2">
        <f t="shared" si="138"/>
        <v>2.6924763472327619E-8</v>
      </c>
      <c r="EY146" s="2">
        <f t="shared" si="138"/>
        <v>4.2373617783320457E-9</v>
      </c>
      <c r="EZ146" s="2">
        <f t="shared" si="138"/>
        <v>6.6756107414989888E-10</v>
      </c>
      <c r="FA146" s="2">
        <f t="shared" si="138"/>
        <v>1.0527141246695474E-10</v>
      </c>
      <c r="FB146" s="2">
        <f t="shared" si="138"/>
        <v>1.6616079051129085E-11</v>
      </c>
      <c r="FC146" s="2">
        <f t="shared" si="138"/>
        <v>2.6249569078958715E-12</v>
      </c>
      <c r="FD146" s="2">
        <f t="shared" si="156"/>
        <v>4.1502109041440464E-13</v>
      </c>
      <c r="FE146" s="2">
        <f t="shared" si="156"/>
        <v>6.5667894118341391E-14</v>
      </c>
      <c r="FF146" s="2">
        <f t="shared" si="156"/>
        <v>1.0398078063367307E-14</v>
      </c>
      <c r="FG146" s="2">
        <f t="shared" si="156"/>
        <v>1.6476070541801571E-15</v>
      </c>
    </row>
    <row r="147" spans="1:163" x14ac:dyDescent="0.25">
      <c r="A147" s="19">
        <v>129</v>
      </c>
      <c r="B147" s="19">
        <v>283</v>
      </c>
      <c r="C147" s="4">
        <f t="shared" si="157"/>
        <v>129</v>
      </c>
      <c r="D147" s="20">
        <f t="shared" si="157"/>
        <v>283</v>
      </c>
      <c r="E147" s="8">
        <f t="shared" si="160"/>
        <v>556.16000000000008</v>
      </c>
      <c r="F147" s="21">
        <f t="shared" si="111"/>
        <v>6.3371356147021542E-14</v>
      </c>
      <c r="G147" s="7">
        <f t="shared" si="161"/>
        <v>0.2213031480031091</v>
      </c>
      <c r="H147" s="7">
        <f t="shared" si="162"/>
        <v>9.2163337853583029E-3</v>
      </c>
      <c r="I147" s="32">
        <f t="shared" si="163"/>
        <v>95.518582665150973</v>
      </c>
      <c r="J147" s="2">
        <f t="shared" ref="J147:J148" si="174">G$16*EXP(-H$16*G147)-I$16*H147</f>
        <v>5.8994767253234439</v>
      </c>
      <c r="K147" s="2">
        <f t="shared" si="164"/>
        <v>48.734671188347285</v>
      </c>
      <c r="L147" s="2">
        <f t="shared" si="112"/>
        <v>1.6622262826251295</v>
      </c>
      <c r="M147" s="2">
        <f t="shared" si="165"/>
        <v>1</v>
      </c>
      <c r="N147" s="2">
        <f t="shared" si="166"/>
        <v>1</v>
      </c>
      <c r="O147" s="2">
        <f t="shared" si="167"/>
        <v>1</v>
      </c>
      <c r="P147" s="2">
        <f t="shared" si="168"/>
        <v>0.97577090376842879</v>
      </c>
      <c r="Q147" s="6">
        <f t="shared" si="169"/>
        <v>283</v>
      </c>
      <c r="R147" s="2">
        <f t="shared" si="151"/>
        <v>0.05</v>
      </c>
      <c r="S147" s="2">
        <f t="shared" si="151"/>
        <v>0.1</v>
      </c>
      <c r="T147" s="2">
        <f t="shared" si="151"/>
        <v>0.15</v>
      </c>
      <c r="U147" s="2">
        <f t="shared" si="151"/>
        <v>0.2</v>
      </c>
      <c r="V147" s="2">
        <f t="shared" si="151"/>
        <v>0.2</v>
      </c>
      <c r="W147" s="2">
        <f t="shared" si="151"/>
        <v>0.15</v>
      </c>
      <c r="X147" s="2">
        <f t="shared" si="151"/>
        <v>0.1</v>
      </c>
      <c r="Y147" s="2">
        <f t="shared" si="150"/>
        <v>0.05</v>
      </c>
      <c r="Z147" s="21">
        <f t="shared" ref="Z147:AG148" si="175">Z146+(AP147-AP146)/$F147</f>
        <v>4385974694471.6719</v>
      </c>
      <c r="AA147" s="21">
        <f t="shared" si="175"/>
        <v>685365687001.54407</v>
      </c>
      <c r="AB147" s="21">
        <f t="shared" si="175"/>
        <v>107318461652.33725</v>
      </c>
      <c r="AC147" s="21">
        <f t="shared" si="175"/>
        <v>16836273240.794374</v>
      </c>
      <c r="AD147" s="21">
        <f t="shared" si="175"/>
        <v>2645878686.3845863</v>
      </c>
      <c r="AE147" s="21">
        <f t="shared" si="175"/>
        <v>416473358.82829195</v>
      </c>
      <c r="AF147" s="21">
        <f t="shared" si="175"/>
        <v>65651623.090667613</v>
      </c>
      <c r="AG147" s="21">
        <f t="shared" si="175"/>
        <v>10363298.162378475</v>
      </c>
      <c r="AH147" s="2">
        <f t="shared" si="158"/>
        <v>36.196149540482637</v>
      </c>
      <c r="AI147" s="2">
        <f t="shared" si="158"/>
        <v>38.005957017506766</v>
      </c>
      <c r="AJ147" s="2">
        <f t="shared" si="158"/>
        <v>39.815764494530896</v>
      </c>
      <c r="AK147" s="2">
        <f t="shared" si="158"/>
        <v>41.625571971555026</v>
      </c>
      <c r="AL147" s="2">
        <f t="shared" si="158"/>
        <v>43.435379448579162</v>
      </c>
      <c r="AM147" s="2">
        <f t="shared" si="158"/>
        <v>45.245186925603292</v>
      </c>
      <c r="AN147" s="2">
        <f t="shared" si="158"/>
        <v>47.054994402627422</v>
      </c>
      <c r="AO147" s="2">
        <f t="shared" si="158"/>
        <v>48.864801879651559</v>
      </c>
      <c r="AP147" s="2">
        <f t="shared" si="141"/>
        <v>0.2779451644151904</v>
      </c>
      <c r="AQ147" s="2">
        <f t="shared" si="141"/>
        <v>4.3432553041923012E-2</v>
      </c>
      <c r="AR147" s="2">
        <f t="shared" si="141"/>
        <v>6.8009164545207411E-3</v>
      </c>
      <c r="AS147" s="2">
        <f t="shared" si="141"/>
        <v>1.066937467730949E-3</v>
      </c>
      <c r="AT147" s="2">
        <f t="shared" si="125"/>
        <v>1.6767292055669115E-4</v>
      </c>
      <c r="AU147" s="2">
        <f t="shared" si="125"/>
        <v>2.6392481548053993E-5</v>
      </c>
      <c r="AV147" s="2">
        <f t="shared" si="125"/>
        <v>4.1604323885087205E-6</v>
      </c>
      <c r="AW147" s="2">
        <f t="shared" si="125"/>
        <v>6.5673625870586032E-7</v>
      </c>
      <c r="AX147" s="2"/>
      <c r="AY147" s="6">
        <f t="shared" si="170"/>
        <v>283</v>
      </c>
      <c r="AZ147" s="2">
        <f t="shared" si="154"/>
        <v>0.05</v>
      </c>
      <c r="BA147" s="2">
        <f t="shared" si="154"/>
        <v>0.15</v>
      </c>
      <c r="BB147" s="2">
        <f t="shared" si="154"/>
        <v>0.2</v>
      </c>
      <c r="BC147" s="2">
        <f t="shared" si="152"/>
        <v>0.2</v>
      </c>
      <c r="BD147" s="2">
        <f t="shared" si="152"/>
        <v>0.2</v>
      </c>
      <c r="BE147" s="2">
        <f t="shared" si="152"/>
        <v>0.15</v>
      </c>
      <c r="BF147" s="2">
        <f t="shared" si="152"/>
        <v>0.05</v>
      </c>
      <c r="BG147" s="21">
        <f t="shared" ref="BG147:BM148" si="176">BG146+(BU147-BU146)/$F147</f>
        <v>684023933148.09302</v>
      </c>
      <c r="BH147" s="21">
        <f t="shared" si="176"/>
        <v>107100631460.17416</v>
      </c>
      <c r="BI147" s="21">
        <f t="shared" si="176"/>
        <v>16800964403.928505</v>
      </c>
      <c r="BJ147" s="21">
        <f t="shared" si="176"/>
        <v>2640162457.1078329</v>
      </c>
      <c r="BK147" s="21">
        <f t="shared" si="176"/>
        <v>415548855.89093232</v>
      </c>
      <c r="BL147" s="21">
        <f t="shared" si="176"/>
        <v>65502216.929025434</v>
      </c>
      <c r="BM147" s="21">
        <f t="shared" si="176"/>
        <v>10339167.900047105</v>
      </c>
      <c r="BN147" s="2">
        <f t="shared" si="136"/>
        <v>38.005957017506766</v>
      </c>
      <c r="BO147" s="2">
        <f t="shared" si="136"/>
        <v>39.815764494530896</v>
      </c>
      <c r="BP147" s="2">
        <f t="shared" si="136"/>
        <v>41.625571971555026</v>
      </c>
      <c r="BQ147" s="2">
        <f t="shared" si="136"/>
        <v>43.435379448579162</v>
      </c>
      <c r="BR147" s="2">
        <f t="shared" si="136"/>
        <v>45.245186925603292</v>
      </c>
      <c r="BS147" s="2">
        <f t="shared" si="136"/>
        <v>47.054994402627422</v>
      </c>
      <c r="BT147" s="2">
        <f t="shared" si="136"/>
        <v>48.864801879651559</v>
      </c>
      <c r="BU147" s="2">
        <f t="shared" si="148"/>
        <v>4.3347524280614336E-2</v>
      </c>
      <c r="BV147" s="2">
        <f t="shared" si="148"/>
        <v>6.7871122598336005E-3</v>
      </c>
      <c r="BW147" s="2">
        <f t="shared" si="148"/>
        <v>1.0646998988547852E-3</v>
      </c>
      <c r="BX147" s="2">
        <f t="shared" si="148"/>
        <v>1.67310675355376E-4</v>
      </c>
      <c r="BY147" s="2">
        <f t="shared" si="148"/>
        <v>2.6333894543151606E-5</v>
      </c>
      <c r="BZ147" s="2">
        <f t="shared" si="148"/>
        <v>4.1509643174287348E-6</v>
      </c>
      <c r="CA147" s="2">
        <f t="shared" si="146"/>
        <v>6.5520709125773782E-7</v>
      </c>
      <c r="CB147" s="2"/>
      <c r="CC147" s="6">
        <f t="shared" si="171"/>
        <v>283</v>
      </c>
      <c r="CD147" s="2">
        <f t="shared" si="155"/>
        <v>0</v>
      </c>
      <c r="CE147" s="2">
        <f t="shared" si="155"/>
        <v>0</v>
      </c>
      <c r="CF147" s="2">
        <f t="shared" si="155"/>
        <v>0.05</v>
      </c>
      <c r="CG147" s="2">
        <f t="shared" si="153"/>
        <v>0.95</v>
      </c>
      <c r="CH147" s="2">
        <f t="shared" si="153"/>
        <v>0</v>
      </c>
      <c r="CI147" s="2">
        <f t="shared" si="153"/>
        <v>0</v>
      </c>
      <c r="CJ147" s="2">
        <f t="shared" si="153"/>
        <v>0</v>
      </c>
      <c r="CK147" s="21">
        <f t="shared" ref="CK147:CQ148" si="177">CK146+(CY147-CY146)/$F147</f>
        <v>2640162457.1078329</v>
      </c>
      <c r="CL147" s="21">
        <f t="shared" si="177"/>
        <v>415548855.89093232</v>
      </c>
      <c r="CM147" s="21">
        <f t="shared" si="177"/>
        <v>65502216.929025434</v>
      </c>
      <c r="CN147" s="21">
        <f t="shared" si="177"/>
        <v>10339167.900047105</v>
      </c>
      <c r="CO147" s="21">
        <f t="shared" si="177"/>
        <v>1634063.7905160391</v>
      </c>
      <c r="CP147" s="21">
        <f t="shared" si="177"/>
        <v>258564.36312887445</v>
      </c>
      <c r="CQ147" s="21">
        <f t="shared" si="177"/>
        <v>40959.126691553553</v>
      </c>
      <c r="CR147" s="2">
        <f t="shared" si="137"/>
        <v>43.435379448579162</v>
      </c>
      <c r="CS147" s="2">
        <f t="shared" si="137"/>
        <v>45.245186925603292</v>
      </c>
      <c r="CT147" s="2">
        <f t="shared" si="137"/>
        <v>47.054994402627422</v>
      </c>
      <c r="CU147" s="2">
        <f t="shared" si="137"/>
        <v>48.864801879651559</v>
      </c>
      <c r="CV147" s="2">
        <f t="shared" si="137"/>
        <v>50.674609356675688</v>
      </c>
      <c r="CW147" s="2">
        <f t="shared" si="137"/>
        <v>52.484416833699825</v>
      </c>
      <c r="CX147" s="2">
        <f t="shared" si="137"/>
        <v>54.294224310723955</v>
      </c>
      <c r="CY147" s="2">
        <f t="shared" si="149"/>
        <v>1.67310675355376E-4</v>
      </c>
      <c r="CZ147" s="2">
        <f t="shared" si="149"/>
        <v>2.6333894543151606E-5</v>
      </c>
      <c r="DA147" s="2">
        <f t="shared" si="149"/>
        <v>4.1509643174287348E-6</v>
      </c>
      <c r="DB147" s="2">
        <f t="shared" si="149"/>
        <v>6.5520709125773782E-7</v>
      </c>
      <c r="DC147" s="2">
        <f t="shared" si="149"/>
        <v>1.0355283843574392E-7</v>
      </c>
      <c r="DD147" s="2">
        <f t="shared" si="149"/>
        <v>1.6385574342767706E-8</v>
      </c>
      <c r="DE147" s="2">
        <f t="shared" si="147"/>
        <v>2.595635405041417E-9</v>
      </c>
      <c r="DF147" s="2"/>
      <c r="DG147" s="6">
        <f t="shared" si="172"/>
        <v>283</v>
      </c>
      <c r="DH147" s="2">
        <f t="shared" si="159"/>
        <v>0.06</v>
      </c>
      <c r="DI147" s="2">
        <f t="shared" si="159"/>
        <v>0.12</v>
      </c>
      <c r="DJ147" s="2">
        <f t="shared" si="159"/>
        <v>0.14000000000000001</v>
      </c>
      <c r="DK147" s="2">
        <f t="shared" si="159"/>
        <v>0.13</v>
      </c>
      <c r="DL147" s="2">
        <f t="shared" si="159"/>
        <v>0.11</v>
      </c>
      <c r="DM147" s="2">
        <f t="shared" si="159"/>
        <v>0.1</v>
      </c>
      <c r="DN147" s="2">
        <f t="shared" si="159"/>
        <v>0.09</v>
      </c>
      <c r="DO147" s="2">
        <f t="shared" si="159"/>
        <v>0.08</v>
      </c>
      <c r="DP147" s="2">
        <f t="shared" si="159"/>
        <v>7.0000000000000007E-2</v>
      </c>
      <c r="DQ147" s="2">
        <f t="shared" si="159"/>
        <v>4.9987447182628923E-2</v>
      </c>
      <c r="DR147" s="2">
        <f t="shared" si="159"/>
        <v>2.1988197702329602E-2</v>
      </c>
      <c r="DS147" s="2">
        <f t="shared" si="159"/>
        <v>3.7952588834703248E-3</v>
      </c>
      <c r="DT147" s="2">
        <f t="shared" si="159"/>
        <v>0</v>
      </c>
      <c r="DU147" s="21">
        <f t="shared" ref="DU147:EG148" si="178">DU146+(EU147-EU146)/$F147</f>
        <v>131004433.85805087</v>
      </c>
      <c r="DV147" s="21">
        <f t="shared" si="178"/>
        <v>20678335.80009421</v>
      </c>
      <c r="DW147" s="21">
        <f t="shared" si="178"/>
        <v>3268127.5810320782</v>
      </c>
      <c r="DX147" s="21">
        <f t="shared" si="178"/>
        <v>517128.7262577489</v>
      </c>
      <c r="DY147" s="21">
        <f t="shared" si="178"/>
        <v>81918.253383107105</v>
      </c>
      <c r="DZ147" s="21">
        <f t="shared" si="178"/>
        <v>12990.157394957218</v>
      </c>
      <c r="EA147" s="21">
        <f t="shared" si="178"/>
        <v>2061.921057097506</v>
      </c>
      <c r="EB147" s="21">
        <f t="shared" si="178"/>
        <v>327.58817976468742</v>
      </c>
      <c r="EC147" s="21">
        <f t="shared" si="178"/>
        <v>52.090660264946877</v>
      </c>
      <c r="ED147" s="21">
        <f t="shared" si="178"/>
        <v>8.2898331523075672</v>
      </c>
      <c r="EE147" s="21">
        <f t="shared" si="178"/>
        <v>1.3202816399405697</v>
      </c>
      <c r="EF147" s="21">
        <f t="shared" si="178"/>
        <v>0.21042841261850231</v>
      </c>
      <c r="EG147" s="21">
        <f t="shared" si="178"/>
        <v>3.3561603505166383E-2</v>
      </c>
      <c r="EH147" s="2">
        <f t="shared" si="173"/>
        <v>47.054994402627422</v>
      </c>
      <c r="EI147" s="2">
        <f t="shared" si="173"/>
        <v>48.864801879651559</v>
      </c>
      <c r="EJ147" s="2">
        <f t="shared" si="173"/>
        <v>50.674609356675688</v>
      </c>
      <c r="EK147" s="2">
        <f t="shared" si="173"/>
        <v>52.484416833699825</v>
      </c>
      <c r="EL147" s="2">
        <f t="shared" si="173"/>
        <v>54.294224310723955</v>
      </c>
      <c r="EM147" s="2">
        <f t="shared" si="173"/>
        <v>56.104031787748085</v>
      </c>
      <c r="EN147" s="2">
        <f t="shared" si="173"/>
        <v>57.913839264772214</v>
      </c>
      <c r="EO147" s="2">
        <f t="shared" si="173"/>
        <v>59.723646741796351</v>
      </c>
      <c r="EP147" s="2">
        <f t="shared" si="173"/>
        <v>61.533454218820481</v>
      </c>
      <c r="EQ147" s="2">
        <f t="shared" si="173"/>
        <v>63.34326169584461</v>
      </c>
      <c r="ER147" s="2">
        <f t="shared" si="173"/>
        <v>65.15306917286874</v>
      </c>
      <c r="ES147" s="2">
        <f t="shared" si="173"/>
        <v>66.962876649892877</v>
      </c>
      <c r="ET147" s="2">
        <f t="shared" si="173"/>
        <v>68.772684126917</v>
      </c>
      <c r="EU147" s="2">
        <f t="shared" si="139"/>
        <v>8.3019286348574696E-6</v>
      </c>
      <c r="EV147" s="2">
        <f t="shared" si="139"/>
        <v>1.3104141825154756E-6</v>
      </c>
      <c r="EW147" s="2">
        <f t="shared" si="139"/>
        <v>2.0710567687148784E-7</v>
      </c>
      <c r="EX147" s="2">
        <f t="shared" si="138"/>
        <v>3.2771148685535412E-8</v>
      </c>
      <c r="EY147" s="2">
        <f t="shared" si="138"/>
        <v>5.191270810082834E-9</v>
      </c>
      <c r="EZ147" s="2">
        <f t="shared" si="138"/>
        <v>8.2320389068169936E-10</v>
      </c>
      <c r="FA147" s="2">
        <f t="shared" si="138"/>
        <v>1.3066673365636918E-10</v>
      </c>
      <c r="FB147" s="2">
        <f t="shared" si="138"/>
        <v>2.0759707209422521E-11</v>
      </c>
      <c r="FC147" s="2">
        <f t="shared" si="138"/>
        <v>3.3010557835834521E-12</v>
      </c>
      <c r="FD147" s="2">
        <f t="shared" si="156"/>
        <v>5.253379690942692E-13</v>
      </c>
      <c r="FE147" s="2">
        <f t="shared" si="156"/>
        <v>8.3668038019047505E-14</v>
      </c>
      <c r="FF147" s="2">
        <f t="shared" si="156"/>
        <v>1.3335133879499511E-14</v>
      </c>
      <c r="FG147" s="2">
        <f t="shared" si="156"/>
        <v>2.1268443285910255E-15</v>
      </c>
    </row>
    <row r="148" spans="1:163" x14ac:dyDescent="0.25">
      <c r="A148" s="19">
        <v>130</v>
      </c>
      <c r="B148" s="19">
        <v>285</v>
      </c>
      <c r="C148" s="4">
        <f t="shared" si="157"/>
        <v>130</v>
      </c>
      <c r="D148" s="20">
        <f t="shared" si="157"/>
        <v>285</v>
      </c>
      <c r="E148" s="8">
        <f t="shared" si="160"/>
        <v>558.16000000000008</v>
      </c>
      <c r="F148" s="21">
        <f t="shared" ref="F148" si="179">($E148-$E147)/($C148-$C147)/31560000000000</f>
        <v>6.3371356147021542E-14</v>
      </c>
      <c r="G148" s="7">
        <f t="shared" si="161"/>
        <v>0.21836693239764252</v>
      </c>
      <c r="H148" s="7">
        <f t="shared" si="162"/>
        <v>9.2234952868350505E-3</v>
      </c>
      <c r="I148" s="32">
        <f t="shared" si="163"/>
        <v>95.540720135786174</v>
      </c>
      <c r="J148" s="2">
        <f t="shared" si="174"/>
        <v>5.9552645985544528</v>
      </c>
      <c r="K148" s="2">
        <f t="shared" si="164"/>
        <v>50.538680057721926</v>
      </c>
      <c r="L148" s="2">
        <f t="shared" ref="L148" si="180">1.57-0.4*G148+0.04/G148</f>
        <v>1.6658311448731205</v>
      </c>
      <c r="M148" s="2">
        <f t="shared" si="165"/>
        <v>1</v>
      </c>
      <c r="N148" s="2">
        <f t="shared" si="166"/>
        <v>1</v>
      </c>
      <c r="O148" s="2">
        <f t="shared" si="167"/>
        <v>1</v>
      </c>
      <c r="P148" s="2">
        <f t="shared" si="168"/>
        <v>0.97912662273428686</v>
      </c>
      <c r="Q148" s="6">
        <f t="shared" si="169"/>
        <v>285</v>
      </c>
      <c r="R148" s="2">
        <f t="shared" si="151"/>
        <v>0.05</v>
      </c>
      <c r="S148" s="2">
        <f t="shared" si="151"/>
        <v>0.1</v>
      </c>
      <c r="T148" s="2">
        <f t="shared" si="151"/>
        <v>0.15</v>
      </c>
      <c r="U148" s="2">
        <f t="shared" si="151"/>
        <v>0.2</v>
      </c>
      <c r="V148" s="2">
        <f t="shared" si="151"/>
        <v>0.2</v>
      </c>
      <c r="W148" s="2">
        <f t="shared" si="151"/>
        <v>0.15</v>
      </c>
      <c r="X148" s="2">
        <f t="shared" si="151"/>
        <v>0.1</v>
      </c>
      <c r="Y148" s="2">
        <f t="shared" si="150"/>
        <v>0.05</v>
      </c>
      <c r="Z148" s="21">
        <f t="shared" si="175"/>
        <v>5028439696313.2246</v>
      </c>
      <c r="AA148" s="21">
        <f t="shared" si="175"/>
        <v>790877503397.87024</v>
      </c>
      <c r="AB148" s="21">
        <f t="shared" si="175"/>
        <v>124646693201.34332</v>
      </c>
      <c r="AC148" s="21">
        <f t="shared" si="175"/>
        <v>19682102918.400391</v>
      </c>
      <c r="AD148" s="21">
        <f t="shared" si="175"/>
        <v>3113253262.4609814</v>
      </c>
      <c r="AE148" s="21">
        <f t="shared" si="175"/>
        <v>493231205.59501696</v>
      </c>
      <c r="AF148" s="21">
        <f t="shared" si="175"/>
        <v>78257759.472917527</v>
      </c>
      <c r="AG148" s="21">
        <f t="shared" si="175"/>
        <v>12433643.241622312</v>
      </c>
      <c r="AH148" s="2">
        <f t="shared" si="158"/>
        <v>36.066451426893401</v>
      </c>
      <c r="AI148" s="2">
        <f t="shared" si="158"/>
        <v>37.869773998238074</v>
      </c>
      <c r="AJ148" s="2">
        <f t="shared" si="158"/>
        <v>39.673096569582739</v>
      </c>
      <c r="AK148" s="2">
        <f t="shared" si="158"/>
        <v>41.476419140927412</v>
      </c>
      <c r="AL148" s="2">
        <f t="shared" si="158"/>
        <v>43.279741712272084</v>
      </c>
      <c r="AM148" s="2">
        <f t="shared" si="158"/>
        <v>45.08306428361675</v>
      </c>
      <c r="AN148" s="2">
        <f t="shared" si="158"/>
        <v>46.886386854961422</v>
      </c>
      <c r="AO148" s="2">
        <f t="shared" si="158"/>
        <v>48.689709426306095</v>
      </c>
      <c r="AP148" s="2">
        <f t="shared" si="141"/>
        <v>0.3186590428588883</v>
      </c>
      <c r="AQ148" s="2">
        <f t="shared" si="141"/>
        <v>5.0118979936493745E-2</v>
      </c>
      <c r="AR148" s="2">
        <f t="shared" si="141"/>
        <v>7.8990299874108598E-3</v>
      </c>
      <c r="AS148" s="2">
        <f t="shared" si="141"/>
        <v>1.2472815537642834E-3</v>
      </c>
      <c r="AT148" s="2">
        <f t="shared" si="125"/>
        <v>1.9729108127129158E-4</v>
      </c>
      <c r="AU148" s="2">
        <f t="shared" si="125"/>
        <v>3.1256730392586629E-5</v>
      </c>
      <c r="AV148" s="2">
        <f t="shared" si="125"/>
        <v>4.9593003468262056E-6</v>
      </c>
      <c r="AW148" s="2">
        <f t="shared" si="125"/>
        <v>7.8793683406985502E-7</v>
      </c>
      <c r="AX148" s="2"/>
      <c r="AY148" s="6">
        <f t="shared" si="170"/>
        <v>285</v>
      </c>
      <c r="AZ148" s="2">
        <f t="shared" si="154"/>
        <v>0.05</v>
      </c>
      <c r="BA148" s="2">
        <f t="shared" si="154"/>
        <v>0.15</v>
      </c>
      <c r="BB148" s="2">
        <f t="shared" si="154"/>
        <v>0.2</v>
      </c>
      <c r="BC148" s="2">
        <f t="shared" si="152"/>
        <v>0.2</v>
      </c>
      <c r="BD148" s="2">
        <f t="shared" si="152"/>
        <v>0.2</v>
      </c>
      <c r="BE148" s="2">
        <f t="shared" si="152"/>
        <v>0.15</v>
      </c>
      <c r="BF148" s="2">
        <f t="shared" si="152"/>
        <v>0.05</v>
      </c>
      <c r="BG148" s="21">
        <f t="shared" si="176"/>
        <v>789333631011.16858</v>
      </c>
      <c r="BH148" s="21">
        <f t="shared" si="176"/>
        <v>124394377228.74353</v>
      </c>
      <c r="BI148" s="21">
        <f t="shared" si="176"/>
        <v>19640931997.478893</v>
      </c>
      <c r="BJ148" s="21">
        <f t="shared" si="176"/>
        <v>3106543751.4187903</v>
      </c>
      <c r="BK148" s="21">
        <f t="shared" si="176"/>
        <v>492138864.94609666</v>
      </c>
      <c r="BL148" s="21">
        <f t="shared" si="176"/>
        <v>78080061.633458406</v>
      </c>
      <c r="BM148" s="21">
        <f t="shared" si="176"/>
        <v>12404754.047991339</v>
      </c>
      <c r="BN148" s="2">
        <f t="shared" si="136"/>
        <v>37.869773998238074</v>
      </c>
      <c r="BO148" s="2">
        <f t="shared" si="136"/>
        <v>39.673096569582739</v>
      </c>
      <c r="BP148" s="2">
        <f t="shared" si="136"/>
        <v>41.476419140927412</v>
      </c>
      <c r="BQ148" s="2">
        <f t="shared" si="136"/>
        <v>43.279741712272084</v>
      </c>
      <c r="BR148" s="2">
        <f t="shared" si="136"/>
        <v>45.08306428361675</v>
      </c>
      <c r="BS148" s="2">
        <f t="shared" si="136"/>
        <v>46.886386854961422</v>
      </c>
      <c r="BT148" s="2">
        <f t="shared" si="136"/>
        <v>48.689709426306095</v>
      </c>
      <c r="BU148" s="2">
        <f t="shared" si="148"/>
        <v>5.0021142649630528E-2</v>
      </c>
      <c r="BV148" s="2">
        <f t="shared" si="148"/>
        <v>7.8830403820496567E-3</v>
      </c>
      <c r="BW148" s="2">
        <f t="shared" si="148"/>
        <v>1.2446724966716665E-3</v>
      </c>
      <c r="BX148" s="2">
        <f t="shared" si="148"/>
        <v>1.9686589045746455E-4</v>
      </c>
      <c r="BY148" s="2">
        <f t="shared" si="148"/>
        <v>3.1187507284290032E-5</v>
      </c>
      <c r="BZ148" s="2">
        <f t="shared" si="148"/>
        <v>4.9480393937552857E-6</v>
      </c>
      <c r="CA148" s="2">
        <f t="shared" si="146"/>
        <v>7.8610608669146627E-7</v>
      </c>
      <c r="CB148" s="2"/>
      <c r="CC148" s="6">
        <f t="shared" si="171"/>
        <v>285</v>
      </c>
      <c r="CD148" s="2">
        <f t="shared" si="155"/>
        <v>0</v>
      </c>
      <c r="CE148" s="2">
        <f t="shared" si="155"/>
        <v>0</v>
      </c>
      <c r="CF148" s="2">
        <f t="shared" si="155"/>
        <v>0.05</v>
      </c>
      <c r="CG148" s="2">
        <f t="shared" si="153"/>
        <v>0.95</v>
      </c>
      <c r="CH148" s="2">
        <f t="shared" si="153"/>
        <v>0</v>
      </c>
      <c r="CI148" s="2">
        <f t="shared" si="153"/>
        <v>0</v>
      </c>
      <c r="CJ148" s="2">
        <f t="shared" si="153"/>
        <v>0</v>
      </c>
      <c r="CK148" s="21">
        <f t="shared" si="177"/>
        <v>3106543751.4187903</v>
      </c>
      <c r="CL148" s="21">
        <f t="shared" si="177"/>
        <v>492138864.94609666</v>
      </c>
      <c r="CM148" s="21">
        <f t="shared" si="177"/>
        <v>78080061.633458406</v>
      </c>
      <c r="CN148" s="21">
        <f t="shared" si="177"/>
        <v>12404754.047991339</v>
      </c>
      <c r="CO148" s="21">
        <f t="shared" si="177"/>
        <v>1973285.1997928121</v>
      </c>
      <c r="CP148" s="21">
        <f t="shared" si="177"/>
        <v>314273.43790608709</v>
      </c>
      <c r="CQ148" s="21">
        <f t="shared" si="177"/>
        <v>50108.077464351372</v>
      </c>
      <c r="CR148" s="2">
        <f t="shared" si="137"/>
        <v>43.279741712272084</v>
      </c>
      <c r="CS148" s="2">
        <f t="shared" si="137"/>
        <v>45.08306428361675</v>
      </c>
      <c r="CT148" s="2">
        <f t="shared" si="137"/>
        <v>46.886386854961422</v>
      </c>
      <c r="CU148" s="2">
        <f t="shared" si="137"/>
        <v>48.689709426306095</v>
      </c>
      <c r="CV148" s="2">
        <f t="shared" si="137"/>
        <v>50.493031997650768</v>
      </c>
      <c r="CW148" s="2">
        <f t="shared" si="137"/>
        <v>52.29635456899544</v>
      </c>
      <c r="CX148" s="2">
        <f t="shared" si="137"/>
        <v>54.099677140340106</v>
      </c>
      <c r="CY148" s="2">
        <f t="shared" si="149"/>
        <v>1.9686589045746455E-4</v>
      </c>
      <c r="CZ148" s="2">
        <f t="shared" si="149"/>
        <v>3.1187507284290032E-5</v>
      </c>
      <c r="DA148" s="2">
        <f t="shared" si="149"/>
        <v>4.9480393937552857E-6</v>
      </c>
      <c r="DB148" s="2">
        <f t="shared" si="149"/>
        <v>7.8610608669146627E-7</v>
      </c>
      <c r="DC148" s="2">
        <f t="shared" si="149"/>
        <v>1.2504975917571685E-7</v>
      </c>
      <c r="DD148" s="2">
        <f t="shared" si="149"/>
        <v>1.9915933961095502E-8</v>
      </c>
      <c r="DE148" s="2">
        <f t="shared" si="147"/>
        <v>3.1754168228359553E-9</v>
      </c>
      <c r="DF148" s="2"/>
      <c r="DG148" s="6">
        <f t="shared" si="172"/>
        <v>285</v>
      </c>
      <c r="DH148" s="2">
        <f t="shared" si="159"/>
        <v>0.06</v>
      </c>
      <c r="DI148" s="2">
        <f t="shared" si="159"/>
        <v>0.12</v>
      </c>
      <c r="DJ148" s="2">
        <f t="shared" si="159"/>
        <v>0.14000000000000001</v>
      </c>
      <c r="DK148" s="2">
        <f t="shared" si="159"/>
        <v>0.13</v>
      </c>
      <c r="DL148" s="2">
        <f t="shared" si="159"/>
        <v>0.11</v>
      </c>
      <c r="DM148" s="2">
        <f t="shared" si="159"/>
        <v>0.1</v>
      </c>
      <c r="DN148" s="2">
        <f t="shared" si="159"/>
        <v>0.09</v>
      </c>
      <c r="DO148" s="2">
        <f t="shared" si="159"/>
        <v>0.08</v>
      </c>
      <c r="DP148" s="2">
        <f t="shared" si="159"/>
        <v>7.0000000000000007E-2</v>
      </c>
      <c r="DQ148" s="2">
        <f t="shared" si="159"/>
        <v>4.9998589604414549E-2</v>
      </c>
      <c r="DR148" s="2">
        <f t="shared" si="159"/>
        <v>2.4404902869943186E-2</v>
      </c>
      <c r="DS148" s="2">
        <f t="shared" si="159"/>
        <v>4.7231302599291822E-3</v>
      </c>
      <c r="DT148" s="2">
        <f t="shared" si="159"/>
        <v>0</v>
      </c>
      <c r="DU148" s="21">
        <f t="shared" si="178"/>
        <v>156160123.26691681</v>
      </c>
      <c r="DV148" s="21">
        <f t="shared" si="178"/>
        <v>24809508.095982678</v>
      </c>
      <c r="DW148" s="21">
        <f t="shared" si="178"/>
        <v>3946570.3995856242</v>
      </c>
      <c r="DX148" s="21">
        <f t="shared" si="178"/>
        <v>628546.87581217417</v>
      </c>
      <c r="DY148" s="21">
        <f t="shared" si="178"/>
        <v>100216.15492870274</v>
      </c>
      <c r="DZ148" s="21">
        <f t="shared" si="178"/>
        <v>15995.190065313436</v>
      </c>
      <c r="EA148" s="21">
        <f t="shared" si="178"/>
        <v>2555.4351932803438</v>
      </c>
      <c r="EB148" s="21">
        <f t="shared" si="178"/>
        <v>408.63806655440044</v>
      </c>
      <c r="EC148" s="21">
        <f t="shared" si="178"/>
        <v>65.401565137592939</v>
      </c>
      <c r="ED148" s="21">
        <f t="shared" si="178"/>
        <v>10.475908062310317</v>
      </c>
      <c r="EE148" s="21">
        <f t="shared" si="178"/>
        <v>1.6793066798958134</v>
      </c>
      <c r="EF148" s="21">
        <f t="shared" si="178"/>
        <v>0.26939237074529027</v>
      </c>
      <c r="EG148" s="21">
        <f t="shared" si="178"/>
        <v>4.3245511727346725E-2</v>
      </c>
      <c r="EH148" s="2">
        <f t="shared" si="173"/>
        <v>46.886386854961422</v>
      </c>
      <c r="EI148" s="2">
        <f t="shared" si="173"/>
        <v>48.689709426306095</v>
      </c>
      <c r="EJ148" s="2">
        <f t="shared" si="173"/>
        <v>50.493031997650768</v>
      </c>
      <c r="EK148" s="2">
        <f t="shared" si="173"/>
        <v>52.29635456899544</v>
      </c>
      <c r="EL148" s="2">
        <f t="shared" si="173"/>
        <v>54.099677140340106</v>
      </c>
      <c r="EM148" s="2">
        <f t="shared" si="173"/>
        <v>55.902999711684778</v>
      </c>
      <c r="EN148" s="2">
        <f t="shared" si="173"/>
        <v>57.706322283029451</v>
      </c>
      <c r="EO148" s="2">
        <f t="shared" si="173"/>
        <v>59.509644854374116</v>
      </c>
      <c r="EP148" s="2">
        <f t="shared" si="173"/>
        <v>61.312967425718789</v>
      </c>
      <c r="EQ148" s="2">
        <f t="shared" si="173"/>
        <v>63.116289997063454</v>
      </c>
      <c r="ER148" s="2">
        <f t="shared" si="173"/>
        <v>64.919612568408127</v>
      </c>
      <c r="ES148" s="2">
        <f t="shared" si="173"/>
        <v>66.722935139752792</v>
      </c>
      <c r="ET148" s="2">
        <f t="shared" si="173"/>
        <v>68.526257711097472</v>
      </c>
      <c r="EU148" s="2">
        <f t="shared" si="139"/>
        <v>9.8960787875105714E-6</v>
      </c>
      <c r="EV148" s="2">
        <f t="shared" si="139"/>
        <v>1.5722121733829325E-6</v>
      </c>
      <c r="EW148" s="2">
        <f t="shared" si="139"/>
        <v>2.500995183514337E-7</v>
      </c>
      <c r="EX148" s="2">
        <f t="shared" si="138"/>
        <v>3.9831867922191004E-8</v>
      </c>
      <c r="EY148" s="2">
        <f t="shared" si="138"/>
        <v>6.3508336456719106E-9</v>
      </c>
      <c r="EZ148" s="2">
        <f t="shared" si="138"/>
        <v>1.0136368862682785E-9</v>
      </c>
      <c r="FA148" s="2">
        <f t="shared" si="138"/>
        <v>1.6194139374400148E-10</v>
      </c>
      <c r="FB148" s="2">
        <f t="shared" si="138"/>
        <v>2.5895948450849199E-11</v>
      </c>
      <c r="FC148" s="2">
        <f t="shared" si="138"/>
        <v>4.14458587690703E-12</v>
      </c>
      <c r="FD148" s="2">
        <f t="shared" si="156"/>
        <v>6.638725007801216E-13</v>
      </c>
      <c r="FE148" s="2">
        <f t="shared" si="156"/>
        <v>1.0641994169174989E-13</v>
      </c>
      <c r="FF148" s="2">
        <f t="shared" si="156"/>
        <v>1.7071759869790255E-14</v>
      </c>
      <c r="FG148" s="2">
        <f t="shared" si="156"/>
        <v>2.7405267254338859E-15</v>
      </c>
    </row>
  </sheetData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4"/>
  <sheetViews>
    <sheetView workbookViewId="0">
      <selection activeCell="Q20" sqref="Q20"/>
    </sheetView>
  </sheetViews>
  <sheetFormatPr defaultRowHeight="13.2" x14ac:dyDescent="0.25"/>
  <cols>
    <col min="1" max="16384" width="8.88671875" style="1"/>
  </cols>
  <sheetData>
    <row r="1" spans="1:4" x14ac:dyDescent="0.25">
      <c r="A1" s="1" t="s">
        <v>78</v>
      </c>
      <c r="B1" s="1" t="s">
        <v>79</v>
      </c>
      <c r="C1" s="1" t="s">
        <v>80</v>
      </c>
      <c r="D1" s="1" t="s">
        <v>81</v>
      </c>
    </row>
    <row r="2" spans="1:4" x14ac:dyDescent="0.25">
      <c r="A2" s="18" t="s">
        <v>66</v>
      </c>
      <c r="B2" s="16" t="s">
        <v>68</v>
      </c>
      <c r="C2" s="16" t="s">
        <v>68</v>
      </c>
      <c r="D2" s="16" t="s">
        <v>68</v>
      </c>
    </row>
    <row r="3" spans="1:4" x14ac:dyDescent="0.25">
      <c r="A3" s="18" t="s">
        <v>75</v>
      </c>
      <c r="B3" s="16" t="s">
        <v>76</v>
      </c>
      <c r="C3" s="16" t="s">
        <v>76</v>
      </c>
      <c r="D3" s="16" t="s">
        <v>76</v>
      </c>
    </row>
    <row r="4" spans="1:4" x14ac:dyDescent="0.25">
      <c r="A4" s="2">
        <f>'Type III OM'!J18</f>
        <v>0.25361715400960444</v>
      </c>
      <c r="B4" s="2">
        <f>'Type III OM'!L18</f>
        <v>1.2544444444444445</v>
      </c>
      <c r="C4" s="2">
        <f>'Type II OM'!L18</f>
        <v>1.1233333333333335</v>
      </c>
      <c r="D4" s="2">
        <f>'Type I OM'!L18</f>
        <v>0.99666666666666659</v>
      </c>
    </row>
    <row r="5" spans="1:4" x14ac:dyDescent="0.25">
      <c r="A5" s="2">
        <f>'Type III OM'!J19</f>
        <v>0.25416579010745388</v>
      </c>
      <c r="B5" s="2">
        <f>'Type III OM'!L19</f>
        <v>1.2545313476435833</v>
      </c>
      <c r="C5" s="2">
        <f>'Type II OM'!L19</f>
        <v>1.1233748412898084</v>
      </c>
      <c r="D5" s="2">
        <f>'Type I OM'!L19</f>
        <v>0.99667681384318696</v>
      </c>
    </row>
    <row r="6" spans="1:4" x14ac:dyDescent="0.25">
      <c r="A6" s="2">
        <f>'Type III OM'!J20</f>
        <v>0.25502967668688242</v>
      </c>
      <c r="B6" s="2">
        <f>'Type III OM'!L20</f>
        <v>1.2546679540682273</v>
      </c>
      <c r="C6" s="2">
        <f>'Type II OM'!L20</f>
        <v>1.1234368244367376</v>
      </c>
      <c r="D6" s="2">
        <f>'Type I OM'!L20</f>
        <v>0.99669231704977634</v>
      </c>
    </row>
    <row r="7" spans="1:4" x14ac:dyDescent="0.25">
      <c r="A7" s="2">
        <f>'Type III OM'!J21</f>
        <v>0.25636902483331425</v>
      </c>
      <c r="B7" s="2">
        <f>'Type III OM'!L21</f>
        <v>1.2548792518963494</v>
      </c>
      <c r="C7" s="2">
        <f>'Type II OM'!L21</f>
        <v>1.1235265124306733</v>
      </c>
      <c r="D7" s="2">
        <f>'Type I OM'!L21</f>
        <v>0.99671555975573745</v>
      </c>
    </row>
    <row r="8" spans="1:4" x14ac:dyDescent="0.25">
      <c r="A8" s="2">
        <f>'Type III OM'!J22</f>
        <v>0.25840308924264122</v>
      </c>
      <c r="B8" s="2">
        <f>'Type III OM'!L22</f>
        <v>1.2551990825151398</v>
      </c>
      <c r="C8" s="2">
        <f>'Type II OM'!L22</f>
        <v>1.1236506296754611</v>
      </c>
      <c r="D8" s="2">
        <f>'Type I OM'!L22</f>
        <v>0.99674952402361983</v>
      </c>
    </row>
    <row r="9" spans="1:4" x14ac:dyDescent="0.25">
      <c r="A9" s="2">
        <f>'Type III OM'!J23</f>
        <v>0.26140517777674738</v>
      </c>
      <c r="B9" s="2">
        <f>'Type III OM'!L23</f>
        <v>1.2556688167474575</v>
      </c>
      <c r="C9" s="2">
        <f>'Type II OM'!L23</f>
        <v>1.1238117952025186</v>
      </c>
      <c r="D9" s="2">
        <f>'Type I OM'!L23</f>
        <v>0.996797415613355</v>
      </c>
    </row>
    <row r="10" spans="1:4" x14ac:dyDescent="0.25">
      <c r="A10" s="2">
        <f>'Type III OM'!J24</f>
        <v>0.2656593465545396</v>
      </c>
      <c r="B10" s="2">
        <f>'Type III OM'!L24</f>
        <v>1.2563295707097109</v>
      </c>
      <c r="C10" s="2">
        <f>'Type II OM'!L24</f>
        <v>1.1240029606420088</v>
      </c>
      <c r="D10" s="2">
        <f>'Type I OM'!L24</f>
        <v>0.99686161989498356</v>
      </c>
    </row>
    <row r="11" spans="1:4" x14ac:dyDescent="0.25">
      <c r="A11" s="2">
        <f>'Type III OM'!J25</f>
        <v>0.27134357622914068</v>
      </c>
      <c r="B11" s="2">
        <f>'Type III OM'!L25</f>
        <v>1.2572024148068395</v>
      </c>
      <c r="C11" s="2">
        <f>'Type II OM'!L25</f>
        <v>1.1242030814909332</v>
      </c>
      <c r="D11" s="2">
        <f>'Type I OM'!L25</f>
        <v>0.99694173008508113</v>
      </c>
    </row>
    <row r="12" spans="1:4" x14ac:dyDescent="0.25">
      <c r="A12" s="2">
        <f>'Type III OM'!J26</f>
        <v>0.27831928761280633</v>
      </c>
      <c r="B12" s="2">
        <f>'Type III OM'!L26</f>
        <v>1.2582539221423283</v>
      </c>
      <c r="C12" s="2">
        <f>'Type II OM'!L26</f>
        <v>1.1243820106906326</v>
      </c>
      <c r="D12" s="2">
        <f>'Type I OM'!L26</f>
        <v>0.99703207765425861</v>
      </c>
    </row>
    <row r="13" spans="1:4" x14ac:dyDescent="0.25">
      <c r="A13" s="2">
        <f>'Type III OM'!J27</f>
        <v>0.28590806159988374</v>
      </c>
      <c r="B13" s="2">
        <f>'Type III OM'!L27</f>
        <v>1.2593609460500907</v>
      </c>
      <c r="C13" s="2">
        <f>'Type II OM'!L27</f>
        <v>1.124520454664949</v>
      </c>
      <c r="D13" s="2">
        <f>'Type I OM'!L27</f>
        <v>0.99712091461870822</v>
      </c>
    </row>
    <row r="14" spans="1:4" x14ac:dyDescent="0.25">
      <c r="A14" s="2">
        <f>'Type III OM'!J28</f>
        <v>0.29295031355790657</v>
      </c>
      <c r="B14" s="2">
        <f>'Type III OM'!L28</f>
        <v>1.2603213989550992</v>
      </c>
      <c r="C14" s="2">
        <f>'Type II OM'!L28</f>
        <v>1.1246302682981311</v>
      </c>
      <c r="D14" s="2">
        <f>'Type I OM'!L28</f>
        <v>0.99719490135087541</v>
      </c>
    </row>
    <row r="15" spans="1:4" x14ac:dyDescent="0.25">
      <c r="A15" s="2">
        <f>'Type III OM'!J29</f>
        <v>0.29849634600182667</v>
      </c>
      <c r="B15" s="2">
        <f>'Type III OM'!L29</f>
        <v>1.2609636011140546</v>
      </c>
      <c r="C15" s="2">
        <f>'Type II OM'!L29</f>
        <v>1.124744911443424</v>
      </c>
      <c r="D15" s="2">
        <f>'Type I OM'!L29</f>
        <v>0.9972490972667224</v>
      </c>
    </row>
    <row r="16" spans="1:4" x14ac:dyDescent="0.25">
      <c r="A16" s="2">
        <f>'Type III OM'!J30</f>
        <v>0.30275973571673526</v>
      </c>
      <c r="B16" s="2">
        <f>'Type III OM'!L30</f>
        <v>1.2612940498834107</v>
      </c>
      <c r="C16" s="2">
        <f>'Type II OM'!L30</f>
        <v>1.1248885680227216</v>
      </c>
      <c r="D16" s="2">
        <f>'Type I OM'!L30</f>
        <v>0.99729256959607859</v>
      </c>
    </row>
    <row r="17" spans="1:4" x14ac:dyDescent="0.25">
      <c r="A17" s="2">
        <f>'Type III OM'!J31</f>
        <v>0.30701344129786884</v>
      </c>
      <c r="B17" s="2">
        <f>'Type III OM'!L31</f>
        <v>1.2614815024795156</v>
      </c>
      <c r="C17" s="2">
        <f>'Type II OM'!L31</f>
        <v>1.1250648293082957</v>
      </c>
      <c r="D17" s="2">
        <f>'Type I OM'!L31</f>
        <v>0.99733966523249784</v>
      </c>
    </row>
    <row r="18" spans="1:4" x14ac:dyDescent="0.25">
      <c r="A18" s="2">
        <f>'Type III OM'!J32</f>
        <v>0.31234494716829636</v>
      </c>
      <c r="B18" s="2">
        <f>'Type III OM'!L32</f>
        <v>1.2616706525805543</v>
      </c>
      <c r="C18" s="2">
        <f>'Type II OM'!L32</f>
        <v>1.1252610550766353</v>
      </c>
      <c r="D18" s="2">
        <f>'Type I OM'!L32</f>
        <v>0.99739789634272535</v>
      </c>
    </row>
    <row r="19" spans="1:4" x14ac:dyDescent="0.25">
      <c r="A19" s="2">
        <f>'Type III OM'!J33</f>
        <v>0.31903678212494385</v>
      </c>
      <c r="B19" s="2">
        <f>'Type III OM'!L33</f>
        <v>1.261903770547911</v>
      </c>
      <c r="C19" s="2">
        <f>'Type II OM'!L33</f>
        <v>1.1254510334560808</v>
      </c>
      <c r="D19" s="2">
        <f>'Type I OM'!L33</f>
        <v>0.99746638096670948</v>
      </c>
    </row>
    <row r="20" spans="1:4" x14ac:dyDescent="0.25">
      <c r="A20" s="2">
        <f>'Type III OM'!J34</f>
        <v>0.32674350984316902</v>
      </c>
      <c r="B20" s="2">
        <f>'Type III OM'!L34</f>
        <v>1.2621721025099255</v>
      </c>
      <c r="C20" s="2">
        <f>'Type II OM'!L34</f>
        <v>1.1256043473167989</v>
      </c>
      <c r="D20" s="2">
        <f>'Type I OM'!L34</f>
        <v>0.99753809550842254</v>
      </c>
    </row>
    <row r="21" spans="1:4" x14ac:dyDescent="0.25">
      <c r="A21" s="2">
        <f>'Type III OM'!J35</f>
        <v>0.33463957041493569</v>
      </c>
      <c r="B21" s="2">
        <f>'Type III OM'!L35</f>
        <v>1.2624469805935057</v>
      </c>
      <c r="C21" s="2">
        <f>'Type II OM'!L35</f>
        <v>1.1257067254480484</v>
      </c>
      <c r="D21" s="2">
        <f>'Type I OM'!L35</f>
        <v>0.99760135364541092</v>
      </c>
    </row>
    <row r="22" spans="1:4" x14ac:dyDescent="0.25">
      <c r="A22" s="2">
        <f>'Type III OM'!J36</f>
        <v>0.34179720810408909</v>
      </c>
      <c r="B22" s="2">
        <f>'Type III OM'!L36</f>
        <v>1.2626961175122489</v>
      </c>
      <c r="C22" s="2">
        <f>'Type II OM'!L36</f>
        <v>1.1257732178189457</v>
      </c>
      <c r="D22" s="2">
        <f>'Type I OM'!L36</f>
        <v>0.99764452538984716</v>
      </c>
    </row>
    <row r="23" spans="1:4" x14ac:dyDescent="0.25">
      <c r="A23" s="2">
        <f>'Type III OM'!J37</f>
        <v>0.34797620688226749</v>
      </c>
      <c r="B23" s="2">
        <f>'Type III OM'!L37</f>
        <v>1.2629111721634796</v>
      </c>
      <c r="C23" s="2">
        <f>'Type II OM'!L37</f>
        <v>1.125832932174351</v>
      </c>
      <c r="D23" s="2">
        <f>'Type I OM'!L37</f>
        <v>0.99766368618732293</v>
      </c>
    </row>
    <row r="24" spans="1:4" x14ac:dyDescent="0.25">
      <c r="A24" s="2">
        <f>'Type III OM'!J38</f>
        <v>0.35406001952265531</v>
      </c>
      <c r="B24" s="2">
        <f>'Type III OM'!L38</f>
        <v>1.2631229033343447</v>
      </c>
      <c r="C24" s="2">
        <f>'Type II OM'!L38</f>
        <v>1.1259037073121307</v>
      </c>
      <c r="D24" s="2">
        <f>'Type I OM'!L38</f>
        <v>0.99766525305035414</v>
      </c>
    </row>
    <row r="25" spans="1:4" x14ac:dyDescent="0.25">
      <c r="A25" s="2">
        <f>'Type III OM'!J39</f>
        <v>0.36132969669291637</v>
      </c>
      <c r="B25" s="2">
        <f>'Type III OM'!L39</f>
        <v>1.2633758860812174</v>
      </c>
      <c r="C25" s="2">
        <f>'Type II OM'!L39</f>
        <v>1.1259881321203096</v>
      </c>
      <c r="D25" s="2">
        <f>'Type I OM'!L39</f>
        <v>0.99765863373468955</v>
      </c>
    </row>
    <row r="26" spans="1:4" x14ac:dyDescent="0.25">
      <c r="A26" s="2">
        <f>'Type III OM'!J40</f>
        <v>0.3704259328964995</v>
      </c>
      <c r="B26" s="2">
        <f>'Type III OM'!L40</f>
        <v>1.2636923987138571</v>
      </c>
      <c r="C26" s="2">
        <f>'Type II OM'!L40</f>
        <v>1.1260807440471241</v>
      </c>
      <c r="D26" s="2">
        <f>'Type I OM'!L40</f>
        <v>0.99764873601900672</v>
      </c>
    </row>
    <row r="27" spans="1:4" x14ac:dyDescent="0.25">
      <c r="A27" s="2">
        <f>'Type III OM'!J41</f>
        <v>0.38111781273771211</v>
      </c>
      <c r="B27" s="2">
        <f>'Type III OM'!L41</f>
        <v>1.2640643983891284</v>
      </c>
      <c r="C27" s="2">
        <f>'Type II OM'!L41</f>
        <v>1.1261721077932705</v>
      </c>
      <c r="D27" s="2">
        <f>'Type I OM'!L41</f>
        <v>0.9976368895427592</v>
      </c>
    </row>
    <row r="28" spans="1:4" x14ac:dyDescent="0.25">
      <c r="A28" s="2">
        <f>'Type III OM'!J42</f>
        <v>0.39243491089096055</v>
      </c>
      <c r="B28" s="2">
        <f>'Type III OM'!L42</f>
        <v>1.2644581526369645</v>
      </c>
      <c r="C28" s="2">
        <f>'Type II OM'!L42</f>
        <v>1.1262540354506385</v>
      </c>
      <c r="D28" s="2">
        <f>'Type I OM'!L42</f>
        <v>0.99762400961797071</v>
      </c>
    </row>
    <row r="29" spans="1:4" x14ac:dyDescent="0.25">
      <c r="A29" s="2">
        <f>'Type III OM'!J43</f>
        <v>0.40296374217021741</v>
      </c>
      <c r="B29" s="2">
        <f>'Type III OM'!L43</f>
        <v>1.2648245868636465</v>
      </c>
      <c r="C29" s="2">
        <f>'Type II OM'!L43</f>
        <v>1.1263268913831661</v>
      </c>
      <c r="D29" s="2">
        <f>'Type I OM'!L43</f>
        <v>0.99761140917005608</v>
      </c>
    </row>
    <row r="30" spans="1:4" x14ac:dyDescent="0.25">
      <c r="A30" s="2">
        <f>'Type III OM'!J44</f>
        <v>0.4116876802433953</v>
      </c>
      <c r="B30" s="2">
        <f>'Type III OM'!L44</f>
        <v>1.2651284944719798</v>
      </c>
      <c r="C30" s="2">
        <f>'Type II OM'!L44</f>
        <v>1.1264014511516767</v>
      </c>
      <c r="D30" s="2">
        <f>'Type I OM'!L44</f>
        <v>0.99760023847456414</v>
      </c>
    </row>
    <row r="31" spans="1:4" x14ac:dyDescent="0.25">
      <c r="A31" s="2">
        <f>'Type III OM'!J45</f>
        <v>0.41894642804027438</v>
      </c>
      <c r="B31" s="2">
        <f>'Type III OM'!L45</f>
        <v>1.2653818571982636</v>
      </c>
      <c r="C31" s="2">
        <f>'Type II OM'!L45</f>
        <v>1.1264907992492803</v>
      </c>
      <c r="D31" s="2">
        <f>'Type I OM'!L45</f>
        <v>0.99759054391511948</v>
      </c>
    </row>
    <row r="32" spans="1:4" x14ac:dyDescent="0.25">
      <c r="A32" s="2">
        <f>'Type III OM'!J46</f>
        <v>0.42626519899089504</v>
      </c>
      <c r="B32" s="2">
        <f>'Type III OM'!L46</f>
        <v>1.2656378908452655</v>
      </c>
      <c r="C32" s="2">
        <f>'Type II OM'!L46</f>
        <v>1.1266015044410382</v>
      </c>
      <c r="D32" s="2">
        <f>'Type I OM'!L46</f>
        <v>0.99758101472261662</v>
      </c>
    </row>
    <row r="33" spans="1:4" x14ac:dyDescent="0.25">
      <c r="A33" s="2">
        <f>'Type III OM'!J47</f>
        <v>0.43498376915682113</v>
      </c>
      <c r="B33" s="2">
        <f>'Type III OM'!L47</f>
        <v>1.2659434416499631</v>
      </c>
      <c r="C33" s="2">
        <f>'Type II OM'!L47</f>
        <v>1.1267324284213818</v>
      </c>
      <c r="D33" s="2">
        <f>'Type I OM'!L47</f>
        <v>0.99757003206025507</v>
      </c>
    </row>
    <row r="34" spans="1:4" x14ac:dyDescent="0.25">
      <c r="A34" s="2">
        <f>'Type III OM'!J48</f>
        <v>0.44539479619763461</v>
      </c>
      <c r="B34" s="2">
        <f>'Type III OM'!L48</f>
        <v>1.2663091210871855</v>
      </c>
      <c r="C34" s="2">
        <f>'Type II OM'!L48</f>
        <v>1.1268768420318092</v>
      </c>
      <c r="D34" s="2">
        <f>'Type I OM'!L48</f>
        <v>0.99755689047225315</v>
      </c>
    </row>
    <row r="35" spans="1:4" x14ac:dyDescent="0.25">
      <c r="A35" s="2">
        <f>'Type III OM'!J49</f>
        <v>0.45688573204287392</v>
      </c>
      <c r="B35" s="2">
        <f>'Type III OM'!L49</f>
        <v>1.2667143377565044</v>
      </c>
      <c r="C35" s="2">
        <f>'Type II OM'!L49</f>
        <v>1.1270258215776479</v>
      </c>
      <c r="D35" s="2">
        <f>'Type I OM'!L49</f>
        <v>0.99754203145013531</v>
      </c>
    </row>
    <row r="36" spans="1:4" x14ac:dyDescent="0.25">
      <c r="A36" s="2">
        <f>'Type III OM'!J50</f>
        <v>0.46826930370234127</v>
      </c>
      <c r="B36" s="2">
        <f>'Type III OM'!L50</f>
        <v>1.267118907789003</v>
      </c>
      <c r="C36" s="2">
        <f>'Type II OM'!L50</f>
        <v>1.1271752746338914</v>
      </c>
      <c r="D36" s="2">
        <f>'Type I OM'!L50</f>
        <v>0.99752678955546847</v>
      </c>
    </row>
    <row r="37" spans="1:4" x14ac:dyDescent="0.25">
      <c r="A37" s="2">
        <f>'Type III OM'!J51</f>
        <v>0.47834867373790185</v>
      </c>
      <c r="B37" s="2">
        <f>'Type III OM'!L51</f>
        <v>1.2674828294892977</v>
      </c>
      <c r="C37" s="2">
        <f>'Type II OM'!L51</f>
        <v>1.1273332724743068</v>
      </c>
      <c r="D37" s="2">
        <f>'Type I OM'!L51</f>
        <v>0.99751299935703563</v>
      </c>
    </row>
    <row r="38" spans="1:4" x14ac:dyDescent="0.25">
      <c r="A38" s="2">
        <f>'Type III OM'!J52</f>
        <v>0.48681661637121526</v>
      </c>
      <c r="B38" s="2">
        <f>'Type III OM'!L52</f>
        <v>1.2677976658684833</v>
      </c>
      <c r="C38" s="2">
        <f>'Type II OM'!L52</f>
        <v>1.1275187996566975</v>
      </c>
      <c r="D38" s="2">
        <f>'Type I OM'!L52</f>
        <v>0.99750216356463839</v>
      </c>
    </row>
    <row r="39" spans="1:4" x14ac:dyDescent="0.25">
      <c r="A39" s="2">
        <f>'Type III OM'!J53</f>
        <v>0.49467810325065242</v>
      </c>
      <c r="B39" s="2">
        <f>'Type III OM'!L53</f>
        <v>1.2681014523170788</v>
      </c>
      <c r="C39" s="2">
        <f>'Type II OM'!L53</f>
        <v>1.1277504019481723</v>
      </c>
      <c r="D39" s="2">
        <f>'Type I OM'!L53</f>
        <v>0.99749450596991029</v>
      </c>
    </row>
    <row r="40" spans="1:4" x14ac:dyDescent="0.25">
      <c r="A40" s="2">
        <f>'Type III OM'!J54</f>
        <v>0.50343783178606827</v>
      </c>
      <c r="B40" s="2">
        <f>'Type III OM'!L54</f>
        <v>1.2684508784992734</v>
      </c>
      <c r="C40" s="2">
        <f>'Type II OM'!L54</f>
        <v>1.1280365859771653</v>
      </c>
      <c r="D40" s="2">
        <f>'Type I OM'!L54</f>
        <v>0.99748899834829186</v>
      </c>
    </row>
    <row r="41" spans="1:4" x14ac:dyDescent="0.25">
      <c r="A41" s="2">
        <f>'Type III OM'!J55</f>
        <v>0.51390896979924383</v>
      </c>
      <c r="B41" s="2">
        <f>'Type III OM'!L55</f>
        <v>1.2688804478393514</v>
      </c>
      <c r="C41" s="2">
        <f>'Type II OM'!L55</f>
        <v>1.1283748876331732</v>
      </c>
      <c r="D41" s="2">
        <f>'Type I OM'!L55</f>
        <v>0.99748473834248519</v>
      </c>
    </row>
    <row r="42" spans="1:4" x14ac:dyDescent="0.25">
      <c r="A42" s="2">
        <f>'Type III OM'!J56</f>
        <v>0.52591811811726485</v>
      </c>
      <c r="B42" s="2">
        <f>'Type III OM'!L56</f>
        <v>1.2693927941771481</v>
      </c>
      <c r="C42" s="2">
        <f>'Type II OM'!L56</f>
        <v>1.1287555304334207</v>
      </c>
      <c r="D42" s="2">
        <f>'Type I OM'!L56</f>
        <v>0.99748231224718542</v>
      </c>
    </row>
    <row r="43" spans="1:4" x14ac:dyDescent="0.25">
      <c r="A43" s="2">
        <f>'Type III OM'!J57</f>
        <v>0.53861152135395074</v>
      </c>
      <c r="B43" s="2">
        <f>'Type III OM'!L57</f>
        <v>1.2699698225247802</v>
      </c>
      <c r="C43" s="2">
        <f>'Type II OM'!L57</f>
        <v>1.1291700322139904</v>
      </c>
      <c r="D43" s="2">
        <f>'Type I OM'!L57</f>
        <v>0.99748409821574724</v>
      </c>
    </row>
    <row r="44" spans="1:4" x14ac:dyDescent="0.25">
      <c r="A44" s="2">
        <f>'Type III OM'!J58</f>
        <v>0.55088823652838481</v>
      </c>
      <c r="B44" s="2">
        <f>'Type III OM'!L58</f>
        <v>1.2705880036071537</v>
      </c>
      <c r="C44" s="2">
        <f>'Type II OM'!L58</f>
        <v>1.1296260940165881</v>
      </c>
      <c r="D44" s="2">
        <f>'Type I OM'!L58</f>
        <v>0.99749416718705564</v>
      </c>
    </row>
    <row r="45" spans="1:4" x14ac:dyDescent="0.25">
      <c r="A45" s="2">
        <f>'Type III OM'!J59</f>
        <v>0.56211047554501059</v>
      </c>
      <c r="B45" s="2">
        <f>'Type III OM'!L59</f>
        <v>1.2712426919809314</v>
      </c>
      <c r="C45" s="2">
        <f>'Type II OM'!L59</f>
        <v>1.1301590114852449</v>
      </c>
      <c r="D45" s="2">
        <f>'Type I OM'!L59</f>
        <v>0.99751823937371309</v>
      </c>
    </row>
    <row r="46" spans="1:4" x14ac:dyDescent="0.25">
      <c r="A46" s="2">
        <f>'Type III OM'!J60</f>
        <v>0.57276768507793352</v>
      </c>
      <c r="B46" s="2">
        <f>'Type III OM'!L60</f>
        <v>1.2719697649156121</v>
      </c>
      <c r="C46" s="2">
        <f>'Type II OM'!L60</f>
        <v>1.1308247201522472</v>
      </c>
      <c r="D46" s="2">
        <f>'Type I OM'!L60</f>
        <v>0.99756359358907454</v>
      </c>
    </row>
    <row r="47" spans="1:4" x14ac:dyDescent="0.25">
      <c r="A47" s="2">
        <f>'Type III OM'!J61</f>
        <v>0.58426228912468448</v>
      </c>
      <c r="B47" s="2">
        <f>'Type III OM'!L61</f>
        <v>1.2728349199499633</v>
      </c>
      <c r="C47" s="2">
        <f>'Type II OM'!L61</f>
        <v>1.1316775523350355</v>
      </c>
      <c r="D47" s="2">
        <f>'Type I OM'!L61</f>
        <v>0.99763941082114338</v>
      </c>
    </row>
    <row r="48" spans="1:4" x14ac:dyDescent="0.25">
      <c r="A48" s="2">
        <f>'Type III OM'!J62</f>
        <v>0.59779929342850102</v>
      </c>
      <c r="B48" s="2">
        <f>'Type III OM'!L62</f>
        <v>1.2738890807214616</v>
      </c>
      <c r="C48" s="2">
        <f>'Type II OM'!L62</f>
        <v>1.1327552704775647</v>
      </c>
      <c r="D48" s="2">
        <f>'Type I OM'!L62</f>
        <v>0.99775851538109839</v>
      </c>
    </row>
    <row r="49" spans="1:4" x14ac:dyDescent="0.25">
      <c r="A49" s="2">
        <f>'Type III OM'!J63</f>
        <v>0.61356557299936798</v>
      </c>
      <c r="B49" s="2">
        <f>'Type III OM'!L63</f>
        <v>1.2751316678946683</v>
      </c>
      <c r="C49" s="2">
        <f>'Type II OM'!L63</f>
        <v>1.1340805287046412</v>
      </c>
      <c r="D49" s="2">
        <f>'Type I OM'!L63</f>
        <v>0.99794062174898035</v>
      </c>
    </row>
    <row r="50" spans="1:4" x14ac:dyDescent="0.25">
      <c r="A50" s="2">
        <f>'Type III OM'!J64</f>
        <v>0.63075846122211954</v>
      </c>
      <c r="B50" s="2">
        <f>'Type III OM'!L64</f>
        <v>1.2765057851485297</v>
      </c>
      <c r="C50" s="2">
        <f>'Type II OM'!L64</f>
        <v>1.1356723630950705</v>
      </c>
      <c r="D50" s="2">
        <f>'Type I OM'!L64</f>
        <v>0.99821572677328629</v>
      </c>
    </row>
    <row r="51" spans="1:4" x14ac:dyDescent="0.25">
      <c r="A51" s="2">
        <f>'Type III OM'!J65</f>
        <v>0.64799918103252241</v>
      </c>
      <c r="B51" s="2">
        <f>'Type III OM'!L65</f>
        <v>1.2779183393426703</v>
      </c>
      <c r="C51" s="2">
        <f>'Type II OM'!L65</f>
        <v>1.1375690848337485</v>
      </c>
      <c r="D51" s="2">
        <f>'Type I OM'!L65</f>
        <v>0.99862635529258703</v>
      </c>
    </row>
    <row r="52" spans="1:4" x14ac:dyDescent="0.25">
      <c r="A52" s="2">
        <f>'Type III OM'!J66</f>
        <v>0.66404941248651106</v>
      </c>
      <c r="B52" s="2">
        <f>'Type III OM'!L66</f>
        <v>1.2792902175607135</v>
      </c>
      <c r="C52" s="2">
        <f>'Type II OM'!L66</f>
        <v>1.1398587140679757</v>
      </c>
      <c r="D52" s="2">
        <f>'Type I OM'!L66</f>
        <v>0.99922808076797687</v>
      </c>
    </row>
    <row r="53" spans="1:4" x14ac:dyDescent="0.25">
      <c r="A53" s="2">
        <f>'Type III OM'!J67</f>
        <v>0.67876243239230138</v>
      </c>
      <c r="B53" s="2">
        <f>'Type III OM'!L67</f>
        <v>1.2806251088574032</v>
      </c>
      <c r="C53" s="2">
        <f>'Type II OM'!L67</f>
        <v>1.1426889452151763</v>
      </c>
      <c r="D53" s="2">
        <f>'Type I OM'!L67</f>
        <v>1.0000874359706504</v>
      </c>
    </row>
    <row r="54" spans="1:4" x14ac:dyDescent="0.25">
      <c r="A54" s="2">
        <f>'Type III OM'!J68</f>
        <v>0.6934452319220803</v>
      </c>
      <c r="B54" s="2">
        <f>'Type III OM'!L68</f>
        <v>1.282033363574409</v>
      </c>
      <c r="C54" s="2">
        <f>'Type II OM'!L68</f>
        <v>1.1462262675258572</v>
      </c>
      <c r="D54" s="2">
        <f>'Type I OM'!L68</f>
        <v>1.0012773009934852</v>
      </c>
    </row>
    <row r="55" spans="1:4" x14ac:dyDescent="0.25">
      <c r="A55" s="2">
        <f>'Type III OM'!J69</f>
        <v>0.70994438976312479</v>
      </c>
      <c r="B55" s="2">
        <f>'Type III OM'!L69</f>
        <v>1.2836607446013293</v>
      </c>
      <c r="C55" s="2">
        <f>'Type II OM'!L69</f>
        <v>1.1505784222048501</v>
      </c>
      <c r="D55" s="2">
        <f>'Type I OM'!L69</f>
        <v>1.0028730070669947</v>
      </c>
    </row>
    <row r="56" spans="1:4" x14ac:dyDescent="0.25">
      <c r="A56" s="2">
        <f>'Type III OM'!J70</f>
        <v>0.7292719709272022</v>
      </c>
      <c r="B56" s="2">
        <f>'Type III OM'!L70</f>
        <v>1.2855830939081236</v>
      </c>
      <c r="C56" s="2">
        <f>'Type II OM'!L70</f>
        <v>1.1557316641335553</v>
      </c>
      <c r="D56" s="2">
        <f>'Type I OM'!L70</f>
        <v>1.0049540275257183</v>
      </c>
    </row>
    <row r="57" spans="1:4" x14ac:dyDescent="0.25">
      <c r="A57" s="2">
        <f>'Type III OM'!J71</f>
        <v>0.75111829914736838</v>
      </c>
      <c r="B57" s="2">
        <f>'Type III OM'!L71</f>
        <v>1.2877676352734186</v>
      </c>
      <c r="C57" s="2">
        <f>'Type II OM'!L71</f>
        <v>1.1615346707270744</v>
      </c>
      <c r="D57" s="2">
        <f>'Type I OM'!L71</f>
        <v>1.0076136863397545</v>
      </c>
    </row>
    <row r="58" spans="1:4" x14ac:dyDescent="0.25">
      <c r="A58" s="2">
        <f>'Type III OM'!J72</f>
        <v>0.77421245003151884</v>
      </c>
      <c r="B58" s="2">
        <f>'Type III OM'!L72</f>
        <v>1.2901015517488619</v>
      </c>
      <c r="C58" s="2">
        <f>'Type II OM'!L72</f>
        <v>1.1677529563133904</v>
      </c>
      <c r="D58" s="2">
        <f>'Type I OM'!L72</f>
        <v>1.010978747454313</v>
      </c>
    </row>
    <row r="59" spans="1:4" x14ac:dyDescent="0.25">
      <c r="A59" s="2">
        <f>'Type III OM'!J73</f>
        <v>0.79701537946434542</v>
      </c>
      <c r="B59" s="2">
        <f>'Type III OM'!L73</f>
        <v>1.292454049022703</v>
      </c>
      <c r="C59" s="2">
        <f>'Type II OM'!L73</f>
        <v>1.1742269253202915</v>
      </c>
      <c r="D59" s="2">
        <f>'Type I OM'!L73</f>
        <v>1.0152457410082598</v>
      </c>
    </row>
    <row r="60" spans="1:4" x14ac:dyDescent="0.25">
      <c r="A60" s="2">
        <f>'Type III OM'!J74</f>
        <v>0.81873344175308849</v>
      </c>
      <c r="B60" s="2">
        <f>'Type III OM'!L74</f>
        <v>1.2947690738171198</v>
      </c>
      <c r="C60" s="2">
        <f>'Type II OM'!L74</f>
        <v>1.1810793214671207</v>
      </c>
      <c r="D60" s="2">
        <f>'Type I OM'!L74</f>
        <v>1.020737451749838</v>
      </c>
    </row>
    <row r="61" spans="1:4" x14ac:dyDescent="0.25">
      <c r="A61" s="2">
        <f>'Type III OM'!J75</f>
        <v>0.84016755793109432</v>
      </c>
      <c r="B61" s="2">
        <f>'Type III OM'!L75</f>
        <v>1.2971388604528433</v>
      </c>
      <c r="C61" s="2">
        <f>'Type II OM'!L75</f>
        <v>1.1887734439714004</v>
      </c>
      <c r="D61" s="2">
        <f>'Type I OM'!L75</f>
        <v>1.0279673167093013</v>
      </c>
    </row>
    <row r="62" spans="1:4" x14ac:dyDescent="0.25">
      <c r="A62" s="2">
        <f>'Type III OM'!J76</f>
        <v>0.8633772850409247</v>
      </c>
      <c r="B62" s="2">
        <f>'Type III OM'!L76</f>
        <v>1.2997654570023063</v>
      </c>
      <c r="C62" s="2">
        <f>'Type II OM'!L76</f>
        <v>1.1978718072848937</v>
      </c>
      <c r="D62" s="2">
        <f>'Type I OM'!L76</f>
        <v>1.0376974848346303</v>
      </c>
    </row>
    <row r="63" spans="1:4" x14ac:dyDescent="0.25">
      <c r="A63" s="2">
        <f>'Type III OM'!J77</f>
        <v>0.89013394991970651</v>
      </c>
      <c r="B63" s="2">
        <f>'Type III OM'!L77</f>
        <v>1.3028124673593</v>
      </c>
      <c r="C63" s="2">
        <f>'Type II OM'!L77</f>
        <v>1.2086486242074987</v>
      </c>
      <c r="D63" s="2">
        <f>'Type I OM'!L77</f>
        <v>1.0509938663571148</v>
      </c>
    </row>
    <row r="64" spans="1:4" x14ac:dyDescent="0.25">
      <c r="A64" s="2">
        <f>'Type III OM'!J78</f>
        <v>0.92062838275777648</v>
      </c>
      <c r="B64" s="2">
        <f>'Type III OM'!L78</f>
        <v>1.3062852662484494</v>
      </c>
      <c r="C64" s="2">
        <f>'Type II OM'!L78</f>
        <v>1.220845060140447</v>
      </c>
      <c r="D64" s="2">
        <f>'Type I OM'!L78</f>
        <v>1.0692702154311671</v>
      </c>
    </row>
    <row r="65" spans="1:4" x14ac:dyDescent="0.25">
      <c r="A65" s="2">
        <f>'Type III OM'!J79</f>
        <v>0.95337923490332821</v>
      </c>
      <c r="B65" s="2">
        <f>'Type III OM'!L79</f>
        <v>1.3100279750156023</v>
      </c>
      <c r="C65" s="2">
        <f>'Type II OM'!L79</f>
        <v>1.2336443567330846</v>
      </c>
      <c r="D65" s="2">
        <f>'Type I OM'!L79</f>
        <v>1.0942386020963595</v>
      </c>
    </row>
    <row r="66" spans="1:4" x14ac:dyDescent="0.25">
      <c r="A66" s="2">
        <f>'Type III OM'!J80</f>
        <v>0.98593803522826795</v>
      </c>
      <c r="B66" s="2">
        <f>'Type III OM'!L80</f>
        <v>1.3138003705533086</v>
      </c>
      <c r="C66" s="2">
        <f>'Type II OM'!L80</f>
        <v>1.2458811795890632</v>
      </c>
      <c r="D66" s="2">
        <f>'Type I OM'!L80</f>
        <v>1.1275455621029866</v>
      </c>
    </row>
    <row r="67" spans="1:4" x14ac:dyDescent="0.25">
      <c r="A67" s="2">
        <f>'Type III OM'!J81</f>
        <v>1.0161372614735955</v>
      </c>
      <c r="B67" s="2">
        <f>'Type III OM'!L81</f>
        <v>1.3174072198215898</v>
      </c>
      <c r="C67" s="2">
        <f>'Type II OM'!L81</f>
        <v>1.2565853084990164</v>
      </c>
      <c r="D67" s="2">
        <f>'Type I OM'!L81</f>
        <v>1.1696597097684043</v>
      </c>
    </row>
    <row r="68" spans="1:4" x14ac:dyDescent="0.25">
      <c r="A68" s="2">
        <f>'Type III OM'!J82</f>
        <v>1.0436213869724054</v>
      </c>
      <c r="B68" s="2">
        <f>'Type III OM'!L82</f>
        <v>1.3208442116677492</v>
      </c>
      <c r="C68" s="2">
        <f>'Type II OM'!L82</f>
        <v>1.2656408411152922</v>
      </c>
      <c r="D68" s="2">
        <f>'Type I OM'!L82</f>
        <v>1.2177210658691331</v>
      </c>
    </row>
    <row r="69" spans="1:4" x14ac:dyDescent="0.25">
      <c r="A69" s="2">
        <f>'Type III OM'!J83</f>
        <v>1.0704238530243055</v>
      </c>
      <c r="B69" s="2">
        <f>'Type III OM'!L83</f>
        <v>1.3243361853957833</v>
      </c>
      <c r="C69" s="2">
        <f>'Type II OM'!L83</f>
        <v>1.2739011604169044</v>
      </c>
      <c r="D69" s="2">
        <f>'Type I OM'!L83</f>
        <v>1.2639406037007388</v>
      </c>
    </row>
    <row r="70" spans="1:4" x14ac:dyDescent="0.25">
      <c r="A70" s="2">
        <f>'Type III OM'!J84</f>
        <v>1.0995950262613798</v>
      </c>
      <c r="B70" s="2">
        <f>'Type III OM'!L84</f>
        <v>1.3281804972595863</v>
      </c>
      <c r="C70" s="2">
        <f>'Type II OM'!L84</f>
        <v>1.2824851463274005</v>
      </c>
      <c r="D70" s="2">
        <f>'Type I OM'!L84</f>
        <v>1.2989211408230705</v>
      </c>
    </row>
    <row r="71" spans="1:4" x14ac:dyDescent="0.25">
      <c r="A71" s="2">
        <f>'Type III OM'!J85</f>
        <v>1.1330152671699762</v>
      </c>
      <c r="B71" s="2">
        <f>'Type III OM'!L85</f>
        <v>1.3325211221276569</v>
      </c>
      <c r="C71" s="2">
        <f>'Type II OM'!L85</f>
        <v>1.2919530015479814</v>
      </c>
      <c r="D71" s="2">
        <f>'Type I OM'!L85</f>
        <v>1.3195056974626906</v>
      </c>
    </row>
    <row r="72" spans="1:4" x14ac:dyDescent="0.25">
      <c r="A72" s="2">
        <f>'Type III OM'!J86</f>
        <v>1.1704494339587928</v>
      </c>
      <c r="B72" s="2">
        <f>'Type III OM'!L86</f>
        <v>1.3372625595181482</v>
      </c>
      <c r="C72" s="2">
        <f>'Type II OM'!L86</f>
        <v>1.302094396785282</v>
      </c>
      <c r="D72" s="2">
        <f>'Type I OM'!L86</f>
        <v>1.3304394355775504</v>
      </c>
    </row>
    <row r="73" spans="1:4" x14ac:dyDescent="0.25">
      <c r="A73" s="2">
        <f>'Type III OM'!J87</f>
        <v>1.2100836888872781</v>
      </c>
      <c r="B73" s="2">
        <f>'Type III OM'!L87</f>
        <v>1.3421452933661375</v>
      </c>
      <c r="C73" s="2">
        <f>'Type II OM'!L87</f>
        <v>1.3122000135827008</v>
      </c>
      <c r="D73" s="2">
        <f>'Type I OM'!L87</f>
        <v>1.3375619334149242</v>
      </c>
    </row>
    <row r="74" spans="1:4" x14ac:dyDescent="0.25">
      <c r="A74" s="2">
        <f>'Type III OM'!J88</f>
        <v>1.249695472794768</v>
      </c>
      <c r="B74" s="2">
        <f>'Type III OM'!L88</f>
        <v>1.3468925672279304</v>
      </c>
      <c r="C74" s="2">
        <f>'Type II OM'!L88</f>
        <v>1.3214565392265865</v>
      </c>
      <c r="D74" s="2">
        <f>'Type I OM'!L88</f>
        <v>1.3435112974789492</v>
      </c>
    </row>
    <row r="75" spans="1:4" x14ac:dyDescent="0.25">
      <c r="A75" s="2">
        <f>'Type III OM'!J89</f>
        <v>1.288165919268617</v>
      </c>
      <c r="B75" s="2">
        <f>'Type III OM'!L89</f>
        <v>1.3513839876856779</v>
      </c>
      <c r="C75" s="2">
        <f>'Type II OM'!L89</f>
        <v>1.3293934779086685</v>
      </c>
      <c r="D75" s="2">
        <f>'Type I OM'!L89</f>
        <v>1.3488445364779733</v>
      </c>
    </row>
    <row r="76" spans="1:4" x14ac:dyDescent="0.25">
      <c r="A76" s="2">
        <f>'Type III OM'!J90</f>
        <v>1.326670373088731</v>
      </c>
      <c r="B76" s="2">
        <f>'Type III OM'!L90</f>
        <v>1.3557689838390126</v>
      </c>
      <c r="C76" s="2">
        <f>'Type II OM'!L90</f>
        <v>1.3362033221936225</v>
      </c>
      <c r="D76" s="2">
        <f>'Type I OM'!L90</f>
        <v>1.3538222957097548</v>
      </c>
    </row>
    <row r="77" spans="1:4" x14ac:dyDescent="0.25">
      <c r="A77" s="2">
        <f>'Type III OM'!J91</f>
        <v>1.3682609008076365</v>
      </c>
      <c r="B77" s="2">
        <f>'Type III OM'!L91</f>
        <v>1.3603888296898998</v>
      </c>
      <c r="C77" s="2">
        <f>'Type II OM'!L91</f>
        <v>1.342607443115355</v>
      </c>
      <c r="D77" s="2">
        <f>'Type I OM'!L91</f>
        <v>1.3588651289934406</v>
      </c>
    </row>
    <row r="78" spans="1:4" x14ac:dyDescent="0.25">
      <c r="A78" s="2">
        <f>'Type III OM'!J92</f>
        <v>1.4157841726594185</v>
      </c>
      <c r="B78" s="2">
        <f>'Type III OM'!L92</f>
        <v>1.3655287908920217</v>
      </c>
      <c r="C78" s="2">
        <f>'Type II OM'!L92</f>
        <v>1.349310293055384</v>
      </c>
      <c r="D78" s="2">
        <f>'Type I OM'!L92</f>
        <v>1.3643280192382896</v>
      </c>
    </row>
    <row r="79" spans="1:4" x14ac:dyDescent="0.25">
      <c r="A79" s="2">
        <f>'Type III OM'!J93</f>
        <v>1.4699830743133955</v>
      </c>
      <c r="B79" s="2">
        <f>'Type III OM'!L93</f>
        <v>1.3712222832461549</v>
      </c>
      <c r="C79" s="2">
        <f>'Type II OM'!L93</f>
        <v>1.3565543443987529</v>
      </c>
      <c r="D79" s="2">
        <f>'Type I OM'!L93</f>
        <v>1.3702712030682027</v>
      </c>
    </row>
    <row r="80" spans="1:4" x14ac:dyDescent="0.25">
      <c r="A80" s="2">
        <f>'Type III OM'!J94</f>
        <v>1.5292384931485352</v>
      </c>
      <c r="B80" s="2">
        <f>'Type III OM'!L94</f>
        <v>1.3772566686451657</v>
      </c>
      <c r="C80" s="2">
        <f>'Type II OM'!L94</f>
        <v>1.3641066347866639</v>
      </c>
      <c r="D80" s="2">
        <f>'Type I OM'!L94</f>
        <v>1.3764618708762235</v>
      </c>
    </row>
    <row r="81" spans="1:4" x14ac:dyDescent="0.25">
      <c r="A81" s="2">
        <f>'Type III OM'!J95</f>
        <v>1.5906287929543572</v>
      </c>
      <c r="B81" s="2">
        <f>'Type III OM'!L95</f>
        <v>1.383315065536072</v>
      </c>
      <c r="C81" s="2">
        <f>'Type II OM'!L95</f>
        <v>1.3715030957981058</v>
      </c>
      <c r="D81" s="2">
        <f>'Type I OM'!L95</f>
        <v>1.3825281661331996</v>
      </c>
    </row>
    <row r="82" spans="1:4" x14ac:dyDescent="0.25">
      <c r="A82" s="2">
        <f>'Type III OM'!J96</f>
        <v>1.6517178144826643</v>
      </c>
      <c r="B82" s="2">
        <f>'Type III OM'!L96</f>
        <v>1.389163592426214</v>
      </c>
      <c r="C82" s="2">
        <f>'Type II OM'!L96</f>
        <v>1.3783279211147532</v>
      </c>
      <c r="D82" s="2">
        <f>'Type I OM'!L96</f>
        <v>1.3881553991537483</v>
      </c>
    </row>
    <row r="83" spans="1:4" x14ac:dyDescent="0.25">
      <c r="A83" s="2">
        <f>'Type III OM'!J97</f>
        <v>1.7125124252187489</v>
      </c>
      <c r="B83" s="2">
        <f>'Type III OM'!L97</f>
        <v>1.3948191594818566</v>
      </c>
      <c r="C83" s="2">
        <f>'Type II OM'!L97</f>
        <v>1.3844613123154237</v>
      </c>
      <c r="D83" s="2">
        <f>'Type I OM'!L97</f>
        <v>1.3932705012381565</v>
      </c>
    </row>
    <row r="84" spans="1:4" x14ac:dyDescent="0.25">
      <c r="A84" s="2">
        <f>'Type III OM'!J98</f>
        <v>1.7760763252353546</v>
      </c>
      <c r="B84" s="2">
        <f>'Type III OM'!L98</f>
        <v>1.4005697858339483</v>
      </c>
      <c r="C84" s="2">
        <f>'Type II OM'!L98</f>
        <v>1.3901743028822908</v>
      </c>
      <c r="D84" s="2">
        <f>'Type I OM'!L98</f>
        <v>1.3981064560597514</v>
      </c>
    </row>
    <row r="85" spans="1:4" x14ac:dyDescent="0.25">
      <c r="A85" s="2">
        <f>'Type III OM'!J99</f>
        <v>1.8466115640579177</v>
      </c>
      <c r="B85" s="2">
        <f>'Type III OM'!L99</f>
        <v>1.4067715287366445</v>
      </c>
      <c r="C85" s="2">
        <f>'Type II OM'!L99</f>
        <v>1.3959474473196467</v>
      </c>
      <c r="D85" s="2">
        <f>'Type I OM'!L99</f>
        <v>1.4030521826926716</v>
      </c>
    </row>
    <row r="86" spans="1:4" x14ac:dyDescent="0.25">
      <c r="A86" s="2">
        <f>'Type III OM'!J100</f>
        <v>1.9262917726329614</v>
      </c>
      <c r="B86" s="2">
        <f>'Type III OM'!L100</f>
        <v>1.4135686279767268</v>
      </c>
      <c r="C86" s="2">
        <f>'Type II OM'!L100</f>
        <v>1.4021291675965164</v>
      </c>
      <c r="D86" s="2">
        <f>'Type I OM'!L100</f>
        <v>1.4083822880467172</v>
      </c>
    </row>
    <row r="87" spans="1:4" x14ac:dyDescent="0.25">
      <c r="A87" s="2">
        <f>'Type III OM'!J101</f>
        <v>2.0135180308501615</v>
      </c>
      <c r="B87" s="2">
        <f>'Type III OM'!L101</f>
        <v>1.4207778429644584</v>
      </c>
      <c r="C87" s="2">
        <f>'Type II OM'!L101</f>
        <v>1.4087280515259222</v>
      </c>
      <c r="D87" s="2">
        <f>'Type I OM'!L101</f>
        <v>1.4140965766511886</v>
      </c>
    </row>
    <row r="88" spans="1:4" x14ac:dyDescent="0.25">
      <c r="A88" s="2">
        <f>'Type III OM'!J102</f>
        <v>2.1035584578609976</v>
      </c>
      <c r="B88" s="2">
        <f>'Type III OM'!L102</f>
        <v>1.4279891204196939</v>
      </c>
      <c r="C88" s="2">
        <f>'Type II OM'!L102</f>
        <v>1.4154634183588266</v>
      </c>
      <c r="D88" s="2">
        <f>'Type I OM'!L102</f>
        <v>1.4199647079900548</v>
      </c>
    </row>
    <row r="89" spans="1:4" x14ac:dyDescent="0.25">
      <c r="A89" s="2">
        <f>'Type III OM'!J103</f>
        <v>2.1908615693018136</v>
      </c>
      <c r="B89" s="2">
        <f>'Type III OM'!L103</f>
        <v>1.4347782262258089</v>
      </c>
      <c r="C89" s="2">
        <f>'Type II OM'!L103</f>
        <v>1.4219544183089456</v>
      </c>
      <c r="D89" s="2">
        <f>'Type I OM'!L103</f>
        <v>1.4256809583278633</v>
      </c>
    </row>
    <row r="90" spans="1:4" x14ac:dyDescent="0.25">
      <c r="A90" s="2">
        <f>'Type III OM'!J104</f>
        <v>2.2722549541354304</v>
      </c>
      <c r="B90" s="2">
        <f>'Type III OM'!L104</f>
        <v>1.440943737273513</v>
      </c>
      <c r="C90" s="2">
        <f>'Type II OM'!L104</f>
        <v>1.427930302297862</v>
      </c>
      <c r="D90" s="2">
        <f>'Type I OM'!L104</f>
        <v>1.4310356675510265</v>
      </c>
    </row>
    <row r="91" spans="1:4" x14ac:dyDescent="0.25">
      <c r="A91" s="2">
        <f>'Type III OM'!J105</f>
        <v>2.3493224746896333</v>
      </c>
      <c r="B91" s="2">
        <f>'Type III OM'!L105</f>
        <v>1.4466477781103908</v>
      </c>
      <c r="C91" s="2">
        <f>'Type II OM'!L105</f>
        <v>1.4333947184260485</v>
      </c>
      <c r="D91" s="2">
        <f>'Type I OM'!L105</f>
        <v>1.4360469046073434</v>
      </c>
    </row>
    <row r="92" spans="1:4" x14ac:dyDescent="0.25">
      <c r="A92" s="2">
        <f>'Type III OM'!J106</f>
        <v>2.4275174475613217</v>
      </c>
      <c r="B92" s="2">
        <f>'Type III OM'!L106</f>
        <v>1.4523127530169244</v>
      </c>
      <c r="C92" s="2">
        <f>'Type II OM'!L106</f>
        <v>1.4386372915462613</v>
      </c>
      <c r="D92" s="2">
        <f>'Type I OM'!L106</f>
        <v>1.4409641941130982</v>
      </c>
    </row>
    <row r="93" spans="1:4" x14ac:dyDescent="0.25">
      <c r="A93" s="2">
        <f>'Type III OM'!J107</f>
        <v>2.5120807734333774</v>
      </c>
      <c r="B93" s="2">
        <f>'Type III OM'!L107</f>
        <v>1.4583111843904952</v>
      </c>
      <c r="C93" s="2">
        <f>'Type II OM'!L107</f>
        <v>1.4440423997593057</v>
      </c>
      <c r="D93" s="2">
        <f>'Type I OM'!L107</f>
        <v>1.4461048555640037</v>
      </c>
    </row>
    <row r="94" spans="1:4" x14ac:dyDescent="0.25">
      <c r="A94" s="2">
        <f>'Type III OM'!J108</f>
        <v>2.6043135252783749</v>
      </c>
      <c r="B94" s="2">
        <f>'Type III OM'!L108</f>
        <v>1.4647146879394621</v>
      </c>
      <c r="C94" s="2">
        <f>'Type II OM'!L108</f>
        <v>1.4498324631352641</v>
      </c>
      <c r="D94" s="2">
        <f>'Type I OM'!L108</f>
        <v>1.4516378496940896</v>
      </c>
    </row>
    <row r="95" spans="1:4" x14ac:dyDescent="0.25">
      <c r="A95" s="2">
        <f>'Type III OM'!J109</f>
        <v>2.7011149991708119</v>
      </c>
      <c r="B95" s="2">
        <f>'Type III OM'!L109</f>
        <v>1.4712932488058599</v>
      </c>
      <c r="C95" s="2">
        <f>'Type II OM'!L109</f>
        <v>1.4559555547174585</v>
      </c>
      <c r="D95" s="2">
        <f>'Type I OM'!L109</f>
        <v>1.4574900644389683</v>
      </c>
    </row>
    <row r="96" spans="1:4" x14ac:dyDescent="0.25">
      <c r="A96" s="2">
        <f>'Type III OM'!J110</f>
        <v>2.7972033090435788</v>
      </c>
      <c r="B96" s="2">
        <f>'Type III OM'!L110</f>
        <v>1.4776926223172522</v>
      </c>
      <c r="C96" s="2">
        <f>'Type II OM'!L110</f>
        <v>1.4621642089330313</v>
      </c>
      <c r="D96" s="2">
        <f>'Type I OM'!L110</f>
        <v>1.463416322590565</v>
      </c>
    </row>
    <row r="97" spans="1:4" x14ac:dyDescent="0.25">
      <c r="A97" s="2">
        <f>'Type III OM'!J111</f>
        <v>2.8882848706664292</v>
      </c>
      <c r="B97" s="2">
        <f>'Type III OM'!L111</f>
        <v>1.4836493959997272</v>
      </c>
      <c r="C97" s="2">
        <f>'Type II OM'!L111</f>
        <v>1.468179833286013</v>
      </c>
      <c r="D97" s="2">
        <f>'Type I OM'!L111</f>
        <v>1.4691475945063881</v>
      </c>
    </row>
    <row r="98" spans="1:4" x14ac:dyDescent="0.25">
      <c r="A98" s="2">
        <f>'Type III OM'!J112</f>
        <v>2.9738504083420754</v>
      </c>
      <c r="B98" s="2">
        <f>'Type III OM'!L112</f>
        <v>1.4891573088059316</v>
      </c>
      <c r="C98" s="2">
        <f>'Type II OM'!L112</f>
        <v>1.4738551172193628</v>
      </c>
      <c r="D98" s="2">
        <f>'Type I OM'!L112</f>
        <v>1.4745422077756032</v>
      </c>
    </row>
    <row r="99" spans="1:4" x14ac:dyDescent="0.25">
      <c r="A99" s="2">
        <f>'Type III OM'!J113</f>
        <v>3.0577407417322577</v>
      </c>
      <c r="B99" s="2">
        <f>'Type III OM'!L113</f>
        <v>1.4944817356636892</v>
      </c>
      <c r="C99" s="2">
        <f>'Type II OM'!L113</f>
        <v>1.4792727435898279</v>
      </c>
      <c r="D99" s="2">
        <f>'Type I OM'!L113</f>
        <v>1.4796789740501533</v>
      </c>
    </row>
    <row r="100" spans="1:4" x14ac:dyDescent="0.25">
      <c r="A100" s="2">
        <f>'Type III OM'!J114</f>
        <v>3.1454128502722405</v>
      </c>
      <c r="B100" s="2">
        <f>'Type III OM'!L114</f>
        <v>1.4999731695523086</v>
      </c>
      <c r="C100" s="2">
        <f>'Type II OM'!L114</f>
        <v>1.4847054300084301</v>
      </c>
      <c r="D100" s="2">
        <f>'Type I OM'!L114</f>
        <v>1.4848182781376047</v>
      </c>
    </row>
    <row r="101" spans="1:4" x14ac:dyDescent="0.25">
      <c r="A101" s="2">
        <f>'Type III OM'!J115</f>
        <v>3.2398860619138805</v>
      </c>
      <c r="B101" s="2">
        <f>'Type III OM'!L115</f>
        <v>1.5058148333369361</v>
      </c>
      <c r="C101" s="2">
        <f>'Type II OM'!L115</f>
        <v>1.4904361906534145</v>
      </c>
      <c r="D101" s="2">
        <f>'Type I OM'!L115</f>
        <v>1.4902301200574704</v>
      </c>
    </row>
    <row r="102" spans="1:4" x14ac:dyDescent="0.25">
      <c r="A102" s="2">
        <f>'Type III OM'!J116</f>
        <v>3.3397936799705183</v>
      </c>
      <c r="B102" s="2">
        <f>'Type III OM'!L116</f>
        <v>1.5119157183982768</v>
      </c>
      <c r="C102" s="2">
        <f>'Type II OM'!L116</f>
        <v>1.496570468432302</v>
      </c>
      <c r="D102" s="2">
        <f>'Type I OM'!L116</f>
        <v>1.4960152801010504</v>
      </c>
    </row>
    <row r="103" spans="1:4" x14ac:dyDescent="0.25">
      <c r="A103" s="2">
        <f>'Type III OM'!J117</f>
        <v>3.4405871088033497</v>
      </c>
      <c r="B103" s="2">
        <f>'Type III OM'!L117</f>
        <v>1.5179995638728698</v>
      </c>
      <c r="C103" s="2">
        <f>'Type II OM'!L117</f>
        <v>1.5029841211119626</v>
      </c>
      <c r="D103" s="2">
        <f>'Type I OM'!L117</f>
        <v>1.5020567952100132</v>
      </c>
    </row>
    <row r="104" spans="1:4" x14ac:dyDescent="0.25">
      <c r="A104" s="2">
        <f>'Type III OM'!J118</f>
        <v>3.5373945918852012</v>
      </c>
      <c r="B104" s="2">
        <f>'Type III OM'!L118</f>
        <v>1.52378351195201</v>
      </c>
      <c r="C104" s="2">
        <f>'Type II OM'!L118</f>
        <v>1.5094160089576361</v>
      </c>
      <c r="D104" s="2">
        <f>'Type I OM'!L118</f>
        <v>1.5081090809145634</v>
      </c>
    </row>
    <row r="105" spans="1:4" x14ac:dyDescent="0.25">
      <c r="A105" s="2">
        <f>'Type III OM'!J119</f>
        <v>3.6279411181232213</v>
      </c>
      <c r="B105" s="2">
        <f>'Type III OM'!L119</f>
        <v>1.5291472517202453</v>
      </c>
      <c r="C105" s="2">
        <f>'Type II OM'!L119</f>
        <v>1.5156203364250576</v>
      </c>
      <c r="D105" s="2">
        <f>'Type I OM'!L119</f>
        <v>1.5139427456609811</v>
      </c>
    </row>
    <row r="106" spans="1:4" x14ac:dyDescent="0.25">
      <c r="A106" s="2">
        <f>'Type III OM'!J120</f>
        <v>3.7140754479503166</v>
      </c>
      <c r="B106" s="2">
        <f>'Type III OM'!L120</f>
        <v>1.5342134704684973</v>
      </c>
      <c r="C106" s="2">
        <f>'Type II OM'!L120</f>
        <v>1.521507018806346</v>
      </c>
      <c r="D106" s="2">
        <f>'Type I OM'!L120</f>
        <v>1.5194766074416037</v>
      </c>
    </row>
    <row r="107" spans="1:4" x14ac:dyDescent="0.25">
      <c r="A107" s="2">
        <f>'Type III OM'!J121</f>
        <v>3.8005210834636909</v>
      </c>
      <c r="B107" s="2">
        <f>'Type III OM'!L121</f>
        <v>1.539267282018429</v>
      </c>
      <c r="C107" s="2">
        <f>'Type II OM'!L121</f>
        <v>1.5272039346064128</v>
      </c>
      <c r="D107" s="2">
        <f>'Type I OM'!L121</f>
        <v>1.5248352498427917</v>
      </c>
    </row>
    <row r="108" spans="1:4" x14ac:dyDescent="0.25">
      <c r="A108" s="2">
        <f>'Type III OM'!J122</f>
        <v>3.891380123129605</v>
      </c>
      <c r="B108" s="2">
        <f>'Type III OM'!L122</f>
        <v>1.5445508552580649</v>
      </c>
      <c r="C108" s="2">
        <f>'Type II OM'!L122</f>
        <v>1.5329812681525194</v>
      </c>
      <c r="D108" s="2">
        <f>'Type I OM'!L122</f>
        <v>1.5302773052800893</v>
      </c>
    </row>
    <row r="109" spans="1:4" x14ac:dyDescent="0.25">
      <c r="A109" s="2">
        <f>'Type III OM'!J123</f>
        <v>3.9872098641842739</v>
      </c>
      <c r="B109" s="2">
        <f>'Type III OM'!L123</f>
        <v>1.5500975628013589</v>
      </c>
      <c r="C109" s="2">
        <f>'Type II OM'!L123</f>
        <v>1.5390684409597373</v>
      </c>
      <c r="D109" s="2">
        <f>'Type I OM'!L123</f>
        <v>1.536024218892506</v>
      </c>
    </row>
    <row r="110" spans="1:4" x14ac:dyDescent="0.25">
      <c r="A110" s="2">
        <f>'Type III OM'!J124</f>
        <v>4.0849011915414728</v>
      </c>
      <c r="B110" s="2">
        <f>'Type III OM'!L124</f>
        <v>1.5557304487846917</v>
      </c>
      <c r="C110" s="2">
        <f>'Type II OM'!L124</f>
        <v>1.5454991264305831</v>
      </c>
      <c r="D110" s="2">
        <f>'Type I OM'!L124</f>
        <v>1.5421165340209981</v>
      </c>
    </row>
    <row r="111" spans="1:4" x14ac:dyDescent="0.25">
      <c r="A111" s="2">
        <f>'Type III OM'!J125</f>
        <v>4.1798707368553343</v>
      </c>
      <c r="B111" s="2">
        <f>'Type III OM'!L125</f>
        <v>1.5611910694133821</v>
      </c>
      <c r="C111" s="2">
        <f>'Type II OM'!L125</f>
        <v>1.5520960747380805</v>
      </c>
      <c r="D111" s="2">
        <f>'Type I OM'!L125</f>
        <v>1.548401105410306</v>
      </c>
    </row>
    <row r="112" spans="1:4" x14ac:dyDescent="0.25">
      <c r="A112" s="2">
        <f>'Type III OM'!J126</f>
        <v>4.2688398643563783</v>
      </c>
      <c r="B112" s="2">
        <f>'Type III OM'!L126</f>
        <v>1.5662976960345216</v>
      </c>
      <c r="C112" s="2">
        <f>'Type II OM'!L126</f>
        <v>1.5585810503477859</v>
      </c>
      <c r="D112" s="2">
        <f>'Type I OM'!L126</f>
        <v>1.5546336320494909</v>
      </c>
    </row>
    <row r="113" spans="1:4" x14ac:dyDescent="0.25">
      <c r="A113" s="2">
        <f>'Type III OM'!J127</f>
        <v>4.3518217770694942</v>
      </c>
      <c r="B113" s="2">
        <f>'Type III OM'!L127</f>
        <v>1.5710566771466048</v>
      </c>
      <c r="C113" s="2">
        <f>'Type II OM'!L127</f>
        <v>1.5647278527318109</v>
      </c>
      <c r="D113" s="2">
        <f>'Type I OM'!L127</f>
        <v>1.5606186388389434</v>
      </c>
    </row>
    <row r="114" spans="1:4" x14ac:dyDescent="0.25">
      <c r="A114" s="2">
        <f>'Type III OM'!J128</f>
        <v>4.4321200542112926</v>
      </c>
      <c r="B114" s="2">
        <f>'Type III OM'!L128</f>
        <v>1.5756613663564452</v>
      </c>
      <c r="C114" s="2">
        <f>'Type II OM'!L128</f>
        <v>1.570487763432854</v>
      </c>
      <c r="D114" s="2">
        <f>'Type I OM'!L128</f>
        <v>1.5663216902845301</v>
      </c>
    </row>
    <row r="115" spans="1:4" x14ac:dyDescent="0.25">
      <c r="A115" s="2">
        <f>'Type III OM'!J129</f>
        <v>4.5140114130239164</v>
      </c>
      <c r="B115" s="2">
        <f>'Type III OM'!L129</f>
        <v>1.5803602174321632</v>
      </c>
      <c r="C115" s="2">
        <f>'Type II OM'!L129</f>
        <v>1.5760203951153766</v>
      </c>
      <c r="D115" s="2">
        <f>'Type I OM'!L129</f>
        <v>1.5718940612127426</v>
      </c>
    </row>
    <row r="116" spans="1:4" x14ac:dyDescent="0.25">
      <c r="A116" s="2">
        <f>'Type III OM'!J130</f>
        <v>4.5997515728522851</v>
      </c>
      <c r="B116" s="2">
        <f>'Type III OM'!L130</f>
        <v>1.5852864219809959</v>
      </c>
      <c r="C116" s="2">
        <f>'Type II OM'!L130</f>
        <v>1.5815901494482503</v>
      </c>
      <c r="D116" s="2">
        <f>'Type I OM'!L130</f>
        <v>1.5775751414717463</v>
      </c>
    </row>
    <row r="117" spans="1:4" x14ac:dyDescent="0.25">
      <c r="A117" s="2">
        <f>'Type III OM'!J131</f>
        <v>4.6883012257789876</v>
      </c>
      <c r="B117" s="2">
        <f>'Type III OM'!L131</f>
        <v>1.590384880561247</v>
      </c>
      <c r="C117" s="2">
        <f>'Type II OM'!L131</f>
        <v>1.5873867096518355</v>
      </c>
      <c r="D117" s="2">
        <f>'Type I OM'!L131</f>
        <v>1.5835264241620863</v>
      </c>
    </row>
    <row r="118" spans="1:4" x14ac:dyDescent="0.25">
      <c r="A118" s="2">
        <f>'Type III OM'!J132</f>
        <v>4.7764420308846605</v>
      </c>
      <c r="B118" s="2">
        <f>'Type III OM'!L132</f>
        <v>1.5954746999690042</v>
      </c>
      <c r="C118" s="2">
        <f>'Type II OM'!L132</f>
        <v>1.5934034177162024</v>
      </c>
      <c r="D118" s="2">
        <f>'Type I OM'!L132</f>
        <v>1.5897196808738925</v>
      </c>
    </row>
    <row r="119" spans="1:4" x14ac:dyDescent="0.25">
      <c r="A119" s="2">
        <f>'Type III OM'!J133</f>
        <v>4.8610236665285136</v>
      </c>
      <c r="B119" s="2">
        <f>'Type III OM'!L133</f>
        <v>1.6003766845519687</v>
      </c>
      <c r="C119" s="2">
        <f>'Type II OM'!L133</f>
        <v>1.5994539586112733</v>
      </c>
      <c r="D119" s="2">
        <f>'Type I OM'!L133</f>
        <v>1.5959544682249907</v>
      </c>
    </row>
    <row r="120" spans="1:4" x14ac:dyDescent="0.25">
      <c r="A120" s="2">
        <f>'Type III OM'!J134</f>
        <v>4.9409146187957571</v>
      </c>
      <c r="B120" s="2">
        <f>'Type III OM'!L134</f>
        <v>1.6050259833934675</v>
      </c>
      <c r="C120" s="2">
        <f>'Type II OM'!L134</f>
        <v>1.6052907369484914</v>
      </c>
      <c r="D120" s="2">
        <f>'Type I OM'!L134</f>
        <v>1.6019734595431099</v>
      </c>
    </row>
    <row r="121" spans="1:4" x14ac:dyDescent="0.25">
      <c r="A121" s="2">
        <f>'Type III OM'!J135</f>
        <v>5.0176937929180943</v>
      </c>
      <c r="B121" s="2">
        <f>'Type III OM'!L135</f>
        <v>1.6095146031151291</v>
      </c>
      <c r="C121" s="2">
        <f>'Type II OM'!L135</f>
        <v>1.610742863419971</v>
      </c>
      <c r="D121" s="2">
        <f>'Type I OM'!L135</f>
        <v>1.6075997675072382</v>
      </c>
    </row>
    <row r="122" spans="1:4" x14ac:dyDescent="0.25">
      <c r="A122" s="2">
        <f>'Type III OM'!J136</f>
        <v>5.0945447168904332</v>
      </c>
      <c r="B122" s="2">
        <f>'Type III OM'!L136</f>
        <v>1.6140302067772188</v>
      </c>
      <c r="C122" s="2">
        <f>'Type II OM'!L136</f>
        <v>1.6158086450982982</v>
      </c>
      <c r="D122" s="2">
        <f>'Type I OM'!L136</f>
        <v>1.6128310569575428</v>
      </c>
    </row>
    <row r="123" spans="1:4" x14ac:dyDescent="0.25">
      <c r="A123" s="2">
        <f>'Type III OM'!J137</f>
        <v>5.173951993200558</v>
      </c>
      <c r="B123" s="2">
        <f>'Type III OM'!L137</f>
        <v>1.6187228942993244</v>
      </c>
      <c r="C123" s="2">
        <f>'Type II OM'!L137</f>
        <v>1.6206509617489795</v>
      </c>
      <c r="D123" s="2">
        <f>'Type I OM'!L137</f>
        <v>1.6178350966124306</v>
      </c>
    </row>
    <row r="124" spans="1:4" x14ac:dyDescent="0.25">
      <c r="A124" s="2">
        <f>'Type III OM'!J138</f>
        <v>5.2559494879951085</v>
      </c>
      <c r="B124" s="2">
        <f>'Type III OM'!L138</f>
        <v>1.6236005673283698</v>
      </c>
      <c r="C124" s="2">
        <f>'Type II OM'!L138</f>
        <v>1.6254850814906872</v>
      </c>
      <c r="D124" s="2">
        <f>'Type I OM'!L138</f>
        <v>1.6228342962665649</v>
      </c>
    </row>
    <row r="125" spans="1:4" x14ac:dyDescent="0.25">
      <c r="A125" s="2">
        <f>'Type III OM'!J139</f>
        <v>5.3382197421357951</v>
      </c>
      <c r="B125" s="2">
        <f>'Type III OM'!L139</f>
        <v>1.6285305047033185</v>
      </c>
      <c r="C125" s="2">
        <f>'Type II OM'!L139</f>
        <v>1.6304311562223426</v>
      </c>
      <c r="D125" s="2">
        <f>'Type I OM'!L139</f>
        <v>1.6279532389182918</v>
      </c>
    </row>
    <row r="126" spans="1:4" x14ac:dyDescent="0.25">
      <c r="A126" s="2">
        <f>'Type III OM'!J140</f>
        <v>5.4176902699812981</v>
      </c>
      <c r="B126" s="2">
        <f>'Type III OM'!L140</f>
        <v>1.6333303043237084</v>
      </c>
      <c r="C126" s="2">
        <f>'Type II OM'!L140</f>
        <v>1.6354399913520654</v>
      </c>
      <c r="D126" s="2">
        <f>'Type I OM'!L140</f>
        <v>1.6331414438350313</v>
      </c>
    </row>
    <row r="127" spans="1:4" x14ac:dyDescent="0.25">
      <c r="A127" s="2">
        <f>'Type III OM'!J141</f>
        <v>5.492387323363662</v>
      </c>
      <c r="B127" s="2">
        <f>'Type III OM'!L141</f>
        <v>1.6378784995362954</v>
      </c>
      <c r="C127" s="2">
        <f>'Type II OM'!L141</f>
        <v>1.6403346593867225</v>
      </c>
      <c r="D127" s="2">
        <f>'Type I OM'!L141</f>
        <v>1.6382157995803417</v>
      </c>
    </row>
    <row r="128" spans="1:4" x14ac:dyDescent="0.25">
      <c r="A128" s="2">
        <f>'Type III OM'!J142</f>
        <v>5.5625349563742894</v>
      </c>
      <c r="B128" s="2">
        <f>'Type III OM'!L142</f>
        <v>1.642184628426365</v>
      </c>
      <c r="C128" s="2">
        <f>'Type II OM'!L142</f>
        <v>1.6449201532918027</v>
      </c>
      <c r="D128" s="2">
        <f>'Type I OM'!L142</f>
        <v>1.6429737744766524</v>
      </c>
    </row>
    <row r="129" spans="1:4" x14ac:dyDescent="0.25">
      <c r="A129" s="2">
        <f>'Type III OM'!J143</f>
        <v>5.6302797382894267</v>
      </c>
      <c r="B129" s="2">
        <f>'Type III OM'!L143</f>
        <v>1.6463776671363637</v>
      </c>
      <c r="C129" s="2">
        <f>'Type II OM'!L143</f>
        <v>1.6490902499612243</v>
      </c>
      <c r="D129" s="2">
        <f>'Type I OM'!L143</f>
        <v>1.6473043595592469</v>
      </c>
    </row>
    <row r="130" spans="1:4" x14ac:dyDescent="0.25">
      <c r="A130" s="2">
        <f>'Type III OM'!J144</f>
        <v>5.698089036369554</v>
      </c>
      <c r="B130" s="2">
        <f>'Type III OM'!L144</f>
        <v>1.6506107962401022</v>
      </c>
      <c r="C130" s="2">
        <f>'Type II OM'!L144</f>
        <v>1.6528810104249325</v>
      </c>
      <c r="D130" s="2">
        <f>'Type I OM'!L144</f>
        <v>1.6512441277097829</v>
      </c>
    </row>
    <row r="131" spans="1:4" x14ac:dyDescent="0.25">
      <c r="A131" s="2">
        <f>'Type III OM'!J145</f>
        <v>5.7669137018034435</v>
      </c>
      <c r="B131" s="2">
        <f>'Type III OM'!L145</f>
        <v>1.6549465758268744</v>
      </c>
      <c r="C131" s="2">
        <f>'Type II OM'!L145</f>
        <v>1.6564413508321554</v>
      </c>
      <c r="D131" s="2">
        <f>'Type I OM'!L145</f>
        <v>1.6549472152343141</v>
      </c>
    </row>
    <row r="132" spans="1:4" x14ac:dyDescent="0.25">
      <c r="A132" s="2">
        <f>'Type III OM'!J146</f>
        <v>5.8355130110588131</v>
      </c>
      <c r="B132" s="2">
        <f>'Type III OM'!L146</f>
        <v>1.6593099379804825</v>
      </c>
      <c r="C132" s="2">
        <f>'Type II OM'!L146</f>
        <v>1.6599336146634194</v>
      </c>
      <c r="D132" s="2">
        <f>'Type I OM'!L146</f>
        <v>1.6585822105207704</v>
      </c>
    </row>
    <row r="133" spans="1:4" x14ac:dyDescent="0.25">
      <c r="A133" s="2">
        <f>'Type III OM'!J147</f>
        <v>5.9013055655930016</v>
      </c>
      <c r="B133" s="2">
        <f>'Type III OM'!L147</f>
        <v>1.6635362704997279</v>
      </c>
      <c r="C133" s="2">
        <f>'Type II OM'!L147</f>
        <v>1.6634319342673332</v>
      </c>
      <c r="D133" s="2">
        <f>'Type I OM'!L147</f>
        <v>1.6622262826251295</v>
      </c>
    </row>
    <row r="134" spans="1:4" x14ac:dyDescent="0.25">
      <c r="A134" s="2">
        <f>'Type III OM'!J148</f>
        <v>5.9619179403377842</v>
      </c>
      <c r="B134" s="2">
        <f>'Type III OM'!L148</f>
        <v>1.6674677824690058</v>
      </c>
      <c r="C134" s="2">
        <f>'Type II OM'!L148</f>
        <v>1.6668899196098517</v>
      </c>
      <c r="D134" s="2">
        <f>'Type I OM'!L148</f>
        <v>1.6658311448731205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32"/>
  <sheetViews>
    <sheetView zoomScale="86" zoomScaleNormal="86" workbookViewId="0">
      <selection activeCell="D7" sqref="D7"/>
    </sheetView>
  </sheetViews>
  <sheetFormatPr defaultColWidth="8.5546875" defaultRowHeight="13.2" x14ac:dyDescent="0.25"/>
  <cols>
    <col min="1" max="1" width="12.44140625" style="1" customWidth="1"/>
    <col min="2" max="2" width="12.33203125" style="1" customWidth="1"/>
    <col min="3" max="3" width="13.44140625" style="1" customWidth="1"/>
    <col min="4" max="4" width="15.5546875" style="1" customWidth="1"/>
    <col min="5" max="5" width="9.109375" style="1" customWidth="1"/>
    <col min="6" max="6" width="7.88671875" style="1" customWidth="1"/>
    <col min="7" max="7" width="9.109375" style="1" customWidth="1"/>
    <col min="8" max="8" width="6.6640625" style="1" customWidth="1"/>
    <col min="9" max="9" width="14" style="1" customWidth="1"/>
    <col min="10" max="11" width="6.5546875" style="1" customWidth="1"/>
    <col min="12" max="12" width="11.5546875" style="1" customWidth="1"/>
    <col min="13" max="29" width="6.5546875" style="1" customWidth="1"/>
    <col min="30" max="30" width="21.109375" style="1" customWidth="1"/>
    <col min="31" max="31" width="15" style="1" customWidth="1"/>
    <col min="32" max="32" width="14" style="1" customWidth="1"/>
    <col min="33" max="33" width="13" style="1" customWidth="1"/>
    <col min="34" max="34" width="12" style="1" customWidth="1"/>
    <col min="35" max="35" width="11" style="1" customWidth="1"/>
    <col min="36" max="36" width="10.109375" style="1" customWidth="1"/>
    <col min="37" max="37" width="9.109375" style="1" customWidth="1"/>
    <col min="38" max="38" width="8.109375" style="1" customWidth="1"/>
    <col min="39" max="39" width="7.109375" style="1" customWidth="1"/>
    <col min="40" max="40" width="6.109375" style="1" customWidth="1"/>
    <col min="41" max="42" width="5.109375" style="1" customWidth="1"/>
    <col min="43" max="43" width="5.5546875" style="1" customWidth="1"/>
    <col min="44" max="49" width="5.109375" style="1" customWidth="1"/>
    <col min="50" max="63" width="6.109375" style="1" customWidth="1"/>
    <col min="64" max="65" width="7.109375" style="1" customWidth="1"/>
    <col min="66" max="66" width="6.109375" style="1" customWidth="1"/>
    <col min="67" max="69" width="7.109375" style="1" customWidth="1"/>
    <col min="70" max="70" width="7.6640625" style="1" customWidth="1"/>
    <col min="71" max="89" width="5.109375" style="1" customWidth="1"/>
    <col min="90" max="256" width="8.5546875" style="1"/>
    <col min="257" max="257" width="12.44140625" style="1" customWidth="1"/>
    <col min="258" max="258" width="12.33203125" style="1" customWidth="1"/>
    <col min="259" max="259" width="13.44140625" style="1" customWidth="1"/>
    <col min="260" max="260" width="15.5546875" style="1" customWidth="1"/>
    <col min="261" max="261" width="9.109375" style="1" customWidth="1"/>
    <col min="262" max="262" width="7.88671875" style="1" customWidth="1"/>
    <col min="263" max="263" width="9.109375" style="1" customWidth="1"/>
    <col min="264" max="264" width="6.6640625" style="1" customWidth="1"/>
    <col min="265" max="265" width="14" style="1" customWidth="1"/>
    <col min="266" max="267" width="6.5546875" style="1" customWidth="1"/>
    <col min="268" max="268" width="11.5546875" style="1" customWidth="1"/>
    <col min="269" max="285" width="6.5546875" style="1" customWidth="1"/>
    <col min="286" max="286" width="21.109375" style="1" customWidth="1"/>
    <col min="287" max="287" width="15" style="1" customWidth="1"/>
    <col min="288" max="288" width="14" style="1" customWidth="1"/>
    <col min="289" max="289" width="13" style="1" customWidth="1"/>
    <col min="290" max="290" width="12" style="1" customWidth="1"/>
    <col min="291" max="291" width="11" style="1" customWidth="1"/>
    <col min="292" max="292" width="10.109375" style="1" customWidth="1"/>
    <col min="293" max="293" width="9.109375" style="1" customWidth="1"/>
    <col min="294" max="294" width="8.109375" style="1" customWidth="1"/>
    <col min="295" max="295" width="7.109375" style="1" customWidth="1"/>
    <col min="296" max="296" width="6.109375" style="1" customWidth="1"/>
    <col min="297" max="298" width="5.109375" style="1" customWidth="1"/>
    <col min="299" max="299" width="36.6640625" style="1" customWidth="1"/>
    <col min="300" max="305" width="5.109375" style="1" customWidth="1"/>
    <col min="306" max="319" width="6.109375" style="1" customWidth="1"/>
    <col min="320" max="321" width="7.109375" style="1" customWidth="1"/>
    <col min="322" max="322" width="6.109375" style="1" customWidth="1"/>
    <col min="323" max="325" width="7.109375" style="1" customWidth="1"/>
    <col min="326" max="326" width="55" style="1" customWidth="1"/>
    <col min="327" max="345" width="5.109375" style="1" customWidth="1"/>
    <col min="346" max="512" width="8.5546875" style="1"/>
    <col min="513" max="513" width="12.44140625" style="1" customWidth="1"/>
    <col min="514" max="514" width="12.33203125" style="1" customWidth="1"/>
    <col min="515" max="515" width="13.44140625" style="1" customWidth="1"/>
    <col min="516" max="516" width="15.5546875" style="1" customWidth="1"/>
    <col min="517" max="517" width="9.109375" style="1" customWidth="1"/>
    <col min="518" max="518" width="7.88671875" style="1" customWidth="1"/>
    <col min="519" max="519" width="9.109375" style="1" customWidth="1"/>
    <col min="520" max="520" width="6.6640625" style="1" customWidth="1"/>
    <col min="521" max="521" width="14" style="1" customWidth="1"/>
    <col min="522" max="523" width="6.5546875" style="1" customWidth="1"/>
    <col min="524" max="524" width="11.5546875" style="1" customWidth="1"/>
    <col min="525" max="541" width="6.5546875" style="1" customWidth="1"/>
    <col min="542" max="542" width="21.109375" style="1" customWidth="1"/>
    <col min="543" max="543" width="15" style="1" customWidth="1"/>
    <col min="544" max="544" width="14" style="1" customWidth="1"/>
    <col min="545" max="545" width="13" style="1" customWidth="1"/>
    <col min="546" max="546" width="12" style="1" customWidth="1"/>
    <col min="547" max="547" width="11" style="1" customWidth="1"/>
    <col min="548" max="548" width="10.109375" style="1" customWidth="1"/>
    <col min="549" max="549" width="9.109375" style="1" customWidth="1"/>
    <col min="550" max="550" width="8.109375" style="1" customWidth="1"/>
    <col min="551" max="551" width="7.109375" style="1" customWidth="1"/>
    <col min="552" max="552" width="6.109375" style="1" customWidth="1"/>
    <col min="553" max="554" width="5.109375" style="1" customWidth="1"/>
    <col min="555" max="555" width="36.6640625" style="1" customWidth="1"/>
    <col min="556" max="561" width="5.109375" style="1" customWidth="1"/>
    <col min="562" max="575" width="6.109375" style="1" customWidth="1"/>
    <col min="576" max="577" width="7.109375" style="1" customWidth="1"/>
    <col min="578" max="578" width="6.109375" style="1" customWidth="1"/>
    <col min="579" max="581" width="7.109375" style="1" customWidth="1"/>
    <col min="582" max="582" width="55" style="1" customWidth="1"/>
    <col min="583" max="601" width="5.109375" style="1" customWidth="1"/>
    <col min="602" max="768" width="8.5546875" style="1"/>
    <col min="769" max="769" width="12.44140625" style="1" customWidth="1"/>
    <col min="770" max="770" width="12.33203125" style="1" customWidth="1"/>
    <col min="771" max="771" width="13.44140625" style="1" customWidth="1"/>
    <col min="772" max="772" width="15.5546875" style="1" customWidth="1"/>
    <col min="773" max="773" width="9.109375" style="1" customWidth="1"/>
    <col min="774" max="774" width="7.88671875" style="1" customWidth="1"/>
    <col min="775" max="775" width="9.109375" style="1" customWidth="1"/>
    <col min="776" max="776" width="6.6640625" style="1" customWidth="1"/>
    <col min="777" max="777" width="14" style="1" customWidth="1"/>
    <col min="778" max="779" width="6.5546875" style="1" customWidth="1"/>
    <col min="780" max="780" width="11.5546875" style="1" customWidth="1"/>
    <col min="781" max="797" width="6.5546875" style="1" customWidth="1"/>
    <col min="798" max="798" width="21.109375" style="1" customWidth="1"/>
    <col min="799" max="799" width="15" style="1" customWidth="1"/>
    <col min="800" max="800" width="14" style="1" customWidth="1"/>
    <col min="801" max="801" width="13" style="1" customWidth="1"/>
    <col min="802" max="802" width="12" style="1" customWidth="1"/>
    <col min="803" max="803" width="11" style="1" customWidth="1"/>
    <col min="804" max="804" width="10.109375" style="1" customWidth="1"/>
    <col min="805" max="805" width="9.109375" style="1" customWidth="1"/>
    <col min="806" max="806" width="8.109375" style="1" customWidth="1"/>
    <col min="807" max="807" width="7.109375" style="1" customWidth="1"/>
    <col min="808" max="808" width="6.109375" style="1" customWidth="1"/>
    <col min="809" max="810" width="5.109375" style="1" customWidth="1"/>
    <col min="811" max="811" width="36.6640625" style="1" customWidth="1"/>
    <col min="812" max="817" width="5.109375" style="1" customWidth="1"/>
    <col min="818" max="831" width="6.109375" style="1" customWidth="1"/>
    <col min="832" max="833" width="7.109375" style="1" customWidth="1"/>
    <col min="834" max="834" width="6.109375" style="1" customWidth="1"/>
    <col min="835" max="837" width="7.109375" style="1" customWidth="1"/>
    <col min="838" max="838" width="55" style="1" customWidth="1"/>
    <col min="839" max="857" width="5.109375" style="1" customWidth="1"/>
    <col min="858" max="1024" width="8.5546875" style="1"/>
    <col min="1025" max="1025" width="12.44140625" style="1" customWidth="1"/>
    <col min="1026" max="1026" width="12.33203125" style="1" customWidth="1"/>
    <col min="1027" max="1027" width="13.44140625" style="1" customWidth="1"/>
    <col min="1028" max="1028" width="15.5546875" style="1" customWidth="1"/>
    <col min="1029" max="1029" width="9.109375" style="1" customWidth="1"/>
    <col min="1030" max="1030" width="7.88671875" style="1" customWidth="1"/>
    <col min="1031" max="1031" width="9.109375" style="1" customWidth="1"/>
    <col min="1032" max="1032" width="6.6640625" style="1" customWidth="1"/>
    <col min="1033" max="1033" width="14" style="1" customWidth="1"/>
    <col min="1034" max="1035" width="6.5546875" style="1" customWidth="1"/>
    <col min="1036" max="1036" width="11.5546875" style="1" customWidth="1"/>
    <col min="1037" max="1053" width="6.5546875" style="1" customWidth="1"/>
    <col min="1054" max="1054" width="21.109375" style="1" customWidth="1"/>
    <col min="1055" max="1055" width="15" style="1" customWidth="1"/>
    <col min="1056" max="1056" width="14" style="1" customWidth="1"/>
    <col min="1057" max="1057" width="13" style="1" customWidth="1"/>
    <col min="1058" max="1058" width="12" style="1" customWidth="1"/>
    <col min="1059" max="1059" width="11" style="1" customWidth="1"/>
    <col min="1060" max="1060" width="10.109375" style="1" customWidth="1"/>
    <col min="1061" max="1061" width="9.109375" style="1" customWidth="1"/>
    <col min="1062" max="1062" width="8.109375" style="1" customWidth="1"/>
    <col min="1063" max="1063" width="7.109375" style="1" customWidth="1"/>
    <col min="1064" max="1064" width="6.109375" style="1" customWidth="1"/>
    <col min="1065" max="1066" width="5.109375" style="1" customWidth="1"/>
    <col min="1067" max="1067" width="36.6640625" style="1" customWidth="1"/>
    <col min="1068" max="1073" width="5.109375" style="1" customWidth="1"/>
    <col min="1074" max="1087" width="6.109375" style="1" customWidth="1"/>
    <col min="1088" max="1089" width="7.109375" style="1" customWidth="1"/>
    <col min="1090" max="1090" width="6.109375" style="1" customWidth="1"/>
    <col min="1091" max="1093" width="7.109375" style="1" customWidth="1"/>
    <col min="1094" max="1094" width="55" style="1" customWidth="1"/>
    <col min="1095" max="1113" width="5.109375" style="1" customWidth="1"/>
    <col min="1114" max="1280" width="8.5546875" style="1"/>
    <col min="1281" max="1281" width="12.44140625" style="1" customWidth="1"/>
    <col min="1282" max="1282" width="12.33203125" style="1" customWidth="1"/>
    <col min="1283" max="1283" width="13.44140625" style="1" customWidth="1"/>
    <col min="1284" max="1284" width="15.5546875" style="1" customWidth="1"/>
    <col min="1285" max="1285" width="9.109375" style="1" customWidth="1"/>
    <col min="1286" max="1286" width="7.88671875" style="1" customWidth="1"/>
    <col min="1287" max="1287" width="9.109375" style="1" customWidth="1"/>
    <col min="1288" max="1288" width="6.6640625" style="1" customWidth="1"/>
    <col min="1289" max="1289" width="14" style="1" customWidth="1"/>
    <col min="1290" max="1291" width="6.5546875" style="1" customWidth="1"/>
    <col min="1292" max="1292" width="11.5546875" style="1" customWidth="1"/>
    <col min="1293" max="1309" width="6.5546875" style="1" customWidth="1"/>
    <col min="1310" max="1310" width="21.109375" style="1" customWidth="1"/>
    <col min="1311" max="1311" width="15" style="1" customWidth="1"/>
    <col min="1312" max="1312" width="14" style="1" customWidth="1"/>
    <col min="1313" max="1313" width="13" style="1" customWidth="1"/>
    <col min="1314" max="1314" width="12" style="1" customWidth="1"/>
    <col min="1315" max="1315" width="11" style="1" customWidth="1"/>
    <col min="1316" max="1316" width="10.109375" style="1" customWidth="1"/>
    <col min="1317" max="1317" width="9.109375" style="1" customWidth="1"/>
    <col min="1318" max="1318" width="8.109375" style="1" customWidth="1"/>
    <col min="1319" max="1319" width="7.109375" style="1" customWidth="1"/>
    <col min="1320" max="1320" width="6.109375" style="1" customWidth="1"/>
    <col min="1321" max="1322" width="5.109375" style="1" customWidth="1"/>
    <col min="1323" max="1323" width="36.6640625" style="1" customWidth="1"/>
    <col min="1324" max="1329" width="5.109375" style="1" customWidth="1"/>
    <col min="1330" max="1343" width="6.109375" style="1" customWidth="1"/>
    <col min="1344" max="1345" width="7.109375" style="1" customWidth="1"/>
    <col min="1346" max="1346" width="6.109375" style="1" customWidth="1"/>
    <col min="1347" max="1349" width="7.109375" style="1" customWidth="1"/>
    <col min="1350" max="1350" width="55" style="1" customWidth="1"/>
    <col min="1351" max="1369" width="5.109375" style="1" customWidth="1"/>
    <col min="1370" max="1536" width="8.5546875" style="1"/>
    <col min="1537" max="1537" width="12.44140625" style="1" customWidth="1"/>
    <col min="1538" max="1538" width="12.33203125" style="1" customWidth="1"/>
    <col min="1539" max="1539" width="13.44140625" style="1" customWidth="1"/>
    <col min="1540" max="1540" width="15.5546875" style="1" customWidth="1"/>
    <col min="1541" max="1541" width="9.109375" style="1" customWidth="1"/>
    <col min="1542" max="1542" width="7.88671875" style="1" customWidth="1"/>
    <col min="1543" max="1543" width="9.109375" style="1" customWidth="1"/>
    <col min="1544" max="1544" width="6.6640625" style="1" customWidth="1"/>
    <col min="1545" max="1545" width="14" style="1" customWidth="1"/>
    <col min="1546" max="1547" width="6.5546875" style="1" customWidth="1"/>
    <col min="1548" max="1548" width="11.5546875" style="1" customWidth="1"/>
    <col min="1549" max="1565" width="6.5546875" style="1" customWidth="1"/>
    <col min="1566" max="1566" width="21.109375" style="1" customWidth="1"/>
    <col min="1567" max="1567" width="15" style="1" customWidth="1"/>
    <col min="1568" max="1568" width="14" style="1" customWidth="1"/>
    <col min="1569" max="1569" width="13" style="1" customWidth="1"/>
    <col min="1570" max="1570" width="12" style="1" customWidth="1"/>
    <col min="1571" max="1571" width="11" style="1" customWidth="1"/>
    <col min="1572" max="1572" width="10.109375" style="1" customWidth="1"/>
    <col min="1573" max="1573" width="9.109375" style="1" customWidth="1"/>
    <col min="1574" max="1574" width="8.109375" style="1" customWidth="1"/>
    <col min="1575" max="1575" width="7.109375" style="1" customWidth="1"/>
    <col min="1576" max="1576" width="6.109375" style="1" customWidth="1"/>
    <col min="1577" max="1578" width="5.109375" style="1" customWidth="1"/>
    <col min="1579" max="1579" width="36.6640625" style="1" customWidth="1"/>
    <col min="1580" max="1585" width="5.109375" style="1" customWidth="1"/>
    <col min="1586" max="1599" width="6.109375" style="1" customWidth="1"/>
    <col min="1600" max="1601" width="7.109375" style="1" customWidth="1"/>
    <col min="1602" max="1602" width="6.109375" style="1" customWidth="1"/>
    <col min="1603" max="1605" width="7.109375" style="1" customWidth="1"/>
    <col min="1606" max="1606" width="55" style="1" customWidth="1"/>
    <col min="1607" max="1625" width="5.109375" style="1" customWidth="1"/>
    <col min="1626" max="1792" width="8.5546875" style="1"/>
    <col min="1793" max="1793" width="12.44140625" style="1" customWidth="1"/>
    <col min="1794" max="1794" width="12.33203125" style="1" customWidth="1"/>
    <col min="1795" max="1795" width="13.44140625" style="1" customWidth="1"/>
    <col min="1796" max="1796" width="15.5546875" style="1" customWidth="1"/>
    <col min="1797" max="1797" width="9.109375" style="1" customWidth="1"/>
    <col min="1798" max="1798" width="7.88671875" style="1" customWidth="1"/>
    <col min="1799" max="1799" width="9.109375" style="1" customWidth="1"/>
    <col min="1800" max="1800" width="6.6640625" style="1" customWidth="1"/>
    <col min="1801" max="1801" width="14" style="1" customWidth="1"/>
    <col min="1802" max="1803" width="6.5546875" style="1" customWidth="1"/>
    <col min="1804" max="1804" width="11.5546875" style="1" customWidth="1"/>
    <col min="1805" max="1821" width="6.5546875" style="1" customWidth="1"/>
    <col min="1822" max="1822" width="21.109375" style="1" customWidth="1"/>
    <col min="1823" max="1823" width="15" style="1" customWidth="1"/>
    <col min="1824" max="1824" width="14" style="1" customWidth="1"/>
    <col min="1825" max="1825" width="13" style="1" customWidth="1"/>
    <col min="1826" max="1826" width="12" style="1" customWidth="1"/>
    <col min="1827" max="1827" width="11" style="1" customWidth="1"/>
    <col min="1828" max="1828" width="10.109375" style="1" customWidth="1"/>
    <col min="1829" max="1829" width="9.109375" style="1" customWidth="1"/>
    <col min="1830" max="1830" width="8.109375" style="1" customWidth="1"/>
    <col min="1831" max="1831" width="7.109375" style="1" customWidth="1"/>
    <col min="1832" max="1832" width="6.109375" style="1" customWidth="1"/>
    <col min="1833" max="1834" width="5.109375" style="1" customWidth="1"/>
    <col min="1835" max="1835" width="36.6640625" style="1" customWidth="1"/>
    <col min="1836" max="1841" width="5.109375" style="1" customWidth="1"/>
    <col min="1842" max="1855" width="6.109375" style="1" customWidth="1"/>
    <col min="1856" max="1857" width="7.109375" style="1" customWidth="1"/>
    <col min="1858" max="1858" width="6.109375" style="1" customWidth="1"/>
    <col min="1859" max="1861" width="7.109375" style="1" customWidth="1"/>
    <col min="1862" max="1862" width="55" style="1" customWidth="1"/>
    <col min="1863" max="1881" width="5.109375" style="1" customWidth="1"/>
    <col min="1882" max="2048" width="8.5546875" style="1"/>
    <col min="2049" max="2049" width="12.44140625" style="1" customWidth="1"/>
    <col min="2050" max="2050" width="12.33203125" style="1" customWidth="1"/>
    <col min="2051" max="2051" width="13.44140625" style="1" customWidth="1"/>
    <col min="2052" max="2052" width="15.5546875" style="1" customWidth="1"/>
    <col min="2053" max="2053" width="9.109375" style="1" customWidth="1"/>
    <col min="2054" max="2054" width="7.88671875" style="1" customWidth="1"/>
    <col min="2055" max="2055" width="9.109375" style="1" customWidth="1"/>
    <col min="2056" max="2056" width="6.6640625" style="1" customWidth="1"/>
    <col min="2057" max="2057" width="14" style="1" customWidth="1"/>
    <col min="2058" max="2059" width="6.5546875" style="1" customWidth="1"/>
    <col min="2060" max="2060" width="11.5546875" style="1" customWidth="1"/>
    <col min="2061" max="2077" width="6.5546875" style="1" customWidth="1"/>
    <col min="2078" max="2078" width="21.109375" style="1" customWidth="1"/>
    <col min="2079" max="2079" width="15" style="1" customWidth="1"/>
    <col min="2080" max="2080" width="14" style="1" customWidth="1"/>
    <col min="2081" max="2081" width="13" style="1" customWidth="1"/>
    <col min="2082" max="2082" width="12" style="1" customWidth="1"/>
    <col min="2083" max="2083" width="11" style="1" customWidth="1"/>
    <col min="2084" max="2084" width="10.109375" style="1" customWidth="1"/>
    <col min="2085" max="2085" width="9.109375" style="1" customWidth="1"/>
    <col min="2086" max="2086" width="8.109375" style="1" customWidth="1"/>
    <col min="2087" max="2087" width="7.109375" style="1" customWidth="1"/>
    <col min="2088" max="2088" width="6.109375" style="1" customWidth="1"/>
    <col min="2089" max="2090" width="5.109375" style="1" customWidth="1"/>
    <col min="2091" max="2091" width="36.6640625" style="1" customWidth="1"/>
    <col min="2092" max="2097" width="5.109375" style="1" customWidth="1"/>
    <col min="2098" max="2111" width="6.109375" style="1" customWidth="1"/>
    <col min="2112" max="2113" width="7.109375" style="1" customWidth="1"/>
    <col min="2114" max="2114" width="6.109375" style="1" customWidth="1"/>
    <col min="2115" max="2117" width="7.109375" style="1" customWidth="1"/>
    <col min="2118" max="2118" width="55" style="1" customWidth="1"/>
    <col min="2119" max="2137" width="5.109375" style="1" customWidth="1"/>
    <col min="2138" max="2304" width="8.5546875" style="1"/>
    <col min="2305" max="2305" width="12.44140625" style="1" customWidth="1"/>
    <col min="2306" max="2306" width="12.33203125" style="1" customWidth="1"/>
    <col min="2307" max="2307" width="13.44140625" style="1" customWidth="1"/>
    <col min="2308" max="2308" width="15.5546875" style="1" customWidth="1"/>
    <col min="2309" max="2309" width="9.109375" style="1" customWidth="1"/>
    <col min="2310" max="2310" width="7.88671875" style="1" customWidth="1"/>
    <col min="2311" max="2311" width="9.109375" style="1" customWidth="1"/>
    <col min="2312" max="2312" width="6.6640625" style="1" customWidth="1"/>
    <col min="2313" max="2313" width="14" style="1" customWidth="1"/>
    <col min="2314" max="2315" width="6.5546875" style="1" customWidth="1"/>
    <col min="2316" max="2316" width="11.5546875" style="1" customWidth="1"/>
    <col min="2317" max="2333" width="6.5546875" style="1" customWidth="1"/>
    <col min="2334" max="2334" width="21.109375" style="1" customWidth="1"/>
    <col min="2335" max="2335" width="15" style="1" customWidth="1"/>
    <col min="2336" max="2336" width="14" style="1" customWidth="1"/>
    <col min="2337" max="2337" width="13" style="1" customWidth="1"/>
    <col min="2338" max="2338" width="12" style="1" customWidth="1"/>
    <col min="2339" max="2339" width="11" style="1" customWidth="1"/>
    <col min="2340" max="2340" width="10.109375" style="1" customWidth="1"/>
    <col min="2341" max="2341" width="9.109375" style="1" customWidth="1"/>
    <col min="2342" max="2342" width="8.109375" style="1" customWidth="1"/>
    <col min="2343" max="2343" width="7.109375" style="1" customWidth="1"/>
    <col min="2344" max="2344" width="6.109375" style="1" customWidth="1"/>
    <col min="2345" max="2346" width="5.109375" style="1" customWidth="1"/>
    <col min="2347" max="2347" width="36.6640625" style="1" customWidth="1"/>
    <col min="2348" max="2353" width="5.109375" style="1" customWidth="1"/>
    <col min="2354" max="2367" width="6.109375" style="1" customWidth="1"/>
    <col min="2368" max="2369" width="7.109375" style="1" customWidth="1"/>
    <col min="2370" max="2370" width="6.109375" style="1" customWidth="1"/>
    <col min="2371" max="2373" width="7.109375" style="1" customWidth="1"/>
    <col min="2374" max="2374" width="55" style="1" customWidth="1"/>
    <col min="2375" max="2393" width="5.109375" style="1" customWidth="1"/>
    <col min="2394" max="2560" width="8.5546875" style="1"/>
    <col min="2561" max="2561" width="12.44140625" style="1" customWidth="1"/>
    <col min="2562" max="2562" width="12.33203125" style="1" customWidth="1"/>
    <col min="2563" max="2563" width="13.44140625" style="1" customWidth="1"/>
    <col min="2564" max="2564" width="15.5546875" style="1" customWidth="1"/>
    <col min="2565" max="2565" width="9.109375" style="1" customWidth="1"/>
    <col min="2566" max="2566" width="7.88671875" style="1" customWidth="1"/>
    <col min="2567" max="2567" width="9.109375" style="1" customWidth="1"/>
    <col min="2568" max="2568" width="6.6640625" style="1" customWidth="1"/>
    <col min="2569" max="2569" width="14" style="1" customWidth="1"/>
    <col min="2570" max="2571" width="6.5546875" style="1" customWidth="1"/>
    <col min="2572" max="2572" width="11.5546875" style="1" customWidth="1"/>
    <col min="2573" max="2589" width="6.5546875" style="1" customWidth="1"/>
    <col min="2590" max="2590" width="21.109375" style="1" customWidth="1"/>
    <col min="2591" max="2591" width="15" style="1" customWidth="1"/>
    <col min="2592" max="2592" width="14" style="1" customWidth="1"/>
    <col min="2593" max="2593" width="13" style="1" customWidth="1"/>
    <col min="2594" max="2594" width="12" style="1" customWidth="1"/>
    <col min="2595" max="2595" width="11" style="1" customWidth="1"/>
    <col min="2596" max="2596" width="10.109375" style="1" customWidth="1"/>
    <col min="2597" max="2597" width="9.109375" style="1" customWidth="1"/>
    <col min="2598" max="2598" width="8.109375" style="1" customWidth="1"/>
    <col min="2599" max="2599" width="7.109375" style="1" customWidth="1"/>
    <col min="2600" max="2600" width="6.109375" style="1" customWidth="1"/>
    <col min="2601" max="2602" width="5.109375" style="1" customWidth="1"/>
    <col min="2603" max="2603" width="36.6640625" style="1" customWidth="1"/>
    <col min="2604" max="2609" width="5.109375" style="1" customWidth="1"/>
    <col min="2610" max="2623" width="6.109375" style="1" customWidth="1"/>
    <col min="2624" max="2625" width="7.109375" style="1" customWidth="1"/>
    <col min="2626" max="2626" width="6.109375" style="1" customWidth="1"/>
    <col min="2627" max="2629" width="7.109375" style="1" customWidth="1"/>
    <col min="2630" max="2630" width="55" style="1" customWidth="1"/>
    <col min="2631" max="2649" width="5.109375" style="1" customWidth="1"/>
    <col min="2650" max="2816" width="8.5546875" style="1"/>
    <col min="2817" max="2817" width="12.44140625" style="1" customWidth="1"/>
    <col min="2818" max="2818" width="12.33203125" style="1" customWidth="1"/>
    <col min="2819" max="2819" width="13.44140625" style="1" customWidth="1"/>
    <col min="2820" max="2820" width="15.5546875" style="1" customWidth="1"/>
    <col min="2821" max="2821" width="9.109375" style="1" customWidth="1"/>
    <col min="2822" max="2822" width="7.88671875" style="1" customWidth="1"/>
    <col min="2823" max="2823" width="9.109375" style="1" customWidth="1"/>
    <col min="2824" max="2824" width="6.6640625" style="1" customWidth="1"/>
    <col min="2825" max="2825" width="14" style="1" customWidth="1"/>
    <col min="2826" max="2827" width="6.5546875" style="1" customWidth="1"/>
    <col min="2828" max="2828" width="11.5546875" style="1" customWidth="1"/>
    <col min="2829" max="2845" width="6.5546875" style="1" customWidth="1"/>
    <col min="2846" max="2846" width="21.109375" style="1" customWidth="1"/>
    <col min="2847" max="2847" width="15" style="1" customWidth="1"/>
    <col min="2848" max="2848" width="14" style="1" customWidth="1"/>
    <col min="2849" max="2849" width="13" style="1" customWidth="1"/>
    <col min="2850" max="2850" width="12" style="1" customWidth="1"/>
    <col min="2851" max="2851" width="11" style="1" customWidth="1"/>
    <col min="2852" max="2852" width="10.109375" style="1" customWidth="1"/>
    <col min="2853" max="2853" width="9.109375" style="1" customWidth="1"/>
    <col min="2854" max="2854" width="8.109375" style="1" customWidth="1"/>
    <col min="2855" max="2855" width="7.109375" style="1" customWidth="1"/>
    <col min="2856" max="2856" width="6.109375" style="1" customWidth="1"/>
    <col min="2857" max="2858" width="5.109375" style="1" customWidth="1"/>
    <col min="2859" max="2859" width="36.6640625" style="1" customWidth="1"/>
    <col min="2860" max="2865" width="5.109375" style="1" customWidth="1"/>
    <col min="2866" max="2879" width="6.109375" style="1" customWidth="1"/>
    <col min="2880" max="2881" width="7.109375" style="1" customWidth="1"/>
    <col min="2882" max="2882" width="6.109375" style="1" customWidth="1"/>
    <col min="2883" max="2885" width="7.109375" style="1" customWidth="1"/>
    <col min="2886" max="2886" width="55" style="1" customWidth="1"/>
    <col min="2887" max="2905" width="5.109375" style="1" customWidth="1"/>
    <col min="2906" max="3072" width="8.5546875" style="1"/>
    <col min="3073" max="3073" width="12.44140625" style="1" customWidth="1"/>
    <col min="3074" max="3074" width="12.33203125" style="1" customWidth="1"/>
    <col min="3075" max="3075" width="13.44140625" style="1" customWidth="1"/>
    <col min="3076" max="3076" width="15.5546875" style="1" customWidth="1"/>
    <col min="3077" max="3077" width="9.109375" style="1" customWidth="1"/>
    <col min="3078" max="3078" width="7.88671875" style="1" customWidth="1"/>
    <col min="3079" max="3079" width="9.109375" style="1" customWidth="1"/>
    <col min="3080" max="3080" width="6.6640625" style="1" customWidth="1"/>
    <col min="3081" max="3081" width="14" style="1" customWidth="1"/>
    <col min="3082" max="3083" width="6.5546875" style="1" customWidth="1"/>
    <col min="3084" max="3084" width="11.5546875" style="1" customWidth="1"/>
    <col min="3085" max="3101" width="6.5546875" style="1" customWidth="1"/>
    <col min="3102" max="3102" width="21.109375" style="1" customWidth="1"/>
    <col min="3103" max="3103" width="15" style="1" customWidth="1"/>
    <col min="3104" max="3104" width="14" style="1" customWidth="1"/>
    <col min="3105" max="3105" width="13" style="1" customWidth="1"/>
    <col min="3106" max="3106" width="12" style="1" customWidth="1"/>
    <col min="3107" max="3107" width="11" style="1" customWidth="1"/>
    <col min="3108" max="3108" width="10.109375" style="1" customWidth="1"/>
    <col min="3109" max="3109" width="9.109375" style="1" customWidth="1"/>
    <col min="3110" max="3110" width="8.109375" style="1" customWidth="1"/>
    <col min="3111" max="3111" width="7.109375" style="1" customWidth="1"/>
    <col min="3112" max="3112" width="6.109375" style="1" customWidth="1"/>
    <col min="3113" max="3114" width="5.109375" style="1" customWidth="1"/>
    <col min="3115" max="3115" width="36.6640625" style="1" customWidth="1"/>
    <col min="3116" max="3121" width="5.109375" style="1" customWidth="1"/>
    <col min="3122" max="3135" width="6.109375" style="1" customWidth="1"/>
    <col min="3136" max="3137" width="7.109375" style="1" customWidth="1"/>
    <col min="3138" max="3138" width="6.109375" style="1" customWidth="1"/>
    <col min="3139" max="3141" width="7.109375" style="1" customWidth="1"/>
    <col min="3142" max="3142" width="55" style="1" customWidth="1"/>
    <col min="3143" max="3161" width="5.109375" style="1" customWidth="1"/>
    <col min="3162" max="3328" width="8.5546875" style="1"/>
    <col min="3329" max="3329" width="12.44140625" style="1" customWidth="1"/>
    <col min="3330" max="3330" width="12.33203125" style="1" customWidth="1"/>
    <col min="3331" max="3331" width="13.44140625" style="1" customWidth="1"/>
    <col min="3332" max="3332" width="15.5546875" style="1" customWidth="1"/>
    <col min="3333" max="3333" width="9.109375" style="1" customWidth="1"/>
    <col min="3334" max="3334" width="7.88671875" style="1" customWidth="1"/>
    <col min="3335" max="3335" width="9.109375" style="1" customWidth="1"/>
    <col min="3336" max="3336" width="6.6640625" style="1" customWidth="1"/>
    <col min="3337" max="3337" width="14" style="1" customWidth="1"/>
    <col min="3338" max="3339" width="6.5546875" style="1" customWidth="1"/>
    <col min="3340" max="3340" width="11.5546875" style="1" customWidth="1"/>
    <col min="3341" max="3357" width="6.5546875" style="1" customWidth="1"/>
    <col min="3358" max="3358" width="21.109375" style="1" customWidth="1"/>
    <col min="3359" max="3359" width="15" style="1" customWidth="1"/>
    <col min="3360" max="3360" width="14" style="1" customWidth="1"/>
    <col min="3361" max="3361" width="13" style="1" customWidth="1"/>
    <col min="3362" max="3362" width="12" style="1" customWidth="1"/>
    <col min="3363" max="3363" width="11" style="1" customWidth="1"/>
    <col min="3364" max="3364" width="10.109375" style="1" customWidth="1"/>
    <col min="3365" max="3365" width="9.109375" style="1" customWidth="1"/>
    <col min="3366" max="3366" width="8.109375" style="1" customWidth="1"/>
    <col min="3367" max="3367" width="7.109375" style="1" customWidth="1"/>
    <col min="3368" max="3368" width="6.109375" style="1" customWidth="1"/>
    <col min="3369" max="3370" width="5.109375" style="1" customWidth="1"/>
    <col min="3371" max="3371" width="36.6640625" style="1" customWidth="1"/>
    <col min="3372" max="3377" width="5.109375" style="1" customWidth="1"/>
    <col min="3378" max="3391" width="6.109375" style="1" customWidth="1"/>
    <col min="3392" max="3393" width="7.109375" style="1" customWidth="1"/>
    <col min="3394" max="3394" width="6.109375" style="1" customWidth="1"/>
    <col min="3395" max="3397" width="7.109375" style="1" customWidth="1"/>
    <col min="3398" max="3398" width="55" style="1" customWidth="1"/>
    <col min="3399" max="3417" width="5.109375" style="1" customWidth="1"/>
    <col min="3418" max="3584" width="8.5546875" style="1"/>
    <col min="3585" max="3585" width="12.44140625" style="1" customWidth="1"/>
    <col min="3586" max="3586" width="12.33203125" style="1" customWidth="1"/>
    <col min="3587" max="3587" width="13.44140625" style="1" customWidth="1"/>
    <col min="3588" max="3588" width="15.5546875" style="1" customWidth="1"/>
    <col min="3589" max="3589" width="9.109375" style="1" customWidth="1"/>
    <col min="3590" max="3590" width="7.88671875" style="1" customWidth="1"/>
    <col min="3591" max="3591" width="9.109375" style="1" customWidth="1"/>
    <col min="3592" max="3592" width="6.6640625" style="1" customWidth="1"/>
    <col min="3593" max="3593" width="14" style="1" customWidth="1"/>
    <col min="3594" max="3595" width="6.5546875" style="1" customWidth="1"/>
    <col min="3596" max="3596" width="11.5546875" style="1" customWidth="1"/>
    <col min="3597" max="3613" width="6.5546875" style="1" customWidth="1"/>
    <col min="3614" max="3614" width="21.109375" style="1" customWidth="1"/>
    <col min="3615" max="3615" width="15" style="1" customWidth="1"/>
    <col min="3616" max="3616" width="14" style="1" customWidth="1"/>
    <col min="3617" max="3617" width="13" style="1" customWidth="1"/>
    <col min="3618" max="3618" width="12" style="1" customWidth="1"/>
    <col min="3619" max="3619" width="11" style="1" customWidth="1"/>
    <col min="3620" max="3620" width="10.109375" style="1" customWidth="1"/>
    <col min="3621" max="3621" width="9.109375" style="1" customWidth="1"/>
    <col min="3622" max="3622" width="8.109375" style="1" customWidth="1"/>
    <col min="3623" max="3623" width="7.109375" style="1" customWidth="1"/>
    <col min="3624" max="3624" width="6.109375" style="1" customWidth="1"/>
    <col min="3625" max="3626" width="5.109375" style="1" customWidth="1"/>
    <col min="3627" max="3627" width="36.6640625" style="1" customWidth="1"/>
    <col min="3628" max="3633" width="5.109375" style="1" customWidth="1"/>
    <col min="3634" max="3647" width="6.109375" style="1" customWidth="1"/>
    <col min="3648" max="3649" width="7.109375" style="1" customWidth="1"/>
    <col min="3650" max="3650" width="6.109375" style="1" customWidth="1"/>
    <col min="3651" max="3653" width="7.109375" style="1" customWidth="1"/>
    <col min="3654" max="3654" width="55" style="1" customWidth="1"/>
    <col min="3655" max="3673" width="5.109375" style="1" customWidth="1"/>
    <col min="3674" max="3840" width="8.5546875" style="1"/>
    <col min="3841" max="3841" width="12.44140625" style="1" customWidth="1"/>
    <col min="3842" max="3842" width="12.33203125" style="1" customWidth="1"/>
    <col min="3843" max="3843" width="13.44140625" style="1" customWidth="1"/>
    <col min="3844" max="3844" width="15.5546875" style="1" customWidth="1"/>
    <col min="3845" max="3845" width="9.109375" style="1" customWidth="1"/>
    <col min="3846" max="3846" width="7.88671875" style="1" customWidth="1"/>
    <col min="3847" max="3847" width="9.109375" style="1" customWidth="1"/>
    <col min="3848" max="3848" width="6.6640625" style="1" customWidth="1"/>
    <col min="3849" max="3849" width="14" style="1" customWidth="1"/>
    <col min="3850" max="3851" width="6.5546875" style="1" customWidth="1"/>
    <col min="3852" max="3852" width="11.5546875" style="1" customWidth="1"/>
    <col min="3853" max="3869" width="6.5546875" style="1" customWidth="1"/>
    <col min="3870" max="3870" width="21.109375" style="1" customWidth="1"/>
    <col min="3871" max="3871" width="15" style="1" customWidth="1"/>
    <col min="3872" max="3872" width="14" style="1" customWidth="1"/>
    <col min="3873" max="3873" width="13" style="1" customWidth="1"/>
    <col min="3874" max="3874" width="12" style="1" customWidth="1"/>
    <col min="3875" max="3875" width="11" style="1" customWidth="1"/>
    <col min="3876" max="3876" width="10.109375" style="1" customWidth="1"/>
    <col min="3877" max="3877" width="9.109375" style="1" customWidth="1"/>
    <col min="3878" max="3878" width="8.109375" style="1" customWidth="1"/>
    <col min="3879" max="3879" width="7.109375" style="1" customWidth="1"/>
    <col min="3880" max="3880" width="6.109375" style="1" customWidth="1"/>
    <col min="3881" max="3882" width="5.109375" style="1" customWidth="1"/>
    <col min="3883" max="3883" width="36.6640625" style="1" customWidth="1"/>
    <col min="3884" max="3889" width="5.109375" style="1" customWidth="1"/>
    <col min="3890" max="3903" width="6.109375" style="1" customWidth="1"/>
    <col min="3904" max="3905" width="7.109375" style="1" customWidth="1"/>
    <col min="3906" max="3906" width="6.109375" style="1" customWidth="1"/>
    <col min="3907" max="3909" width="7.109375" style="1" customWidth="1"/>
    <col min="3910" max="3910" width="55" style="1" customWidth="1"/>
    <col min="3911" max="3929" width="5.109375" style="1" customWidth="1"/>
    <col min="3930" max="4096" width="8.5546875" style="1"/>
    <col min="4097" max="4097" width="12.44140625" style="1" customWidth="1"/>
    <col min="4098" max="4098" width="12.33203125" style="1" customWidth="1"/>
    <col min="4099" max="4099" width="13.44140625" style="1" customWidth="1"/>
    <col min="4100" max="4100" width="15.5546875" style="1" customWidth="1"/>
    <col min="4101" max="4101" width="9.109375" style="1" customWidth="1"/>
    <col min="4102" max="4102" width="7.88671875" style="1" customWidth="1"/>
    <col min="4103" max="4103" width="9.109375" style="1" customWidth="1"/>
    <col min="4104" max="4104" width="6.6640625" style="1" customWidth="1"/>
    <col min="4105" max="4105" width="14" style="1" customWidth="1"/>
    <col min="4106" max="4107" width="6.5546875" style="1" customWidth="1"/>
    <col min="4108" max="4108" width="11.5546875" style="1" customWidth="1"/>
    <col min="4109" max="4125" width="6.5546875" style="1" customWidth="1"/>
    <col min="4126" max="4126" width="21.109375" style="1" customWidth="1"/>
    <col min="4127" max="4127" width="15" style="1" customWidth="1"/>
    <col min="4128" max="4128" width="14" style="1" customWidth="1"/>
    <col min="4129" max="4129" width="13" style="1" customWidth="1"/>
    <col min="4130" max="4130" width="12" style="1" customWidth="1"/>
    <col min="4131" max="4131" width="11" style="1" customWidth="1"/>
    <col min="4132" max="4132" width="10.109375" style="1" customWidth="1"/>
    <col min="4133" max="4133" width="9.109375" style="1" customWidth="1"/>
    <col min="4134" max="4134" width="8.109375" style="1" customWidth="1"/>
    <col min="4135" max="4135" width="7.109375" style="1" customWidth="1"/>
    <col min="4136" max="4136" width="6.109375" style="1" customWidth="1"/>
    <col min="4137" max="4138" width="5.109375" style="1" customWidth="1"/>
    <col min="4139" max="4139" width="36.6640625" style="1" customWidth="1"/>
    <col min="4140" max="4145" width="5.109375" style="1" customWidth="1"/>
    <col min="4146" max="4159" width="6.109375" style="1" customWidth="1"/>
    <col min="4160" max="4161" width="7.109375" style="1" customWidth="1"/>
    <col min="4162" max="4162" width="6.109375" style="1" customWidth="1"/>
    <col min="4163" max="4165" width="7.109375" style="1" customWidth="1"/>
    <col min="4166" max="4166" width="55" style="1" customWidth="1"/>
    <col min="4167" max="4185" width="5.109375" style="1" customWidth="1"/>
    <col min="4186" max="4352" width="8.5546875" style="1"/>
    <col min="4353" max="4353" width="12.44140625" style="1" customWidth="1"/>
    <col min="4354" max="4354" width="12.33203125" style="1" customWidth="1"/>
    <col min="4355" max="4355" width="13.44140625" style="1" customWidth="1"/>
    <col min="4356" max="4356" width="15.5546875" style="1" customWidth="1"/>
    <col min="4357" max="4357" width="9.109375" style="1" customWidth="1"/>
    <col min="4358" max="4358" width="7.88671875" style="1" customWidth="1"/>
    <col min="4359" max="4359" width="9.109375" style="1" customWidth="1"/>
    <col min="4360" max="4360" width="6.6640625" style="1" customWidth="1"/>
    <col min="4361" max="4361" width="14" style="1" customWidth="1"/>
    <col min="4362" max="4363" width="6.5546875" style="1" customWidth="1"/>
    <col min="4364" max="4364" width="11.5546875" style="1" customWidth="1"/>
    <col min="4365" max="4381" width="6.5546875" style="1" customWidth="1"/>
    <col min="4382" max="4382" width="21.109375" style="1" customWidth="1"/>
    <col min="4383" max="4383" width="15" style="1" customWidth="1"/>
    <col min="4384" max="4384" width="14" style="1" customWidth="1"/>
    <col min="4385" max="4385" width="13" style="1" customWidth="1"/>
    <col min="4386" max="4386" width="12" style="1" customWidth="1"/>
    <col min="4387" max="4387" width="11" style="1" customWidth="1"/>
    <col min="4388" max="4388" width="10.109375" style="1" customWidth="1"/>
    <col min="4389" max="4389" width="9.109375" style="1" customWidth="1"/>
    <col min="4390" max="4390" width="8.109375" style="1" customWidth="1"/>
    <col min="4391" max="4391" width="7.109375" style="1" customWidth="1"/>
    <col min="4392" max="4392" width="6.109375" style="1" customWidth="1"/>
    <col min="4393" max="4394" width="5.109375" style="1" customWidth="1"/>
    <col min="4395" max="4395" width="36.6640625" style="1" customWidth="1"/>
    <col min="4396" max="4401" width="5.109375" style="1" customWidth="1"/>
    <col min="4402" max="4415" width="6.109375" style="1" customWidth="1"/>
    <col min="4416" max="4417" width="7.109375" style="1" customWidth="1"/>
    <col min="4418" max="4418" width="6.109375" style="1" customWidth="1"/>
    <col min="4419" max="4421" width="7.109375" style="1" customWidth="1"/>
    <col min="4422" max="4422" width="55" style="1" customWidth="1"/>
    <col min="4423" max="4441" width="5.109375" style="1" customWidth="1"/>
    <col min="4442" max="4608" width="8.5546875" style="1"/>
    <col min="4609" max="4609" width="12.44140625" style="1" customWidth="1"/>
    <col min="4610" max="4610" width="12.33203125" style="1" customWidth="1"/>
    <col min="4611" max="4611" width="13.44140625" style="1" customWidth="1"/>
    <col min="4612" max="4612" width="15.5546875" style="1" customWidth="1"/>
    <col min="4613" max="4613" width="9.109375" style="1" customWidth="1"/>
    <col min="4614" max="4614" width="7.88671875" style="1" customWidth="1"/>
    <col min="4615" max="4615" width="9.109375" style="1" customWidth="1"/>
    <col min="4616" max="4616" width="6.6640625" style="1" customWidth="1"/>
    <col min="4617" max="4617" width="14" style="1" customWidth="1"/>
    <col min="4618" max="4619" width="6.5546875" style="1" customWidth="1"/>
    <col min="4620" max="4620" width="11.5546875" style="1" customWidth="1"/>
    <col min="4621" max="4637" width="6.5546875" style="1" customWidth="1"/>
    <col min="4638" max="4638" width="21.109375" style="1" customWidth="1"/>
    <col min="4639" max="4639" width="15" style="1" customWidth="1"/>
    <col min="4640" max="4640" width="14" style="1" customWidth="1"/>
    <col min="4641" max="4641" width="13" style="1" customWidth="1"/>
    <col min="4642" max="4642" width="12" style="1" customWidth="1"/>
    <col min="4643" max="4643" width="11" style="1" customWidth="1"/>
    <col min="4644" max="4644" width="10.109375" style="1" customWidth="1"/>
    <col min="4645" max="4645" width="9.109375" style="1" customWidth="1"/>
    <col min="4646" max="4646" width="8.109375" style="1" customWidth="1"/>
    <col min="4647" max="4647" width="7.109375" style="1" customWidth="1"/>
    <col min="4648" max="4648" width="6.109375" style="1" customWidth="1"/>
    <col min="4649" max="4650" width="5.109375" style="1" customWidth="1"/>
    <col min="4651" max="4651" width="36.6640625" style="1" customWidth="1"/>
    <col min="4652" max="4657" width="5.109375" style="1" customWidth="1"/>
    <col min="4658" max="4671" width="6.109375" style="1" customWidth="1"/>
    <col min="4672" max="4673" width="7.109375" style="1" customWidth="1"/>
    <col min="4674" max="4674" width="6.109375" style="1" customWidth="1"/>
    <col min="4675" max="4677" width="7.109375" style="1" customWidth="1"/>
    <col min="4678" max="4678" width="55" style="1" customWidth="1"/>
    <col min="4679" max="4697" width="5.109375" style="1" customWidth="1"/>
    <col min="4698" max="4864" width="8.5546875" style="1"/>
    <col min="4865" max="4865" width="12.44140625" style="1" customWidth="1"/>
    <col min="4866" max="4866" width="12.33203125" style="1" customWidth="1"/>
    <col min="4867" max="4867" width="13.44140625" style="1" customWidth="1"/>
    <col min="4868" max="4868" width="15.5546875" style="1" customWidth="1"/>
    <col min="4869" max="4869" width="9.109375" style="1" customWidth="1"/>
    <col min="4870" max="4870" width="7.88671875" style="1" customWidth="1"/>
    <col min="4871" max="4871" width="9.109375" style="1" customWidth="1"/>
    <col min="4872" max="4872" width="6.6640625" style="1" customWidth="1"/>
    <col min="4873" max="4873" width="14" style="1" customWidth="1"/>
    <col min="4874" max="4875" width="6.5546875" style="1" customWidth="1"/>
    <col min="4876" max="4876" width="11.5546875" style="1" customWidth="1"/>
    <col min="4877" max="4893" width="6.5546875" style="1" customWidth="1"/>
    <col min="4894" max="4894" width="21.109375" style="1" customWidth="1"/>
    <col min="4895" max="4895" width="15" style="1" customWidth="1"/>
    <col min="4896" max="4896" width="14" style="1" customWidth="1"/>
    <col min="4897" max="4897" width="13" style="1" customWidth="1"/>
    <col min="4898" max="4898" width="12" style="1" customWidth="1"/>
    <col min="4899" max="4899" width="11" style="1" customWidth="1"/>
    <col min="4900" max="4900" width="10.109375" style="1" customWidth="1"/>
    <col min="4901" max="4901" width="9.109375" style="1" customWidth="1"/>
    <col min="4902" max="4902" width="8.109375" style="1" customWidth="1"/>
    <col min="4903" max="4903" width="7.109375" style="1" customWidth="1"/>
    <col min="4904" max="4904" width="6.109375" style="1" customWidth="1"/>
    <col min="4905" max="4906" width="5.109375" style="1" customWidth="1"/>
    <col min="4907" max="4907" width="36.6640625" style="1" customWidth="1"/>
    <col min="4908" max="4913" width="5.109375" style="1" customWidth="1"/>
    <col min="4914" max="4927" width="6.109375" style="1" customWidth="1"/>
    <col min="4928" max="4929" width="7.109375" style="1" customWidth="1"/>
    <col min="4930" max="4930" width="6.109375" style="1" customWidth="1"/>
    <col min="4931" max="4933" width="7.109375" style="1" customWidth="1"/>
    <col min="4934" max="4934" width="55" style="1" customWidth="1"/>
    <col min="4935" max="4953" width="5.109375" style="1" customWidth="1"/>
    <col min="4954" max="5120" width="8.5546875" style="1"/>
    <col min="5121" max="5121" width="12.44140625" style="1" customWidth="1"/>
    <col min="5122" max="5122" width="12.33203125" style="1" customWidth="1"/>
    <col min="5123" max="5123" width="13.44140625" style="1" customWidth="1"/>
    <col min="5124" max="5124" width="15.5546875" style="1" customWidth="1"/>
    <col min="5125" max="5125" width="9.109375" style="1" customWidth="1"/>
    <col min="5126" max="5126" width="7.88671875" style="1" customWidth="1"/>
    <col min="5127" max="5127" width="9.109375" style="1" customWidth="1"/>
    <col min="5128" max="5128" width="6.6640625" style="1" customWidth="1"/>
    <col min="5129" max="5129" width="14" style="1" customWidth="1"/>
    <col min="5130" max="5131" width="6.5546875" style="1" customWidth="1"/>
    <col min="5132" max="5132" width="11.5546875" style="1" customWidth="1"/>
    <col min="5133" max="5149" width="6.5546875" style="1" customWidth="1"/>
    <col min="5150" max="5150" width="21.109375" style="1" customWidth="1"/>
    <col min="5151" max="5151" width="15" style="1" customWidth="1"/>
    <col min="5152" max="5152" width="14" style="1" customWidth="1"/>
    <col min="5153" max="5153" width="13" style="1" customWidth="1"/>
    <col min="5154" max="5154" width="12" style="1" customWidth="1"/>
    <col min="5155" max="5155" width="11" style="1" customWidth="1"/>
    <col min="5156" max="5156" width="10.109375" style="1" customWidth="1"/>
    <col min="5157" max="5157" width="9.109375" style="1" customWidth="1"/>
    <col min="5158" max="5158" width="8.109375" style="1" customWidth="1"/>
    <col min="5159" max="5159" width="7.109375" style="1" customWidth="1"/>
    <col min="5160" max="5160" width="6.109375" style="1" customWidth="1"/>
    <col min="5161" max="5162" width="5.109375" style="1" customWidth="1"/>
    <col min="5163" max="5163" width="36.6640625" style="1" customWidth="1"/>
    <col min="5164" max="5169" width="5.109375" style="1" customWidth="1"/>
    <col min="5170" max="5183" width="6.109375" style="1" customWidth="1"/>
    <col min="5184" max="5185" width="7.109375" style="1" customWidth="1"/>
    <col min="5186" max="5186" width="6.109375" style="1" customWidth="1"/>
    <col min="5187" max="5189" width="7.109375" style="1" customWidth="1"/>
    <col min="5190" max="5190" width="55" style="1" customWidth="1"/>
    <col min="5191" max="5209" width="5.109375" style="1" customWidth="1"/>
    <col min="5210" max="5376" width="8.5546875" style="1"/>
    <col min="5377" max="5377" width="12.44140625" style="1" customWidth="1"/>
    <col min="5378" max="5378" width="12.33203125" style="1" customWidth="1"/>
    <col min="5379" max="5379" width="13.44140625" style="1" customWidth="1"/>
    <col min="5380" max="5380" width="15.5546875" style="1" customWidth="1"/>
    <col min="5381" max="5381" width="9.109375" style="1" customWidth="1"/>
    <col min="5382" max="5382" width="7.88671875" style="1" customWidth="1"/>
    <col min="5383" max="5383" width="9.109375" style="1" customWidth="1"/>
    <col min="5384" max="5384" width="6.6640625" style="1" customWidth="1"/>
    <col min="5385" max="5385" width="14" style="1" customWidth="1"/>
    <col min="5386" max="5387" width="6.5546875" style="1" customWidth="1"/>
    <col min="5388" max="5388" width="11.5546875" style="1" customWidth="1"/>
    <col min="5389" max="5405" width="6.5546875" style="1" customWidth="1"/>
    <col min="5406" max="5406" width="21.109375" style="1" customWidth="1"/>
    <col min="5407" max="5407" width="15" style="1" customWidth="1"/>
    <col min="5408" max="5408" width="14" style="1" customWidth="1"/>
    <col min="5409" max="5409" width="13" style="1" customWidth="1"/>
    <col min="5410" max="5410" width="12" style="1" customWidth="1"/>
    <col min="5411" max="5411" width="11" style="1" customWidth="1"/>
    <col min="5412" max="5412" width="10.109375" style="1" customWidth="1"/>
    <col min="5413" max="5413" width="9.109375" style="1" customWidth="1"/>
    <col min="5414" max="5414" width="8.109375" style="1" customWidth="1"/>
    <col min="5415" max="5415" width="7.109375" style="1" customWidth="1"/>
    <col min="5416" max="5416" width="6.109375" style="1" customWidth="1"/>
    <col min="5417" max="5418" width="5.109375" style="1" customWidth="1"/>
    <col min="5419" max="5419" width="36.6640625" style="1" customWidth="1"/>
    <col min="5420" max="5425" width="5.109375" style="1" customWidth="1"/>
    <col min="5426" max="5439" width="6.109375" style="1" customWidth="1"/>
    <col min="5440" max="5441" width="7.109375" style="1" customWidth="1"/>
    <col min="5442" max="5442" width="6.109375" style="1" customWidth="1"/>
    <col min="5443" max="5445" width="7.109375" style="1" customWidth="1"/>
    <col min="5446" max="5446" width="55" style="1" customWidth="1"/>
    <col min="5447" max="5465" width="5.109375" style="1" customWidth="1"/>
    <col min="5466" max="5632" width="8.5546875" style="1"/>
    <col min="5633" max="5633" width="12.44140625" style="1" customWidth="1"/>
    <col min="5634" max="5634" width="12.33203125" style="1" customWidth="1"/>
    <col min="5635" max="5635" width="13.44140625" style="1" customWidth="1"/>
    <col min="5636" max="5636" width="15.5546875" style="1" customWidth="1"/>
    <col min="5637" max="5637" width="9.109375" style="1" customWidth="1"/>
    <col min="5638" max="5638" width="7.88671875" style="1" customWidth="1"/>
    <col min="5639" max="5639" width="9.109375" style="1" customWidth="1"/>
    <col min="5640" max="5640" width="6.6640625" style="1" customWidth="1"/>
    <col min="5641" max="5641" width="14" style="1" customWidth="1"/>
    <col min="5642" max="5643" width="6.5546875" style="1" customWidth="1"/>
    <col min="5644" max="5644" width="11.5546875" style="1" customWidth="1"/>
    <col min="5645" max="5661" width="6.5546875" style="1" customWidth="1"/>
    <col min="5662" max="5662" width="21.109375" style="1" customWidth="1"/>
    <col min="5663" max="5663" width="15" style="1" customWidth="1"/>
    <col min="5664" max="5664" width="14" style="1" customWidth="1"/>
    <col min="5665" max="5665" width="13" style="1" customWidth="1"/>
    <col min="5666" max="5666" width="12" style="1" customWidth="1"/>
    <col min="5667" max="5667" width="11" style="1" customWidth="1"/>
    <col min="5668" max="5668" width="10.109375" style="1" customWidth="1"/>
    <col min="5669" max="5669" width="9.109375" style="1" customWidth="1"/>
    <col min="5670" max="5670" width="8.109375" style="1" customWidth="1"/>
    <col min="5671" max="5671" width="7.109375" style="1" customWidth="1"/>
    <col min="5672" max="5672" width="6.109375" style="1" customWidth="1"/>
    <col min="5673" max="5674" width="5.109375" style="1" customWidth="1"/>
    <col min="5675" max="5675" width="36.6640625" style="1" customWidth="1"/>
    <col min="5676" max="5681" width="5.109375" style="1" customWidth="1"/>
    <col min="5682" max="5695" width="6.109375" style="1" customWidth="1"/>
    <col min="5696" max="5697" width="7.109375" style="1" customWidth="1"/>
    <col min="5698" max="5698" width="6.109375" style="1" customWidth="1"/>
    <col min="5699" max="5701" width="7.109375" style="1" customWidth="1"/>
    <col min="5702" max="5702" width="55" style="1" customWidth="1"/>
    <col min="5703" max="5721" width="5.109375" style="1" customWidth="1"/>
    <col min="5722" max="5888" width="8.5546875" style="1"/>
    <col min="5889" max="5889" width="12.44140625" style="1" customWidth="1"/>
    <col min="5890" max="5890" width="12.33203125" style="1" customWidth="1"/>
    <col min="5891" max="5891" width="13.44140625" style="1" customWidth="1"/>
    <col min="5892" max="5892" width="15.5546875" style="1" customWidth="1"/>
    <col min="5893" max="5893" width="9.109375" style="1" customWidth="1"/>
    <col min="5894" max="5894" width="7.88671875" style="1" customWidth="1"/>
    <col min="5895" max="5895" width="9.109375" style="1" customWidth="1"/>
    <col min="5896" max="5896" width="6.6640625" style="1" customWidth="1"/>
    <col min="5897" max="5897" width="14" style="1" customWidth="1"/>
    <col min="5898" max="5899" width="6.5546875" style="1" customWidth="1"/>
    <col min="5900" max="5900" width="11.5546875" style="1" customWidth="1"/>
    <col min="5901" max="5917" width="6.5546875" style="1" customWidth="1"/>
    <col min="5918" max="5918" width="21.109375" style="1" customWidth="1"/>
    <col min="5919" max="5919" width="15" style="1" customWidth="1"/>
    <col min="5920" max="5920" width="14" style="1" customWidth="1"/>
    <col min="5921" max="5921" width="13" style="1" customWidth="1"/>
    <col min="5922" max="5922" width="12" style="1" customWidth="1"/>
    <col min="5923" max="5923" width="11" style="1" customWidth="1"/>
    <col min="5924" max="5924" width="10.109375" style="1" customWidth="1"/>
    <col min="5925" max="5925" width="9.109375" style="1" customWidth="1"/>
    <col min="5926" max="5926" width="8.109375" style="1" customWidth="1"/>
    <col min="5927" max="5927" width="7.109375" style="1" customWidth="1"/>
    <col min="5928" max="5928" width="6.109375" style="1" customWidth="1"/>
    <col min="5929" max="5930" width="5.109375" style="1" customWidth="1"/>
    <col min="5931" max="5931" width="36.6640625" style="1" customWidth="1"/>
    <col min="5932" max="5937" width="5.109375" style="1" customWidth="1"/>
    <col min="5938" max="5951" width="6.109375" style="1" customWidth="1"/>
    <col min="5952" max="5953" width="7.109375" style="1" customWidth="1"/>
    <col min="5954" max="5954" width="6.109375" style="1" customWidth="1"/>
    <col min="5955" max="5957" width="7.109375" style="1" customWidth="1"/>
    <col min="5958" max="5958" width="55" style="1" customWidth="1"/>
    <col min="5959" max="5977" width="5.109375" style="1" customWidth="1"/>
    <col min="5978" max="6144" width="8.5546875" style="1"/>
    <col min="6145" max="6145" width="12.44140625" style="1" customWidth="1"/>
    <col min="6146" max="6146" width="12.33203125" style="1" customWidth="1"/>
    <col min="6147" max="6147" width="13.44140625" style="1" customWidth="1"/>
    <col min="6148" max="6148" width="15.5546875" style="1" customWidth="1"/>
    <col min="6149" max="6149" width="9.109375" style="1" customWidth="1"/>
    <col min="6150" max="6150" width="7.88671875" style="1" customWidth="1"/>
    <col min="6151" max="6151" width="9.109375" style="1" customWidth="1"/>
    <col min="6152" max="6152" width="6.6640625" style="1" customWidth="1"/>
    <col min="6153" max="6153" width="14" style="1" customWidth="1"/>
    <col min="6154" max="6155" width="6.5546875" style="1" customWidth="1"/>
    <col min="6156" max="6156" width="11.5546875" style="1" customWidth="1"/>
    <col min="6157" max="6173" width="6.5546875" style="1" customWidth="1"/>
    <col min="6174" max="6174" width="21.109375" style="1" customWidth="1"/>
    <col min="6175" max="6175" width="15" style="1" customWidth="1"/>
    <col min="6176" max="6176" width="14" style="1" customWidth="1"/>
    <col min="6177" max="6177" width="13" style="1" customWidth="1"/>
    <col min="6178" max="6178" width="12" style="1" customWidth="1"/>
    <col min="6179" max="6179" width="11" style="1" customWidth="1"/>
    <col min="6180" max="6180" width="10.109375" style="1" customWidth="1"/>
    <col min="6181" max="6181" width="9.109375" style="1" customWidth="1"/>
    <col min="6182" max="6182" width="8.109375" style="1" customWidth="1"/>
    <col min="6183" max="6183" width="7.109375" style="1" customWidth="1"/>
    <col min="6184" max="6184" width="6.109375" style="1" customWidth="1"/>
    <col min="6185" max="6186" width="5.109375" style="1" customWidth="1"/>
    <col min="6187" max="6187" width="36.6640625" style="1" customWidth="1"/>
    <col min="6188" max="6193" width="5.109375" style="1" customWidth="1"/>
    <col min="6194" max="6207" width="6.109375" style="1" customWidth="1"/>
    <col min="6208" max="6209" width="7.109375" style="1" customWidth="1"/>
    <col min="6210" max="6210" width="6.109375" style="1" customWidth="1"/>
    <col min="6211" max="6213" width="7.109375" style="1" customWidth="1"/>
    <col min="6214" max="6214" width="55" style="1" customWidth="1"/>
    <col min="6215" max="6233" width="5.109375" style="1" customWidth="1"/>
    <col min="6234" max="6400" width="8.5546875" style="1"/>
    <col min="6401" max="6401" width="12.44140625" style="1" customWidth="1"/>
    <col min="6402" max="6402" width="12.33203125" style="1" customWidth="1"/>
    <col min="6403" max="6403" width="13.44140625" style="1" customWidth="1"/>
    <col min="6404" max="6404" width="15.5546875" style="1" customWidth="1"/>
    <col min="6405" max="6405" width="9.109375" style="1" customWidth="1"/>
    <col min="6406" max="6406" width="7.88671875" style="1" customWidth="1"/>
    <col min="6407" max="6407" width="9.109375" style="1" customWidth="1"/>
    <col min="6408" max="6408" width="6.6640625" style="1" customWidth="1"/>
    <col min="6409" max="6409" width="14" style="1" customWidth="1"/>
    <col min="6410" max="6411" width="6.5546875" style="1" customWidth="1"/>
    <col min="6412" max="6412" width="11.5546875" style="1" customWidth="1"/>
    <col min="6413" max="6429" width="6.5546875" style="1" customWidth="1"/>
    <col min="6430" max="6430" width="21.109375" style="1" customWidth="1"/>
    <col min="6431" max="6431" width="15" style="1" customWidth="1"/>
    <col min="6432" max="6432" width="14" style="1" customWidth="1"/>
    <col min="6433" max="6433" width="13" style="1" customWidth="1"/>
    <col min="6434" max="6434" width="12" style="1" customWidth="1"/>
    <col min="6435" max="6435" width="11" style="1" customWidth="1"/>
    <col min="6436" max="6436" width="10.109375" style="1" customWidth="1"/>
    <col min="6437" max="6437" width="9.109375" style="1" customWidth="1"/>
    <col min="6438" max="6438" width="8.109375" style="1" customWidth="1"/>
    <col min="6439" max="6439" width="7.109375" style="1" customWidth="1"/>
    <col min="6440" max="6440" width="6.109375" style="1" customWidth="1"/>
    <col min="6441" max="6442" width="5.109375" style="1" customWidth="1"/>
    <col min="6443" max="6443" width="36.6640625" style="1" customWidth="1"/>
    <col min="6444" max="6449" width="5.109375" style="1" customWidth="1"/>
    <col min="6450" max="6463" width="6.109375" style="1" customWidth="1"/>
    <col min="6464" max="6465" width="7.109375" style="1" customWidth="1"/>
    <col min="6466" max="6466" width="6.109375" style="1" customWidth="1"/>
    <col min="6467" max="6469" width="7.109375" style="1" customWidth="1"/>
    <col min="6470" max="6470" width="55" style="1" customWidth="1"/>
    <col min="6471" max="6489" width="5.109375" style="1" customWidth="1"/>
    <col min="6490" max="6656" width="8.5546875" style="1"/>
    <col min="6657" max="6657" width="12.44140625" style="1" customWidth="1"/>
    <col min="6658" max="6658" width="12.33203125" style="1" customWidth="1"/>
    <col min="6659" max="6659" width="13.44140625" style="1" customWidth="1"/>
    <col min="6660" max="6660" width="15.5546875" style="1" customWidth="1"/>
    <col min="6661" max="6661" width="9.109375" style="1" customWidth="1"/>
    <col min="6662" max="6662" width="7.88671875" style="1" customWidth="1"/>
    <col min="6663" max="6663" width="9.109375" style="1" customWidth="1"/>
    <col min="6664" max="6664" width="6.6640625" style="1" customWidth="1"/>
    <col min="6665" max="6665" width="14" style="1" customWidth="1"/>
    <col min="6666" max="6667" width="6.5546875" style="1" customWidth="1"/>
    <col min="6668" max="6668" width="11.5546875" style="1" customWidth="1"/>
    <col min="6669" max="6685" width="6.5546875" style="1" customWidth="1"/>
    <col min="6686" max="6686" width="21.109375" style="1" customWidth="1"/>
    <col min="6687" max="6687" width="15" style="1" customWidth="1"/>
    <col min="6688" max="6688" width="14" style="1" customWidth="1"/>
    <col min="6689" max="6689" width="13" style="1" customWidth="1"/>
    <col min="6690" max="6690" width="12" style="1" customWidth="1"/>
    <col min="6691" max="6691" width="11" style="1" customWidth="1"/>
    <col min="6692" max="6692" width="10.109375" style="1" customWidth="1"/>
    <col min="6693" max="6693" width="9.109375" style="1" customWidth="1"/>
    <col min="6694" max="6694" width="8.109375" style="1" customWidth="1"/>
    <col min="6695" max="6695" width="7.109375" style="1" customWidth="1"/>
    <col min="6696" max="6696" width="6.109375" style="1" customWidth="1"/>
    <col min="6697" max="6698" width="5.109375" style="1" customWidth="1"/>
    <col min="6699" max="6699" width="36.6640625" style="1" customWidth="1"/>
    <col min="6700" max="6705" width="5.109375" style="1" customWidth="1"/>
    <col min="6706" max="6719" width="6.109375" style="1" customWidth="1"/>
    <col min="6720" max="6721" width="7.109375" style="1" customWidth="1"/>
    <col min="6722" max="6722" width="6.109375" style="1" customWidth="1"/>
    <col min="6723" max="6725" width="7.109375" style="1" customWidth="1"/>
    <col min="6726" max="6726" width="55" style="1" customWidth="1"/>
    <col min="6727" max="6745" width="5.109375" style="1" customWidth="1"/>
    <col min="6746" max="6912" width="8.5546875" style="1"/>
    <col min="6913" max="6913" width="12.44140625" style="1" customWidth="1"/>
    <col min="6914" max="6914" width="12.33203125" style="1" customWidth="1"/>
    <col min="6915" max="6915" width="13.44140625" style="1" customWidth="1"/>
    <col min="6916" max="6916" width="15.5546875" style="1" customWidth="1"/>
    <col min="6917" max="6917" width="9.109375" style="1" customWidth="1"/>
    <col min="6918" max="6918" width="7.88671875" style="1" customWidth="1"/>
    <col min="6919" max="6919" width="9.109375" style="1" customWidth="1"/>
    <col min="6920" max="6920" width="6.6640625" style="1" customWidth="1"/>
    <col min="6921" max="6921" width="14" style="1" customWidth="1"/>
    <col min="6922" max="6923" width="6.5546875" style="1" customWidth="1"/>
    <col min="6924" max="6924" width="11.5546875" style="1" customWidth="1"/>
    <col min="6925" max="6941" width="6.5546875" style="1" customWidth="1"/>
    <col min="6942" max="6942" width="21.109375" style="1" customWidth="1"/>
    <col min="6943" max="6943" width="15" style="1" customWidth="1"/>
    <col min="6944" max="6944" width="14" style="1" customWidth="1"/>
    <col min="6945" max="6945" width="13" style="1" customWidth="1"/>
    <col min="6946" max="6946" width="12" style="1" customWidth="1"/>
    <col min="6947" max="6947" width="11" style="1" customWidth="1"/>
    <col min="6948" max="6948" width="10.109375" style="1" customWidth="1"/>
    <col min="6949" max="6949" width="9.109375" style="1" customWidth="1"/>
    <col min="6950" max="6950" width="8.109375" style="1" customWidth="1"/>
    <col min="6951" max="6951" width="7.109375" style="1" customWidth="1"/>
    <col min="6952" max="6952" width="6.109375" style="1" customWidth="1"/>
    <col min="6953" max="6954" width="5.109375" style="1" customWidth="1"/>
    <col min="6955" max="6955" width="36.6640625" style="1" customWidth="1"/>
    <col min="6956" max="6961" width="5.109375" style="1" customWidth="1"/>
    <col min="6962" max="6975" width="6.109375" style="1" customWidth="1"/>
    <col min="6976" max="6977" width="7.109375" style="1" customWidth="1"/>
    <col min="6978" max="6978" width="6.109375" style="1" customWidth="1"/>
    <col min="6979" max="6981" width="7.109375" style="1" customWidth="1"/>
    <col min="6982" max="6982" width="55" style="1" customWidth="1"/>
    <col min="6983" max="7001" width="5.109375" style="1" customWidth="1"/>
    <col min="7002" max="7168" width="8.5546875" style="1"/>
    <col min="7169" max="7169" width="12.44140625" style="1" customWidth="1"/>
    <col min="7170" max="7170" width="12.33203125" style="1" customWidth="1"/>
    <col min="7171" max="7171" width="13.44140625" style="1" customWidth="1"/>
    <col min="7172" max="7172" width="15.5546875" style="1" customWidth="1"/>
    <col min="7173" max="7173" width="9.109375" style="1" customWidth="1"/>
    <col min="7174" max="7174" width="7.88671875" style="1" customWidth="1"/>
    <col min="7175" max="7175" width="9.109375" style="1" customWidth="1"/>
    <col min="7176" max="7176" width="6.6640625" style="1" customWidth="1"/>
    <col min="7177" max="7177" width="14" style="1" customWidth="1"/>
    <col min="7178" max="7179" width="6.5546875" style="1" customWidth="1"/>
    <col min="7180" max="7180" width="11.5546875" style="1" customWidth="1"/>
    <col min="7181" max="7197" width="6.5546875" style="1" customWidth="1"/>
    <col min="7198" max="7198" width="21.109375" style="1" customWidth="1"/>
    <col min="7199" max="7199" width="15" style="1" customWidth="1"/>
    <col min="7200" max="7200" width="14" style="1" customWidth="1"/>
    <col min="7201" max="7201" width="13" style="1" customWidth="1"/>
    <col min="7202" max="7202" width="12" style="1" customWidth="1"/>
    <col min="7203" max="7203" width="11" style="1" customWidth="1"/>
    <col min="7204" max="7204" width="10.109375" style="1" customWidth="1"/>
    <col min="7205" max="7205" width="9.109375" style="1" customWidth="1"/>
    <col min="7206" max="7206" width="8.109375" style="1" customWidth="1"/>
    <col min="7207" max="7207" width="7.109375" style="1" customWidth="1"/>
    <col min="7208" max="7208" width="6.109375" style="1" customWidth="1"/>
    <col min="7209" max="7210" width="5.109375" style="1" customWidth="1"/>
    <col min="7211" max="7211" width="36.6640625" style="1" customWidth="1"/>
    <col min="7212" max="7217" width="5.109375" style="1" customWidth="1"/>
    <col min="7218" max="7231" width="6.109375" style="1" customWidth="1"/>
    <col min="7232" max="7233" width="7.109375" style="1" customWidth="1"/>
    <col min="7234" max="7234" width="6.109375" style="1" customWidth="1"/>
    <col min="7235" max="7237" width="7.109375" style="1" customWidth="1"/>
    <col min="7238" max="7238" width="55" style="1" customWidth="1"/>
    <col min="7239" max="7257" width="5.109375" style="1" customWidth="1"/>
    <col min="7258" max="7424" width="8.5546875" style="1"/>
    <col min="7425" max="7425" width="12.44140625" style="1" customWidth="1"/>
    <col min="7426" max="7426" width="12.33203125" style="1" customWidth="1"/>
    <col min="7427" max="7427" width="13.44140625" style="1" customWidth="1"/>
    <col min="7428" max="7428" width="15.5546875" style="1" customWidth="1"/>
    <col min="7429" max="7429" width="9.109375" style="1" customWidth="1"/>
    <col min="7430" max="7430" width="7.88671875" style="1" customWidth="1"/>
    <col min="7431" max="7431" width="9.109375" style="1" customWidth="1"/>
    <col min="7432" max="7432" width="6.6640625" style="1" customWidth="1"/>
    <col min="7433" max="7433" width="14" style="1" customWidth="1"/>
    <col min="7434" max="7435" width="6.5546875" style="1" customWidth="1"/>
    <col min="7436" max="7436" width="11.5546875" style="1" customWidth="1"/>
    <col min="7437" max="7453" width="6.5546875" style="1" customWidth="1"/>
    <col min="7454" max="7454" width="21.109375" style="1" customWidth="1"/>
    <col min="7455" max="7455" width="15" style="1" customWidth="1"/>
    <col min="7456" max="7456" width="14" style="1" customWidth="1"/>
    <col min="7457" max="7457" width="13" style="1" customWidth="1"/>
    <col min="7458" max="7458" width="12" style="1" customWidth="1"/>
    <col min="7459" max="7459" width="11" style="1" customWidth="1"/>
    <col min="7460" max="7460" width="10.109375" style="1" customWidth="1"/>
    <col min="7461" max="7461" width="9.109375" style="1" customWidth="1"/>
    <col min="7462" max="7462" width="8.109375" style="1" customWidth="1"/>
    <col min="7463" max="7463" width="7.109375" style="1" customWidth="1"/>
    <col min="7464" max="7464" width="6.109375" style="1" customWidth="1"/>
    <col min="7465" max="7466" width="5.109375" style="1" customWidth="1"/>
    <col min="7467" max="7467" width="36.6640625" style="1" customWidth="1"/>
    <col min="7468" max="7473" width="5.109375" style="1" customWidth="1"/>
    <col min="7474" max="7487" width="6.109375" style="1" customWidth="1"/>
    <col min="7488" max="7489" width="7.109375" style="1" customWidth="1"/>
    <col min="7490" max="7490" width="6.109375" style="1" customWidth="1"/>
    <col min="7491" max="7493" width="7.109375" style="1" customWidth="1"/>
    <col min="7494" max="7494" width="55" style="1" customWidth="1"/>
    <col min="7495" max="7513" width="5.109375" style="1" customWidth="1"/>
    <col min="7514" max="7680" width="8.5546875" style="1"/>
    <col min="7681" max="7681" width="12.44140625" style="1" customWidth="1"/>
    <col min="7682" max="7682" width="12.33203125" style="1" customWidth="1"/>
    <col min="7683" max="7683" width="13.44140625" style="1" customWidth="1"/>
    <col min="7684" max="7684" width="15.5546875" style="1" customWidth="1"/>
    <col min="7685" max="7685" width="9.109375" style="1" customWidth="1"/>
    <col min="7686" max="7686" width="7.88671875" style="1" customWidth="1"/>
    <col min="7687" max="7687" width="9.109375" style="1" customWidth="1"/>
    <col min="7688" max="7688" width="6.6640625" style="1" customWidth="1"/>
    <col min="7689" max="7689" width="14" style="1" customWidth="1"/>
    <col min="7690" max="7691" width="6.5546875" style="1" customWidth="1"/>
    <col min="7692" max="7692" width="11.5546875" style="1" customWidth="1"/>
    <col min="7693" max="7709" width="6.5546875" style="1" customWidth="1"/>
    <col min="7710" max="7710" width="21.109375" style="1" customWidth="1"/>
    <col min="7711" max="7711" width="15" style="1" customWidth="1"/>
    <col min="7712" max="7712" width="14" style="1" customWidth="1"/>
    <col min="7713" max="7713" width="13" style="1" customWidth="1"/>
    <col min="7714" max="7714" width="12" style="1" customWidth="1"/>
    <col min="7715" max="7715" width="11" style="1" customWidth="1"/>
    <col min="7716" max="7716" width="10.109375" style="1" customWidth="1"/>
    <col min="7717" max="7717" width="9.109375" style="1" customWidth="1"/>
    <col min="7718" max="7718" width="8.109375" style="1" customWidth="1"/>
    <col min="7719" max="7719" width="7.109375" style="1" customWidth="1"/>
    <col min="7720" max="7720" width="6.109375" style="1" customWidth="1"/>
    <col min="7721" max="7722" width="5.109375" style="1" customWidth="1"/>
    <col min="7723" max="7723" width="36.6640625" style="1" customWidth="1"/>
    <col min="7724" max="7729" width="5.109375" style="1" customWidth="1"/>
    <col min="7730" max="7743" width="6.109375" style="1" customWidth="1"/>
    <col min="7744" max="7745" width="7.109375" style="1" customWidth="1"/>
    <col min="7746" max="7746" width="6.109375" style="1" customWidth="1"/>
    <col min="7747" max="7749" width="7.109375" style="1" customWidth="1"/>
    <col min="7750" max="7750" width="55" style="1" customWidth="1"/>
    <col min="7751" max="7769" width="5.109375" style="1" customWidth="1"/>
    <col min="7770" max="7936" width="8.5546875" style="1"/>
    <col min="7937" max="7937" width="12.44140625" style="1" customWidth="1"/>
    <col min="7938" max="7938" width="12.33203125" style="1" customWidth="1"/>
    <col min="7939" max="7939" width="13.44140625" style="1" customWidth="1"/>
    <col min="7940" max="7940" width="15.5546875" style="1" customWidth="1"/>
    <col min="7941" max="7941" width="9.109375" style="1" customWidth="1"/>
    <col min="7942" max="7942" width="7.88671875" style="1" customWidth="1"/>
    <col min="7943" max="7943" width="9.109375" style="1" customWidth="1"/>
    <col min="7944" max="7944" width="6.6640625" style="1" customWidth="1"/>
    <col min="7945" max="7945" width="14" style="1" customWidth="1"/>
    <col min="7946" max="7947" width="6.5546875" style="1" customWidth="1"/>
    <col min="7948" max="7948" width="11.5546875" style="1" customWidth="1"/>
    <col min="7949" max="7965" width="6.5546875" style="1" customWidth="1"/>
    <col min="7966" max="7966" width="21.109375" style="1" customWidth="1"/>
    <col min="7967" max="7967" width="15" style="1" customWidth="1"/>
    <col min="7968" max="7968" width="14" style="1" customWidth="1"/>
    <col min="7969" max="7969" width="13" style="1" customWidth="1"/>
    <col min="7970" max="7970" width="12" style="1" customWidth="1"/>
    <col min="7971" max="7971" width="11" style="1" customWidth="1"/>
    <col min="7972" max="7972" width="10.109375" style="1" customWidth="1"/>
    <col min="7973" max="7973" width="9.109375" style="1" customWidth="1"/>
    <col min="7974" max="7974" width="8.109375" style="1" customWidth="1"/>
    <col min="7975" max="7975" width="7.109375" style="1" customWidth="1"/>
    <col min="7976" max="7976" width="6.109375" style="1" customWidth="1"/>
    <col min="7977" max="7978" width="5.109375" style="1" customWidth="1"/>
    <col min="7979" max="7979" width="36.6640625" style="1" customWidth="1"/>
    <col min="7980" max="7985" width="5.109375" style="1" customWidth="1"/>
    <col min="7986" max="7999" width="6.109375" style="1" customWidth="1"/>
    <col min="8000" max="8001" width="7.109375" style="1" customWidth="1"/>
    <col min="8002" max="8002" width="6.109375" style="1" customWidth="1"/>
    <col min="8003" max="8005" width="7.109375" style="1" customWidth="1"/>
    <col min="8006" max="8006" width="55" style="1" customWidth="1"/>
    <col min="8007" max="8025" width="5.109375" style="1" customWidth="1"/>
    <col min="8026" max="8192" width="8.5546875" style="1"/>
    <col min="8193" max="8193" width="12.44140625" style="1" customWidth="1"/>
    <col min="8194" max="8194" width="12.33203125" style="1" customWidth="1"/>
    <col min="8195" max="8195" width="13.44140625" style="1" customWidth="1"/>
    <col min="8196" max="8196" width="15.5546875" style="1" customWidth="1"/>
    <col min="8197" max="8197" width="9.109375" style="1" customWidth="1"/>
    <col min="8198" max="8198" width="7.88671875" style="1" customWidth="1"/>
    <col min="8199" max="8199" width="9.109375" style="1" customWidth="1"/>
    <col min="8200" max="8200" width="6.6640625" style="1" customWidth="1"/>
    <col min="8201" max="8201" width="14" style="1" customWidth="1"/>
    <col min="8202" max="8203" width="6.5546875" style="1" customWidth="1"/>
    <col min="8204" max="8204" width="11.5546875" style="1" customWidth="1"/>
    <col min="8205" max="8221" width="6.5546875" style="1" customWidth="1"/>
    <col min="8222" max="8222" width="21.109375" style="1" customWidth="1"/>
    <col min="8223" max="8223" width="15" style="1" customWidth="1"/>
    <col min="8224" max="8224" width="14" style="1" customWidth="1"/>
    <col min="8225" max="8225" width="13" style="1" customWidth="1"/>
    <col min="8226" max="8226" width="12" style="1" customWidth="1"/>
    <col min="8227" max="8227" width="11" style="1" customWidth="1"/>
    <col min="8228" max="8228" width="10.109375" style="1" customWidth="1"/>
    <col min="8229" max="8229" width="9.109375" style="1" customWidth="1"/>
    <col min="8230" max="8230" width="8.109375" style="1" customWidth="1"/>
    <col min="8231" max="8231" width="7.109375" style="1" customWidth="1"/>
    <col min="8232" max="8232" width="6.109375" style="1" customWidth="1"/>
    <col min="8233" max="8234" width="5.109375" style="1" customWidth="1"/>
    <col min="8235" max="8235" width="36.6640625" style="1" customWidth="1"/>
    <col min="8236" max="8241" width="5.109375" style="1" customWidth="1"/>
    <col min="8242" max="8255" width="6.109375" style="1" customWidth="1"/>
    <col min="8256" max="8257" width="7.109375" style="1" customWidth="1"/>
    <col min="8258" max="8258" width="6.109375" style="1" customWidth="1"/>
    <col min="8259" max="8261" width="7.109375" style="1" customWidth="1"/>
    <col min="8262" max="8262" width="55" style="1" customWidth="1"/>
    <col min="8263" max="8281" width="5.109375" style="1" customWidth="1"/>
    <col min="8282" max="8448" width="8.5546875" style="1"/>
    <col min="8449" max="8449" width="12.44140625" style="1" customWidth="1"/>
    <col min="8450" max="8450" width="12.33203125" style="1" customWidth="1"/>
    <col min="8451" max="8451" width="13.44140625" style="1" customWidth="1"/>
    <col min="8452" max="8452" width="15.5546875" style="1" customWidth="1"/>
    <col min="8453" max="8453" width="9.109375" style="1" customWidth="1"/>
    <col min="8454" max="8454" width="7.88671875" style="1" customWidth="1"/>
    <col min="8455" max="8455" width="9.109375" style="1" customWidth="1"/>
    <col min="8456" max="8456" width="6.6640625" style="1" customWidth="1"/>
    <col min="8457" max="8457" width="14" style="1" customWidth="1"/>
    <col min="8458" max="8459" width="6.5546875" style="1" customWidth="1"/>
    <col min="8460" max="8460" width="11.5546875" style="1" customWidth="1"/>
    <col min="8461" max="8477" width="6.5546875" style="1" customWidth="1"/>
    <col min="8478" max="8478" width="21.109375" style="1" customWidth="1"/>
    <col min="8479" max="8479" width="15" style="1" customWidth="1"/>
    <col min="8480" max="8480" width="14" style="1" customWidth="1"/>
    <col min="8481" max="8481" width="13" style="1" customWidth="1"/>
    <col min="8482" max="8482" width="12" style="1" customWidth="1"/>
    <col min="8483" max="8483" width="11" style="1" customWidth="1"/>
    <col min="8484" max="8484" width="10.109375" style="1" customWidth="1"/>
    <col min="8485" max="8485" width="9.109375" style="1" customWidth="1"/>
    <col min="8486" max="8486" width="8.109375" style="1" customWidth="1"/>
    <col min="8487" max="8487" width="7.109375" style="1" customWidth="1"/>
    <col min="8488" max="8488" width="6.109375" style="1" customWidth="1"/>
    <col min="8489" max="8490" width="5.109375" style="1" customWidth="1"/>
    <col min="8491" max="8491" width="36.6640625" style="1" customWidth="1"/>
    <col min="8492" max="8497" width="5.109375" style="1" customWidth="1"/>
    <col min="8498" max="8511" width="6.109375" style="1" customWidth="1"/>
    <col min="8512" max="8513" width="7.109375" style="1" customWidth="1"/>
    <col min="8514" max="8514" width="6.109375" style="1" customWidth="1"/>
    <col min="8515" max="8517" width="7.109375" style="1" customWidth="1"/>
    <col min="8518" max="8518" width="55" style="1" customWidth="1"/>
    <col min="8519" max="8537" width="5.109375" style="1" customWidth="1"/>
    <col min="8538" max="8704" width="8.5546875" style="1"/>
    <col min="8705" max="8705" width="12.44140625" style="1" customWidth="1"/>
    <col min="8706" max="8706" width="12.33203125" style="1" customWidth="1"/>
    <col min="8707" max="8707" width="13.44140625" style="1" customWidth="1"/>
    <col min="8708" max="8708" width="15.5546875" style="1" customWidth="1"/>
    <col min="8709" max="8709" width="9.109375" style="1" customWidth="1"/>
    <col min="8710" max="8710" width="7.88671875" style="1" customWidth="1"/>
    <col min="8711" max="8711" width="9.109375" style="1" customWidth="1"/>
    <col min="8712" max="8712" width="6.6640625" style="1" customWidth="1"/>
    <col min="8713" max="8713" width="14" style="1" customWidth="1"/>
    <col min="8714" max="8715" width="6.5546875" style="1" customWidth="1"/>
    <col min="8716" max="8716" width="11.5546875" style="1" customWidth="1"/>
    <col min="8717" max="8733" width="6.5546875" style="1" customWidth="1"/>
    <col min="8734" max="8734" width="21.109375" style="1" customWidth="1"/>
    <col min="8735" max="8735" width="15" style="1" customWidth="1"/>
    <col min="8736" max="8736" width="14" style="1" customWidth="1"/>
    <col min="8737" max="8737" width="13" style="1" customWidth="1"/>
    <col min="8738" max="8738" width="12" style="1" customWidth="1"/>
    <col min="8739" max="8739" width="11" style="1" customWidth="1"/>
    <col min="8740" max="8740" width="10.109375" style="1" customWidth="1"/>
    <col min="8741" max="8741" width="9.109375" style="1" customWidth="1"/>
    <col min="8742" max="8742" width="8.109375" style="1" customWidth="1"/>
    <col min="8743" max="8743" width="7.109375" style="1" customWidth="1"/>
    <col min="8744" max="8744" width="6.109375" style="1" customWidth="1"/>
    <col min="8745" max="8746" width="5.109375" style="1" customWidth="1"/>
    <col min="8747" max="8747" width="36.6640625" style="1" customWidth="1"/>
    <col min="8748" max="8753" width="5.109375" style="1" customWidth="1"/>
    <col min="8754" max="8767" width="6.109375" style="1" customWidth="1"/>
    <col min="8768" max="8769" width="7.109375" style="1" customWidth="1"/>
    <col min="8770" max="8770" width="6.109375" style="1" customWidth="1"/>
    <col min="8771" max="8773" width="7.109375" style="1" customWidth="1"/>
    <col min="8774" max="8774" width="55" style="1" customWidth="1"/>
    <col min="8775" max="8793" width="5.109375" style="1" customWidth="1"/>
    <col min="8794" max="8960" width="8.5546875" style="1"/>
    <col min="8961" max="8961" width="12.44140625" style="1" customWidth="1"/>
    <col min="8962" max="8962" width="12.33203125" style="1" customWidth="1"/>
    <col min="8963" max="8963" width="13.44140625" style="1" customWidth="1"/>
    <col min="8964" max="8964" width="15.5546875" style="1" customWidth="1"/>
    <col min="8965" max="8965" width="9.109375" style="1" customWidth="1"/>
    <col min="8966" max="8966" width="7.88671875" style="1" customWidth="1"/>
    <col min="8967" max="8967" width="9.109375" style="1" customWidth="1"/>
    <col min="8968" max="8968" width="6.6640625" style="1" customWidth="1"/>
    <col min="8969" max="8969" width="14" style="1" customWidth="1"/>
    <col min="8970" max="8971" width="6.5546875" style="1" customWidth="1"/>
    <col min="8972" max="8972" width="11.5546875" style="1" customWidth="1"/>
    <col min="8973" max="8989" width="6.5546875" style="1" customWidth="1"/>
    <col min="8990" max="8990" width="21.109375" style="1" customWidth="1"/>
    <col min="8991" max="8991" width="15" style="1" customWidth="1"/>
    <col min="8992" max="8992" width="14" style="1" customWidth="1"/>
    <col min="8993" max="8993" width="13" style="1" customWidth="1"/>
    <col min="8994" max="8994" width="12" style="1" customWidth="1"/>
    <col min="8995" max="8995" width="11" style="1" customWidth="1"/>
    <col min="8996" max="8996" width="10.109375" style="1" customWidth="1"/>
    <col min="8997" max="8997" width="9.109375" style="1" customWidth="1"/>
    <col min="8998" max="8998" width="8.109375" style="1" customWidth="1"/>
    <col min="8999" max="8999" width="7.109375" style="1" customWidth="1"/>
    <col min="9000" max="9000" width="6.109375" style="1" customWidth="1"/>
    <col min="9001" max="9002" width="5.109375" style="1" customWidth="1"/>
    <col min="9003" max="9003" width="36.6640625" style="1" customWidth="1"/>
    <col min="9004" max="9009" width="5.109375" style="1" customWidth="1"/>
    <col min="9010" max="9023" width="6.109375" style="1" customWidth="1"/>
    <col min="9024" max="9025" width="7.109375" style="1" customWidth="1"/>
    <col min="9026" max="9026" width="6.109375" style="1" customWidth="1"/>
    <col min="9027" max="9029" width="7.109375" style="1" customWidth="1"/>
    <col min="9030" max="9030" width="55" style="1" customWidth="1"/>
    <col min="9031" max="9049" width="5.109375" style="1" customWidth="1"/>
    <col min="9050" max="9216" width="8.5546875" style="1"/>
    <col min="9217" max="9217" width="12.44140625" style="1" customWidth="1"/>
    <col min="9218" max="9218" width="12.33203125" style="1" customWidth="1"/>
    <col min="9219" max="9219" width="13.44140625" style="1" customWidth="1"/>
    <col min="9220" max="9220" width="15.5546875" style="1" customWidth="1"/>
    <col min="9221" max="9221" width="9.109375" style="1" customWidth="1"/>
    <col min="9222" max="9222" width="7.88671875" style="1" customWidth="1"/>
    <col min="9223" max="9223" width="9.109375" style="1" customWidth="1"/>
    <col min="9224" max="9224" width="6.6640625" style="1" customWidth="1"/>
    <col min="9225" max="9225" width="14" style="1" customWidth="1"/>
    <col min="9226" max="9227" width="6.5546875" style="1" customWidth="1"/>
    <col min="9228" max="9228" width="11.5546875" style="1" customWidth="1"/>
    <col min="9229" max="9245" width="6.5546875" style="1" customWidth="1"/>
    <col min="9246" max="9246" width="21.109375" style="1" customWidth="1"/>
    <col min="9247" max="9247" width="15" style="1" customWidth="1"/>
    <col min="9248" max="9248" width="14" style="1" customWidth="1"/>
    <col min="9249" max="9249" width="13" style="1" customWidth="1"/>
    <col min="9250" max="9250" width="12" style="1" customWidth="1"/>
    <col min="9251" max="9251" width="11" style="1" customWidth="1"/>
    <col min="9252" max="9252" width="10.109375" style="1" customWidth="1"/>
    <col min="9253" max="9253" width="9.109375" style="1" customWidth="1"/>
    <col min="9254" max="9254" width="8.109375" style="1" customWidth="1"/>
    <col min="9255" max="9255" width="7.109375" style="1" customWidth="1"/>
    <col min="9256" max="9256" width="6.109375" style="1" customWidth="1"/>
    <col min="9257" max="9258" width="5.109375" style="1" customWidth="1"/>
    <col min="9259" max="9259" width="36.6640625" style="1" customWidth="1"/>
    <col min="9260" max="9265" width="5.109375" style="1" customWidth="1"/>
    <col min="9266" max="9279" width="6.109375" style="1" customWidth="1"/>
    <col min="9280" max="9281" width="7.109375" style="1" customWidth="1"/>
    <col min="9282" max="9282" width="6.109375" style="1" customWidth="1"/>
    <col min="9283" max="9285" width="7.109375" style="1" customWidth="1"/>
    <col min="9286" max="9286" width="55" style="1" customWidth="1"/>
    <col min="9287" max="9305" width="5.109375" style="1" customWidth="1"/>
    <col min="9306" max="9472" width="8.5546875" style="1"/>
    <col min="9473" max="9473" width="12.44140625" style="1" customWidth="1"/>
    <col min="9474" max="9474" width="12.33203125" style="1" customWidth="1"/>
    <col min="9475" max="9475" width="13.44140625" style="1" customWidth="1"/>
    <col min="9476" max="9476" width="15.5546875" style="1" customWidth="1"/>
    <col min="9477" max="9477" width="9.109375" style="1" customWidth="1"/>
    <col min="9478" max="9478" width="7.88671875" style="1" customWidth="1"/>
    <col min="9479" max="9479" width="9.109375" style="1" customWidth="1"/>
    <col min="9480" max="9480" width="6.6640625" style="1" customWidth="1"/>
    <col min="9481" max="9481" width="14" style="1" customWidth="1"/>
    <col min="9482" max="9483" width="6.5546875" style="1" customWidth="1"/>
    <col min="9484" max="9484" width="11.5546875" style="1" customWidth="1"/>
    <col min="9485" max="9501" width="6.5546875" style="1" customWidth="1"/>
    <col min="9502" max="9502" width="21.109375" style="1" customWidth="1"/>
    <col min="9503" max="9503" width="15" style="1" customWidth="1"/>
    <col min="9504" max="9504" width="14" style="1" customWidth="1"/>
    <col min="9505" max="9505" width="13" style="1" customWidth="1"/>
    <col min="9506" max="9506" width="12" style="1" customWidth="1"/>
    <col min="9507" max="9507" width="11" style="1" customWidth="1"/>
    <col min="9508" max="9508" width="10.109375" style="1" customWidth="1"/>
    <col min="9509" max="9509" width="9.109375" style="1" customWidth="1"/>
    <col min="9510" max="9510" width="8.109375" style="1" customWidth="1"/>
    <col min="9511" max="9511" width="7.109375" style="1" customWidth="1"/>
    <col min="9512" max="9512" width="6.109375" style="1" customWidth="1"/>
    <col min="9513" max="9514" width="5.109375" style="1" customWidth="1"/>
    <col min="9515" max="9515" width="36.6640625" style="1" customWidth="1"/>
    <col min="9516" max="9521" width="5.109375" style="1" customWidth="1"/>
    <col min="9522" max="9535" width="6.109375" style="1" customWidth="1"/>
    <col min="9536" max="9537" width="7.109375" style="1" customWidth="1"/>
    <col min="9538" max="9538" width="6.109375" style="1" customWidth="1"/>
    <col min="9539" max="9541" width="7.109375" style="1" customWidth="1"/>
    <col min="9542" max="9542" width="55" style="1" customWidth="1"/>
    <col min="9543" max="9561" width="5.109375" style="1" customWidth="1"/>
    <col min="9562" max="9728" width="8.5546875" style="1"/>
    <col min="9729" max="9729" width="12.44140625" style="1" customWidth="1"/>
    <col min="9730" max="9730" width="12.33203125" style="1" customWidth="1"/>
    <col min="9731" max="9731" width="13.44140625" style="1" customWidth="1"/>
    <col min="9732" max="9732" width="15.5546875" style="1" customWidth="1"/>
    <col min="9733" max="9733" width="9.109375" style="1" customWidth="1"/>
    <col min="9734" max="9734" width="7.88671875" style="1" customWidth="1"/>
    <col min="9735" max="9735" width="9.109375" style="1" customWidth="1"/>
    <col min="9736" max="9736" width="6.6640625" style="1" customWidth="1"/>
    <col min="9737" max="9737" width="14" style="1" customWidth="1"/>
    <col min="9738" max="9739" width="6.5546875" style="1" customWidth="1"/>
    <col min="9740" max="9740" width="11.5546875" style="1" customWidth="1"/>
    <col min="9741" max="9757" width="6.5546875" style="1" customWidth="1"/>
    <col min="9758" max="9758" width="21.109375" style="1" customWidth="1"/>
    <col min="9759" max="9759" width="15" style="1" customWidth="1"/>
    <col min="9760" max="9760" width="14" style="1" customWidth="1"/>
    <col min="9761" max="9761" width="13" style="1" customWidth="1"/>
    <col min="9762" max="9762" width="12" style="1" customWidth="1"/>
    <col min="9763" max="9763" width="11" style="1" customWidth="1"/>
    <col min="9764" max="9764" width="10.109375" style="1" customWidth="1"/>
    <col min="9765" max="9765" width="9.109375" style="1" customWidth="1"/>
    <col min="9766" max="9766" width="8.109375" style="1" customWidth="1"/>
    <col min="9767" max="9767" width="7.109375" style="1" customWidth="1"/>
    <col min="9768" max="9768" width="6.109375" style="1" customWidth="1"/>
    <col min="9769" max="9770" width="5.109375" style="1" customWidth="1"/>
    <col min="9771" max="9771" width="36.6640625" style="1" customWidth="1"/>
    <col min="9772" max="9777" width="5.109375" style="1" customWidth="1"/>
    <col min="9778" max="9791" width="6.109375" style="1" customWidth="1"/>
    <col min="9792" max="9793" width="7.109375" style="1" customWidth="1"/>
    <col min="9794" max="9794" width="6.109375" style="1" customWidth="1"/>
    <col min="9795" max="9797" width="7.109375" style="1" customWidth="1"/>
    <col min="9798" max="9798" width="55" style="1" customWidth="1"/>
    <col min="9799" max="9817" width="5.109375" style="1" customWidth="1"/>
    <col min="9818" max="9984" width="8.5546875" style="1"/>
    <col min="9985" max="9985" width="12.44140625" style="1" customWidth="1"/>
    <col min="9986" max="9986" width="12.33203125" style="1" customWidth="1"/>
    <col min="9987" max="9987" width="13.44140625" style="1" customWidth="1"/>
    <col min="9988" max="9988" width="15.5546875" style="1" customWidth="1"/>
    <col min="9989" max="9989" width="9.109375" style="1" customWidth="1"/>
    <col min="9990" max="9990" width="7.88671875" style="1" customWidth="1"/>
    <col min="9991" max="9991" width="9.109375" style="1" customWidth="1"/>
    <col min="9992" max="9992" width="6.6640625" style="1" customWidth="1"/>
    <col min="9993" max="9993" width="14" style="1" customWidth="1"/>
    <col min="9994" max="9995" width="6.5546875" style="1" customWidth="1"/>
    <col min="9996" max="9996" width="11.5546875" style="1" customWidth="1"/>
    <col min="9997" max="10013" width="6.5546875" style="1" customWidth="1"/>
    <col min="10014" max="10014" width="21.109375" style="1" customWidth="1"/>
    <col min="10015" max="10015" width="15" style="1" customWidth="1"/>
    <col min="10016" max="10016" width="14" style="1" customWidth="1"/>
    <col min="10017" max="10017" width="13" style="1" customWidth="1"/>
    <col min="10018" max="10018" width="12" style="1" customWidth="1"/>
    <col min="10019" max="10019" width="11" style="1" customWidth="1"/>
    <col min="10020" max="10020" width="10.109375" style="1" customWidth="1"/>
    <col min="10021" max="10021" width="9.109375" style="1" customWidth="1"/>
    <col min="10022" max="10022" width="8.109375" style="1" customWidth="1"/>
    <col min="10023" max="10023" width="7.109375" style="1" customWidth="1"/>
    <col min="10024" max="10024" width="6.109375" style="1" customWidth="1"/>
    <col min="10025" max="10026" width="5.109375" style="1" customWidth="1"/>
    <col min="10027" max="10027" width="36.6640625" style="1" customWidth="1"/>
    <col min="10028" max="10033" width="5.109375" style="1" customWidth="1"/>
    <col min="10034" max="10047" width="6.109375" style="1" customWidth="1"/>
    <col min="10048" max="10049" width="7.109375" style="1" customWidth="1"/>
    <col min="10050" max="10050" width="6.109375" style="1" customWidth="1"/>
    <col min="10051" max="10053" width="7.109375" style="1" customWidth="1"/>
    <col min="10054" max="10054" width="55" style="1" customWidth="1"/>
    <col min="10055" max="10073" width="5.109375" style="1" customWidth="1"/>
    <col min="10074" max="10240" width="8.5546875" style="1"/>
    <col min="10241" max="10241" width="12.44140625" style="1" customWidth="1"/>
    <col min="10242" max="10242" width="12.33203125" style="1" customWidth="1"/>
    <col min="10243" max="10243" width="13.44140625" style="1" customWidth="1"/>
    <col min="10244" max="10244" width="15.5546875" style="1" customWidth="1"/>
    <col min="10245" max="10245" width="9.109375" style="1" customWidth="1"/>
    <col min="10246" max="10246" width="7.88671875" style="1" customWidth="1"/>
    <col min="10247" max="10247" width="9.109375" style="1" customWidth="1"/>
    <col min="10248" max="10248" width="6.6640625" style="1" customWidth="1"/>
    <col min="10249" max="10249" width="14" style="1" customWidth="1"/>
    <col min="10250" max="10251" width="6.5546875" style="1" customWidth="1"/>
    <col min="10252" max="10252" width="11.5546875" style="1" customWidth="1"/>
    <col min="10253" max="10269" width="6.5546875" style="1" customWidth="1"/>
    <col min="10270" max="10270" width="21.109375" style="1" customWidth="1"/>
    <col min="10271" max="10271" width="15" style="1" customWidth="1"/>
    <col min="10272" max="10272" width="14" style="1" customWidth="1"/>
    <col min="10273" max="10273" width="13" style="1" customWidth="1"/>
    <col min="10274" max="10274" width="12" style="1" customWidth="1"/>
    <col min="10275" max="10275" width="11" style="1" customWidth="1"/>
    <col min="10276" max="10276" width="10.109375" style="1" customWidth="1"/>
    <col min="10277" max="10277" width="9.109375" style="1" customWidth="1"/>
    <col min="10278" max="10278" width="8.109375" style="1" customWidth="1"/>
    <col min="10279" max="10279" width="7.109375" style="1" customWidth="1"/>
    <col min="10280" max="10280" width="6.109375" style="1" customWidth="1"/>
    <col min="10281" max="10282" width="5.109375" style="1" customWidth="1"/>
    <col min="10283" max="10283" width="36.6640625" style="1" customWidth="1"/>
    <col min="10284" max="10289" width="5.109375" style="1" customWidth="1"/>
    <col min="10290" max="10303" width="6.109375" style="1" customWidth="1"/>
    <col min="10304" max="10305" width="7.109375" style="1" customWidth="1"/>
    <col min="10306" max="10306" width="6.109375" style="1" customWidth="1"/>
    <col min="10307" max="10309" width="7.109375" style="1" customWidth="1"/>
    <col min="10310" max="10310" width="55" style="1" customWidth="1"/>
    <col min="10311" max="10329" width="5.109375" style="1" customWidth="1"/>
    <col min="10330" max="10496" width="8.5546875" style="1"/>
    <col min="10497" max="10497" width="12.44140625" style="1" customWidth="1"/>
    <col min="10498" max="10498" width="12.33203125" style="1" customWidth="1"/>
    <col min="10499" max="10499" width="13.44140625" style="1" customWidth="1"/>
    <col min="10500" max="10500" width="15.5546875" style="1" customWidth="1"/>
    <col min="10501" max="10501" width="9.109375" style="1" customWidth="1"/>
    <col min="10502" max="10502" width="7.88671875" style="1" customWidth="1"/>
    <col min="10503" max="10503" width="9.109375" style="1" customWidth="1"/>
    <col min="10504" max="10504" width="6.6640625" style="1" customWidth="1"/>
    <col min="10505" max="10505" width="14" style="1" customWidth="1"/>
    <col min="10506" max="10507" width="6.5546875" style="1" customWidth="1"/>
    <col min="10508" max="10508" width="11.5546875" style="1" customWidth="1"/>
    <col min="10509" max="10525" width="6.5546875" style="1" customWidth="1"/>
    <col min="10526" max="10526" width="21.109375" style="1" customWidth="1"/>
    <col min="10527" max="10527" width="15" style="1" customWidth="1"/>
    <col min="10528" max="10528" width="14" style="1" customWidth="1"/>
    <col min="10529" max="10529" width="13" style="1" customWidth="1"/>
    <col min="10530" max="10530" width="12" style="1" customWidth="1"/>
    <col min="10531" max="10531" width="11" style="1" customWidth="1"/>
    <col min="10532" max="10532" width="10.109375" style="1" customWidth="1"/>
    <col min="10533" max="10533" width="9.109375" style="1" customWidth="1"/>
    <col min="10534" max="10534" width="8.109375" style="1" customWidth="1"/>
    <col min="10535" max="10535" width="7.109375" style="1" customWidth="1"/>
    <col min="10536" max="10536" width="6.109375" style="1" customWidth="1"/>
    <col min="10537" max="10538" width="5.109375" style="1" customWidth="1"/>
    <col min="10539" max="10539" width="36.6640625" style="1" customWidth="1"/>
    <col min="10540" max="10545" width="5.109375" style="1" customWidth="1"/>
    <col min="10546" max="10559" width="6.109375" style="1" customWidth="1"/>
    <col min="10560" max="10561" width="7.109375" style="1" customWidth="1"/>
    <col min="10562" max="10562" width="6.109375" style="1" customWidth="1"/>
    <col min="10563" max="10565" width="7.109375" style="1" customWidth="1"/>
    <col min="10566" max="10566" width="55" style="1" customWidth="1"/>
    <col min="10567" max="10585" width="5.109375" style="1" customWidth="1"/>
    <col min="10586" max="10752" width="8.5546875" style="1"/>
    <col min="10753" max="10753" width="12.44140625" style="1" customWidth="1"/>
    <col min="10754" max="10754" width="12.33203125" style="1" customWidth="1"/>
    <col min="10755" max="10755" width="13.44140625" style="1" customWidth="1"/>
    <col min="10756" max="10756" width="15.5546875" style="1" customWidth="1"/>
    <col min="10757" max="10757" width="9.109375" style="1" customWidth="1"/>
    <col min="10758" max="10758" width="7.88671875" style="1" customWidth="1"/>
    <col min="10759" max="10759" width="9.109375" style="1" customWidth="1"/>
    <col min="10760" max="10760" width="6.6640625" style="1" customWidth="1"/>
    <col min="10761" max="10761" width="14" style="1" customWidth="1"/>
    <col min="10762" max="10763" width="6.5546875" style="1" customWidth="1"/>
    <col min="10764" max="10764" width="11.5546875" style="1" customWidth="1"/>
    <col min="10765" max="10781" width="6.5546875" style="1" customWidth="1"/>
    <col min="10782" max="10782" width="21.109375" style="1" customWidth="1"/>
    <col min="10783" max="10783" width="15" style="1" customWidth="1"/>
    <col min="10784" max="10784" width="14" style="1" customWidth="1"/>
    <col min="10785" max="10785" width="13" style="1" customWidth="1"/>
    <col min="10786" max="10786" width="12" style="1" customWidth="1"/>
    <col min="10787" max="10787" width="11" style="1" customWidth="1"/>
    <col min="10788" max="10788" width="10.109375" style="1" customWidth="1"/>
    <col min="10789" max="10789" width="9.109375" style="1" customWidth="1"/>
    <col min="10790" max="10790" width="8.109375" style="1" customWidth="1"/>
    <col min="10791" max="10791" width="7.109375" style="1" customWidth="1"/>
    <col min="10792" max="10792" width="6.109375" style="1" customWidth="1"/>
    <col min="10793" max="10794" width="5.109375" style="1" customWidth="1"/>
    <col min="10795" max="10795" width="36.6640625" style="1" customWidth="1"/>
    <col min="10796" max="10801" width="5.109375" style="1" customWidth="1"/>
    <col min="10802" max="10815" width="6.109375" style="1" customWidth="1"/>
    <col min="10816" max="10817" width="7.109375" style="1" customWidth="1"/>
    <col min="10818" max="10818" width="6.109375" style="1" customWidth="1"/>
    <col min="10819" max="10821" width="7.109375" style="1" customWidth="1"/>
    <col min="10822" max="10822" width="55" style="1" customWidth="1"/>
    <col min="10823" max="10841" width="5.109375" style="1" customWidth="1"/>
    <col min="10842" max="11008" width="8.5546875" style="1"/>
    <col min="11009" max="11009" width="12.44140625" style="1" customWidth="1"/>
    <col min="11010" max="11010" width="12.33203125" style="1" customWidth="1"/>
    <col min="11011" max="11011" width="13.44140625" style="1" customWidth="1"/>
    <col min="11012" max="11012" width="15.5546875" style="1" customWidth="1"/>
    <col min="11013" max="11013" width="9.109375" style="1" customWidth="1"/>
    <col min="11014" max="11014" width="7.88671875" style="1" customWidth="1"/>
    <col min="11015" max="11015" width="9.109375" style="1" customWidth="1"/>
    <col min="11016" max="11016" width="6.6640625" style="1" customWidth="1"/>
    <col min="11017" max="11017" width="14" style="1" customWidth="1"/>
    <col min="11018" max="11019" width="6.5546875" style="1" customWidth="1"/>
    <col min="11020" max="11020" width="11.5546875" style="1" customWidth="1"/>
    <col min="11021" max="11037" width="6.5546875" style="1" customWidth="1"/>
    <col min="11038" max="11038" width="21.109375" style="1" customWidth="1"/>
    <col min="11039" max="11039" width="15" style="1" customWidth="1"/>
    <col min="11040" max="11040" width="14" style="1" customWidth="1"/>
    <col min="11041" max="11041" width="13" style="1" customWidth="1"/>
    <col min="11042" max="11042" width="12" style="1" customWidth="1"/>
    <col min="11043" max="11043" width="11" style="1" customWidth="1"/>
    <col min="11044" max="11044" width="10.109375" style="1" customWidth="1"/>
    <col min="11045" max="11045" width="9.109375" style="1" customWidth="1"/>
    <col min="11046" max="11046" width="8.109375" style="1" customWidth="1"/>
    <col min="11047" max="11047" width="7.109375" style="1" customWidth="1"/>
    <col min="11048" max="11048" width="6.109375" style="1" customWidth="1"/>
    <col min="11049" max="11050" width="5.109375" style="1" customWidth="1"/>
    <col min="11051" max="11051" width="36.6640625" style="1" customWidth="1"/>
    <col min="11052" max="11057" width="5.109375" style="1" customWidth="1"/>
    <col min="11058" max="11071" width="6.109375" style="1" customWidth="1"/>
    <col min="11072" max="11073" width="7.109375" style="1" customWidth="1"/>
    <col min="11074" max="11074" width="6.109375" style="1" customWidth="1"/>
    <col min="11075" max="11077" width="7.109375" style="1" customWidth="1"/>
    <col min="11078" max="11078" width="55" style="1" customWidth="1"/>
    <col min="11079" max="11097" width="5.109375" style="1" customWidth="1"/>
    <col min="11098" max="11264" width="8.5546875" style="1"/>
    <col min="11265" max="11265" width="12.44140625" style="1" customWidth="1"/>
    <col min="11266" max="11266" width="12.33203125" style="1" customWidth="1"/>
    <col min="11267" max="11267" width="13.44140625" style="1" customWidth="1"/>
    <col min="11268" max="11268" width="15.5546875" style="1" customWidth="1"/>
    <col min="11269" max="11269" width="9.109375" style="1" customWidth="1"/>
    <col min="11270" max="11270" width="7.88671875" style="1" customWidth="1"/>
    <col min="11271" max="11271" width="9.109375" style="1" customWidth="1"/>
    <col min="11272" max="11272" width="6.6640625" style="1" customWidth="1"/>
    <col min="11273" max="11273" width="14" style="1" customWidth="1"/>
    <col min="11274" max="11275" width="6.5546875" style="1" customWidth="1"/>
    <col min="11276" max="11276" width="11.5546875" style="1" customWidth="1"/>
    <col min="11277" max="11293" width="6.5546875" style="1" customWidth="1"/>
    <col min="11294" max="11294" width="21.109375" style="1" customWidth="1"/>
    <col min="11295" max="11295" width="15" style="1" customWidth="1"/>
    <col min="11296" max="11296" width="14" style="1" customWidth="1"/>
    <col min="11297" max="11297" width="13" style="1" customWidth="1"/>
    <col min="11298" max="11298" width="12" style="1" customWidth="1"/>
    <col min="11299" max="11299" width="11" style="1" customWidth="1"/>
    <col min="11300" max="11300" width="10.109375" style="1" customWidth="1"/>
    <col min="11301" max="11301" width="9.109375" style="1" customWidth="1"/>
    <col min="11302" max="11302" width="8.109375" style="1" customWidth="1"/>
    <col min="11303" max="11303" width="7.109375" style="1" customWidth="1"/>
    <col min="11304" max="11304" width="6.109375" style="1" customWidth="1"/>
    <col min="11305" max="11306" width="5.109375" style="1" customWidth="1"/>
    <col min="11307" max="11307" width="36.6640625" style="1" customWidth="1"/>
    <col min="11308" max="11313" width="5.109375" style="1" customWidth="1"/>
    <col min="11314" max="11327" width="6.109375" style="1" customWidth="1"/>
    <col min="11328" max="11329" width="7.109375" style="1" customWidth="1"/>
    <col min="11330" max="11330" width="6.109375" style="1" customWidth="1"/>
    <col min="11331" max="11333" width="7.109375" style="1" customWidth="1"/>
    <col min="11334" max="11334" width="55" style="1" customWidth="1"/>
    <col min="11335" max="11353" width="5.109375" style="1" customWidth="1"/>
    <col min="11354" max="11520" width="8.5546875" style="1"/>
    <col min="11521" max="11521" width="12.44140625" style="1" customWidth="1"/>
    <col min="11522" max="11522" width="12.33203125" style="1" customWidth="1"/>
    <col min="11523" max="11523" width="13.44140625" style="1" customWidth="1"/>
    <col min="11524" max="11524" width="15.5546875" style="1" customWidth="1"/>
    <col min="11525" max="11525" width="9.109375" style="1" customWidth="1"/>
    <col min="11526" max="11526" width="7.88671875" style="1" customWidth="1"/>
    <col min="11527" max="11527" width="9.109375" style="1" customWidth="1"/>
    <col min="11528" max="11528" width="6.6640625" style="1" customWidth="1"/>
    <col min="11529" max="11529" width="14" style="1" customWidth="1"/>
    <col min="11530" max="11531" width="6.5546875" style="1" customWidth="1"/>
    <col min="11532" max="11532" width="11.5546875" style="1" customWidth="1"/>
    <col min="11533" max="11549" width="6.5546875" style="1" customWidth="1"/>
    <col min="11550" max="11550" width="21.109375" style="1" customWidth="1"/>
    <col min="11551" max="11551" width="15" style="1" customWidth="1"/>
    <col min="11552" max="11552" width="14" style="1" customWidth="1"/>
    <col min="11553" max="11553" width="13" style="1" customWidth="1"/>
    <col min="11554" max="11554" width="12" style="1" customWidth="1"/>
    <col min="11555" max="11555" width="11" style="1" customWidth="1"/>
    <col min="11556" max="11556" width="10.109375" style="1" customWidth="1"/>
    <col min="11557" max="11557" width="9.109375" style="1" customWidth="1"/>
    <col min="11558" max="11558" width="8.109375" style="1" customWidth="1"/>
    <col min="11559" max="11559" width="7.109375" style="1" customWidth="1"/>
    <col min="11560" max="11560" width="6.109375" style="1" customWidth="1"/>
    <col min="11561" max="11562" width="5.109375" style="1" customWidth="1"/>
    <col min="11563" max="11563" width="36.6640625" style="1" customWidth="1"/>
    <col min="11564" max="11569" width="5.109375" style="1" customWidth="1"/>
    <col min="11570" max="11583" width="6.109375" style="1" customWidth="1"/>
    <col min="11584" max="11585" width="7.109375" style="1" customWidth="1"/>
    <col min="11586" max="11586" width="6.109375" style="1" customWidth="1"/>
    <col min="11587" max="11589" width="7.109375" style="1" customWidth="1"/>
    <col min="11590" max="11590" width="55" style="1" customWidth="1"/>
    <col min="11591" max="11609" width="5.109375" style="1" customWidth="1"/>
    <col min="11610" max="11776" width="8.5546875" style="1"/>
    <col min="11777" max="11777" width="12.44140625" style="1" customWidth="1"/>
    <col min="11778" max="11778" width="12.33203125" style="1" customWidth="1"/>
    <col min="11779" max="11779" width="13.44140625" style="1" customWidth="1"/>
    <col min="11780" max="11780" width="15.5546875" style="1" customWidth="1"/>
    <col min="11781" max="11781" width="9.109375" style="1" customWidth="1"/>
    <col min="11782" max="11782" width="7.88671875" style="1" customWidth="1"/>
    <col min="11783" max="11783" width="9.109375" style="1" customWidth="1"/>
    <col min="11784" max="11784" width="6.6640625" style="1" customWidth="1"/>
    <col min="11785" max="11785" width="14" style="1" customWidth="1"/>
    <col min="11786" max="11787" width="6.5546875" style="1" customWidth="1"/>
    <col min="11788" max="11788" width="11.5546875" style="1" customWidth="1"/>
    <col min="11789" max="11805" width="6.5546875" style="1" customWidth="1"/>
    <col min="11806" max="11806" width="21.109375" style="1" customWidth="1"/>
    <col min="11807" max="11807" width="15" style="1" customWidth="1"/>
    <col min="11808" max="11808" width="14" style="1" customWidth="1"/>
    <col min="11809" max="11809" width="13" style="1" customWidth="1"/>
    <col min="11810" max="11810" width="12" style="1" customWidth="1"/>
    <col min="11811" max="11811" width="11" style="1" customWidth="1"/>
    <col min="11812" max="11812" width="10.109375" style="1" customWidth="1"/>
    <col min="11813" max="11813" width="9.109375" style="1" customWidth="1"/>
    <col min="11814" max="11814" width="8.109375" style="1" customWidth="1"/>
    <col min="11815" max="11815" width="7.109375" style="1" customWidth="1"/>
    <col min="11816" max="11816" width="6.109375" style="1" customWidth="1"/>
    <col min="11817" max="11818" width="5.109375" style="1" customWidth="1"/>
    <col min="11819" max="11819" width="36.6640625" style="1" customWidth="1"/>
    <col min="11820" max="11825" width="5.109375" style="1" customWidth="1"/>
    <col min="11826" max="11839" width="6.109375" style="1" customWidth="1"/>
    <col min="11840" max="11841" width="7.109375" style="1" customWidth="1"/>
    <col min="11842" max="11842" width="6.109375" style="1" customWidth="1"/>
    <col min="11843" max="11845" width="7.109375" style="1" customWidth="1"/>
    <col min="11846" max="11846" width="55" style="1" customWidth="1"/>
    <col min="11847" max="11865" width="5.109375" style="1" customWidth="1"/>
    <col min="11866" max="12032" width="8.5546875" style="1"/>
    <col min="12033" max="12033" width="12.44140625" style="1" customWidth="1"/>
    <col min="12034" max="12034" width="12.33203125" style="1" customWidth="1"/>
    <col min="12035" max="12035" width="13.44140625" style="1" customWidth="1"/>
    <col min="12036" max="12036" width="15.5546875" style="1" customWidth="1"/>
    <col min="12037" max="12037" width="9.109375" style="1" customWidth="1"/>
    <col min="12038" max="12038" width="7.88671875" style="1" customWidth="1"/>
    <col min="12039" max="12039" width="9.109375" style="1" customWidth="1"/>
    <col min="12040" max="12040" width="6.6640625" style="1" customWidth="1"/>
    <col min="12041" max="12041" width="14" style="1" customWidth="1"/>
    <col min="12042" max="12043" width="6.5546875" style="1" customWidth="1"/>
    <col min="12044" max="12044" width="11.5546875" style="1" customWidth="1"/>
    <col min="12045" max="12061" width="6.5546875" style="1" customWidth="1"/>
    <col min="12062" max="12062" width="21.109375" style="1" customWidth="1"/>
    <col min="12063" max="12063" width="15" style="1" customWidth="1"/>
    <col min="12064" max="12064" width="14" style="1" customWidth="1"/>
    <col min="12065" max="12065" width="13" style="1" customWidth="1"/>
    <col min="12066" max="12066" width="12" style="1" customWidth="1"/>
    <col min="12067" max="12067" width="11" style="1" customWidth="1"/>
    <col min="12068" max="12068" width="10.109375" style="1" customWidth="1"/>
    <col min="12069" max="12069" width="9.109375" style="1" customWidth="1"/>
    <col min="12070" max="12070" width="8.109375" style="1" customWidth="1"/>
    <col min="12071" max="12071" width="7.109375" style="1" customWidth="1"/>
    <col min="12072" max="12072" width="6.109375" style="1" customWidth="1"/>
    <col min="12073" max="12074" width="5.109375" style="1" customWidth="1"/>
    <col min="12075" max="12075" width="36.6640625" style="1" customWidth="1"/>
    <col min="12076" max="12081" width="5.109375" style="1" customWidth="1"/>
    <col min="12082" max="12095" width="6.109375" style="1" customWidth="1"/>
    <col min="12096" max="12097" width="7.109375" style="1" customWidth="1"/>
    <col min="12098" max="12098" width="6.109375" style="1" customWidth="1"/>
    <col min="12099" max="12101" width="7.109375" style="1" customWidth="1"/>
    <col min="12102" max="12102" width="55" style="1" customWidth="1"/>
    <col min="12103" max="12121" width="5.109375" style="1" customWidth="1"/>
    <col min="12122" max="12288" width="8.5546875" style="1"/>
    <col min="12289" max="12289" width="12.44140625" style="1" customWidth="1"/>
    <col min="12290" max="12290" width="12.33203125" style="1" customWidth="1"/>
    <col min="12291" max="12291" width="13.44140625" style="1" customWidth="1"/>
    <col min="12292" max="12292" width="15.5546875" style="1" customWidth="1"/>
    <col min="12293" max="12293" width="9.109375" style="1" customWidth="1"/>
    <col min="12294" max="12294" width="7.88671875" style="1" customWidth="1"/>
    <col min="12295" max="12295" width="9.109375" style="1" customWidth="1"/>
    <col min="12296" max="12296" width="6.6640625" style="1" customWidth="1"/>
    <col min="12297" max="12297" width="14" style="1" customWidth="1"/>
    <col min="12298" max="12299" width="6.5546875" style="1" customWidth="1"/>
    <col min="12300" max="12300" width="11.5546875" style="1" customWidth="1"/>
    <col min="12301" max="12317" width="6.5546875" style="1" customWidth="1"/>
    <col min="12318" max="12318" width="21.109375" style="1" customWidth="1"/>
    <col min="12319" max="12319" width="15" style="1" customWidth="1"/>
    <col min="12320" max="12320" width="14" style="1" customWidth="1"/>
    <col min="12321" max="12321" width="13" style="1" customWidth="1"/>
    <col min="12322" max="12322" width="12" style="1" customWidth="1"/>
    <col min="12323" max="12323" width="11" style="1" customWidth="1"/>
    <col min="12324" max="12324" width="10.109375" style="1" customWidth="1"/>
    <col min="12325" max="12325" width="9.109375" style="1" customWidth="1"/>
    <col min="12326" max="12326" width="8.109375" style="1" customWidth="1"/>
    <col min="12327" max="12327" width="7.109375" style="1" customWidth="1"/>
    <col min="12328" max="12328" width="6.109375" style="1" customWidth="1"/>
    <col min="12329" max="12330" width="5.109375" style="1" customWidth="1"/>
    <col min="12331" max="12331" width="36.6640625" style="1" customWidth="1"/>
    <col min="12332" max="12337" width="5.109375" style="1" customWidth="1"/>
    <col min="12338" max="12351" width="6.109375" style="1" customWidth="1"/>
    <col min="12352" max="12353" width="7.109375" style="1" customWidth="1"/>
    <col min="12354" max="12354" width="6.109375" style="1" customWidth="1"/>
    <col min="12355" max="12357" width="7.109375" style="1" customWidth="1"/>
    <col min="12358" max="12358" width="55" style="1" customWidth="1"/>
    <col min="12359" max="12377" width="5.109375" style="1" customWidth="1"/>
    <col min="12378" max="12544" width="8.5546875" style="1"/>
    <col min="12545" max="12545" width="12.44140625" style="1" customWidth="1"/>
    <col min="12546" max="12546" width="12.33203125" style="1" customWidth="1"/>
    <col min="12547" max="12547" width="13.44140625" style="1" customWidth="1"/>
    <col min="12548" max="12548" width="15.5546875" style="1" customWidth="1"/>
    <col min="12549" max="12549" width="9.109375" style="1" customWidth="1"/>
    <col min="12550" max="12550" width="7.88671875" style="1" customWidth="1"/>
    <col min="12551" max="12551" width="9.109375" style="1" customWidth="1"/>
    <col min="12552" max="12552" width="6.6640625" style="1" customWidth="1"/>
    <col min="12553" max="12553" width="14" style="1" customWidth="1"/>
    <col min="12554" max="12555" width="6.5546875" style="1" customWidth="1"/>
    <col min="12556" max="12556" width="11.5546875" style="1" customWidth="1"/>
    <col min="12557" max="12573" width="6.5546875" style="1" customWidth="1"/>
    <col min="12574" max="12574" width="21.109375" style="1" customWidth="1"/>
    <col min="12575" max="12575" width="15" style="1" customWidth="1"/>
    <col min="12576" max="12576" width="14" style="1" customWidth="1"/>
    <col min="12577" max="12577" width="13" style="1" customWidth="1"/>
    <col min="12578" max="12578" width="12" style="1" customWidth="1"/>
    <col min="12579" max="12579" width="11" style="1" customWidth="1"/>
    <col min="12580" max="12580" width="10.109375" style="1" customWidth="1"/>
    <col min="12581" max="12581" width="9.109375" style="1" customWidth="1"/>
    <col min="12582" max="12582" width="8.109375" style="1" customWidth="1"/>
    <col min="12583" max="12583" width="7.109375" style="1" customWidth="1"/>
    <col min="12584" max="12584" width="6.109375" style="1" customWidth="1"/>
    <col min="12585" max="12586" width="5.109375" style="1" customWidth="1"/>
    <col min="12587" max="12587" width="36.6640625" style="1" customWidth="1"/>
    <col min="12588" max="12593" width="5.109375" style="1" customWidth="1"/>
    <col min="12594" max="12607" width="6.109375" style="1" customWidth="1"/>
    <col min="12608" max="12609" width="7.109375" style="1" customWidth="1"/>
    <col min="12610" max="12610" width="6.109375" style="1" customWidth="1"/>
    <col min="12611" max="12613" width="7.109375" style="1" customWidth="1"/>
    <col min="12614" max="12614" width="55" style="1" customWidth="1"/>
    <col min="12615" max="12633" width="5.109375" style="1" customWidth="1"/>
    <col min="12634" max="12800" width="8.5546875" style="1"/>
    <col min="12801" max="12801" width="12.44140625" style="1" customWidth="1"/>
    <col min="12802" max="12802" width="12.33203125" style="1" customWidth="1"/>
    <col min="12803" max="12803" width="13.44140625" style="1" customWidth="1"/>
    <col min="12804" max="12804" width="15.5546875" style="1" customWidth="1"/>
    <col min="12805" max="12805" width="9.109375" style="1" customWidth="1"/>
    <col min="12806" max="12806" width="7.88671875" style="1" customWidth="1"/>
    <col min="12807" max="12807" width="9.109375" style="1" customWidth="1"/>
    <col min="12808" max="12808" width="6.6640625" style="1" customWidth="1"/>
    <col min="12809" max="12809" width="14" style="1" customWidth="1"/>
    <col min="12810" max="12811" width="6.5546875" style="1" customWidth="1"/>
    <col min="12812" max="12812" width="11.5546875" style="1" customWidth="1"/>
    <col min="12813" max="12829" width="6.5546875" style="1" customWidth="1"/>
    <col min="12830" max="12830" width="21.109375" style="1" customWidth="1"/>
    <col min="12831" max="12831" width="15" style="1" customWidth="1"/>
    <col min="12832" max="12832" width="14" style="1" customWidth="1"/>
    <col min="12833" max="12833" width="13" style="1" customWidth="1"/>
    <col min="12834" max="12834" width="12" style="1" customWidth="1"/>
    <col min="12835" max="12835" width="11" style="1" customWidth="1"/>
    <col min="12836" max="12836" width="10.109375" style="1" customWidth="1"/>
    <col min="12837" max="12837" width="9.109375" style="1" customWidth="1"/>
    <col min="12838" max="12838" width="8.109375" style="1" customWidth="1"/>
    <col min="12839" max="12839" width="7.109375" style="1" customWidth="1"/>
    <col min="12840" max="12840" width="6.109375" style="1" customWidth="1"/>
    <col min="12841" max="12842" width="5.109375" style="1" customWidth="1"/>
    <col min="12843" max="12843" width="36.6640625" style="1" customWidth="1"/>
    <col min="12844" max="12849" width="5.109375" style="1" customWidth="1"/>
    <col min="12850" max="12863" width="6.109375" style="1" customWidth="1"/>
    <col min="12864" max="12865" width="7.109375" style="1" customWidth="1"/>
    <col min="12866" max="12866" width="6.109375" style="1" customWidth="1"/>
    <col min="12867" max="12869" width="7.109375" style="1" customWidth="1"/>
    <col min="12870" max="12870" width="55" style="1" customWidth="1"/>
    <col min="12871" max="12889" width="5.109375" style="1" customWidth="1"/>
    <col min="12890" max="13056" width="8.5546875" style="1"/>
    <col min="13057" max="13057" width="12.44140625" style="1" customWidth="1"/>
    <col min="13058" max="13058" width="12.33203125" style="1" customWidth="1"/>
    <col min="13059" max="13059" width="13.44140625" style="1" customWidth="1"/>
    <col min="13060" max="13060" width="15.5546875" style="1" customWidth="1"/>
    <col min="13061" max="13061" width="9.109375" style="1" customWidth="1"/>
    <col min="13062" max="13062" width="7.88671875" style="1" customWidth="1"/>
    <col min="13063" max="13063" width="9.109375" style="1" customWidth="1"/>
    <col min="13064" max="13064" width="6.6640625" style="1" customWidth="1"/>
    <col min="13065" max="13065" width="14" style="1" customWidth="1"/>
    <col min="13066" max="13067" width="6.5546875" style="1" customWidth="1"/>
    <col min="13068" max="13068" width="11.5546875" style="1" customWidth="1"/>
    <col min="13069" max="13085" width="6.5546875" style="1" customWidth="1"/>
    <col min="13086" max="13086" width="21.109375" style="1" customWidth="1"/>
    <col min="13087" max="13087" width="15" style="1" customWidth="1"/>
    <col min="13088" max="13088" width="14" style="1" customWidth="1"/>
    <col min="13089" max="13089" width="13" style="1" customWidth="1"/>
    <col min="13090" max="13090" width="12" style="1" customWidth="1"/>
    <col min="13091" max="13091" width="11" style="1" customWidth="1"/>
    <col min="13092" max="13092" width="10.109375" style="1" customWidth="1"/>
    <col min="13093" max="13093" width="9.109375" style="1" customWidth="1"/>
    <col min="13094" max="13094" width="8.109375" style="1" customWidth="1"/>
    <col min="13095" max="13095" width="7.109375" style="1" customWidth="1"/>
    <col min="13096" max="13096" width="6.109375" style="1" customWidth="1"/>
    <col min="13097" max="13098" width="5.109375" style="1" customWidth="1"/>
    <col min="13099" max="13099" width="36.6640625" style="1" customWidth="1"/>
    <col min="13100" max="13105" width="5.109375" style="1" customWidth="1"/>
    <col min="13106" max="13119" width="6.109375" style="1" customWidth="1"/>
    <col min="13120" max="13121" width="7.109375" style="1" customWidth="1"/>
    <col min="13122" max="13122" width="6.109375" style="1" customWidth="1"/>
    <col min="13123" max="13125" width="7.109375" style="1" customWidth="1"/>
    <col min="13126" max="13126" width="55" style="1" customWidth="1"/>
    <col min="13127" max="13145" width="5.109375" style="1" customWidth="1"/>
    <col min="13146" max="13312" width="8.5546875" style="1"/>
    <col min="13313" max="13313" width="12.44140625" style="1" customWidth="1"/>
    <col min="13314" max="13314" width="12.33203125" style="1" customWidth="1"/>
    <col min="13315" max="13315" width="13.44140625" style="1" customWidth="1"/>
    <col min="13316" max="13316" width="15.5546875" style="1" customWidth="1"/>
    <col min="13317" max="13317" width="9.109375" style="1" customWidth="1"/>
    <col min="13318" max="13318" width="7.88671875" style="1" customWidth="1"/>
    <col min="13319" max="13319" width="9.109375" style="1" customWidth="1"/>
    <col min="13320" max="13320" width="6.6640625" style="1" customWidth="1"/>
    <col min="13321" max="13321" width="14" style="1" customWidth="1"/>
    <col min="13322" max="13323" width="6.5546875" style="1" customWidth="1"/>
    <col min="13324" max="13324" width="11.5546875" style="1" customWidth="1"/>
    <col min="13325" max="13341" width="6.5546875" style="1" customWidth="1"/>
    <col min="13342" max="13342" width="21.109375" style="1" customWidth="1"/>
    <col min="13343" max="13343" width="15" style="1" customWidth="1"/>
    <col min="13344" max="13344" width="14" style="1" customWidth="1"/>
    <col min="13345" max="13345" width="13" style="1" customWidth="1"/>
    <col min="13346" max="13346" width="12" style="1" customWidth="1"/>
    <col min="13347" max="13347" width="11" style="1" customWidth="1"/>
    <col min="13348" max="13348" width="10.109375" style="1" customWidth="1"/>
    <col min="13349" max="13349" width="9.109375" style="1" customWidth="1"/>
    <col min="13350" max="13350" width="8.109375" style="1" customWidth="1"/>
    <col min="13351" max="13351" width="7.109375" style="1" customWidth="1"/>
    <col min="13352" max="13352" width="6.109375" style="1" customWidth="1"/>
    <col min="13353" max="13354" width="5.109375" style="1" customWidth="1"/>
    <col min="13355" max="13355" width="36.6640625" style="1" customWidth="1"/>
    <col min="13356" max="13361" width="5.109375" style="1" customWidth="1"/>
    <col min="13362" max="13375" width="6.109375" style="1" customWidth="1"/>
    <col min="13376" max="13377" width="7.109375" style="1" customWidth="1"/>
    <col min="13378" max="13378" width="6.109375" style="1" customWidth="1"/>
    <col min="13379" max="13381" width="7.109375" style="1" customWidth="1"/>
    <col min="13382" max="13382" width="55" style="1" customWidth="1"/>
    <col min="13383" max="13401" width="5.109375" style="1" customWidth="1"/>
    <col min="13402" max="13568" width="8.5546875" style="1"/>
    <col min="13569" max="13569" width="12.44140625" style="1" customWidth="1"/>
    <col min="13570" max="13570" width="12.33203125" style="1" customWidth="1"/>
    <col min="13571" max="13571" width="13.44140625" style="1" customWidth="1"/>
    <col min="13572" max="13572" width="15.5546875" style="1" customWidth="1"/>
    <col min="13573" max="13573" width="9.109375" style="1" customWidth="1"/>
    <col min="13574" max="13574" width="7.88671875" style="1" customWidth="1"/>
    <col min="13575" max="13575" width="9.109375" style="1" customWidth="1"/>
    <col min="13576" max="13576" width="6.6640625" style="1" customWidth="1"/>
    <col min="13577" max="13577" width="14" style="1" customWidth="1"/>
    <col min="13578" max="13579" width="6.5546875" style="1" customWidth="1"/>
    <col min="13580" max="13580" width="11.5546875" style="1" customWidth="1"/>
    <col min="13581" max="13597" width="6.5546875" style="1" customWidth="1"/>
    <col min="13598" max="13598" width="21.109375" style="1" customWidth="1"/>
    <col min="13599" max="13599" width="15" style="1" customWidth="1"/>
    <col min="13600" max="13600" width="14" style="1" customWidth="1"/>
    <col min="13601" max="13601" width="13" style="1" customWidth="1"/>
    <col min="13602" max="13602" width="12" style="1" customWidth="1"/>
    <col min="13603" max="13603" width="11" style="1" customWidth="1"/>
    <col min="13604" max="13604" width="10.109375" style="1" customWidth="1"/>
    <col min="13605" max="13605" width="9.109375" style="1" customWidth="1"/>
    <col min="13606" max="13606" width="8.109375" style="1" customWidth="1"/>
    <col min="13607" max="13607" width="7.109375" style="1" customWidth="1"/>
    <col min="13608" max="13608" width="6.109375" style="1" customWidth="1"/>
    <col min="13609" max="13610" width="5.109375" style="1" customWidth="1"/>
    <col min="13611" max="13611" width="36.6640625" style="1" customWidth="1"/>
    <col min="13612" max="13617" width="5.109375" style="1" customWidth="1"/>
    <col min="13618" max="13631" width="6.109375" style="1" customWidth="1"/>
    <col min="13632" max="13633" width="7.109375" style="1" customWidth="1"/>
    <col min="13634" max="13634" width="6.109375" style="1" customWidth="1"/>
    <col min="13635" max="13637" width="7.109375" style="1" customWidth="1"/>
    <col min="13638" max="13638" width="55" style="1" customWidth="1"/>
    <col min="13639" max="13657" width="5.109375" style="1" customWidth="1"/>
    <col min="13658" max="13824" width="8.5546875" style="1"/>
    <col min="13825" max="13825" width="12.44140625" style="1" customWidth="1"/>
    <col min="13826" max="13826" width="12.33203125" style="1" customWidth="1"/>
    <col min="13827" max="13827" width="13.44140625" style="1" customWidth="1"/>
    <col min="13828" max="13828" width="15.5546875" style="1" customWidth="1"/>
    <col min="13829" max="13829" width="9.109375" style="1" customWidth="1"/>
    <col min="13830" max="13830" width="7.88671875" style="1" customWidth="1"/>
    <col min="13831" max="13831" width="9.109375" style="1" customWidth="1"/>
    <col min="13832" max="13832" width="6.6640625" style="1" customWidth="1"/>
    <col min="13833" max="13833" width="14" style="1" customWidth="1"/>
    <col min="13834" max="13835" width="6.5546875" style="1" customWidth="1"/>
    <col min="13836" max="13836" width="11.5546875" style="1" customWidth="1"/>
    <col min="13837" max="13853" width="6.5546875" style="1" customWidth="1"/>
    <col min="13854" max="13854" width="21.109375" style="1" customWidth="1"/>
    <col min="13855" max="13855" width="15" style="1" customWidth="1"/>
    <col min="13856" max="13856" width="14" style="1" customWidth="1"/>
    <col min="13857" max="13857" width="13" style="1" customWidth="1"/>
    <col min="13858" max="13858" width="12" style="1" customWidth="1"/>
    <col min="13859" max="13859" width="11" style="1" customWidth="1"/>
    <col min="13860" max="13860" width="10.109375" style="1" customWidth="1"/>
    <col min="13861" max="13861" width="9.109375" style="1" customWidth="1"/>
    <col min="13862" max="13862" width="8.109375" style="1" customWidth="1"/>
    <col min="13863" max="13863" width="7.109375" style="1" customWidth="1"/>
    <col min="13864" max="13864" width="6.109375" style="1" customWidth="1"/>
    <col min="13865" max="13866" width="5.109375" style="1" customWidth="1"/>
    <col min="13867" max="13867" width="36.6640625" style="1" customWidth="1"/>
    <col min="13868" max="13873" width="5.109375" style="1" customWidth="1"/>
    <col min="13874" max="13887" width="6.109375" style="1" customWidth="1"/>
    <col min="13888" max="13889" width="7.109375" style="1" customWidth="1"/>
    <col min="13890" max="13890" width="6.109375" style="1" customWidth="1"/>
    <col min="13891" max="13893" width="7.109375" style="1" customWidth="1"/>
    <col min="13894" max="13894" width="55" style="1" customWidth="1"/>
    <col min="13895" max="13913" width="5.109375" style="1" customWidth="1"/>
    <col min="13914" max="14080" width="8.5546875" style="1"/>
    <col min="14081" max="14081" width="12.44140625" style="1" customWidth="1"/>
    <col min="14082" max="14082" width="12.33203125" style="1" customWidth="1"/>
    <col min="14083" max="14083" width="13.44140625" style="1" customWidth="1"/>
    <col min="14084" max="14084" width="15.5546875" style="1" customWidth="1"/>
    <col min="14085" max="14085" width="9.109375" style="1" customWidth="1"/>
    <col min="14086" max="14086" width="7.88671875" style="1" customWidth="1"/>
    <col min="14087" max="14087" width="9.109375" style="1" customWidth="1"/>
    <col min="14088" max="14088" width="6.6640625" style="1" customWidth="1"/>
    <col min="14089" max="14089" width="14" style="1" customWidth="1"/>
    <col min="14090" max="14091" width="6.5546875" style="1" customWidth="1"/>
    <col min="14092" max="14092" width="11.5546875" style="1" customWidth="1"/>
    <col min="14093" max="14109" width="6.5546875" style="1" customWidth="1"/>
    <col min="14110" max="14110" width="21.109375" style="1" customWidth="1"/>
    <col min="14111" max="14111" width="15" style="1" customWidth="1"/>
    <col min="14112" max="14112" width="14" style="1" customWidth="1"/>
    <col min="14113" max="14113" width="13" style="1" customWidth="1"/>
    <col min="14114" max="14114" width="12" style="1" customWidth="1"/>
    <col min="14115" max="14115" width="11" style="1" customWidth="1"/>
    <col min="14116" max="14116" width="10.109375" style="1" customWidth="1"/>
    <col min="14117" max="14117" width="9.109375" style="1" customWidth="1"/>
    <col min="14118" max="14118" width="8.109375" style="1" customWidth="1"/>
    <col min="14119" max="14119" width="7.109375" style="1" customWidth="1"/>
    <col min="14120" max="14120" width="6.109375" style="1" customWidth="1"/>
    <col min="14121" max="14122" width="5.109375" style="1" customWidth="1"/>
    <col min="14123" max="14123" width="36.6640625" style="1" customWidth="1"/>
    <col min="14124" max="14129" width="5.109375" style="1" customWidth="1"/>
    <col min="14130" max="14143" width="6.109375" style="1" customWidth="1"/>
    <col min="14144" max="14145" width="7.109375" style="1" customWidth="1"/>
    <col min="14146" max="14146" width="6.109375" style="1" customWidth="1"/>
    <col min="14147" max="14149" width="7.109375" style="1" customWidth="1"/>
    <col min="14150" max="14150" width="55" style="1" customWidth="1"/>
    <col min="14151" max="14169" width="5.109375" style="1" customWidth="1"/>
    <col min="14170" max="14336" width="8.5546875" style="1"/>
    <col min="14337" max="14337" width="12.44140625" style="1" customWidth="1"/>
    <col min="14338" max="14338" width="12.33203125" style="1" customWidth="1"/>
    <col min="14339" max="14339" width="13.44140625" style="1" customWidth="1"/>
    <col min="14340" max="14340" width="15.5546875" style="1" customWidth="1"/>
    <col min="14341" max="14341" width="9.109375" style="1" customWidth="1"/>
    <col min="14342" max="14342" width="7.88671875" style="1" customWidth="1"/>
    <col min="14343" max="14343" width="9.109375" style="1" customWidth="1"/>
    <col min="14344" max="14344" width="6.6640625" style="1" customWidth="1"/>
    <col min="14345" max="14345" width="14" style="1" customWidth="1"/>
    <col min="14346" max="14347" width="6.5546875" style="1" customWidth="1"/>
    <col min="14348" max="14348" width="11.5546875" style="1" customWidth="1"/>
    <col min="14349" max="14365" width="6.5546875" style="1" customWidth="1"/>
    <col min="14366" max="14366" width="21.109375" style="1" customWidth="1"/>
    <col min="14367" max="14367" width="15" style="1" customWidth="1"/>
    <col min="14368" max="14368" width="14" style="1" customWidth="1"/>
    <col min="14369" max="14369" width="13" style="1" customWidth="1"/>
    <col min="14370" max="14370" width="12" style="1" customWidth="1"/>
    <col min="14371" max="14371" width="11" style="1" customWidth="1"/>
    <col min="14372" max="14372" width="10.109375" style="1" customWidth="1"/>
    <col min="14373" max="14373" width="9.109375" style="1" customWidth="1"/>
    <col min="14374" max="14374" width="8.109375" style="1" customWidth="1"/>
    <col min="14375" max="14375" width="7.109375" style="1" customWidth="1"/>
    <col min="14376" max="14376" width="6.109375" style="1" customWidth="1"/>
    <col min="14377" max="14378" width="5.109375" style="1" customWidth="1"/>
    <col min="14379" max="14379" width="36.6640625" style="1" customWidth="1"/>
    <col min="14380" max="14385" width="5.109375" style="1" customWidth="1"/>
    <col min="14386" max="14399" width="6.109375" style="1" customWidth="1"/>
    <col min="14400" max="14401" width="7.109375" style="1" customWidth="1"/>
    <col min="14402" max="14402" width="6.109375" style="1" customWidth="1"/>
    <col min="14403" max="14405" width="7.109375" style="1" customWidth="1"/>
    <col min="14406" max="14406" width="55" style="1" customWidth="1"/>
    <col min="14407" max="14425" width="5.109375" style="1" customWidth="1"/>
    <col min="14426" max="14592" width="8.5546875" style="1"/>
    <col min="14593" max="14593" width="12.44140625" style="1" customWidth="1"/>
    <col min="14594" max="14594" width="12.33203125" style="1" customWidth="1"/>
    <col min="14595" max="14595" width="13.44140625" style="1" customWidth="1"/>
    <col min="14596" max="14596" width="15.5546875" style="1" customWidth="1"/>
    <col min="14597" max="14597" width="9.109375" style="1" customWidth="1"/>
    <col min="14598" max="14598" width="7.88671875" style="1" customWidth="1"/>
    <col min="14599" max="14599" width="9.109375" style="1" customWidth="1"/>
    <col min="14600" max="14600" width="6.6640625" style="1" customWidth="1"/>
    <col min="14601" max="14601" width="14" style="1" customWidth="1"/>
    <col min="14602" max="14603" width="6.5546875" style="1" customWidth="1"/>
    <col min="14604" max="14604" width="11.5546875" style="1" customWidth="1"/>
    <col min="14605" max="14621" width="6.5546875" style="1" customWidth="1"/>
    <col min="14622" max="14622" width="21.109375" style="1" customWidth="1"/>
    <col min="14623" max="14623" width="15" style="1" customWidth="1"/>
    <col min="14624" max="14624" width="14" style="1" customWidth="1"/>
    <col min="14625" max="14625" width="13" style="1" customWidth="1"/>
    <col min="14626" max="14626" width="12" style="1" customWidth="1"/>
    <col min="14627" max="14627" width="11" style="1" customWidth="1"/>
    <col min="14628" max="14628" width="10.109375" style="1" customWidth="1"/>
    <col min="14629" max="14629" width="9.109375" style="1" customWidth="1"/>
    <col min="14630" max="14630" width="8.109375" style="1" customWidth="1"/>
    <col min="14631" max="14631" width="7.109375" style="1" customWidth="1"/>
    <col min="14632" max="14632" width="6.109375" style="1" customWidth="1"/>
    <col min="14633" max="14634" width="5.109375" style="1" customWidth="1"/>
    <col min="14635" max="14635" width="36.6640625" style="1" customWidth="1"/>
    <col min="14636" max="14641" width="5.109375" style="1" customWidth="1"/>
    <col min="14642" max="14655" width="6.109375" style="1" customWidth="1"/>
    <col min="14656" max="14657" width="7.109375" style="1" customWidth="1"/>
    <col min="14658" max="14658" width="6.109375" style="1" customWidth="1"/>
    <col min="14659" max="14661" width="7.109375" style="1" customWidth="1"/>
    <col min="14662" max="14662" width="55" style="1" customWidth="1"/>
    <col min="14663" max="14681" width="5.109375" style="1" customWidth="1"/>
    <col min="14682" max="14848" width="8.5546875" style="1"/>
    <col min="14849" max="14849" width="12.44140625" style="1" customWidth="1"/>
    <col min="14850" max="14850" width="12.33203125" style="1" customWidth="1"/>
    <col min="14851" max="14851" width="13.44140625" style="1" customWidth="1"/>
    <col min="14852" max="14852" width="15.5546875" style="1" customWidth="1"/>
    <col min="14853" max="14853" width="9.109375" style="1" customWidth="1"/>
    <col min="14854" max="14854" width="7.88671875" style="1" customWidth="1"/>
    <col min="14855" max="14855" width="9.109375" style="1" customWidth="1"/>
    <col min="14856" max="14856" width="6.6640625" style="1" customWidth="1"/>
    <col min="14857" max="14857" width="14" style="1" customWidth="1"/>
    <col min="14858" max="14859" width="6.5546875" style="1" customWidth="1"/>
    <col min="14860" max="14860" width="11.5546875" style="1" customWidth="1"/>
    <col min="14861" max="14877" width="6.5546875" style="1" customWidth="1"/>
    <col min="14878" max="14878" width="21.109375" style="1" customWidth="1"/>
    <col min="14879" max="14879" width="15" style="1" customWidth="1"/>
    <col min="14880" max="14880" width="14" style="1" customWidth="1"/>
    <col min="14881" max="14881" width="13" style="1" customWidth="1"/>
    <col min="14882" max="14882" width="12" style="1" customWidth="1"/>
    <col min="14883" max="14883" width="11" style="1" customWidth="1"/>
    <col min="14884" max="14884" width="10.109375" style="1" customWidth="1"/>
    <col min="14885" max="14885" width="9.109375" style="1" customWidth="1"/>
    <col min="14886" max="14886" width="8.109375" style="1" customWidth="1"/>
    <col min="14887" max="14887" width="7.109375" style="1" customWidth="1"/>
    <col min="14888" max="14888" width="6.109375" style="1" customWidth="1"/>
    <col min="14889" max="14890" width="5.109375" style="1" customWidth="1"/>
    <col min="14891" max="14891" width="36.6640625" style="1" customWidth="1"/>
    <col min="14892" max="14897" width="5.109375" style="1" customWidth="1"/>
    <col min="14898" max="14911" width="6.109375" style="1" customWidth="1"/>
    <col min="14912" max="14913" width="7.109375" style="1" customWidth="1"/>
    <col min="14914" max="14914" width="6.109375" style="1" customWidth="1"/>
    <col min="14915" max="14917" width="7.109375" style="1" customWidth="1"/>
    <col min="14918" max="14918" width="55" style="1" customWidth="1"/>
    <col min="14919" max="14937" width="5.109375" style="1" customWidth="1"/>
    <col min="14938" max="15104" width="8.5546875" style="1"/>
    <col min="15105" max="15105" width="12.44140625" style="1" customWidth="1"/>
    <col min="15106" max="15106" width="12.33203125" style="1" customWidth="1"/>
    <col min="15107" max="15107" width="13.44140625" style="1" customWidth="1"/>
    <col min="15108" max="15108" width="15.5546875" style="1" customWidth="1"/>
    <col min="15109" max="15109" width="9.109375" style="1" customWidth="1"/>
    <col min="15110" max="15110" width="7.88671875" style="1" customWidth="1"/>
    <col min="15111" max="15111" width="9.109375" style="1" customWidth="1"/>
    <col min="15112" max="15112" width="6.6640625" style="1" customWidth="1"/>
    <col min="15113" max="15113" width="14" style="1" customWidth="1"/>
    <col min="15114" max="15115" width="6.5546875" style="1" customWidth="1"/>
    <col min="15116" max="15116" width="11.5546875" style="1" customWidth="1"/>
    <col min="15117" max="15133" width="6.5546875" style="1" customWidth="1"/>
    <col min="15134" max="15134" width="21.109375" style="1" customWidth="1"/>
    <col min="15135" max="15135" width="15" style="1" customWidth="1"/>
    <col min="15136" max="15136" width="14" style="1" customWidth="1"/>
    <col min="15137" max="15137" width="13" style="1" customWidth="1"/>
    <col min="15138" max="15138" width="12" style="1" customWidth="1"/>
    <col min="15139" max="15139" width="11" style="1" customWidth="1"/>
    <col min="15140" max="15140" width="10.109375" style="1" customWidth="1"/>
    <col min="15141" max="15141" width="9.109375" style="1" customWidth="1"/>
    <col min="15142" max="15142" width="8.109375" style="1" customWidth="1"/>
    <col min="15143" max="15143" width="7.109375" style="1" customWidth="1"/>
    <col min="15144" max="15144" width="6.109375" style="1" customWidth="1"/>
    <col min="15145" max="15146" width="5.109375" style="1" customWidth="1"/>
    <col min="15147" max="15147" width="36.6640625" style="1" customWidth="1"/>
    <col min="15148" max="15153" width="5.109375" style="1" customWidth="1"/>
    <col min="15154" max="15167" width="6.109375" style="1" customWidth="1"/>
    <col min="15168" max="15169" width="7.109375" style="1" customWidth="1"/>
    <col min="15170" max="15170" width="6.109375" style="1" customWidth="1"/>
    <col min="15171" max="15173" width="7.109375" style="1" customWidth="1"/>
    <col min="15174" max="15174" width="55" style="1" customWidth="1"/>
    <col min="15175" max="15193" width="5.109375" style="1" customWidth="1"/>
    <col min="15194" max="15360" width="8.5546875" style="1"/>
    <col min="15361" max="15361" width="12.44140625" style="1" customWidth="1"/>
    <col min="15362" max="15362" width="12.33203125" style="1" customWidth="1"/>
    <col min="15363" max="15363" width="13.44140625" style="1" customWidth="1"/>
    <col min="15364" max="15364" width="15.5546875" style="1" customWidth="1"/>
    <col min="15365" max="15365" width="9.109375" style="1" customWidth="1"/>
    <col min="15366" max="15366" width="7.88671875" style="1" customWidth="1"/>
    <col min="15367" max="15367" width="9.109375" style="1" customWidth="1"/>
    <col min="15368" max="15368" width="6.6640625" style="1" customWidth="1"/>
    <col min="15369" max="15369" width="14" style="1" customWidth="1"/>
    <col min="15370" max="15371" width="6.5546875" style="1" customWidth="1"/>
    <col min="15372" max="15372" width="11.5546875" style="1" customWidth="1"/>
    <col min="15373" max="15389" width="6.5546875" style="1" customWidth="1"/>
    <col min="15390" max="15390" width="21.109375" style="1" customWidth="1"/>
    <col min="15391" max="15391" width="15" style="1" customWidth="1"/>
    <col min="15392" max="15392" width="14" style="1" customWidth="1"/>
    <col min="15393" max="15393" width="13" style="1" customWidth="1"/>
    <col min="15394" max="15394" width="12" style="1" customWidth="1"/>
    <col min="15395" max="15395" width="11" style="1" customWidth="1"/>
    <col min="15396" max="15396" width="10.109375" style="1" customWidth="1"/>
    <col min="15397" max="15397" width="9.109375" style="1" customWidth="1"/>
    <col min="15398" max="15398" width="8.109375" style="1" customWidth="1"/>
    <col min="15399" max="15399" width="7.109375" style="1" customWidth="1"/>
    <col min="15400" max="15400" width="6.109375" style="1" customWidth="1"/>
    <col min="15401" max="15402" width="5.109375" style="1" customWidth="1"/>
    <col min="15403" max="15403" width="36.6640625" style="1" customWidth="1"/>
    <col min="15404" max="15409" width="5.109375" style="1" customWidth="1"/>
    <col min="15410" max="15423" width="6.109375" style="1" customWidth="1"/>
    <col min="15424" max="15425" width="7.109375" style="1" customWidth="1"/>
    <col min="15426" max="15426" width="6.109375" style="1" customWidth="1"/>
    <col min="15427" max="15429" width="7.109375" style="1" customWidth="1"/>
    <col min="15430" max="15430" width="55" style="1" customWidth="1"/>
    <col min="15431" max="15449" width="5.109375" style="1" customWidth="1"/>
    <col min="15450" max="15616" width="8.5546875" style="1"/>
    <col min="15617" max="15617" width="12.44140625" style="1" customWidth="1"/>
    <col min="15618" max="15618" width="12.33203125" style="1" customWidth="1"/>
    <col min="15619" max="15619" width="13.44140625" style="1" customWidth="1"/>
    <col min="15620" max="15620" width="15.5546875" style="1" customWidth="1"/>
    <col min="15621" max="15621" width="9.109375" style="1" customWidth="1"/>
    <col min="15622" max="15622" width="7.88671875" style="1" customWidth="1"/>
    <col min="15623" max="15623" width="9.109375" style="1" customWidth="1"/>
    <col min="15624" max="15624" width="6.6640625" style="1" customWidth="1"/>
    <col min="15625" max="15625" width="14" style="1" customWidth="1"/>
    <col min="15626" max="15627" width="6.5546875" style="1" customWidth="1"/>
    <col min="15628" max="15628" width="11.5546875" style="1" customWidth="1"/>
    <col min="15629" max="15645" width="6.5546875" style="1" customWidth="1"/>
    <col min="15646" max="15646" width="21.109375" style="1" customWidth="1"/>
    <col min="15647" max="15647" width="15" style="1" customWidth="1"/>
    <col min="15648" max="15648" width="14" style="1" customWidth="1"/>
    <col min="15649" max="15649" width="13" style="1" customWidth="1"/>
    <col min="15650" max="15650" width="12" style="1" customWidth="1"/>
    <col min="15651" max="15651" width="11" style="1" customWidth="1"/>
    <col min="15652" max="15652" width="10.109375" style="1" customWidth="1"/>
    <col min="15653" max="15653" width="9.109375" style="1" customWidth="1"/>
    <col min="15654" max="15654" width="8.109375" style="1" customWidth="1"/>
    <col min="15655" max="15655" width="7.109375" style="1" customWidth="1"/>
    <col min="15656" max="15656" width="6.109375" style="1" customWidth="1"/>
    <col min="15657" max="15658" width="5.109375" style="1" customWidth="1"/>
    <col min="15659" max="15659" width="36.6640625" style="1" customWidth="1"/>
    <col min="15660" max="15665" width="5.109375" style="1" customWidth="1"/>
    <col min="15666" max="15679" width="6.109375" style="1" customWidth="1"/>
    <col min="15680" max="15681" width="7.109375" style="1" customWidth="1"/>
    <col min="15682" max="15682" width="6.109375" style="1" customWidth="1"/>
    <col min="15683" max="15685" width="7.109375" style="1" customWidth="1"/>
    <col min="15686" max="15686" width="55" style="1" customWidth="1"/>
    <col min="15687" max="15705" width="5.109375" style="1" customWidth="1"/>
    <col min="15706" max="15872" width="8.5546875" style="1"/>
    <col min="15873" max="15873" width="12.44140625" style="1" customWidth="1"/>
    <col min="15874" max="15874" width="12.33203125" style="1" customWidth="1"/>
    <col min="15875" max="15875" width="13.44140625" style="1" customWidth="1"/>
    <col min="15876" max="15876" width="15.5546875" style="1" customWidth="1"/>
    <col min="15877" max="15877" width="9.109375" style="1" customWidth="1"/>
    <col min="15878" max="15878" width="7.88671875" style="1" customWidth="1"/>
    <col min="15879" max="15879" width="9.109375" style="1" customWidth="1"/>
    <col min="15880" max="15880" width="6.6640625" style="1" customWidth="1"/>
    <col min="15881" max="15881" width="14" style="1" customWidth="1"/>
    <col min="15882" max="15883" width="6.5546875" style="1" customWidth="1"/>
    <col min="15884" max="15884" width="11.5546875" style="1" customWidth="1"/>
    <col min="15885" max="15901" width="6.5546875" style="1" customWidth="1"/>
    <col min="15902" max="15902" width="21.109375" style="1" customWidth="1"/>
    <col min="15903" max="15903" width="15" style="1" customWidth="1"/>
    <col min="15904" max="15904" width="14" style="1" customWidth="1"/>
    <col min="15905" max="15905" width="13" style="1" customWidth="1"/>
    <col min="15906" max="15906" width="12" style="1" customWidth="1"/>
    <col min="15907" max="15907" width="11" style="1" customWidth="1"/>
    <col min="15908" max="15908" width="10.109375" style="1" customWidth="1"/>
    <col min="15909" max="15909" width="9.109375" style="1" customWidth="1"/>
    <col min="15910" max="15910" width="8.109375" style="1" customWidth="1"/>
    <col min="15911" max="15911" width="7.109375" style="1" customWidth="1"/>
    <col min="15912" max="15912" width="6.109375" style="1" customWidth="1"/>
    <col min="15913" max="15914" width="5.109375" style="1" customWidth="1"/>
    <col min="15915" max="15915" width="36.6640625" style="1" customWidth="1"/>
    <col min="15916" max="15921" width="5.109375" style="1" customWidth="1"/>
    <col min="15922" max="15935" width="6.109375" style="1" customWidth="1"/>
    <col min="15936" max="15937" width="7.109375" style="1" customWidth="1"/>
    <col min="15938" max="15938" width="6.109375" style="1" customWidth="1"/>
    <col min="15939" max="15941" width="7.109375" style="1" customWidth="1"/>
    <col min="15942" max="15942" width="55" style="1" customWidth="1"/>
    <col min="15943" max="15961" width="5.109375" style="1" customWidth="1"/>
    <col min="15962" max="16128" width="8.5546875" style="1"/>
    <col min="16129" max="16129" width="12.44140625" style="1" customWidth="1"/>
    <col min="16130" max="16130" width="12.33203125" style="1" customWidth="1"/>
    <col min="16131" max="16131" width="13.44140625" style="1" customWidth="1"/>
    <col min="16132" max="16132" width="15.5546875" style="1" customWidth="1"/>
    <col min="16133" max="16133" width="9.109375" style="1" customWidth="1"/>
    <col min="16134" max="16134" width="7.88671875" style="1" customWidth="1"/>
    <col min="16135" max="16135" width="9.109375" style="1" customWidth="1"/>
    <col min="16136" max="16136" width="6.6640625" style="1" customWidth="1"/>
    <col min="16137" max="16137" width="14" style="1" customWidth="1"/>
    <col min="16138" max="16139" width="6.5546875" style="1" customWidth="1"/>
    <col min="16140" max="16140" width="11.5546875" style="1" customWidth="1"/>
    <col min="16141" max="16157" width="6.5546875" style="1" customWidth="1"/>
    <col min="16158" max="16158" width="21.109375" style="1" customWidth="1"/>
    <col min="16159" max="16159" width="15" style="1" customWidth="1"/>
    <col min="16160" max="16160" width="14" style="1" customWidth="1"/>
    <col min="16161" max="16161" width="13" style="1" customWidth="1"/>
    <col min="16162" max="16162" width="12" style="1" customWidth="1"/>
    <col min="16163" max="16163" width="11" style="1" customWidth="1"/>
    <col min="16164" max="16164" width="10.109375" style="1" customWidth="1"/>
    <col min="16165" max="16165" width="9.109375" style="1" customWidth="1"/>
    <col min="16166" max="16166" width="8.109375" style="1" customWidth="1"/>
    <col min="16167" max="16167" width="7.109375" style="1" customWidth="1"/>
    <col min="16168" max="16168" width="6.109375" style="1" customWidth="1"/>
    <col min="16169" max="16170" width="5.109375" style="1" customWidth="1"/>
    <col min="16171" max="16171" width="36.6640625" style="1" customWidth="1"/>
    <col min="16172" max="16177" width="5.109375" style="1" customWidth="1"/>
    <col min="16178" max="16191" width="6.109375" style="1" customWidth="1"/>
    <col min="16192" max="16193" width="7.109375" style="1" customWidth="1"/>
    <col min="16194" max="16194" width="6.109375" style="1" customWidth="1"/>
    <col min="16195" max="16197" width="7.109375" style="1" customWidth="1"/>
    <col min="16198" max="16198" width="55" style="1" customWidth="1"/>
    <col min="16199" max="16217" width="5.109375" style="1" customWidth="1"/>
    <col min="16218" max="16384" width="8.5546875" style="1"/>
  </cols>
  <sheetData>
    <row r="1" spans="1:89" x14ac:dyDescent="0.25">
      <c r="AP1" s="2"/>
      <c r="AQ1" s="2"/>
      <c r="AR1" s="2"/>
      <c r="AS1" s="2"/>
      <c r="AT1" s="2"/>
      <c r="AU1" s="2"/>
      <c r="AV1" s="2"/>
      <c r="AW1" s="2"/>
    </row>
    <row r="2" spans="1:89" x14ac:dyDescent="0.25">
      <c r="C2" s="3" t="s">
        <v>86</v>
      </c>
      <c r="I2" s="3" t="s">
        <v>0</v>
      </c>
      <c r="AP2" s="2"/>
      <c r="AQ2" s="2"/>
      <c r="AR2" s="2"/>
      <c r="AS2" s="2"/>
      <c r="AT2" s="2"/>
      <c r="AU2" s="2"/>
      <c r="AV2" s="2"/>
      <c r="AW2" s="2"/>
    </row>
    <row r="3" spans="1:89" x14ac:dyDescent="0.25">
      <c r="A3" s="3" t="s">
        <v>1</v>
      </c>
      <c r="AP3" s="2"/>
      <c r="AQ3" s="2"/>
      <c r="AR3" s="2"/>
      <c r="AS3" s="2"/>
      <c r="AT3" s="2"/>
      <c r="AU3" s="2"/>
      <c r="AV3" s="2"/>
      <c r="AW3" s="2"/>
    </row>
    <row r="4" spans="1:89" x14ac:dyDescent="0.25">
      <c r="I4" s="3" t="s">
        <v>2</v>
      </c>
      <c r="L4" s="4">
        <v>2000000000000000</v>
      </c>
      <c r="M4" s="3" t="s">
        <v>3</v>
      </c>
      <c r="AP4" s="2"/>
      <c r="AQ4" s="2"/>
      <c r="AR4" s="2"/>
      <c r="AS4" s="2"/>
      <c r="AT4" s="2"/>
      <c r="AU4" s="2"/>
      <c r="AV4" s="2"/>
      <c r="AW4" s="2"/>
    </row>
    <row r="5" spans="1:89" ht="14.4" x14ac:dyDescent="0.3">
      <c r="A5" t="s">
        <v>85</v>
      </c>
      <c r="B5" s="3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P5" s="2"/>
      <c r="AR5" s="2"/>
      <c r="AS5" s="2"/>
      <c r="AT5" s="2"/>
      <c r="AU5" s="2"/>
      <c r="AV5" s="2"/>
      <c r="AW5" s="2"/>
    </row>
    <row r="6" spans="1:89" x14ac:dyDescent="0.25">
      <c r="B6" s="33" t="s">
        <v>84</v>
      </c>
      <c r="C6" s="3"/>
      <c r="I6" s="3" t="s">
        <v>4</v>
      </c>
      <c r="J6" s="5">
        <v>0.03</v>
      </c>
      <c r="K6" s="5">
        <v>0.04</v>
      </c>
      <c r="L6" s="5">
        <v>4.4999999999999998E-2</v>
      </c>
      <c r="M6" s="5">
        <v>4.4999999999999998E-2</v>
      </c>
      <c r="N6" s="5">
        <v>4.4999999999999998E-2</v>
      </c>
      <c r="O6" s="5">
        <v>0.04</v>
      </c>
      <c r="P6" s="5">
        <v>4.4999999999999998E-2</v>
      </c>
      <c r="Q6" s="5">
        <v>0.05</v>
      </c>
      <c r="R6" s="5">
        <v>5.5E-2</v>
      </c>
      <c r="S6" s="5">
        <v>0.06</v>
      </c>
      <c r="T6" s="5">
        <v>7.0000000000000007E-2</v>
      </c>
      <c r="U6" s="5">
        <v>0.08</v>
      </c>
      <c r="V6" s="5">
        <v>7.0000000000000007E-2</v>
      </c>
      <c r="W6" s="5">
        <v>0.06</v>
      </c>
      <c r="X6" s="5">
        <v>0.05</v>
      </c>
      <c r="Y6" s="5">
        <v>0.04</v>
      </c>
      <c r="Z6" s="5">
        <v>0.03</v>
      </c>
      <c r="AA6" s="5">
        <v>0.03</v>
      </c>
      <c r="AB6" s="5">
        <v>2.5000000000000001E-2</v>
      </c>
      <c r="AC6" s="5"/>
      <c r="AD6" s="5">
        <v>0</v>
      </c>
      <c r="AE6" s="6">
        <f>SUM(J6:AD6)</f>
        <v>0.91000000000000025</v>
      </c>
      <c r="AP6" s="2"/>
      <c r="AQ6" s="3"/>
      <c r="AR6" s="2"/>
      <c r="AS6" s="2"/>
      <c r="AT6" s="2"/>
      <c r="AU6" s="2"/>
      <c r="AV6" s="2"/>
      <c r="AW6" s="2"/>
    </row>
    <row r="7" spans="1:89" x14ac:dyDescent="0.25">
      <c r="D7" s="3"/>
      <c r="I7" s="3" t="s">
        <v>5</v>
      </c>
      <c r="J7" s="5">
        <v>40</v>
      </c>
      <c r="K7" s="5">
        <f>J7+2</f>
        <v>42</v>
      </c>
      <c r="L7" s="5">
        <f t="shared" ref="L7:AC7" si="0">K7+2</f>
        <v>44</v>
      </c>
      <c r="M7" s="5">
        <f t="shared" si="0"/>
        <v>46</v>
      </c>
      <c r="N7" s="5">
        <f t="shared" si="0"/>
        <v>48</v>
      </c>
      <c r="O7" s="5">
        <f t="shared" si="0"/>
        <v>50</v>
      </c>
      <c r="P7" s="5">
        <f t="shared" si="0"/>
        <v>52</v>
      </c>
      <c r="Q7" s="5">
        <f t="shared" si="0"/>
        <v>54</v>
      </c>
      <c r="R7" s="5">
        <f t="shared" si="0"/>
        <v>56</v>
      </c>
      <c r="S7" s="5">
        <f t="shared" si="0"/>
        <v>58</v>
      </c>
      <c r="T7" s="5">
        <f t="shared" si="0"/>
        <v>60</v>
      </c>
      <c r="U7" s="5">
        <f t="shared" si="0"/>
        <v>62</v>
      </c>
      <c r="V7" s="5">
        <f t="shared" si="0"/>
        <v>64</v>
      </c>
      <c r="W7" s="5">
        <f t="shared" si="0"/>
        <v>66</v>
      </c>
      <c r="X7" s="5">
        <f t="shared" si="0"/>
        <v>68</v>
      </c>
      <c r="Y7" s="5">
        <f t="shared" si="0"/>
        <v>70</v>
      </c>
      <c r="Z7" s="5">
        <f t="shared" si="0"/>
        <v>72</v>
      </c>
      <c r="AA7" s="5">
        <f t="shared" si="0"/>
        <v>74</v>
      </c>
      <c r="AB7" s="5">
        <f t="shared" si="0"/>
        <v>76</v>
      </c>
      <c r="AC7" s="5">
        <f t="shared" si="0"/>
        <v>78</v>
      </c>
      <c r="AP7" s="2"/>
      <c r="AQ7" s="3"/>
      <c r="AR7" s="2"/>
      <c r="AS7" s="2"/>
      <c r="AT7" s="2"/>
      <c r="AU7" s="2"/>
      <c r="AV7" s="2"/>
      <c r="AW7" s="2"/>
    </row>
    <row r="8" spans="1:89" x14ac:dyDescent="0.25">
      <c r="C8" s="7"/>
      <c r="I8" s="3" t="s">
        <v>6</v>
      </c>
      <c r="J8" s="8">
        <f t="shared" ref="J8:AC8" si="1">J7*1000/1.987</f>
        <v>20130.850528434825</v>
      </c>
      <c r="K8" s="8">
        <f t="shared" si="1"/>
        <v>21137.393054856566</v>
      </c>
      <c r="L8" s="8">
        <f t="shared" si="1"/>
        <v>22143.935581278307</v>
      </c>
      <c r="M8" s="8">
        <f t="shared" si="1"/>
        <v>23150.478107700048</v>
      </c>
      <c r="N8" s="8">
        <f t="shared" si="1"/>
        <v>24157.020634121789</v>
      </c>
      <c r="O8" s="8">
        <f t="shared" si="1"/>
        <v>25163.56316054353</v>
      </c>
      <c r="P8" s="8">
        <f t="shared" si="1"/>
        <v>26170.105686965271</v>
      </c>
      <c r="Q8" s="8">
        <f t="shared" si="1"/>
        <v>27176.648213387016</v>
      </c>
      <c r="R8" s="8">
        <f t="shared" si="1"/>
        <v>28183.190739808757</v>
      </c>
      <c r="S8" s="8">
        <f t="shared" si="1"/>
        <v>29189.733266230498</v>
      </c>
      <c r="T8" s="8">
        <f t="shared" si="1"/>
        <v>30196.275792652239</v>
      </c>
      <c r="U8" s="8">
        <f t="shared" si="1"/>
        <v>31202.81831907398</v>
      </c>
      <c r="V8" s="8">
        <f t="shared" si="1"/>
        <v>32209.360845495721</v>
      </c>
      <c r="W8" s="8">
        <f t="shared" si="1"/>
        <v>33215.903371917462</v>
      </c>
      <c r="X8" s="8">
        <f t="shared" si="1"/>
        <v>34222.445898339203</v>
      </c>
      <c r="Y8" s="8">
        <f t="shared" si="1"/>
        <v>35228.988424760944</v>
      </c>
      <c r="Z8" s="8">
        <f t="shared" si="1"/>
        <v>36235.530951182685</v>
      </c>
      <c r="AA8" s="8">
        <f t="shared" si="1"/>
        <v>37242.073477604426</v>
      </c>
      <c r="AB8" s="8">
        <f t="shared" si="1"/>
        <v>38248.616004026168</v>
      </c>
      <c r="AC8" s="8">
        <f t="shared" si="1"/>
        <v>39255.158530447909</v>
      </c>
      <c r="AP8" s="2"/>
      <c r="AQ8" s="3"/>
      <c r="AR8" s="2"/>
      <c r="AS8" s="2"/>
      <c r="AT8" s="2"/>
      <c r="AU8" s="2"/>
      <c r="AV8" s="2"/>
      <c r="AW8" s="2"/>
    </row>
    <row r="9" spans="1:89" x14ac:dyDescent="0.25">
      <c r="AP9" s="2"/>
      <c r="AQ9" s="3"/>
      <c r="AR9" s="2"/>
      <c r="AS9" s="2"/>
      <c r="AT9" s="2"/>
      <c r="AU9" s="2"/>
      <c r="AV9" s="2"/>
      <c r="AW9" s="2"/>
    </row>
    <row r="10" spans="1:89" x14ac:dyDescent="0.25">
      <c r="D10" s="3" t="s">
        <v>7</v>
      </c>
      <c r="E10" s="3" t="s">
        <v>8</v>
      </c>
      <c r="I10" s="3" t="s">
        <v>9</v>
      </c>
      <c r="AP10" s="2"/>
      <c r="AQ10" s="3"/>
      <c r="AR10" s="2"/>
      <c r="AS10" s="2"/>
      <c r="AT10" s="2"/>
      <c r="AU10" s="2"/>
      <c r="AV10" s="2"/>
      <c r="AW10" s="2"/>
    </row>
    <row r="11" spans="1:89" x14ac:dyDescent="0.25">
      <c r="A11" s="3" t="s">
        <v>10</v>
      </c>
      <c r="B11" s="3" t="s">
        <v>11</v>
      </c>
      <c r="D11" s="3" t="s">
        <v>12</v>
      </c>
      <c r="E11" s="3" t="s">
        <v>13</v>
      </c>
      <c r="F11" s="3" t="s">
        <v>14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P11" s="2"/>
      <c r="AQ11" s="2"/>
      <c r="AR11" s="2"/>
      <c r="AS11" s="2"/>
      <c r="AT11" s="2"/>
      <c r="AU11" s="2"/>
      <c r="AV11" s="2"/>
      <c r="AW11" s="2"/>
    </row>
    <row r="12" spans="1:89" x14ac:dyDescent="0.25">
      <c r="A12" s="3" t="s">
        <v>15</v>
      </c>
      <c r="B12" s="3" t="s">
        <v>16</v>
      </c>
      <c r="C12" s="3" t="s">
        <v>17</v>
      </c>
      <c r="D12" s="3" t="s">
        <v>18</v>
      </c>
      <c r="E12" s="3" t="s">
        <v>19</v>
      </c>
      <c r="F12" s="3" t="s">
        <v>20</v>
      </c>
      <c r="G12" s="3" t="s">
        <v>21</v>
      </c>
      <c r="H12" s="9"/>
      <c r="I12" s="3" t="s">
        <v>22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3" t="s">
        <v>23</v>
      </c>
      <c r="AP12" s="2"/>
      <c r="AQ12" s="2"/>
      <c r="AR12" s="2"/>
      <c r="AS12" s="2"/>
      <c r="AT12" s="2"/>
      <c r="AU12" s="2"/>
      <c r="AV12" s="2"/>
      <c r="AW12" s="2"/>
      <c r="AX12" s="3" t="s">
        <v>24</v>
      </c>
      <c r="AY12" s="3" t="s">
        <v>24</v>
      </c>
      <c r="AZ12" s="3" t="s">
        <v>24</v>
      </c>
      <c r="BA12" s="3" t="s">
        <v>24</v>
      </c>
      <c r="BB12" s="3" t="s">
        <v>24</v>
      </c>
      <c r="BC12" s="3" t="s">
        <v>24</v>
      </c>
      <c r="BD12" s="3" t="s">
        <v>24</v>
      </c>
      <c r="BE12" s="3" t="s">
        <v>24</v>
      </c>
      <c r="BF12" s="3" t="s">
        <v>24</v>
      </c>
      <c r="BG12" s="3" t="s">
        <v>24</v>
      </c>
      <c r="BH12" s="3" t="s">
        <v>24</v>
      </c>
      <c r="BI12" s="3" t="s">
        <v>24</v>
      </c>
      <c r="BJ12" s="3" t="s">
        <v>24</v>
      </c>
      <c r="BK12" s="3" t="s">
        <v>24</v>
      </c>
      <c r="BL12" s="3" t="s">
        <v>24</v>
      </c>
      <c r="BM12" s="3" t="s">
        <v>24</v>
      </c>
      <c r="BN12" s="3" t="s">
        <v>24</v>
      </c>
      <c r="BO12" s="3" t="s">
        <v>24</v>
      </c>
      <c r="BP12" s="3" t="s">
        <v>24</v>
      </c>
      <c r="BQ12" s="3" t="s">
        <v>24</v>
      </c>
      <c r="BR12" s="3" t="s">
        <v>25</v>
      </c>
    </row>
    <row r="13" spans="1:89" x14ac:dyDescent="0.25">
      <c r="A13" s="5">
        <v>-1.5</v>
      </c>
      <c r="B13" s="5">
        <v>24.9</v>
      </c>
      <c r="C13" s="8">
        <f t="shared" ref="C13:C76" si="2">B13+273.16</f>
        <v>298.06</v>
      </c>
      <c r="E13" s="2">
        <f t="shared" ref="E13:E76" si="3">SUM(J13:AC13)</f>
        <v>0</v>
      </c>
      <c r="F13" s="2">
        <f>EXP((-1.5)+3.7*E13)</f>
        <v>0.22313016014842982</v>
      </c>
      <c r="G13" s="7">
        <f t="shared" ref="G13:G76" si="4">LOG10(F13)</f>
        <v>-0.65144172285487778</v>
      </c>
      <c r="H13" s="10"/>
      <c r="I13" s="6">
        <f t="shared" ref="I13:I76" si="5">B13</f>
        <v>24.9</v>
      </c>
      <c r="J13" s="2">
        <f t="shared" ref="J13:Y20" si="6">J$6*(1-EXP((-AD13)))</f>
        <v>0</v>
      </c>
      <c r="K13" s="2">
        <f t="shared" si="6"/>
        <v>0</v>
      </c>
      <c r="L13" s="2">
        <f t="shared" si="6"/>
        <v>0</v>
      </c>
      <c r="M13" s="2">
        <f t="shared" si="6"/>
        <v>0</v>
      </c>
      <c r="N13" s="2">
        <f t="shared" si="6"/>
        <v>0</v>
      </c>
      <c r="O13" s="2">
        <f t="shared" si="6"/>
        <v>0</v>
      </c>
      <c r="P13" s="2">
        <f t="shared" si="6"/>
        <v>0</v>
      </c>
      <c r="Q13" s="2">
        <f t="shared" si="6"/>
        <v>0</v>
      </c>
      <c r="R13" s="2">
        <f t="shared" si="6"/>
        <v>0</v>
      </c>
      <c r="S13" s="2">
        <f t="shared" si="6"/>
        <v>0</v>
      </c>
      <c r="T13" s="2">
        <f t="shared" si="6"/>
        <v>0</v>
      </c>
      <c r="U13" s="2">
        <f t="shared" si="6"/>
        <v>0</v>
      </c>
      <c r="V13" s="2">
        <f t="shared" si="6"/>
        <v>0</v>
      </c>
      <c r="W13" s="2">
        <f t="shared" si="6"/>
        <v>0</v>
      </c>
      <c r="X13" s="2">
        <f t="shared" si="6"/>
        <v>0</v>
      </c>
      <c r="Y13" s="2">
        <f t="shared" si="6"/>
        <v>0</v>
      </c>
      <c r="Z13" s="2">
        <f t="shared" ref="Z13:AC13" si="7">Z$6*(1-EXP((-AT13)))</f>
        <v>0</v>
      </c>
      <c r="AA13" s="2">
        <f t="shared" si="7"/>
        <v>0</v>
      </c>
      <c r="AB13" s="2">
        <f t="shared" si="7"/>
        <v>0</v>
      </c>
      <c r="AC13" s="2">
        <f t="shared" si="7"/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6">
        <f t="shared" ref="AX13:BM28" si="8">J$8/$C13</f>
        <v>67.539591117341558</v>
      </c>
      <c r="AY13" s="6">
        <f t="shared" si="8"/>
        <v>70.916570673208639</v>
      </c>
      <c r="AZ13" s="6">
        <f t="shared" si="8"/>
        <v>74.293550229075706</v>
      </c>
      <c r="BA13" s="6">
        <f t="shared" si="8"/>
        <v>77.670529784942786</v>
      </c>
      <c r="BB13" s="6">
        <f t="shared" si="8"/>
        <v>81.047509340809867</v>
      </c>
      <c r="BC13" s="6">
        <f t="shared" si="8"/>
        <v>84.424488896676948</v>
      </c>
      <c r="BD13" s="6">
        <f t="shared" si="8"/>
        <v>87.801468452544015</v>
      </c>
      <c r="BE13" s="6">
        <f t="shared" si="8"/>
        <v>91.17844800841111</v>
      </c>
      <c r="BF13" s="6">
        <f t="shared" si="8"/>
        <v>94.55542756427819</v>
      </c>
      <c r="BG13" s="6">
        <f t="shared" si="8"/>
        <v>97.932407120145271</v>
      </c>
      <c r="BH13" s="6">
        <f t="shared" si="8"/>
        <v>101.30938667601234</v>
      </c>
      <c r="BI13" s="6">
        <f t="shared" si="8"/>
        <v>104.68636623187942</v>
      </c>
      <c r="BJ13" s="6">
        <f t="shared" si="8"/>
        <v>108.0633457877465</v>
      </c>
      <c r="BK13" s="6">
        <f t="shared" si="8"/>
        <v>111.44032534361358</v>
      </c>
      <c r="BL13" s="6">
        <f t="shared" si="8"/>
        <v>114.81730489948065</v>
      </c>
      <c r="BM13" s="6">
        <f t="shared" si="8"/>
        <v>118.19428445534773</v>
      </c>
      <c r="BN13" s="6">
        <f t="shared" ref="BN13:BQ28" si="9">Z$8/$C13</f>
        <v>121.57126401121481</v>
      </c>
      <c r="BO13" s="6">
        <f t="shared" si="9"/>
        <v>124.94824356708189</v>
      </c>
      <c r="BP13" s="6">
        <f t="shared" si="9"/>
        <v>128.32522312294896</v>
      </c>
      <c r="BQ13" s="6">
        <f t="shared" si="9"/>
        <v>131.70220267881604</v>
      </c>
      <c r="BR13" s="2">
        <f>$L$4*$C13*EXP((-AX13))*(1-(AX13^4+8.57333*AX13^3+18.05902*AX13^2+8.63476*AX13+0.26777)/(AX13^4+9.57332*AX13^3+25.63295*AX13^2+21.09965*AX13+3.958497))</f>
        <v>3.9921135700886335E-14</v>
      </c>
      <c r="BS13" s="2">
        <f t="shared" ref="BS13:CK26" si="10">$L$4*$C13*EXP((-AY13))*(1-(AY13^4+8.57333*AY13^3+18.05902*AY13^2+8.63476*AY13+0.26777)/(AY13^4+9.57332*AY13^3+25.63295*AY13^2+21.09965*AY13+3.958497))</f>
        <v>1.3001381578327658E-15</v>
      </c>
      <c r="BT13" s="2">
        <f t="shared" si="10"/>
        <v>4.2433674778936039E-17</v>
      </c>
      <c r="BU13" s="2">
        <f t="shared" si="10"/>
        <v>1.3876667148364514E-18</v>
      </c>
      <c r="BV13" s="2">
        <f t="shared" si="10"/>
        <v>4.5461324785268932E-20</v>
      </c>
      <c r="BW13" s="2">
        <f t="shared" si="10"/>
        <v>1.4918285126311041E-21</v>
      </c>
      <c r="BX13" s="2">
        <f t="shared" si="10"/>
        <v>4.9029823961755436E-23</v>
      </c>
      <c r="BY13" s="2">
        <f t="shared" si="10"/>
        <v>1.613679307272583E-24</v>
      </c>
      <c r="BZ13" s="2">
        <f t="shared" si="10"/>
        <v>5.31796778825285E-26</v>
      </c>
      <c r="CA13" s="2">
        <f t="shared" si="10"/>
        <v>1.754714227846328E-27</v>
      </c>
      <c r="CB13" s="2">
        <f t="shared" si="10"/>
        <v>5.7964739998970709E-29</v>
      </c>
      <c r="CC13" s="2">
        <f t="shared" si="10"/>
        <v>1.9168414291950099E-30</v>
      </c>
      <c r="CD13" s="2">
        <f t="shared" si="10"/>
        <v>6.3451848731202032E-32</v>
      </c>
      <c r="CE13" s="2">
        <f t="shared" si="10"/>
        <v>2.1023828319393414E-33</v>
      </c>
      <c r="CF13" s="2">
        <f t="shared" si="10"/>
        <v>6.9721176276907144E-35</v>
      </c>
      <c r="CG13" s="2">
        <f t="shared" si="10"/>
        <v>2.3140940492117141E-36</v>
      </c>
      <c r="CH13" s="2">
        <f t="shared" si="10"/>
        <v>7.6867108467829519E-38</v>
      </c>
      <c r="CI13" s="2">
        <f t="shared" si="10"/>
        <v>2.555199403861476E-39</v>
      </c>
      <c r="CJ13" s="2">
        <f t="shared" si="10"/>
        <v>8.4999564534496436E-41</v>
      </c>
      <c r="CK13" s="2">
        <f t="shared" si="10"/>
        <v>2.8294400806885355E-42</v>
      </c>
    </row>
    <row r="14" spans="1:89" x14ac:dyDescent="0.25">
      <c r="A14" s="5">
        <f>A13+1.5</f>
        <v>0</v>
      </c>
      <c r="B14" s="5">
        <v>25</v>
      </c>
      <c r="C14" s="8">
        <f t="shared" si="2"/>
        <v>298.16000000000003</v>
      </c>
      <c r="D14" s="2">
        <f t="shared" ref="D14:D77" si="11">($B14-$B13)/($A14-$A13)/31600000000000</f>
        <v>2.1097046413502407E-15</v>
      </c>
      <c r="E14" s="2">
        <f t="shared" si="3"/>
        <v>1.1430668685153106E-2</v>
      </c>
      <c r="F14" s="2">
        <f t="shared" ref="F14:F77" si="12">EXP((-1.5)+3.7*E14)</f>
        <v>0.23276951387042666</v>
      </c>
      <c r="G14" s="7">
        <f t="shared" si="4"/>
        <v>-0.63307390041750045</v>
      </c>
      <c r="H14" s="10"/>
      <c r="I14" s="6">
        <f t="shared" si="5"/>
        <v>25</v>
      </c>
      <c r="J14" s="2">
        <f t="shared" si="6"/>
        <v>1.0800970729333935E-2</v>
      </c>
      <c r="K14" s="2">
        <f t="shared" si="6"/>
        <v>6.0542343775342737E-4</v>
      </c>
      <c r="L14" s="2">
        <f t="shared" si="6"/>
        <v>2.344495927071477E-5</v>
      </c>
      <c r="M14" s="2">
        <f t="shared" si="6"/>
        <v>8.0131291543161782E-7</v>
      </c>
      <c r="N14" s="2">
        <f t="shared" si="6"/>
        <v>2.7380999327863973E-8</v>
      </c>
      <c r="O14" s="2">
        <f t="shared" si="6"/>
        <v>8.3164956699022245E-10</v>
      </c>
      <c r="P14" s="2">
        <f t="shared" si="6"/>
        <v>3.1969542013676741E-11</v>
      </c>
      <c r="Q14" s="2">
        <f t="shared" si="6"/>
        <v>1.213773526131945E-12</v>
      </c>
      <c r="R14" s="2">
        <f t="shared" si="6"/>
        <v>4.5619619193359998E-14</v>
      </c>
      <c r="S14" s="2">
        <f t="shared" si="6"/>
        <v>1.6986412276764894E-15</v>
      </c>
      <c r="T14" s="2">
        <f t="shared" si="6"/>
        <v>6.9944050551384875E-17</v>
      </c>
      <c r="U14" s="2">
        <f t="shared" si="6"/>
        <v>0</v>
      </c>
      <c r="V14" s="2">
        <f t="shared" si="6"/>
        <v>0</v>
      </c>
      <c r="W14" s="2">
        <f t="shared" ref="W14:AC15" si="13">IF(AQ1&lt;AQ2,AQ1,0)</f>
        <v>0</v>
      </c>
      <c r="X14" s="2">
        <f t="shared" si="13"/>
        <v>0</v>
      </c>
      <c r="Y14" s="2">
        <f t="shared" si="13"/>
        <v>0</v>
      </c>
      <c r="Z14" s="2">
        <f t="shared" si="13"/>
        <v>0</v>
      </c>
      <c r="AA14" s="2">
        <f t="shared" si="13"/>
        <v>0</v>
      </c>
      <c r="AB14" s="2">
        <f t="shared" si="13"/>
        <v>0</v>
      </c>
      <c r="AC14" s="2">
        <f t="shared" si="13"/>
        <v>0</v>
      </c>
      <c r="AD14" s="2">
        <f t="shared" ref="AD14:AW26" si="14">AD13+(BR14-BR13)/$D14</f>
        <v>0.44633766272603542</v>
      </c>
      <c r="AE14" s="2">
        <f t="shared" si="14"/>
        <v>1.5251297989177589E-2</v>
      </c>
      <c r="AF14" s="2">
        <f t="shared" si="14"/>
        <v>5.2113486209164842E-4</v>
      </c>
      <c r="AG14" s="2">
        <f t="shared" si="14"/>
        <v>1.7807112221959048E-5</v>
      </c>
      <c r="AH14" s="2">
        <f t="shared" si="14"/>
        <v>6.0846683685999706E-7</v>
      </c>
      <c r="AI14" s="2">
        <f t="shared" si="14"/>
        <v>2.0791239381863325E-8</v>
      </c>
      <c r="AJ14" s="2">
        <f t="shared" si="14"/>
        <v>7.1043425390757992E-10</v>
      </c>
      <c r="AK14" s="2">
        <f t="shared" si="14"/>
        <v>2.4275459298682894E-11</v>
      </c>
      <c r="AL14" s="2">
        <f t="shared" si="14"/>
        <v>8.2948983177802682E-13</v>
      </c>
      <c r="AM14" s="2">
        <f t="shared" si="14"/>
        <v>2.8343581435150507E-14</v>
      </c>
      <c r="AN14" s="2">
        <f t="shared" si="14"/>
        <v>9.6849734253623647E-16</v>
      </c>
      <c r="AO14" s="2">
        <f t="shared" si="14"/>
        <v>3.3093460986884077E-17</v>
      </c>
      <c r="AP14" s="2">
        <f t="shared" si="14"/>
        <v>1.1308005021572292E-18</v>
      </c>
      <c r="AQ14" s="2">
        <f t="shared" si="14"/>
        <v>3.8639352875991251E-20</v>
      </c>
      <c r="AR14" s="2">
        <f t="shared" si="14"/>
        <v>1.3203034067839078E-21</v>
      </c>
      <c r="AS14" s="2">
        <f t="shared" si="14"/>
        <v>4.5114660268834942E-23</v>
      </c>
      <c r="AT14" s="2">
        <f t="shared" si="14"/>
        <v>1.541564449983897E-24</v>
      </c>
      <c r="AU14" s="2">
        <f t="shared" si="14"/>
        <v>5.267514374239599E-26</v>
      </c>
      <c r="AV14" s="2">
        <f t="shared" si="14"/>
        <v>1.7999059804306739E-27</v>
      </c>
      <c r="AW14" s="2">
        <f t="shared" si="14"/>
        <v>6.1502668303704974E-29</v>
      </c>
      <c r="AX14" s="6">
        <f t="shared" si="8"/>
        <v>67.516938987237808</v>
      </c>
      <c r="AY14" s="6">
        <f t="shared" si="8"/>
        <v>70.892785936599694</v>
      </c>
      <c r="AZ14" s="6">
        <f t="shared" si="8"/>
        <v>74.26863288596158</v>
      </c>
      <c r="BA14" s="6">
        <f t="shared" si="8"/>
        <v>77.644479835323466</v>
      </c>
      <c r="BB14" s="6">
        <f t="shared" si="8"/>
        <v>81.020326784685366</v>
      </c>
      <c r="BC14" s="6">
        <f t="shared" si="8"/>
        <v>84.396173734047252</v>
      </c>
      <c r="BD14" s="6">
        <f t="shared" si="8"/>
        <v>87.772020683409139</v>
      </c>
      <c r="BE14" s="6">
        <f t="shared" si="8"/>
        <v>91.147867632771039</v>
      </c>
      <c r="BF14" s="6">
        <f t="shared" si="8"/>
        <v>94.523714582132925</v>
      </c>
      <c r="BG14" s="6">
        <f t="shared" si="8"/>
        <v>97.899561531494825</v>
      </c>
      <c r="BH14" s="6">
        <f t="shared" si="8"/>
        <v>101.27540848085671</v>
      </c>
      <c r="BI14" s="6">
        <f t="shared" si="8"/>
        <v>104.6512554302186</v>
      </c>
      <c r="BJ14" s="6">
        <f t="shared" si="8"/>
        <v>108.02710237958048</v>
      </c>
      <c r="BK14" s="6">
        <f t="shared" si="8"/>
        <v>111.40294932894238</v>
      </c>
      <c r="BL14" s="6">
        <f t="shared" si="8"/>
        <v>114.77879627830427</v>
      </c>
      <c r="BM14" s="6">
        <f t="shared" si="8"/>
        <v>118.15464322766616</v>
      </c>
      <c r="BN14" s="6">
        <f t="shared" si="9"/>
        <v>121.53049017702804</v>
      </c>
      <c r="BO14" s="6">
        <f t="shared" si="9"/>
        <v>124.90633712638994</v>
      </c>
      <c r="BP14" s="6">
        <f t="shared" si="9"/>
        <v>128.28218407575181</v>
      </c>
      <c r="BQ14" s="6">
        <f t="shared" si="9"/>
        <v>131.65803102511373</v>
      </c>
      <c r="BR14" s="2">
        <f t="shared" ref="BR14:CB53" si="15">$L$4*$C14*EXP((-AX14))*(1-(AX14^4+8.57333*AX14^3+18.05902*AX14^2+8.63476*AX14+0.26777)/(AX14^4+9.57332*AX14^3+25.63295*AX14^2+21.09965*AX14+3.958497))</f>
        <v>4.086277633954887E-14</v>
      </c>
      <c r="BS14" s="2">
        <f t="shared" si="10"/>
        <v>1.3323138919871493E-15</v>
      </c>
      <c r="BT14" s="2">
        <f t="shared" si="10"/>
        <v>4.3533115416260208E-17</v>
      </c>
      <c r="BU14" s="2">
        <f t="shared" si="10"/>
        <v>1.425234462140163E-18</v>
      </c>
      <c r="BV14" s="2">
        <f t="shared" si="10"/>
        <v>4.6745010095100168E-20</v>
      </c>
      <c r="BW14" s="2">
        <f t="shared" si="10"/>
        <v>1.535691886854445E-21</v>
      </c>
      <c r="BX14" s="2">
        <f t="shared" si="10"/>
        <v>5.0528630404598453E-23</v>
      </c>
      <c r="BY14" s="2">
        <f t="shared" si="10"/>
        <v>1.6648933564259231E-24</v>
      </c>
      <c r="BZ14" s="2">
        <f t="shared" si="10"/>
        <v>5.4929656430583434E-26</v>
      </c>
      <c r="CA14" s="2">
        <f t="shared" si="10"/>
        <v>1.8145108131525535E-27</v>
      </c>
      <c r="CB14" s="2">
        <f t="shared" si="10"/>
        <v>6.0007983337654781E-29</v>
      </c>
      <c r="CC14" s="2">
        <f t="shared" si="10"/>
        <v>1.9866588574373824E-30</v>
      </c>
      <c r="CD14" s="2">
        <f t="shared" si="10"/>
        <v>6.5837503799044321E-32</v>
      </c>
      <c r="CE14" s="2">
        <f t="shared" si="10"/>
        <v>2.1839004540405899E-33</v>
      </c>
      <c r="CF14" s="2">
        <f t="shared" si="10"/>
        <v>7.2506626502189689E-35</v>
      </c>
      <c r="CG14" s="2">
        <f t="shared" si="10"/>
        <v>2.4092726573738144E-36</v>
      </c>
      <c r="CH14" s="2">
        <f t="shared" si="10"/>
        <v>8.0119354142901077E-38</v>
      </c>
      <c r="CI14" s="2">
        <f t="shared" si="10"/>
        <v>2.6663283990986E-39</v>
      </c>
      <c r="CJ14" s="2">
        <f t="shared" si="10"/>
        <v>8.8796834535405084E-41</v>
      </c>
      <c r="CK14" s="2">
        <f t="shared" si="10"/>
        <v>2.9591925454642862E-42</v>
      </c>
    </row>
    <row r="15" spans="1:89" x14ac:dyDescent="0.25">
      <c r="A15" s="5">
        <f t="shared" ref="A15:A78" si="16">A14+1.5</f>
        <v>1.5</v>
      </c>
      <c r="B15" s="5">
        <f t="shared" ref="B15:B78" si="17">B14+3</f>
        <v>28</v>
      </c>
      <c r="C15" s="8">
        <f t="shared" si="2"/>
        <v>301.16000000000003</v>
      </c>
      <c r="D15" s="2">
        <f t="shared" si="11"/>
        <v>6.3291139240506327E-14</v>
      </c>
      <c r="E15" s="2">
        <f t="shared" si="3"/>
        <v>2.1463339778829194E-2</v>
      </c>
      <c r="F15" s="2">
        <f t="shared" si="12"/>
        <v>0.24157250026209576</v>
      </c>
      <c r="G15" s="7">
        <f t="shared" si="4"/>
        <v>-0.61695250574698546</v>
      </c>
      <c r="H15" s="10"/>
      <c r="I15" s="6">
        <f t="shared" si="5"/>
        <v>28</v>
      </c>
      <c r="J15" s="2">
        <f t="shared" si="6"/>
        <v>1.9922468396490523E-2</v>
      </c>
      <c r="K15" s="2">
        <f t="shared" si="6"/>
        <v>1.4801532733965583E-3</v>
      </c>
      <c r="L15" s="2">
        <f t="shared" si="6"/>
        <v>5.8617788318497399E-5</v>
      </c>
      <c r="M15" s="2">
        <f t="shared" si="6"/>
        <v>2.0279505361087133E-6</v>
      </c>
      <c r="N15" s="2">
        <f t="shared" si="6"/>
        <v>7.0127008150455689E-8</v>
      </c>
      <c r="O15" s="2">
        <f t="shared" si="6"/>
        <v>2.1558361362750134E-9</v>
      </c>
      <c r="P15" s="2">
        <f t="shared" si="6"/>
        <v>8.3890994151403222E-11</v>
      </c>
      <c r="Q15" s="2">
        <f t="shared" si="6"/>
        <v>3.2246649794842598E-12</v>
      </c>
      <c r="R15" s="2">
        <f t="shared" si="6"/>
        <v>1.2272904914567561E-13</v>
      </c>
      <c r="S15" s="2">
        <f t="shared" si="6"/>
        <v>4.6362913508346535E-15</v>
      </c>
      <c r="T15" s="2">
        <f t="shared" si="6"/>
        <v>1.8651746813702632E-16</v>
      </c>
      <c r="U15" s="2">
        <f t="shared" si="6"/>
        <v>8.8817841970012525E-18</v>
      </c>
      <c r="V15" s="2">
        <f t="shared" si="6"/>
        <v>0</v>
      </c>
      <c r="W15" s="2">
        <f t="shared" si="6"/>
        <v>0</v>
      </c>
      <c r="X15" s="2">
        <f t="shared" si="13"/>
        <v>0</v>
      </c>
      <c r="Y15" s="2">
        <f t="shared" si="13"/>
        <v>0</v>
      </c>
      <c r="Z15" s="2">
        <f t="shared" si="13"/>
        <v>0</v>
      </c>
      <c r="AA15" s="2">
        <f t="shared" si="13"/>
        <v>0</v>
      </c>
      <c r="AB15" s="2">
        <f t="shared" si="13"/>
        <v>0</v>
      </c>
      <c r="AC15" s="2">
        <f t="shared" si="13"/>
        <v>0</v>
      </c>
      <c r="AD15" s="2">
        <f t="shared" si="14"/>
        <v>1.0908890296113025</v>
      </c>
      <c r="AE15" s="2">
        <f t="shared" si="14"/>
        <v>3.7705846252067035E-2</v>
      </c>
      <c r="AF15" s="2">
        <f t="shared" si="14"/>
        <v>1.3034666618745787E-3</v>
      </c>
      <c r="AG15" s="2">
        <f t="shared" si="14"/>
        <v>4.5066582952222307E-5</v>
      </c>
      <c r="AH15" s="2">
        <f t="shared" si="14"/>
        <v>1.558379173116777E-6</v>
      </c>
      <c r="AI15" s="2">
        <f t="shared" si="14"/>
        <v>5.3895904807182791E-8</v>
      </c>
      <c r="AJ15" s="2">
        <f t="shared" si="14"/>
        <v>1.8642443509491901E-9</v>
      </c>
      <c r="AK15" s="2">
        <f t="shared" si="14"/>
        <v>6.4493305642392952E-11</v>
      </c>
      <c r="AL15" s="2">
        <f t="shared" si="14"/>
        <v>2.2314720697891268E-12</v>
      </c>
      <c r="AM15" s="2">
        <f t="shared" si="14"/>
        <v>7.7220668673215769E-14</v>
      </c>
      <c r="AN15" s="2">
        <f t="shared" si="14"/>
        <v>2.6726445275353954E-15</v>
      </c>
      <c r="AO15" s="2">
        <f t="shared" si="14"/>
        <v>9.2515525554190886E-17</v>
      </c>
      <c r="AP15" s="2">
        <f t="shared" si="14"/>
        <v>3.2029786562942119E-18</v>
      </c>
      <c r="AQ15" s="2">
        <f t="shared" si="14"/>
        <v>1.1090718510569232E-19</v>
      </c>
      <c r="AR15" s="2">
        <f t="shared" si="14"/>
        <v>3.8408887595970272E-21</v>
      </c>
      <c r="AS15" s="2">
        <f t="shared" si="14"/>
        <v>1.3303636296538209E-22</v>
      </c>
      <c r="AT15" s="2">
        <f t="shared" si="14"/>
        <v>4.6086714515885822E-24</v>
      </c>
      <c r="AU15" s="2">
        <f t="shared" si="14"/>
        <v>1.5967908424848689E-25</v>
      </c>
      <c r="AV15" s="2">
        <f t="shared" si="14"/>
        <v>5.5333399042799012E-27</v>
      </c>
      <c r="AW15" s="2">
        <f t="shared" si="14"/>
        <v>1.917758039373825E-28</v>
      </c>
      <c r="AX15" s="6">
        <f t="shared" si="8"/>
        <v>66.844370196688885</v>
      </c>
      <c r="AY15" s="6">
        <f t="shared" si="8"/>
        <v>70.186588706523324</v>
      </c>
      <c r="AZ15" s="6">
        <f t="shared" si="8"/>
        <v>73.528807216357762</v>
      </c>
      <c r="BA15" s="6">
        <f t="shared" si="8"/>
        <v>76.871025726192215</v>
      </c>
      <c r="BB15" s="6">
        <f t="shared" si="8"/>
        <v>80.213244236026654</v>
      </c>
      <c r="BC15" s="6">
        <f t="shared" si="8"/>
        <v>83.555462745861092</v>
      </c>
      <c r="BD15" s="6">
        <f t="shared" si="8"/>
        <v>86.897681255695545</v>
      </c>
      <c r="BE15" s="6">
        <f t="shared" si="8"/>
        <v>90.239899765529998</v>
      </c>
      <c r="BF15" s="6">
        <f t="shared" si="8"/>
        <v>93.582118275364436</v>
      </c>
      <c r="BG15" s="6">
        <f t="shared" si="8"/>
        <v>96.924336785198889</v>
      </c>
      <c r="BH15" s="6">
        <f t="shared" si="8"/>
        <v>100.26655529503333</v>
      </c>
      <c r="BI15" s="6">
        <f t="shared" si="8"/>
        <v>103.60877380486777</v>
      </c>
      <c r="BJ15" s="6">
        <f t="shared" si="8"/>
        <v>106.95099231470222</v>
      </c>
      <c r="BK15" s="6">
        <f t="shared" si="8"/>
        <v>110.29321082453666</v>
      </c>
      <c r="BL15" s="6">
        <f t="shared" si="8"/>
        <v>113.6354293343711</v>
      </c>
      <c r="BM15" s="6">
        <f t="shared" si="8"/>
        <v>116.97764784420555</v>
      </c>
      <c r="BN15" s="6">
        <f t="shared" si="9"/>
        <v>120.31986635403999</v>
      </c>
      <c r="BO15" s="6">
        <f t="shared" si="9"/>
        <v>123.66208486387443</v>
      </c>
      <c r="BP15" s="6">
        <f t="shared" si="9"/>
        <v>127.00430337370888</v>
      </c>
      <c r="BQ15" s="6">
        <f t="shared" si="9"/>
        <v>130.34652188354332</v>
      </c>
      <c r="BR15" s="2">
        <f t="shared" si="15"/>
        <v>8.1657166648742985E-14</v>
      </c>
      <c r="BS15" s="2">
        <f t="shared" si="10"/>
        <v>2.7534878326763547E-15</v>
      </c>
      <c r="BT15" s="2">
        <f t="shared" si="10"/>
        <v>9.3047786288597566E-17</v>
      </c>
      <c r="BU15" s="2">
        <f t="shared" si="10"/>
        <v>3.1505174197517615E-18</v>
      </c>
      <c r="BV15" s="2">
        <f t="shared" si="10"/>
        <v>1.0686604403540269E-19</v>
      </c>
      <c r="BW15" s="2">
        <f t="shared" si="10"/>
        <v>3.6309238757987152E-21</v>
      </c>
      <c r="BX15" s="2">
        <f t="shared" si="10"/>
        <v>1.2355458591356111E-22</v>
      </c>
      <c r="BY15" s="2">
        <f t="shared" si="10"/>
        <v>4.2103266693189649E-24</v>
      </c>
      <c r="BZ15" s="2">
        <f t="shared" si="10"/>
        <v>1.4366270946926065E-25</v>
      </c>
      <c r="CA15" s="2">
        <f t="shared" si="10"/>
        <v>4.9079973472073162E-27</v>
      </c>
      <c r="CB15" s="2">
        <f t="shared" si="10"/>
        <v>1.6786540010975344E-28</v>
      </c>
      <c r="CC15" s="2">
        <f t="shared" si="10"/>
        <v>5.7475490199251546E-30</v>
      </c>
      <c r="CD15" s="2">
        <f t="shared" si="10"/>
        <v>1.9698801988366349E-31</v>
      </c>
      <c r="CE15" s="2">
        <f t="shared" si="10"/>
        <v>6.7578138863001504E-33</v>
      </c>
      <c r="CF15" s="2">
        <f t="shared" si="10"/>
        <v>2.320373450346656E-34</v>
      </c>
      <c r="CG15" s="2">
        <f t="shared" si="10"/>
        <v>7.9739373850033792E-36</v>
      </c>
      <c r="CH15" s="2">
        <f t="shared" si="10"/>
        <v>2.7424005044699509E-37</v>
      </c>
      <c r="CI15" s="2">
        <f t="shared" si="10"/>
        <v>9.4387296969524539E-39</v>
      </c>
      <c r="CJ15" s="2">
        <f t="shared" si="10"/>
        <v>3.2509012085497641E-40</v>
      </c>
      <c r="CK15" s="2">
        <f t="shared" si="10"/>
        <v>1.1204327712152738E-41</v>
      </c>
    </row>
    <row r="16" spans="1:89" x14ac:dyDescent="0.25">
      <c r="A16" s="5">
        <f t="shared" si="16"/>
        <v>3</v>
      </c>
      <c r="B16" s="5">
        <f t="shared" si="17"/>
        <v>31</v>
      </c>
      <c r="C16" s="8">
        <f t="shared" si="2"/>
        <v>304.16000000000003</v>
      </c>
      <c r="D16" s="2">
        <f t="shared" si="11"/>
        <v>6.3291139240506327E-14</v>
      </c>
      <c r="E16" s="2">
        <f t="shared" si="3"/>
        <v>3.0439880743841255E-2</v>
      </c>
      <c r="F16" s="2">
        <f t="shared" si="12"/>
        <v>0.2497306251979266</v>
      </c>
      <c r="G16" s="7">
        <f t="shared" si="4"/>
        <v>-0.60252819557855741</v>
      </c>
      <c r="H16" s="10"/>
      <c r="I16" s="6">
        <f t="shared" si="5"/>
        <v>31</v>
      </c>
      <c r="J16" s="2">
        <f t="shared" si="6"/>
        <v>2.7122939744013481E-2</v>
      </c>
      <c r="K16" s="2">
        <f t="shared" si="6"/>
        <v>3.1804732264547786E-3</v>
      </c>
      <c r="L16" s="2">
        <f t="shared" si="6"/>
        <v>1.3163387763586942E-4</v>
      </c>
      <c r="M16" s="2">
        <f t="shared" si="6"/>
        <v>4.6634106792675654E-6</v>
      </c>
      <c r="N16" s="2">
        <f t="shared" si="6"/>
        <v>1.6507304142598934E-7</v>
      </c>
      <c r="O16" s="2">
        <f t="shared" si="6"/>
        <v>5.1963898872742217E-9</v>
      </c>
      <c r="P16" s="2">
        <f t="shared" si="6"/>
        <v>2.0713633308577782E-10</v>
      </c>
      <c r="Q16" s="2">
        <f t="shared" si="6"/>
        <v>8.1590290079702754E-12</v>
      </c>
      <c r="R16" s="2">
        <f t="shared" si="6"/>
        <v>3.1832980695867266E-13</v>
      </c>
      <c r="S16" s="2">
        <f t="shared" si="6"/>
        <v>1.2323475573339238E-14</v>
      </c>
      <c r="T16" s="2">
        <f t="shared" si="6"/>
        <v>5.1292303737682233E-16</v>
      </c>
      <c r="U16" s="2">
        <f t="shared" si="6"/>
        <v>1.7763568394002505E-17</v>
      </c>
      <c r="V16" s="2">
        <f t="shared" si="6"/>
        <v>0</v>
      </c>
      <c r="W16" s="2">
        <f t="shared" si="6"/>
        <v>0</v>
      </c>
      <c r="X16" s="2">
        <f>X$6*(1-EXP((-AR16)))</f>
        <v>0</v>
      </c>
      <c r="Y16" s="2">
        <f>IF(AS3&lt;AS4,AS3,0)</f>
        <v>0</v>
      </c>
      <c r="Z16" s="2">
        <f>IF(AT3&lt;AT4,AT3,0)</f>
        <v>0</v>
      </c>
      <c r="AA16" s="2">
        <f>IF(AU3&lt;AU4,AU3,0)</f>
        <v>0</v>
      </c>
      <c r="AB16" s="2">
        <f>IF(AV3&lt;AV4,AV3,0)</f>
        <v>0</v>
      </c>
      <c r="AC16" s="2">
        <f>IF(AW3&lt;AW4,AW3,0)</f>
        <v>0</v>
      </c>
      <c r="AD16" s="2">
        <f t="shared" si="14"/>
        <v>2.3444283532778245</v>
      </c>
      <c r="AE16" s="2">
        <f t="shared" si="14"/>
        <v>8.2851130821113714E-2</v>
      </c>
      <c r="AF16" s="2">
        <f t="shared" si="14"/>
        <v>2.9294840321328177E-3</v>
      </c>
      <c r="AG16" s="2">
        <f t="shared" si="14"/>
        <v>1.036367185273302E-4</v>
      </c>
      <c r="AH16" s="2">
        <f t="shared" si="14"/>
        <v>3.6682965376615168E-6</v>
      </c>
      <c r="AI16" s="2">
        <f t="shared" si="14"/>
        <v>1.2990975557242803E-7</v>
      </c>
      <c r="AJ16" s="2">
        <f t="shared" si="14"/>
        <v>4.6030296635658533E-9</v>
      </c>
      <c r="AK16" s="2">
        <f t="shared" si="14"/>
        <v>1.6318056991406173E-10</v>
      </c>
      <c r="AL16" s="2">
        <f t="shared" si="14"/>
        <v>5.7878015053193135E-12</v>
      </c>
      <c r="AM16" s="2">
        <f t="shared" si="14"/>
        <v>2.0538893243466015E-13</v>
      </c>
      <c r="AN16" s="2">
        <f t="shared" si="14"/>
        <v>7.2921612592367585E-15</v>
      </c>
      <c r="AO16" s="2">
        <f t="shared" si="14"/>
        <v>2.5902923475374921E-16</v>
      </c>
      <c r="AP16" s="2">
        <f t="shared" si="14"/>
        <v>9.2055969942536164E-18</v>
      </c>
      <c r="AQ16" s="2">
        <f t="shared" si="14"/>
        <v>3.2731285008375836E-19</v>
      </c>
      <c r="AR16" s="2">
        <f t="shared" si="14"/>
        <v>1.164338467976412E-20</v>
      </c>
      <c r="AS16" s="2">
        <f t="shared" si="14"/>
        <v>4.1437888301326398E-22</v>
      </c>
      <c r="AT16" s="2">
        <f t="shared" si="14"/>
        <v>1.4754183222116967E-23</v>
      </c>
      <c r="AU16" s="2">
        <f t="shared" si="14"/>
        <v>5.255679295776095E-25</v>
      </c>
      <c r="AV16" s="2">
        <f t="shared" si="14"/>
        <v>1.872990375964729E-26</v>
      </c>
      <c r="AW16" s="2">
        <f t="shared" si="14"/>
        <v>6.6777793487790773E-28</v>
      </c>
      <c r="AX16" s="6">
        <f t="shared" si="8"/>
        <v>66.18506880732123</v>
      </c>
      <c r="AY16" s="6">
        <f t="shared" si="8"/>
        <v>69.494322247687279</v>
      </c>
      <c r="AZ16" s="6">
        <f t="shared" si="8"/>
        <v>72.803575688053343</v>
      </c>
      <c r="BA16" s="6">
        <f t="shared" si="8"/>
        <v>76.112829128419406</v>
      </c>
      <c r="BB16" s="6">
        <f t="shared" si="8"/>
        <v>79.42208256878547</v>
      </c>
      <c r="BC16" s="6">
        <f t="shared" si="8"/>
        <v>82.731336009151519</v>
      </c>
      <c r="BD16" s="6">
        <f t="shared" si="8"/>
        <v>86.040589449517583</v>
      </c>
      <c r="BE16" s="6">
        <f t="shared" si="8"/>
        <v>89.349842889883661</v>
      </c>
      <c r="BF16" s="6">
        <f t="shared" si="8"/>
        <v>92.659096330249724</v>
      </c>
      <c r="BG16" s="6">
        <f t="shared" si="8"/>
        <v>95.968349770615774</v>
      </c>
      <c r="BH16" s="6">
        <f t="shared" si="8"/>
        <v>99.277603210981837</v>
      </c>
      <c r="BI16" s="6">
        <f t="shared" si="8"/>
        <v>102.5868566513479</v>
      </c>
      <c r="BJ16" s="6">
        <f t="shared" si="8"/>
        <v>105.89611009171396</v>
      </c>
      <c r="BK16" s="6">
        <f t="shared" si="8"/>
        <v>109.20536353208003</v>
      </c>
      <c r="BL16" s="6">
        <f t="shared" si="8"/>
        <v>112.51461697244608</v>
      </c>
      <c r="BM16" s="6">
        <f t="shared" si="8"/>
        <v>115.82387041281214</v>
      </c>
      <c r="BN16" s="6">
        <f t="shared" si="9"/>
        <v>119.1331238531782</v>
      </c>
      <c r="BO16" s="6">
        <f t="shared" si="9"/>
        <v>122.44237729354427</v>
      </c>
      <c r="BP16" s="6">
        <f t="shared" si="9"/>
        <v>125.75163073391032</v>
      </c>
      <c r="BQ16" s="6">
        <f t="shared" si="9"/>
        <v>129.0608841742764</v>
      </c>
      <c r="BR16" s="2">
        <f t="shared" si="15"/>
        <v>1.6099509852637097E-13</v>
      </c>
      <c r="BS16" s="2">
        <f t="shared" si="10"/>
        <v>5.6107843243881698E-15</v>
      </c>
      <c r="BT16" s="2">
        <f t="shared" si="10"/>
        <v>1.9596027807709369E-16</v>
      </c>
      <c r="BU16" s="2">
        <f t="shared" si="10"/>
        <v>6.8574880257712488E-18</v>
      </c>
      <c r="BV16" s="2">
        <f t="shared" si="10"/>
        <v>2.4040511774076597E-19</v>
      </c>
      <c r="BW16" s="2">
        <f t="shared" si="10"/>
        <v>8.4419270887889202E-21</v>
      </c>
      <c r="BX16" s="2">
        <f t="shared" si="10"/>
        <v>2.9689542848423598E-22</v>
      </c>
      <c r="BY16" s="2">
        <f t="shared" si="10"/>
        <v>1.0456356053601799E-23</v>
      </c>
      <c r="BZ16" s="2">
        <f t="shared" si="10"/>
        <v>3.68746850958513E-25</v>
      </c>
      <c r="CA16" s="2">
        <f t="shared" si="10"/>
        <v>1.3019912775146833E-26</v>
      </c>
      <c r="CB16" s="2">
        <f t="shared" si="10"/>
        <v>4.6023987679971312E-28</v>
      </c>
      <c r="CC16" s="2">
        <f t="shared" si="10"/>
        <v>1.6286391374327579E-29</v>
      </c>
      <c r="CD16" s="2">
        <f t="shared" si="10"/>
        <v>5.7690057291906885E-31</v>
      </c>
      <c r="CE16" s="2">
        <f t="shared" si="10"/>
        <v>2.0454374960861288E-32</v>
      </c>
      <c r="CF16" s="2">
        <f t="shared" si="10"/>
        <v>7.2586620074144365E-34</v>
      </c>
      <c r="CG16" s="2">
        <f t="shared" si="10"/>
        <v>2.5780425995628816E-35</v>
      </c>
      <c r="CH16" s="2">
        <f t="shared" si="10"/>
        <v>9.1636104858170308E-37</v>
      </c>
      <c r="CI16" s="2">
        <f t="shared" si="10"/>
        <v>3.2596251553226036E-38</v>
      </c>
      <c r="CJ16" s="2">
        <f t="shared" si="10"/>
        <v>1.1603156813212667E-39</v>
      </c>
      <c r="CK16" s="2">
        <f t="shared" si="10"/>
        <v>4.1331044860287246E-41</v>
      </c>
    </row>
    <row r="17" spans="1:89" x14ac:dyDescent="0.25">
      <c r="A17" s="5">
        <f t="shared" si="16"/>
        <v>4.5</v>
      </c>
      <c r="B17" s="5">
        <f t="shared" si="17"/>
        <v>34</v>
      </c>
      <c r="C17" s="8">
        <f t="shared" si="2"/>
        <v>307.16000000000003</v>
      </c>
      <c r="D17" s="2">
        <f t="shared" si="11"/>
        <v>6.3291139240506327E-14</v>
      </c>
      <c r="E17" s="2">
        <f t="shared" si="3"/>
        <v>3.6365857500750352E-2</v>
      </c>
      <c r="F17" s="2">
        <f t="shared" si="12"/>
        <v>0.25526671806712414</v>
      </c>
      <c r="G17" s="7">
        <f t="shared" si="4"/>
        <v>-0.59300580525853108</v>
      </c>
      <c r="H17" s="10"/>
      <c r="I17" s="6">
        <f t="shared" si="5"/>
        <v>34</v>
      </c>
      <c r="J17" s="2">
        <f t="shared" si="6"/>
        <v>2.9740648003688253E-2</v>
      </c>
      <c r="K17" s="2">
        <f t="shared" si="6"/>
        <v>6.3337211471524183E-3</v>
      </c>
      <c r="L17" s="2">
        <f t="shared" si="6"/>
        <v>2.8086181219062197E-4</v>
      </c>
      <c r="M17" s="2">
        <f t="shared" si="6"/>
        <v>1.024126495736799E-5</v>
      </c>
      <c r="N17" s="2">
        <f t="shared" si="6"/>
        <v>3.7269186409505385E-7</v>
      </c>
      <c r="O17" s="2">
        <f t="shared" si="6"/>
        <v>1.2065232595226406E-8</v>
      </c>
      <c r="P17" s="2">
        <f t="shared" si="6"/>
        <v>4.9476992503016957E-10</v>
      </c>
      <c r="Q17" s="2">
        <f t="shared" si="6"/>
        <v>2.0056012406399759E-11</v>
      </c>
      <c r="R17" s="2">
        <f t="shared" si="6"/>
        <v>8.0552731152039315E-13</v>
      </c>
      <c r="S17" s="2">
        <f t="shared" si="6"/>
        <v>3.2114311210307277E-14</v>
      </c>
      <c r="T17" s="2">
        <f t="shared" si="6"/>
        <v>1.3677947663381929E-15</v>
      </c>
      <c r="U17" s="2">
        <f t="shared" si="6"/>
        <v>5.3290705182007512E-17</v>
      </c>
      <c r="V17" s="2">
        <f t="shared" si="6"/>
        <v>0</v>
      </c>
      <c r="W17" s="2">
        <f t="shared" si="6"/>
        <v>0</v>
      </c>
      <c r="X17" s="2">
        <f>X$6*(1-EXP((-AR17)))</f>
        <v>0</v>
      </c>
      <c r="Y17" s="2">
        <f>Y$6*(1-EXP((-AS17)))</f>
        <v>0</v>
      </c>
      <c r="Z17" s="2">
        <f>IF(AT4&lt;AT5,AT4,0)</f>
        <v>0</v>
      </c>
      <c r="AA17" s="2">
        <f>IF(AU4&lt;AU5,AU4,0)</f>
        <v>0</v>
      </c>
      <c r="AB17" s="2">
        <f>IF(AV4&lt;AV5,AV4,0)</f>
        <v>0</v>
      </c>
      <c r="AC17" s="2">
        <f>IF(AW4&lt;AW5,AW4,0)</f>
        <v>0</v>
      </c>
      <c r="AD17" s="2">
        <f t="shared" si="14"/>
        <v>4.7507664625109882</v>
      </c>
      <c r="AE17" s="2">
        <f t="shared" si="14"/>
        <v>0.1723827452294823</v>
      </c>
      <c r="AF17" s="2">
        <f t="shared" si="14"/>
        <v>6.260932401446621E-3</v>
      </c>
      <c r="AG17" s="2">
        <f t="shared" si="14"/>
        <v>2.2760956681161932E-4</v>
      </c>
      <c r="AH17" s="2">
        <f t="shared" si="14"/>
        <v>8.2820757205929136E-6</v>
      </c>
      <c r="AI17" s="2">
        <f t="shared" si="14"/>
        <v>3.0163086040386492E-7</v>
      </c>
      <c r="AJ17" s="2">
        <f t="shared" si="14"/>
        <v>1.0994887270518008E-8</v>
      </c>
      <c r="AK17" s="2">
        <f t="shared" si="14"/>
        <v>4.0112029759358793E-10</v>
      </c>
      <c r="AL17" s="2">
        <f t="shared" si="14"/>
        <v>1.4645954545243416E-11</v>
      </c>
      <c r="AM17" s="2">
        <f t="shared" si="14"/>
        <v>5.3519272418994665E-13</v>
      </c>
      <c r="AN17" s="2">
        <f t="shared" si="14"/>
        <v>1.9572327571202149E-14</v>
      </c>
      <c r="AO17" s="2">
        <f t="shared" si="14"/>
        <v>7.1631626206119982E-16</v>
      </c>
      <c r="AP17" s="2">
        <f t="shared" si="14"/>
        <v>2.6235392328239962E-17</v>
      </c>
      <c r="AQ17" s="2">
        <f t="shared" si="14"/>
        <v>9.6157058801823836E-19</v>
      </c>
      <c r="AR17" s="2">
        <f t="shared" si="14"/>
        <v>3.5267622105066515E-20</v>
      </c>
      <c r="AS17" s="2">
        <f t="shared" si="14"/>
        <v>1.2943843680618476E-21</v>
      </c>
      <c r="AT17" s="2">
        <f t="shared" si="14"/>
        <v>4.7537160308434656E-23</v>
      </c>
      <c r="AU17" s="2">
        <f t="shared" si="14"/>
        <v>1.7469363972763922E-24</v>
      </c>
      <c r="AV17" s="2">
        <f t="shared" si="14"/>
        <v>6.4237111455491441E-26</v>
      </c>
      <c r="AW17" s="2">
        <f t="shared" si="14"/>
        <v>2.3634767250142463E-27</v>
      </c>
      <c r="AX17" s="6">
        <f t="shared" si="8"/>
        <v>65.53864607512314</v>
      </c>
      <c r="AY17" s="6">
        <f t="shared" si="8"/>
        <v>68.815578378879295</v>
      </c>
      <c r="AZ17" s="6">
        <f t="shared" si="8"/>
        <v>72.092510682635449</v>
      </c>
      <c r="BA17" s="6">
        <f t="shared" si="8"/>
        <v>75.369442986391604</v>
      </c>
      <c r="BB17" s="6">
        <f t="shared" si="8"/>
        <v>78.646375290147759</v>
      </c>
      <c r="BC17" s="6">
        <f t="shared" si="8"/>
        <v>81.923307593903914</v>
      </c>
      <c r="BD17" s="6">
        <f t="shared" si="8"/>
        <v>85.200239897660083</v>
      </c>
      <c r="BE17" s="6">
        <f t="shared" si="8"/>
        <v>88.477172201416238</v>
      </c>
      <c r="BF17" s="6">
        <f t="shared" si="8"/>
        <v>91.754104505172407</v>
      </c>
      <c r="BG17" s="6">
        <f t="shared" si="8"/>
        <v>95.031036808928562</v>
      </c>
      <c r="BH17" s="6">
        <f t="shared" si="8"/>
        <v>98.307969112684717</v>
      </c>
      <c r="BI17" s="6">
        <f t="shared" si="8"/>
        <v>101.58490141644087</v>
      </c>
      <c r="BJ17" s="6">
        <f t="shared" si="8"/>
        <v>104.86183372019703</v>
      </c>
      <c r="BK17" s="6">
        <f t="shared" si="8"/>
        <v>108.13876602395318</v>
      </c>
      <c r="BL17" s="6">
        <f t="shared" si="8"/>
        <v>111.41569832770934</v>
      </c>
      <c r="BM17" s="6">
        <f t="shared" si="8"/>
        <v>114.69263063146549</v>
      </c>
      <c r="BN17" s="6">
        <f t="shared" si="9"/>
        <v>117.96956293522165</v>
      </c>
      <c r="BO17" s="6">
        <f t="shared" si="9"/>
        <v>121.24649523897781</v>
      </c>
      <c r="BP17" s="6">
        <f t="shared" si="9"/>
        <v>124.52342754273397</v>
      </c>
      <c r="BQ17" s="6">
        <f t="shared" si="9"/>
        <v>127.80035984649012</v>
      </c>
      <c r="BR17" s="2">
        <f t="shared" si="15"/>
        <v>3.1329497885758386E-13</v>
      </c>
      <c r="BS17" s="2">
        <f t="shared" si="10"/>
        <v>1.1277342198335548E-14</v>
      </c>
      <c r="BT17" s="2">
        <f t="shared" si="10"/>
        <v>4.068114406918914E-16</v>
      </c>
      <c r="BU17" s="2">
        <f t="shared" si="10"/>
        <v>1.4703870828574357E-17</v>
      </c>
      <c r="BV17" s="2">
        <f t="shared" si="10"/>
        <v>5.3241645843262656E-19</v>
      </c>
      <c r="BW17" s="2">
        <f t="shared" si="10"/>
        <v>1.9310351445208978E-20</v>
      </c>
      <c r="BX17" s="2">
        <f t="shared" si="10"/>
        <v>7.0144337829133431E-22</v>
      </c>
      <c r="BY17" s="2">
        <f t="shared" si="10"/>
        <v>2.5515832489014848E-23</v>
      </c>
      <c r="BZ17" s="2">
        <f t="shared" si="10"/>
        <v>9.2938944842206357E-25</v>
      </c>
      <c r="CA17" s="2">
        <f t="shared" si="10"/>
        <v>3.3893570481177625E-26</v>
      </c>
      <c r="CB17" s="2">
        <f t="shared" si="10"/>
        <v>1.2374655927468897E-27</v>
      </c>
      <c r="CC17" s="2">
        <f t="shared" si="10"/>
        <v>4.5228608292520657E-29</v>
      </c>
      <c r="CD17" s="2">
        <f t="shared" si="10"/>
        <v>1.6547357206397237E-30</v>
      </c>
      <c r="CE17" s="2">
        <f t="shared" si="10"/>
        <v>6.0597269766841033E-32</v>
      </c>
      <c r="CF17" s="2">
        <f t="shared" si="10"/>
        <v>2.2210711010770381E-33</v>
      </c>
      <c r="CG17" s="2">
        <f t="shared" si="10"/>
        <v>8.147697568224803E-35</v>
      </c>
      <c r="CH17" s="2">
        <f t="shared" si="10"/>
        <v>2.9912330160701641E-36</v>
      </c>
      <c r="CI17" s="2">
        <f t="shared" si="10"/>
        <v>1.0989805330631355E-37</v>
      </c>
      <c r="CJ17" s="2">
        <f t="shared" si="10"/>
        <v>4.0405187000455798E-39</v>
      </c>
      <c r="CK17" s="2">
        <f t="shared" si="10"/>
        <v>1.4865375309676435E-40</v>
      </c>
    </row>
    <row r="18" spans="1:89" x14ac:dyDescent="0.25">
      <c r="A18" s="5">
        <f t="shared" si="16"/>
        <v>6</v>
      </c>
      <c r="B18" s="5">
        <f t="shared" si="17"/>
        <v>37</v>
      </c>
      <c r="C18" s="8">
        <f t="shared" si="2"/>
        <v>310.16000000000003</v>
      </c>
      <c r="D18" s="2">
        <f t="shared" si="11"/>
        <v>6.3291139240506327E-14</v>
      </c>
      <c r="E18" s="2">
        <f t="shared" si="3"/>
        <v>4.2345537996313437E-2</v>
      </c>
      <c r="F18" s="2">
        <f t="shared" si="12"/>
        <v>0.26097738852567248</v>
      </c>
      <c r="G18" s="7">
        <f t="shared" si="4"/>
        <v>-0.58339711896029112</v>
      </c>
      <c r="H18" s="10"/>
      <c r="I18" s="6">
        <f t="shared" si="5"/>
        <v>37</v>
      </c>
      <c r="J18" s="2">
        <f t="shared" si="6"/>
        <v>2.9997289873899068E-2</v>
      </c>
      <c r="K18" s="2">
        <f t="shared" si="6"/>
        <v>1.1744658141253569E-2</v>
      </c>
      <c r="L18" s="2">
        <f t="shared" si="6"/>
        <v>5.8086669224740759E-4</v>
      </c>
      <c r="M18" s="2">
        <f t="shared" si="6"/>
        <v>2.1874893772101943E-5</v>
      </c>
      <c r="N18" s="2">
        <f t="shared" si="6"/>
        <v>8.1985065012391002E-7</v>
      </c>
      <c r="O18" s="2">
        <f t="shared" si="6"/>
        <v>2.7339042487639631E-8</v>
      </c>
      <c r="P18" s="2">
        <f t="shared" si="6"/>
        <v>1.1551103673568264E-9</v>
      </c>
      <c r="Q18" s="2">
        <f t="shared" si="6"/>
        <v>4.8254661377811207E-11</v>
      </c>
      <c r="R18" s="2">
        <f t="shared" si="6"/>
        <v>1.9977558496364624E-12</v>
      </c>
      <c r="S18" s="2">
        <f t="shared" si="6"/>
        <v>8.2107654009178071E-14</v>
      </c>
      <c r="T18" s="2">
        <f t="shared" si="6"/>
        <v>3.613775945154885E-15</v>
      </c>
      <c r="U18" s="2">
        <f t="shared" si="6"/>
        <v>1.5987211554602254E-16</v>
      </c>
      <c r="V18" s="2">
        <f t="shared" si="6"/>
        <v>7.7715611723760965E-18</v>
      </c>
      <c r="W18" s="2">
        <f t="shared" si="6"/>
        <v>0</v>
      </c>
      <c r="X18" s="2">
        <f>X$6*(1-EXP((-AR18)))</f>
        <v>0</v>
      </c>
      <c r="Y18" s="2">
        <f>Y$6*(1-EXP((-AS18)))</f>
        <v>0</v>
      </c>
      <c r="Z18" s="2">
        <f>Z$6*(1-EXP((-AT18)))</f>
        <v>0</v>
      </c>
      <c r="AA18" s="2">
        <f t="shared" ref="AA18:AC19" si="18">IF(AU5&lt;AU6,AU5,0)</f>
        <v>0</v>
      </c>
      <c r="AB18" s="2">
        <f t="shared" si="18"/>
        <v>0</v>
      </c>
      <c r="AC18" s="2">
        <f t="shared" si="18"/>
        <v>0</v>
      </c>
      <c r="AD18" s="2">
        <f t="shared" si="14"/>
        <v>9.3119574951260375</v>
      </c>
      <c r="AE18" s="2">
        <f t="shared" si="14"/>
        <v>0.34759692205218401</v>
      </c>
      <c r="AF18" s="2">
        <f t="shared" si="14"/>
        <v>1.2992182801171748E-2</v>
      </c>
      <c r="AG18" s="2">
        <f t="shared" si="14"/>
        <v>4.8622693965325947E-4</v>
      </c>
      <c r="AH18" s="2">
        <f t="shared" si="14"/>
        <v>1.8219069302377432E-5</v>
      </c>
      <c r="AI18" s="2">
        <f t="shared" si="14"/>
        <v>6.8347629579898012E-7</v>
      </c>
      <c r="AJ18" s="2">
        <f t="shared" si="14"/>
        <v>2.566911959338617E-8</v>
      </c>
      <c r="AK18" s="2">
        <f t="shared" si="14"/>
        <v>9.6509325554308931E-10</v>
      </c>
      <c r="AL18" s="2">
        <f t="shared" si="14"/>
        <v>3.6322804898500649E-11</v>
      </c>
      <c r="AM18" s="2">
        <f t="shared" si="14"/>
        <v>1.368430577094644E-12</v>
      </c>
      <c r="AN18" s="2">
        <f t="shared" si="14"/>
        <v>5.1603778841906813E-14</v>
      </c>
      <c r="AO18" s="2">
        <f t="shared" si="14"/>
        <v>1.947772410628017E-15</v>
      </c>
      <c r="AP18" s="2">
        <f t="shared" si="14"/>
        <v>7.3582765813933567E-17</v>
      </c>
      <c r="AQ18" s="2">
        <f t="shared" si="14"/>
        <v>2.7821403705975777E-18</v>
      </c>
      <c r="AR18" s="2">
        <f t="shared" si="14"/>
        <v>1.0527650600097737E-19</v>
      </c>
      <c r="AS18" s="2">
        <f t="shared" si="14"/>
        <v>3.9867451154005228E-21</v>
      </c>
      <c r="AT18" s="2">
        <f t="shared" si="14"/>
        <v>1.5108654014181153E-22</v>
      </c>
      <c r="AU18" s="2">
        <f t="shared" si="14"/>
        <v>5.7298032742493796E-24</v>
      </c>
      <c r="AV18" s="2">
        <f t="shared" si="14"/>
        <v>2.174438947674868E-25</v>
      </c>
      <c r="AW18" s="2">
        <f t="shared" si="14"/>
        <v>8.2572576444753066E-27</v>
      </c>
      <c r="AX18" s="6">
        <f t="shared" si="8"/>
        <v>64.90472829647544</v>
      </c>
      <c r="AY18" s="6">
        <f t="shared" si="8"/>
        <v>68.149964711299219</v>
      </c>
      <c r="AZ18" s="6">
        <f t="shared" si="8"/>
        <v>71.395201126122984</v>
      </c>
      <c r="BA18" s="6">
        <f t="shared" si="8"/>
        <v>74.640437540946763</v>
      </c>
      <c r="BB18" s="6">
        <f t="shared" si="8"/>
        <v>77.885673955770528</v>
      </c>
      <c r="BC18" s="6">
        <f t="shared" si="8"/>
        <v>81.130910370594293</v>
      </c>
      <c r="BD18" s="6">
        <f t="shared" si="8"/>
        <v>84.376146785418072</v>
      </c>
      <c r="BE18" s="6">
        <f t="shared" si="8"/>
        <v>87.621383200241851</v>
      </c>
      <c r="BF18" s="6">
        <f t="shared" si="8"/>
        <v>90.86661961506563</v>
      </c>
      <c r="BG18" s="6">
        <f t="shared" si="8"/>
        <v>94.111856029889395</v>
      </c>
      <c r="BH18" s="6">
        <f t="shared" si="8"/>
        <v>97.357092444713174</v>
      </c>
      <c r="BI18" s="6">
        <f t="shared" si="8"/>
        <v>100.60232885953694</v>
      </c>
      <c r="BJ18" s="6">
        <f t="shared" si="8"/>
        <v>103.84756527436072</v>
      </c>
      <c r="BK18" s="6">
        <f t="shared" si="8"/>
        <v>107.09280168918448</v>
      </c>
      <c r="BL18" s="6">
        <f t="shared" si="8"/>
        <v>110.33803810400826</v>
      </c>
      <c r="BM18" s="6">
        <f t="shared" si="8"/>
        <v>113.58327451883203</v>
      </c>
      <c r="BN18" s="6">
        <f t="shared" si="9"/>
        <v>116.82851093365579</v>
      </c>
      <c r="BO18" s="6">
        <f t="shared" si="9"/>
        <v>120.07374734847957</v>
      </c>
      <c r="BP18" s="6">
        <f t="shared" si="9"/>
        <v>123.31898376330334</v>
      </c>
      <c r="BQ18" s="6">
        <f t="shared" si="9"/>
        <v>126.56422017812712</v>
      </c>
      <c r="BR18" s="2">
        <f t="shared" si="15"/>
        <v>6.019779556053718E-13</v>
      </c>
      <c r="BS18" s="2">
        <f t="shared" si="10"/>
        <v>2.2366847060531859E-14</v>
      </c>
      <c r="BT18" s="2">
        <f t="shared" si="10"/>
        <v>8.3283994700360834E-16</v>
      </c>
      <c r="BU18" s="2">
        <f t="shared" si="10"/>
        <v>3.1072058983108543E-17</v>
      </c>
      <c r="BV18" s="2">
        <f t="shared" si="10"/>
        <v>1.1613401028493682E-18</v>
      </c>
      <c r="BW18" s="2">
        <f t="shared" si="10"/>
        <v>4.3477784065152974E-20</v>
      </c>
      <c r="BX18" s="2">
        <f t="shared" si="10"/>
        <v>1.6301922594855217E-21</v>
      </c>
      <c r="BY18" s="2">
        <f t="shared" si="10"/>
        <v>6.1210323498476952E-23</v>
      </c>
      <c r="BZ18" s="2">
        <f t="shared" si="10"/>
        <v>2.3013420024256859E-24</v>
      </c>
      <c r="CA18" s="2">
        <f t="shared" si="10"/>
        <v>8.6630143449829357E-26</v>
      </c>
      <c r="CB18" s="2">
        <f t="shared" si="10"/>
        <v>3.2647726351965521E-27</v>
      </c>
      <c r="CC18" s="2">
        <f t="shared" si="10"/>
        <v>1.2316887086004074E-28</v>
      </c>
      <c r="CD18" s="2">
        <f t="shared" si="10"/>
        <v>4.6514049285950148E-30</v>
      </c>
      <c r="CE18" s="2">
        <f t="shared" si="10"/>
        <v>1.7582320537312835E-31</v>
      </c>
      <c r="CF18" s="2">
        <f t="shared" si="10"/>
        <v>6.6520131198055726E-33</v>
      </c>
      <c r="CG18" s="2">
        <f t="shared" si="10"/>
        <v>2.5187955462773381E-34</v>
      </c>
      <c r="CH18" s="2">
        <f t="shared" si="10"/>
        <v>9.5449912333724975E-36</v>
      </c>
      <c r="CI18" s="2">
        <f t="shared" si="10"/>
        <v>3.6197823539321145E-37</v>
      </c>
      <c r="CJ18" s="2">
        <f t="shared" si="10"/>
        <v>1.373715055523516E-38</v>
      </c>
      <c r="CK18" s="2">
        <f t="shared" si="10"/>
        <v>5.2167786192341371E-40</v>
      </c>
    </row>
    <row r="19" spans="1:89" x14ac:dyDescent="0.25">
      <c r="A19" s="5">
        <f t="shared" si="16"/>
        <v>7.5</v>
      </c>
      <c r="B19" s="5">
        <f t="shared" si="17"/>
        <v>40</v>
      </c>
      <c r="C19" s="8">
        <f t="shared" si="2"/>
        <v>313.16000000000003</v>
      </c>
      <c r="D19" s="2">
        <f t="shared" si="11"/>
        <v>6.3291139240506327E-14</v>
      </c>
      <c r="E19" s="2">
        <f t="shared" si="3"/>
        <v>5.1078998446613608E-2</v>
      </c>
      <c r="F19" s="2">
        <f t="shared" si="12"/>
        <v>0.26954829411426739</v>
      </c>
      <c r="G19" s="7">
        <f t="shared" si="4"/>
        <v>-0.56936341233879417</v>
      </c>
      <c r="H19" s="10"/>
      <c r="I19" s="6">
        <f t="shared" si="5"/>
        <v>40</v>
      </c>
      <c r="J19" s="2">
        <f t="shared" si="6"/>
        <v>2.9999999470230923E-2</v>
      </c>
      <c r="K19" s="2">
        <f t="shared" si="6"/>
        <v>1.9858471963179389E-2</v>
      </c>
      <c r="L19" s="2">
        <f t="shared" si="6"/>
        <v>1.1729010630421393E-3</v>
      </c>
      <c r="M19" s="2">
        <f t="shared" si="6"/>
        <v>4.5793584104955044E-5</v>
      </c>
      <c r="N19" s="2">
        <f t="shared" si="6"/>
        <v>1.7688150446737438E-6</v>
      </c>
      <c r="O19" s="2">
        <f t="shared" si="6"/>
        <v>6.0784853768147691E-8</v>
      </c>
      <c r="P19" s="2">
        <f t="shared" si="6"/>
        <v>2.6470832925618027E-9</v>
      </c>
      <c r="Q19" s="2">
        <f t="shared" si="6"/>
        <v>1.1399296506731106E-10</v>
      </c>
      <c r="R19" s="2">
        <f t="shared" si="6"/>
        <v>4.8655268702901818E-12</v>
      </c>
      <c r="S19" s="2">
        <f t="shared" si="6"/>
        <v>2.061883996873348E-13</v>
      </c>
      <c r="T19" s="2">
        <f t="shared" si="6"/>
        <v>9.3569596515408194E-15</v>
      </c>
      <c r="U19" s="2">
        <f t="shared" si="6"/>
        <v>4.1744385725905888E-16</v>
      </c>
      <c r="V19" s="2">
        <f t="shared" si="6"/>
        <v>1.5543122344752193E-17</v>
      </c>
      <c r="W19" s="2">
        <f t="shared" si="6"/>
        <v>0</v>
      </c>
      <c r="X19" s="2">
        <f>X$6*(1-EXP((-AR19)))</f>
        <v>0</v>
      </c>
      <c r="Y19" s="2">
        <f>Y$6*(1-EXP((-AS19)))</f>
        <v>0</v>
      </c>
      <c r="Z19" s="2">
        <f>Z$6*(1-EXP((-AT19)))</f>
        <v>0</v>
      </c>
      <c r="AA19" s="2">
        <f t="shared" si="18"/>
        <v>0</v>
      </c>
      <c r="AB19" s="2">
        <f t="shared" si="18"/>
        <v>0</v>
      </c>
      <c r="AC19" s="2">
        <f t="shared" si="18"/>
        <v>0</v>
      </c>
      <c r="AD19" s="2">
        <f t="shared" si="14"/>
        <v>17.852022014550322</v>
      </c>
      <c r="AE19" s="2">
        <f t="shared" si="14"/>
        <v>0.68609569895574973</v>
      </c>
      <c r="AF19" s="2">
        <f t="shared" si="14"/>
        <v>2.6410166511301274E-2</v>
      </c>
      <c r="AG19" s="2">
        <f t="shared" si="14"/>
        <v>1.0181533445845882E-3</v>
      </c>
      <c r="AH19" s="2">
        <f t="shared" si="14"/>
        <v>3.9307773533191488E-5</v>
      </c>
      <c r="AI19" s="2">
        <f t="shared" si="14"/>
        <v>1.5196224988457382E-6</v>
      </c>
      <c r="AJ19" s="2">
        <f t="shared" si="14"/>
        <v>5.8824074886878808E-8</v>
      </c>
      <c r="AK19" s="2">
        <f t="shared" si="14"/>
        <v>2.2798593202761488E-9</v>
      </c>
      <c r="AL19" s="2">
        <f t="shared" si="14"/>
        <v>8.8464152741604129E-11</v>
      </c>
      <c r="AM19" s="2">
        <f t="shared" si="14"/>
        <v>3.4364264093869515E-12</v>
      </c>
      <c r="AN19" s="2">
        <f t="shared" si="14"/>
        <v>1.3362960457045551E-13</v>
      </c>
      <c r="AO19" s="2">
        <f t="shared" si="14"/>
        <v>5.2015286486153237E-15</v>
      </c>
      <c r="AP19" s="2">
        <f t="shared" si="14"/>
        <v>2.026609268979367E-16</v>
      </c>
      <c r="AQ19" s="2">
        <f t="shared" si="14"/>
        <v>7.9031286053746175E-18</v>
      </c>
      <c r="AR19" s="2">
        <f t="shared" si="14"/>
        <v>3.0845977157917113E-19</v>
      </c>
      <c r="AS19" s="2">
        <f t="shared" si="14"/>
        <v>1.2048974267096691E-20</v>
      </c>
      <c r="AT19" s="2">
        <f t="shared" si="14"/>
        <v>4.7101676800458823E-22</v>
      </c>
      <c r="AU19" s="2">
        <f t="shared" si="14"/>
        <v>1.8426426664806077E-23</v>
      </c>
      <c r="AV19" s="2">
        <f t="shared" si="14"/>
        <v>7.2135497942215891E-25</v>
      </c>
      <c r="AW19" s="2">
        <f t="shared" si="14"/>
        <v>2.8258279389584501E-26</v>
      </c>
      <c r="AX19" s="6">
        <f t="shared" si="8"/>
        <v>64.282956087734135</v>
      </c>
      <c r="AY19" s="6">
        <f t="shared" si="8"/>
        <v>67.497103892120847</v>
      </c>
      <c r="AZ19" s="6">
        <f t="shared" si="8"/>
        <v>70.711251696507546</v>
      </c>
      <c r="BA19" s="6">
        <f t="shared" si="8"/>
        <v>73.925399500894258</v>
      </c>
      <c r="BB19" s="6">
        <f t="shared" si="8"/>
        <v>77.139547305280971</v>
      </c>
      <c r="BC19" s="6">
        <f t="shared" si="8"/>
        <v>80.353695109667669</v>
      </c>
      <c r="BD19" s="6">
        <f t="shared" si="8"/>
        <v>83.567842914054381</v>
      </c>
      <c r="BE19" s="6">
        <f t="shared" si="8"/>
        <v>86.781990718441094</v>
      </c>
      <c r="BF19" s="6">
        <f t="shared" si="8"/>
        <v>89.996138522827806</v>
      </c>
      <c r="BG19" s="6">
        <f t="shared" si="8"/>
        <v>93.210286327214504</v>
      </c>
      <c r="BH19" s="6">
        <f t="shared" si="8"/>
        <v>96.424434131601217</v>
      </c>
      <c r="BI19" s="6">
        <f t="shared" si="8"/>
        <v>99.638581935987915</v>
      </c>
      <c r="BJ19" s="6">
        <f t="shared" si="8"/>
        <v>102.85272974037463</v>
      </c>
      <c r="BK19" s="6">
        <f t="shared" si="8"/>
        <v>106.06687754476134</v>
      </c>
      <c r="BL19" s="6">
        <f t="shared" si="8"/>
        <v>109.28102534914804</v>
      </c>
      <c r="BM19" s="6">
        <f t="shared" si="8"/>
        <v>112.49517315353475</v>
      </c>
      <c r="BN19" s="6">
        <f t="shared" si="9"/>
        <v>115.70932095792145</v>
      </c>
      <c r="BO19" s="6">
        <f t="shared" si="9"/>
        <v>118.92346876230816</v>
      </c>
      <c r="BP19" s="6">
        <f t="shared" si="9"/>
        <v>122.13761656669487</v>
      </c>
      <c r="BQ19" s="6">
        <f t="shared" si="9"/>
        <v>125.35176437108157</v>
      </c>
      <c r="BR19" s="2">
        <f t="shared" si="15"/>
        <v>1.1424883682271619E-12</v>
      </c>
      <c r="BS19" s="2">
        <f t="shared" si="10"/>
        <v>4.3790820282276526E-14</v>
      </c>
      <c r="BT19" s="2">
        <f t="shared" si="10"/>
        <v>1.6820794223282618E-15</v>
      </c>
      <c r="BU19" s="2">
        <f t="shared" si="10"/>
        <v>6.4738287143319222E-17</v>
      </c>
      <c r="BV19" s="2">
        <f t="shared" si="10"/>
        <v>2.4960682187236752E-18</v>
      </c>
      <c r="BW19" s="2">
        <f t="shared" si="10"/>
        <v>9.6398429827606005E-20</v>
      </c>
      <c r="BX19" s="2">
        <f t="shared" si="10"/>
        <v>3.7286071514787266E-21</v>
      </c>
      <c r="BY19" s="2">
        <f t="shared" si="10"/>
        <v>1.4442336557018957E-22</v>
      </c>
      <c r="BZ19" s="2">
        <f t="shared" si="10"/>
        <v>5.6014273089512223E-24</v>
      </c>
      <c r="CA19" s="2">
        <f t="shared" si="10"/>
        <v>2.1751595562022858E-25</v>
      </c>
      <c r="CB19" s="2">
        <f t="shared" si="10"/>
        <v>8.4562805926996337E-27</v>
      </c>
      <c r="CC19" s="2">
        <f t="shared" si="10"/>
        <v>3.2910280997316144E-28</v>
      </c>
      <c r="CD19" s="2">
        <f t="shared" si="10"/>
        <v>1.2820908794671161E-29</v>
      </c>
      <c r="CE19" s="2">
        <f t="shared" si="10"/>
        <v>4.999363847893967E-31</v>
      </c>
      <c r="CF19" s="2">
        <f t="shared" si="10"/>
        <v>1.951171347285581E-32</v>
      </c>
      <c r="CG19" s="2">
        <f t="shared" si="10"/>
        <v>7.6214722245660518E-34</v>
      </c>
      <c r="CH19" s="2">
        <f t="shared" si="10"/>
        <v>2.9793739832282413E-35</v>
      </c>
      <c r="CI19" s="2">
        <f t="shared" si="10"/>
        <v>1.1655619942892049E-36</v>
      </c>
      <c r="CJ19" s="2">
        <f t="shared" si="10"/>
        <v>4.5630257178948588E-38</v>
      </c>
      <c r="CK19" s="2">
        <f t="shared" si="10"/>
        <v>1.7875653141455146E-39</v>
      </c>
    </row>
    <row r="20" spans="1:89" x14ac:dyDescent="0.25">
      <c r="A20" s="5">
        <f t="shared" si="16"/>
        <v>9</v>
      </c>
      <c r="B20" s="5">
        <f t="shared" si="17"/>
        <v>43</v>
      </c>
      <c r="C20" s="8">
        <f t="shared" si="2"/>
        <v>316.16000000000003</v>
      </c>
      <c r="D20" s="2">
        <f t="shared" si="11"/>
        <v>6.3291139240506327E-14</v>
      </c>
      <c r="E20" s="2">
        <f t="shared" si="3"/>
        <v>6.1853870192912615E-2</v>
      </c>
      <c r="F20" s="2">
        <f t="shared" si="12"/>
        <v>0.2805114653164657</v>
      </c>
      <c r="G20" s="7">
        <f t="shared" si="4"/>
        <v>-0.55204938317105245</v>
      </c>
      <c r="H20" s="10"/>
      <c r="I20" s="6">
        <f t="shared" si="5"/>
        <v>43</v>
      </c>
      <c r="J20" s="2">
        <f t="shared" si="6"/>
        <v>2.9999999999999926E-2</v>
      </c>
      <c r="K20" s="2">
        <f t="shared" si="6"/>
        <v>2.9440974695018468E-2</v>
      </c>
      <c r="L20" s="2">
        <f t="shared" si="6"/>
        <v>2.3147223716486046E-3</v>
      </c>
      <c r="M20" s="2">
        <f t="shared" si="6"/>
        <v>9.4279903832473203E-5</v>
      </c>
      <c r="N20" s="2">
        <f t="shared" si="6"/>
        <v>3.7540410482855833E-6</v>
      </c>
      <c r="O20" s="2">
        <f t="shared" si="6"/>
        <v>1.3293823085014366E-7</v>
      </c>
      <c r="P20" s="2">
        <f t="shared" si="6"/>
        <v>5.9661538709399048E-9</v>
      </c>
      <c r="Q20" s="2">
        <f t="shared" si="6"/>
        <v>2.6479697878833973E-10</v>
      </c>
      <c r="R20" s="2">
        <f t="shared" si="6"/>
        <v>1.1649392006596316E-11</v>
      </c>
      <c r="S20" s="2">
        <f t="shared" si="6"/>
        <v>5.0885295976854651E-13</v>
      </c>
      <c r="T20" s="2">
        <f t="shared" si="6"/>
        <v>2.3796520309815609E-14</v>
      </c>
      <c r="U20" s="2">
        <f t="shared" si="6"/>
        <v>1.092459456231154E-15</v>
      </c>
      <c r="V20" s="2">
        <f t="shared" si="6"/>
        <v>3.8857805861880483E-17</v>
      </c>
      <c r="W20" s="2">
        <f t="shared" si="6"/>
        <v>0</v>
      </c>
      <c r="X20" s="2">
        <f>X$6*(1-EXP((-AR20)))</f>
        <v>0</v>
      </c>
      <c r="Y20" s="2">
        <f>Y$6*(1-EXP((-AS20)))</f>
        <v>0</v>
      </c>
      <c r="Z20" s="2">
        <f>Z$6*(1-EXP((-AT20)))</f>
        <v>0</v>
      </c>
      <c r="AA20" s="2">
        <f t="shared" ref="J20:AA35" si="19">AA$6*(1-EXP((-AU20)))</f>
        <v>0</v>
      </c>
      <c r="AB20" s="2">
        <f>IF(AV7&lt;AV8,AV7,0)</f>
        <v>0</v>
      </c>
      <c r="AC20" s="2">
        <f>IF(AW7&lt;AW8,AW7,0)</f>
        <v>0</v>
      </c>
      <c r="AD20" s="2">
        <f t="shared" si="14"/>
        <v>33.652042591840619</v>
      </c>
      <c r="AE20" s="2">
        <f t="shared" si="14"/>
        <v>1.3318984807604171</v>
      </c>
      <c r="AF20" s="2">
        <f t="shared" si="14"/>
        <v>5.2808415209454902E-2</v>
      </c>
      <c r="AG20" s="2">
        <f t="shared" si="14"/>
        <v>2.0973067851672404E-3</v>
      </c>
      <c r="AH20" s="2">
        <f t="shared" si="14"/>
        <v>8.34266143095271E-5</v>
      </c>
      <c r="AI20" s="2">
        <f t="shared" si="14"/>
        <v>3.3234612938961025E-6</v>
      </c>
      <c r="AJ20" s="2">
        <f t="shared" si="14"/>
        <v>1.3258120588722097E-7</v>
      </c>
      <c r="AK20" s="2">
        <f t="shared" si="14"/>
        <v>5.2959395614876491E-9</v>
      </c>
      <c r="AL20" s="2">
        <f t="shared" si="14"/>
        <v>2.1180708575055242E-10</v>
      </c>
      <c r="AM20" s="2">
        <f t="shared" si="14"/>
        <v>8.4809257752493447E-12</v>
      </c>
      <c r="AN20" s="2">
        <f t="shared" si="14"/>
        <v>3.3995572243930576E-13</v>
      </c>
      <c r="AO20" s="2">
        <f t="shared" si="14"/>
        <v>1.3641142730755887E-14</v>
      </c>
      <c r="AP20" s="2">
        <f t="shared" si="14"/>
        <v>5.4790253027892655E-16</v>
      </c>
      <c r="AQ20" s="2">
        <f t="shared" si="14"/>
        <v>2.2027064046769885E-17</v>
      </c>
      <c r="AR20" s="2">
        <f t="shared" si="14"/>
        <v>8.8631665236028852E-19</v>
      </c>
      <c r="AS20" s="2">
        <f t="shared" si="14"/>
        <v>3.5692744060168325E-20</v>
      </c>
      <c r="AT20" s="2">
        <f t="shared" si="14"/>
        <v>1.4385032884243583E-21</v>
      </c>
      <c r="AU20" s="2">
        <f t="shared" si="14"/>
        <v>5.8018184835212819E-23</v>
      </c>
      <c r="AV20" s="2">
        <f t="shared" si="14"/>
        <v>2.341657891803491E-24</v>
      </c>
      <c r="AW20" s="2">
        <f t="shared" si="14"/>
        <v>9.4574396366444837E-26</v>
      </c>
      <c r="AX20" s="6">
        <f t="shared" si="8"/>
        <v>63.67298370582877</v>
      </c>
      <c r="AY20" s="6">
        <f t="shared" si="8"/>
        <v>66.856632891120199</v>
      </c>
      <c r="AZ20" s="6">
        <f t="shared" si="8"/>
        <v>70.040282076411643</v>
      </c>
      <c r="BA20" s="6">
        <f t="shared" si="8"/>
        <v>73.223931261703086</v>
      </c>
      <c r="BB20" s="6">
        <f t="shared" si="8"/>
        <v>76.407580446994515</v>
      </c>
      <c r="BC20" s="6">
        <f t="shared" si="8"/>
        <v>79.591229632285959</v>
      </c>
      <c r="BD20" s="6">
        <f t="shared" si="8"/>
        <v>82.774878817577388</v>
      </c>
      <c r="BE20" s="6">
        <f t="shared" si="8"/>
        <v>85.958528002868846</v>
      </c>
      <c r="BF20" s="6">
        <f t="shared" si="8"/>
        <v>89.142177188160275</v>
      </c>
      <c r="BG20" s="6">
        <f t="shared" si="8"/>
        <v>92.325826373451719</v>
      </c>
      <c r="BH20" s="6">
        <f t="shared" si="8"/>
        <v>95.509475558743162</v>
      </c>
      <c r="BI20" s="6">
        <f t="shared" si="8"/>
        <v>98.693124744034591</v>
      </c>
      <c r="BJ20" s="6">
        <f t="shared" si="8"/>
        <v>101.87677392932603</v>
      </c>
      <c r="BK20" s="6">
        <f t="shared" si="8"/>
        <v>105.06042311461746</v>
      </c>
      <c r="BL20" s="6">
        <f t="shared" si="8"/>
        <v>108.24407229990891</v>
      </c>
      <c r="BM20" s="6">
        <f t="shared" si="8"/>
        <v>111.42772148520035</v>
      </c>
      <c r="BN20" s="6">
        <f t="shared" si="9"/>
        <v>114.61137067049178</v>
      </c>
      <c r="BO20" s="6">
        <f t="shared" si="9"/>
        <v>117.79501985578322</v>
      </c>
      <c r="BP20" s="6">
        <f t="shared" si="9"/>
        <v>120.97866904107465</v>
      </c>
      <c r="BQ20" s="6">
        <f t="shared" si="9"/>
        <v>124.1623182263661</v>
      </c>
      <c r="BR20" s="2">
        <f t="shared" si="15"/>
        <v>2.1424896705873072E-12</v>
      </c>
      <c r="BS20" s="2">
        <f t="shared" si="10"/>
        <v>8.4664414067382053E-14</v>
      </c>
      <c r="BT20" s="2">
        <f t="shared" si="10"/>
        <v>3.352854656388618E-15</v>
      </c>
      <c r="BU20" s="2">
        <f t="shared" si="10"/>
        <v>1.3303913781310732E-16</v>
      </c>
      <c r="BV20" s="2">
        <f t="shared" si="10"/>
        <v>5.2883999134284609E-18</v>
      </c>
      <c r="BW20" s="2">
        <f t="shared" si="10"/>
        <v>2.1056544217256576E-19</v>
      </c>
      <c r="BX20" s="2">
        <f t="shared" si="10"/>
        <v>8.396779999601647E-21</v>
      </c>
      <c r="BY20" s="2">
        <f t="shared" si="10"/>
        <v>3.3531452007724656E-22</v>
      </c>
      <c r="BZ20" s="2">
        <f t="shared" si="10"/>
        <v>1.3407942056353013E-23</v>
      </c>
      <c r="CA20" s="2">
        <f t="shared" si="10"/>
        <v>5.367880673836712E-25</v>
      </c>
      <c r="CB20" s="2">
        <f t="shared" si="10"/>
        <v>2.1514895647690157E-26</v>
      </c>
      <c r="CC20" s="2">
        <f t="shared" si="10"/>
        <v>8.6325559998205781E-28</v>
      </c>
      <c r="CD20" s="2">
        <f t="shared" si="10"/>
        <v>3.4671643185873048E-29</v>
      </c>
      <c r="CE20" s="2">
        <f t="shared" si="10"/>
        <v>1.3938563494346669E-30</v>
      </c>
      <c r="CF20" s="2">
        <f t="shared" si="10"/>
        <v>5.6084933775458182E-32</v>
      </c>
      <c r="CG20" s="2">
        <f t="shared" si="10"/>
        <v>2.2585883486003793E-33</v>
      </c>
      <c r="CH20" s="2">
        <f t="shared" si="10"/>
        <v>9.102706390948305E-35</v>
      </c>
      <c r="CI20" s="2">
        <f t="shared" si="10"/>
        <v>3.6713694734288719E-36</v>
      </c>
      <c r="CJ20" s="2">
        <f t="shared" si="10"/>
        <v>1.481810744182734E-37</v>
      </c>
      <c r="CK20" s="2">
        <f t="shared" si="10"/>
        <v>5.984787907617688E-39</v>
      </c>
    </row>
    <row r="21" spans="1:89" x14ac:dyDescent="0.25">
      <c r="A21" s="5">
        <f t="shared" si="16"/>
        <v>10.5</v>
      </c>
      <c r="B21" s="5">
        <f t="shared" si="17"/>
        <v>46</v>
      </c>
      <c r="C21" s="8">
        <f t="shared" si="2"/>
        <v>319.16000000000003</v>
      </c>
      <c r="D21" s="2">
        <f t="shared" si="11"/>
        <v>6.3291139240506327E-14</v>
      </c>
      <c r="E21" s="2">
        <f t="shared" si="3"/>
        <v>7.1521477199334701E-2</v>
      </c>
      <c r="F21" s="2">
        <f t="shared" si="12"/>
        <v>0.29072701805731344</v>
      </c>
      <c r="G21" s="7">
        <f t="shared" si="4"/>
        <v>-0.53651460617948854</v>
      </c>
      <c r="H21" s="10"/>
      <c r="I21" s="6">
        <f t="shared" si="5"/>
        <v>46</v>
      </c>
      <c r="J21" s="2">
        <f t="shared" si="19"/>
        <v>0.03</v>
      </c>
      <c r="K21" s="2">
        <f t="shared" si="19"/>
        <v>3.6873825418687625E-2</v>
      </c>
      <c r="L21" s="2">
        <f t="shared" si="19"/>
        <v>4.4483153892901119E-3</v>
      </c>
      <c r="M21" s="2">
        <f t="shared" si="19"/>
        <v>1.9118659338401622E-4</v>
      </c>
      <c r="N21" s="2">
        <f t="shared" si="19"/>
        <v>7.849568809323304E-6</v>
      </c>
      <c r="O21" s="2">
        <f t="shared" si="19"/>
        <v>2.8635571645896364E-7</v>
      </c>
      <c r="P21" s="2">
        <f t="shared" si="19"/>
        <v>1.3239342232518325E-8</v>
      </c>
      <c r="Q21" s="2">
        <f t="shared" si="19"/>
        <v>6.0536909374242506E-10</v>
      </c>
      <c r="R21" s="2">
        <f t="shared" si="19"/>
        <v>2.7438579741634329E-11</v>
      </c>
      <c r="S21" s="2">
        <f t="shared" si="19"/>
        <v>1.2348588818156258E-12</v>
      </c>
      <c r="T21" s="2">
        <f t="shared" si="19"/>
        <v>5.9499072335711397E-14</v>
      </c>
      <c r="U21" s="2">
        <f t="shared" si="19"/>
        <v>2.8155255904493969E-15</v>
      </c>
      <c r="V21" s="2">
        <f t="shared" si="19"/>
        <v>1.0103029524088926E-16</v>
      </c>
      <c r="W21" s="2">
        <f t="shared" si="19"/>
        <v>6.661338147750939E-18</v>
      </c>
      <c r="X21" s="2">
        <f t="shared" si="19"/>
        <v>0</v>
      </c>
      <c r="Y21" s="2">
        <f t="shared" si="19"/>
        <v>0</v>
      </c>
      <c r="Z21" s="2">
        <f t="shared" si="19"/>
        <v>0</v>
      </c>
      <c r="AA21" s="2">
        <f t="shared" si="19"/>
        <v>0</v>
      </c>
      <c r="AB21" s="2">
        <f>IF(AV8&lt;AV9,AV8,0)</f>
        <v>0</v>
      </c>
      <c r="AC21" s="2">
        <f>IF(AW8&lt;AW9,AW8,0)</f>
        <v>0</v>
      </c>
      <c r="AD21" s="2">
        <f t="shared" si="14"/>
        <v>62.546488013672089</v>
      </c>
      <c r="AE21" s="2">
        <f t="shared" si="14"/>
        <v>2.54906937552555</v>
      </c>
      <c r="AF21" s="2">
        <f t="shared" si="14"/>
        <v>0.10408516603459225</v>
      </c>
      <c r="AG21" s="2">
        <f t="shared" si="14"/>
        <v>4.2576418715119368E-3</v>
      </c>
      <c r="AH21" s="2">
        <f t="shared" si="14"/>
        <v>1.7445007795948347E-4</v>
      </c>
      <c r="AI21" s="2">
        <f t="shared" si="14"/>
        <v>7.1589185364916354E-6</v>
      </c>
      <c r="AJ21" s="2">
        <f t="shared" si="14"/>
        <v>2.9420764845380751E-7</v>
      </c>
      <c r="AK21" s="2">
        <f t="shared" si="14"/>
        <v>1.210738199508116E-8</v>
      </c>
      <c r="AL21" s="2">
        <f t="shared" si="14"/>
        <v>4.9888322710131445E-10</v>
      </c>
      <c r="AM21" s="2">
        <f t="shared" si="14"/>
        <v>2.0580953506181162E-11</v>
      </c>
      <c r="AN21" s="2">
        <f t="shared" si="14"/>
        <v>8.4999874094943099E-13</v>
      </c>
      <c r="AO21" s="2">
        <f t="shared" si="14"/>
        <v>3.5142127079606899E-14</v>
      </c>
      <c r="AP21" s="2">
        <f t="shared" si="14"/>
        <v>1.4543463420911929E-15</v>
      </c>
      <c r="AQ21" s="2">
        <f t="shared" si="14"/>
        <v>6.0243867312233183E-17</v>
      </c>
      <c r="AR21" s="2">
        <f t="shared" si="14"/>
        <v>2.4976992110914274E-18</v>
      </c>
      <c r="AS21" s="2">
        <f t="shared" si="14"/>
        <v>1.0364027858575543E-19</v>
      </c>
      <c r="AT21" s="2">
        <f t="shared" si="14"/>
        <v>4.3038646230453259E-21</v>
      </c>
      <c r="AU21" s="2">
        <f t="shared" si="14"/>
        <v>1.7885955543855621E-22</v>
      </c>
      <c r="AV21" s="2">
        <f t="shared" si="14"/>
        <v>7.4382789453162269E-24</v>
      </c>
      <c r="AW21" s="2">
        <f t="shared" si="14"/>
        <v>3.0954516064375155E-25</v>
      </c>
      <c r="AX21" s="6">
        <f t="shared" si="8"/>
        <v>63.074478407177665</v>
      </c>
      <c r="AY21" s="6">
        <f t="shared" si="8"/>
        <v>66.22820232753655</v>
      </c>
      <c r="AZ21" s="6">
        <f t="shared" si="8"/>
        <v>69.381926247895436</v>
      </c>
      <c r="BA21" s="6">
        <f t="shared" si="8"/>
        <v>72.535650168254307</v>
      </c>
      <c r="BB21" s="6">
        <f t="shared" si="8"/>
        <v>75.689374088613192</v>
      </c>
      <c r="BC21" s="6">
        <f t="shared" si="8"/>
        <v>78.843098008972078</v>
      </c>
      <c r="BD21" s="6">
        <f t="shared" si="8"/>
        <v>81.996821929330963</v>
      </c>
      <c r="BE21" s="6">
        <f t="shared" si="8"/>
        <v>85.150545849689848</v>
      </c>
      <c r="BF21" s="6">
        <f t="shared" si="8"/>
        <v>88.304269770048734</v>
      </c>
      <c r="BG21" s="6">
        <f t="shared" si="8"/>
        <v>91.457993690407619</v>
      </c>
      <c r="BH21" s="6">
        <f t="shared" si="8"/>
        <v>94.611717610766505</v>
      </c>
      <c r="BI21" s="6">
        <f t="shared" si="8"/>
        <v>97.76544153112539</v>
      </c>
      <c r="BJ21" s="6">
        <f t="shared" si="8"/>
        <v>100.91916545148426</v>
      </c>
      <c r="BK21" s="6">
        <f t="shared" si="8"/>
        <v>104.07288937184315</v>
      </c>
      <c r="BL21" s="6">
        <f t="shared" si="8"/>
        <v>107.22661329220203</v>
      </c>
      <c r="BM21" s="6">
        <f t="shared" si="8"/>
        <v>110.38033721256092</v>
      </c>
      <c r="BN21" s="6">
        <f t="shared" si="9"/>
        <v>113.5340611329198</v>
      </c>
      <c r="BO21" s="6">
        <f t="shared" si="9"/>
        <v>116.68778505327867</v>
      </c>
      <c r="BP21" s="6">
        <f t="shared" si="9"/>
        <v>119.84150897363756</v>
      </c>
      <c r="BQ21" s="6">
        <f t="shared" si="9"/>
        <v>122.99523289399644</v>
      </c>
      <c r="BR21" s="2">
        <f t="shared" si="15"/>
        <v>3.9712520390576534E-12</v>
      </c>
      <c r="BS21" s="2">
        <f t="shared" si="10"/>
        <v>1.6170054664745376E-13</v>
      </c>
      <c r="BT21" s="2">
        <f t="shared" si="10"/>
        <v>6.5982186326631333E-15</v>
      </c>
      <c r="BU21" s="2">
        <f t="shared" si="10"/>
        <v>2.6976920656910073E-16</v>
      </c>
      <c r="BV21" s="2">
        <f t="shared" si="10"/>
        <v>1.1049378625451016E-17</v>
      </c>
      <c r="BW21" s="2">
        <f t="shared" si="10"/>
        <v>4.5331590056468804E-19</v>
      </c>
      <c r="BX21" s="2">
        <f t="shared" si="10"/>
        <v>1.8626301681031176E-20</v>
      </c>
      <c r="BY21" s="2">
        <f t="shared" si="10"/>
        <v>7.6641847157050678E-22</v>
      </c>
      <c r="BZ21" s="2">
        <f t="shared" si="10"/>
        <v>3.1577318091211371E-23</v>
      </c>
      <c r="CA21" s="2">
        <f t="shared" si="10"/>
        <v>1.3026126073160646E-24</v>
      </c>
      <c r="CB21" s="2">
        <f t="shared" si="10"/>
        <v>5.3796099350862639E-26</v>
      </c>
      <c r="CC21" s="2">
        <f t="shared" si="10"/>
        <v>2.2240773942131344E-27</v>
      </c>
      <c r="CD21" s="2">
        <f t="shared" si="10"/>
        <v>9.2041504692978518E-29</v>
      </c>
      <c r="CE21" s="2">
        <f t="shared" si="10"/>
        <v>3.8126413662361411E-30</v>
      </c>
      <c r="CF21" s="2">
        <f t="shared" si="10"/>
        <v>1.5807117166983405E-31</v>
      </c>
      <c r="CG21" s="2">
        <f t="shared" si="10"/>
        <v>6.5590652173084238E-33</v>
      </c>
      <c r="CH21" s="2">
        <f t="shared" si="10"/>
        <v>2.7237904711334176E-34</v>
      </c>
      <c r="CI21" s="2">
        <f t="shared" si="10"/>
        <v>1.1319557486298706E-35</v>
      </c>
      <c r="CJ21" s="2">
        <f t="shared" si="10"/>
        <v>4.7075202717224399E-37</v>
      </c>
      <c r="CK21" s="2">
        <f t="shared" si="10"/>
        <v>1.9590532482130774E-38</v>
      </c>
    </row>
    <row r="22" spans="1:89" x14ac:dyDescent="0.25">
      <c r="A22" s="5">
        <f t="shared" si="16"/>
        <v>12</v>
      </c>
      <c r="B22" s="5">
        <f t="shared" si="17"/>
        <v>49</v>
      </c>
      <c r="C22" s="8">
        <f t="shared" si="2"/>
        <v>322.16000000000003</v>
      </c>
      <c r="D22" s="2">
        <f t="shared" si="11"/>
        <v>6.3291139240506327E-14</v>
      </c>
      <c r="E22" s="2">
        <f t="shared" si="3"/>
        <v>7.8322556581897004E-2</v>
      </c>
      <c r="F22" s="2">
        <f t="shared" si="12"/>
        <v>0.29813569593083272</v>
      </c>
      <c r="G22" s="7">
        <f t="shared" si="4"/>
        <v>-0.52558602256620734</v>
      </c>
      <c r="H22" s="10"/>
      <c r="I22" s="6">
        <f t="shared" si="5"/>
        <v>49</v>
      </c>
      <c r="J22" s="2">
        <f t="shared" si="19"/>
        <v>0.03</v>
      </c>
      <c r="K22" s="2">
        <f t="shared" si="19"/>
        <v>3.9676072396674318E-2</v>
      </c>
      <c r="L22" s="2">
        <f t="shared" si="19"/>
        <v>8.2475930042627509E-3</v>
      </c>
      <c r="M22" s="2">
        <f t="shared" si="19"/>
        <v>3.8206828201594098E-4</v>
      </c>
      <c r="N22" s="2">
        <f t="shared" si="19"/>
        <v>1.6184526821437782E-5</v>
      </c>
      <c r="O22" s="2">
        <f t="shared" si="19"/>
        <v>6.0799704214353768E-7</v>
      </c>
      <c r="P22" s="2">
        <f t="shared" si="19"/>
        <v>2.8945471939323397E-8</v>
      </c>
      <c r="Q22" s="2">
        <f t="shared" si="19"/>
        <v>1.3628946915478225E-9</v>
      </c>
      <c r="R22" s="2">
        <f t="shared" si="19"/>
        <v>6.3612086154130053E-11</v>
      </c>
      <c r="S22" s="2">
        <f t="shared" si="19"/>
        <v>2.9480617946830988E-12</v>
      </c>
      <c r="T22" s="2">
        <f t="shared" si="19"/>
        <v>1.462763243864629E-13</v>
      </c>
      <c r="U22" s="2">
        <f t="shared" si="19"/>
        <v>7.1143091417980029E-15</v>
      </c>
      <c r="V22" s="2">
        <f t="shared" si="19"/>
        <v>2.6423307986078729E-16</v>
      </c>
      <c r="W22" s="2">
        <f t="shared" si="19"/>
        <v>6.661338147750939E-18</v>
      </c>
      <c r="X22" s="2">
        <f t="shared" si="19"/>
        <v>0</v>
      </c>
      <c r="Y22" s="2">
        <f t="shared" si="19"/>
        <v>0</v>
      </c>
      <c r="Z22" s="2">
        <f t="shared" si="19"/>
        <v>0</v>
      </c>
      <c r="AA22" s="2">
        <f t="shared" si="19"/>
        <v>0</v>
      </c>
      <c r="AB22" s="2">
        <f>AB$6*(1-EXP((-AV22)))</f>
        <v>0</v>
      </c>
      <c r="AC22" s="2">
        <f>IF(AW9&lt;AW10,AW9,0)</f>
        <v>0</v>
      </c>
      <c r="AD22" s="2">
        <f t="shared" si="14"/>
        <v>114.79481824778412</v>
      </c>
      <c r="AE22" s="2">
        <f t="shared" si="14"/>
        <v>4.8161146887973105</v>
      </c>
      <c r="AF22" s="2">
        <f t="shared" si="14"/>
        <v>0.20245876977362876</v>
      </c>
      <c r="AG22" s="2">
        <f t="shared" si="14"/>
        <v>8.5266550902995085E-3</v>
      </c>
      <c r="AH22" s="2">
        <f t="shared" si="14"/>
        <v>3.5972084337286027E-4</v>
      </c>
      <c r="AI22" s="2">
        <f t="shared" si="14"/>
        <v>1.5200041573601119E-5</v>
      </c>
      <c r="AJ22" s="2">
        <f t="shared" si="14"/>
        <v>6.4323291663849546E-7</v>
      </c>
      <c r="AK22" s="2">
        <f t="shared" si="14"/>
        <v>2.7257894180166827E-8</v>
      </c>
      <c r="AL22" s="2">
        <f t="shared" si="14"/>
        <v>1.156583427968561E-9</v>
      </c>
      <c r="AM22" s="2">
        <f t="shared" si="14"/>
        <v>4.91344157463608E-11</v>
      </c>
      <c r="AN22" s="2">
        <f t="shared" si="14"/>
        <v>2.0897074308466294E-12</v>
      </c>
      <c r="AO22" s="2">
        <f t="shared" si="14"/>
        <v>8.8970407537936085E-14</v>
      </c>
      <c r="AP22" s="2">
        <f t="shared" si="14"/>
        <v>3.7917368747266638E-15</v>
      </c>
      <c r="AQ22" s="2">
        <f t="shared" si="14"/>
        <v>1.6174757051377654E-16</v>
      </c>
      <c r="AR22" s="2">
        <f t="shared" si="14"/>
        <v>6.9059088816396909E-18</v>
      </c>
      <c r="AS22" s="2">
        <f t="shared" si="14"/>
        <v>2.9509772549831132E-19</v>
      </c>
      <c r="AT22" s="2">
        <f t="shared" si="14"/>
        <v>1.2619814460854583E-20</v>
      </c>
      <c r="AU22" s="2">
        <f t="shared" si="14"/>
        <v>5.4008717310184727E-22</v>
      </c>
      <c r="AV22" s="2">
        <f t="shared" si="14"/>
        <v>2.3130319790700435E-23</v>
      </c>
      <c r="AW22" s="2">
        <f t="shared" si="14"/>
        <v>9.9126701529099021E-25</v>
      </c>
      <c r="AX22" s="6">
        <f t="shared" si="8"/>
        <v>62.487119842422473</v>
      </c>
      <c r="AY22" s="6">
        <f t="shared" si="8"/>
        <v>65.611475834543597</v>
      </c>
      <c r="AZ22" s="6">
        <f t="shared" si="8"/>
        <v>68.735831826664722</v>
      </c>
      <c r="BA22" s="6">
        <f t="shared" si="8"/>
        <v>71.860187818785846</v>
      </c>
      <c r="BB22" s="6">
        <f t="shared" si="8"/>
        <v>74.984543810906956</v>
      </c>
      <c r="BC22" s="6">
        <f t="shared" si="8"/>
        <v>78.108899803028081</v>
      </c>
      <c r="BD22" s="6">
        <f t="shared" si="8"/>
        <v>81.233255795149205</v>
      </c>
      <c r="BE22" s="6">
        <f t="shared" si="8"/>
        <v>84.357611787270343</v>
      </c>
      <c r="BF22" s="6">
        <f t="shared" si="8"/>
        <v>87.481967779391468</v>
      </c>
      <c r="BG22" s="6">
        <f t="shared" si="8"/>
        <v>90.606323771512592</v>
      </c>
      <c r="BH22" s="6">
        <f t="shared" si="8"/>
        <v>93.730679763633717</v>
      </c>
      <c r="BI22" s="6">
        <f t="shared" si="8"/>
        <v>96.855035755754841</v>
      </c>
      <c r="BJ22" s="6">
        <f t="shared" si="8"/>
        <v>99.979391747875951</v>
      </c>
      <c r="BK22" s="6">
        <f t="shared" si="8"/>
        <v>103.10374773999708</v>
      </c>
      <c r="BL22" s="6">
        <f t="shared" si="8"/>
        <v>106.2281037321182</v>
      </c>
      <c r="BM22" s="6">
        <f t="shared" si="8"/>
        <v>109.35245972423932</v>
      </c>
      <c r="BN22" s="6">
        <f t="shared" si="9"/>
        <v>112.47681571636045</v>
      </c>
      <c r="BO22" s="6">
        <f t="shared" si="9"/>
        <v>115.60117170848157</v>
      </c>
      <c r="BP22" s="6">
        <f t="shared" si="9"/>
        <v>118.7255277006027</v>
      </c>
      <c r="BQ22" s="6">
        <f t="shared" si="9"/>
        <v>121.84988369272382</v>
      </c>
      <c r="BR22" s="2">
        <f t="shared" si="15"/>
        <v>7.2781083829887947E-12</v>
      </c>
      <c r="BS22" s="2">
        <f t="shared" si="10"/>
        <v>3.0518442723427405E-13</v>
      </c>
      <c r="BT22" s="2">
        <f t="shared" si="10"/>
        <v>1.2824396084500887E-14</v>
      </c>
      <c r="BU22" s="2">
        <f t="shared" si="10"/>
        <v>5.3995991661894711E-16</v>
      </c>
      <c r="BV22" s="2">
        <f t="shared" si="10"/>
        <v>2.2775376436424233E-17</v>
      </c>
      <c r="BW22" s="2">
        <f t="shared" si="10"/>
        <v>9.6224773835642745E-19</v>
      </c>
      <c r="BX22" s="2">
        <f t="shared" si="10"/>
        <v>4.0716508528163322E-20</v>
      </c>
      <c r="BY22" s="2">
        <f t="shared" si="10"/>
        <v>1.7253116478417516E-21</v>
      </c>
      <c r="BZ22" s="2">
        <f t="shared" si="10"/>
        <v>7.3203913082809248E-23</v>
      </c>
      <c r="CA22" s="2">
        <f t="shared" si="10"/>
        <v>3.1097937617578138E-24</v>
      </c>
      <c r="CB22" s="2">
        <f t="shared" si="10"/>
        <v>1.322586746608119E-25</v>
      </c>
      <c r="CC22" s="2">
        <f t="shared" si="10"/>
        <v>5.6309305877782728E-27</v>
      </c>
      <c r="CD22" s="2">
        <f t="shared" si="10"/>
        <v>2.3997761435345132E-28</v>
      </c>
      <c r="CE22" s="2">
        <f t="shared" si="10"/>
        <v>1.0236926378992049E-29</v>
      </c>
      <c r="CF22" s="2">
        <f t="shared" si="10"/>
        <v>4.3707178372985073E-31</v>
      </c>
      <c r="CG22" s="2">
        <f t="shared" si="10"/>
        <v>1.8676625148482845E-32</v>
      </c>
      <c r="CH22" s="2">
        <f t="shared" si="10"/>
        <v>7.9870498621519347E-34</v>
      </c>
      <c r="CI22" s="2">
        <f t="shared" si="10"/>
        <v>3.4182064933342441E-35</v>
      </c>
      <c r="CJ22" s="2">
        <f t="shared" si="10"/>
        <v>1.4639191692851686E-36</v>
      </c>
      <c r="CK22" s="2">
        <f t="shared" si="10"/>
        <v>6.2737485307905368E-38</v>
      </c>
    </row>
    <row r="23" spans="1:89" x14ac:dyDescent="0.25">
      <c r="A23" s="5">
        <f t="shared" si="16"/>
        <v>13.5</v>
      </c>
      <c r="B23" s="5">
        <f t="shared" si="17"/>
        <v>52</v>
      </c>
      <c r="C23" s="8">
        <f t="shared" si="2"/>
        <v>325.16000000000003</v>
      </c>
      <c r="D23" s="2">
        <f t="shared" si="11"/>
        <v>6.3291139240506327E-14</v>
      </c>
      <c r="E23" s="2">
        <f t="shared" si="3"/>
        <v>8.5281133057135222E-2</v>
      </c>
      <c r="F23" s="2">
        <f t="shared" si="12"/>
        <v>0.30591138585170047</v>
      </c>
      <c r="G23" s="7">
        <f t="shared" si="4"/>
        <v>-0.51440435851534572</v>
      </c>
      <c r="H23" s="10"/>
      <c r="I23" s="6">
        <f t="shared" si="5"/>
        <v>52</v>
      </c>
      <c r="J23" s="2">
        <f t="shared" si="19"/>
        <v>0.03</v>
      </c>
      <c r="K23" s="2">
        <f t="shared" si="19"/>
        <v>3.9995015338172971E-2</v>
      </c>
      <c r="L23" s="2">
        <f t="shared" si="19"/>
        <v>1.4499652298272983E-2</v>
      </c>
      <c r="M23" s="2">
        <f t="shared" si="19"/>
        <v>7.5220344001044324E-4</v>
      </c>
      <c r="N23" s="2">
        <f t="shared" si="19"/>
        <v>3.29232813145669E-5</v>
      </c>
      <c r="O23" s="2">
        <f t="shared" si="19"/>
        <v>1.2731413788014123E-6</v>
      </c>
      <c r="P23" s="2">
        <f t="shared" si="19"/>
        <v>6.2382364948709848E-8</v>
      </c>
      <c r="Q23" s="2">
        <f t="shared" si="19"/>
        <v>3.023096029064476E-9</v>
      </c>
      <c r="R23" s="2">
        <f t="shared" si="19"/>
        <v>1.4522512692405343E-10</v>
      </c>
      <c r="S23" s="2">
        <f t="shared" si="19"/>
        <v>6.9271521851987925E-12</v>
      </c>
      <c r="T23" s="2">
        <f t="shared" si="19"/>
        <v>3.5376923612773228E-13</v>
      </c>
      <c r="U23" s="2">
        <f t="shared" si="19"/>
        <v>1.7719159473017498E-14</v>
      </c>
      <c r="V23" s="2">
        <f t="shared" si="19"/>
        <v>6.7612582199672042E-16</v>
      </c>
      <c r="W23" s="2">
        <f t="shared" si="19"/>
        <v>2.6645352591003756E-17</v>
      </c>
      <c r="X23" s="2">
        <f t="shared" si="19"/>
        <v>0</v>
      </c>
      <c r="Y23" s="2">
        <f t="shared" si="19"/>
        <v>0</v>
      </c>
      <c r="Z23" s="2">
        <f t="shared" si="19"/>
        <v>0</v>
      </c>
      <c r="AA23" s="2">
        <f t="shared" si="19"/>
        <v>0</v>
      </c>
      <c r="AB23" s="2">
        <f>AB$6*(1-EXP((-AV23)))</f>
        <v>0</v>
      </c>
      <c r="AC23" s="2">
        <f>IF(AW10&lt;AW11,AW10,0)</f>
        <v>0</v>
      </c>
      <c r="AD23" s="2">
        <f t="shared" si="14"/>
        <v>208.24232655659438</v>
      </c>
      <c r="AE23" s="2">
        <f t="shared" si="14"/>
        <v>8.9902691700920698</v>
      </c>
      <c r="AF23" s="2">
        <f t="shared" si="14"/>
        <v>0.38892440616531043</v>
      </c>
      <c r="AG23" s="2">
        <f t="shared" si="14"/>
        <v>1.6856914810679413E-2</v>
      </c>
      <c r="AH23" s="2">
        <f t="shared" si="14"/>
        <v>7.3189624438253363E-4</v>
      </c>
      <c r="AI23" s="2">
        <f t="shared" si="14"/>
        <v>3.1829041008626816E-5</v>
      </c>
      <c r="AJ23" s="2">
        <f t="shared" si="14"/>
        <v>1.3862757375189273E-6</v>
      </c>
      <c r="AK23" s="2">
        <f t="shared" si="14"/>
        <v>6.0461922397595886E-8</v>
      </c>
      <c r="AL23" s="2">
        <f t="shared" si="14"/>
        <v>2.6404568263748747E-9</v>
      </c>
      <c r="AM23" s="2">
        <f t="shared" si="14"/>
        <v>1.1545250434634254E-10</v>
      </c>
      <c r="AN23" s="2">
        <f t="shared" si="14"/>
        <v>5.0538300088022564E-12</v>
      </c>
      <c r="AO23" s="2">
        <f t="shared" si="14"/>
        <v>2.2146228512614957E-13</v>
      </c>
      <c r="AP23" s="2">
        <f t="shared" si="14"/>
        <v>9.7143206591006437E-15</v>
      </c>
      <c r="AQ23" s="2">
        <f t="shared" si="14"/>
        <v>4.2651341544867078E-16</v>
      </c>
      <c r="AR23" s="2">
        <f t="shared" si="14"/>
        <v>1.8742902615015256E-17</v>
      </c>
      <c r="AS23" s="2">
        <f t="shared" si="14"/>
        <v>8.2433388266239139E-19</v>
      </c>
      <c r="AT23" s="2">
        <f t="shared" si="14"/>
        <v>3.6283704999372987E-20</v>
      </c>
      <c r="AU23" s="2">
        <f t="shared" si="14"/>
        <v>1.598246967048126E-21</v>
      </c>
      <c r="AV23" s="2">
        <f t="shared" si="14"/>
        <v>7.0450321001273859E-23</v>
      </c>
      <c r="AW23" s="2">
        <f t="shared" si="14"/>
        <v>3.1075148866342016E-24</v>
      </c>
      <c r="AX23" s="6">
        <f t="shared" si="8"/>
        <v>61.910599484668545</v>
      </c>
      <c r="AY23" s="6">
        <f t="shared" si="8"/>
        <v>65.006129458901967</v>
      </c>
      <c r="AZ23" s="6">
        <f t="shared" si="8"/>
        <v>68.101659433135396</v>
      </c>
      <c r="BA23" s="6">
        <f t="shared" si="8"/>
        <v>71.197189407368825</v>
      </c>
      <c r="BB23" s="6">
        <f t="shared" si="8"/>
        <v>74.292719381602254</v>
      </c>
      <c r="BC23" s="6">
        <f t="shared" si="8"/>
        <v>77.388249355835669</v>
      </c>
      <c r="BD23" s="6">
        <f t="shared" si="8"/>
        <v>80.483779330069098</v>
      </c>
      <c r="BE23" s="6">
        <f t="shared" si="8"/>
        <v>83.579309304302541</v>
      </c>
      <c r="BF23" s="6">
        <f t="shared" si="8"/>
        <v>86.67483927853597</v>
      </c>
      <c r="BG23" s="6">
        <f t="shared" si="8"/>
        <v>89.770369252769399</v>
      </c>
      <c r="BH23" s="6">
        <f t="shared" si="8"/>
        <v>92.865899227002814</v>
      </c>
      <c r="BI23" s="6">
        <f t="shared" si="8"/>
        <v>95.961429201236243</v>
      </c>
      <c r="BJ23" s="6">
        <f t="shared" si="8"/>
        <v>99.056959175469672</v>
      </c>
      <c r="BK23" s="6">
        <f t="shared" si="8"/>
        <v>102.1524891497031</v>
      </c>
      <c r="BL23" s="6">
        <f t="shared" si="8"/>
        <v>105.24801912393653</v>
      </c>
      <c r="BM23" s="6">
        <f t="shared" si="8"/>
        <v>108.34354909816996</v>
      </c>
      <c r="BN23" s="6">
        <f t="shared" si="9"/>
        <v>111.43907907240337</v>
      </c>
      <c r="BO23" s="6">
        <f t="shared" si="9"/>
        <v>114.5346090466368</v>
      </c>
      <c r="BP23" s="6">
        <f t="shared" si="9"/>
        <v>117.63013902087023</v>
      </c>
      <c r="BQ23" s="6">
        <f t="shared" si="9"/>
        <v>120.72566899510366</v>
      </c>
      <c r="BR23" s="2">
        <f t="shared" si="15"/>
        <v>1.3192507643040077E-11</v>
      </c>
      <c r="BS23" s="2">
        <f t="shared" si="10"/>
        <v>5.6937141972128406E-13</v>
      </c>
      <c r="BT23" s="2">
        <f t="shared" si="10"/>
        <v>2.4626018640936434E-14</v>
      </c>
      <c r="BU23" s="2">
        <f t="shared" si="10"/>
        <v>1.067191544491093E-15</v>
      </c>
      <c r="BV23" s="2">
        <f t="shared" si="10"/>
        <v>4.6330781563618747E-17</v>
      </c>
      <c r="BW23" s="2">
        <f t="shared" si="10"/>
        <v>2.01471605702894E-18</v>
      </c>
      <c r="BX23" s="2">
        <f t="shared" si="10"/>
        <v>8.7744535166165327E-20</v>
      </c>
      <c r="BY23" s="2">
        <f t="shared" si="10"/>
        <v>3.8268324210967551E-21</v>
      </c>
      <c r="BZ23" s="2">
        <f t="shared" si="10"/>
        <v>1.6711995095662656E-22</v>
      </c>
      <c r="CA23" s="2">
        <f t="shared" si="10"/>
        <v>7.3071411415034938E-24</v>
      </c>
      <c r="CB23" s="2">
        <f t="shared" si="10"/>
        <v>3.1986136946813005E-25</v>
      </c>
      <c r="CC23" s="2">
        <f t="shared" si="10"/>
        <v>1.4016492460450013E-26</v>
      </c>
      <c r="CD23" s="2">
        <f t="shared" si="10"/>
        <v>6.148246893138298E-28</v>
      </c>
      <c r="CE23" s="2">
        <f t="shared" si="10"/>
        <v>2.6994258336896747E-29</v>
      </c>
      <c r="CF23" s="2">
        <f t="shared" si="10"/>
        <v>1.1862486022979245E-30</v>
      </c>
      <c r="CG23" s="2">
        <f t="shared" si="10"/>
        <v>5.2172584462665135E-32</v>
      </c>
      <c r="CH23" s="2">
        <f t="shared" si="10"/>
        <v>2.296419577260662E-33</v>
      </c>
      <c r="CI23" s="2">
        <f t="shared" si="10"/>
        <v>1.0115420379070186E-34</v>
      </c>
      <c r="CJ23" s="2">
        <f t="shared" si="10"/>
        <v>4.4588559547644992E-36</v>
      </c>
      <c r="CK23" s="2">
        <f t="shared" si="10"/>
        <v>1.9667722400051369E-37</v>
      </c>
    </row>
    <row r="24" spans="1:89" x14ac:dyDescent="0.25">
      <c r="A24" s="5">
        <f t="shared" si="16"/>
        <v>15</v>
      </c>
      <c r="B24" s="5">
        <f t="shared" si="17"/>
        <v>55</v>
      </c>
      <c r="C24" s="8">
        <f t="shared" si="2"/>
        <v>328.16</v>
      </c>
      <c r="D24" s="2">
        <f t="shared" si="11"/>
        <v>6.3291139240506327E-14</v>
      </c>
      <c r="E24" s="2">
        <f t="shared" si="3"/>
        <v>9.5018064364997448E-2</v>
      </c>
      <c r="F24" s="2">
        <f t="shared" si="12"/>
        <v>0.31713327682098902</v>
      </c>
      <c r="G24" s="7">
        <f t="shared" si="4"/>
        <v>-0.49875818502594604</v>
      </c>
      <c r="H24" s="10"/>
      <c r="I24" s="6">
        <f t="shared" si="5"/>
        <v>55</v>
      </c>
      <c r="J24" s="2">
        <f t="shared" si="19"/>
        <v>0.03</v>
      </c>
      <c r="K24" s="2">
        <f t="shared" si="19"/>
        <v>3.9999997505435189E-2</v>
      </c>
      <c r="L24" s="2">
        <f t="shared" si="19"/>
        <v>2.3492177242163331E-2</v>
      </c>
      <c r="M24" s="2">
        <f t="shared" si="19"/>
        <v>1.4570170938173292E-3</v>
      </c>
      <c r="N24" s="2">
        <f t="shared" si="19"/>
        <v>6.6102567693221423E-5</v>
      </c>
      <c r="O24" s="2">
        <f t="shared" si="19"/>
        <v>2.6304158469914185E-6</v>
      </c>
      <c r="P24" s="2">
        <f t="shared" si="19"/>
        <v>1.3258685859218742E-7</v>
      </c>
      <c r="Q24" s="2">
        <f t="shared" si="19"/>
        <v>6.6096381701186147E-9</v>
      </c>
      <c r="R24" s="2">
        <f t="shared" si="19"/>
        <v>3.2663019622347636E-10</v>
      </c>
      <c r="S24" s="2">
        <f t="shared" si="19"/>
        <v>1.602726618088468E-11</v>
      </c>
      <c r="T24" s="2">
        <f t="shared" si="19"/>
        <v>8.4200202365991581E-13</v>
      </c>
      <c r="U24" s="2">
        <f t="shared" si="19"/>
        <v>4.3378634018154119E-14</v>
      </c>
      <c r="V24" s="2">
        <f t="shared" si="19"/>
        <v>1.7097434579227413E-15</v>
      </c>
      <c r="W24" s="2">
        <f t="shared" si="19"/>
        <v>6.661338147750939E-17</v>
      </c>
      <c r="X24" s="2">
        <f t="shared" si="19"/>
        <v>0</v>
      </c>
      <c r="Y24" s="2">
        <f t="shared" si="19"/>
        <v>0</v>
      </c>
      <c r="Z24" s="2">
        <f t="shared" si="19"/>
        <v>0</v>
      </c>
      <c r="AA24" s="2">
        <f t="shared" si="19"/>
        <v>0</v>
      </c>
      <c r="AB24" s="2">
        <f>AB$6*(1-EXP((-AV24)))</f>
        <v>0</v>
      </c>
      <c r="AC24" s="2">
        <f>AC$6*(1-EXP((-AW24)))</f>
        <v>0</v>
      </c>
      <c r="AD24" s="2">
        <f t="shared" si="14"/>
        <v>373.60261948776542</v>
      </c>
      <c r="AE24" s="2">
        <f t="shared" si="14"/>
        <v>16.590275722649526</v>
      </c>
      <c r="AF24" s="2">
        <f t="shared" si="14"/>
        <v>0.73824577161206606</v>
      </c>
      <c r="AG24" s="2">
        <f t="shared" si="14"/>
        <v>3.2913926751962821E-2</v>
      </c>
      <c r="AH24" s="2">
        <f t="shared" si="14"/>
        <v>1.4700259075687309E-3</v>
      </c>
      <c r="AI24" s="2">
        <f t="shared" si="14"/>
        <v>6.5762558484421332E-5</v>
      </c>
      <c r="AJ24" s="2">
        <f t="shared" si="14"/>
        <v>2.9463789759831722E-6</v>
      </c>
      <c r="AK24" s="2">
        <f t="shared" si="14"/>
        <v>1.3219277212726487E-7</v>
      </c>
      <c r="AL24" s="2">
        <f t="shared" si="14"/>
        <v>5.9387308274201833E-9</v>
      </c>
      <c r="AM24" s="2">
        <f t="shared" si="14"/>
        <v>2.6712105747926187E-10</v>
      </c>
      <c r="AN24" s="2">
        <f t="shared" si="14"/>
        <v>1.2028639476838419E-11</v>
      </c>
      <c r="AO24" s="2">
        <f t="shared" si="14"/>
        <v>5.422347484482204E-13</v>
      </c>
      <c r="AP24" s="2">
        <f t="shared" si="14"/>
        <v>2.4467637459459404E-14</v>
      </c>
      <c r="AQ24" s="2">
        <f t="shared" si="14"/>
        <v>1.1051074621466988E-15</v>
      </c>
      <c r="AR24" s="2">
        <f t="shared" si="14"/>
        <v>4.9957528818871098E-17</v>
      </c>
      <c r="AS24" s="2">
        <f t="shared" si="14"/>
        <v>2.2602658845341661E-18</v>
      </c>
      <c r="AT24" s="2">
        <f t="shared" si="14"/>
        <v>1.0234349327340518E-19</v>
      </c>
      <c r="AU24" s="2">
        <f t="shared" si="14"/>
        <v>4.6375077764195935E-21</v>
      </c>
      <c r="AV24" s="2">
        <f t="shared" si="14"/>
        <v>2.102886330463682E-22</v>
      </c>
      <c r="AW24" s="2">
        <f t="shared" si="14"/>
        <v>9.5419689656311922E-24</v>
      </c>
      <c r="AX24" s="6">
        <f t="shared" si="8"/>
        <v>61.344620089087101</v>
      </c>
      <c r="AY24" s="6">
        <f t="shared" si="8"/>
        <v>64.411851093541458</v>
      </c>
      <c r="AZ24" s="6">
        <f t="shared" si="8"/>
        <v>67.479082097995814</v>
      </c>
      <c r="BA24" s="6">
        <f t="shared" si="8"/>
        <v>70.546313102450171</v>
      </c>
      <c r="BB24" s="6">
        <f t="shared" si="8"/>
        <v>73.613544106904513</v>
      </c>
      <c r="BC24" s="6">
        <f t="shared" si="8"/>
        <v>76.680775111358869</v>
      </c>
      <c r="BD24" s="6">
        <f t="shared" si="8"/>
        <v>79.748006115813226</v>
      </c>
      <c r="BE24" s="6">
        <f t="shared" si="8"/>
        <v>82.815237120267597</v>
      </c>
      <c r="BF24" s="6">
        <f t="shared" si="8"/>
        <v>85.882468124721953</v>
      </c>
      <c r="BG24" s="6">
        <f t="shared" si="8"/>
        <v>88.949699129176309</v>
      </c>
      <c r="BH24" s="6">
        <f t="shared" si="8"/>
        <v>92.016930133630652</v>
      </c>
      <c r="BI24" s="6">
        <f t="shared" si="8"/>
        <v>95.084161138085008</v>
      </c>
      <c r="BJ24" s="6">
        <f t="shared" si="8"/>
        <v>98.151392142539365</v>
      </c>
      <c r="BK24" s="6">
        <f t="shared" si="8"/>
        <v>101.21862314699372</v>
      </c>
      <c r="BL24" s="6">
        <f t="shared" si="8"/>
        <v>104.28585415144808</v>
      </c>
      <c r="BM24" s="6">
        <f t="shared" si="8"/>
        <v>107.35308515590243</v>
      </c>
      <c r="BN24" s="6">
        <f t="shared" si="9"/>
        <v>110.42031616035679</v>
      </c>
      <c r="BO24" s="6">
        <f t="shared" si="9"/>
        <v>113.48754716481113</v>
      </c>
      <c r="BP24" s="6">
        <f t="shared" si="9"/>
        <v>116.55477816926549</v>
      </c>
      <c r="BQ24" s="6">
        <f t="shared" si="9"/>
        <v>119.62200917371985</v>
      </c>
      <c r="BR24" s="2">
        <f t="shared" si="15"/>
        <v>2.3658348967797738E-11</v>
      </c>
      <c r="BS24" s="2">
        <f t="shared" si="10"/>
        <v>1.0503844926679585E-12</v>
      </c>
      <c r="BT24" s="2">
        <f t="shared" si="10"/>
        <v>4.6734965821110841E-14</v>
      </c>
      <c r="BU24" s="2">
        <f t="shared" si="10"/>
        <v>2.0834581230533343E-15</v>
      </c>
      <c r="BV24" s="2">
        <f t="shared" si="10"/>
        <v>9.3047848853884386E-17</v>
      </c>
      <c r="BW24" s="2">
        <f t="shared" si="10"/>
        <v>4.1624070365096058E-18</v>
      </c>
      <c r="BX24" s="2">
        <f t="shared" si="10"/>
        <v>1.8648524646137072E-19</v>
      </c>
      <c r="BY24" s="2">
        <f t="shared" si="10"/>
        <v>8.366759619177071E-21</v>
      </c>
      <c r="BZ24" s="2">
        <f t="shared" si="10"/>
        <v>3.7587147001012711E-22</v>
      </c>
      <c r="CA24" s="2">
        <f t="shared" si="10"/>
        <v>1.6906416656245224E-23</v>
      </c>
      <c r="CB24" s="2">
        <f t="shared" si="10"/>
        <v>7.6130500668560862E-25</v>
      </c>
      <c r="CC24" s="2">
        <f t="shared" si="10"/>
        <v>3.4318547101087408E-26</v>
      </c>
      <c r="CD24" s="2">
        <f t="shared" si="10"/>
        <v>1.5485789171846373E-27</v>
      </c>
      <c r="CE24" s="2">
        <f t="shared" si="10"/>
        <v>6.9943248634240292E-29</v>
      </c>
      <c r="CF24" s="2">
        <f t="shared" si="10"/>
        <v>3.1618578557065218E-30</v>
      </c>
      <c r="CG24" s="2">
        <f t="shared" si="10"/>
        <v>1.4305435673303062E-31</v>
      </c>
      <c r="CH24" s="2">
        <f t="shared" si="10"/>
        <v>6.4774188351108013E-33</v>
      </c>
      <c r="CI24" s="2">
        <f t="shared" si="10"/>
        <v>2.9351248286484539E-34</v>
      </c>
      <c r="CJ24" s="2">
        <f t="shared" si="10"/>
        <v>1.3309382033567938E-35</v>
      </c>
      <c r="CK24" s="2">
        <f t="shared" si="10"/>
        <v>6.0392115305095609E-37</v>
      </c>
    </row>
    <row r="25" spans="1:89" x14ac:dyDescent="0.25">
      <c r="A25" s="5">
        <f t="shared" si="16"/>
        <v>16.5</v>
      </c>
      <c r="B25" s="5">
        <f t="shared" si="17"/>
        <v>58</v>
      </c>
      <c r="C25" s="8">
        <f t="shared" si="2"/>
        <v>331.16</v>
      </c>
      <c r="D25" s="2">
        <f t="shared" si="11"/>
        <v>6.3291139240506327E-14</v>
      </c>
      <c r="E25" s="2">
        <f t="shared" si="3"/>
        <v>0.10664331088546995</v>
      </c>
      <c r="F25" s="2">
        <f t="shared" si="12"/>
        <v>0.33107188573956575</v>
      </c>
      <c r="G25" s="7">
        <f t="shared" si="4"/>
        <v>-0.48007769749190321</v>
      </c>
      <c r="H25" s="10"/>
      <c r="I25" s="6">
        <f t="shared" si="5"/>
        <v>58</v>
      </c>
      <c r="J25" s="2">
        <f t="shared" si="19"/>
        <v>0.03</v>
      </c>
      <c r="K25" s="2">
        <f t="shared" si="19"/>
        <v>3.999999999999717E-2</v>
      </c>
      <c r="L25" s="2">
        <f t="shared" si="19"/>
        <v>3.3738064193812173E-2</v>
      </c>
      <c r="M25" s="2">
        <f t="shared" si="19"/>
        <v>2.7685675735758413E-3</v>
      </c>
      <c r="N25" s="2">
        <f t="shared" si="19"/>
        <v>1.3102179604248477E-4</v>
      </c>
      <c r="O25" s="2">
        <f t="shared" si="19"/>
        <v>5.3642939829456894E-6</v>
      </c>
      <c r="P25" s="2">
        <f t="shared" si="19"/>
        <v>2.7801542765937267E-7</v>
      </c>
      <c r="Q25" s="2">
        <f t="shared" si="19"/>
        <v>1.4249982671632468E-8</v>
      </c>
      <c r="R25" s="2">
        <f t="shared" si="19"/>
        <v>7.24038263788529E-10</v>
      </c>
      <c r="S25" s="2">
        <f t="shared" si="19"/>
        <v>3.6528653435397017E-11</v>
      </c>
      <c r="T25" s="2">
        <f t="shared" si="19"/>
        <v>1.9731449807380843E-12</v>
      </c>
      <c r="U25" s="2">
        <f t="shared" si="19"/>
        <v>1.0452083643031074E-13</v>
      </c>
      <c r="V25" s="2">
        <f t="shared" si="19"/>
        <v>4.243272400117349E-15</v>
      </c>
      <c r="W25" s="2">
        <f t="shared" si="19"/>
        <v>1.6653345369377348E-16</v>
      </c>
      <c r="X25" s="2">
        <f t="shared" si="19"/>
        <v>5.551115123125783E-18</v>
      </c>
      <c r="Y25" s="2">
        <f t="shared" si="19"/>
        <v>0</v>
      </c>
      <c r="Z25" s="2">
        <f t="shared" si="19"/>
        <v>0</v>
      </c>
      <c r="AA25" s="2">
        <f t="shared" si="19"/>
        <v>0</v>
      </c>
      <c r="AB25" s="2">
        <f>AB$6*(1-EXP((-AV25)))</f>
        <v>0</v>
      </c>
      <c r="AC25" s="2">
        <f>AC$6*(1-EXP((-AW25)))</f>
        <v>0</v>
      </c>
      <c r="AD25" s="2">
        <f t="shared" si="14"/>
        <v>663.19632968598899</v>
      </c>
      <c r="AE25" s="2">
        <f t="shared" si="14"/>
        <v>30.277929677416282</v>
      </c>
      <c r="AF25" s="2">
        <f t="shared" si="14"/>
        <v>1.3852339629907373</v>
      </c>
      <c r="AG25" s="2">
        <f t="shared" si="14"/>
        <v>6.3497701759087186E-2</v>
      </c>
      <c r="AH25" s="2">
        <f t="shared" si="14"/>
        <v>2.9158424072777025E-3</v>
      </c>
      <c r="AI25" s="2">
        <f t="shared" si="14"/>
        <v>1.3411634276829935E-4</v>
      </c>
      <c r="AJ25" s="2">
        <f t="shared" si="14"/>
        <v>6.1781396993071785E-6</v>
      </c>
      <c r="AK25" s="2">
        <f t="shared" si="14"/>
        <v>2.8499969404262172E-7</v>
      </c>
      <c r="AL25" s="2">
        <f t="shared" si="14"/>
        <v>1.3164332135948412E-8</v>
      </c>
      <c r="AM25" s="2">
        <f t="shared" si="14"/>
        <v>6.0881087875413249E-10</v>
      </c>
      <c r="AN25" s="2">
        <f t="shared" si="14"/>
        <v>2.818773726019744E-11</v>
      </c>
      <c r="AO25" s="2">
        <f t="shared" si="14"/>
        <v>1.3064736403693533E-12</v>
      </c>
      <c r="AP25" s="2">
        <f t="shared" si="14"/>
        <v>6.0614287661586817E-14</v>
      </c>
      <c r="AQ25" s="2">
        <f t="shared" si="14"/>
        <v>2.8148621680677078E-15</v>
      </c>
      <c r="AR25" s="2">
        <f t="shared" si="14"/>
        <v>1.3083476882758514E-16</v>
      </c>
      <c r="AS25" s="2">
        <f t="shared" si="14"/>
        <v>6.0862708656745154E-18</v>
      </c>
      <c r="AT25" s="2">
        <f t="shared" si="14"/>
        <v>2.8334882342387678E-19</v>
      </c>
      <c r="AU25" s="2">
        <f t="shared" si="14"/>
        <v>1.3201253203144509E-20</v>
      </c>
      <c r="AV25" s="2">
        <f t="shared" si="14"/>
        <v>6.1548226497833669E-22</v>
      </c>
      <c r="AW25" s="2">
        <f t="shared" si="14"/>
        <v>2.8714872035366593E-23</v>
      </c>
      <c r="AX25" s="6">
        <f t="shared" si="8"/>
        <v>60.788895181890396</v>
      </c>
      <c r="AY25" s="6">
        <f t="shared" si="8"/>
        <v>63.828339940984911</v>
      </c>
      <c r="AZ25" s="6">
        <f t="shared" si="8"/>
        <v>66.86778470007944</v>
      </c>
      <c r="BA25" s="6">
        <f t="shared" si="8"/>
        <v>69.907229459173948</v>
      </c>
      <c r="BB25" s="6">
        <f t="shared" si="8"/>
        <v>72.94667421826847</v>
      </c>
      <c r="BC25" s="6">
        <f t="shared" si="8"/>
        <v>75.986118977362992</v>
      </c>
      <c r="BD25" s="6">
        <f t="shared" si="8"/>
        <v>79.025563736457514</v>
      </c>
      <c r="BE25" s="6">
        <f t="shared" si="8"/>
        <v>82.065008495552036</v>
      </c>
      <c r="BF25" s="6">
        <f t="shared" si="8"/>
        <v>85.104453254646558</v>
      </c>
      <c r="BG25" s="6">
        <f t="shared" si="8"/>
        <v>88.143898013741079</v>
      </c>
      <c r="BH25" s="6">
        <f t="shared" si="8"/>
        <v>91.183342772835601</v>
      </c>
      <c r="BI25" s="6">
        <f t="shared" si="8"/>
        <v>94.222787531930123</v>
      </c>
      <c r="BJ25" s="6">
        <f t="shared" si="8"/>
        <v>97.262232291024631</v>
      </c>
      <c r="BK25" s="6">
        <f t="shared" si="8"/>
        <v>100.30167705011915</v>
      </c>
      <c r="BL25" s="6">
        <f t="shared" si="8"/>
        <v>103.34112180921367</v>
      </c>
      <c r="BM25" s="6">
        <f t="shared" si="8"/>
        <v>106.3805665683082</v>
      </c>
      <c r="BN25" s="6">
        <f t="shared" si="9"/>
        <v>109.42001132740272</v>
      </c>
      <c r="BO25" s="6">
        <f t="shared" si="9"/>
        <v>112.45945608649723</v>
      </c>
      <c r="BP25" s="6">
        <f t="shared" si="9"/>
        <v>115.49890084559175</v>
      </c>
      <c r="BQ25" s="6">
        <f t="shared" si="9"/>
        <v>118.53834560468627</v>
      </c>
      <c r="BR25" s="2">
        <f t="shared" si="15"/>
        <v>4.1987064803128339E-11</v>
      </c>
      <c r="BS25" s="2">
        <f t="shared" si="10"/>
        <v>1.9166917049949683E-12</v>
      </c>
      <c r="BT25" s="2">
        <f t="shared" si="10"/>
        <v>8.7683585528621678E-14</v>
      </c>
      <c r="BU25" s="2">
        <f t="shared" si="10"/>
        <v>4.01914008552956E-15</v>
      </c>
      <c r="BV25" s="2">
        <f t="shared" si="10"/>
        <v>1.8455522225318638E-16</v>
      </c>
      <c r="BW25" s="2">
        <f t="shared" si="10"/>
        <v>8.4885959152360623E-18</v>
      </c>
      <c r="BX25" s="2">
        <f t="shared" si="10"/>
        <v>3.9102706439326984E-19</v>
      </c>
      <c r="BY25" s="2">
        <f t="shared" si="10"/>
        <v>1.8038083791035101E-20</v>
      </c>
      <c r="BZ25" s="2">
        <f t="shared" si="10"/>
        <v>8.3318800852457191E-22</v>
      </c>
      <c r="CA25" s="2">
        <f t="shared" si="10"/>
        <v>3.8532354711616783E-23</v>
      </c>
      <c r="CB25" s="2">
        <f t="shared" si="10"/>
        <v>1.7840327144931414E-24</v>
      </c>
      <c r="CC25" s="2">
        <f t="shared" si="10"/>
        <v>8.2688097222678089E-26</v>
      </c>
      <c r="CD25" s="2">
        <f t="shared" si="10"/>
        <v>3.8363415882053602E-27</v>
      </c>
      <c r="CE25" s="2">
        <f t="shared" si="10"/>
        <v>1.7815557179379784E-28</v>
      </c>
      <c r="CF25" s="2">
        <f t="shared" si="10"/>
        <v>8.2806705144858912E-30</v>
      </c>
      <c r="CG25" s="2">
        <f t="shared" si="10"/>
        <v>3.8520657072925529E-31</v>
      </c>
      <c r="CH25" s="2">
        <f t="shared" si="10"/>
        <v>1.7933452388938115E-32</v>
      </c>
      <c r="CI25" s="2">
        <f t="shared" si="10"/>
        <v>8.3552168708794127E-34</v>
      </c>
      <c r="CJ25" s="2">
        <f t="shared" si="10"/>
        <v>3.8954548611540625E-35</v>
      </c>
      <c r="CK25" s="2">
        <f t="shared" si="10"/>
        <v>1.8173960308823106E-36</v>
      </c>
    </row>
    <row r="26" spans="1:89" x14ac:dyDescent="0.25">
      <c r="A26" s="5">
        <f t="shared" si="16"/>
        <v>18</v>
      </c>
      <c r="B26" s="5">
        <f t="shared" si="17"/>
        <v>61</v>
      </c>
      <c r="C26" s="8">
        <f t="shared" si="2"/>
        <v>334.16</v>
      </c>
      <c r="D26" s="2">
        <f t="shared" si="11"/>
        <v>6.3291139240506327E-14</v>
      </c>
      <c r="E26" s="2">
        <f t="shared" si="3"/>
        <v>0.1169563630488028</v>
      </c>
      <c r="F26" s="2">
        <f t="shared" si="12"/>
        <v>0.34394914848083491</v>
      </c>
      <c r="G26" s="7">
        <f t="shared" si="4"/>
        <v>-0.46350576140127453</v>
      </c>
      <c r="H26" s="10"/>
      <c r="I26" s="6">
        <f t="shared" si="5"/>
        <v>61</v>
      </c>
      <c r="J26" s="2">
        <f t="shared" si="19"/>
        <v>0.03</v>
      </c>
      <c r="K26" s="2">
        <f t="shared" si="19"/>
        <v>0.04</v>
      </c>
      <c r="L26" s="2">
        <f t="shared" si="19"/>
        <v>4.1556967648900787E-2</v>
      </c>
      <c r="M26" s="2">
        <f t="shared" si="19"/>
        <v>5.1316003008004991E-3</v>
      </c>
      <c r="N26" s="2">
        <f t="shared" si="19"/>
        <v>2.5638608491223403E-4</v>
      </c>
      <c r="O26" s="2">
        <f t="shared" si="19"/>
        <v>1.0801694195028412E-5</v>
      </c>
      <c r="P26" s="2">
        <f t="shared" si="19"/>
        <v>5.7534477177989543E-7</v>
      </c>
      <c r="Q26" s="2">
        <f t="shared" si="19"/>
        <v>3.030592272135202E-8</v>
      </c>
      <c r="R26" s="2">
        <f t="shared" si="19"/>
        <v>1.5824415167120521E-9</v>
      </c>
      <c r="S26" s="2">
        <f t="shared" si="19"/>
        <v>8.2045150673337732E-11</v>
      </c>
      <c r="T26" s="2">
        <f t="shared" si="19"/>
        <v>4.5543913085310811E-12</v>
      </c>
      <c r="U26" s="2">
        <f t="shared" si="19"/>
        <v>2.4792612407509295E-13</v>
      </c>
      <c r="V26" s="2">
        <f t="shared" si="19"/>
        <v>1.0343947920432585E-14</v>
      </c>
      <c r="W26" s="2">
        <f t="shared" si="19"/>
        <v>4.263256414560601E-16</v>
      </c>
      <c r="X26" s="2">
        <f t="shared" si="19"/>
        <v>1.6653345369377351E-17</v>
      </c>
      <c r="Y26" s="2">
        <f t="shared" si="19"/>
        <v>0</v>
      </c>
      <c r="Z26" s="2">
        <f t="shared" si="19"/>
        <v>0</v>
      </c>
      <c r="AA26" s="2">
        <f t="shared" si="19"/>
        <v>0</v>
      </c>
      <c r="AB26" s="2">
        <f t="shared" ref="AB26:AC50" si="20">AB$6*(1-EXP((-AV26)))</f>
        <v>0</v>
      </c>
      <c r="AC26" s="2">
        <f t="shared" si="20"/>
        <v>0</v>
      </c>
      <c r="AD26" s="2">
        <f t="shared" si="14"/>
        <v>1165.2649190657128</v>
      </c>
      <c r="AE26" s="2">
        <f t="shared" si="14"/>
        <v>54.669590649382997</v>
      </c>
      <c r="AF26" s="2">
        <f t="shared" si="14"/>
        <v>2.5703099092631279</v>
      </c>
      <c r="AG26" s="2">
        <f t="shared" si="14"/>
        <v>0.12107846715101574</v>
      </c>
      <c r="AH26" s="2">
        <f t="shared" si="14"/>
        <v>5.7137610409926202E-3</v>
      </c>
      <c r="AI26" s="2">
        <f t="shared" si="14"/>
        <v>2.7007882287781307E-4</v>
      </c>
      <c r="AJ26" s="2">
        <f t="shared" si="14"/>
        <v>1.2785521107282668E-5</v>
      </c>
      <c r="AK26" s="2">
        <f t="shared" si="14"/>
        <v>6.0611863814311539E-7</v>
      </c>
      <c r="AL26" s="2">
        <f t="shared" si="14"/>
        <v>2.8771664400944018E-8</v>
      </c>
      <c r="AM26" s="2">
        <f t="shared" si="14"/>
        <v>1.3674191441627431E-9</v>
      </c>
      <c r="AN26" s="2">
        <f t="shared" si="14"/>
        <v>6.5062781802652797E-11</v>
      </c>
      <c r="AO26" s="2">
        <f t="shared" si="14"/>
        <v>3.0990330940092165E-12</v>
      </c>
      <c r="AP26" s="2">
        <f t="shared" si="14"/>
        <v>1.4775890289487909E-13</v>
      </c>
      <c r="AQ26" s="2">
        <f t="shared" si="14"/>
        <v>7.0516182015514838E-15</v>
      </c>
      <c r="AR26" s="2">
        <f t="shared" si="14"/>
        <v>3.3682764713933597E-16</v>
      </c>
      <c r="AS26" s="2">
        <f t="shared" ref="AS26:AW41" si="21">AS25+(CG26-CG25)/$D26</f>
        <v>1.6102326791174619E-17</v>
      </c>
      <c r="AT26" s="2">
        <f t="shared" si="21"/>
        <v>7.7039147519760057E-19</v>
      </c>
      <c r="AU26" s="2">
        <f t="shared" si="21"/>
        <v>3.6885681298783759E-20</v>
      </c>
      <c r="AV26" s="2">
        <f t="shared" si="21"/>
        <v>1.7673016753974662E-21</v>
      </c>
      <c r="AW26" s="2">
        <f t="shared" si="21"/>
        <v>8.4733361874723523E-23</v>
      </c>
      <c r="AX26" s="6">
        <f t="shared" si="8"/>
        <v>60.243148576833924</v>
      </c>
      <c r="AY26" s="6">
        <f t="shared" si="8"/>
        <v>63.255306005675614</v>
      </c>
      <c r="AZ26" s="6">
        <f t="shared" si="8"/>
        <v>66.26746343451731</v>
      </c>
      <c r="BA26" s="6">
        <f t="shared" si="8"/>
        <v>69.279620863359014</v>
      </c>
      <c r="BB26" s="6">
        <f t="shared" si="8"/>
        <v>72.291778292200704</v>
      </c>
      <c r="BC26" s="6">
        <f t="shared" si="8"/>
        <v>75.303935721042393</v>
      </c>
      <c r="BD26" s="6">
        <f t="shared" si="8"/>
        <v>78.316093149884097</v>
      </c>
      <c r="BE26" s="6">
        <f t="shared" si="8"/>
        <v>81.3282505787258</v>
      </c>
      <c r="BF26" s="6">
        <f t="shared" si="8"/>
        <v>84.340408007567504</v>
      </c>
      <c r="BG26" s="6">
        <f t="shared" si="8"/>
        <v>87.352565436409193</v>
      </c>
      <c r="BH26" s="6">
        <f t="shared" si="8"/>
        <v>90.364722865250883</v>
      </c>
      <c r="BI26" s="6">
        <f t="shared" si="8"/>
        <v>93.376880294092587</v>
      </c>
      <c r="BJ26" s="6">
        <f t="shared" si="8"/>
        <v>96.389037722934276</v>
      </c>
      <c r="BK26" s="6">
        <f t="shared" si="8"/>
        <v>99.40119515177598</v>
      </c>
      <c r="BL26" s="6">
        <f t="shared" si="8"/>
        <v>102.41335258061767</v>
      </c>
      <c r="BM26" s="6">
        <f t="shared" si="8"/>
        <v>105.42551000945937</v>
      </c>
      <c r="BN26" s="6">
        <f t="shared" si="9"/>
        <v>108.43766743830106</v>
      </c>
      <c r="BO26" s="6">
        <f t="shared" si="9"/>
        <v>111.44982486714275</v>
      </c>
      <c r="BP26" s="6">
        <f t="shared" si="9"/>
        <v>114.46198229598446</v>
      </c>
      <c r="BQ26" s="6">
        <f t="shared" si="9"/>
        <v>117.47413972482614</v>
      </c>
      <c r="BR26" s="2">
        <f t="shared" si="15"/>
        <v>7.3763557801845031E-11</v>
      </c>
      <c r="BS26" s="2">
        <f t="shared" si="10"/>
        <v>3.4604677158789375E-12</v>
      </c>
      <c r="BT26" s="2">
        <f t="shared" si="10"/>
        <v>1.6268839225472235E-13</v>
      </c>
      <c r="BU26" s="2">
        <f t="shared" si="10"/>
        <v>7.663492325525038E-15</v>
      </c>
      <c r="BV26" s="2">
        <f t="shared" si="10"/>
        <v>3.6163868008324448E-16</v>
      </c>
      <c r="BW26" s="2">
        <f t="shared" si="10"/>
        <v>1.7093816175331866E-17</v>
      </c>
      <c r="BX26" s="2">
        <f t="shared" si="10"/>
        <v>8.0921576110057921E-19</v>
      </c>
      <c r="BY26" s="2">
        <f t="shared" si="10"/>
        <v>3.8362067594863814E-20</v>
      </c>
      <c r="BZ26" s="2">
        <f t="shared" si="10"/>
        <v>1.8209938480812556E-21</v>
      </c>
      <c r="CA26" s="2">
        <f t="shared" ref="CA26:CK49" si="22">$L$4*$C26*EXP((-BG26))*(1-(BG26^4+8.57333*BG26^3+18.05902*BG26^2+8.63476*BG26+0.26777)/(BG26^4+9.57332*BG26^3+25.63295*BG26^2+21.09965*BG26+3.958497))</f>
        <v>8.654553606659214E-23</v>
      </c>
      <c r="CB26" s="2">
        <f t="shared" si="22"/>
        <v>4.1178962931295562E-24</v>
      </c>
      <c r="CC26" s="2">
        <f t="shared" si="22"/>
        <v>1.9614122719988461E-25</v>
      </c>
      <c r="CD26" s="2">
        <f t="shared" si="22"/>
        <v>9.3518235649960114E-27</v>
      </c>
      <c r="CE26" s="2">
        <f t="shared" si="22"/>
        <v>4.4630468783707478E-28</v>
      </c>
      <c r="CF26" s="2">
        <f t="shared" si="22"/>
        <v>2.1318194458267591E-29</v>
      </c>
      <c r="CG26" s="2">
        <f t="shared" si="22"/>
        <v>1.0191341609507808E-30</v>
      </c>
      <c r="CH26" s="2">
        <f t="shared" si="22"/>
        <v>4.8758936678414302E-32</v>
      </c>
      <c r="CI26" s="2">
        <f t="shared" si="22"/>
        <v>2.334536123520805E-33</v>
      </c>
      <c r="CJ26" s="2">
        <f t="shared" si="22"/>
        <v>1.1185451129629565E-34</v>
      </c>
      <c r="CK26" s="2">
        <f t="shared" si="22"/>
        <v>5.3628700713479391E-36</v>
      </c>
    </row>
    <row r="27" spans="1:89" x14ac:dyDescent="0.25">
      <c r="A27" s="5">
        <f t="shared" si="16"/>
        <v>19.5</v>
      </c>
      <c r="B27" s="5">
        <f t="shared" si="17"/>
        <v>64</v>
      </c>
      <c r="C27" s="8">
        <f t="shared" si="2"/>
        <v>337.16</v>
      </c>
      <c r="D27" s="2">
        <f t="shared" si="11"/>
        <v>6.3291139240506327E-14</v>
      </c>
      <c r="E27" s="2">
        <f t="shared" si="3"/>
        <v>0.12429983966741642</v>
      </c>
      <c r="F27" s="2">
        <f t="shared" si="12"/>
        <v>0.35342266280766632</v>
      </c>
      <c r="G27" s="7">
        <f t="shared" si="4"/>
        <v>-0.45170560531951154</v>
      </c>
      <c r="H27" s="10"/>
      <c r="I27" s="6">
        <f t="shared" si="5"/>
        <v>64</v>
      </c>
      <c r="J27" s="2">
        <f t="shared" si="19"/>
        <v>0.03</v>
      </c>
      <c r="K27" s="2">
        <f t="shared" si="19"/>
        <v>0.04</v>
      </c>
      <c r="L27" s="2">
        <f t="shared" si="19"/>
        <v>4.4597878639489871E-2</v>
      </c>
      <c r="M27" s="2">
        <f t="shared" si="19"/>
        <v>9.1840632011947025E-3</v>
      </c>
      <c r="N27" s="2">
        <f t="shared" si="19"/>
        <v>4.9517196763658618E-4</v>
      </c>
      <c r="O27" s="2">
        <f t="shared" si="19"/>
        <v>2.1483129412707138E-5</v>
      </c>
      <c r="P27" s="2">
        <f t="shared" si="19"/>
        <v>1.1755230413429406E-6</v>
      </c>
      <c r="Q27" s="2">
        <f t="shared" si="19"/>
        <v>6.3602717353949958E-8</v>
      </c>
      <c r="R27" s="2">
        <f t="shared" si="19"/>
        <v>3.4112887509207824E-9</v>
      </c>
      <c r="S27" s="2">
        <f t="shared" si="19"/>
        <v>1.8167126469847972E-10</v>
      </c>
      <c r="T27" s="2">
        <f t="shared" si="19"/>
        <v>1.0358729429782444E-11</v>
      </c>
      <c r="U27" s="2">
        <f t="shared" si="19"/>
        <v>5.7920779283904266E-13</v>
      </c>
      <c r="V27" s="2">
        <f t="shared" si="19"/>
        <v>2.4822366384569251E-14</v>
      </c>
      <c r="W27" s="2">
        <f t="shared" si="19"/>
        <v>1.0458300891968975E-15</v>
      </c>
      <c r="X27" s="2">
        <f t="shared" si="19"/>
        <v>4.4408920985006264E-17</v>
      </c>
      <c r="Y27" s="2">
        <f t="shared" si="19"/>
        <v>0</v>
      </c>
      <c r="Z27" s="2">
        <f t="shared" si="19"/>
        <v>0</v>
      </c>
      <c r="AA27" s="2">
        <f t="shared" si="19"/>
        <v>0</v>
      </c>
      <c r="AB27" s="2">
        <f t="shared" si="20"/>
        <v>0</v>
      </c>
      <c r="AC27" s="2">
        <f t="shared" si="20"/>
        <v>0</v>
      </c>
      <c r="AD27" s="2">
        <f t="shared" ref="AD27:AS42" si="23">AD26+(BR27-BR26)/$D27</f>
        <v>2027.1916043404221</v>
      </c>
      <c r="AE27" s="2">
        <f t="shared" si="23"/>
        <v>97.689966018591448</v>
      </c>
      <c r="AF27" s="2">
        <f t="shared" si="23"/>
        <v>4.7176638338773653</v>
      </c>
      <c r="AG27" s="2">
        <f t="shared" si="23"/>
        <v>0.22826953344106071</v>
      </c>
      <c r="AH27" s="2">
        <f t="shared" si="23"/>
        <v>1.1064811374003759E-2</v>
      </c>
      <c r="AI27" s="2">
        <f t="shared" si="23"/>
        <v>5.3722251349450285E-4</v>
      </c>
      <c r="AJ27" s="2">
        <f t="shared" si="23"/>
        <v>2.6123075456650687E-5</v>
      </c>
      <c r="AK27" s="2">
        <f t="shared" si="23"/>
        <v>1.2720551561689414E-6</v>
      </c>
      <c r="AL27" s="2">
        <f t="shared" si="23"/>
        <v>6.2023433750942692E-8</v>
      </c>
      <c r="AM27" s="2">
        <f t="shared" si="23"/>
        <v>3.0278543649093989E-9</v>
      </c>
      <c r="AN27" s="2">
        <f t="shared" si="23"/>
        <v>1.4798183066590182E-10</v>
      </c>
      <c r="AO27" s="2">
        <f t="shared" si="23"/>
        <v>7.24009602423757E-12</v>
      </c>
      <c r="AP27" s="2">
        <f t="shared" si="23"/>
        <v>3.5457980948516465E-13</v>
      </c>
      <c r="AQ27" s="2">
        <f t="shared" si="23"/>
        <v>1.7381659945295739E-14</v>
      </c>
      <c r="AR27" s="2">
        <f t="shared" si="23"/>
        <v>8.5280981057490633E-16</v>
      </c>
      <c r="AS27" s="2">
        <f t="shared" si="21"/>
        <v>4.1876943492649954E-17</v>
      </c>
      <c r="AT27" s="2">
        <f t="shared" si="21"/>
        <v>2.0579725790197197E-18</v>
      </c>
      <c r="AU27" s="2">
        <f t="shared" si="21"/>
        <v>1.0121097282500415E-19</v>
      </c>
      <c r="AV27" s="2">
        <f t="shared" si="21"/>
        <v>4.981063275586547E-21</v>
      </c>
      <c r="AW27" s="2">
        <f t="shared" si="21"/>
        <v>2.4530550768610049E-22</v>
      </c>
      <c r="AX27" s="6">
        <f t="shared" si="8"/>
        <v>59.70711391753121</v>
      </c>
      <c r="AY27" s="6">
        <f t="shared" si="8"/>
        <v>62.692469613407773</v>
      </c>
      <c r="AZ27" s="6">
        <f t="shared" si="8"/>
        <v>65.67782530928433</v>
      </c>
      <c r="BA27" s="6">
        <f t="shared" si="8"/>
        <v>68.663181005160894</v>
      </c>
      <c r="BB27" s="6">
        <f t="shared" si="8"/>
        <v>71.648536701037457</v>
      </c>
      <c r="BC27" s="6">
        <f t="shared" si="8"/>
        <v>74.633892396914007</v>
      </c>
      <c r="BD27" s="6">
        <f t="shared" si="8"/>
        <v>77.619248092790571</v>
      </c>
      <c r="BE27" s="6">
        <f t="shared" si="8"/>
        <v>80.604603788667148</v>
      </c>
      <c r="BF27" s="6">
        <f t="shared" si="8"/>
        <v>83.589959484543698</v>
      </c>
      <c r="BG27" s="6">
        <f t="shared" si="8"/>
        <v>86.575315180420262</v>
      </c>
      <c r="BH27" s="6">
        <f t="shared" si="8"/>
        <v>89.560670876296825</v>
      </c>
      <c r="BI27" s="6">
        <f t="shared" si="8"/>
        <v>92.546026572173389</v>
      </c>
      <c r="BJ27" s="6">
        <f t="shared" si="8"/>
        <v>95.531382268049938</v>
      </c>
      <c r="BK27" s="6">
        <f t="shared" si="8"/>
        <v>98.516737963926502</v>
      </c>
      <c r="BL27" s="6">
        <f t="shared" si="8"/>
        <v>101.50209365980307</v>
      </c>
      <c r="BM27" s="6">
        <f t="shared" si="8"/>
        <v>104.48744935567963</v>
      </c>
      <c r="BN27" s="6">
        <f t="shared" si="9"/>
        <v>107.47280505155618</v>
      </c>
      <c r="BO27" s="6">
        <f t="shared" si="9"/>
        <v>110.45816074743274</v>
      </c>
      <c r="BP27" s="6">
        <f t="shared" si="9"/>
        <v>113.44351644330931</v>
      </c>
      <c r="BQ27" s="6">
        <f t="shared" si="9"/>
        <v>116.42887213918587</v>
      </c>
      <c r="BR27" s="2">
        <f t="shared" si="15"/>
        <v>1.2831587965467474E-10</v>
      </c>
      <c r="BS27" s="2">
        <f t="shared" si="15"/>
        <v>6.1832762835503585E-12</v>
      </c>
      <c r="BT27" s="2">
        <f t="shared" si="15"/>
        <v>2.9859686849612979E-13</v>
      </c>
      <c r="BU27" s="2">
        <f t="shared" si="15"/>
        <v>1.4447737027426619E-14</v>
      </c>
      <c r="BV27" s="2">
        <f t="shared" si="15"/>
        <v>7.0031275179281019E-16</v>
      </c>
      <c r="BW27" s="2">
        <f t="shared" si="15"/>
        <v>3.4001644695375523E-17</v>
      </c>
      <c r="BX27" s="2">
        <f t="shared" si="15"/>
        <v>1.6533647705542513E-18</v>
      </c>
      <c r="BY27" s="2">
        <f t="shared" si="15"/>
        <v>8.0509948482574317E-20</v>
      </c>
      <c r="BZ27" s="2">
        <f t="shared" si="15"/>
        <v>3.9255362120052221E-21</v>
      </c>
      <c r="CA27" s="2">
        <f t="shared" si="22"/>
        <v>1.9163637282270959E-22</v>
      </c>
      <c r="CB27" s="2">
        <f t="shared" si="22"/>
        <v>9.3659373604237974E-24</v>
      </c>
      <c r="CC27" s="2">
        <f t="shared" si="22"/>
        <v>4.5823381772066644E-25</v>
      </c>
      <c r="CD27" s="2">
        <f t="shared" si="22"/>
        <v>2.2441754361849525E-26</v>
      </c>
      <c r="CE27" s="2">
        <f t="shared" si="22"/>
        <v>1.1001047982006352E-27</v>
      </c>
      <c r="CF27" s="2">
        <f t="shared" si="22"/>
        <v>5.3975293409885964E-29</v>
      </c>
      <c r="CG27" s="2">
        <f t="shared" si="22"/>
        <v>2.6504390154745357E-30</v>
      </c>
      <c r="CH27" s="2">
        <f t="shared" si="22"/>
        <v>1.3025141160386488E-31</v>
      </c>
      <c r="CI27" s="2">
        <f t="shared" si="22"/>
        <v>6.4057571061929822E-33</v>
      </c>
      <c r="CJ27" s="2">
        <f t="shared" si="22"/>
        <v>3.1525714421965521E-34</v>
      </c>
      <c r="CK27" s="2">
        <f t="shared" si="22"/>
        <v>1.5525664110042685E-35</v>
      </c>
    </row>
    <row r="28" spans="1:89" x14ac:dyDescent="0.25">
      <c r="A28" s="5">
        <f t="shared" si="16"/>
        <v>21</v>
      </c>
      <c r="B28" s="5">
        <f t="shared" si="17"/>
        <v>67</v>
      </c>
      <c r="C28" s="8">
        <f t="shared" si="2"/>
        <v>340.16</v>
      </c>
      <c r="D28" s="2">
        <f t="shared" si="11"/>
        <v>6.3291139240506327E-14</v>
      </c>
      <c r="E28" s="2">
        <f t="shared" si="3"/>
        <v>0.13157828436214769</v>
      </c>
      <c r="F28" s="2">
        <f t="shared" si="12"/>
        <v>0.36306973785717267</v>
      </c>
      <c r="G28" s="7">
        <f t="shared" si="4"/>
        <v>-0.44000994835880031</v>
      </c>
      <c r="H28" s="10"/>
      <c r="I28" s="6">
        <f t="shared" si="5"/>
        <v>67</v>
      </c>
      <c r="J28" s="2">
        <f t="shared" si="19"/>
        <v>0.03</v>
      </c>
      <c r="K28" s="2">
        <f t="shared" si="19"/>
        <v>0.04</v>
      </c>
      <c r="L28" s="2">
        <f t="shared" si="19"/>
        <v>4.4991445421214943E-2</v>
      </c>
      <c r="M28" s="2">
        <f t="shared" si="19"/>
        <v>1.5598947914296163E-2</v>
      </c>
      <c r="N28" s="2">
        <f t="shared" si="19"/>
        <v>9.4316658546099322E-4</v>
      </c>
      <c r="O28" s="2">
        <f t="shared" si="19"/>
        <v>4.221294686014954E-5</v>
      </c>
      <c r="P28" s="2">
        <f t="shared" si="19"/>
        <v>2.3720487087391938E-6</v>
      </c>
      <c r="Q28" s="2">
        <f t="shared" si="19"/>
        <v>1.3176834989248044E-7</v>
      </c>
      <c r="R28" s="2">
        <f t="shared" si="19"/>
        <v>7.2559057956445015E-9</v>
      </c>
      <c r="S28" s="2">
        <f t="shared" si="19"/>
        <v>3.9673154095254404E-10</v>
      </c>
      <c r="T28" s="2">
        <f t="shared" si="19"/>
        <v>2.3224914214026174E-11</v>
      </c>
      <c r="U28" s="2">
        <f t="shared" si="19"/>
        <v>1.3332712711644491E-12</v>
      </c>
      <c r="V28" s="2">
        <f t="shared" si="19"/>
        <v>5.8659743729094772E-14</v>
      </c>
      <c r="W28" s="2">
        <f t="shared" si="19"/>
        <v>2.531308496145357E-15</v>
      </c>
      <c r="X28" s="2">
        <f t="shared" si="19"/>
        <v>1.0547118733938988E-16</v>
      </c>
      <c r="Y28" s="2">
        <f t="shared" si="19"/>
        <v>4.4408920985006263E-18</v>
      </c>
      <c r="Z28" s="2">
        <f t="shared" si="19"/>
        <v>0</v>
      </c>
      <c r="AA28" s="2">
        <f t="shared" si="19"/>
        <v>0</v>
      </c>
      <c r="AB28" s="2">
        <f t="shared" si="20"/>
        <v>0</v>
      </c>
      <c r="AC28" s="2">
        <f t="shared" si="20"/>
        <v>0</v>
      </c>
      <c r="AD28" s="2">
        <f t="shared" si="23"/>
        <v>3492.8208372926192</v>
      </c>
      <c r="AE28" s="2">
        <f t="shared" si="23"/>
        <v>172.80835799582732</v>
      </c>
      <c r="AF28" s="2">
        <f t="shared" si="23"/>
        <v>8.567951098732749</v>
      </c>
      <c r="AG28" s="2">
        <f t="shared" si="23"/>
        <v>0.42563203083793821</v>
      </c>
      <c r="AH28" s="2">
        <f t="shared" si="23"/>
        <v>2.11820208259332E-2</v>
      </c>
      <c r="AI28" s="2">
        <f t="shared" si="23"/>
        <v>1.0558809176140604E-3</v>
      </c>
      <c r="AJ28" s="2">
        <f t="shared" si="23"/>
        <v>5.27135828640738E-5</v>
      </c>
      <c r="AK28" s="2">
        <f t="shared" si="23"/>
        <v>2.6353704704851017E-6</v>
      </c>
      <c r="AL28" s="2">
        <f t="shared" si="23"/>
        <v>1.3192556859241043E-7</v>
      </c>
      <c r="AM28" s="2">
        <f t="shared" si="23"/>
        <v>6.6121923653825228E-9</v>
      </c>
      <c r="AN28" s="2">
        <f t="shared" si="23"/>
        <v>3.3178450073842905E-10</v>
      </c>
      <c r="AO28" s="2">
        <f t="shared" si="23"/>
        <v>1.6665912244672168E-11</v>
      </c>
      <c r="AP28" s="2">
        <f t="shared" si="23"/>
        <v>8.379839440689182E-13</v>
      </c>
      <c r="AQ28" s="2">
        <f t="shared" si="23"/>
        <v>4.2174480746910885E-14</v>
      </c>
      <c r="AR28" s="2">
        <f t="shared" si="23"/>
        <v>2.1244541306809066E-15</v>
      </c>
      <c r="AS28" s="2">
        <f t="shared" si="21"/>
        <v>1.0710425042426931E-16</v>
      </c>
      <c r="AT28" s="2">
        <f t="shared" si="21"/>
        <v>5.4039057367365235E-18</v>
      </c>
      <c r="AU28" s="2">
        <f t="shared" si="21"/>
        <v>2.7285513431984445E-19</v>
      </c>
      <c r="AV28" s="2">
        <f t="shared" si="21"/>
        <v>1.3786780034178463E-20</v>
      </c>
      <c r="AW28" s="2">
        <f t="shared" si="21"/>
        <v>6.9708262410434602E-22</v>
      </c>
      <c r="AX28" s="6">
        <f t="shared" si="8"/>
        <v>59.180534243987601</v>
      </c>
      <c r="AY28" s="6">
        <f t="shared" si="8"/>
        <v>62.139560956186983</v>
      </c>
      <c r="AZ28" s="6">
        <f t="shared" si="8"/>
        <v>65.098587668386358</v>
      </c>
      <c r="BA28" s="6">
        <f t="shared" si="8"/>
        <v>68.057614380585747</v>
      </c>
      <c r="BB28" s="6">
        <f t="shared" si="8"/>
        <v>71.016641092785122</v>
      </c>
      <c r="BC28" s="6">
        <f t="shared" si="8"/>
        <v>73.975667804984496</v>
      </c>
      <c r="BD28" s="6">
        <f t="shared" si="8"/>
        <v>76.934694517183885</v>
      </c>
      <c r="BE28" s="6">
        <f t="shared" si="8"/>
        <v>79.893721229383274</v>
      </c>
      <c r="BF28" s="6">
        <f t="shared" si="8"/>
        <v>82.852747941582649</v>
      </c>
      <c r="BG28" s="6">
        <f t="shared" si="8"/>
        <v>85.811774653782038</v>
      </c>
      <c r="BH28" s="6">
        <f t="shared" si="8"/>
        <v>88.770801365981413</v>
      </c>
      <c r="BI28" s="6">
        <f t="shared" si="8"/>
        <v>91.729828078180788</v>
      </c>
      <c r="BJ28" s="6">
        <f t="shared" si="8"/>
        <v>94.688854790380176</v>
      </c>
      <c r="BK28" s="6">
        <f t="shared" si="8"/>
        <v>97.647881502579551</v>
      </c>
      <c r="BL28" s="6">
        <f t="shared" si="8"/>
        <v>100.60690821477893</v>
      </c>
      <c r="BM28" s="6">
        <f t="shared" ref="BM28:BQ52" si="24">Y$8/$C28</f>
        <v>103.56593492697831</v>
      </c>
      <c r="BN28" s="6">
        <f t="shared" si="9"/>
        <v>106.52496163917769</v>
      </c>
      <c r="BO28" s="6">
        <f t="shared" si="9"/>
        <v>109.48398835137706</v>
      </c>
      <c r="BP28" s="6">
        <f t="shared" si="9"/>
        <v>112.44301506357645</v>
      </c>
      <c r="BQ28" s="6">
        <f t="shared" si="9"/>
        <v>115.40204177577583</v>
      </c>
      <c r="BR28" s="2">
        <f t="shared" si="15"/>
        <v>2.2107722351240872E-10</v>
      </c>
      <c r="BS28" s="2">
        <f t="shared" si="15"/>
        <v>1.0937604889704527E-11</v>
      </c>
      <c r="BT28" s="2">
        <f t="shared" si="15"/>
        <v>5.4228593589204014E-13</v>
      </c>
      <c r="BU28" s="2">
        <f t="shared" si="15"/>
        <v>2.6939034331026458E-14</v>
      </c>
      <c r="BV28" s="2">
        <f t="shared" si="15"/>
        <v>1.3406424639402431E-15</v>
      </c>
      <c r="BW28" s="2">
        <f t="shared" si="15"/>
        <v>6.6828125968765243E-17</v>
      </c>
      <c r="BX28" s="2">
        <f t="shared" si="15"/>
        <v>3.3363082773531821E-18</v>
      </c>
      <c r="BY28" s="2">
        <f t="shared" si="15"/>
        <v>1.6679572786967307E-19</v>
      </c>
      <c r="BZ28" s="2">
        <f t="shared" si="15"/>
        <v>8.3497219614652057E-21</v>
      </c>
      <c r="CA28" s="2">
        <f t="shared" si="22"/>
        <v>4.1849320829569214E-22</v>
      </c>
      <c r="CB28" s="2">
        <f t="shared" si="22"/>
        <v>2.0999017744760964E-23</v>
      </c>
      <c r="CC28" s="2">
        <f t="shared" si="22"/>
        <v>1.0548044645836156E-24</v>
      </c>
      <c r="CD28" s="2">
        <f t="shared" si="22"/>
        <v>5.3036952753226331E-26</v>
      </c>
      <c r="CE28" s="2">
        <f t="shared" si="22"/>
        <v>2.6692706717205811E-27</v>
      </c>
      <c r="CF28" s="2">
        <f t="shared" si="22"/>
        <v>1.3445911113811383E-28</v>
      </c>
      <c r="CG28" s="2">
        <f t="shared" si="22"/>
        <v>6.7787495807668994E-30</v>
      </c>
      <c r="CH28" s="2">
        <f t="shared" si="22"/>
        <v>3.4201933297834614E-31</v>
      </c>
      <c r="CI28" s="2">
        <f t="shared" si="22"/>
        <v>1.7269311631182874E-32</v>
      </c>
      <c r="CJ28" s="2">
        <f t="shared" si="22"/>
        <v>8.7258098970015619E-34</v>
      </c>
      <c r="CK28" s="2">
        <f t="shared" si="22"/>
        <v>4.4119152490944298E-35</v>
      </c>
    </row>
    <row r="29" spans="1:89" x14ac:dyDescent="0.25">
      <c r="A29" s="5">
        <f t="shared" si="16"/>
        <v>22.5</v>
      </c>
      <c r="B29" s="5">
        <f t="shared" si="17"/>
        <v>70</v>
      </c>
      <c r="C29" s="8">
        <f t="shared" si="2"/>
        <v>343.16</v>
      </c>
      <c r="D29" s="2">
        <f t="shared" si="11"/>
        <v>6.3291139240506327E-14</v>
      </c>
      <c r="E29" s="2">
        <f t="shared" si="3"/>
        <v>0.14133338582770472</v>
      </c>
      <c r="F29" s="2">
        <f t="shared" si="12"/>
        <v>0.37641370077024378</v>
      </c>
      <c r="G29" s="7">
        <f t="shared" si="4"/>
        <v>-0.4243345774322787</v>
      </c>
      <c r="H29" s="10"/>
      <c r="I29" s="6">
        <f t="shared" si="5"/>
        <v>70</v>
      </c>
      <c r="J29" s="2">
        <f t="shared" si="19"/>
        <v>0.03</v>
      </c>
      <c r="K29" s="2">
        <f t="shared" si="19"/>
        <v>0.04</v>
      </c>
      <c r="L29" s="2">
        <f t="shared" si="19"/>
        <v>4.4999990784797647E-2</v>
      </c>
      <c r="M29" s="2">
        <f t="shared" si="19"/>
        <v>2.4477699972751732E-2</v>
      </c>
      <c r="N29" s="2">
        <f t="shared" si="19"/>
        <v>1.7687164739171868E-3</v>
      </c>
      <c r="O29" s="2">
        <f t="shared" si="19"/>
        <v>8.1964148780464541E-5</v>
      </c>
      <c r="P29" s="2">
        <f t="shared" si="19"/>
        <v>4.7287291648978596E-6</v>
      </c>
      <c r="Q29" s="2">
        <f t="shared" si="19"/>
        <v>2.695755376869169E-7</v>
      </c>
      <c r="R29" s="2">
        <f t="shared" si="19"/>
        <v>1.5233482300036626E-8</v>
      </c>
      <c r="S29" s="2">
        <f t="shared" si="19"/>
        <v>8.5475524658207284E-10</v>
      </c>
      <c r="T29" s="2">
        <f t="shared" si="19"/>
        <v>5.1349533514155614E-11</v>
      </c>
      <c r="U29" s="2">
        <f t="shared" si="19"/>
        <v>3.0250912885776418E-12</v>
      </c>
      <c r="V29" s="2">
        <f t="shared" si="19"/>
        <v>1.3657741604333751E-13</v>
      </c>
      <c r="W29" s="2">
        <f t="shared" si="19"/>
        <v>6.0484950381578525E-15</v>
      </c>
      <c r="X29" s="2">
        <f t="shared" si="19"/>
        <v>2.609024107869118E-16</v>
      </c>
      <c r="Y29" s="2">
        <f t="shared" si="19"/>
        <v>8.8817841970012525E-18</v>
      </c>
      <c r="Z29" s="2">
        <f t="shared" si="19"/>
        <v>0</v>
      </c>
      <c r="AA29" s="2">
        <f t="shared" si="19"/>
        <v>0</v>
      </c>
      <c r="AB29" s="2">
        <f t="shared" si="20"/>
        <v>0</v>
      </c>
      <c r="AC29" s="2">
        <f t="shared" si="20"/>
        <v>0</v>
      </c>
      <c r="AD29" s="2">
        <f t="shared" si="23"/>
        <v>5961.8921463525603</v>
      </c>
      <c r="AE29" s="2">
        <f t="shared" si="23"/>
        <v>302.69733020740188</v>
      </c>
      <c r="AF29" s="2">
        <f t="shared" si="23"/>
        <v>15.401318497986086</v>
      </c>
      <c r="AG29" s="2">
        <f t="shared" si="23"/>
        <v>0.7851503886511717</v>
      </c>
      <c r="AH29" s="2">
        <f t="shared" si="23"/>
        <v>4.0098100898115885E-2</v>
      </c>
      <c r="AI29" s="2">
        <f t="shared" si="23"/>
        <v>2.0512060048964078E-3</v>
      </c>
      <c r="AJ29" s="2">
        <f t="shared" si="23"/>
        <v>1.0508839192270632E-4</v>
      </c>
      <c r="AK29" s="2">
        <f t="shared" si="23"/>
        <v>5.3915252879866696E-6</v>
      </c>
      <c r="AL29" s="2">
        <f t="shared" si="23"/>
        <v>2.7697244376453008E-7</v>
      </c>
      <c r="AM29" s="2">
        <f t="shared" si="23"/>
        <v>1.4245920922203412E-8</v>
      </c>
      <c r="AN29" s="2">
        <f t="shared" si="23"/>
        <v>7.3356473896225138E-10</v>
      </c>
      <c r="AO29" s="2">
        <f t="shared" si="23"/>
        <v>3.7813649545092097E-11</v>
      </c>
      <c r="AP29" s="2">
        <f t="shared" si="23"/>
        <v>1.9511569593984764E-12</v>
      </c>
      <c r="AQ29" s="2">
        <f t="shared" si="23"/>
        <v>1.0077275306038938E-13</v>
      </c>
      <c r="AR29" s="2">
        <f t="shared" si="23"/>
        <v>5.2092773503034383E-15</v>
      </c>
      <c r="AS29" s="2">
        <f t="shared" si="21"/>
        <v>2.6950911228791522E-16</v>
      </c>
      <c r="AT29" s="2">
        <f t="shared" si="21"/>
        <v>1.3954395549978213E-17</v>
      </c>
      <c r="AU29" s="2">
        <f t="shared" si="21"/>
        <v>7.2305579588195452E-19</v>
      </c>
      <c r="AV29" s="2">
        <f t="shared" si="21"/>
        <v>3.7492021045482923E-20</v>
      </c>
      <c r="AW29" s="2">
        <f t="shared" si="21"/>
        <v>1.9453444104635686E-21</v>
      </c>
      <c r="AX29" s="6">
        <f t="shared" ref="AX29:BL45" si="25">J$8/$C29</f>
        <v>58.663161581870916</v>
      </c>
      <c r="AY29" s="6">
        <f t="shared" si="25"/>
        <v>61.596319660964461</v>
      </c>
      <c r="AZ29" s="6">
        <f t="shared" si="25"/>
        <v>64.529477740057999</v>
      </c>
      <c r="BA29" s="6">
        <f t="shared" si="25"/>
        <v>67.462635819151558</v>
      </c>
      <c r="BB29" s="6">
        <f t="shared" si="25"/>
        <v>70.395793898245103</v>
      </c>
      <c r="BC29" s="6">
        <f t="shared" si="25"/>
        <v>73.328951977338647</v>
      </c>
      <c r="BD29" s="6">
        <f t="shared" si="25"/>
        <v>76.262110056432192</v>
      </c>
      <c r="BE29" s="6">
        <f t="shared" si="25"/>
        <v>79.195268135525737</v>
      </c>
      <c r="BF29" s="6">
        <f t="shared" si="25"/>
        <v>82.128426214619282</v>
      </c>
      <c r="BG29" s="6">
        <f t="shared" si="25"/>
        <v>85.061584293712826</v>
      </c>
      <c r="BH29" s="6">
        <f t="shared" si="25"/>
        <v>87.994742372806385</v>
      </c>
      <c r="BI29" s="6">
        <f t="shared" si="25"/>
        <v>90.92790045189993</v>
      </c>
      <c r="BJ29" s="6">
        <f t="shared" si="25"/>
        <v>93.861058530993475</v>
      </c>
      <c r="BK29" s="6">
        <f t="shared" si="25"/>
        <v>96.79421661008702</v>
      </c>
      <c r="BL29" s="6">
        <f t="shared" si="25"/>
        <v>99.727374689180564</v>
      </c>
      <c r="BM29" s="6">
        <f t="shared" si="24"/>
        <v>102.66053276827411</v>
      </c>
      <c r="BN29" s="6">
        <f t="shared" si="24"/>
        <v>105.59369084736765</v>
      </c>
      <c r="BO29" s="6">
        <f t="shared" si="24"/>
        <v>108.5268489264612</v>
      </c>
      <c r="BP29" s="6">
        <f t="shared" si="24"/>
        <v>111.46000700555474</v>
      </c>
      <c r="BQ29" s="6">
        <f t="shared" si="24"/>
        <v>114.39316508464829</v>
      </c>
      <c r="BR29" s="2">
        <f t="shared" si="15"/>
        <v>3.773475595288607E-10</v>
      </c>
      <c r="BS29" s="2">
        <f t="shared" si="15"/>
        <v>1.9158425915753549E-11</v>
      </c>
      <c r="BT29" s="2">
        <f t="shared" si="15"/>
        <v>9.7477754343971963E-13</v>
      </c>
      <c r="BU29" s="2">
        <f t="shared" si="15"/>
        <v>4.9693360774901994E-14</v>
      </c>
      <c r="BV29" s="2">
        <f t="shared" si="15"/>
        <v>2.5378627216733243E-15</v>
      </c>
      <c r="BW29" s="2">
        <f t="shared" si="15"/>
        <v>1.298233846575214E-16</v>
      </c>
      <c r="BX29" s="2">
        <f t="shared" si="15"/>
        <v>6.6511696101780255E-18</v>
      </c>
      <c r="BY29" s="2">
        <f t="shared" si="15"/>
        <v>3.4123590619255708E-19</v>
      </c>
      <c r="BZ29" s="2">
        <f t="shared" si="15"/>
        <v>1.7529903934384169E-20</v>
      </c>
      <c r="CA29" s="2">
        <f t="shared" si="22"/>
        <v>9.0164058530967255E-22</v>
      </c>
      <c r="CB29" s="2">
        <f t="shared" si="22"/>
        <v>4.6428146746268703E-23</v>
      </c>
      <c r="CC29" s="2">
        <f t="shared" si="22"/>
        <v>2.3932688506861425E-24</v>
      </c>
      <c r="CD29" s="2">
        <f t="shared" si="22"/>
        <v>1.234909410652237E-25</v>
      </c>
      <c r="CE29" s="2">
        <f t="shared" si="22"/>
        <v>6.3780220839660554E-27</v>
      </c>
      <c r="CF29" s="2">
        <f t="shared" si="22"/>
        <v>3.2970108706359055E-28</v>
      </c>
      <c r="CG29" s="2">
        <f t="shared" si="22"/>
        <v>1.705753830631411E-29</v>
      </c>
      <c r="CH29" s="2">
        <f t="shared" si="22"/>
        <v>8.8318957432275697E-31</v>
      </c>
      <c r="CI29" s="2">
        <f t="shared" si="22"/>
        <v>4.5763024388278441E-32</v>
      </c>
      <c r="CJ29" s="2">
        <f t="shared" si="22"/>
        <v>2.3729126992763876E-33</v>
      </c>
      <c r="CK29" s="2">
        <f t="shared" si="22"/>
        <v>1.23123063020009E-34</v>
      </c>
    </row>
    <row r="30" spans="1:89" x14ac:dyDescent="0.25">
      <c r="A30" s="5">
        <f t="shared" si="16"/>
        <v>24</v>
      </c>
      <c r="B30" s="5">
        <f t="shared" si="17"/>
        <v>73</v>
      </c>
      <c r="C30" s="8">
        <f t="shared" si="2"/>
        <v>346.16</v>
      </c>
      <c r="D30" s="2">
        <f t="shared" si="11"/>
        <v>6.3291139240506327E-14</v>
      </c>
      <c r="E30" s="2">
        <f t="shared" si="3"/>
        <v>0.15268832656556905</v>
      </c>
      <c r="F30" s="2">
        <f t="shared" si="12"/>
        <v>0.39256498377440485</v>
      </c>
      <c r="G30" s="7">
        <f t="shared" si="4"/>
        <v>-0.40608844144454492</v>
      </c>
      <c r="H30" s="10"/>
      <c r="I30" s="6">
        <f t="shared" si="5"/>
        <v>73</v>
      </c>
      <c r="J30" s="2">
        <f t="shared" si="19"/>
        <v>0.03</v>
      </c>
      <c r="K30" s="2">
        <f t="shared" si="19"/>
        <v>0.04</v>
      </c>
      <c r="L30" s="2">
        <f t="shared" si="19"/>
        <v>4.4999999999943786E-2</v>
      </c>
      <c r="M30" s="2">
        <f t="shared" si="19"/>
        <v>3.4266157661579082E-2</v>
      </c>
      <c r="N30" s="2">
        <f t="shared" si="19"/>
        <v>3.2549947158077124E-3</v>
      </c>
      <c r="O30" s="2">
        <f t="shared" si="19"/>
        <v>1.5727998426606771E-4</v>
      </c>
      <c r="P30" s="2">
        <f t="shared" si="19"/>
        <v>9.3159041753676509E-6</v>
      </c>
      <c r="Q30" s="2">
        <f t="shared" si="19"/>
        <v>5.4478496909204925E-7</v>
      </c>
      <c r="R30" s="2">
        <f t="shared" si="19"/>
        <v>3.1578238299800889E-8</v>
      </c>
      <c r="S30" s="2">
        <f t="shared" si="19"/>
        <v>1.8174953209104672E-9</v>
      </c>
      <c r="T30" s="2">
        <f t="shared" si="19"/>
        <v>1.1199808969131199E-10</v>
      </c>
      <c r="U30" s="2">
        <f t="shared" si="19"/>
        <v>6.7679195581149543E-12</v>
      </c>
      <c r="V30" s="2">
        <f t="shared" si="19"/>
        <v>3.1343483364310033E-13</v>
      </c>
      <c r="W30" s="2">
        <f t="shared" si="19"/>
        <v>1.4235279621743757E-14</v>
      </c>
      <c r="X30" s="2">
        <f t="shared" si="19"/>
        <v>6.2727600891321348E-16</v>
      </c>
      <c r="Y30" s="2">
        <f t="shared" si="19"/>
        <v>2.6645352591003756E-17</v>
      </c>
      <c r="Z30" s="2">
        <f t="shared" si="19"/>
        <v>0</v>
      </c>
      <c r="AA30" s="2">
        <f t="shared" si="19"/>
        <v>0</v>
      </c>
      <c r="AB30" s="2">
        <f t="shared" si="20"/>
        <v>0</v>
      </c>
      <c r="AC30" s="2">
        <f t="shared" si="20"/>
        <v>0</v>
      </c>
      <c r="AD30" s="2">
        <f t="shared" si="23"/>
        <v>10083.856985087165</v>
      </c>
      <c r="AE30" s="2">
        <f t="shared" si="23"/>
        <v>525.16292354552934</v>
      </c>
      <c r="AF30" s="2">
        <f t="shared" si="23"/>
        <v>27.408593520781295</v>
      </c>
      <c r="AG30" s="2">
        <f t="shared" si="23"/>
        <v>1.4332609041782471</v>
      </c>
      <c r="AH30" s="2">
        <f t="shared" si="23"/>
        <v>7.5082679541724401E-2</v>
      </c>
      <c r="AI30" s="2">
        <f t="shared" si="23"/>
        <v>3.9397502407698039E-3</v>
      </c>
      <c r="AJ30" s="2">
        <f t="shared" si="23"/>
        <v>2.0704152440322184E-4</v>
      </c>
      <c r="AK30" s="2">
        <f t="shared" si="23"/>
        <v>1.0895758740418267E-5</v>
      </c>
      <c r="AL30" s="2">
        <f t="shared" si="23"/>
        <v>5.7414995206272943E-7</v>
      </c>
      <c r="AM30" s="2">
        <f t="shared" si="23"/>
        <v>3.0291589130662087E-8</v>
      </c>
      <c r="AN30" s="2">
        <f t="shared" si="23"/>
        <v>1.5999726618959915E-9</v>
      </c>
      <c r="AO30" s="2">
        <f t="shared" si="23"/>
        <v>8.4598981551131337E-11</v>
      </c>
      <c r="AP30" s="2">
        <f t="shared" si="23"/>
        <v>4.4776590662860695E-12</v>
      </c>
      <c r="AQ30" s="2">
        <f t="shared" si="23"/>
        <v>2.3721605344979614E-13</v>
      </c>
      <c r="AR30" s="2">
        <f t="shared" si="23"/>
        <v>1.2578256398725693E-14</v>
      </c>
      <c r="AS30" s="2">
        <f t="shared" si="21"/>
        <v>6.6751081818589713E-16</v>
      </c>
      <c r="AT30" s="2">
        <f t="shared" si="21"/>
        <v>3.5451749213667555E-17</v>
      </c>
      <c r="AU30" s="2">
        <f t="shared" si="21"/>
        <v>1.8842569902413718E-18</v>
      </c>
      <c r="AV30" s="2">
        <f t="shared" si="21"/>
        <v>1.0021870060343799E-19</v>
      </c>
      <c r="AW30" s="2">
        <f t="shared" si="21"/>
        <v>5.3339375114089406E-21</v>
      </c>
      <c r="AX30" s="6">
        <f t="shared" si="25"/>
        <v>58.154756553139656</v>
      </c>
      <c r="AY30" s="6">
        <f t="shared" si="25"/>
        <v>61.062494380796636</v>
      </c>
      <c r="AZ30" s="6">
        <f t="shared" si="25"/>
        <v>63.970232208453623</v>
      </c>
      <c r="BA30" s="6">
        <f t="shared" si="25"/>
        <v>66.877970036110597</v>
      </c>
      <c r="BB30" s="6">
        <f t="shared" si="25"/>
        <v>69.785707863767584</v>
      </c>
      <c r="BC30" s="6">
        <f t="shared" si="25"/>
        <v>72.693445691424571</v>
      </c>
      <c r="BD30" s="6">
        <f t="shared" si="25"/>
        <v>75.601183519081545</v>
      </c>
      <c r="BE30" s="6">
        <f t="shared" si="25"/>
        <v>78.508921346738546</v>
      </c>
      <c r="BF30" s="6">
        <f t="shared" si="25"/>
        <v>81.416659174395519</v>
      </c>
      <c r="BG30" s="6">
        <f t="shared" si="25"/>
        <v>84.324397002052507</v>
      </c>
      <c r="BH30" s="6">
        <f t="shared" si="25"/>
        <v>87.232134829709494</v>
      </c>
      <c r="BI30" s="6">
        <f t="shared" si="25"/>
        <v>90.139872657366467</v>
      </c>
      <c r="BJ30" s="6">
        <f t="shared" si="25"/>
        <v>93.047610485023455</v>
      </c>
      <c r="BK30" s="6">
        <f t="shared" si="25"/>
        <v>95.955348312680442</v>
      </c>
      <c r="BL30" s="6">
        <f t="shared" si="25"/>
        <v>98.863086140337415</v>
      </c>
      <c r="BM30" s="6">
        <f t="shared" si="24"/>
        <v>101.7708239679944</v>
      </c>
      <c r="BN30" s="6">
        <f t="shared" si="24"/>
        <v>104.67856179565138</v>
      </c>
      <c r="BO30" s="6">
        <f t="shared" si="24"/>
        <v>107.58629962330836</v>
      </c>
      <c r="BP30" s="6">
        <f t="shared" si="24"/>
        <v>110.49403745096535</v>
      </c>
      <c r="BQ30" s="6">
        <f t="shared" si="24"/>
        <v>113.40177527862232</v>
      </c>
      <c r="BR30" s="2">
        <f t="shared" si="15"/>
        <v>6.3823141008168383E-10</v>
      </c>
      <c r="BS30" s="2">
        <f t="shared" si="15"/>
        <v>3.3238526759938831E-11</v>
      </c>
      <c r="BT30" s="2">
        <f t="shared" si="15"/>
        <v>1.7347316588065048E-12</v>
      </c>
      <c r="BU30" s="2">
        <f t="shared" si="15"/>
        <v>9.0713013656362458E-14</v>
      </c>
      <c r="BV30" s="2">
        <f t="shared" si="15"/>
        <v>4.7520765598763953E-15</v>
      </c>
      <c r="BW30" s="2">
        <f t="shared" si="15"/>
        <v>2.4935150085204011E-16</v>
      </c>
      <c r="BX30" s="2">
        <f t="shared" si="15"/>
        <v>1.3103899514008122E-17</v>
      </c>
      <c r="BY30" s="2">
        <f t="shared" si="15"/>
        <v>6.896051120426582E-19</v>
      </c>
      <c r="BZ30" s="2">
        <f t="shared" si="15"/>
        <v>3.6338606991232232E-20</v>
      </c>
      <c r="CA30" s="2">
        <f t="shared" si="22"/>
        <v>1.9171892060981963E-21</v>
      </c>
      <c r="CB30" s="2">
        <f t="shared" si="22"/>
        <v>1.0126409123574594E-22</v>
      </c>
      <c r="CC30" s="2">
        <f t="shared" si="22"/>
        <v>5.3543658130936892E-24</v>
      </c>
      <c r="CD30" s="2">
        <f t="shared" si="22"/>
        <v>2.8339613770367893E-25</v>
      </c>
      <c r="CE30" s="2">
        <f t="shared" si="22"/>
        <v>1.501367400734623E-26</v>
      </c>
      <c r="CF30" s="2">
        <f t="shared" si="22"/>
        <v>7.9609216607765732E-28</v>
      </c>
      <c r="CG30" s="2">
        <f t="shared" si="22"/>
        <v>4.2247519692262331E-29</v>
      </c>
      <c r="CH30" s="2">
        <f t="shared" si="22"/>
        <v>2.2437815783537278E-30</v>
      </c>
      <c r="CI30" s="2">
        <f t="shared" si="22"/>
        <v>1.1925677086672255E-31</v>
      </c>
      <c r="CJ30" s="2">
        <f t="shared" si="22"/>
        <v>6.3429557092735432E-33</v>
      </c>
      <c r="CK30" s="2">
        <f t="shared" si="22"/>
        <v>3.3759098080136167E-34</v>
      </c>
    </row>
    <row r="31" spans="1:89" x14ac:dyDescent="0.25">
      <c r="A31" s="5">
        <f t="shared" si="16"/>
        <v>25.5</v>
      </c>
      <c r="B31" s="5">
        <f t="shared" si="17"/>
        <v>76</v>
      </c>
      <c r="C31" s="8">
        <f t="shared" si="2"/>
        <v>349.16</v>
      </c>
      <c r="D31" s="2">
        <f t="shared" si="11"/>
        <v>6.3291139240506327E-14</v>
      </c>
      <c r="E31" s="2">
        <f t="shared" si="3"/>
        <v>0.16278478284832232</v>
      </c>
      <c r="F31" s="2">
        <f t="shared" si="12"/>
        <v>0.40750735252363496</v>
      </c>
      <c r="G31" s="7">
        <f t="shared" si="4"/>
        <v>-0.38986455101814943</v>
      </c>
      <c r="H31" s="10"/>
      <c r="I31" s="6">
        <f t="shared" si="5"/>
        <v>76</v>
      </c>
      <c r="J31" s="2">
        <f t="shared" si="19"/>
        <v>0.03</v>
      </c>
      <c r="K31" s="2">
        <f t="shared" si="19"/>
        <v>0.04</v>
      </c>
      <c r="L31" s="2">
        <f t="shared" si="19"/>
        <v>4.4999999999999998E-2</v>
      </c>
      <c r="M31" s="2">
        <f t="shared" si="19"/>
        <v>4.1623470542500908E-2</v>
      </c>
      <c r="N31" s="2">
        <f t="shared" si="19"/>
        <v>5.8437804662095543E-3</v>
      </c>
      <c r="O31" s="2">
        <f t="shared" si="19"/>
        <v>2.9823314053459618E-4</v>
      </c>
      <c r="P31" s="2">
        <f t="shared" si="19"/>
        <v>1.8142091921516944E-5</v>
      </c>
      <c r="Q31" s="2">
        <f t="shared" si="19"/>
        <v>1.0878804331371228E-6</v>
      </c>
      <c r="R31" s="2">
        <f t="shared" si="19"/>
        <v>6.46545995347525E-8</v>
      </c>
      <c r="S31" s="2">
        <f t="shared" si="19"/>
        <v>3.8153818771036182E-9</v>
      </c>
      <c r="T31" s="2">
        <f t="shared" si="19"/>
        <v>2.4106168838855526E-10</v>
      </c>
      <c r="U31" s="2">
        <f t="shared" si="19"/>
        <v>1.4935697123519275E-11</v>
      </c>
      <c r="V31" s="2">
        <f t="shared" si="19"/>
        <v>7.0920158634635311E-13</v>
      </c>
      <c r="W31" s="2">
        <f t="shared" si="19"/>
        <v>3.3020253198401408E-14</v>
      </c>
      <c r="X31" s="2">
        <f t="shared" si="19"/>
        <v>1.4932499681208357E-15</v>
      </c>
      <c r="Y31" s="2">
        <f t="shared" si="19"/>
        <v>6.661338147750939E-17</v>
      </c>
      <c r="Z31" s="2">
        <f t="shared" si="19"/>
        <v>3.3306690738754695E-18</v>
      </c>
      <c r="AA31" s="2">
        <f t="shared" si="19"/>
        <v>0</v>
      </c>
      <c r="AB31" s="2">
        <f t="shared" si="20"/>
        <v>0</v>
      </c>
      <c r="AC31" s="2">
        <f t="shared" si="20"/>
        <v>0</v>
      </c>
      <c r="AD31" s="2">
        <f t="shared" si="23"/>
        <v>16904.696841850455</v>
      </c>
      <c r="AE31" s="2">
        <f t="shared" si="23"/>
        <v>902.66978808487443</v>
      </c>
      <c r="AF31" s="2">
        <f t="shared" si="23"/>
        <v>48.30319614323227</v>
      </c>
      <c r="AG31" s="2">
        <f t="shared" si="23"/>
        <v>2.58981409550519</v>
      </c>
      <c r="AH31" s="2">
        <f t="shared" si="23"/>
        <v>0.139103215741883</v>
      </c>
      <c r="AI31" s="2">
        <f t="shared" si="23"/>
        <v>7.4837621349153668E-3</v>
      </c>
      <c r="AJ31" s="2">
        <f t="shared" si="23"/>
        <v>4.0323888812960164E-4</v>
      </c>
      <c r="AK31" s="2">
        <f t="shared" si="23"/>
        <v>2.1757845362985189E-5</v>
      </c>
      <c r="AL31" s="2">
        <f t="shared" si="23"/>
        <v>1.1755388643099204E-6</v>
      </c>
      <c r="AM31" s="2">
        <f t="shared" si="23"/>
        <v>6.3589699928945211E-8</v>
      </c>
      <c r="AN31" s="2">
        <f t="shared" si="23"/>
        <v>3.4437384586285305E-9</v>
      </c>
      <c r="AO31" s="2">
        <f t="shared" si="23"/>
        <v>1.8669618735955909E-10</v>
      </c>
      <c r="AP31" s="2">
        <f t="shared" si="23"/>
        <v>1.013150355597776E-11</v>
      </c>
      <c r="AQ31" s="2">
        <f t="shared" si="23"/>
        <v>5.5032517402257623E-13</v>
      </c>
      <c r="AR31" s="2">
        <f t="shared" si="23"/>
        <v>2.9919066824695408E-14</v>
      </c>
      <c r="AS31" s="2">
        <f t="shared" si="21"/>
        <v>1.6279388551381108E-15</v>
      </c>
      <c r="AT31" s="2">
        <f t="shared" si="21"/>
        <v>8.8648118104565164E-17</v>
      </c>
      <c r="AU31" s="2">
        <f t="shared" si="21"/>
        <v>4.8308545225895614E-18</v>
      </c>
      <c r="AV31" s="2">
        <f t="shared" si="21"/>
        <v>2.6344167060761838E-19</v>
      </c>
      <c r="AW31" s="2">
        <f t="shared" si="21"/>
        <v>1.4375912562834298E-20</v>
      </c>
      <c r="AX31" s="6">
        <f t="shared" si="25"/>
        <v>57.655088006744251</v>
      </c>
      <c r="AY31" s="6">
        <f t="shared" si="25"/>
        <v>60.537842407081463</v>
      </c>
      <c r="AZ31" s="6">
        <f t="shared" si="25"/>
        <v>63.420596807418676</v>
      </c>
      <c r="BA31" s="6">
        <f t="shared" si="25"/>
        <v>66.303351207755895</v>
      </c>
      <c r="BB31" s="6">
        <f t="shared" si="25"/>
        <v>69.186105608093101</v>
      </c>
      <c r="BC31" s="6">
        <f t="shared" si="25"/>
        <v>72.06886000843032</v>
      </c>
      <c r="BD31" s="6">
        <f t="shared" si="25"/>
        <v>74.951614408767526</v>
      </c>
      <c r="BE31" s="6">
        <f t="shared" si="25"/>
        <v>77.834368809104745</v>
      </c>
      <c r="BF31" s="6">
        <f t="shared" si="25"/>
        <v>80.717123209441965</v>
      </c>
      <c r="BG31" s="6">
        <f t="shared" si="25"/>
        <v>83.59987760977917</v>
      </c>
      <c r="BH31" s="6">
        <f t="shared" si="25"/>
        <v>86.48263201011639</v>
      </c>
      <c r="BI31" s="6">
        <f t="shared" si="25"/>
        <v>89.365386410453596</v>
      </c>
      <c r="BJ31" s="6">
        <f t="shared" si="25"/>
        <v>92.248140810790815</v>
      </c>
      <c r="BK31" s="6">
        <f t="shared" si="25"/>
        <v>95.130895211128021</v>
      </c>
      <c r="BL31" s="6">
        <f t="shared" si="25"/>
        <v>98.01364961146524</v>
      </c>
      <c r="BM31" s="6">
        <f t="shared" si="24"/>
        <v>100.89640401180245</v>
      </c>
      <c r="BN31" s="6">
        <f t="shared" si="24"/>
        <v>103.77915841213965</v>
      </c>
      <c r="BO31" s="6">
        <f t="shared" si="24"/>
        <v>106.66191281247687</v>
      </c>
      <c r="BP31" s="6">
        <f t="shared" si="24"/>
        <v>109.54466721281408</v>
      </c>
      <c r="BQ31" s="6">
        <f t="shared" si="24"/>
        <v>112.4274216131513</v>
      </c>
      <c r="BR31" s="2">
        <f t="shared" si="15"/>
        <v>1.0699301351932845E-9</v>
      </c>
      <c r="BS31" s="2">
        <f t="shared" si="15"/>
        <v>5.7131366287745479E-11</v>
      </c>
      <c r="BT31" s="2">
        <f t="shared" si="15"/>
        <v>3.0571748627590981E-12</v>
      </c>
      <c r="BU31" s="2">
        <f t="shared" si="15"/>
        <v>1.6391258272768794E-13</v>
      </c>
      <c r="BV31" s="2">
        <f t="shared" si="15"/>
        <v>8.8040092307725096E-15</v>
      </c>
      <c r="BW31" s="2">
        <f t="shared" si="15"/>
        <v>4.736560511144175E-16</v>
      </c>
      <c r="BX31" s="2">
        <f t="shared" si="15"/>
        <v>2.5521454180234689E-17</v>
      </c>
      <c r="BY31" s="2">
        <f t="shared" si="15"/>
        <v>1.3770789489139824E-18</v>
      </c>
      <c r="BZ31" s="2">
        <f t="shared" si="15"/>
        <v>7.4401196373965837E-20</v>
      </c>
      <c r="CA31" s="2">
        <f t="shared" si="22"/>
        <v>4.0246645730781407E-21</v>
      </c>
      <c r="CB31" s="2">
        <f t="shared" si="22"/>
        <v>2.1795812900362817E-22</v>
      </c>
      <c r="CC31" s="2">
        <f t="shared" si="22"/>
        <v>1.1816214281981521E-23</v>
      </c>
      <c r="CD31" s="2">
        <f t="shared" si="22"/>
        <v>6.4123439654492517E-25</v>
      </c>
      <c r="CE31" s="2">
        <f t="shared" si="22"/>
        <v>3.4830706954990543E-26</v>
      </c>
      <c r="CF31" s="2">
        <f t="shared" si="22"/>
        <v>1.8936118132909304E-27</v>
      </c>
      <c r="CG31" s="2">
        <f t="shared" si="22"/>
        <v>1.0303410430949103E-28</v>
      </c>
      <c r="CH31" s="2">
        <f t="shared" si="22"/>
        <v>5.6106403689168677E-30</v>
      </c>
      <c r="CI31" s="2">
        <f t="shared" si="22"/>
        <v>3.057502855723042E-31</v>
      </c>
      <c r="CJ31" s="2">
        <f t="shared" si="22"/>
        <v>1.6673523431057112E-32</v>
      </c>
      <c r="CK31" s="2">
        <f t="shared" si="22"/>
        <v>9.0986788279030837E-34</v>
      </c>
    </row>
    <row r="32" spans="1:89" x14ac:dyDescent="0.25">
      <c r="A32" s="5">
        <f t="shared" si="16"/>
        <v>27</v>
      </c>
      <c r="B32" s="5">
        <f t="shared" si="17"/>
        <v>79</v>
      </c>
      <c r="C32" s="8">
        <f t="shared" si="2"/>
        <v>352.16</v>
      </c>
      <c r="D32" s="2">
        <f t="shared" si="11"/>
        <v>6.3291139240506327E-14</v>
      </c>
      <c r="E32" s="2">
        <f t="shared" si="3"/>
        <v>0.1702889910170243</v>
      </c>
      <c r="F32" s="2">
        <f t="shared" si="12"/>
        <v>0.41898056967036873</v>
      </c>
      <c r="G32" s="7">
        <f t="shared" si="4"/>
        <v>-0.37780611708288331</v>
      </c>
      <c r="H32" s="10"/>
      <c r="I32" s="6">
        <f t="shared" si="5"/>
        <v>79</v>
      </c>
      <c r="J32" s="2">
        <f t="shared" si="19"/>
        <v>0.03</v>
      </c>
      <c r="K32" s="2">
        <f t="shared" si="19"/>
        <v>0.04</v>
      </c>
      <c r="L32" s="2">
        <f t="shared" si="19"/>
        <v>4.4999999999999998E-2</v>
      </c>
      <c r="M32" s="2">
        <f t="shared" si="19"/>
        <v>4.4562506847623952E-2</v>
      </c>
      <c r="N32" s="2">
        <f t="shared" si="19"/>
        <v>1.0130671521666175E-2</v>
      </c>
      <c r="O32" s="2">
        <f t="shared" si="19"/>
        <v>5.5859277934671608E-4</v>
      </c>
      <c r="P32" s="2">
        <f t="shared" si="19"/>
        <v>3.4933388106418435E-5</v>
      </c>
      <c r="Q32" s="2">
        <f t="shared" si="19"/>
        <v>2.1472350679896392E-6</v>
      </c>
      <c r="R32" s="2">
        <f t="shared" si="19"/>
        <v>1.3078881091754812E-7</v>
      </c>
      <c r="S32" s="2">
        <f t="shared" si="19"/>
        <v>7.9100207917015547E-9</v>
      </c>
      <c r="T32" s="2">
        <f t="shared" si="19"/>
        <v>5.1219560370796561E-10</v>
      </c>
      <c r="U32" s="2">
        <f t="shared" si="19"/>
        <v>3.2523770343573235E-11</v>
      </c>
      <c r="V32" s="2">
        <f t="shared" si="19"/>
        <v>1.5827639199272883E-12</v>
      </c>
      <c r="W32" s="2">
        <f t="shared" si="19"/>
        <v>7.5526251919200146E-14</v>
      </c>
      <c r="X32" s="2">
        <f t="shared" si="19"/>
        <v>3.5083047578154948E-15</v>
      </c>
      <c r="Y32" s="2">
        <f t="shared" si="19"/>
        <v>1.5543122344752193E-16</v>
      </c>
      <c r="Z32" s="2">
        <f t="shared" si="19"/>
        <v>6.661338147750939E-18</v>
      </c>
      <c r="AA32" s="2">
        <f t="shared" si="19"/>
        <v>0</v>
      </c>
      <c r="AB32" s="2">
        <f t="shared" si="20"/>
        <v>0</v>
      </c>
      <c r="AC32" s="2">
        <f t="shared" si="20"/>
        <v>0</v>
      </c>
      <c r="AD32" s="2">
        <f t="shared" si="23"/>
        <v>28094.763000452847</v>
      </c>
      <c r="AE32" s="2">
        <f t="shared" si="23"/>
        <v>1537.5057070722532</v>
      </c>
      <c r="AF32" s="2">
        <f t="shared" si="23"/>
        <v>84.32055384755084</v>
      </c>
      <c r="AG32" s="2">
        <f t="shared" si="23"/>
        <v>4.6333567147891754</v>
      </c>
      <c r="AH32" s="2">
        <f t="shared" si="23"/>
        <v>0.25505488713071794</v>
      </c>
      <c r="AI32" s="2">
        <f t="shared" si="23"/>
        <v>1.4063244979171032E-2</v>
      </c>
      <c r="AJ32" s="2">
        <f t="shared" si="23"/>
        <v>7.7659898842359068E-4</v>
      </c>
      <c r="AK32" s="2">
        <f t="shared" si="23"/>
        <v>4.294562350991748E-5</v>
      </c>
      <c r="AL32" s="2">
        <f t="shared" si="23"/>
        <v>2.3779812077022721E-6</v>
      </c>
      <c r="AM32" s="2">
        <f t="shared" si="23"/>
        <v>1.3183368858138178E-7</v>
      </c>
      <c r="AN32" s="2">
        <f t="shared" si="23"/>
        <v>7.3170800769981438E-9</v>
      </c>
      <c r="AO32" s="2">
        <f t="shared" si="23"/>
        <v>4.0654717645263125E-10</v>
      </c>
      <c r="AP32" s="2">
        <f t="shared" si="23"/>
        <v>2.261086108973464E-11</v>
      </c>
      <c r="AQ32" s="2">
        <f t="shared" si="23"/>
        <v>1.2587229234226508E-12</v>
      </c>
      <c r="AR32" s="2">
        <f t="shared" si="23"/>
        <v>7.0133617282345585E-14</v>
      </c>
      <c r="AS32" s="2">
        <f t="shared" si="21"/>
        <v>3.9109620369090509E-15</v>
      </c>
      <c r="AT32" s="2">
        <f t="shared" si="21"/>
        <v>2.1826406539793576E-16</v>
      </c>
      <c r="AU32" s="2">
        <f t="shared" si="21"/>
        <v>1.2190002302510682E-17</v>
      </c>
      <c r="AV32" s="2">
        <f t="shared" si="21"/>
        <v>6.8128890605669871E-19</v>
      </c>
      <c r="AW32" s="2">
        <f t="shared" si="21"/>
        <v>3.8102125200639992E-20</v>
      </c>
      <c r="AX32" s="6">
        <f t="shared" si="25"/>
        <v>57.163932668204289</v>
      </c>
      <c r="AY32" s="6">
        <f t="shared" si="25"/>
        <v>60.022129301614505</v>
      </c>
      <c r="AZ32" s="6">
        <f t="shared" si="25"/>
        <v>62.880325935024722</v>
      </c>
      <c r="BA32" s="6">
        <f t="shared" si="25"/>
        <v>65.738522568434931</v>
      </c>
      <c r="BB32" s="6">
        <f t="shared" si="25"/>
        <v>68.596719201845147</v>
      </c>
      <c r="BC32" s="6">
        <f t="shared" si="25"/>
        <v>71.454915835255363</v>
      </c>
      <c r="BD32" s="6">
        <f t="shared" si="25"/>
        <v>74.31311246866558</v>
      </c>
      <c r="BE32" s="6">
        <f t="shared" si="25"/>
        <v>77.171309102075796</v>
      </c>
      <c r="BF32" s="6">
        <f t="shared" si="25"/>
        <v>80.029505735486012</v>
      </c>
      <c r="BG32" s="6">
        <f t="shared" si="25"/>
        <v>82.887702368896228</v>
      </c>
      <c r="BH32" s="6">
        <f t="shared" si="25"/>
        <v>85.745899002306444</v>
      </c>
      <c r="BI32" s="6">
        <f t="shared" si="25"/>
        <v>88.604095635716661</v>
      </c>
      <c r="BJ32" s="6">
        <f t="shared" si="25"/>
        <v>91.462292269126877</v>
      </c>
      <c r="BK32" s="6">
        <f t="shared" si="25"/>
        <v>94.320488902537079</v>
      </c>
      <c r="BL32" s="6">
        <f t="shared" si="25"/>
        <v>97.178685535947295</v>
      </c>
      <c r="BM32" s="6">
        <f t="shared" si="24"/>
        <v>100.03688216935751</v>
      </c>
      <c r="BN32" s="6">
        <f t="shared" si="24"/>
        <v>102.89507880276773</v>
      </c>
      <c r="BO32" s="6">
        <f t="shared" si="24"/>
        <v>105.75327543617794</v>
      </c>
      <c r="BP32" s="6">
        <f t="shared" si="24"/>
        <v>108.61147206958816</v>
      </c>
      <c r="BQ32" s="6">
        <f t="shared" si="24"/>
        <v>111.46966870299838</v>
      </c>
      <c r="BR32" s="2">
        <f t="shared" si="15"/>
        <v>1.7781621705478663E-9</v>
      </c>
      <c r="BS32" s="2">
        <f t="shared" si="15"/>
        <v>9.731085483125047E-11</v>
      </c>
      <c r="BT32" s="2">
        <f t="shared" si="15"/>
        <v>5.3367544642982482E-12</v>
      </c>
      <c r="BU32" s="2">
        <f t="shared" si="15"/>
        <v>2.9325072318869968E-13</v>
      </c>
      <c r="BV32" s="2">
        <f t="shared" si="15"/>
        <v>1.6142722609812695E-14</v>
      </c>
      <c r="BW32" s="2">
        <f t="shared" si="15"/>
        <v>8.9007901594072535E-16</v>
      </c>
      <c r="BX32" s="2">
        <f t="shared" si="15"/>
        <v>4.915184027479096E-17</v>
      </c>
      <c r="BY32" s="2">
        <f t="shared" si="15"/>
        <v>2.7180775658084311E-18</v>
      </c>
      <c r="BZ32" s="2">
        <f t="shared" si="15"/>
        <v>1.5050514215829189E-19</v>
      </c>
      <c r="CA32" s="2">
        <f t="shared" si="22"/>
        <v>8.3439043612070381E-21</v>
      </c>
      <c r="CB32" s="2">
        <f t="shared" si="22"/>
        <v>4.6310633269790747E-22</v>
      </c>
      <c r="CC32" s="2">
        <f t="shared" si="22"/>
        <v>2.5730833844834191E-23</v>
      </c>
      <c r="CD32" s="2">
        <f t="shared" si="22"/>
        <v>1.4310671518459934E-24</v>
      </c>
      <c r="CE32" s="2">
        <f t="shared" si="22"/>
        <v>7.9666007549931978E-26</v>
      </c>
      <c r="CF32" s="2">
        <f t="shared" si="22"/>
        <v>4.4388365258004349E-27</v>
      </c>
      <c r="CG32" s="2">
        <f t="shared" si="22"/>
        <v>2.4752924239625937E-28</v>
      </c>
      <c r="CH32" s="2">
        <f t="shared" si="22"/>
        <v>1.3814181336851716E-29</v>
      </c>
      <c r="CI32" s="2">
        <f t="shared" si="22"/>
        <v>7.7151913240275479E-31</v>
      </c>
      <c r="CJ32" s="2">
        <f t="shared" si="22"/>
        <v>4.3119550991125486E-32</v>
      </c>
      <c r="CK32" s="2">
        <f t="shared" si="22"/>
        <v>2.4115269104995294E-33</v>
      </c>
    </row>
    <row r="33" spans="1:89" x14ac:dyDescent="0.25">
      <c r="A33" s="5">
        <f t="shared" si="16"/>
        <v>28.5</v>
      </c>
      <c r="B33" s="5">
        <f t="shared" si="17"/>
        <v>82</v>
      </c>
      <c r="C33" s="8">
        <f t="shared" si="2"/>
        <v>355.16</v>
      </c>
      <c r="D33" s="2">
        <f t="shared" si="11"/>
        <v>6.3291139240506327E-14</v>
      </c>
      <c r="E33" s="2">
        <f t="shared" si="3"/>
        <v>0.17776739806238376</v>
      </c>
      <c r="F33" s="2">
        <f t="shared" si="12"/>
        <v>0.43073568917414828</v>
      </c>
      <c r="G33" s="7">
        <f t="shared" si="4"/>
        <v>-0.36578914270394702</v>
      </c>
      <c r="H33" s="10"/>
      <c r="I33" s="6">
        <f t="shared" si="5"/>
        <v>82</v>
      </c>
      <c r="J33" s="2">
        <f t="shared" si="19"/>
        <v>0.03</v>
      </c>
      <c r="K33" s="2">
        <f t="shared" si="19"/>
        <v>0.04</v>
      </c>
      <c r="L33" s="2">
        <f t="shared" si="19"/>
        <v>4.4999999999999998E-2</v>
      </c>
      <c r="M33" s="2">
        <f t="shared" si="19"/>
        <v>4.4987757205496949E-2</v>
      </c>
      <c r="N33" s="2">
        <f t="shared" si="19"/>
        <v>1.6676178244671224E-2</v>
      </c>
      <c r="O33" s="2">
        <f t="shared" si="19"/>
        <v>1.0324700065232229E-3</v>
      </c>
      <c r="P33" s="2">
        <f t="shared" si="19"/>
        <v>6.6523471922146909E-5</v>
      </c>
      <c r="Q33" s="2">
        <f t="shared" si="19"/>
        <v>4.1903079827321226E-6</v>
      </c>
      <c r="R33" s="2">
        <f t="shared" si="19"/>
        <v>2.6147702071932513E-7</v>
      </c>
      <c r="S33" s="2">
        <f t="shared" si="19"/>
        <v>1.6200524395326709E-8</v>
      </c>
      <c r="T33" s="2">
        <f t="shared" si="19"/>
        <v>1.0746700918051744E-9</v>
      </c>
      <c r="U33" s="2">
        <f t="shared" si="19"/>
        <v>6.9908168143228982E-11</v>
      </c>
      <c r="V33" s="2">
        <f t="shared" si="19"/>
        <v>3.4852187802414393E-12</v>
      </c>
      <c r="W33" s="2">
        <f t="shared" si="19"/>
        <v>1.7036372312873027E-13</v>
      </c>
      <c r="X33" s="2">
        <f t="shared" si="19"/>
        <v>8.1046280797636427E-15</v>
      </c>
      <c r="Y33" s="2">
        <f t="shared" si="19"/>
        <v>3.68594044175552E-16</v>
      </c>
      <c r="Z33" s="2">
        <f t="shared" si="19"/>
        <v>1.6653345369377347E-17</v>
      </c>
      <c r="AA33" s="2">
        <f t="shared" si="19"/>
        <v>0</v>
      </c>
      <c r="AB33" s="2">
        <f t="shared" si="20"/>
        <v>0</v>
      </c>
      <c r="AC33" s="2">
        <f t="shared" si="20"/>
        <v>0</v>
      </c>
      <c r="AD33" s="2">
        <f t="shared" si="23"/>
        <v>46299.46899825627</v>
      </c>
      <c r="AE33" s="2">
        <f t="shared" si="23"/>
        <v>2595.7172184331821</v>
      </c>
      <c r="AF33" s="2">
        <f t="shared" si="23"/>
        <v>145.83570608216331</v>
      </c>
      <c r="AG33" s="2">
        <f t="shared" si="23"/>
        <v>8.2094802086538117</v>
      </c>
      <c r="AH33" s="2">
        <f t="shared" si="23"/>
        <v>0.46295928106199813</v>
      </c>
      <c r="AI33" s="2">
        <f t="shared" si="23"/>
        <v>2.6150719028235708E-2</v>
      </c>
      <c r="AJ33" s="2">
        <f t="shared" si="23"/>
        <v>1.4793931386422807E-3</v>
      </c>
      <c r="AK33" s="2">
        <f t="shared" si="23"/>
        <v>8.3809671587012981E-5</v>
      </c>
      <c r="AL33" s="2">
        <f t="shared" si="23"/>
        <v>4.7541389503148252E-6</v>
      </c>
      <c r="AM33" s="2">
        <f t="shared" si="23"/>
        <v>2.7000877642932805E-7</v>
      </c>
      <c r="AN33" s="2">
        <f t="shared" si="23"/>
        <v>1.5352430027258287E-8</v>
      </c>
      <c r="AO33" s="2">
        <f t="shared" si="23"/>
        <v>8.7385211557724297E-10</v>
      </c>
      <c r="AP33" s="2">
        <f t="shared" si="23"/>
        <v>4.9788795087335576E-11</v>
      </c>
      <c r="AQ33" s="2">
        <f t="shared" si="23"/>
        <v>2.83943569714417E-12</v>
      </c>
      <c r="AR33" s="2">
        <f t="shared" si="23"/>
        <v>1.620747610357165E-13</v>
      </c>
      <c r="AS33" s="2">
        <f t="shared" si="21"/>
        <v>9.2589105502188997E-15</v>
      </c>
      <c r="AT33" s="2">
        <f t="shared" si="21"/>
        <v>5.2935321812578415E-16</v>
      </c>
      <c r="AU33" s="2">
        <f t="shared" si="21"/>
        <v>3.0286845021485233E-17</v>
      </c>
      <c r="AV33" s="2">
        <f t="shared" si="21"/>
        <v>1.7340770998258025E-18</v>
      </c>
      <c r="AW33" s="2">
        <f t="shared" si="21"/>
        <v>9.9351182165353332E-20</v>
      </c>
      <c r="AX33" s="6">
        <f t="shared" si="25"/>
        <v>56.681074806945666</v>
      </c>
      <c r="AY33" s="6">
        <f t="shared" si="25"/>
        <v>59.515128547292953</v>
      </c>
      <c r="AZ33" s="6">
        <f t="shared" si="25"/>
        <v>62.349182287640232</v>
      </c>
      <c r="BA33" s="6">
        <f t="shared" si="25"/>
        <v>65.183236027987519</v>
      </c>
      <c r="BB33" s="6">
        <f t="shared" si="25"/>
        <v>68.017289768334805</v>
      </c>
      <c r="BC33" s="6">
        <f t="shared" si="25"/>
        <v>70.851343508682078</v>
      </c>
      <c r="BD33" s="6">
        <f t="shared" si="25"/>
        <v>73.685397249029364</v>
      </c>
      <c r="BE33" s="6">
        <f t="shared" si="25"/>
        <v>76.519450989376665</v>
      </c>
      <c r="BF33" s="6">
        <f t="shared" si="25"/>
        <v>79.353504729723937</v>
      </c>
      <c r="BG33" s="6">
        <f t="shared" si="25"/>
        <v>82.187558470071224</v>
      </c>
      <c r="BH33" s="6">
        <f t="shared" si="25"/>
        <v>85.02161221041851</v>
      </c>
      <c r="BI33" s="6">
        <f t="shared" si="25"/>
        <v>87.855665950765797</v>
      </c>
      <c r="BJ33" s="6">
        <f t="shared" si="25"/>
        <v>90.689719691113069</v>
      </c>
      <c r="BK33" s="6">
        <f t="shared" si="25"/>
        <v>93.523773431460356</v>
      </c>
      <c r="BL33" s="6">
        <f t="shared" si="25"/>
        <v>96.357827171807642</v>
      </c>
      <c r="BM33" s="6">
        <f t="shared" si="24"/>
        <v>99.191880912154915</v>
      </c>
      <c r="BN33" s="6">
        <f t="shared" si="24"/>
        <v>102.0259346525022</v>
      </c>
      <c r="BO33" s="6">
        <f t="shared" si="24"/>
        <v>104.85998839284949</v>
      </c>
      <c r="BP33" s="6">
        <f t="shared" si="24"/>
        <v>107.69404213319677</v>
      </c>
      <c r="BQ33" s="6">
        <f t="shared" si="24"/>
        <v>110.52809587354405</v>
      </c>
      <c r="BR33" s="2">
        <f t="shared" si="15"/>
        <v>2.9303587526873235E-9</v>
      </c>
      <c r="BS33" s="2">
        <f t="shared" si="15"/>
        <v>1.6428626694270164E-10</v>
      </c>
      <c r="BT33" s="2">
        <f t="shared" si="15"/>
        <v>9.2301185297800504E-12</v>
      </c>
      <c r="BU33" s="2">
        <f t="shared" si="15"/>
        <v>5.1958765318013228E-13</v>
      </c>
      <c r="BV33" s="2">
        <f t="shared" si="15"/>
        <v>2.9301228554830429E-14</v>
      </c>
      <c r="BW33" s="2">
        <f t="shared" si="15"/>
        <v>1.6551090190460847E-15</v>
      </c>
      <c r="BX33" s="2">
        <f t="shared" si="15"/>
        <v>9.3632482693695392E-17</v>
      </c>
      <c r="BY33" s="2">
        <f t="shared" si="15"/>
        <v>5.304409722586627E-18</v>
      </c>
      <c r="BZ33" s="2">
        <f t="shared" si="15"/>
        <v>3.0089487270339019E-19</v>
      </c>
      <c r="CA33" s="2">
        <f t="shared" si="22"/>
        <v>1.7089163085760598E-20</v>
      </c>
      <c r="CB33" s="2">
        <f t="shared" si="22"/>
        <v>9.7167278524601783E-22</v>
      </c>
      <c r="CC33" s="2">
        <f t="shared" si="22"/>
        <v>5.5307095814746322E-23</v>
      </c>
      <c r="CD33" s="2">
        <f t="shared" si="22"/>
        <v>3.1511895567574451E-24</v>
      </c>
      <c r="CE33" s="2">
        <f t="shared" si="22"/>
        <v>1.7971111981078764E-25</v>
      </c>
      <c r="CF33" s="2">
        <f t="shared" si="22"/>
        <v>1.0257896257026442E-26</v>
      </c>
      <c r="CG33" s="2">
        <f t="shared" si="22"/>
        <v>5.8600699640321181E-28</v>
      </c>
      <c r="CH33" s="2">
        <f t="shared" si="22"/>
        <v>3.350336821836111E-29</v>
      </c>
      <c r="CI33" s="2">
        <f t="shared" si="22"/>
        <v>1.9168889247429162E-30</v>
      </c>
      <c r="CJ33" s="2">
        <f t="shared" si="22"/>
        <v>1.09751715153727E-31</v>
      </c>
      <c r="CK33" s="2">
        <f t="shared" si="22"/>
        <v>6.2880495032029048E-33</v>
      </c>
    </row>
    <row r="34" spans="1:89" x14ac:dyDescent="0.25">
      <c r="A34" s="5">
        <f t="shared" si="16"/>
        <v>30</v>
      </c>
      <c r="B34" s="5">
        <f t="shared" si="17"/>
        <v>85</v>
      </c>
      <c r="C34" s="8">
        <f t="shared" si="2"/>
        <v>358.16</v>
      </c>
      <c r="D34" s="2">
        <f t="shared" si="11"/>
        <v>6.3291139240506327E-14</v>
      </c>
      <c r="E34" s="2">
        <f t="shared" si="3"/>
        <v>0.18743247389493953</v>
      </c>
      <c r="F34" s="2">
        <f t="shared" si="12"/>
        <v>0.44641786587757137</v>
      </c>
      <c r="G34" s="7">
        <f t="shared" si="4"/>
        <v>-0.35025843302930187</v>
      </c>
      <c r="H34" s="10"/>
      <c r="I34" s="6">
        <f t="shared" si="5"/>
        <v>85</v>
      </c>
      <c r="J34" s="2">
        <f t="shared" si="19"/>
        <v>0.03</v>
      </c>
      <c r="K34" s="2">
        <f t="shared" si="19"/>
        <v>0.04</v>
      </c>
      <c r="L34" s="2">
        <f t="shared" si="19"/>
        <v>4.4999999999999998E-2</v>
      </c>
      <c r="M34" s="2">
        <f t="shared" si="19"/>
        <v>4.4999975141985324E-2</v>
      </c>
      <c r="N34" s="2">
        <f t="shared" si="19"/>
        <v>2.5418902254775961E-2</v>
      </c>
      <c r="O34" s="2">
        <f t="shared" si="19"/>
        <v>1.8796579839767879E-3</v>
      </c>
      <c r="P34" s="2">
        <f t="shared" si="19"/>
        <v>1.2529932048150006E-4</v>
      </c>
      <c r="Q34" s="2">
        <f t="shared" si="19"/>
        <v>8.0872292553768595E-6</v>
      </c>
      <c r="R34" s="2">
        <f t="shared" si="19"/>
        <v>5.1679206074684014E-7</v>
      </c>
      <c r="S34" s="2">
        <f t="shared" si="19"/>
        <v>3.2788737884814622E-8</v>
      </c>
      <c r="T34" s="2">
        <f t="shared" si="19"/>
        <v>2.2273221578217318E-9</v>
      </c>
      <c r="U34" s="2">
        <f t="shared" si="19"/>
        <v>1.4837059580941059E-10</v>
      </c>
      <c r="V34" s="2">
        <f t="shared" si="19"/>
        <v>7.5746298122680868E-12</v>
      </c>
      <c r="W34" s="2">
        <f t="shared" si="19"/>
        <v>3.7916336736998344E-13</v>
      </c>
      <c r="X34" s="2">
        <f t="shared" si="19"/>
        <v>1.8468560014639482E-14</v>
      </c>
      <c r="Y34" s="2">
        <f t="shared" si="19"/>
        <v>8.6597395920762208E-16</v>
      </c>
      <c r="Z34" s="2">
        <f t="shared" si="19"/>
        <v>3.6637359812630161E-17</v>
      </c>
      <c r="AA34" s="2">
        <f t="shared" si="19"/>
        <v>3.3306690738754695E-18</v>
      </c>
      <c r="AB34" s="2">
        <f t="shared" si="20"/>
        <v>0</v>
      </c>
      <c r="AC34" s="2">
        <f t="shared" si="20"/>
        <v>0</v>
      </c>
      <c r="AD34" s="2">
        <f t="shared" si="23"/>
        <v>75674.79497375447</v>
      </c>
      <c r="AE34" s="2">
        <f t="shared" si="23"/>
        <v>4344.5737911497599</v>
      </c>
      <c r="AF34" s="2">
        <f t="shared" si="23"/>
        <v>249.95850160211853</v>
      </c>
      <c r="AG34" s="2">
        <f t="shared" si="23"/>
        <v>14.408992825245251</v>
      </c>
      <c r="AH34" s="2">
        <f t="shared" si="23"/>
        <v>0.83209778962133374</v>
      </c>
      <c r="AI34" s="2">
        <f t="shared" si="23"/>
        <v>4.8131403279432314E-2</v>
      </c>
      <c r="AJ34" s="2">
        <f t="shared" si="23"/>
        <v>2.7883130784173049E-3</v>
      </c>
      <c r="AK34" s="2">
        <f t="shared" si="23"/>
        <v>1.617576671735561E-4</v>
      </c>
      <c r="AL34" s="2">
        <f t="shared" si="23"/>
        <v>9.3962634310587588E-6</v>
      </c>
      <c r="AM34" s="2">
        <f t="shared" si="23"/>
        <v>5.4647911411472894E-7</v>
      </c>
      <c r="AN34" s="2">
        <f t="shared" si="23"/>
        <v>3.1818888462544793E-8</v>
      </c>
      <c r="AO34" s="2">
        <f t="shared" si="23"/>
        <v>1.8546323986538328E-9</v>
      </c>
      <c r="AP34" s="2">
        <f t="shared" si="23"/>
        <v>1.0820900073246736E-10</v>
      </c>
      <c r="AQ34" s="2">
        <f t="shared" si="23"/>
        <v>6.319395532946404E-12</v>
      </c>
      <c r="AR34" s="2">
        <f t="shared" si="23"/>
        <v>3.6937754789114951E-13</v>
      </c>
      <c r="AS34" s="2">
        <f t="shared" si="21"/>
        <v>2.1608592442433529E-14</v>
      </c>
      <c r="AT34" s="2">
        <f t="shared" si="21"/>
        <v>1.2650961263517699E-15</v>
      </c>
      <c r="AU34" s="2">
        <f t="shared" si="21"/>
        <v>7.412134350975436E-17</v>
      </c>
      <c r="AV34" s="2">
        <f t="shared" si="21"/>
        <v>4.3457910164267566E-18</v>
      </c>
      <c r="AW34" s="2">
        <f t="shared" si="21"/>
        <v>2.5496735371939276E-19</v>
      </c>
      <c r="AX34" s="6">
        <f t="shared" si="25"/>
        <v>56.206305920356328</v>
      </c>
      <c r="AY34" s="6">
        <f t="shared" si="25"/>
        <v>59.016621216374148</v>
      </c>
      <c r="AZ34" s="6">
        <f t="shared" si="25"/>
        <v>61.82693651239196</v>
      </c>
      <c r="BA34" s="6">
        <f t="shared" si="25"/>
        <v>64.637251808409772</v>
      </c>
      <c r="BB34" s="6">
        <f t="shared" si="25"/>
        <v>67.447567104427591</v>
      </c>
      <c r="BC34" s="6">
        <f t="shared" si="25"/>
        <v>70.257882400445411</v>
      </c>
      <c r="BD34" s="6">
        <f t="shared" si="25"/>
        <v>73.06819769646323</v>
      </c>
      <c r="BE34" s="6">
        <f t="shared" si="25"/>
        <v>75.878512992481049</v>
      </c>
      <c r="BF34" s="6">
        <f t="shared" si="25"/>
        <v>78.688828288498868</v>
      </c>
      <c r="BG34" s="6">
        <f t="shared" si="25"/>
        <v>81.499143584516688</v>
      </c>
      <c r="BH34" s="6">
        <f t="shared" si="25"/>
        <v>84.309458880534507</v>
      </c>
      <c r="BI34" s="6">
        <f t="shared" si="25"/>
        <v>87.119774176552312</v>
      </c>
      <c r="BJ34" s="6">
        <f t="shared" si="25"/>
        <v>89.930089472570131</v>
      </c>
      <c r="BK34" s="6">
        <f t="shared" si="25"/>
        <v>92.74040476858795</v>
      </c>
      <c r="BL34" s="6">
        <f t="shared" si="25"/>
        <v>95.55072006460577</v>
      </c>
      <c r="BM34" s="6">
        <f t="shared" si="24"/>
        <v>98.361035360623575</v>
      </c>
      <c r="BN34" s="6">
        <f t="shared" si="24"/>
        <v>101.17135065664139</v>
      </c>
      <c r="BO34" s="6">
        <f t="shared" si="24"/>
        <v>103.98166595265921</v>
      </c>
      <c r="BP34" s="6">
        <f t="shared" si="24"/>
        <v>106.79198124867703</v>
      </c>
      <c r="BQ34" s="6">
        <f t="shared" si="24"/>
        <v>109.60229654469485</v>
      </c>
      <c r="BR34" s="2">
        <f t="shared" si="15"/>
        <v>4.7895565992378419E-9</v>
      </c>
      <c r="BS34" s="2">
        <f t="shared" si="15"/>
        <v>2.7497339179818124E-10</v>
      </c>
      <c r="BT34" s="2">
        <f t="shared" si="15"/>
        <v>1.5820168879144306E-11</v>
      </c>
      <c r="BU34" s="2">
        <f t="shared" si="15"/>
        <v>9.1196186942009683E-13</v>
      </c>
      <c r="BV34" s="2">
        <f t="shared" si="15"/>
        <v>5.2664425299092174E-14</v>
      </c>
      <c r="BW34" s="2">
        <f t="shared" si="15"/>
        <v>3.0462915665901733E-15</v>
      </c>
      <c r="BX34" s="2">
        <f t="shared" si="15"/>
        <v>1.7647551685667161E-16</v>
      </c>
      <c r="BY34" s="2">
        <f t="shared" si="15"/>
        <v>1.02378271647729E-17</v>
      </c>
      <c r="BZ34" s="2">
        <f t="shared" si="15"/>
        <v>5.9470021958591758E-19</v>
      </c>
      <c r="CA34" s="2">
        <f t="shared" si="22"/>
        <v>3.4587285724077109E-20</v>
      </c>
      <c r="CB34" s="2">
        <f t="shared" si="22"/>
        <v>2.0138536988717461E-21</v>
      </c>
      <c r="CC34" s="2">
        <f t="shared" si="22"/>
        <v>1.1738179727528998E-22</v>
      </c>
      <c r="CD34" s="2">
        <f t="shared" si="22"/>
        <v>6.8486709267024948E-24</v>
      </c>
      <c r="CE34" s="2">
        <f t="shared" si="22"/>
        <v>3.9996174232991634E-25</v>
      </c>
      <c r="CF34" s="2">
        <f t="shared" si="22"/>
        <v>2.3378325804838659E-26</v>
      </c>
      <c r="CG34" s="2">
        <f t="shared" si="22"/>
        <v>1.3676324326193275E-27</v>
      </c>
      <c r="CH34" s="2">
        <f t="shared" si="22"/>
        <v>8.0069375068107044E-29</v>
      </c>
      <c r="CI34" s="2">
        <f t="shared" si="22"/>
        <v>4.6912242721017214E-30</v>
      </c>
      <c r="CJ34" s="2">
        <f t="shared" si="22"/>
        <v>2.750500643056861E-31</v>
      </c>
      <c r="CK34" s="2">
        <f t="shared" si="22"/>
        <v>1.6137174285104135E-32</v>
      </c>
    </row>
    <row r="35" spans="1:89" x14ac:dyDescent="0.25">
      <c r="A35" s="5">
        <f t="shared" si="16"/>
        <v>31.5</v>
      </c>
      <c r="B35" s="5">
        <f t="shared" si="17"/>
        <v>88</v>
      </c>
      <c r="C35" s="8">
        <f t="shared" si="2"/>
        <v>361.16</v>
      </c>
      <c r="D35" s="2">
        <f t="shared" si="11"/>
        <v>6.3291139240506327E-14</v>
      </c>
      <c r="E35" s="2">
        <f t="shared" si="3"/>
        <v>0.19837807556781267</v>
      </c>
      <c r="F35" s="2">
        <f t="shared" si="12"/>
        <v>0.46486830879444496</v>
      </c>
      <c r="G35" s="7">
        <f t="shared" si="4"/>
        <v>-0.33267005972103453</v>
      </c>
      <c r="H35" s="10"/>
      <c r="I35" s="6">
        <f t="shared" si="5"/>
        <v>88</v>
      </c>
      <c r="J35" s="2">
        <f t="shared" si="19"/>
        <v>0.03</v>
      </c>
      <c r="K35" s="2">
        <f t="shared" si="19"/>
        <v>0.04</v>
      </c>
      <c r="L35" s="2">
        <f t="shared" ref="L35:AA50" si="26">L$6*(1-EXP((-AF35)))</f>
        <v>4.4999999999999998E-2</v>
      </c>
      <c r="M35" s="2">
        <f t="shared" si="26"/>
        <v>4.4999999999410428E-2</v>
      </c>
      <c r="N35" s="2">
        <f t="shared" si="26"/>
        <v>3.4769313941236744E-2</v>
      </c>
      <c r="O35" s="2">
        <f t="shared" si="26"/>
        <v>3.3588042025519149E-3</v>
      </c>
      <c r="P35" s="2">
        <f t="shared" si="26"/>
        <v>2.3343667926461087E-4</v>
      </c>
      <c r="Q35" s="2">
        <f t="shared" si="26"/>
        <v>1.5440212739126213E-5</v>
      </c>
      <c r="R35" s="2">
        <f t="shared" si="26"/>
        <v>1.0100448401784147E-6</v>
      </c>
      <c r="S35" s="2">
        <f t="shared" si="26"/>
        <v>6.5598279668233063E-8</v>
      </c>
      <c r="T35" s="2">
        <f t="shared" si="26"/>
        <v>4.5613333721217236E-9</v>
      </c>
      <c r="U35" s="2">
        <f t="shared" si="26"/>
        <v>3.1102647568559404E-10</v>
      </c>
      <c r="V35" s="2">
        <f t="shared" si="26"/>
        <v>1.6253676182742539E-11</v>
      </c>
      <c r="W35" s="2">
        <f t="shared" si="26"/>
        <v>8.3283380192256118E-13</v>
      </c>
      <c r="X35" s="2">
        <f t="shared" si="26"/>
        <v>4.1527892236103982E-14</v>
      </c>
      <c r="Y35" s="2">
        <f t="shared" si="26"/>
        <v>1.9895196601282807E-15</v>
      </c>
      <c r="Z35" s="2">
        <f t="shared" si="26"/>
        <v>8.9928064994637673E-17</v>
      </c>
      <c r="AA35" s="2">
        <f t="shared" si="26"/>
        <v>6.661338147750939E-18</v>
      </c>
      <c r="AB35" s="2">
        <f t="shared" si="20"/>
        <v>0</v>
      </c>
      <c r="AC35" s="2">
        <f t="shared" si="20"/>
        <v>0</v>
      </c>
      <c r="AD35" s="2">
        <f t="shared" si="23"/>
        <v>122698.67596288671</v>
      </c>
      <c r="AE35" s="2">
        <f t="shared" si="23"/>
        <v>7210.7295577685254</v>
      </c>
      <c r="AF35" s="2">
        <f t="shared" si="23"/>
        <v>424.66158946537792</v>
      </c>
      <c r="AG35" s="2">
        <f t="shared" si="23"/>
        <v>25.058286953390287</v>
      </c>
      <c r="AH35" s="2">
        <f t="shared" si="23"/>
        <v>1.4812708486377175</v>
      </c>
      <c r="AI35" s="2">
        <f t="shared" si="23"/>
        <v>8.7706278447328534E-2</v>
      </c>
      <c r="AJ35" s="2">
        <f t="shared" si="23"/>
        <v>5.2009834583939853E-3</v>
      </c>
      <c r="AK35" s="2">
        <f t="shared" si="23"/>
        <v>3.0885194463452052E-4</v>
      </c>
      <c r="AL35" s="2">
        <f t="shared" si="23"/>
        <v>1.8364620268266121E-5</v>
      </c>
      <c r="AM35" s="2">
        <f t="shared" si="23"/>
        <v>1.0933052588161099E-6</v>
      </c>
      <c r="AN35" s="2">
        <f t="shared" si="23"/>
        <v>6.5161907453735967E-8</v>
      </c>
      <c r="AO35" s="2">
        <f t="shared" si="23"/>
        <v>3.8878309690490924E-9</v>
      </c>
      <c r="AP35" s="2">
        <f t="shared" si="23"/>
        <v>2.3219534818914303E-10</v>
      </c>
      <c r="AQ35" s="2">
        <f t="shared" si="23"/>
        <v>1.3880532378954734E-11</v>
      </c>
      <c r="AR35" s="2">
        <f t="shared" si="23"/>
        <v>8.3050338616643711E-13</v>
      </c>
      <c r="AS35" s="2">
        <f t="shared" si="21"/>
        <v>4.9732192265107451E-14</v>
      </c>
      <c r="AT35" s="2">
        <f t="shared" si="21"/>
        <v>2.9804013809258685E-15</v>
      </c>
      <c r="AU35" s="2">
        <f t="shared" si="21"/>
        <v>1.7874525341797262E-16</v>
      </c>
      <c r="AV35" s="2">
        <f t="shared" si="21"/>
        <v>1.0727536151855587E-17</v>
      </c>
      <c r="AW35" s="2">
        <f t="shared" si="21"/>
        <v>6.4425167205928548E-19</v>
      </c>
      <c r="AX35" s="6">
        <f t="shared" si="25"/>
        <v>55.739424433588503</v>
      </c>
      <c r="AY35" s="6">
        <f t="shared" si="25"/>
        <v>58.526395655267926</v>
      </c>
      <c r="AZ35" s="6">
        <f t="shared" si="25"/>
        <v>61.313366876947349</v>
      </c>
      <c r="BA35" s="6">
        <f t="shared" si="25"/>
        <v>64.100338098626779</v>
      </c>
      <c r="BB35" s="6">
        <f t="shared" si="25"/>
        <v>66.887309320306201</v>
      </c>
      <c r="BC35" s="6">
        <f t="shared" si="25"/>
        <v>69.674280541985624</v>
      </c>
      <c r="BD35" s="6">
        <f t="shared" si="25"/>
        <v>72.461251763665047</v>
      </c>
      <c r="BE35" s="6">
        <f t="shared" si="25"/>
        <v>75.248222985344484</v>
      </c>
      <c r="BF35" s="6">
        <f t="shared" si="25"/>
        <v>78.035194207023906</v>
      </c>
      <c r="BG35" s="6">
        <f t="shared" si="25"/>
        <v>80.822165428703329</v>
      </c>
      <c r="BH35" s="6">
        <f t="shared" si="25"/>
        <v>83.609136650382752</v>
      </c>
      <c r="BI35" s="6">
        <f t="shared" si="25"/>
        <v>86.396107872062188</v>
      </c>
      <c r="BJ35" s="6">
        <f t="shared" si="25"/>
        <v>89.183079093741611</v>
      </c>
      <c r="BK35" s="6">
        <f t="shared" si="25"/>
        <v>91.970050315421034</v>
      </c>
      <c r="BL35" s="6">
        <f t="shared" si="25"/>
        <v>94.757021537100456</v>
      </c>
      <c r="BM35" s="6">
        <f t="shared" si="24"/>
        <v>97.543992758779879</v>
      </c>
      <c r="BN35" s="6">
        <f t="shared" si="24"/>
        <v>100.3309639804593</v>
      </c>
      <c r="BO35" s="6">
        <f t="shared" si="24"/>
        <v>103.11793520213872</v>
      </c>
      <c r="BP35" s="6">
        <f t="shared" si="24"/>
        <v>105.90490642381816</v>
      </c>
      <c r="BQ35" s="6">
        <f t="shared" si="24"/>
        <v>108.69187764549758</v>
      </c>
      <c r="BR35" s="2">
        <f t="shared" si="15"/>
        <v>7.7657515985500087E-9</v>
      </c>
      <c r="BS35" s="2">
        <f t="shared" si="15"/>
        <v>4.5637565550822971E-10</v>
      </c>
      <c r="BT35" s="2">
        <f t="shared" si="15"/>
        <v>2.6877326338844269E-11</v>
      </c>
      <c r="BU35" s="2">
        <f t="shared" si="15"/>
        <v>1.5859678268976306E-12</v>
      </c>
      <c r="BV35" s="2">
        <f t="shared" si="15"/>
        <v>9.3751327768483554E-14</v>
      </c>
      <c r="BW35" s="2">
        <f t="shared" si="15"/>
        <v>5.5510305012671493E-15</v>
      </c>
      <c r="BX35" s="2">
        <f t="shared" si="15"/>
        <v>3.2917617381722096E-16</v>
      </c>
      <c r="BY35" s="2">
        <f t="shared" si="15"/>
        <v>1.954759156103647E-17</v>
      </c>
      <c r="BZ35" s="2">
        <f t="shared" si="15"/>
        <v>1.1623177409281556E-18</v>
      </c>
      <c r="CA35" s="2">
        <f t="shared" si="22"/>
        <v>6.9196535388721467E-20</v>
      </c>
      <c r="CB35" s="2">
        <f t="shared" si="22"/>
        <v>4.1241713565420735E-21</v>
      </c>
      <c r="CC35" s="2">
        <f t="shared" si="22"/>
        <v>2.4606525109777474E-22</v>
      </c>
      <c r="CD35" s="2">
        <f t="shared" si="22"/>
        <v>1.4695908107504751E-23</v>
      </c>
      <c r="CE35" s="2">
        <f t="shared" si="22"/>
        <v>8.7851470726715241E-25</v>
      </c>
      <c r="CF35" s="2">
        <f t="shared" si="22"/>
        <v>5.2563505442515085E-26</v>
      </c>
      <c r="CG35" s="2">
        <f t="shared" si="22"/>
        <v>3.1476071049404615E-27</v>
      </c>
      <c r="CH35" s="2">
        <f t="shared" si="22"/>
        <v>1.8863299877532848E-28</v>
      </c>
      <c r="CI35" s="2">
        <f t="shared" si="22"/>
        <v>1.1312990721988953E-29</v>
      </c>
      <c r="CJ35" s="2">
        <f t="shared" si="22"/>
        <v>6.7895798426953615E-31</v>
      </c>
      <c r="CK35" s="2">
        <f t="shared" si="22"/>
        <v>4.0775422281299878E-32</v>
      </c>
    </row>
    <row r="36" spans="1:89" x14ac:dyDescent="0.25">
      <c r="A36" s="5">
        <f t="shared" si="16"/>
        <v>33</v>
      </c>
      <c r="B36" s="5">
        <f t="shared" si="17"/>
        <v>91</v>
      </c>
      <c r="C36" s="8">
        <f t="shared" si="2"/>
        <v>364.16</v>
      </c>
      <c r="D36" s="2">
        <f t="shared" si="11"/>
        <v>6.3291139240506327E-14</v>
      </c>
      <c r="E36" s="2">
        <f t="shared" si="3"/>
        <v>0.20801515575415891</v>
      </c>
      <c r="F36" s="2">
        <f t="shared" si="12"/>
        <v>0.48174327866031352</v>
      </c>
      <c r="G36" s="7">
        <f t="shared" si="4"/>
        <v>-0.31718433595865397</v>
      </c>
      <c r="H36" s="10"/>
      <c r="I36" s="6">
        <f t="shared" si="5"/>
        <v>91</v>
      </c>
      <c r="J36" s="2">
        <f t="shared" ref="J36:Y60" si="27">J$6*(1-EXP((-AD36)))</f>
        <v>0.03</v>
      </c>
      <c r="K36" s="2">
        <f t="shared" si="27"/>
        <v>0.04</v>
      </c>
      <c r="L36" s="2">
        <f t="shared" si="26"/>
        <v>4.4999999999999998E-2</v>
      </c>
      <c r="M36" s="2">
        <f t="shared" si="26"/>
        <v>4.4999999999999998E-2</v>
      </c>
      <c r="N36" s="2">
        <f t="shared" si="26"/>
        <v>4.1698600762071485E-2</v>
      </c>
      <c r="O36" s="2">
        <f t="shared" si="26"/>
        <v>5.8552084926313964E-3</v>
      </c>
      <c r="P36" s="2">
        <f t="shared" si="26"/>
        <v>4.30085994945224E-4</v>
      </c>
      <c r="Q36" s="2">
        <f t="shared" si="26"/>
        <v>2.9168166467913316E-5</v>
      </c>
      <c r="R36" s="2">
        <f t="shared" si="26"/>
        <v>1.9526602561087402E-6</v>
      </c>
      <c r="S36" s="2">
        <f t="shared" si="26"/>
        <v>1.2976453965363176E-7</v>
      </c>
      <c r="T36" s="2">
        <f t="shared" si="26"/>
        <v>9.2327162082295202E-9</v>
      </c>
      <c r="U36" s="2">
        <f t="shared" si="26"/>
        <v>6.4418224532403199E-10</v>
      </c>
      <c r="V36" s="2">
        <f t="shared" si="26"/>
        <v>3.4445820640272024E-11</v>
      </c>
      <c r="W36" s="2">
        <f t="shared" si="26"/>
        <v>1.8059886919274959E-12</v>
      </c>
      <c r="X36" s="2">
        <f t="shared" si="26"/>
        <v>9.2137408813641751E-14</v>
      </c>
      <c r="Y36" s="2">
        <f t="shared" si="26"/>
        <v>4.5163872641751368E-15</v>
      </c>
      <c r="Z36" s="2">
        <f t="shared" si="26"/>
        <v>2.065014825802791E-16</v>
      </c>
      <c r="AA36" s="2">
        <f t="shared" si="26"/>
        <v>1.3322676295501878E-17</v>
      </c>
      <c r="AB36" s="2">
        <f t="shared" si="20"/>
        <v>0</v>
      </c>
      <c r="AC36" s="2">
        <f t="shared" si="20"/>
        <v>0</v>
      </c>
      <c r="AD36" s="2">
        <f t="shared" si="23"/>
        <v>197391.14319495074</v>
      </c>
      <c r="AE36" s="2">
        <f t="shared" si="23"/>
        <v>11869.800846056067</v>
      </c>
      <c r="AF36" s="2">
        <f t="shared" si="23"/>
        <v>715.29179536971537</v>
      </c>
      <c r="AG36" s="2">
        <f t="shared" si="23"/>
        <v>43.188418928194281</v>
      </c>
      <c r="AH36" s="2">
        <f t="shared" si="23"/>
        <v>2.6123160996718671</v>
      </c>
      <c r="AI36" s="2">
        <f t="shared" si="23"/>
        <v>0.15826939781504212</v>
      </c>
      <c r="AJ36" s="2">
        <f t="shared" si="23"/>
        <v>9.6034322493286535E-3</v>
      </c>
      <c r="AK36" s="2">
        <f t="shared" si="23"/>
        <v>5.8353355194957427E-4</v>
      </c>
      <c r="AL36" s="2">
        <f t="shared" si="23"/>
        <v>3.5503543990742401E-5</v>
      </c>
      <c r="AM36" s="2">
        <f t="shared" si="23"/>
        <v>2.1627446662875123E-6</v>
      </c>
      <c r="AN36" s="2">
        <f t="shared" si="23"/>
        <v>1.3189595456592611E-7</v>
      </c>
      <c r="AO36" s="2">
        <f t="shared" si="23"/>
        <v>8.0522781457941092E-9</v>
      </c>
      <c r="AP36" s="2">
        <f t="shared" si="23"/>
        <v>4.9208311387702947E-10</v>
      </c>
      <c r="AQ36" s="2">
        <f t="shared" si="23"/>
        <v>3.0099860718011074E-11</v>
      </c>
      <c r="AR36" s="2">
        <f t="shared" si="23"/>
        <v>1.8427781649977325E-12</v>
      </c>
      <c r="AS36" s="2">
        <f t="shared" si="21"/>
        <v>1.129126044533449E-13</v>
      </c>
      <c r="AT36" s="2">
        <f t="shared" si="21"/>
        <v>6.9239295509829575E-15</v>
      </c>
      <c r="AU36" s="2">
        <f t="shared" si="21"/>
        <v>4.2489866518347002E-16</v>
      </c>
      <c r="AV36" s="2">
        <f t="shared" si="21"/>
        <v>2.6092981628001951E-17</v>
      </c>
      <c r="AW36" s="2">
        <f t="shared" si="21"/>
        <v>1.6034376030623416E-18</v>
      </c>
      <c r="AX36" s="6">
        <f t="shared" si="25"/>
        <v>55.280235414199318</v>
      </c>
      <c r="AY36" s="6">
        <f t="shared" si="25"/>
        <v>58.044247184909281</v>
      </c>
      <c r="AZ36" s="6">
        <f t="shared" si="25"/>
        <v>60.808258955619252</v>
      </c>
      <c r="BA36" s="6">
        <f t="shared" si="25"/>
        <v>63.572270726329215</v>
      </c>
      <c r="BB36" s="6">
        <f t="shared" si="25"/>
        <v>66.336282497039178</v>
      </c>
      <c r="BC36" s="6">
        <f t="shared" si="25"/>
        <v>69.100294267749149</v>
      </c>
      <c r="BD36" s="6">
        <f t="shared" si="25"/>
        <v>71.864306038459105</v>
      </c>
      <c r="BE36" s="6">
        <f t="shared" si="25"/>
        <v>74.62831780916909</v>
      </c>
      <c r="BF36" s="6">
        <f t="shared" si="25"/>
        <v>77.392329579879046</v>
      </c>
      <c r="BG36" s="6">
        <f t="shared" si="25"/>
        <v>80.156341350589017</v>
      </c>
      <c r="BH36" s="6">
        <f t="shared" si="25"/>
        <v>82.920353121298987</v>
      </c>
      <c r="BI36" s="6">
        <f t="shared" si="25"/>
        <v>85.684364892008944</v>
      </c>
      <c r="BJ36" s="6">
        <f t="shared" si="25"/>
        <v>88.448376662718914</v>
      </c>
      <c r="BK36" s="6">
        <f t="shared" si="25"/>
        <v>91.21238843342887</v>
      </c>
      <c r="BL36" s="6">
        <f t="shared" si="25"/>
        <v>93.976400204138841</v>
      </c>
      <c r="BM36" s="6">
        <f t="shared" si="24"/>
        <v>96.740411974848811</v>
      </c>
      <c r="BN36" s="6">
        <f t="shared" si="24"/>
        <v>99.504423745558768</v>
      </c>
      <c r="BO36" s="6">
        <f t="shared" si="24"/>
        <v>102.26843551626874</v>
      </c>
      <c r="BP36" s="6">
        <f t="shared" si="24"/>
        <v>105.03244728697871</v>
      </c>
      <c r="BQ36" s="6">
        <f t="shared" si="24"/>
        <v>107.79645905768866</v>
      </c>
      <c r="BR36" s="2">
        <f t="shared" si="15"/>
        <v>1.2493122942351529E-8</v>
      </c>
      <c r="BS36" s="2">
        <f t="shared" si="15"/>
        <v>7.5125358514668167E-10</v>
      </c>
      <c r="BT36" s="2">
        <f t="shared" si="15"/>
        <v>4.5271643168232718E-11</v>
      </c>
      <c r="BU36" s="2">
        <f t="shared" si="15"/>
        <v>2.7334445341637062E-12</v>
      </c>
      <c r="BV36" s="2">
        <f t="shared" si="15"/>
        <v>1.6533647023899936E-13</v>
      </c>
      <c r="BW36" s="2">
        <f t="shared" si="15"/>
        <v>1.0017050714413578E-14</v>
      </c>
      <c r="BX36" s="2">
        <f t="shared" si="15"/>
        <v>6.0781217324346582E-16</v>
      </c>
      <c r="BY36" s="2">
        <f t="shared" si="15"/>
        <v>3.6932503416419617E-17</v>
      </c>
      <c r="BZ36" s="2">
        <f t="shared" si="15"/>
        <v>2.2470597486798191E-18</v>
      </c>
      <c r="CA36" s="2">
        <f t="shared" si="22"/>
        <v>1.3688257383627858E-19</v>
      </c>
      <c r="CB36" s="2">
        <f t="shared" si="22"/>
        <v>8.3478452244022093E-21</v>
      </c>
      <c r="CC36" s="2">
        <f t="shared" si="22"/>
        <v>5.0963785722087704E-22</v>
      </c>
      <c r="CD36" s="2">
        <f t="shared" si="22"/>
        <v>3.1144500872560858E-23</v>
      </c>
      <c r="CE36" s="2">
        <f t="shared" si="22"/>
        <v>1.9050544755618575E-24</v>
      </c>
      <c r="CF36" s="2">
        <f t="shared" si="22"/>
        <v>1.1663152941917937E-25</v>
      </c>
      <c r="CG36" s="2">
        <f t="shared" si="22"/>
        <v>7.1463673700187807E-27</v>
      </c>
      <c r="CH36" s="2">
        <f t="shared" si="22"/>
        <v>4.3822338928527085E-28</v>
      </c>
      <c r="CI36" s="2">
        <f t="shared" si="22"/>
        <v>2.689232058056474E-29</v>
      </c>
      <c r="CJ36" s="2">
        <f t="shared" si="22"/>
        <v>1.6514545333927237E-30</v>
      </c>
      <c r="CK36" s="2">
        <f t="shared" si="22"/>
        <v>1.0148339259794899E-31</v>
      </c>
    </row>
    <row r="37" spans="1:89" x14ac:dyDescent="0.25">
      <c r="A37" s="5">
        <f t="shared" si="16"/>
        <v>34.5</v>
      </c>
      <c r="B37" s="5">
        <f t="shared" si="17"/>
        <v>94</v>
      </c>
      <c r="C37" s="8">
        <f t="shared" si="2"/>
        <v>367.16</v>
      </c>
      <c r="D37" s="2">
        <f t="shared" si="11"/>
        <v>6.3291139240506327E-14</v>
      </c>
      <c r="E37" s="2">
        <f t="shared" si="3"/>
        <v>0.2152294874222157</v>
      </c>
      <c r="F37" s="2">
        <f t="shared" si="12"/>
        <v>0.49477562770525702</v>
      </c>
      <c r="G37" s="7">
        <f t="shared" si="4"/>
        <v>-0.30559170155264331</v>
      </c>
      <c r="H37" s="10"/>
      <c r="I37" s="6">
        <f t="shared" si="5"/>
        <v>94</v>
      </c>
      <c r="J37" s="2">
        <f t="shared" si="27"/>
        <v>0.03</v>
      </c>
      <c r="K37" s="2">
        <f t="shared" si="27"/>
        <v>0.04</v>
      </c>
      <c r="L37" s="2">
        <f t="shared" si="26"/>
        <v>4.4999999999999998E-2</v>
      </c>
      <c r="M37" s="2">
        <f t="shared" si="26"/>
        <v>4.4999999999999998E-2</v>
      </c>
      <c r="N37" s="2">
        <f t="shared" si="26"/>
        <v>4.4531587923939339E-2</v>
      </c>
      <c r="O37" s="2">
        <f t="shared" si="26"/>
        <v>9.8561496107541519E-3</v>
      </c>
      <c r="P37" s="2">
        <f t="shared" si="26"/>
        <v>7.8320858622251798E-4</v>
      </c>
      <c r="Q37" s="2">
        <f t="shared" si="26"/>
        <v>5.4532568397408498E-5</v>
      </c>
      <c r="R37" s="2">
        <f t="shared" si="26"/>
        <v>3.734977763433789E-6</v>
      </c>
      <c r="S37" s="2">
        <f t="shared" si="26"/>
        <v>2.5388384281566087E-7</v>
      </c>
      <c r="T37" s="2">
        <f t="shared" si="26"/>
        <v>1.8476506828957187E-8</v>
      </c>
      <c r="U37" s="2">
        <f t="shared" si="26"/>
        <v>1.3185904279566785E-9</v>
      </c>
      <c r="V37" s="2">
        <f t="shared" si="26"/>
        <v>7.2118766514250875E-11</v>
      </c>
      <c r="W37" s="2">
        <f t="shared" si="26"/>
        <v>3.8675662672460478E-12</v>
      </c>
      <c r="X37" s="2">
        <f t="shared" si="26"/>
        <v>2.0182744364660722E-13</v>
      </c>
      <c r="Y37" s="2">
        <f t="shared" si="26"/>
        <v>1.0120793092482927E-14</v>
      </c>
      <c r="Z37" s="2">
        <f t="shared" si="26"/>
        <v>4.7628567756419216E-16</v>
      </c>
      <c r="AA37" s="2">
        <f t="shared" si="26"/>
        <v>2.9976021664879229E-17</v>
      </c>
      <c r="AB37" s="2">
        <f t="shared" si="20"/>
        <v>2.7755575615628915E-18</v>
      </c>
      <c r="AC37" s="2">
        <f t="shared" si="20"/>
        <v>0</v>
      </c>
      <c r="AD37" s="2">
        <f t="shared" si="23"/>
        <v>315135.66298164829</v>
      </c>
      <c r="AE37" s="2">
        <f t="shared" si="23"/>
        <v>19383.261741908584</v>
      </c>
      <c r="AF37" s="2">
        <f t="shared" si="23"/>
        <v>1194.7575548871775</v>
      </c>
      <c r="AG37" s="2">
        <f t="shared" si="23"/>
        <v>73.786443223557626</v>
      </c>
      <c r="AH37" s="2">
        <f t="shared" si="23"/>
        <v>4.5650693558483031</v>
      </c>
      <c r="AI37" s="2">
        <f t="shared" si="23"/>
        <v>0.28289851893407036</v>
      </c>
      <c r="AJ37" s="2">
        <f t="shared" si="23"/>
        <v>1.7557876589663554E-2</v>
      </c>
      <c r="AK37" s="2">
        <f t="shared" si="23"/>
        <v>1.0912465609560535E-3</v>
      </c>
      <c r="AL37" s="2">
        <f t="shared" si="23"/>
        <v>6.7910992507125767E-5</v>
      </c>
      <c r="AM37" s="2">
        <f t="shared" si="23"/>
        <v>4.2314063326306638E-6</v>
      </c>
      <c r="AN37" s="2">
        <f t="shared" si="23"/>
        <v>2.6395013243218806E-7</v>
      </c>
      <c r="AO37" s="2">
        <f t="shared" si="23"/>
        <v>1.6482380532223243E-8</v>
      </c>
      <c r="AP37" s="2">
        <f t="shared" si="23"/>
        <v>1.0302680642374271E-9</v>
      </c>
      <c r="AQ37" s="2">
        <f t="shared" si="23"/>
        <v>6.4459469954250392E-11</v>
      </c>
      <c r="AR37" s="2">
        <f t="shared" si="23"/>
        <v>4.0365063756180429E-12</v>
      </c>
      <c r="AS37" s="2">
        <f t="shared" si="21"/>
        <v>2.5297944441258018E-13</v>
      </c>
      <c r="AT37" s="2">
        <f t="shared" si="21"/>
        <v>1.5867392578820443E-14</v>
      </c>
      <c r="AU37" s="2">
        <f t="shared" si="21"/>
        <v>9.9597471086542955E-16</v>
      </c>
      <c r="AV37" s="2">
        <f t="shared" si="21"/>
        <v>6.2559976885445496E-17</v>
      </c>
      <c r="AW37" s="2">
        <f t="shared" si="21"/>
        <v>3.9321925619326873E-18</v>
      </c>
      <c r="AX37" s="6">
        <f t="shared" si="25"/>
        <v>54.828550300781195</v>
      </c>
      <c r="AY37" s="6">
        <f t="shared" si="25"/>
        <v>57.569977815820252</v>
      </c>
      <c r="AZ37" s="6">
        <f t="shared" si="25"/>
        <v>60.311405330859316</v>
      </c>
      <c r="BA37" s="6">
        <f t="shared" si="25"/>
        <v>63.052832845898372</v>
      </c>
      <c r="BB37" s="6">
        <f t="shared" si="25"/>
        <v>65.794260360937429</v>
      </c>
      <c r="BC37" s="6">
        <f t="shared" si="25"/>
        <v>68.535687875976492</v>
      </c>
      <c r="BD37" s="6">
        <f t="shared" si="25"/>
        <v>71.277115391015556</v>
      </c>
      <c r="BE37" s="6">
        <f t="shared" si="25"/>
        <v>74.01854290605462</v>
      </c>
      <c r="BF37" s="6">
        <f t="shared" si="25"/>
        <v>76.759970421093684</v>
      </c>
      <c r="BG37" s="6">
        <f t="shared" si="25"/>
        <v>79.501397936132733</v>
      </c>
      <c r="BH37" s="6">
        <f t="shared" si="25"/>
        <v>82.242825451171797</v>
      </c>
      <c r="BI37" s="6">
        <f t="shared" si="25"/>
        <v>84.98425296621086</v>
      </c>
      <c r="BJ37" s="6">
        <f t="shared" si="25"/>
        <v>87.72568048124991</v>
      </c>
      <c r="BK37" s="6">
        <f t="shared" si="25"/>
        <v>90.467107996288973</v>
      </c>
      <c r="BL37" s="6">
        <f t="shared" si="25"/>
        <v>93.208535511328037</v>
      </c>
      <c r="BM37" s="6">
        <f t="shared" si="24"/>
        <v>95.949963026367087</v>
      </c>
      <c r="BN37" s="6">
        <f t="shared" si="24"/>
        <v>98.69139054140615</v>
      </c>
      <c r="BO37" s="6">
        <f t="shared" si="24"/>
        <v>101.43281805644521</v>
      </c>
      <c r="BP37" s="6">
        <f t="shared" si="24"/>
        <v>104.17424557148428</v>
      </c>
      <c r="BQ37" s="6">
        <f t="shared" si="24"/>
        <v>106.91567308652333</v>
      </c>
      <c r="BR37" s="2">
        <f t="shared" si="15"/>
        <v>1.9945307738977956E-8</v>
      </c>
      <c r="BS37" s="2">
        <f t="shared" si="15"/>
        <v>1.2267890848841827E-9</v>
      </c>
      <c r="BT37" s="2">
        <f t="shared" si="15"/>
        <v>7.561757731490754E-11</v>
      </c>
      <c r="BU37" s="2">
        <f t="shared" si="15"/>
        <v>4.6700283503259434E-12</v>
      </c>
      <c r="BV37" s="2">
        <f t="shared" si="15"/>
        <v>2.8892844847801425E-13</v>
      </c>
      <c r="BW37" s="2">
        <f t="shared" si="15"/>
        <v>1.7904969772579923E-14</v>
      </c>
      <c r="BX37" s="2">
        <f t="shared" si="15"/>
        <v>1.1112580175684595E-15</v>
      </c>
      <c r="BY37" s="2">
        <f t="shared" si="15"/>
        <v>6.9066238163665135E-17</v>
      </c>
      <c r="BZ37" s="2">
        <f t="shared" si="15"/>
        <v>4.2981640851597794E-18</v>
      </c>
      <c r="CA37" s="2">
        <f t="shared" si="22"/>
        <v>2.6781052740230084E-19</v>
      </c>
      <c r="CB37" s="2">
        <f t="shared" si="22"/>
        <v>1.6705704583026381E-20</v>
      </c>
      <c r="CC37" s="2">
        <f t="shared" si="22"/>
        <v>1.0431886411720881E-21</v>
      </c>
      <c r="CD37" s="2">
        <f t="shared" si="22"/>
        <v>6.5206839502965762E-23</v>
      </c>
      <c r="CE37" s="2">
        <f t="shared" si="22"/>
        <v>4.079713287982067E-24</v>
      </c>
      <c r="CF37" s="2">
        <f t="shared" si="22"/>
        <v>2.5547508705337625E-25</v>
      </c>
      <c r="CG37" s="2">
        <f t="shared" si="22"/>
        <v>1.6011357240856457E-26</v>
      </c>
      <c r="CH37" s="2">
        <f t="shared" si="22"/>
        <v>1.0042653530724534E-27</v>
      </c>
      <c r="CI37" s="2">
        <f t="shared" si="22"/>
        <v>6.3036374104739387E-29</v>
      </c>
      <c r="CJ37" s="2">
        <f t="shared" si="22"/>
        <v>3.9594922079144671E-30</v>
      </c>
      <c r="CK37" s="2">
        <f t="shared" si="22"/>
        <v>2.4887294695683163E-31</v>
      </c>
    </row>
    <row r="38" spans="1:89" x14ac:dyDescent="0.25">
      <c r="A38" s="5">
        <f t="shared" si="16"/>
        <v>36</v>
      </c>
      <c r="B38" s="5">
        <f t="shared" si="17"/>
        <v>97</v>
      </c>
      <c r="C38" s="8">
        <f t="shared" si="2"/>
        <v>370.16</v>
      </c>
      <c r="D38" s="2">
        <f t="shared" si="11"/>
        <v>6.3291139240506327E-14</v>
      </c>
      <c r="E38" s="2">
        <f t="shared" si="3"/>
        <v>0.22226296757750708</v>
      </c>
      <c r="F38" s="2">
        <f t="shared" si="12"/>
        <v>0.50782061189251748</v>
      </c>
      <c r="G38" s="7">
        <f t="shared" si="4"/>
        <v>-0.29428967555857283</v>
      </c>
      <c r="H38" s="10"/>
      <c r="I38" s="6">
        <f t="shared" si="5"/>
        <v>97</v>
      </c>
      <c r="J38" s="2">
        <f t="shared" si="27"/>
        <v>0.03</v>
      </c>
      <c r="K38" s="2">
        <f t="shared" si="27"/>
        <v>0.04</v>
      </c>
      <c r="L38" s="2">
        <f t="shared" si="26"/>
        <v>4.4999999999999998E-2</v>
      </c>
      <c r="M38" s="2">
        <f t="shared" si="26"/>
        <v>4.4999999999999998E-2</v>
      </c>
      <c r="N38" s="2">
        <f t="shared" si="26"/>
        <v>4.4983428012789525E-2</v>
      </c>
      <c r="O38" s="2">
        <f t="shared" si="26"/>
        <v>1.5762858743478225E-2</v>
      </c>
      <c r="P38" s="2">
        <f t="shared" si="26"/>
        <v>1.4081636052027619E-3</v>
      </c>
      <c r="Q38" s="2">
        <f t="shared" si="26"/>
        <v>1.0091617906431427E-4</v>
      </c>
      <c r="R38" s="2">
        <f t="shared" si="26"/>
        <v>7.0702330523086941E-6</v>
      </c>
      <c r="S38" s="2">
        <f t="shared" si="26"/>
        <v>4.9141137741681713E-7</v>
      </c>
      <c r="T38" s="2">
        <f t="shared" si="26"/>
        <v>3.6566446335317694E-8</v>
      </c>
      <c r="U38" s="2">
        <f t="shared" si="26"/>
        <v>2.6682384390852577E-9</v>
      </c>
      <c r="V38" s="2">
        <f t="shared" si="26"/>
        <v>1.49215730882446E-10</v>
      </c>
      <c r="W38" s="2">
        <f t="shared" si="26"/>
        <v>8.1819284680761933E-12</v>
      </c>
      <c r="X38" s="2">
        <f t="shared" si="26"/>
        <v>4.3656189774310409E-13</v>
      </c>
      <c r="Y38" s="2">
        <f t="shared" si="26"/>
        <v>2.2382096176443155E-14</v>
      </c>
      <c r="Z38" s="2">
        <f t="shared" si="26"/>
        <v>1.0758061108617766E-15</v>
      </c>
      <c r="AA38" s="2">
        <f t="shared" si="26"/>
        <v>6.9944050551384863E-17</v>
      </c>
      <c r="AB38" s="2">
        <f t="shared" si="20"/>
        <v>2.7755575615628915E-18</v>
      </c>
      <c r="AC38" s="2">
        <f t="shared" si="20"/>
        <v>0</v>
      </c>
      <c r="AD38" s="2">
        <f t="shared" si="23"/>
        <v>499378.43868627073</v>
      </c>
      <c r="AE38" s="2">
        <f t="shared" si="23"/>
        <v>31406.075560629113</v>
      </c>
      <c r="AF38" s="2">
        <f t="shared" si="23"/>
        <v>1979.3415340505444</v>
      </c>
      <c r="AG38" s="2">
        <f t="shared" si="23"/>
        <v>124.98885179890979</v>
      </c>
      <c r="AH38" s="2">
        <f t="shared" si="23"/>
        <v>7.9067040162925117</v>
      </c>
      <c r="AI38" s="2">
        <f t="shared" si="23"/>
        <v>0.50099323482966995</v>
      </c>
      <c r="AJ38" s="2">
        <f t="shared" si="23"/>
        <v>3.1792595598115272E-2</v>
      </c>
      <c r="AK38" s="2">
        <f t="shared" si="23"/>
        <v>2.0203631411155054E-3</v>
      </c>
      <c r="AL38" s="2">
        <f t="shared" si="23"/>
        <v>1.285579550799754E-4</v>
      </c>
      <c r="AM38" s="2">
        <f t="shared" si="23"/>
        <v>8.1902231633860601E-6</v>
      </c>
      <c r="AN38" s="2">
        <f t="shared" si="23"/>
        <v>5.2237794122402369E-7</v>
      </c>
      <c r="AO38" s="2">
        <f t="shared" si="23"/>
        <v>3.335298100369639E-8</v>
      </c>
      <c r="AP38" s="2">
        <f t="shared" si="23"/>
        <v>2.1316533436695537E-9</v>
      </c>
      <c r="AQ38" s="2">
        <f t="shared" si="23"/>
        <v>1.3636551441081392E-10</v>
      </c>
      <c r="AR38" s="2">
        <f t="shared" si="23"/>
        <v>8.7312178464002461E-12</v>
      </c>
      <c r="AS38" s="2">
        <f t="shared" si="21"/>
        <v>5.5950716886708007E-13</v>
      </c>
      <c r="AT38" s="2">
        <f t="shared" si="21"/>
        <v>3.5882039523293027E-14</v>
      </c>
      <c r="AU38" s="2">
        <f t="shared" si="21"/>
        <v>2.3028778264581404E-15</v>
      </c>
      <c r="AV38" s="2">
        <f t="shared" si="21"/>
        <v>1.4790065886230411E-16</v>
      </c>
      <c r="AW38" s="2">
        <f t="shared" si="21"/>
        <v>9.5051541422577848E-18</v>
      </c>
      <c r="AX38" s="6">
        <f t="shared" si="25"/>
        <v>54.384186644788265</v>
      </c>
      <c r="AY38" s="6">
        <f t="shared" si="25"/>
        <v>57.103395977027674</v>
      </c>
      <c r="AZ38" s="6">
        <f t="shared" si="25"/>
        <v>59.82260530926709</v>
      </c>
      <c r="BA38" s="6">
        <f t="shared" si="25"/>
        <v>62.541814641506498</v>
      </c>
      <c r="BB38" s="6">
        <f t="shared" si="25"/>
        <v>65.261023973745907</v>
      </c>
      <c r="BC38" s="6">
        <f t="shared" si="25"/>
        <v>67.980233305985323</v>
      </c>
      <c r="BD38" s="6">
        <f t="shared" si="25"/>
        <v>70.699442638224738</v>
      </c>
      <c r="BE38" s="6">
        <f t="shared" si="25"/>
        <v>73.418651970464168</v>
      </c>
      <c r="BF38" s="6">
        <f t="shared" si="25"/>
        <v>76.13786130270357</v>
      </c>
      <c r="BG38" s="6">
        <f t="shared" si="25"/>
        <v>78.857070634942986</v>
      </c>
      <c r="BH38" s="6">
        <f t="shared" si="25"/>
        <v>81.576279967182401</v>
      </c>
      <c r="BI38" s="6">
        <f t="shared" si="25"/>
        <v>84.295489299421817</v>
      </c>
      <c r="BJ38" s="6">
        <f t="shared" si="25"/>
        <v>87.014698631661219</v>
      </c>
      <c r="BK38" s="6">
        <f t="shared" si="25"/>
        <v>89.733907963900634</v>
      </c>
      <c r="BL38" s="6">
        <f t="shared" si="25"/>
        <v>92.45311729614005</v>
      </c>
      <c r="BM38" s="6">
        <f t="shared" si="24"/>
        <v>95.172326628379466</v>
      </c>
      <c r="BN38" s="6">
        <f t="shared" si="24"/>
        <v>97.891535960618882</v>
      </c>
      <c r="BO38" s="6">
        <f t="shared" si="24"/>
        <v>100.61074529285828</v>
      </c>
      <c r="BP38" s="6">
        <f t="shared" si="24"/>
        <v>103.3299546250977</v>
      </c>
      <c r="BQ38" s="6">
        <f t="shared" si="24"/>
        <v>106.04916395733711</v>
      </c>
      <c r="BR38" s="2">
        <f t="shared" si="15"/>
        <v>3.1606242910156592E-8</v>
      </c>
      <c r="BS38" s="2">
        <f t="shared" si="15"/>
        <v>1.9877266683475073E-9</v>
      </c>
      <c r="BT38" s="2">
        <f t="shared" si="15"/>
        <v>1.2527479118600671E-10</v>
      </c>
      <c r="BU38" s="2">
        <f t="shared" si="15"/>
        <v>7.9106871209178524E-12</v>
      </c>
      <c r="BV38" s="2">
        <f t="shared" si="15"/>
        <v>5.0042431306309075E-13</v>
      </c>
      <c r="BW38" s="2">
        <f t="shared" si="15"/>
        <v>3.1708432803946989E-14</v>
      </c>
      <c r="BX38" s="2">
        <f t="shared" si="15"/>
        <v>2.0121896003818593E-15</v>
      </c>
      <c r="BY38" s="2">
        <f t="shared" si="15"/>
        <v>1.2787108500920006E-16</v>
      </c>
      <c r="BZ38" s="2">
        <f t="shared" si="15"/>
        <v>8.1365794378717806E-18</v>
      </c>
      <c r="CA38" s="2">
        <f t="shared" si="22"/>
        <v>5.1836855466530053E-19</v>
      </c>
      <c r="CB38" s="2">
        <f t="shared" si="22"/>
        <v>3.3061895012889392E-20</v>
      </c>
      <c r="CC38" s="2">
        <f t="shared" si="22"/>
        <v>2.1109481646830469E-21</v>
      </c>
      <c r="CD38" s="2">
        <f t="shared" si="22"/>
        <v>1.3491476858094847E-22</v>
      </c>
      <c r="CE38" s="2">
        <f t="shared" si="22"/>
        <v>8.6307287599164687E-24</v>
      </c>
      <c r="CF38" s="2">
        <f t="shared" si="22"/>
        <v>5.5260872444465493E-25</v>
      </c>
      <c r="CG38" s="2">
        <f t="shared" si="22"/>
        <v>3.5411846130381766E-26</v>
      </c>
      <c r="CH38" s="2">
        <f t="shared" si="22"/>
        <v>2.271015159684642E-27</v>
      </c>
      <c r="CI38" s="2">
        <f t="shared" si="22"/>
        <v>1.4575176116756918E-28</v>
      </c>
      <c r="CJ38" s="2">
        <f t="shared" si="22"/>
        <v>9.3608011937915944E-30</v>
      </c>
      <c r="CK38" s="2">
        <f t="shared" si="22"/>
        <v>6.0159203431917962E-31</v>
      </c>
    </row>
    <row r="39" spans="1:89" x14ac:dyDescent="0.25">
      <c r="A39" s="5">
        <f t="shared" si="16"/>
        <v>37.5</v>
      </c>
      <c r="B39" s="5">
        <f t="shared" si="17"/>
        <v>100</v>
      </c>
      <c r="C39" s="8">
        <f t="shared" si="2"/>
        <v>373.16</v>
      </c>
      <c r="D39" s="2">
        <f t="shared" si="11"/>
        <v>6.3291139240506327E-14</v>
      </c>
      <c r="E39" s="2">
        <f t="shared" si="3"/>
        <v>0.23108926654282028</v>
      </c>
      <c r="F39" s="2">
        <f t="shared" si="12"/>
        <v>0.52467843238632805</v>
      </c>
      <c r="G39" s="7">
        <f t="shared" si="4"/>
        <v>-0.2801067876943964</v>
      </c>
      <c r="H39" s="10"/>
      <c r="I39" s="6">
        <f t="shared" si="5"/>
        <v>100</v>
      </c>
      <c r="J39" s="2">
        <f t="shared" si="27"/>
        <v>0.03</v>
      </c>
      <c r="K39" s="2">
        <f t="shared" si="27"/>
        <v>0.04</v>
      </c>
      <c r="L39" s="2">
        <f t="shared" si="26"/>
        <v>4.4999999999999998E-2</v>
      </c>
      <c r="M39" s="2">
        <f t="shared" si="26"/>
        <v>4.4999999999999998E-2</v>
      </c>
      <c r="N39" s="2">
        <f t="shared" si="26"/>
        <v>4.4999942805988673E-2</v>
      </c>
      <c r="O39" s="2">
        <f t="shared" si="26"/>
        <v>2.3395728907860489E-2</v>
      </c>
      <c r="P39" s="2">
        <f t="shared" si="26"/>
        <v>2.4944623440400398E-3</v>
      </c>
      <c r="Q39" s="2">
        <f t="shared" si="26"/>
        <v>1.8486549074668291E-4</v>
      </c>
      <c r="R39" s="2">
        <f t="shared" si="26"/>
        <v>1.3248509397458808E-5</v>
      </c>
      <c r="S39" s="2">
        <f t="shared" si="26"/>
        <v>9.4123537015766699E-7</v>
      </c>
      <c r="T39" s="2">
        <f t="shared" si="26"/>
        <v>7.1586989242034004E-8</v>
      </c>
      <c r="U39" s="2">
        <f t="shared" si="26"/>
        <v>5.3391571341876447E-9</v>
      </c>
      <c r="V39" s="2">
        <f t="shared" si="26"/>
        <v>3.0518217397634832E-10</v>
      </c>
      <c r="W39" s="2">
        <f t="shared" si="26"/>
        <v>1.7103958249720106E-11</v>
      </c>
      <c r="X39" s="2">
        <f t="shared" si="26"/>
        <v>9.3278718082956414E-13</v>
      </c>
      <c r="Y39" s="2">
        <f t="shared" si="26"/>
        <v>4.8876458436097893E-14</v>
      </c>
      <c r="Z39" s="2">
        <f t="shared" si="26"/>
        <v>2.4014124022642135E-15</v>
      </c>
      <c r="AA39" s="2">
        <f t="shared" si="26"/>
        <v>1.5654144647214706E-16</v>
      </c>
      <c r="AB39" s="2">
        <f t="shared" si="20"/>
        <v>8.3266726846886753E-18</v>
      </c>
      <c r="AC39" s="2">
        <f t="shared" si="20"/>
        <v>0</v>
      </c>
      <c r="AD39" s="2">
        <f t="shared" si="23"/>
        <v>785600.97040744545</v>
      </c>
      <c r="AE39" s="2">
        <f t="shared" si="23"/>
        <v>50499.297553004042</v>
      </c>
      <c r="AF39" s="2">
        <f t="shared" si="23"/>
        <v>3253.0549640810623</v>
      </c>
      <c r="AG39" s="2">
        <f t="shared" si="23"/>
        <v>209.96192373417858</v>
      </c>
      <c r="AH39" s="2">
        <f t="shared" si="23"/>
        <v>13.575723851885778</v>
      </c>
      <c r="AI39" s="2">
        <f t="shared" si="23"/>
        <v>0.87921949713884606</v>
      </c>
      <c r="AJ39" s="2">
        <f t="shared" si="23"/>
        <v>5.7028124540674768E-2</v>
      </c>
      <c r="AK39" s="2">
        <f t="shared" si="23"/>
        <v>3.7041617592554589E-3</v>
      </c>
      <c r="AL39" s="2">
        <f t="shared" si="23"/>
        <v>2.4091100577084876E-4</v>
      </c>
      <c r="AM39" s="2">
        <f t="shared" si="23"/>
        <v>1.5687379215613339E-5</v>
      </c>
      <c r="AN39" s="2">
        <f t="shared" si="23"/>
        <v>1.0226717978037392E-6</v>
      </c>
      <c r="AO39" s="2">
        <f t="shared" si="23"/>
        <v>6.6739466364553553E-8</v>
      </c>
      <c r="AP39" s="2">
        <f t="shared" si="23"/>
        <v>4.3597453683663971E-9</v>
      </c>
      <c r="AQ39" s="2">
        <f t="shared" si="23"/>
        <v>2.850660074500878E-10</v>
      </c>
      <c r="AR39" s="2">
        <f t="shared" si="23"/>
        <v>1.8655715410564656E-11</v>
      </c>
      <c r="AS39" s="2">
        <f t="shared" si="21"/>
        <v>1.2219089017931508E-12</v>
      </c>
      <c r="AT39" s="2">
        <f t="shared" si="21"/>
        <v>8.0095160449808344E-14</v>
      </c>
      <c r="AU39" s="2">
        <f t="shared" si="21"/>
        <v>5.2540709976926249E-15</v>
      </c>
      <c r="AV39" s="2">
        <f t="shared" si="21"/>
        <v>3.4489820949338802E-16</v>
      </c>
      <c r="AW39" s="2">
        <f t="shared" si="21"/>
        <v>2.2655607019640106E-17</v>
      </c>
      <c r="AX39" s="6">
        <f t="shared" si="25"/>
        <v>53.94696786481623</v>
      </c>
      <c r="AY39" s="6">
        <f t="shared" si="25"/>
        <v>56.644316258057039</v>
      </c>
      <c r="AZ39" s="6">
        <f t="shared" si="25"/>
        <v>59.341664651297847</v>
      </c>
      <c r="BA39" s="6">
        <f t="shared" si="25"/>
        <v>62.039013044538663</v>
      </c>
      <c r="BB39" s="6">
        <f t="shared" si="25"/>
        <v>64.736361437779465</v>
      </c>
      <c r="BC39" s="6">
        <f t="shared" si="25"/>
        <v>67.43370983102028</v>
      </c>
      <c r="BD39" s="6">
        <f t="shared" si="25"/>
        <v>70.131058224261096</v>
      </c>
      <c r="BE39" s="6">
        <f t="shared" si="25"/>
        <v>72.828406617501912</v>
      </c>
      <c r="BF39" s="6">
        <f t="shared" si="25"/>
        <v>75.525755010742728</v>
      </c>
      <c r="BG39" s="6">
        <f t="shared" si="25"/>
        <v>78.223103403983529</v>
      </c>
      <c r="BH39" s="6">
        <f t="shared" si="25"/>
        <v>80.920451797224345</v>
      </c>
      <c r="BI39" s="6">
        <f t="shared" si="25"/>
        <v>83.617800190465161</v>
      </c>
      <c r="BJ39" s="6">
        <f t="shared" si="25"/>
        <v>86.315148583705962</v>
      </c>
      <c r="BK39" s="6">
        <f t="shared" si="25"/>
        <v>89.012496976946778</v>
      </c>
      <c r="BL39" s="6">
        <f t="shared" si="25"/>
        <v>91.709845370187594</v>
      </c>
      <c r="BM39" s="6">
        <f t="shared" si="24"/>
        <v>94.407193763428396</v>
      </c>
      <c r="BN39" s="6">
        <f t="shared" si="24"/>
        <v>97.104542156669211</v>
      </c>
      <c r="BO39" s="6">
        <f t="shared" si="24"/>
        <v>99.801890549910027</v>
      </c>
      <c r="BP39" s="6">
        <f t="shared" si="24"/>
        <v>102.49923894315083</v>
      </c>
      <c r="BQ39" s="6">
        <f t="shared" si="24"/>
        <v>105.19658733639164</v>
      </c>
      <c r="BR39" s="2">
        <f t="shared" si="15"/>
        <v>4.9721593019091699E-8</v>
      </c>
      <c r="BS39" s="2">
        <f t="shared" si="15"/>
        <v>3.1961584400168066E-9</v>
      </c>
      <c r="BT39" s="2">
        <f t="shared" si="15"/>
        <v>2.0588956523857114E-10</v>
      </c>
      <c r="BU39" s="2">
        <f t="shared" si="15"/>
        <v>1.3288729648466509E-11</v>
      </c>
      <c r="BV39" s="2">
        <f t="shared" si="15"/>
        <v>8.5922303683481641E-13</v>
      </c>
      <c r="BW39" s="2">
        <f t="shared" si="15"/>
        <v>5.564680383617332E-14</v>
      </c>
      <c r="BX39" s="2">
        <f t="shared" si="15"/>
        <v>3.6093749764932194E-15</v>
      </c>
      <c r="BY39" s="2">
        <f t="shared" si="15"/>
        <v>2.3444061780286801E-16</v>
      </c>
      <c r="BZ39" s="2">
        <f t="shared" si="15"/>
        <v>1.5247532013243512E-17</v>
      </c>
      <c r="CA39" s="2">
        <f t="shared" si="22"/>
        <v>9.9287210227462202E-19</v>
      </c>
      <c r="CB39" s="2">
        <f t="shared" si="22"/>
        <v>6.4726063150846074E-20</v>
      </c>
      <c r="CC39" s="2">
        <f t="shared" si="22"/>
        <v>4.2240168584081839E-21</v>
      </c>
      <c r="CD39" s="2">
        <f t="shared" si="22"/>
        <v>2.7593325115669805E-22</v>
      </c>
      <c r="CE39" s="2">
        <f t="shared" si="22"/>
        <v>1.8042152369997095E-23</v>
      </c>
      <c r="CF39" s="2">
        <f t="shared" si="22"/>
        <v>1.1807414816702504E-24</v>
      </c>
      <c r="CG39" s="2">
        <f t="shared" si="22"/>
        <v>7.7336006442158389E-26</v>
      </c>
      <c r="CH39" s="2">
        <f t="shared" si="22"/>
        <v>5.0693139525020671E-27</v>
      </c>
      <c r="CI39" s="2">
        <f t="shared" si="22"/>
        <v>3.3253613909380239E-28</v>
      </c>
      <c r="CJ39" s="2">
        <f t="shared" si="22"/>
        <v>2.1829000600822222E-29</v>
      </c>
      <c r="CK39" s="2">
        <f t="shared" si="22"/>
        <v>1.4338991784573012E-30</v>
      </c>
    </row>
    <row r="40" spans="1:89" x14ac:dyDescent="0.25">
      <c r="A40" s="5">
        <f t="shared" si="16"/>
        <v>39</v>
      </c>
      <c r="B40" s="5">
        <f t="shared" si="17"/>
        <v>103</v>
      </c>
      <c r="C40" s="8">
        <f t="shared" si="2"/>
        <v>376.16</v>
      </c>
      <c r="D40" s="2">
        <f t="shared" si="11"/>
        <v>6.3291139240506327E-14</v>
      </c>
      <c r="E40" s="2">
        <f t="shared" si="3"/>
        <v>0.24103266757280326</v>
      </c>
      <c r="F40" s="2">
        <f t="shared" si="12"/>
        <v>0.54434114168724346</v>
      </c>
      <c r="G40" s="7">
        <f t="shared" si="4"/>
        <v>-0.26412884015930727</v>
      </c>
      <c r="H40" s="10"/>
      <c r="I40" s="6">
        <f t="shared" si="5"/>
        <v>103</v>
      </c>
      <c r="J40" s="2">
        <f t="shared" si="27"/>
        <v>0.03</v>
      </c>
      <c r="K40" s="2">
        <f t="shared" si="27"/>
        <v>0.04</v>
      </c>
      <c r="L40" s="2">
        <f t="shared" si="26"/>
        <v>4.4999999999999998E-2</v>
      </c>
      <c r="M40" s="2">
        <f t="shared" si="26"/>
        <v>4.4999999999999998E-2</v>
      </c>
      <c r="N40" s="2">
        <f t="shared" si="26"/>
        <v>4.4999999995871967E-2</v>
      </c>
      <c r="O40" s="2">
        <f t="shared" si="26"/>
        <v>3.1333364236257343E-2</v>
      </c>
      <c r="P40" s="2">
        <f t="shared" si="26"/>
        <v>4.3375799040963432E-3</v>
      </c>
      <c r="Q40" s="2">
        <f t="shared" si="26"/>
        <v>3.3520900484578235E-4</v>
      </c>
      <c r="R40" s="2">
        <f t="shared" si="26"/>
        <v>2.4580098063469724E-5</v>
      </c>
      <c r="S40" s="2">
        <f t="shared" si="26"/>
        <v>1.7844404821376614E-6</v>
      </c>
      <c r="T40" s="2">
        <f t="shared" si="26"/>
        <v>1.386711512274541E-7</v>
      </c>
      <c r="U40" s="2">
        <f t="shared" si="26"/>
        <v>1.0567447636944394E-8</v>
      </c>
      <c r="V40" s="2">
        <f t="shared" si="26"/>
        <v>6.1716545873835579E-10</v>
      </c>
      <c r="W40" s="2">
        <f t="shared" si="26"/>
        <v>3.5341423121337811E-11</v>
      </c>
      <c r="X40" s="2">
        <f t="shared" si="26"/>
        <v>1.9693080499649796E-12</v>
      </c>
      <c r="Y40" s="2">
        <f t="shared" si="26"/>
        <v>1.0543121931050336E-13</v>
      </c>
      <c r="Z40" s="2">
        <f t="shared" si="26"/>
        <v>5.2957638274619962E-15</v>
      </c>
      <c r="AA40" s="2">
        <f t="shared" si="26"/>
        <v>3.5638159090467525E-16</v>
      </c>
      <c r="AB40" s="2">
        <f t="shared" si="20"/>
        <v>1.9428902930940241E-17</v>
      </c>
      <c r="AC40" s="2">
        <f t="shared" si="20"/>
        <v>0</v>
      </c>
      <c r="AD40" s="2">
        <f t="shared" si="23"/>
        <v>1227126.6730467642</v>
      </c>
      <c r="AE40" s="2">
        <f t="shared" si="23"/>
        <v>80597.344543630723</v>
      </c>
      <c r="AF40" s="2">
        <f t="shared" si="23"/>
        <v>5304.8652791002223</v>
      </c>
      <c r="AG40" s="2">
        <f t="shared" si="23"/>
        <v>349.84096673363808</v>
      </c>
      <c r="AH40" s="2">
        <f t="shared" si="23"/>
        <v>23.112127585831999</v>
      </c>
      <c r="AI40" s="2">
        <f t="shared" si="23"/>
        <v>1.5293987704889225</v>
      </c>
      <c r="AJ40" s="2">
        <f t="shared" si="23"/>
        <v>0.10135816302894646</v>
      </c>
      <c r="AK40" s="2">
        <f t="shared" si="23"/>
        <v>6.7267540621569243E-3</v>
      </c>
      <c r="AL40" s="2">
        <f t="shared" si="23"/>
        <v>4.4701076830961782E-4</v>
      </c>
      <c r="AM40" s="2">
        <f t="shared" si="23"/>
        <v>2.9741116964959692E-5</v>
      </c>
      <c r="AN40" s="2">
        <f t="shared" si="23"/>
        <v>1.9810184083688338E-6</v>
      </c>
      <c r="AO40" s="2">
        <f t="shared" si="23"/>
        <v>1.3209310418908049E-7</v>
      </c>
      <c r="AP40" s="2">
        <f t="shared" si="23"/>
        <v>8.8166494661801462E-9</v>
      </c>
      <c r="AQ40" s="2">
        <f t="shared" si="23"/>
        <v>5.8902371023540462E-10</v>
      </c>
      <c r="AR40" s="2">
        <f t="shared" si="23"/>
        <v>3.938619433540436E-11</v>
      </c>
      <c r="AS40" s="2">
        <f t="shared" si="21"/>
        <v>2.6358190427461388E-12</v>
      </c>
      <c r="AT40" s="2">
        <f t="shared" si="21"/>
        <v>1.7653368318211146E-13</v>
      </c>
      <c r="AU40" s="2">
        <f t="shared" si="21"/>
        <v>1.1832096122629526E-14</v>
      </c>
      <c r="AV40" s="2">
        <f t="shared" si="21"/>
        <v>7.9359887981901295E-16</v>
      </c>
      <c r="AW40" s="2">
        <f t="shared" si="21"/>
        <v>5.3263546371922845E-17</v>
      </c>
      <c r="AX40" s="6">
        <f t="shared" si="25"/>
        <v>53.516723012640426</v>
      </c>
      <c r="AY40" s="6">
        <f t="shared" si="25"/>
        <v>56.192559163272449</v>
      </c>
      <c r="AZ40" s="6">
        <f t="shared" si="25"/>
        <v>58.868395313904472</v>
      </c>
      <c r="BA40" s="6">
        <f t="shared" si="25"/>
        <v>61.544231464536495</v>
      </c>
      <c r="BB40" s="6">
        <f t="shared" si="25"/>
        <v>64.220067615168517</v>
      </c>
      <c r="BC40" s="6">
        <f t="shared" si="25"/>
        <v>66.895903765800526</v>
      </c>
      <c r="BD40" s="6">
        <f t="shared" si="25"/>
        <v>69.571739916432549</v>
      </c>
      <c r="BE40" s="6">
        <f t="shared" si="25"/>
        <v>72.247576067064585</v>
      </c>
      <c r="BF40" s="6">
        <f t="shared" si="25"/>
        <v>74.923412217696608</v>
      </c>
      <c r="BG40" s="6">
        <f t="shared" si="25"/>
        <v>77.599248368328631</v>
      </c>
      <c r="BH40" s="6">
        <f t="shared" si="25"/>
        <v>80.275084518960654</v>
      </c>
      <c r="BI40" s="6">
        <f t="shared" si="25"/>
        <v>82.950920669592662</v>
      </c>
      <c r="BJ40" s="6">
        <f t="shared" si="25"/>
        <v>85.626756820224685</v>
      </c>
      <c r="BK40" s="6">
        <f t="shared" si="25"/>
        <v>88.302592970856708</v>
      </c>
      <c r="BL40" s="6">
        <f t="shared" si="25"/>
        <v>90.97842912148873</v>
      </c>
      <c r="BM40" s="6">
        <f t="shared" si="24"/>
        <v>93.654265272120753</v>
      </c>
      <c r="BN40" s="6">
        <f t="shared" si="24"/>
        <v>96.330101422752776</v>
      </c>
      <c r="BO40" s="6">
        <f t="shared" si="24"/>
        <v>99.005937573384799</v>
      </c>
      <c r="BP40" s="6">
        <f t="shared" si="24"/>
        <v>101.68177372401682</v>
      </c>
      <c r="BQ40" s="6">
        <f t="shared" si="24"/>
        <v>104.35760987464883</v>
      </c>
      <c r="BR40" s="2">
        <f t="shared" si="15"/>
        <v>7.766625774309922E-8</v>
      </c>
      <c r="BS40" s="2">
        <f t="shared" si="15"/>
        <v>5.101098122967862E-9</v>
      </c>
      <c r="BT40" s="2">
        <f t="shared" si="15"/>
        <v>3.3575097758155594E-10</v>
      </c>
      <c r="BU40" s="2">
        <f t="shared" si="15"/>
        <v>2.2141833635774074E-11</v>
      </c>
      <c r="BV40" s="2">
        <f t="shared" si="15"/>
        <v>1.462792893413691E-12</v>
      </c>
      <c r="BW40" s="2">
        <f t="shared" si="15"/>
        <v>9.6797390757064224E-14</v>
      </c>
      <c r="BX40" s="2">
        <f t="shared" si="15"/>
        <v>6.4150736149914271E-15</v>
      </c>
      <c r="BY40" s="2">
        <f t="shared" si="15"/>
        <v>4.2574392811308734E-16</v>
      </c>
      <c r="BZ40" s="2">
        <f t="shared" si="15"/>
        <v>2.8291820781520035E-17</v>
      </c>
      <c r="CA40" s="2">
        <f t="shared" si="22"/>
        <v>1.882349175018062E-18</v>
      </c>
      <c r="CB40" s="2">
        <f t="shared" si="22"/>
        <v>1.2538091192078878E-19</v>
      </c>
      <c r="CC40" s="2">
        <f t="shared" si="22"/>
        <v>8.3603230498339389E-21</v>
      </c>
      <c r="CD40" s="2">
        <f t="shared" si="22"/>
        <v>5.5801578899301126E-22</v>
      </c>
      <c r="CE40" s="2">
        <f t="shared" si="22"/>
        <v>3.727998166020702E-23</v>
      </c>
      <c r="CF40" s="2">
        <f t="shared" si="22"/>
        <v>2.4927971098246618E-24</v>
      </c>
      <c r="CG40" s="2">
        <f t="shared" si="22"/>
        <v>1.6682399004677788E-25</v>
      </c>
      <c r="CH40" s="2">
        <f t="shared" si="22"/>
        <v>1.1173017922900999E-26</v>
      </c>
      <c r="CI40" s="2">
        <f t="shared" si="22"/>
        <v>7.4886684320373274E-28</v>
      </c>
      <c r="CJ40" s="2">
        <f t="shared" si="22"/>
        <v>5.0227777203709875E-29</v>
      </c>
      <c r="CK40" s="2">
        <f t="shared" si="22"/>
        <v>3.3711105298676007E-30</v>
      </c>
    </row>
    <row r="41" spans="1:89" x14ac:dyDescent="0.25">
      <c r="A41" s="5">
        <f t="shared" si="16"/>
        <v>40.5</v>
      </c>
      <c r="B41" s="5">
        <f t="shared" si="17"/>
        <v>106</v>
      </c>
      <c r="C41" s="8">
        <f t="shared" si="2"/>
        <v>379.16</v>
      </c>
      <c r="D41" s="2">
        <f t="shared" si="11"/>
        <v>6.3291139240506327E-14</v>
      </c>
      <c r="E41" s="2">
        <f t="shared" si="3"/>
        <v>0.25014651329791221</v>
      </c>
      <c r="F41" s="2">
        <f t="shared" si="12"/>
        <v>0.56300999336386948</v>
      </c>
      <c r="G41" s="7">
        <f t="shared" si="4"/>
        <v>-0.24948389640217752</v>
      </c>
      <c r="H41" s="10"/>
      <c r="I41" s="6">
        <f t="shared" si="5"/>
        <v>106</v>
      </c>
      <c r="J41" s="2">
        <f t="shared" si="27"/>
        <v>0.03</v>
      </c>
      <c r="K41" s="2">
        <f t="shared" si="27"/>
        <v>0.04</v>
      </c>
      <c r="L41" s="2">
        <f t="shared" si="26"/>
        <v>4.4999999999999998E-2</v>
      </c>
      <c r="M41" s="2">
        <f t="shared" si="26"/>
        <v>4.4999999999999998E-2</v>
      </c>
      <c r="N41" s="2">
        <f t="shared" si="26"/>
        <v>4.4999999999999998E-2</v>
      </c>
      <c r="O41" s="2">
        <f t="shared" si="26"/>
        <v>3.7138411635501439E-2</v>
      </c>
      <c r="P41" s="2">
        <f t="shared" si="26"/>
        <v>7.3578261604334248E-3</v>
      </c>
      <c r="Q41" s="2">
        <f t="shared" si="26"/>
        <v>6.0147673867396172E-4</v>
      </c>
      <c r="R41" s="2">
        <f t="shared" si="26"/>
        <v>4.5161551643997934E-5</v>
      </c>
      <c r="S41" s="2">
        <f t="shared" si="26"/>
        <v>3.3493508212845136E-6</v>
      </c>
      <c r="T41" s="2">
        <f t="shared" si="26"/>
        <v>2.6585661433098376E-7</v>
      </c>
      <c r="U41" s="2">
        <f t="shared" si="26"/>
        <v>2.0693271745031439E-8</v>
      </c>
      <c r="V41" s="2">
        <f t="shared" si="26"/>
        <v>1.234405602179578E-9</v>
      </c>
      <c r="W41" s="2">
        <f t="shared" si="26"/>
        <v>7.2200025957869231E-11</v>
      </c>
      <c r="X41" s="2">
        <f t="shared" si="26"/>
        <v>4.1092684810450919E-12</v>
      </c>
      <c r="Y41" s="2">
        <f t="shared" si="26"/>
        <v>2.2470914018413168E-13</v>
      </c>
      <c r="Z41" s="2">
        <f t="shared" si="26"/>
        <v>1.1527445664683E-14</v>
      </c>
      <c r="AA41" s="2">
        <f t="shared" si="26"/>
        <v>7.8936857050848624E-16</v>
      </c>
      <c r="AB41" s="2">
        <f t="shared" si="20"/>
        <v>4.4408920985006264E-17</v>
      </c>
      <c r="AC41" s="2">
        <f t="shared" si="20"/>
        <v>0</v>
      </c>
      <c r="AD41" s="2">
        <f t="shared" si="23"/>
        <v>1903551.954906445</v>
      </c>
      <c r="AE41" s="2">
        <f t="shared" si="23"/>
        <v>127701.57185452621</v>
      </c>
      <c r="AF41" s="2">
        <f t="shared" si="23"/>
        <v>8585.1835990574509</v>
      </c>
      <c r="AG41" s="2">
        <f t="shared" si="23"/>
        <v>578.28937245267525</v>
      </c>
      <c r="AH41" s="2">
        <f t="shared" si="23"/>
        <v>39.022351588950713</v>
      </c>
      <c r="AI41" s="2">
        <f t="shared" si="23"/>
        <v>2.6375026112419464</v>
      </c>
      <c r="AJ41" s="2">
        <f t="shared" si="23"/>
        <v>0.17853742327854916</v>
      </c>
      <c r="AK41" s="2">
        <f t="shared" si="23"/>
        <v>1.2102475176513054E-2</v>
      </c>
      <c r="AL41" s="2">
        <f t="shared" si="23"/>
        <v>8.2145642376183902E-4</v>
      </c>
      <c r="AM41" s="2">
        <f t="shared" si="23"/>
        <v>5.582407182255003E-5</v>
      </c>
      <c r="AN41" s="2">
        <f t="shared" si="23"/>
        <v>3.7979588455834532E-6</v>
      </c>
      <c r="AO41" s="2">
        <f t="shared" si="23"/>
        <v>2.586659303013284E-7</v>
      </c>
      <c r="AP41" s="2">
        <f t="shared" si="23"/>
        <v>1.7634365882293137E-8</v>
      </c>
      <c r="AQ41" s="2">
        <f t="shared" si="23"/>
        <v>1.2033337584117882E-9</v>
      </c>
      <c r="AR41" s="2">
        <f t="shared" si="23"/>
        <v>8.2185323109016405E-11</v>
      </c>
      <c r="AS41" s="2">
        <f t="shared" si="21"/>
        <v>5.6177530778271015E-12</v>
      </c>
      <c r="AT41" s="2">
        <f t="shared" si="21"/>
        <v>3.8430084386622824E-13</v>
      </c>
      <c r="AU41" s="2">
        <f t="shared" si="21"/>
        <v>2.6308861031852235E-14</v>
      </c>
      <c r="AV41" s="2">
        <f t="shared" si="21"/>
        <v>1.8023449534311536E-15</v>
      </c>
      <c r="AW41" s="2">
        <f t="shared" si="21"/>
        <v>1.235558675408897E-16</v>
      </c>
      <c r="AX41" s="6">
        <f t="shared" si="25"/>
        <v>53.093286550360858</v>
      </c>
      <c r="AY41" s="6">
        <f t="shared" si="25"/>
        <v>55.7479508778789</v>
      </c>
      <c r="AZ41" s="6">
        <f t="shared" si="25"/>
        <v>58.402615205396941</v>
      </c>
      <c r="BA41" s="6">
        <f t="shared" si="25"/>
        <v>61.05727953291499</v>
      </c>
      <c r="BB41" s="6">
        <f t="shared" si="25"/>
        <v>63.711943860433031</v>
      </c>
      <c r="BC41" s="6">
        <f t="shared" si="25"/>
        <v>66.366608187951073</v>
      </c>
      <c r="BD41" s="6">
        <f t="shared" si="25"/>
        <v>69.021272515469121</v>
      </c>
      <c r="BE41" s="6">
        <f t="shared" si="25"/>
        <v>71.67593684298717</v>
      </c>
      <c r="BF41" s="6">
        <f t="shared" si="25"/>
        <v>74.330601170505204</v>
      </c>
      <c r="BG41" s="6">
        <f t="shared" si="25"/>
        <v>76.985265498023253</v>
      </c>
      <c r="BH41" s="6">
        <f t="shared" si="25"/>
        <v>79.639929825541287</v>
      </c>
      <c r="BI41" s="6">
        <f t="shared" si="25"/>
        <v>82.294594153059336</v>
      </c>
      <c r="BJ41" s="6">
        <f t="shared" si="25"/>
        <v>84.949258480577384</v>
      </c>
      <c r="BK41" s="6">
        <f t="shared" si="25"/>
        <v>87.603922808095419</v>
      </c>
      <c r="BL41" s="6">
        <f t="shared" si="25"/>
        <v>90.258587135613467</v>
      </c>
      <c r="BM41" s="6">
        <f t="shared" si="24"/>
        <v>92.913251463131502</v>
      </c>
      <c r="BN41" s="6">
        <f t="shared" si="24"/>
        <v>95.56791579064955</v>
      </c>
      <c r="BO41" s="6">
        <f t="shared" si="24"/>
        <v>98.222580118167585</v>
      </c>
      <c r="BP41" s="6">
        <f t="shared" si="24"/>
        <v>100.87724444568563</v>
      </c>
      <c r="BQ41" s="6">
        <f t="shared" si="24"/>
        <v>103.53190877320368</v>
      </c>
      <c r="BR41" s="2">
        <f t="shared" si="15"/>
        <v>1.2047798444307901E-7</v>
      </c>
      <c r="BS41" s="2">
        <f t="shared" si="15"/>
        <v>8.0823783325182093E-9</v>
      </c>
      <c r="BT41" s="2">
        <f t="shared" si="15"/>
        <v>5.4336606112315274E-10</v>
      </c>
      <c r="BU41" s="2">
        <f t="shared" si="15"/>
        <v>3.6600593491409334E-11</v>
      </c>
      <c r="BV41" s="2">
        <f t="shared" si="15"/>
        <v>2.4697690961427237E-12</v>
      </c>
      <c r="BW41" s="2">
        <f t="shared" si="15"/>
        <v>1.669305452351037E-13</v>
      </c>
      <c r="BX41" s="2">
        <f t="shared" si="15"/>
        <v>1.1299836921928307E-14</v>
      </c>
      <c r="BY41" s="2">
        <f t="shared" si="15"/>
        <v>7.6597944167993095E-16</v>
      </c>
      <c r="BZ41" s="2">
        <f t="shared" si="15"/>
        <v>5.1990912898749223E-17</v>
      </c>
      <c r="CA41" s="2">
        <f t="shared" si="22"/>
        <v>3.533169102713653E-18</v>
      </c>
      <c r="CB41" s="2">
        <f t="shared" si="22"/>
        <v>2.403771421242457E-19</v>
      </c>
      <c r="CC41" s="2">
        <f t="shared" si="22"/>
        <v>1.6371261411368617E-20</v>
      </c>
      <c r="CD41" s="2">
        <f t="shared" si="22"/>
        <v>1.116099106468517E-21</v>
      </c>
      <c r="CE41" s="2">
        <f t="shared" si="22"/>
        <v>7.6160364456180662E-23</v>
      </c>
      <c r="CF41" s="2">
        <f t="shared" si="22"/>
        <v>5.2016027284077019E-24</v>
      </c>
      <c r="CG41" s="2">
        <f t="shared" si="22"/>
        <v>3.5555399226709198E-25</v>
      </c>
      <c r="CH41" s="2">
        <f t="shared" si="22"/>
        <v>2.4322838219364083E-26</v>
      </c>
      <c r="CI41" s="2">
        <f t="shared" si="22"/>
        <v>1.6651177868254231E-27</v>
      </c>
      <c r="CJ41" s="2">
        <f t="shared" si="22"/>
        <v>1.1407246540700992E-28</v>
      </c>
      <c r="CK41" s="2">
        <f t="shared" si="22"/>
        <v>7.8199916165110727E-30</v>
      </c>
    </row>
    <row r="42" spans="1:89" x14ac:dyDescent="0.25">
      <c r="A42" s="5">
        <f t="shared" si="16"/>
        <v>42</v>
      </c>
      <c r="B42" s="5">
        <f t="shared" si="17"/>
        <v>109</v>
      </c>
      <c r="C42" s="8">
        <f t="shared" si="2"/>
        <v>382.16</v>
      </c>
      <c r="D42" s="2">
        <f t="shared" si="11"/>
        <v>6.3291139240506327E-14</v>
      </c>
      <c r="E42" s="2">
        <f t="shared" si="3"/>
        <v>0.25776868300054295</v>
      </c>
      <c r="F42" s="2">
        <f t="shared" si="12"/>
        <v>0.57911403283574603</v>
      </c>
      <c r="G42" s="7">
        <f t="shared" si="4"/>
        <v>-0.23723591130684163</v>
      </c>
      <c r="H42" s="10"/>
      <c r="I42" s="6">
        <f t="shared" si="5"/>
        <v>109</v>
      </c>
      <c r="J42" s="2">
        <f t="shared" si="27"/>
        <v>0.03</v>
      </c>
      <c r="K42" s="2">
        <f t="shared" si="27"/>
        <v>0.04</v>
      </c>
      <c r="L42" s="2">
        <f t="shared" si="26"/>
        <v>4.4999999999999998E-2</v>
      </c>
      <c r="M42" s="2">
        <f t="shared" si="26"/>
        <v>4.4999999999999998E-2</v>
      </c>
      <c r="N42" s="2">
        <f t="shared" si="26"/>
        <v>4.4999999999999998E-2</v>
      </c>
      <c r="O42" s="2">
        <f t="shared" si="26"/>
        <v>3.9560176561350156E-2</v>
      </c>
      <c r="P42" s="2">
        <f t="shared" si="26"/>
        <v>1.2052255268997922E-2</v>
      </c>
      <c r="Q42" s="2">
        <f t="shared" si="26"/>
        <v>1.0672933913814743E-3</v>
      </c>
      <c r="R42" s="2">
        <f t="shared" si="26"/>
        <v>8.218501616789775E-5</v>
      </c>
      <c r="S42" s="2">
        <f t="shared" si="26"/>
        <v>6.2254917582116319E-6</v>
      </c>
      <c r="T42" s="2">
        <f t="shared" si="26"/>
        <v>5.0457218629618171E-7</v>
      </c>
      <c r="U42" s="2">
        <f t="shared" si="26"/>
        <v>4.010131965159758E-8</v>
      </c>
      <c r="V42" s="2">
        <f t="shared" si="26"/>
        <v>2.4425320044318969E-9</v>
      </c>
      <c r="W42" s="2">
        <f t="shared" si="26"/>
        <v>1.4587216101702437E-10</v>
      </c>
      <c r="X42" s="2">
        <f t="shared" si="26"/>
        <v>8.4771911712522297E-12</v>
      </c>
      <c r="Y42" s="2">
        <f t="shared" si="26"/>
        <v>4.733280434265907E-13</v>
      </c>
      <c r="Z42" s="2">
        <f t="shared" si="26"/>
        <v>2.4796831255002871E-14</v>
      </c>
      <c r="AA42" s="2">
        <f t="shared" si="26"/>
        <v>1.7319479184152442E-15</v>
      </c>
      <c r="AB42" s="2">
        <f t="shared" si="20"/>
        <v>9.9920072216264091E-17</v>
      </c>
      <c r="AC42" s="2">
        <f t="shared" si="20"/>
        <v>0</v>
      </c>
      <c r="AD42" s="2">
        <f t="shared" si="23"/>
        <v>2932908.6626198934</v>
      </c>
      <c r="AE42" s="2">
        <f t="shared" si="23"/>
        <v>200902.73829307017</v>
      </c>
      <c r="AF42" s="2">
        <f t="shared" si="23"/>
        <v>13790.961810963356</v>
      </c>
      <c r="AG42" s="2">
        <f t="shared" si="23"/>
        <v>948.51703408207618</v>
      </c>
      <c r="AH42" s="2">
        <f t="shared" si="23"/>
        <v>65.353366194640017</v>
      </c>
      <c r="AI42" s="2">
        <f t="shared" si="23"/>
        <v>4.5102613625122432</v>
      </c>
      <c r="AJ42" s="2">
        <f t="shared" si="23"/>
        <v>0.31173967635390076</v>
      </c>
      <c r="AK42" s="2">
        <f t="shared" si="23"/>
        <v>2.1576985723639572E-2</v>
      </c>
      <c r="AL42" s="2">
        <f t="shared" si="23"/>
        <v>1.4953905605768793E-3</v>
      </c>
      <c r="AM42" s="2">
        <f t="shared" si="23"/>
        <v>1.0376357922413281E-4</v>
      </c>
      <c r="AN42" s="2">
        <f t="shared" si="23"/>
        <v>7.2082000689354968E-6</v>
      </c>
      <c r="AO42" s="2">
        <f t="shared" si="23"/>
        <v>5.0126662124382109E-7</v>
      </c>
      <c r="AP42" s="2">
        <f t="shared" si="23"/>
        <v>3.489331495087171E-8</v>
      </c>
      <c r="AQ42" s="2">
        <f t="shared" si="23"/>
        <v>2.4312027156364338E-9</v>
      </c>
      <c r="AR42" s="2">
        <f t="shared" si="23"/>
        <v>1.6954379515968951E-10</v>
      </c>
      <c r="AS42" s="2">
        <f t="shared" si="23"/>
        <v>1.1833214189200511E-11</v>
      </c>
      <c r="AT42" s="2">
        <f t="shared" ref="AT42:AW57" si="28">AT41+(CH42-CH41)/$D42</f>
        <v>8.2653977237144791E-13</v>
      </c>
      <c r="AU42" s="2">
        <f t="shared" si="28"/>
        <v>5.7775898151733547E-14</v>
      </c>
      <c r="AV42" s="2">
        <f t="shared" si="28"/>
        <v>4.041426853221792E-15</v>
      </c>
      <c r="AW42" s="2">
        <f t="shared" si="28"/>
        <v>2.8288651634036602E-16</v>
      </c>
      <c r="AX42" s="6">
        <f t="shared" si="25"/>
        <v>52.676498138043812</v>
      </c>
      <c r="AY42" s="6">
        <f t="shared" si="25"/>
        <v>55.310323044946003</v>
      </c>
      <c r="AZ42" s="6">
        <f t="shared" si="25"/>
        <v>57.944147951848194</v>
      </c>
      <c r="BA42" s="6">
        <f t="shared" si="25"/>
        <v>60.577972858750385</v>
      </c>
      <c r="BB42" s="6">
        <f t="shared" si="25"/>
        <v>63.211797765652577</v>
      </c>
      <c r="BC42" s="6">
        <f t="shared" si="25"/>
        <v>65.845622672554768</v>
      </c>
      <c r="BD42" s="6">
        <f t="shared" si="25"/>
        <v>68.479447579456959</v>
      </c>
      <c r="BE42" s="6">
        <f t="shared" si="25"/>
        <v>71.113272486359151</v>
      </c>
      <c r="BF42" s="6">
        <f t="shared" si="25"/>
        <v>73.747097393261342</v>
      </c>
      <c r="BG42" s="6">
        <f t="shared" si="25"/>
        <v>76.380922300163533</v>
      </c>
      <c r="BH42" s="6">
        <f t="shared" si="25"/>
        <v>79.014747207065724</v>
      </c>
      <c r="BI42" s="6">
        <f t="shared" si="25"/>
        <v>81.648572113967916</v>
      </c>
      <c r="BJ42" s="6">
        <f t="shared" si="25"/>
        <v>84.282397020870107</v>
      </c>
      <c r="BK42" s="6">
        <f t="shared" si="25"/>
        <v>86.916221927772298</v>
      </c>
      <c r="BL42" s="6">
        <f t="shared" si="25"/>
        <v>89.55004683467449</v>
      </c>
      <c r="BM42" s="6">
        <f t="shared" si="24"/>
        <v>92.183871741576681</v>
      </c>
      <c r="BN42" s="6">
        <f t="shared" si="24"/>
        <v>94.817696648478858</v>
      </c>
      <c r="BO42" s="6">
        <f t="shared" si="24"/>
        <v>97.451521555381049</v>
      </c>
      <c r="BP42" s="6">
        <f t="shared" si="24"/>
        <v>100.08534646228324</v>
      </c>
      <c r="BQ42" s="6">
        <f t="shared" si="24"/>
        <v>102.71917136918543</v>
      </c>
      <c r="BR42" s="2">
        <f t="shared" si="15"/>
        <v>1.8562714315912005E-7</v>
      </c>
      <c r="BS42" s="2">
        <f t="shared" si="15"/>
        <v>1.2715363550147575E-8</v>
      </c>
      <c r="BT42" s="2">
        <f t="shared" si="15"/>
        <v>8.7284569478808345E-10</v>
      </c>
      <c r="BU42" s="2">
        <f t="shared" si="15"/>
        <v>6.0032723974282807E-11</v>
      </c>
      <c r="BV42" s="2">
        <f t="shared" si="15"/>
        <v>4.1362890078952109E-12</v>
      </c>
      <c r="BW42" s="2">
        <f t="shared" si="15"/>
        <v>2.8545958012562879E-13</v>
      </c>
      <c r="BX42" s="2">
        <f t="shared" si="15"/>
        <v>1.9730359268469545E-14</v>
      </c>
      <c r="BY42" s="2">
        <f t="shared" si="15"/>
        <v>1.3656320079537612E-15</v>
      </c>
      <c r="BZ42" s="2">
        <f t="shared" si="15"/>
        <v>9.464497219084037E-17</v>
      </c>
      <c r="CA42" s="2">
        <f t="shared" si="22"/>
        <v>6.5673151407885128E-18</v>
      </c>
      <c r="CB42" s="2">
        <f t="shared" si="22"/>
        <v>4.5621519423513449E-19</v>
      </c>
      <c r="CC42" s="2">
        <f t="shared" si="22"/>
        <v>3.1725735521652963E-20</v>
      </c>
      <c r="CD42" s="2">
        <f t="shared" si="22"/>
        <v>2.2084376551127305E-21</v>
      </c>
      <c r="CE42" s="2">
        <f t="shared" si="22"/>
        <v>1.5387358959698101E-22</v>
      </c>
      <c r="CF42" s="2">
        <f t="shared" si="22"/>
        <v>1.0730619946804733E-23</v>
      </c>
      <c r="CG42" s="2">
        <f t="shared" si="22"/>
        <v>7.4893760691097866E-25</v>
      </c>
      <c r="CH42" s="2">
        <f t="shared" si="22"/>
        <v>5.2312643820960259E-26</v>
      </c>
      <c r="CI42" s="2">
        <f t="shared" si="22"/>
        <v>3.6567024146660119E-27</v>
      </c>
      <c r="CJ42" s="2">
        <f t="shared" si="22"/>
        <v>2.5578650969755664E-28</v>
      </c>
      <c r="CK42" s="2">
        <f t="shared" si="22"/>
        <v>1.790420989495894E-29</v>
      </c>
    </row>
    <row r="43" spans="1:89" x14ac:dyDescent="0.25">
      <c r="A43" s="5">
        <f t="shared" si="16"/>
        <v>43.5</v>
      </c>
      <c r="B43" s="5">
        <f t="shared" si="17"/>
        <v>112</v>
      </c>
      <c r="C43" s="8">
        <f t="shared" si="2"/>
        <v>385.16</v>
      </c>
      <c r="D43" s="2">
        <f t="shared" si="11"/>
        <v>6.3291139240506327E-14</v>
      </c>
      <c r="E43" s="2">
        <f t="shared" si="3"/>
        <v>0.2657800337626447</v>
      </c>
      <c r="F43" s="2">
        <f t="shared" si="12"/>
        <v>0.59653708100379976</v>
      </c>
      <c r="G43" s="7">
        <f t="shared" si="4"/>
        <v>-0.22436255522112442</v>
      </c>
      <c r="H43" s="10"/>
      <c r="I43" s="6">
        <f t="shared" si="5"/>
        <v>112</v>
      </c>
      <c r="J43" s="2">
        <f t="shared" si="27"/>
        <v>0.03</v>
      </c>
      <c r="K43" s="2">
        <f t="shared" si="27"/>
        <v>0.04</v>
      </c>
      <c r="L43" s="2">
        <f t="shared" si="26"/>
        <v>4.4999999999999998E-2</v>
      </c>
      <c r="M43" s="2">
        <f t="shared" si="26"/>
        <v>4.4999999999999998E-2</v>
      </c>
      <c r="N43" s="2">
        <f t="shared" si="26"/>
        <v>4.4999999999999998E-2</v>
      </c>
      <c r="O43" s="2">
        <f t="shared" si="26"/>
        <v>3.9980948477605083E-2</v>
      </c>
      <c r="P43" s="2">
        <f t="shared" si="26"/>
        <v>1.8767916661552003E-2</v>
      </c>
      <c r="Q43" s="2">
        <f t="shared" si="26"/>
        <v>1.8705273362783605E-3</v>
      </c>
      <c r="R43" s="2">
        <f t="shared" si="26"/>
        <v>1.4814968034523534E-4</v>
      </c>
      <c r="S43" s="2">
        <f t="shared" si="26"/>
        <v>1.1461356363624552E-5</v>
      </c>
      <c r="T43" s="2">
        <f t="shared" si="26"/>
        <v>9.4823371198926596E-7</v>
      </c>
      <c r="U43" s="2">
        <f t="shared" si="26"/>
        <v>7.6924381762211174E-8</v>
      </c>
      <c r="V43" s="2">
        <f t="shared" si="26"/>
        <v>4.7825282456503972E-9</v>
      </c>
      <c r="W43" s="2">
        <f t="shared" si="26"/>
        <v>2.9154219038929342E-10</v>
      </c>
      <c r="X43" s="2">
        <f t="shared" si="26"/>
        <v>1.729388299231971E-11</v>
      </c>
      <c r="Y43" s="2">
        <f t="shared" si="26"/>
        <v>9.8563379680172159E-13</v>
      </c>
      <c r="Z43" s="2">
        <f t="shared" si="26"/>
        <v>5.2704507425005428E-14</v>
      </c>
      <c r="AA43" s="2">
        <f t="shared" si="26"/>
        <v>3.7603253844054049E-15</v>
      </c>
      <c r="AB43" s="2">
        <f t="shared" si="20"/>
        <v>2.2482016248659419E-16</v>
      </c>
      <c r="AC43" s="2">
        <f t="shared" si="20"/>
        <v>0</v>
      </c>
      <c r="AD43" s="2">
        <f t="shared" ref="AD43:AS58" si="29">AD42+(BR43-BR42)/$D43</f>
        <v>4489098.4036810165</v>
      </c>
      <c r="AE43" s="2">
        <f t="shared" si="29"/>
        <v>313878.27958457457</v>
      </c>
      <c r="AF43" s="2">
        <f t="shared" si="29"/>
        <v>21992.992590740265</v>
      </c>
      <c r="AG43" s="2">
        <f t="shared" si="29"/>
        <v>1544.0055986802097</v>
      </c>
      <c r="AH43" s="2">
        <f t="shared" si="29"/>
        <v>108.5888686155718</v>
      </c>
      <c r="AI43" s="2">
        <f t="shared" si="29"/>
        <v>7.6494877189725461</v>
      </c>
      <c r="AJ43" s="2">
        <f t="shared" si="29"/>
        <v>0.53967927325650211</v>
      </c>
      <c r="AK43" s="2">
        <f t="shared" si="29"/>
        <v>3.8128278671766332E-2</v>
      </c>
      <c r="AL43" s="2">
        <f t="shared" si="29"/>
        <v>2.6972649023718526E-3</v>
      </c>
      <c r="AM43" s="2">
        <f t="shared" si="29"/>
        <v>1.9104085320220497E-4</v>
      </c>
      <c r="AN43" s="2">
        <f t="shared" si="29"/>
        <v>1.354628763608933E-5</v>
      </c>
      <c r="AO43" s="2">
        <f t="shared" si="29"/>
        <v>9.6155523437384166E-7</v>
      </c>
      <c r="AP43" s="2">
        <f t="shared" si="29"/>
        <v>6.8321834385020177E-8</v>
      </c>
      <c r="AQ43" s="2">
        <f t="shared" si="29"/>
        <v>4.859036481285625E-9</v>
      </c>
      <c r="AR43" s="2">
        <f t="shared" si="29"/>
        <v>3.4587761943686246E-10</v>
      </c>
      <c r="AS43" s="2">
        <f t="shared" si="29"/>
        <v>2.4640796587789973E-11</v>
      </c>
      <c r="AT43" s="2">
        <f t="shared" si="28"/>
        <v>1.7568194247678109E-12</v>
      </c>
      <c r="AU43" s="2">
        <f t="shared" si="28"/>
        <v>1.2534913054638385E-13</v>
      </c>
      <c r="AV43" s="2">
        <f t="shared" si="28"/>
        <v>8.9499478407112139E-15</v>
      </c>
      <c r="AW43" s="2">
        <f t="shared" si="28"/>
        <v>6.3945370186409833E-16</v>
      </c>
      <c r="AX43" s="6">
        <f t="shared" si="25"/>
        <v>52.266202431287837</v>
      </c>
      <c r="AY43" s="6">
        <f t="shared" si="25"/>
        <v>54.879512552852226</v>
      </c>
      <c r="AZ43" s="6">
        <f t="shared" si="25"/>
        <v>57.492822674416622</v>
      </c>
      <c r="BA43" s="6">
        <f t="shared" si="25"/>
        <v>60.106132795981011</v>
      </c>
      <c r="BB43" s="6">
        <f t="shared" si="25"/>
        <v>62.7194429175454</v>
      </c>
      <c r="BC43" s="6">
        <f t="shared" si="25"/>
        <v>65.332753039109789</v>
      </c>
      <c r="BD43" s="6">
        <f t="shared" si="25"/>
        <v>67.946063160674186</v>
      </c>
      <c r="BE43" s="6">
        <f t="shared" si="25"/>
        <v>70.559373282238582</v>
      </c>
      <c r="BF43" s="6">
        <f t="shared" si="25"/>
        <v>73.172683403802978</v>
      </c>
      <c r="BG43" s="6">
        <f t="shared" si="25"/>
        <v>75.785993525367374</v>
      </c>
      <c r="BH43" s="6">
        <f t="shared" si="25"/>
        <v>78.399303646931756</v>
      </c>
      <c r="BI43" s="6">
        <f t="shared" si="25"/>
        <v>81.012613768496152</v>
      </c>
      <c r="BJ43" s="6">
        <f t="shared" si="25"/>
        <v>83.625923890060548</v>
      </c>
      <c r="BK43" s="6">
        <f t="shared" si="25"/>
        <v>86.23923401162493</v>
      </c>
      <c r="BL43" s="6">
        <f t="shared" si="25"/>
        <v>88.852544133189326</v>
      </c>
      <c r="BM43" s="6">
        <f t="shared" si="24"/>
        <v>91.465854254753722</v>
      </c>
      <c r="BN43" s="6">
        <f t="shared" si="24"/>
        <v>94.079164376318104</v>
      </c>
      <c r="BO43" s="6">
        <f t="shared" si="24"/>
        <v>96.6924744978825</v>
      </c>
      <c r="BP43" s="6">
        <f t="shared" si="24"/>
        <v>99.305784619446896</v>
      </c>
      <c r="BQ43" s="6">
        <f t="shared" si="24"/>
        <v>101.91909474101128</v>
      </c>
      <c r="BR43" s="2">
        <f t="shared" si="15"/>
        <v>2.8412016474526707E-7</v>
      </c>
      <c r="BS43" s="2">
        <f t="shared" si="15"/>
        <v>1.9865714264799753E-8</v>
      </c>
      <c r="BT43" s="2">
        <f t="shared" si="15"/>
        <v>1.3919615669258624E-9</v>
      </c>
      <c r="BU43" s="2">
        <f t="shared" si="15"/>
        <v>9.7721873632392518E-11</v>
      </c>
      <c r="BV43" s="2">
        <f t="shared" si="15"/>
        <v>6.8727132117516527E-12</v>
      </c>
      <c r="BW43" s="2">
        <f t="shared" si="15"/>
        <v>4.8414479255982517E-13</v>
      </c>
      <c r="BX43" s="2">
        <f t="shared" si="15"/>
        <v>3.4156916034456967E-14</v>
      </c>
      <c r="BY43" s="2">
        <f t="shared" si="15"/>
        <v>2.4131821945440624E-15</v>
      </c>
      <c r="BZ43" s="2">
        <f t="shared" si="15"/>
        <v>1.7071296850697791E-16</v>
      </c>
      <c r="CA43" s="2">
        <f t="shared" si="22"/>
        <v>1.2091193240666497E-17</v>
      </c>
      <c r="CB43" s="2">
        <f t="shared" si="22"/>
        <v>8.5735997696638972E-19</v>
      </c>
      <c r="CC43" s="2">
        <f t="shared" si="22"/>
        <v>6.0857926226084638E-20</v>
      </c>
      <c r="CD43" s="2">
        <f t="shared" si="22"/>
        <v>4.3241667332233932E-21</v>
      </c>
      <c r="CE43" s="2">
        <f t="shared" si="22"/>
        <v>3.0753395451148678E-22</v>
      </c>
      <c r="CF43" s="2">
        <f t="shared" si="22"/>
        <v>2.1890988571942261E-23</v>
      </c>
      <c r="CG43" s="2">
        <f t="shared" si="22"/>
        <v>1.5595440878343623E-24</v>
      </c>
      <c r="CH43" s="2">
        <f t="shared" si="22"/>
        <v>1.1119110283338829E-25</v>
      </c>
      <c r="CI43" s="2">
        <f t="shared" si="22"/>
        <v>7.9334892750869174E-27</v>
      </c>
      <c r="CJ43" s="2">
        <f t="shared" si="22"/>
        <v>5.6645239498169721E-28</v>
      </c>
      <c r="CK43" s="2">
        <f t="shared" si="22"/>
        <v>4.0471753282536933E-29</v>
      </c>
    </row>
    <row r="44" spans="1:89" x14ac:dyDescent="0.25">
      <c r="A44" s="5">
        <f t="shared" si="16"/>
        <v>45</v>
      </c>
      <c r="B44" s="5">
        <f t="shared" si="17"/>
        <v>115</v>
      </c>
      <c r="C44" s="8">
        <f t="shared" si="2"/>
        <v>388.16</v>
      </c>
      <c r="D44" s="2">
        <f t="shared" si="11"/>
        <v>6.3291139240506327E-14</v>
      </c>
      <c r="E44" s="2">
        <f t="shared" si="3"/>
        <v>0.27570069501271693</v>
      </c>
      <c r="F44" s="2">
        <f t="shared" si="12"/>
        <v>0.6188406761934222</v>
      </c>
      <c r="G44" s="7">
        <f t="shared" si="4"/>
        <v>-0.20842114800149458</v>
      </c>
      <c r="H44" s="10"/>
      <c r="I44" s="6">
        <f t="shared" si="5"/>
        <v>115</v>
      </c>
      <c r="J44" s="2">
        <f t="shared" si="27"/>
        <v>0.03</v>
      </c>
      <c r="K44" s="2">
        <f t="shared" si="27"/>
        <v>0.04</v>
      </c>
      <c r="L44" s="2">
        <f t="shared" si="26"/>
        <v>4.4999999999999998E-2</v>
      </c>
      <c r="M44" s="2">
        <f t="shared" si="26"/>
        <v>4.4999999999999998E-2</v>
      </c>
      <c r="N44" s="2">
        <f t="shared" si="26"/>
        <v>4.4999999999999998E-2</v>
      </c>
      <c r="O44" s="2">
        <f t="shared" si="26"/>
        <v>3.9999897000831765E-2</v>
      </c>
      <c r="P44" s="2">
        <f t="shared" si="26"/>
        <v>2.7182856251343725E-2</v>
      </c>
      <c r="Q44" s="2">
        <f t="shared" si="26"/>
        <v>3.2305713005459759E-3</v>
      </c>
      <c r="R44" s="2">
        <f t="shared" si="26"/>
        <v>2.6454522192423505E-4</v>
      </c>
      <c r="S44" s="2">
        <f t="shared" si="26"/>
        <v>2.0904348704939844E-5</v>
      </c>
      <c r="T44" s="2">
        <f t="shared" si="26"/>
        <v>1.7649081208381824E-6</v>
      </c>
      <c r="U44" s="2">
        <f t="shared" si="26"/>
        <v>1.4609903228546273E-7</v>
      </c>
      <c r="V44" s="2">
        <f t="shared" si="26"/>
        <v>9.2686217689763599E-9</v>
      </c>
      <c r="W44" s="2">
        <f t="shared" si="26"/>
        <v>5.7654474527879523E-10</v>
      </c>
      <c r="X44" s="2">
        <f t="shared" si="26"/>
        <v>3.4897790213150874E-11</v>
      </c>
      <c r="Y44" s="2">
        <f t="shared" si="26"/>
        <v>2.0295232161515741E-12</v>
      </c>
      <c r="Z44" s="2">
        <f t="shared" si="26"/>
        <v>1.1073808536821161E-13</v>
      </c>
      <c r="AA44" s="2">
        <f t="shared" si="26"/>
        <v>8.0635498278525114E-15</v>
      </c>
      <c r="AB44" s="2">
        <f t="shared" si="20"/>
        <v>4.8849813083506892E-16</v>
      </c>
      <c r="AC44" s="2">
        <f t="shared" si="20"/>
        <v>0</v>
      </c>
      <c r="AD44" s="2">
        <f t="shared" si="29"/>
        <v>6826729.7161639445</v>
      </c>
      <c r="AE44" s="2">
        <f t="shared" si="29"/>
        <v>487070.63249087398</v>
      </c>
      <c r="AF44" s="2">
        <f t="shared" si="29"/>
        <v>34825.042246640252</v>
      </c>
      <c r="AG44" s="2">
        <f t="shared" si="29"/>
        <v>2494.7810514383436</v>
      </c>
      <c r="AH44" s="2">
        <f t="shared" si="29"/>
        <v>179.03781232851139</v>
      </c>
      <c r="AI44" s="2">
        <f t="shared" si="29"/>
        <v>12.869669099221074</v>
      </c>
      <c r="AJ44" s="2">
        <f t="shared" si="29"/>
        <v>0.92650136403927952</v>
      </c>
      <c r="AK44" s="2">
        <f t="shared" si="29"/>
        <v>6.6793248871776387E-2</v>
      </c>
      <c r="AL44" s="2">
        <f t="shared" si="29"/>
        <v>4.8215179852320557E-3</v>
      </c>
      <c r="AM44" s="2">
        <f t="shared" si="29"/>
        <v>3.4846651915482522E-4</v>
      </c>
      <c r="AN44" s="2">
        <f t="shared" si="29"/>
        <v>2.5213291007227143E-5</v>
      </c>
      <c r="AO44" s="2">
        <f t="shared" si="29"/>
        <v>1.8262395711892058E-6</v>
      </c>
      <c r="AP44" s="2">
        <f t="shared" si="29"/>
        <v>1.3240889119255482E-7</v>
      </c>
      <c r="AQ44" s="2">
        <f t="shared" si="29"/>
        <v>9.6090791365209627E-9</v>
      </c>
      <c r="AR44" s="2">
        <f t="shared" si="29"/>
        <v>6.9795580724712254E-10</v>
      </c>
      <c r="AS44" s="2">
        <f t="shared" si="29"/>
        <v>5.0738070208182382E-11</v>
      </c>
      <c r="AT44" s="2">
        <f t="shared" si="28"/>
        <v>3.6913052222841597E-12</v>
      </c>
      <c r="AU44" s="2">
        <f t="shared" si="28"/>
        <v>2.6874951609515571E-13</v>
      </c>
      <c r="AV44" s="2">
        <f t="shared" si="28"/>
        <v>1.9580343710063137E-14</v>
      </c>
      <c r="AW44" s="2">
        <f t="shared" si="28"/>
        <v>1.4275202258743509E-15</v>
      </c>
      <c r="AX44" s="6">
        <f t="shared" si="25"/>
        <v>51.862248888177099</v>
      </c>
      <c r="AY44" s="6">
        <f t="shared" si="25"/>
        <v>54.455361332585959</v>
      </c>
      <c r="AZ44" s="6">
        <f t="shared" si="25"/>
        <v>57.048473776994811</v>
      </c>
      <c r="BA44" s="6">
        <f t="shared" si="25"/>
        <v>59.641586221403664</v>
      </c>
      <c r="BB44" s="6">
        <f t="shared" si="25"/>
        <v>62.234698665812516</v>
      </c>
      <c r="BC44" s="6">
        <f t="shared" si="25"/>
        <v>64.827811110221376</v>
      </c>
      <c r="BD44" s="6">
        <f t="shared" si="25"/>
        <v>67.420923554630235</v>
      </c>
      <c r="BE44" s="6">
        <f t="shared" si="25"/>
        <v>70.014035999039095</v>
      </c>
      <c r="BF44" s="6">
        <f t="shared" si="25"/>
        <v>72.60714844344794</v>
      </c>
      <c r="BG44" s="6">
        <f t="shared" si="25"/>
        <v>75.2002608878568</v>
      </c>
      <c r="BH44" s="6">
        <f t="shared" si="25"/>
        <v>77.793373332265659</v>
      </c>
      <c r="BI44" s="6">
        <f t="shared" si="25"/>
        <v>80.386485776674505</v>
      </c>
      <c r="BJ44" s="6">
        <f t="shared" si="25"/>
        <v>82.979598221083364</v>
      </c>
      <c r="BK44" s="6">
        <f t="shared" si="25"/>
        <v>85.572710665492224</v>
      </c>
      <c r="BL44" s="6">
        <f t="shared" si="25"/>
        <v>88.165823109901069</v>
      </c>
      <c r="BM44" s="6">
        <f t="shared" si="24"/>
        <v>90.758935554309929</v>
      </c>
      <c r="BN44" s="6">
        <f t="shared" si="24"/>
        <v>93.352047998718788</v>
      </c>
      <c r="BO44" s="6">
        <f t="shared" si="24"/>
        <v>95.945160443127634</v>
      </c>
      <c r="BP44" s="6">
        <f t="shared" si="24"/>
        <v>98.538272887536493</v>
      </c>
      <c r="BQ44" s="6">
        <f t="shared" si="24"/>
        <v>101.13138533194535</v>
      </c>
      <c r="BR44" s="2">
        <f t="shared" si="15"/>
        <v>4.3207151363659159E-7</v>
      </c>
      <c r="BS44" s="2">
        <f t="shared" si="15"/>
        <v>3.082725558798326E-8</v>
      </c>
      <c r="BT44" s="2">
        <f t="shared" si="15"/>
        <v>2.2041166084385196E-9</v>
      </c>
      <c r="BU44" s="2">
        <f t="shared" si="15"/>
        <v>1.5789753519936304E-10</v>
      </c>
      <c r="BV44" s="2">
        <f t="shared" si="15"/>
        <v>1.1331507117633906E-11</v>
      </c>
      <c r="BW44" s="2">
        <f t="shared" si="15"/>
        <v>8.1453601915783327E-13</v>
      </c>
      <c r="BX44" s="2">
        <f t="shared" si="15"/>
        <v>5.863932684349351E-14</v>
      </c>
      <c r="BY44" s="2">
        <f t="shared" si="15"/>
        <v>4.2274208147978633E-15</v>
      </c>
      <c r="BZ44" s="2">
        <f t="shared" si="15"/>
        <v>3.0515936615635785E-16</v>
      </c>
      <c r="CA44" s="2">
        <f t="shared" si="22"/>
        <v>2.2054842984503222E-17</v>
      </c>
      <c r="CB44" s="2">
        <f t="shared" si="22"/>
        <v>1.5957779118485297E-18</v>
      </c>
      <c r="CC44" s="2">
        <f t="shared" si="22"/>
        <v>1.1558478298655073E-19</v>
      </c>
      <c r="CD44" s="2">
        <f t="shared" si="22"/>
        <v>8.3803095691433071E-21</v>
      </c>
      <c r="CE44" s="2">
        <f t="shared" si="22"/>
        <v>6.0816956560233093E-22</v>
      </c>
      <c r="CF44" s="2">
        <f t="shared" si="22"/>
        <v>4.4174418180186567E-23</v>
      </c>
      <c r="CG44" s="2">
        <f t="shared" si="22"/>
        <v>3.2112702663402111E-24</v>
      </c>
      <c r="CH44" s="2">
        <f t="shared" si="22"/>
        <v>2.3362691280277745E-25</v>
      </c>
      <c r="CI44" s="2">
        <f t="shared" si="22"/>
        <v>1.7009463043996527E-26</v>
      </c>
      <c r="CJ44" s="2">
        <f t="shared" si="22"/>
        <v>1.2392622601305531E-27</v>
      </c>
      <c r="CK44" s="2">
        <f t="shared" si="22"/>
        <v>9.0349381384451652E-29</v>
      </c>
    </row>
    <row r="45" spans="1:89" x14ac:dyDescent="0.25">
      <c r="A45" s="5">
        <f t="shared" si="16"/>
        <v>46.5</v>
      </c>
      <c r="B45" s="5">
        <f t="shared" si="17"/>
        <v>118</v>
      </c>
      <c r="C45" s="8">
        <f t="shared" si="2"/>
        <v>391.16</v>
      </c>
      <c r="D45" s="2">
        <f t="shared" si="11"/>
        <v>6.3291139240506327E-14</v>
      </c>
      <c r="E45" s="2">
        <f t="shared" si="3"/>
        <v>0.28669550458923271</v>
      </c>
      <c r="F45" s="2">
        <f t="shared" si="12"/>
        <v>0.6445346902328476</v>
      </c>
      <c r="G45" s="7">
        <f t="shared" si="4"/>
        <v>-0.19075370302546066</v>
      </c>
      <c r="H45" s="10"/>
      <c r="I45" s="6">
        <f t="shared" si="5"/>
        <v>118</v>
      </c>
      <c r="J45" s="2">
        <f t="shared" si="27"/>
        <v>0.03</v>
      </c>
      <c r="K45" s="2">
        <f t="shared" si="27"/>
        <v>0.04</v>
      </c>
      <c r="L45" s="2">
        <f t="shared" si="26"/>
        <v>4.4999999999999998E-2</v>
      </c>
      <c r="M45" s="2">
        <f t="shared" si="26"/>
        <v>4.4999999999999998E-2</v>
      </c>
      <c r="N45" s="2">
        <f t="shared" si="26"/>
        <v>4.4999999999999998E-2</v>
      </c>
      <c r="O45" s="2">
        <f t="shared" si="26"/>
        <v>3.999999998128087E-2</v>
      </c>
      <c r="P45" s="2">
        <f t="shared" si="26"/>
        <v>3.5709164190071294E-2</v>
      </c>
      <c r="Q45" s="2">
        <f t="shared" si="26"/>
        <v>5.477133901136572E-3</v>
      </c>
      <c r="R45" s="2">
        <f t="shared" si="26"/>
        <v>4.6787904993104534E-4</v>
      </c>
      <c r="S45" s="2">
        <f t="shared" si="26"/>
        <v>3.7779530599013618E-5</v>
      </c>
      <c r="T45" s="2">
        <f t="shared" si="26"/>
        <v>3.2541560833476703E-6</v>
      </c>
      <c r="U45" s="2">
        <f t="shared" si="26"/>
        <v>2.7479422783471817E-7</v>
      </c>
      <c r="V45" s="2">
        <f t="shared" si="26"/>
        <v>1.7783421253358969E-8</v>
      </c>
      <c r="W45" s="2">
        <f t="shared" si="26"/>
        <v>1.1284248135901008E-9</v>
      </c>
      <c r="X45" s="2">
        <f t="shared" si="26"/>
        <v>6.9674976899136712E-11</v>
      </c>
      <c r="Y45" s="2">
        <f t="shared" si="26"/>
        <v>4.1334446976293295E-12</v>
      </c>
      <c r="Z45" s="2">
        <f t="shared" si="26"/>
        <v>2.3006929694702191E-13</v>
      </c>
      <c r="AA45" s="2">
        <f t="shared" si="26"/>
        <v>1.708633234898116E-14</v>
      </c>
      <c r="AB45" s="2">
        <f t="shared" si="20"/>
        <v>1.0574874309554616E-15</v>
      </c>
      <c r="AC45" s="2">
        <f t="shared" si="20"/>
        <v>0</v>
      </c>
      <c r="AD45" s="2">
        <f t="shared" si="29"/>
        <v>10316288.386206161</v>
      </c>
      <c r="AE45" s="2">
        <f t="shared" si="29"/>
        <v>750836.28980687575</v>
      </c>
      <c r="AF45" s="2">
        <f t="shared" si="29"/>
        <v>54762.977223610811</v>
      </c>
      <c r="AG45" s="2">
        <f t="shared" si="29"/>
        <v>4001.9303336303883</v>
      </c>
      <c r="AH45" s="2">
        <f t="shared" si="29"/>
        <v>292.97002281653147</v>
      </c>
      <c r="AI45" s="2">
        <f t="shared" si="29"/>
        <v>21.482599137318491</v>
      </c>
      <c r="AJ45" s="2">
        <f t="shared" si="29"/>
        <v>1.5776339722155561</v>
      </c>
      <c r="AK45" s="2">
        <f t="shared" si="29"/>
        <v>0.11602010331076501</v>
      </c>
      <c r="AL45" s="2">
        <f t="shared" si="29"/>
        <v>8.5432819460184994E-3</v>
      </c>
      <c r="AM45" s="2">
        <f t="shared" si="29"/>
        <v>6.2985716169941031E-4</v>
      </c>
      <c r="AN45" s="2">
        <f t="shared" si="29"/>
        <v>4.6489024645730323E-5</v>
      </c>
      <c r="AO45" s="2">
        <f t="shared" si="29"/>
        <v>3.4349337473479582E-6</v>
      </c>
      <c r="AP45" s="2">
        <f t="shared" si="29"/>
        <v>2.5404890733599508E-7</v>
      </c>
      <c r="AQ45" s="2">
        <f t="shared" si="29"/>
        <v>1.880708041148898E-8</v>
      </c>
      <c r="AR45" s="2">
        <f t="shared" si="29"/>
        <v>1.393499569805213E-9</v>
      </c>
      <c r="AS45" s="2">
        <f t="shared" si="29"/>
        <v>1.0333609495575597E-10</v>
      </c>
      <c r="AT45" s="2">
        <f t="shared" si="28"/>
        <v>7.6689717471518786E-12</v>
      </c>
      <c r="AU45" s="2">
        <f t="shared" si="28"/>
        <v>5.6956573396960418E-13</v>
      </c>
      <c r="AV45" s="2">
        <f t="shared" si="28"/>
        <v>4.2330691669795084E-14</v>
      </c>
      <c r="AW45" s="2">
        <f t="shared" si="28"/>
        <v>3.1481551758436027E-15</v>
      </c>
      <c r="AX45" s="6">
        <f t="shared" si="25"/>
        <v>51.464491585118168</v>
      </c>
      <c r="AY45" s="6">
        <f t="shared" si="25"/>
        <v>54.037716164374075</v>
      </c>
      <c r="AZ45" s="6">
        <f t="shared" si="25"/>
        <v>56.610940743629989</v>
      </c>
      <c r="BA45" s="6">
        <f t="shared" si="25"/>
        <v>59.184165322885896</v>
      </c>
      <c r="BB45" s="6">
        <f t="shared" si="25"/>
        <v>61.757389902141803</v>
      </c>
      <c r="BC45" s="6">
        <f t="shared" si="25"/>
        <v>64.330614481397717</v>
      </c>
      <c r="BD45" s="6">
        <f t="shared" si="25"/>
        <v>66.903839060653624</v>
      </c>
      <c r="BE45" s="6">
        <f t="shared" si="25"/>
        <v>69.477063639909531</v>
      </c>
      <c r="BF45" s="6">
        <f t="shared" si="25"/>
        <v>72.050288219165438</v>
      </c>
      <c r="BG45" s="6">
        <f t="shared" si="25"/>
        <v>74.623512798421359</v>
      </c>
      <c r="BH45" s="6">
        <f t="shared" si="25"/>
        <v>77.196737377677266</v>
      </c>
      <c r="BI45" s="6">
        <f t="shared" si="25"/>
        <v>79.769961956933173</v>
      </c>
      <c r="BJ45" s="6">
        <f t="shared" si="25"/>
        <v>82.34318653618908</v>
      </c>
      <c r="BK45" s="6">
        <f t="shared" si="25"/>
        <v>84.916411115444987</v>
      </c>
      <c r="BL45" s="6">
        <f t="shared" si="25"/>
        <v>87.489635694700894</v>
      </c>
      <c r="BM45" s="6">
        <f t="shared" si="24"/>
        <v>90.062860273956801</v>
      </c>
      <c r="BN45" s="6">
        <f t="shared" si="24"/>
        <v>92.636084853212708</v>
      </c>
      <c r="BO45" s="6">
        <f t="shared" si="24"/>
        <v>95.209309432468615</v>
      </c>
      <c r="BP45" s="6">
        <f t="shared" si="24"/>
        <v>97.782534011724522</v>
      </c>
      <c r="BQ45" s="6">
        <f t="shared" si="24"/>
        <v>100.35575859098043</v>
      </c>
      <c r="BR45" s="2">
        <f t="shared" si="15"/>
        <v>6.5292965731014962E-7</v>
      </c>
      <c r="BS45" s="2">
        <f t="shared" si="15"/>
        <v>4.7521284532034004E-8</v>
      </c>
      <c r="BT45" s="2">
        <f t="shared" si="15"/>
        <v>3.4660112272341248E-9</v>
      </c>
      <c r="BU45" s="2">
        <f t="shared" si="15"/>
        <v>2.5328673027480891E-10</v>
      </c>
      <c r="BV45" s="2">
        <f t="shared" si="15"/>
        <v>1.8542406515609862E-11</v>
      </c>
      <c r="BW45" s="2">
        <f t="shared" si="15"/>
        <v>1.3596581734677964E-12</v>
      </c>
      <c r="BX45" s="2">
        <f t="shared" si="15"/>
        <v>9.9850251411612283E-14</v>
      </c>
      <c r="BY45" s="2">
        <f t="shared" si="15"/>
        <v>7.3430445134680292E-15</v>
      </c>
      <c r="BZ45" s="2">
        <f t="shared" si="15"/>
        <v>5.4071404721879093E-16</v>
      </c>
      <c r="CA45" s="2">
        <f t="shared" si="22"/>
        <v>3.9864377322768102E-17</v>
      </c>
      <c r="CB45" s="2">
        <f t="shared" si="22"/>
        <v>2.9423433320069589E-18</v>
      </c>
      <c r="CC45" s="2">
        <f t="shared" si="22"/>
        <v>2.1740087008520594E-19</v>
      </c>
      <c r="CD45" s="2">
        <f t="shared" si="22"/>
        <v>1.6079044768095221E-20</v>
      </c>
      <c r="CE45" s="2">
        <f t="shared" si="22"/>
        <v>1.1903215450306864E-21</v>
      </c>
      <c r="CF45" s="2">
        <f t="shared" si="22"/>
        <v>8.819617530411634E-23</v>
      </c>
      <c r="CG45" s="2">
        <f t="shared" si="22"/>
        <v>6.5402591744144891E-24</v>
      </c>
      <c r="CH45" s="2">
        <f t="shared" si="22"/>
        <v>4.8537795868048115E-25</v>
      </c>
      <c r="CI45" s="2">
        <f t="shared" si="22"/>
        <v>3.6048464175290737E-26</v>
      </c>
      <c r="CJ45" s="2">
        <f t="shared" si="22"/>
        <v>2.6791577006199167E-27</v>
      </c>
      <c r="CK45" s="2">
        <f t="shared" si="22"/>
        <v>1.9925032758503722E-28</v>
      </c>
    </row>
    <row r="46" spans="1:89" x14ac:dyDescent="0.25">
      <c r="A46" s="5">
        <f t="shared" si="16"/>
        <v>48</v>
      </c>
      <c r="B46" s="5">
        <f t="shared" si="17"/>
        <v>121</v>
      </c>
      <c r="C46" s="8">
        <f t="shared" si="2"/>
        <v>394.16</v>
      </c>
      <c r="D46" s="2">
        <f t="shared" si="11"/>
        <v>6.3291139240506327E-14</v>
      </c>
      <c r="E46" s="2">
        <f t="shared" si="3"/>
        <v>0.29681934361721446</v>
      </c>
      <c r="F46" s="2">
        <f t="shared" si="12"/>
        <v>0.66913568042582383</v>
      </c>
      <c r="G46" s="7">
        <f t="shared" si="4"/>
        <v>-0.17448581155100237</v>
      </c>
      <c r="H46" s="10"/>
      <c r="I46" s="6">
        <f t="shared" si="5"/>
        <v>121</v>
      </c>
      <c r="J46" s="2">
        <f t="shared" si="27"/>
        <v>0.03</v>
      </c>
      <c r="K46" s="2">
        <f t="shared" si="27"/>
        <v>0.04</v>
      </c>
      <c r="L46" s="2">
        <f t="shared" si="26"/>
        <v>4.4999999999999998E-2</v>
      </c>
      <c r="M46" s="2">
        <f t="shared" si="26"/>
        <v>4.4999999999999998E-2</v>
      </c>
      <c r="N46" s="2">
        <f t="shared" si="26"/>
        <v>4.4999999999999998E-2</v>
      </c>
      <c r="O46" s="2">
        <f t="shared" si="26"/>
        <v>3.9999999999999987E-2</v>
      </c>
      <c r="P46" s="2">
        <f t="shared" si="26"/>
        <v>4.1868024401824494E-2</v>
      </c>
      <c r="Q46" s="2">
        <f t="shared" si="26"/>
        <v>9.0578645541630979E-3</v>
      </c>
      <c r="R46" s="2">
        <f t="shared" si="26"/>
        <v>8.1929631592861482E-4</v>
      </c>
      <c r="S46" s="2">
        <f t="shared" si="26"/>
        <v>6.766520887508953E-5</v>
      </c>
      <c r="T46" s="2">
        <f t="shared" si="26"/>
        <v>5.9450504498381749E-6</v>
      </c>
      <c r="U46" s="2">
        <f t="shared" si="26"/>
        <v>5.119655203245088E-7</v>
      </c>
      <c r="V46" s="2">
        <f t="shared" si="26"/>
        <v>3.3787581416033778E-8</v>
      </c>
      <c r="W46" s="2">
        <f t="shared" si="26"/>
        <v>2.1863637233998644E-9</v>
      </c>
      <c r="X46" s="2">
        <f t="shared" si="26"/>
        <v>1.3766845996521226E-10</v>
      </c>
      <c r="Y46" s="2">
        <f t="shared" si="26"/>
        <v>8.3287021723776887E-12</v>
      </c>
      <c r="Z46" s="2">
        <f t="shared" si="26"/>
        <v>4.7274850700773634E-13</v>
      </c>
      <c r="AA46" s="2">
        <f t="shared" si="26"/>
        <v>3.5804692544161298E-14</v>
      </c>
      <c r="AB46" s="2">
        <f t="shared" si="20"/>
        <v>2.2620794126737565E-15</v>
      </c>
      <c r="AC46" s="2">
        <f t="shared" si="20"/>
        <v>0</v>
      </c>
      <c r="AD46" s="2">
        <f t="shared" si="29"/>
        <v>15493647.10736971</v>
      </c>
      <c r="AE46" s="2">
        <f t="shared" si="29"/>
        <v>1149969.9806629559</v>
      </c>
      <c r="AF46" s="2">
        <f t="shared" si="29"/>
        <v>85534.024421395559</v>
      </c>
      <c r="AG46" s="2">
        <f t="shared" si="29"/>
        <v>6374.2866045236742</v>
      </c>
      <c r="AH46" s="2">
        <f t="shared" si="29"/>
        <v>475.87742332581581</v>
      </c>
      <c r="AI46" s="2">
        <f t="shared" si="29"/>
        <v>35.585107501986833</v>
      </c>
      <c r="AJ46" s="2">
        <f t="shared" si="29"/>
        <v>2.6649985028038183</v>
      </c>
      <c r="AK46" s="2">
        <f t="shared" si="29"/>
        <v>0.19986326617824615</v>
      </c>
      <c r="AL46" s="2">
        <f t="shared" si="29"/>
        <v>1.5008360766335152E-2</v>
      </c>
      <c r="AM46" s="2">
        <f t="shared" si="29"/>
        <v>1.1283898737162201E-3</v>
      </c>
      <c r="AN46" s="2">
        <f t="shared" si="29"/>
        <v>8.4932898837042996E-5</v>
      </c>
      <c r="AO46" s="2">
        <f t="shared" si="29"/>
        <v>6.3995894813621921E-6</v>
      </c>
      <c r="AP46" s="2">
        <f t="shared" si="29"/>
        <v>4.8267985101217506E-7</v>
      </c>
      <c r="AQ46" s="2">
        <f t="shared" si="29"/>
        <v>3.6439396016938548E-8</v>
      </c>
      <c r="AR46" s="2">
        <f t="shared" si="29"/>
        <v>2.753369207931342E-9</v>
      </c>
      <c r="AS46" s="2">
        <f t="shared" si="29"/>
        <v>2.0821756623300565E-10</v>
      </c>
      <c r="AT46" s="2">
        <f t="shared" si="28"/>
        <v>1.5758325234718329E-11</v>
      </c>
      <c r="AU46" s="2">
        <f t="shared" si="28"/>
        <v>1.1935050988147181E-12</v>
      </c>
      <c r="AV46" s="2">
        <f t="shared" si="28"/>
        <v>9.0457212937563619E-14</v>
      </c>
      <c r="AW46" s="2">
        <f t="shared" si="28"/>
        <v>6.860429372019795E-15</v>
      </c>
      <c r="AX46" s="6">
        <f t="shared" ref="AX46:BM62" si="30">J$8/$C46</f>
        <v>51.072789041086928</v>
      </c>
      <c r="AY46" s="6">
        <f t="shared" si="30"/>
        <v>53.626428493141276</v>
      </c>
      <c r="AZ46" s="6">
        <f t="shared" si="30"/>
        <v>56.180067945195617</v>
      </c>
      <c r="BA46" s="6">
        <f t="shared" si="30"/>
        <v>58.733707397249965</v>
      </c>
      <c r="BB46" s="6">
        <f t="shared" si="30"/>
        <v>61.287346849304313</v>
      </c>
      <c r="BC46" s="6">
        <f t="shared" si="30"/>
        <v>63.840986301358654</v>
      </c>
      <c r="BD46" s="6">
        <f t="shared" si="30"/>
        <v>66.39462575341301</v>
      </c>
      <c r="BE46" s="6">
        <f t="shared" si="30"/>
        <v>68.948265205467365</v>
      </c>
      <c r="BF46" s="6">
        <f t="shared" si="30"/>
        <v>71.501904657521706</v>
      </c>
      <c r="BG46" s="6">
        <f t="shared" si="30"/>
        <v>74.055544109576047</v>
      </c>
      <c r="BH46" s="6">
        <f t="shared" si="30"/>
        <v>76.609183561630402</v>
      </c>
      <c r="BI46" s="6">
        <f t="shared" si="30"/>
        <v>79.162823013684744</v>
      </c>
      <c r="BJ46" s="6">
        <f t="shared" si="30"/>
        <v>81.716462465739085</v>
      </c>
      <c r="BK46" s="6">
        <f t="shared" si="30"/>
        <v>84.27010191779344</v>
      </c>
      <c r="BL46" s="6">
        <f t="shared" si="30"/>
        <v>86.823741369847781</v>
      </c>
      <c r="BM46" s="6">
        <f t="shared" si="24"/>
        <v>89.377380821902122</v>
      </c>
      <c r="BN46" s="6">
        <f t="shared" si="24"/>
        <v>91.931020273956477</v>
      </c>
      <c r="BO46" s="6">
        <f t="shared" si="24"/>
        <v>94.484659726010818</v>
      </c>
      <c r="BP46" s="6">
        <f t="shared" si="24"/>
        <v>97.038299178065159</v>
      </c>
      <c r="BQ46" s="6">
        <f t="shared" si="24"/>
        <v>99.591938630119515</v>
      </c>
      <c r="BR46" s="2">
        <f t="shared" si="15"/>
        <v>9.8061058902936151E-7</v>
      </c>
      <c r="BS46" s="2">
        <f t="shared" si="15"/>
        <v>7.2782910535583381E-8</v>
      </c>
      <c r="BT46" s="2">
        <f t="shared" si="15"/>
        <v>5.4135458600053109E-9</v>
      </c>
      <c r="BU46" s="2">
        <f t="shared" si="15"/>
        <v>4.0343586134400422E-10</v>
      </c>
      <c r="BV46" s="2">
        <f t="shared" si="15"/>
        <v>3.0118824269362036E-11</v>
      </c>
      <c r="BW46" s="2">
        <f t="shared" si="15"/>
        <v>2.2522219940164257E-12</v>
      </c>
      <c r="BX46" s="2">
        <f t="shared" si="15"/>
        <v>1.6867079132226179E-13</v>
      </c>
      <c r="BY46" s="2">
        <f t="shared" si="15"/>
        <v>1.2649573808878228E-14</v>
      </c>
      <c r="BZ46" s="2">
        <f t="shared" si="15"/>
        <v>9.4989625103630054E-16</v>
      </c>
      <c r="CA46" s="2">
        <f t="shared" si="22"/>
        <v>7.1417080614971241E-17</v>
      </c>
      <c r="CB46" s="2">
        <f t="shared" si="22"/>
        <v>5.3754999263938368E-18</v>
      </c>
      <c r="CC46" s="2">
        <f t="shared" si="22"/>
        <v>4.0503730894686629E-19</v>
      </c>
      <c r="CD46" s="2">
        <f t="shared" si="22"/>
        <v>3.0549357658992685E-20</v>
      </c>
      <c r="CE46" s="2">
        <f t="shared" si="22"/>
        <v>2.3062908871477479E-21</v>
      </c>
      <c r="CF46" s="2">
        <f t="shared" si="22"/>
        <v>1.7426387391969414E-22</v>
      </c>
      <c r="CG46" s="2">
        <f t="shared" si="22"/>
        <v>1.3178326976772065E-23</v>
      </c>
      <c r="CH46" s="2">
        <f t="shared" si="22"/>
        <v>9.9736235662772474E-25</v>
      </c>
      <c r="CI46" s="2">
        <f t="shared" si="22"/>
        <v>7.5538297393335916E-26</v>
      </c>
      <c r="CJ46" s="2">
        <f t="shared" si="22"/>
        <v>5.7251400593394443E-27</v>
      </c>
      <c r="CK46" s="2">
        <f t="shared" si="22"/>
        <v>4.3420439063416329E-28</v>
      </c>
    </row>
    <row r="47" spans="1:89" x14ac:dyDescent="0.25">
      <c r="A47" s="5">
        <f t="shared" si="16"/>
        <v>49.5</v>
      </c>
      <c r="B47" s="5">
        <f t="shared" si="17"/>
        <v>124</v>
      </c>
      <c r="C47" s="8">
        <f t="shared" si="2"/>
        <v>397.16</v>
      </c>
      <c r="D47" s="2">
        <f t="shared" si="11"/>
        <v>6.3291139240506327E-14</v>
      </c>
      <c r="E47" s="2">
        <f t="shared" si="3"/>
        <v>0.30549992110720209</v>
      </c>
      <c r="F47" s="2">
        <f t="shared" si="12"/>
        <v>0.69097592826727261</v>
      </c>
      <c r="G47" s="7">
        <f t="shared" si="4"/>
        <v>-0.16053708200755215</v>
      </c>
      <c r="H47" s="10"/>
      <c r="I47" s="6">
        <f t="shared" si="5"/>
        <v>124</v>
      </c>
      <c r="J47" s="2">
        <f t="shared" si="27"/>
        <v>0.03</v>
      </c>
      <c r="K47" s="2">
        <f t="shared" si="27"/>
        <v>0.04</v>
      </c>
      <c r="L47" s="2">
        <f t="shared" si="26"/>
        <v>4.4999999999999998E-2</v>
      </c>
      <c r="M47" s="2">
        <f t="shared" si="26"/>
        <v>4.4999999999999998E-2</v>
      </c>
      <c r="N47" s="2">
        <f t="shared" si="26"/>
        <v>4.4999999999999998E-2</v>
      </c>
      <c r="O47" s="2">
        <f t="shared" si="26"/>
        <v>0.04</v>
      </c>
      <c r="P47" s="2">
        <f t="shared" si="26"/>
        <v>4.4483219487612503E-2</v>
      </c>
      <c r="Q47" s="2">
        <f t="shared" si="26"/>
        <v>1.4465449088988613E-2</v>
      </c>
      <c r="R47" s="2">
        <f t="shared" si="26"/>
        <v>1.419355658500912E-3</v>
      </c>
      <c r="S47" s="2">
        <f t="shared" si="26"/>
        <v>1.2012010896125024E-4</v>
      </c>
      <c r="T47" s="2">
        <f t="shared" si="26"/>
        <v>1.076368249487314E-5</v>
      </c>
      <c r="U47" s="2">
        <f t="shared" si="26"/>
        <v>9.4501686695558365E-7</v>
      </c>
      <c r="V47" s="2">
        <f t="shared" si="26"/>
        <v>6.3582356960578681E-8</v>
      </c>
      <c r="W47" s="2">
        <f t="shared" si="26"/>
        <v>4.1945122375430799E-9</v>
      </c>
      <c r="X47" s="2">
        <f t="shared" si="26"/>
        <v>2.6926061935661497E-10</v>
      </c>
      <c r="Y47" s="2">
        <f t="shared" si="26"/>
        <v>1.6607142327984547E-11</v>
      </c>
      <c r="Z47" s="2">
        <f t="shared" si="26"/>
        <v>9.610112705615848E-13</v>
      </c>
      <c r="AA47" s="2">
        <f t="shared" si="26"/>
        <v>7.4203976296871588E-14</v>
      </c>
      <c r="AB47" s="2">
        <f t="shared" si="20"/>
        <v>4.7767345634497366E-15</v>
      </c>
      <c r="AC47" s="2">
        <f t="shared" si="20"/>
        <v>0</v>
      </c>
      <c r="AD47" s="2">
        <f t="shared" si="29"/>
        <v>23129360.7260915</v>
      </c>
      <c r="AE47" s="2">
        <f t="shared" si="29"/>
        <v>1750165.1537349583</v>
      </c>
      <c r="AF47" s="2">
        <f t="shared" si="29"/>
        <v>132713.02243501352</v>
      </c>
      <c r="AG47" s="2">
        <f t="shared" si="29"/>
        <v>10082.957234963411</v>
      </c>
      <c r="AH47" s="2">
        <f t="shared" si="29"/>
        <v>767.41943286666776</v>
      </c>
      <c r="AI47" s="2">
        <f t="shared" si="29"/>
        <v>58.5041956565709</v>
      </c>
      <c r="AJ47" s="2">
        <f t="shared" si="29"/>
        <v>4.4667995252235713</v>
      </c>
      <c r="AK47" s="2">
        <f t="shared" si="29"/>
        <v>0.34151751716325729</v>
      </c>
      <c r="AL47" s="2">
        <f t="shared" si="29"/>
        <v>2.6145295404459798E-2</v>
      </c>
      <c r="AM47" s="2">
        <f t="shared" si="29"/>
        <v>2.0040085003609803E-3</v>
      </c>
      <c r="AN47" s="2">
        <f t="shared" si="29"/>
        <v>1.5377871612459423E-4</v>
      </c>
      <c r="AO47" s="2">
        <f t="shared" si="29"/>
        <v>1.1812780607533685E-5</v>
      </c>
      <c r="AP47" s="2">
        <f t="shared" si="29"/>
        <v>9.0831979772775882E-7</v>
      </c>
      <c r="AQ47" s="2">
        <f t="shared" si="29"/>
        <v>6.9908539707726206E-8</v>
      </c>
      <c r="AR47" s="2">
        <f t="shared" si="29"/>
        <v>5.3852123865120159E-9</v>
      </c>
      <c r="AS47" s="2">
        <f t="shared" si="29"/>
        <v>4.151785993649425E-10</v>
      </c>
      <c r="AT47" s="2">
        <f t="shared" si="28"/>
        <v>3.2033674293632263E-11</v>
      </c>
      <c r="AU47" s="2">
        <f t="shared" si="28"/>
        <v>2.4734320213843162E-12</v>
      </c>
      <c r="AV47" s="2">
        <f t="shared" si="28"/>
        <v>1.9111633855845131E-13</v>
      </c>
      <c r="AW47" s="2">
        <f t="shared" si="28"/>
        <v>1.4776947872780839E-14</v>
      </c>
      <c r="AX47" s="6">
        <f t="shared" si="30"/>
        <v>50.68700404984093</v>
      </c>
      <c r="AY47" s="6">
        <f t="shared" si="30"/>
        <v>53.221354252332972</v>
      </c>
      <c r="AZ47" s="6">
        <f t="shared" si="30"/>
        <v>55.755704454825022</v>
      </c>
      <c r="BA47" s="6">
        <f t="shared" si="30"/>
        <v>58.290054657317064</v>
      </c>
      <c r="BB47" s="6">
        <f t="shared" si="30"/>
        <v>60.824404859809114</v>
      </c>
      <c r="BC47" s="6">
        <f t="shared" si="30"/>
        <v>63.358755062301157</v>
      </c>
      <c r="BD47" s="6">
        <f t="shared" si="30"/>
        <v>65.893105264793206</v>
      </c>
      <c r="BE47" s="6">
        <f t="shared" si="30"/>
        <v>68.427455467285256</v>
      </c>
      <c r="BF47" s="6">
        <f t="shared" si="30"/>
        <v>70.961805669777306</v>
      </c>
      <c r="BG47" s="6">
        <f t="shared" si="30"/>
        <v>73.496155872269355</v>
      </c>
      <c r="BH47" s="6">
        <f t="shared" si="30"/>
        <v>76.030506074761405</v>
      </c>
      <c r="BI47" s="6">
        <f t="shared" si="30"/>
        <v>78.56485627725344</v>
      </c>
      <c r="BJ47" s="6">
        <f t="shared" si="30"/>
        <v>81.09920647974549</v>
      </c>
      <c r="BK47" s="6">
        <f t="shared" si="30"/>
        <v>83.63355668223754</v>
      </c>
      <c r="BL47" s="6">
        <f t="shared" si="30"/>
        <v>86.167906884729589</v>
      </c>
      <c r="BM47" s="6">
        <f t="shared" si="24"/>
        <v>88.702257087221625</v>
      </c>
      <c r="BN47" s="6">
        <f t="shared" si="24"/>
        <v>91.236607289713675</v>
      </c>
      <c r="BO47" s="6">
        <f t="shared" si="24"/>
        <v>93.770957492205724</v>
      </c>
      <c r="BP47" s="6">
        <f t="shared" si="24"/>
        <v>96.305307694697774</v>
      </c>
      <c r="BQ47" s="6">
        <f t="shared" si="24"/>
        <v>98.839657897189809</v>
      </c>
      <c r="BR47" s="2">
        <f t="shared" si="15"/>
        <v>1.4638836028725129E-6</v>
      </c>
      <c r="BS47" s="2">
        <f t="shared" si="15"/>
        <v>1.1076994680596327E-7</v>
      </c>
      <c r="BT47" s="2">
        <f t="shared" si="15"/>
        <v>8.399558392512777E-9</v>
      </c>
      <c r="BU47" s="2">
        <f t="shared" si="15"/>
        <v>6.3816185061234192E-10</v>
      </c>
      <c r="BV47" s="2">
        <f t="shared" si="15"/>
        <v>4.8570850189669121E-11</v>
      </c>
      <c r="BW47" s="2">
        <f t="shared" si="15"/>
        <v>3.7027971936736451E-12</v>
      </c>
      <c r="BX47" s="2">
        <f t="shared" si="15"/>
        <v>2.8270883071591703E-13</v>
      </c>
      <c r="BY47" s="2">
        <f t="shared" si="15"/>
        <v>2.1615032731980199E-14</v>
      </c>
      <c r="BZ47" s="2">
        <f t="shared" si="15"/>
        <v>1.6547655319302656E-15</v>
      </c>
      <c r="CA47" s="2">
        <f t="shared" si="22"/>
        <v>1.268359810355257E-16</v>
      </c>
      <c r="CB47" s="2">
        <f t="shared" si="22"/>
        <v>9.7328301344666988E-18</v>
      </c>
      <c r="CC47" s="2">
        <f t="shared" si="22"/>
        <v>7.4764434224885956E-19</v>
      </c>
      <c r="CD47" s="2">
        <f t="shared" si="22"/>
        <v>5.7488594792890393E-20</v>
      </c>
      <c r="CE47" s="2">
        <f t="shared" si="22"/>
        <v>4.4245911207419034E-21</v>
      </c>
      <c r="CF47" s="2">
        <f t="shared" si="22"/>
        <v>3.408362269944203E-22</v>
      </c>
      <c r="CG47" s="2">
        <f t="shared" si="22"/>
        <v>2.6277126542084521E-23</v>
      </c>
      <c r="CH47" s="2">
        <f t="shared" si="22"/>
        <v>2.0274477401032901E-24</v>
      </c>
      <c r="CI47" s="2">
        <f t="shared" si="22"/>
        <v>1.5654633046736111E-25</v>
      </c>
      <c r="CJ47" s="2">
        <f t="shared" si="22"/>
        <v>1.2095970794838664E-26</v>
      </c>
      <c r="CK47" s="2">
        <f t="shared" si="22"/>
        <v>9.3524986536587479E-28</v>
      </c>
    </row>
    <row r="48" spans="1:89" x14ac:dyDescent="0.25">
      <c r="A48" s="5">
        <f t="shared" si="16"/>
        <v>51</v>
      </c>
      <c r="B48" s="5">
        <f t="shared" si="17"/>
        <v>127</v>
      </c>
      <c r="C48" s="8">
        <f t="shared" si="2"/>
        <v>400.16</v>
      </c>
      <c r="D48" s="2">
        <f t="shared" si="11"/>
        <v>6.3291139240506327E-14</v>
      </c>
      <c r="E48" s="2">
        <f t="shared" si="3"/>
        <v>0.31461120220751071</v>
      </c>
      <c r="F48" s="2">
        <f t="shared" si="12"/>
        <v>0.71466701944576216</v>
      </c>
      <c r="G48" s="7">
        <f t="shared" si="4"/>
        <v>-0.14589625931929848</v>
      </c>
      <c r="H48" s="10"/>
      <c r="I48" s="6">
        <f t="shared" si="5"/>
        <v>127</v>
      </c>
      <c r="J48" s="2">
        <f t="shared" si="27"/>
        <v>0.03</v>
      </c>
      <c r="K48" s="2">
        <f t="shared" si="27"/>
        <v>0.04</v>
      </c>
      <c r="L48" s="2">
        <f t="shared" si="26"/>
        <v>4.4999999999999998E-2</v>
      </c>
      <c r="M48" s="2">
        <f t="shared" si="26"/>
        <v>4.4999999999999998E-2</v>
      </c>
      <c r="N48" s="2">
        <f t="shared" si="26"/>
        <v>4.4999999999999998E-2</v>
      </c>
      <c r="O48" s="2">
        <f t="shared" si="26"/>
        <v>0.04</v>
      </c>
      <c r="P48" s="2">
        <f t="shared" si="26"/>
        <v>4.4973302821661537E-2</v>
      </c>
      <c r="Q48" s="2">
        <f t="shared" si="26"/>
        <v>2.1976082160996748E-2</v>
      </c>
      <c r="R48" s="2">
        <f t="shared" si="26"/>
        <v>2.4292797522594968E-3</v>
      </c>
      <c r="S48" s="2">
        <f t="shared" si="26"/>
        <v>2.1136493880329342E-4</v>
      </c>
      <c r="T48" s="2">
        <f t="shared" si="26"/>
        <v>1.9316874318341396E-5</v>
      </c>
      <c r="U48" s="2">
        <f t="shared" si="26"/>
        <v>1.7285982749548623E-6</v>
      </c>
      <c r="V48" s="2">
        <f t="shared" si="26"/>
        <v>1.1853512800419354E-7</v>
      </c>
      <c r="W48" s="2">
        <f t="shared" si="26"/>
        <v>7.9697722954463755E-9</v>
      </c>
      <c r="X48" s="2">
        <f t="shared" si="26"/>
        <v>5.2142399842303184E-10</v>
      </c>
      <c r="Y48" s="2">
        <f t="shared" si="26"/>
        <v>3.2776812375345802E-11</v>
      </c>
      <c r="Z48" s="2">
        <f t="shared" si="26"/>
        <v>1.9330970157938055E-12</v>
      </c>
      <c r="AA48" s="2">
        <f t="shared" si="26"/>
        <v>1.521249792801882E-13</v>
      </c>
      <c r="AB48" s="2">
        <f t="shared" si="20"/>
        <v>9.9836805489417215E-15</v>
      </c>
      <c r="AC48" s="2">
        <f t="shared" si="20"/>
        <v>0</v>
      </c>
      <c r="AD48" s="2">
        <f t="shared" si="29"/>
        <v>34325110.26423879</v>
      </c>
      <c r="AE48" s="2">
        <f t="shared" si="29"/>
        <v>2647184.9861391354</v>
      </c>
      <c r="AF48" s="2">
        <f t="shared" si="29"/>
        <v>204585.70750007569</v>
      </c>
      <c r="AG48" s="2">
        <f t="shared" si="29"/>
        <v>15841.84531517808</v>
      </c>
      <c r="AH48" s="2">
        <f t="shared" si="29"/>
        <v>1228.8712285242095</v>
      </c>
      <c r="AI48" s="2">
        <f t="shared" si="29"/>
        <v>95.480794730804519</v>
      </c>
      <c r="AJ48" s="2">
        <f t="shared" si="29"/>
        <v>7.4298598891381786</v>
      </c>
      <c r="AK48" s="2">
        <f t="shared" si="29"/>
        <v>0.57896465134559194</v>
      </c>
      <c r="AL48" s="2">
        <f t="shared" si="29"/>
        <v>4.517386975803666E-2</v>
      </c>
      <c r="AM48" s="2">
        <f t="shared" si="29"/>
        <v>3.528968471009376E-3</v>
      </c>
      <c r="AN48" s="2">
        <f t="shared" si="29"/>
        <v>2.7599343008799895E-4</v>
      </c>
      <c r="AO48" s="2">
        <f t="shared" si="29"/>
        <v>2.160771188183296E-5</v>
      </c>
      <c r="AP48" s="2">
        <f t="shared" si="29"/>
        <v>1.6933604051994636E-6</v>
      </c>
      <c r="AQ48" s="2">
        <f t="shared" si="29"/>
        <v>1.3282954708795831E-7</v>
      </c>
      <c r="AR48" s="2">
        <f t="shared" si="29"/>
        <v>1.0428479997021825E-8</v>
      </c>
      <c r="AS48" s="2">
        <f t="shared" si="29"/>
        <v>8.1942033123373479E-10</v>
      </c>
      <c r="AT48" s="2">
        <f t="shared" si="28"/>
        <v>6.4436512145216832E-11</v>
      </c>
      <c r="AU48" s="2">
        <f t="shared" si="28"/>
        <v>5.0708252393522103E-12</v>
      </c>
      <c r="AV48" s="2">
        <f t="shared" si="28"/>
        <v>3.9932802076629878E-13</v>
      </c>
      <c r="AW48" s="2">
        <f t="shared" si="28"/>
        <v>3.1468057225705683E-14</v>
      </c>
      <c r="AX48" s="6">
        <f t="shared" si="30"/>
        <v>50.307003519679185</v>
      </c>
      <c r="AY48" s="6">
        <f t="shared" si="30"/>
        <v>52.822353695663146</v>
      </c>
      <c r="AZ48" s="6">
        <f t="shared" si="30"/>
        <v>55.337703871647108</v>
      </c>
      <c r="BA48" s="6">
        <f t="shared" si="30"/>
        <v>57.853054047631062</v>
      </c>
      <c r="BB48" s="6">
        <f t="shared" si="30"/>
        <v>60.368404223615023</v>
      </c>
      <c r="BC48" s="6">
        <f t="shared" si="30"/>
        <v>62.883754399598985</v>
      </c>
      <c r="BD48" s="6">
        <f t="shared" si="30"/>
        <v>65.399104575582939</v>
      </c>
      <c r="BE48" s="6">
        <f t="shared" si="30"/>
        <v>67.914454751566907</v>
      </c>
      <c r="BF48" s="6">
        <f t="shared" si="30"/>
        <v>70.429804927550862</v>
      </c>
      <c r="BG48" s="6">
        <f t="shared" si="30"/>
        <v>72.94515510353483</v>
      </c>
      <c r="BH48" s="6">
        <f t="shared" si="30"/>
        <v>75.460505279518785</v>
      </c>
      <c r="BI48" s="6">
        <f t="shared" si="30"/>
        <v>77.975855455502739</v>
      </c>
      <c r="BJ48" s="6">
        <f t="shared" si="30"/>
        <v>80.491205631486707</v>
      </c>
      <c r="BK48" s="6">
        <f t="shared" si="30"/>
        <v>83.006555807470662</v>
      </c>
      <c r="BL48" s="6">
        <f t="shared" si="30"/>
        <v>85.521905983454616</v>
      </c>
      <c r="BM48" s="6">
        <f t="shared" si="24"/>
        <v>88.037256159438584</v>
      </c>
      <c r="BN48" s="6">
        <f t="shared" si="24"/>
        <v>90.552606335422539</v>
      </c>
      <c r="BO48" s="6">
        <f t="shared" si="24"/>
        <v>93.067956511406493</v>
      </c>
      <c r="BP48" s="6">
        <f t="shared" si="24"/>
        <v>95.583306687390461</v>
      </c>
      <c r="BQ48" s="6">
        <f t="shared" si="24"/>
        <v>98.098656863374416</v>
      </c>
      <c r="BR48" s="2">
        <f t="shared" si="15"/>
        <v>2.1724753457932271E-6</v>
      </c>
      <c r="BS48" s="2">
        <f t="shared" si="15"/>
        <v>1.6754335392015171E-7</v>
      </c>
      <c r="BT48" s="2">
        <f t="shared" si="15"/>
        <v>1.2948462510554685E-8</v>
      </c>
      <c r="BU48" s="2">
        <f t="shared" si="15"/>
        <v>1.0026484379677007E-9</v>
      </c>
      <c r="BV48" s="2">
        <f t="shared" si="15"/>
        <v>7.7776660041412267E-11</v>
      </c>
      <c r="BW48" s="2">
        <f t="shared" si="15"/>
        <v>6.043088274321342E-12</v>
      </c>
      <c r="BX48" s="2">
        <f t="shared" si="15"/>
        <v>4.7024429678646177E-13</v>
      </c>
      <c r="BY48" s="2">
        <f t="shared" si="15"/>
        <v>3.6643332363773527E-14</v>
      </c>
      <c r="BZ48" s="2">
        <f t="shared" si="15"/>
        <v>2.8591056808908263E-15</v>
      </c>
      <c r="CA48" s="2">
        <f t="shared" si="22"/>
        <v>2.2335243487403176E-16</v>
      </c>
      <c r="CB48" s="2">
        <f t="shared" si="22"/>
        <v>1.74679386131632E-17</v>
      </c>
      <c r="CC48" s="2">
        <f t="shared" si="22"/>
        <v>1.367576701381725E-18</v>
      </c>
      <c r="CD48" s="2">
        <f t="shared" si="22"/>
        <v>1.0717470918983373E-19</v>
      </c>
      <c r="CE48" s="2">
        <f t="shared" si="22"/>
        <v>8.4069333599971001E-21</v>
      </c>
      <c r="CF48" s="2">
        <f t="shared" si="22"/>
        <v>6.6003037955833232E-22</v>
      </c>
      <c r="CG48" s="2">
        <f t="shared" si="22"/>
        <v>5.1862046280615678E-23</v>
      </c>
      <c r="CH48" s="2">
        <f t="shared" si="22"/>
        <v>4.0782602623554779E-24</v>
      </c>
      <c r="CI48" s="2">
        <f t="shared" si="22"/>
        <v>3.2093830628811388E-25</v>
      </c>
      <c r="CJ48" s="2">
        <f t="shared" si="22"/>
        <v>2.5273925364955592E-26</v>
      </c>
      <c r="CK48" s="2">
        <f t="shared" si="22"/>
        <v>1.9916491915003584E-27</v>
      </c>
    </row>
    <row r="49" spans="1:89" x14ac:dyDescent="0.25">
      <c r="A49" s="5">
        <f t="shared" si="16"/>
        <v>52.5</v>
      </c>
      <c r="B49" s="5">
        <f t="shared" si="17"/>
        <v>130</v>
      </c>
      <c r="C49" s="8">
        <f t="shared" si="2"/>
        <v>403.16</v>
      </c>
      <c r="D49" s="2">
        <f t="shared" si="11"/>
        <v>6.3291139240506327E-14</v>
      </c>
      <c r="E49" s="2">
        <f t="shared" si="3"/>
        <v>0.32562411722757345</v>
      </c>
      <c r="F49" s="2">
        <f t="shared" si="12"/>
        <v>0.74438956950756985</v>
      </c>
      <c r="G49" s="7">
        <f t="shared" si="4"/>
        <v>-0.12819972089463255</v>
      </c>
      <c r="H49" s="10"/>
      <c r="I49" s="6">
        <f t="shared" si="5"/>
        <v>130</v>
      </c>
      <c r="J49" s="2">
        <f t="shared" si="27"/>
        <v>0.03</v>
      </c>
      <c r="K49" s="2">
        <f t="shared" si="27"/>
        <v>0.04</v>
      </c>
      <c r="L49" s="2">
        <f t="shared" si="26"/>
        <v>4.4999999999999998E-2</v>
      </c>
      <c r="M49" s="2">
        <f t="shared" si="26"/>
        <v>4.4999999999999998E-2</v>
      </c>
      <c r="N49" s="2">
        <f t="shared" si="26"/>
        <v>4.4999999999999998E-2</v>
      </c>
      <c r="O49" s="2">
        <f t="shared" si="26"/>
        <v>0.04</v>
      </c>
      <c r="P49" s="2">
        <f t="shared" si="26"/>
        <v>4.4999788208108175E-2</v>
      </c>
      <c r="Q49" s="2">
        <f t="shared" si="26"/>
        <v>3.1120144248651956E-2</v>
      </c>
      <c r="R49" s="2">
        <f t="shared" si="26"/>
        <v>4.0978098053650351E-3</v>
      </c>
      <c r="S49" s="2">
        <f t="shared" si="26"/>
        <v>3.6863755123461183E-4</v>
      </c>
      <c r="T49" s="2">
        <f t="shared" si="26"/>
        <v>3.4368434630039919E-5</v>
      </c>
      <c r="U49" s="2">
        <f t="shared" si="26"/>
        <v>3.1339436831157029E-6</v>
      </c>
      <c r="V49" s="2">
        <f t="shared" si="26"/>
        <v>2.1896709748059354E-7</v>
      </c>
      <c r="W49" s="2">
        <f t="shared" si="26"/>
        <v>1.500061357129212E-8</v>
      </c>
      <c r="X49" s="2">
        <f t="shared" si="26"/>
        <v>9.9996559366211098E-10</v>
      </c>
      <c r="Y49" s="2">
        <f t="shared" si="26"/>
        <v>6.4045933001466435E-11</v>
      </c>
      <c r="Z49" s="2">
        <f t="shared" si="26"/>
        <v>3.8486547282445825E-12</v>
      </c>
      <c r="AA49" s="2">
        <f t="shared" si="26"/>
        <v>3.0859315103271001E-13</v>
      </c>
      <c r="AB49" s="2">
        <f t="shared" si="20"/>
        <v>2.0633494912658537E-14</v>
      </c>
      <c r="AC49" s="2">
        <f t="shared" si="20"/>
        <v>0</v>
      </c>
      <c r="AD49" s="2">
        <f t="shared" si="29"/>
        <v>50647197.095333919</v>
      </c>
      <c r="AE49" s="2">
        <f t="shared" si="29"/>
        <v>3979806.0090816021</v>
      </c>
      <c r="AF49" s="2">
        <f t="shared" si="29"/>
        <v>313391.04762168432</v>
      </c>
      <c r="AG49" s="2">
        <f t="shared" si="29"/>
        <v>24725.799829957887</v>
      </c>
      <c r="AH49" s="2">
        <f t="shared" si="29"/>
        <v>1954.2669615877367</v>
      </c>
      <c r="AI49" s="2">
        <f t="shared" si="29"/>
        <v>154.71276940486703</v>
      </c>
      <c r="AJ49" s="2">
        <f t="shared" si="29"/>
        <v>12.266568897518622</v>
      </c>
      <c r="AK49" s="2">
        <f t="shared" si="29"/>
        <v>0.97392748502874738</v>
      </c>
      <c r="AL49" s="2">
        <f t="shared" si="29"/>
        <v>7.7427233237585658E-2</v>
      </c>
      <c r="AM49" s="2">
        <f t="shared" si="29"/>
        <v>6.1629109703537554E-3</v>
      </c>
      <c r="AN49" s="2">
        <f t="shared" si="29"/>
        <v>4.9109820655833232E-4</v>
      </c>
      <c r="AO49" s="2">
        <f t="shared" si="29"/>
        <v>3.9175063371764688E-5</v>
      </c>
      <c r="AP49" s="2">
        <f t="shared" si="29"/>
        <v>3.1281062850635863E-6</v>
      </c>
      <c r="AQ49" s="2">
        <f t="shared" si="29"/>
        <v>2.5001025749140397E-7</v>
      </c>
      <c r="AR49" s="2">
        <f t="shared" si="29"/>
        <v>1.9999312093813014E-8</v>
      </c>
      <c r="AS49" s="2">
        <f t="shared" si="29"/>
        <v>1.6011483601546041E-9</v>
      </c>
      <c r="AT49" s="2">
        <f t="shared" si="28"/>
        <v>1.282884483379195E-10</v>
      </c>
      <c r="AU49" s="2">
        <f t="shared" si="28"/>
        <v>1.0286432041364762E-11</v>
      </c>
      <c r="AV49" s="2">
        <f t="shared" si="28"/>
        <v>8.2536567434794507E-13</v>
      </c>
      <c r="AW49" s="2">
        <f t="shared" si="28"/>
        <v>6.626999914194041E-14</v>
      </c>
      <c r="AX49" s="6">
        <f t="shared" si="30"/>
        <v>49.932658320356246</v>
      </c>
      <c r="AY49" s="6">
        <f t="shared" si="30"/>
        <v>52.429291236374056</v>
      </c>
      <c r="AZ49" s="6">
        <f t="shared" si="30"/>
        <v>54.925924152391865</v>
      </c>
      <c r="BA49" s="6">
        <f t="shared" si="30"/>
        <v>57.422557068409681</v>
      </c>
      <c r="BB49" s="6">
        <f t="shared" si="30"/>
        <v>59.91918998442749</v>
      </c>
      <c r="BC49" s="6">
        <f t="shared" si="30"/>
        <v>62.415822900445306</v>
      </c>
      <c r="BD49" s="6">
        <f t="shared" si="30"/>
        <v>64.912455816463108</v>
      </c>
      <c r="BE49" s="6">
        <f t="shared" si="30"/>
        <v>67.409088732480939</v>
      </c>
      <c r="BF49" s="6">
        <f t="shared" si="30"/>
        <v>69.905721648498741</v>
      </c>
      <c r="BG49" s="6">
        <f t="shared" si="30"/>
        <v>72.402354564516557</v>
      </c>
      <c r="BH49" s="6">
        <f t="shared" si="30"/>
        <v>74.898987480534373</v>
      </c>
      <c r="BI49" s="6">
        <f t="shared" si="30"/>
        <v>77.395620396552189</v>
      </c>
      <c r="BJ49" s="6">
        <f t="shared" si="30"/>
        <v>79.892253312569991</v>
      </c>
      <c r="BK49" s="6">
        <f t="shared" si="30"/>
        <v>82.388886228587808</v>
      </c>
      <c r="BL49" s="6">
        <f t="shared" si="30"/>
        <v>84.885519144605624</v>
      </c>
      <c r="BM49" s="6">
        <f t="shared" si="24"/>
        <v>87.382152060623426</v>
      </c>
      <c r="BN49" s="6">
        <f t="shared" si="24"/>
        <v>89.878784976641242</v>
      </c>
      <c r="BO49" s="6">
        <f t="shared" si="24"/>
        <v>92.375417892659058</v>
      </c>
      <c r="BP49" s="6">
        <f t="shared" si="24"/>
        <v>94.87205080867686</v>
      </c>
      <c r="BQ49" s="6">
        <f t="shared" si="24"/>
        <v>97.368683724694677</v>
      </c>
      <c r="BR49" s="2">
        <f t="shared" si="15"/>
        <v>3.2055188161157036E-6</v>
      </c>
      <c r="BS49" s="2">
        <f t="shared" si="15"/>
        <v>2.5188645663802934E-7</v>
      </c>
      <c r="BT49" s="2">
        <f t="shared" si="15"/>
        <v>1.9834876442302068E-8</v>
      </c>
      <c r="BU49" s="2">
        <f t="shared" si="15"/>
        <v>1.5649240401689543E-9</v>
      </c>
      <c r="BV49" s="2">
        <f t="shared" si="15"/>
        <v>1.2368778238720512E-10</v>
      </c>
      <c r="BW49" s="2">
        <f t="shared" si="15"/>
        <v>9.7919474309075767E-12</v>
      </c>
      <c r="BX49" s="2">
        <f t="shared" si="15"/>
        <v>7.7636512010167973E-13</v>
      </c>
      <c r="BY49" s="2">
        <f t="shared" si="15"/>
        <v>6.1640980065239065E-14</v>
      </c>
      <c r="BZ49" s="2">
        <f t="shared" si="15"/>
        <v>4.900457799849623E-15</v>
      </c>
      <c r="CA49" s="2">
        <f t="shared" si="22"/>
        <v>3.9005765635152413E-16</v>
      </c>
      <c r="CB49" s="2">
        <f t="shared" si="22"/>
        <v>3.1082164972045059E-17</v>
      </c>
      <c r="CC49" s="2">
        <f t="shared" ref="CC49:CK77" si="31">$L$4*$C49*EXP((-BI49))*(1-(BI49^4+8.57333*BI49^3+18.05902*BI49^2+8.63476*BI49+0.26777)/(BI49^4+9.57332*BI49^3+25.63295*BI49^2+21.09965*BI49+3.958497))</f>
        <v>2.4794343906179102E-18</v>
      </c>
      <c r="CD49" s="2">
        <f t="shared" si="31"/>
        <v>1.9798141044705666E-19</v>
      </c>
      <c r="CE49" s="2">
        <f t="shared" si="31"/>
        <v>1.5823434018443028E-20</v>
      </c>
      <c r="CF49" s="2">
        <f t="shared" si="31"/>
        <v>1.2657792464438505E-21</v>
      </c>
      <c r="CG49" s="2">
        <f t="shared" si="31"/>
        <v>1.0133850380725297E-22</v>
      </c>
      <c r="CH49" s="2">
        <f t="shared" si="31"/>
        <v>8.1195220467037479E-24</v>
      </c>
      <c r="CI49" s="2">
        <f t="shared" si="31"/>
        <v>6.5104000261802228E-25</v>
      </c>
      <c r="CJ49" s="2">
        <f t="shared" si="31"/>
        <v>5.2238333819490169E-26</v>
      </c>
      <c r="CK49" s="2">
        <f t="shared" si="31"/>
        <v>4.1943037431607839E-27</v>
      </c>
    </row>
    <row r="50" spans="1:89" x14ac:dyDescent="0.25">
      <c r="A50" s="5">
        <f t="shared" si="16"/>
        <v>54</v>
      </c>
      <c r="B50" s="5">
        <f t="shared" si="17"/>
        <v>133</v>
      </c>
      <c r="C50" s="8">
        <f t="shared" si="2"/>
        <v>406.16</v>
      </c>
      <c r="D50" s="2">
        <f t="shared" si="11"/>
        <v>6.3291139240506327E-14</v>
      </c>
      <c r="E50" s="2">
        <f t="shared" si="3"/>
        <v>0.33765310810144611</v>
      </c>
      <c r="F50" s="2">
        <f t="shared" si="12"/>
        <v>0.77826865459260919</v>
      </c>
      <c r="G50" s="7">
        <f t="shared" si="4"/>
        <v>-0.10887046076489887</v>
      </c>
      <c r="H50" s="10"/>
      <c r="I50" s="6">
        <f t="shared" si="5"/>
        <v>133</v>
      </c>
      <c r="J50" s="2">
        <f t="shared" si="27"/>
        <v>0.03</v>
      </c>
      <c r="K50" s="2">
        <f t="shared" si="27"/>
        <v>0.04</v>
      </c>
      <c r="L50" s="2">
        <f t="shared" si="26"/>
        <v>4.4999999999999998E-2</v>
      </c>
      <c r="M50" s="2">
        <f t="shared" si="26"/>
        <v>4.4999999999999998E-2</v>
      </c>
      <c r="N50" s="2">
        <f t="shared" si="26"/>
        <v>4.4999999999999998E-2</v>
      </c>
      <c r="O50" s="2">
        <f t="shared" si="26"/>
        <v>0.04</v>
      </c>
      <c r="P50" s="2">
        <f t="shared" si="26"/>
        <v>4.4999999916459511E-2</v>
      </c>
      <c r="Q50" s="2">
        <f t="shared" si="26"/>
        <v>4.0163901881328692E-2</v>
      </c>
      <c r="R50" s="2">
        <f t="shared" si="26"/>
        <v>6.7853804726773102E-3</v>
      </c>
      <c r="S50" s="2">
        <f t="shared" si="26"/>
        <v>6.371309076796661E-4</v>
      </c>
      <c r="T50" s="2">
        <f t="shared" si="26"/>
        <v>6.0631357210713119E-5</v>
      </c>
      <c r="U50" s="2">
        <f t="shared" si="26"/>
        <v>5.6326750608981514E-6</v>
      </c>
      <c r="V50" s="2">
        <f t="shared" si="26"/>
        <v>4.0088488208578358E-7</v>
      </c>
      <c r="W50" s="2">
        <f t="shared" si="26"/>
        <v>2.7974434055888507E-8</v>
      </c>
      <c r="X50" s="2">
        <f t="shared" si="26"/>
        <v>1.8995389872156212E-9</v>
      </c>
      <c r="Y50" s="2">
        <f t="shared" si="26"/>
        <v>1.2392685544426742E-10</v>
      </c>
      <c r="Z50" s="2">
        <f t="shared" si="26"/>
        <v>7.5856587677947111E-12</v>
      </c>
      <c r="AA50" s="2">
        <f t="shared" ref="AA50:AC74" si="32">AA$6*(1-EXP((-AU50)))</f>
        <v>6.1955773844601931E-13</v>
      </c>
      <c r="AB50" s="2">
        <f t="shared" si="20"/>
        <v>4.2196801608440642E-14</v>
      </c>
      <c r="AC50" s="2">
        <f t="shared" si="20"/>
        <v>0</v>
      </c>
      <c r="AD50" s="2">
        <f t="shared" si="29"/>
        <v>74310331.928797454</v>
      </c>
      <c r="AE50" s="2">
        <f t="shared" si="29"/>
        <v>5947983.274539669</v>
      </c>
      <c r="AF50" s="2">
        <f t="shared" si="29"/>
        <v>477098.46299612446</v>
      </c>
      <c r="AG50" s="2">
        <f t="shared" si="29"/>
        <v>38342.901883658342</v>
      </c>
      <c r="AH50" s="2">
        <f t="shared" si="29"/>
        <v>3086.9625860064616</v>
      </c>
      <c r="AI50" s="2">
        <f t="shared" si="29"/>
        <v>248.93511981542215</v>
      </c>
      <c r="AJ50" s="2">
        <f t="shared" si="29"/>
        <v>20.104596968473299</v>
      </c>
      <c r="AK50" s="2">
        <f t="shared" si="29"/>
        <v>1.6259639056592015</v>
      </c>
      <c r="AL50" s="2">
        <f t="shared" si="29"/>
        <v>0.13167090046951138</v>
      </c>
      <c r="AM50" s="2">
        <f t="shared" si="29"/>
        <v>1.0675630765510162E-2</v>
      </c>
      <c r="AN50" s="2">
        <f t="shared" si="29"/>
        <v>8.6653758113525311E-4</v>
      </c>
      <c r="AO50" s="2">
        <f t="shared" si="29"/>
        <v>7.0410917051625635E-5</v>
      </c>
      <c r="AP50" s="2">
        <f t="shared" si="29"/>
        <v>5.7269432858231258E-6</v>
      </c>
      <c r="AQ50" s="2">
        <f t="shared" si="29"/>
        <v>4.6624067626153221E-7</v>
      </c>
      <c r="AR50" s="2">
        <f t="shared" si="29"/>
        <v>3.7990780491969628E-8</v>
      </c>
      <c r="AS50" s="2">
        <f t="shared" si="29"/>
        <v>3.098171420079313E-9</v>
      </c>
      <c r="AT50" s="2">
        <f t="shared" si="28"/>
        <v>2.52855278953325E-10</v>
      </c>
      <c r="AU50" s="2">
        <f t="shared" si="28"/>
        <v>2.0651887009240291E-11</v>
      </c>
      <c r="AV50" s="2">
        <f t="shared" si="28"/>
        <v>1.6879197638717092E-12</v>
      </c>
      <c r="AW50" s="2">
        <f t="shared" si="28"/>
        <v>1.3804881796558683E-13</v>
      </c>
      <c r="AX50" s="6">
        <f t="shared" si="30"/>
        <v>49.56384313678064</v>
      </c>
      <c r="AY50" s="6">
        <f t="shared" si="30"/>
        <v>52.042035293619669</v>
      </c>
      <c r="AZ50" s="6">
        <f t="shared" si="30"/>
        <v>54.520227450458698</v>
      </c>
      <c r="BA50" s="6">
        <f t="shared" si="30"/>
        <v>56.998419607297734</v>
      </c>
      <c r="BB50" s="6">
        <f t="shared" si="30"/>
        <v>59.476611764136763</v>
      </c>
      <c r="BC50" s="6">
        <f t="shared" si="30"/>
        <v>61.954803920975792</v>
      </c>
      <c r="BD50" s="6">
        <f t="shared" si="30"/>
        <v>64.432996077814821</v>
      </c>
      <c r="BE50" s="6">
        <f t="shared" si="30"/>
        <v>66.911188234653864</v>
      </c>
      <c r="BF50" s="6">
        <f t="shared" si="30"/>
        <v>69.389380391492892</v>
      </c>
      <c r="BG50" s="6">
        <f t="shared" si="30"/>
        <v>71.867572548331935</v>
      </c>
      <c r="BH50" s="6">
        <f t="shared" si="30"/>
        <v>74.345764705170964</v>
      </c>
      <c r="BI50" s="6">
        <f t="shared" si="30"/>
        <v>76.823956862009993</v>
      </c>
      <c r="BJ50" s="6">
        <f t="shared" si="30"/>
        <v>79.302149018849022</v>
      </c>
      <c r="BK50" s="6">
        <f t="shared" si="30"/>
        <v>81.780341175688051</v>
      </c>
      <c r="BL50" s="6">
        <f t="shared" si="30"/>
        <v>84.25853333252708</v>
      </c>
      <c r="BM50" s="6">
        <f t="shared" si="24"/>
        <v>86.736725489366123</v>
      </c>
      <c r="BN50" s="6">
        <f t="shared" si="24"/>
        <v>89.214917646205151</v>
      </c>
      <c r="BO50" s="6">
        <f t="shared" si="24"/>
        <v>91.69310980304418</v>
      </c>
      <c r="BP50" s="6">
        <f t="shared" si="24"/>
        <v>94.171301959883209</v>
      </c>
      <c r="BQ50" s="6">
        <f t="shared" si="24"/>
        <v>96.649494116722238</v>
      </c>
      <c r="BR50" s="2">
        <f t="shared" si="15"/>
        <v>4.7031855777273199E-6</v>
      </c>
      <c r="BS50" s="2">
        <f t="shared" si="15"/>
        <v>3.7645463799613483E-7</v>
      </c>
      <c r="BT50" s="2">
        <f t="shared" si="15"/>
        <v>3.0196105263469166E-8</v>
      </c>
      <c r="BU50" s="2">
        <f t="shared" si="15"/>
        <v>2.4267659423018947E-9</v>
      </c>
      <c r="BV50" s="2">
        <f t="shared" si="15"/>
        <v>1.9537737886940288E-10</v>
      </c>
      <c r="BW50" s="2">
        <f t="shared" si="15"/>
        <v>1.57553873303098E-11</v>
      </c>
      <c r="BX50" s="2">
        <f t="shared" si="15"/>
        <v>1.2724428461114694E-12</v>
      </c>
      <c r="BY50" s="2">
        <f t="shared" si="15"/>
        <v>1.0290910795324248E-13</v>
      </c>
      <c r="BZ50" s="2">
        <f t="shared" si="15"/>
        <v>8.333601295541124E-15</v>
      </c>
      <c r="CA50" s="2">
        <f t="shared" si="15"/>
        <v>6.7567283326015749E-16</v>
      </c>
      <c r="CB50" s="2">
        <f t="shared" si="15"/>
        <v>5.4844150704761559E-17</v>
      </c>
      <c r="CC50" s="2">
        <f t="shared" si="31"/>
        <v>4.456387155166071E-18</v>
      </c>
      <c r="CD50" s="2">
        <f t="shared" si="31"/>
        <v>3.6246476492550854E-19</v>
      </c>
      <c r="CE50" s="2">
        <f t="shared" si="31"/>
        <v>2.9508903560856208E-20</v>
      </c>
      <c r="CF50" s="2">
        <f t="shared" si="31"/>
        <v>2.40447977797275E-21</v>
      </c>
      <c r="CG50" s="2">
        <f t="shared" si="31"/>
        <v>1.9608679873919658E-22</v>
      </c>
      <c r="CH50" s="2">
        <f t="shared" si="31"/>
        <v>1.6003498667931945E-23</v>
      </c>
      <c r="CI50" s="2">
        <f t="shared" si="31"/>
        <v>1.3070814562810304E-24</v>
      </c>
      <c r="CJ50" s="2">
        <f t="shared" si="31"/>
        <v>1.0683036480200689E-25</v>
      </c>
      <c r="CK50" s="2">
        <f t="shared" si="31"/>
        <v>8.7372669598472662E-27</v>
      </c>
    </row>
    <row r="51" spans="1:89" x14ac:dyDescent="0.25">
      <c r="A51" s="5">
        <f t="shared" si="16"/>
        <v>55.5</v>
      </c>
      <c r="B51" s="5">
        <f t="shared" si="17"/>
        <v>136</v>
      </c>
      <c r="C51" s="8">
        <f t="shared" si="2"/>
        <v>409.16</v>
      </c>
      <c r="D51" s="2">
        <f t="shared" si="11"/>
        <v>6.3291139240506327E-14</v>
      </c>
      <c r="E51" s="2">
        <f t="shared" si="3"/>
        <v>0.34878740147402576</v>
      </c>
      <c r="F51" s="2">
        <f t="shared" si="12"/>
        <v>0.81100049497017335</v>
      </c>
      <c r="G51" s="7">
        <f t="shared" si="4"/>
        <v>-9.0978880729966793E-2</v>
      </c>
      <c r="H51" s="10"/>
      <c r="I51" s="6">
        <f t="shared" si="5"/>
        <v>136</v>
      </c>
      <c r="J51" s="2">
        <f t="shared" si="27"/>
        <v>0.03</v>
      </c>
      <c r="K51" s="2">
        <f t="shared" si="27"/>
        <v>0.04</v>
      </c>
      <c r="L51" s="2">
        <f t="shared" si="27"/>
        <v>4.4999999999999998E-2</v>
      </c>
      <c r="M51" s="2">
        <f t="shared" si="27"/>
        <v>4.4999999999999998E-2</v>
      </c>
      <c r="N51" s="2">
        <f t="shared" si="27"/>
        <v>4.4999999999999998E-2</v>
      </c>
      <c r="O51" s="2">
        <f t="shared" si="27"/>
        <v>0.04</v>
      </c>
      <c r="P51" s="2">
        <f t="shared" si="27"/>
        <v>4.4999999999999721E-2</v>
      </c>
      <c r="Q51" s="2">
        <f t="shared" si="27"/>
        <v>4.6621165118365379E-2</v>
      </c>
      <c r="R51" s="2">
        <f t="shared" si="27"/>
        <v>1.0958601653733245E-2</v>
      </c>
      <c r="S51" s="2">
        <f t="shared" si="27"/>
        <v>1.0907407401030489E-3</v>
      </c>
      <c r="T51" s="2">
        <f t="shared" si="27"/>
        <v>1.0607294800487389E-4</v>
      </c>
      <c r="U51" s="2">
        <f t="shared" si="27"/>
        <v>1.0037949099110932E-5</v>
      </c>
      <c r="V51" s="2">
        <f t="shared" si="27"/>
        <v>7.2753612067155702E-7</v>
      </c>
      <c r="W51" s="2">
        <f t="shared" si="27"/>
        <v>5.1700009893185237E-8</v>
      </c>
      <c r="X51" s="2">
        <f t="shared" si="27"/>
        <v>3.5749583848776467E-9</v>
      </c>
      <c r="Y51" s="2">
        <f t="shared" si="27"/>
        <v>2.3750977629077851E-10</v>
      </c>
      <c r="Z51" s="2">
        <f t="shared" ref="Z51:Z75" si="33">Z$6*(1-EXP((-AT51)))</f>
        <v>1.4804797388023872E-11</v>
      </c>
      <c r="AA51" s="2">
        <f t="shared" si="32"/>
        <v>1.2313550179499088E-12</v>
      </c>
      <c r="AB51" s="2">
        <f t="shared" si="32"/>
        <v>8.540668172685174E-14</v>
      </c>
      <c r="AC51" s="2">
        <f t="shared" si="32"/>
        <v>0</v>
      </c>
      <c r="AD51" s="2">
        <f t="shared" si="29"/>
        <v>108429344.63334084</v>
      </c>
      <c r="AE51" s="2">
        <f t="shared" si="29"/>
        <v>8838203.0194757525</v>
      </c>
      <c r="AF51" s="2">
        <f t="shared" si="29"/>
        <v>721935.50691672741</v>
      </c>
      <c r="AG51" s="2">
        <f t="shared" si="29"/>
        <v>59084.166787751936</v>
      </c>
      <c r="AH51" s="2">
        <f t="shared" si="29"/>
        <v>4844.0978214253682</v>
      </c>
      <c r="AI51" s="2">
        <f t="shared" si="29"/>
        <v>397.79818810233792</v>
      </c>
      <c r="AJ51" s="2">
        <f t="shared" si="29"/>
        <v>32.71649829572376</v>
      </c>
      <c r="AK51" s="2">
        <f t="shared" si="29"/>
        <v>2.694492064934777</v>
      </c>
      <c r="AL51" s="2">
        <f t="shared" si="29"/>
        <v>0.22220312215030619</v>
      </c>
      <c r="AM51" s="2">
        <f t="shared" si="29"/>
        <v>1.8346280865387365E-2</v>
      </c>
      <c r="AN51" s="2">
        <f t="shared" si="29"/>
        <v>1.5164770990161161E-3</v>
      </c>
      <c r="AO51" s="2">
        <f t="shared" si="29"/>
        <v>1.2548223630539935E-4</v>
      </c>
      <c r="AP51" s="2">
        <f t="shared" si="29"/>
        <v>1.039342716390468E-5</v>
      </c>
      <c r="AQ51" s="2">
        <f t="shared" si="29"/>
        <v>8.6166720280755293E-7</v>
      </c>
      <c r="AR51" s="2">
        <f t="shared" si="29"/>
        <v>7.1499170217374467E-8</v>
      </c>
      <c r="AS51" s="2">
        <f t="shared" si="29"/>
        <v>5.9377443723713374E-9</v>
      </c>
      <c r="AT51" s="2">
        <f t="shared" si="28"/>
        <v>4.9349327641123178E-10</v>
      </c>
      <c r="AU51" s="2">
        <f t="shared" si="28"/>
        <v>4.104516626384457E-11</v>
      </c>
      <c r="AV51" s="2">
        <f t="shared" si="28"/>
        <v>3.4162295972202725E-12</v>
      </c>
      <c r="AW51" s="2">
        <f t="shared" si="28"/>
        <v>2.8452526400825479E-13</v>
      </c>
      <c r="AX51" s="6">
        <f t="shared" si="30"/>
        <v>49.200436329149532</v>
      </c>
      <c r="AY51" s="6">
        <f t="shared" si="30"/>
        <v>51.660458145607009</v>
      </c>
      <c r="AZ51" s="6">
        <f t="shared" si="30"/>
        <v>54.120479962064486</v>
      </c>
      <c r="BA51" s="6">
        <f t="shared" si="30"/>
        <v>56.580501778521963</v>
      </c>
      <c r="BB51" s="6">
        <f t="shared" si="30"/>
        <v>59.04052359497944</v>
      </c>
      <c r="BC51" s="6">
        <f t="shared" si="30"/>
        <v>61.500545411436917</v>
      </c>
      <c r="BD51" s="6">
        <f t="shared" si="30"/>
        <v>63.960567227894394</v>
      </c>
      <c r="BE51" s="6">
        <f t="shared" si="30"/>
        <v>66.420589044351871</v>
      </c>
      <c r="BF51" s="6">
        <f t="shared" si="30"/>
        <v>68.880610860809355</v>
      </c>
      <c r="BG51" s="6">
        <f t="shared" si="30"/>
        <v>71.340632677266825</v>
      </c>
      <c r="BH51" s="6">
        <f t="shared" si="30"/>
        <v>73.800654493724309</v>
      </c>
      <c r="BI51" s="6">
        <f t="shared" si="30"/>
        <v>76.260676310181779</v>
      </c>
      <c r="BJ51" s="6">
        <f t="shared" si="30"/>
        <v>78.720698126639263</v>
      </c>
      <c r="BK51" s="6">
        <f t="shared" si="30"/>
        <v>81.180719943096733</v>
      </c>
      <c r="BL51" s="6">
        <f t="shared" si="30"/>
        <v>83.640741759554217</v>
      </c>
      <c r="BM51" s="6">
        <f t="shared" si="24"/>
        <v>86.100763576011687</v>
      </c>
      <c r="BN51" s="6">
        <f t="shared" si="24"/>
        <v>88.560785392469171</v>
      </c>
      <c r="BO51" s="6">
        <f t="shared" si="24"/>
        <v>91.020807208926641</v>
      </c>
      <c r="BP51" s="6">
        <f t="shared" si="24"/>
        <v>93.480829025384111</v>
      </c>
      <c r="BQ51" s="6">
        <f t="shared" si="24"/>
        <v>95.940850841841595</v>
      </c>
      <c r="BR51" s="2">
        <f t="shared" si="15"/>
        <v>6.8626167615591801E-6</v>
      </c>
      <c r="BS51" s="2">
        <f t="shared" si="15"/>
        <v>5.5937993830854515E-7</v>
      </c>
      <c r="BT51" s="2">
        <f t="shared" si="15"/>
        <v>4.569212070148201E-8</v>
      </c>
      <c r="BU51" s="2">
        <f t="shared" si="15"/>
        <v>3.7395042273711094E-9</v>
      </c>
      <c r="BV51" s="2">
        <f t="shared" si="15"/>
        <v>3.0658846971870077E-10</v>
      </c>
      <c r="BW51" s="2">
        <f t="shared" si="15"/>
        <v>2.5177100513025988E-11</v>
      </c>
      <c r="BX51" s="2">
        <f t="shared" si="15"/>
        <v>2.0706644491020047E-12</v>
      </c>
      <c r="BY51" s="2">
        <f t="shared" si="15"/>
        <v>1.7053747246435486E-13</v>
      </c>
      <c r="BZ51" s="2">
        <f t="shared" si="15"/>
        <v>1.4063488743692694E-14</v>
      </c>
      <c r="CA51" s="2">
        <f t="shared" si="15"/>
        <v>1.1611570167966893E-15</v>
      </c>
      <c r="CB51" s="2">
        <f t="shared" si="15"/>
        <v>9.5979563228866802E-17</v>
      </c>
      <c r="CC51" s="2">
        <f t="shared" si="31"/>
        <v>7.9419136902150392E-18</v>
      </c>
      <c r="CD51" s="2">
        <f t="shared" si="31"/>
        <v>6.5781184581674616E-19</v>
      </c>
      <c r="CE51" s="2">
        <f t="shared" si="31"/>
        <v>5.4535898911870176E-20</v>
      </c>
      <c r="CF51" s="2">
        <f t="shared" si="31"/>
        <v>4.5252639378084988E-21</v>
      </c>
      <c r="CG51" s="2">
        <f t="shared" si="31"/>
        <v>3.7580660584628673E-22</v>
      </c>
      <c r="CH51" s="2">
        <f t="shared" si="31"/>
        <v>3.1233751671596931E-23</v>
      </c>
      <c r="CI51" s="2">
        <f t="shared" si="31"/>
        <v>2.5977953331547189E-24</v>
      </c>
      <c r="CJ51" s="2">
        <f t="shared" si="31"/>
        <v>2.1621706311520709E-25</v>
      </c>
      <c r="CK51" s="2">
        <f t="shared" si="31"/>
        <v>1.8007928101788275E-26</v>
      </c>
    </row>
    <row r="52" spans="1:89" x14ac:dyDescent="0.25">
      <c r="A52" s="5">
        <f t="shared" si="16"/>
        <v>57</v>
      </c>
      <c r="B52" s="5">
        <f t="shared" si="17"/>
        <v>139</v>
      </c>
      <c r="C52" s="8">
        <f t="shared" si="2"/>
        <v>412.16</v>
      </c>
      <c r="D52" s="2">
        <f t="shared" si="11"/>
        <v>6.3291139240506327E-14</v>
      </c>
      <c r="E52" s="2">
        <f t="shared" si="3"/>
        <v>0.35854938079113596</v>
      </c>
      <c r="F52" s="2">
        <f t="shared" si="12"/>
        <v>0.84082872923663277</v>
      </c>
      <c r="G52" s="7">
        <f t="shared" si="4"/>
        <v>-7.5292457855430567E-2</v>
      </c>
      <c r="H52" s="10"/>
      <c r="I52" s="6">
        <f t="shared" si="5"/>
        <v>139</v>
      </c>
      <c r="J52" s="2">
        <f t="shared" si="27"/>
        <v>0.03</v>
      </c>
      <c r="K52" s="2">
        <f t="shared" si="27"/>
        <v>0.04</v>
      </c>
      <c r="L52" s="2">
        <f t="shared" si="27"/>
        <v>4.4999999999999998E-2</v>
      </c>
      <c r="M52" s="2">
        <f t="shared" si="27"/>
        <v>4.4999999999999998E-2</v>
      </c>
      <c r="N52" s="2">
        <f t="shared" si="27"/>
        <v>4.4999999999999998E-2</v>
      </c>
      <c r="O52" s="2">
        <f t="shared" si="27"/>
        <v>0.04</v>
      </c>
      <c r="P52" s="2">
        <f t="shared" si="27"/>
        <v>4.4999999999999998E-2</v>
      </c>
      <c r="Q52" s="2">
        <f t="shared" si="27"/>
        <v>4.9406040909037448E-2</v>
      </c>
      <c r="R52" s="2">
        <f t="shared" si="27"/>
        <v>1.7092154196011657E-2</v>
      </c>
      <c r="S52" s="2">
        <f t="shared" si="27"/>
        <v>1.847992176205917E-3</v>
      </c>
      <c r="T52" s="2">
        <f t="shared" si="27"/>
        <v>1.8404237578104168E-4</v>
      </c>
      <c r="U52" s="2">
        <f t="shared" si="27"/>
        <v>1.7740198539772933E-5</v>
      </c>
      <c r="V52" s="2">
        <f t="shared" si="27"/>
        <v>1.3090791904235567E-6</v>
      </c>
      <c r="W52" s="2">
        <f t="shared" si="27"/>
        <v>9.4707040096952968E-8</v>
      </c>
      <c r="X52" s="2">
        <f t="shared" si="27"/>
        <v>6.6671660969852553E-9</v>
      </c>
      <c r="Y52" s="2">
        <f t="shared" si="27"/>
        <v>4.5095184919574651E-10</v>
      </c>
      <c r="Z52" s="2">
        <f t="shared" si="33"/>
        <v>2.8617351821580428E-11</v>
      </c>
      <c r="AA52" s="2">
        <f t="shared" si="32"/>
        <v>2.4231949780073592E-12</v>
      </c>
      <c r="AB52" s="2">
        <f t="shared" si="32"/>
        <v>1.7110757255522913E-13</v>
      </c>
      <c r="AC52" s="2">
        <f t="shared" si="32"/>
        <v>0</v>
      </c>
      <c r="AD52" s="2">
        <f t="shared" si="29"/>
        <v>157362154.26223537</v>
      </c>
      <c r="AE52" s="2">
        <f t="shared" si="29"/>
        <v>13058676.216270614</v>
      </c>
      <c r="AF52" s="2">
        <f t="shared" si="29"/>
        <v>1085962.5563965838</v>
      </c>
      <c r="AG52" s="2">
        <f t="shared" si="29"/>
        <v>90483.300939940877</v>
      </c>
      <c r="AH52" s="2">
        <f t="shared" si="29"/>
        <v>7552.5002111498907</v>
      </c>
      <c r="AI52" s="2">
        <f t="shared" si="29"/>
        <v>631.4236617511724</v>
      </c>
      <c r="AJ52" s="2">
        <f t="shared" si="29"/>
        <v>52.869450869886805</v>
      </c>
      <c r="AK52" s="2">
        <f t="shared" si="29"/>
        <v>4.4329678378527237</v>
      </c>
      <c r="AL52" s="2">
        <f t="shared" si="29"/>
        <v>0.37217508127054078</v>
      </c>
      <c r="AM52" s="2">
        <f t="shared" si="29"/>
        <v>3.1284155499362712E-2</v>
      </c>
      <c r="AN52" s="2">
        <f t="shared" si="29"/>
        <v>2.6326391522811772E-3</v>
      </c>
      <c r="AO52" s="2">
        <f t="shared" si="29"/>
        <v>2.2177707246418254E-4</v>
      </c>
      <c r="AP52" s="2">
        <f t="shared" si="29"/>
        <v>1.8701306160081573E-5</v>
      </c>
      <c r="AQ52" s="2">
        <f t="shared" si="29"/>
        <v>1.578451914001246E-6</v>
      </c>
      <c r="AR52" s="2">
        <f t="shared" si="29"/>
        <v>1.3334333082552441E-7</v>
      </c>
      <c r="AS52" s="2">
        <f t="shared" si="29"/>
        <v>1.1273796308455488E-8</v>
      </c>
      <c r="AT52" s="2">
        <f t="shared" si="28"/>
        <v>9.5391177723514605E-10</v>
      </c>
      <c r="AU52" s="2">
        <f t="shared" si="28"/>
        <v>8.0773179018567687E-11</v>
      </c>
      <c r="AV52" s="2">
        <f t="shared" si="28"/>
        <v>6.8443199524616588E-12</v>
      </c>
      <c r="AW52" s="2">
        <f t="shared" si="28"/>
        <v>5.8033945772857991E-13</v>
      </c>
      <c r="AX52" s="6">
        <f t="shared" si="30"/>
        <v>48.842319799191635</v>
      </c>
      <c r="AY52" s="6">
        <f t="shared" si="30"/>
        <v>51.284435789151217</v>
      </c>
      <c r="AZ52" s="6">
        <f t="shared" si="30"/>
        <v>53.726551779110792</v>
      </c>
      <c r="BA52" s="6">
        <f t="shared" si="30"/>
        <v>56.168667769070375</v>
      </c>
      <c r="BB52" s="6">
        <f t="shared" si="30"/>
        <v>58.610783759029957</v>
      </c>
      <c r="BC52" s="6">
        <f t="shared" si="30"/>
        <v>61.052899748989539</v>
      </c>
      <c r="BD52" s="6">
        <f t="shared" si="30"/>
        <v>63.495015738949121</v>
      </c>
      <c r="BE52" s="6">
        <f t="shared" si="30"/>
        <v>65.93713172890871</v>
      </c>
      <c r="BF52" s="6">
        <f t="shared" si="30"/>
        <v>68.379247718868285</v>
      </c>
      <c r="BG52" s="6">
        <f t="shared" si="30"/>
        <v>70.821363708827874</v>
      </c>
      <c r="BH52" s="6">
        <f t="shared" si="30"/>
        <v>73.263479698787449</v>
      </c>
      <c r="BI52" s="6">
        <f t="shared" si="30"/>
        <v>75.705595688747039</v>
      </c>
      <c r="BJ52" s="6">
        <f t="shared" si="30"/>
        <v>78.147711678706614</v>
      </c>
      <c r="BK52" s="6">
        <f t="shared" si="30"/>
        <v>80.589827668666203</v>
      </c>
      <c r="BL52" s="6">
        <f t="shared" si="30"/>
        <v>83.031943658625778</v>
      </c>
      <c r="BM52" s="6">
        <f t="shared" si="24"/>
        <v>85.474059648585367</v>
      </c>
      <c r="BN52" s="6">
        <f t="shared" si="24"/>
        <v>87.916175638544942</v>
      </c>
      <c r="BO52" s="6">
        <f t="shared" si="24"/>
        <v>90.358291628504517</v>
      </c>
      <c r="BP52" s="6">
        <f t="shared" si="24"/>
        <v>92.800407618464106</v>
      </c>
      <c r="BQ52" s="6">
        <f t="shared" si="24"/>
        <v>95.242523608423681</v>
      </c>
      <c r="BR52" s="2">
        <f t="shared" si="15"/>
        <v>9.9596300292107332E-6</v>
      </c>
      <c r="BS52" s="2">
        <f t="shared" si="15"/>
        <v>8.264984950677136E-7</v>
      </c>
      <c r="BT52" s="2">
        <f t="shared" si="15"/>
        <v>6.8731807377422288E-8</v>
      </c>
      <c r="BU52" s="2">
        <f t="shared" si="15"/>
        <v>5.7267911990286371E-9</v>
      </c>
      <c r="BV52" s="2">
        <f t="shared" si="15"/>
        <v>4.7800634248607563E-10</v>
      </c>
      <c r="BW52" s="2">
        <f t="shared" si="15"/>
        <v>3.9963522895863617E-11</v>
      </c>
      <c r="BX52" s="2">
        <f t="shared" si="15"/>
        <v>3.3461677765806783E-12</v>
      </c>
      <c r="BY52" s="2">
        <f t="shared" si="15"/>
        <v>2.8056758467435149E-13</v>
      </c>
      <c r="BZ52" s="2">
        <f t="shared" si="15"/>
        <v>2.3555384890542984E-14</v>
      </c>
      <c r="CA52" s="2">
        <f t="shared" si="15"/>
        <v>1.980009841731838E-15</v>
      </c>
      <c r="CB52" s="2">
        <f t="shared" si="15"/>
        <v>1.6662273115703522E-16</v>
      </c>
      <c r="CC52" s="2">
        <f t="shared" si="31"/>
        <v>1.403652357368233E-17</v>
      </c>
      <c r="CD52" s="2">
        <f t="shared" si="31"/>
        <v>1.1836269721570559E-18</v>
      </c>
      <c r="CE52" s="2">
        <f t="shared" si="31"/>
        <v>9.9902019873496311E-20</v>
      </c>
      <c r="CF52" s="2">
        <f t="shared" si="31"/>
        <v>8.439451318071152E-21</v>
      </c>
      <c r="CG52" s="2">
        <f t="shared" si="31"/>
        <v>7.1353141192756203E-22</v>
      </c>
      <c r="CH52" s="2">
        <f t="shared" si="31"/>
        <v>6.0374163116148472E-23</v>
      </c>
      <c r="CI52" s="2">
        <f t="shared" si="31"/>
        <v>5.112226520162511E-24</v>
      </c>
      <c r="CJ52" s="2">
        <f t="shared" si="31"/>
        <v>4.3318480711782648E-25</v>
      </c>
      <c r="CK52" s="2">
        <f t="shared" si="31"/>
        <v>3.6730345425859485E-26</v>
      </c>
    </row>
    <row r="53" spans="1:89" x14ac:dyDescent="0.25">
      <c r="A53" s="5">
        <f t="shared" si="16"/>
        <v>58.5</v>
      </c>
      <c r="B53" s="5">
        <f t="shared" si="17"/>
        <v>142</v>
      </c>
      <c r="C53" s="8">
        <f t="shared" si="2"/>
        <v>415.16</v>
      </c>
      <c r="D53" s="2">
        <f t="shared" si="11"/>
        <v>6.3291139240506327E-14</v>
      </c>
      <c r="E53" s="2">
        <f t="shared" si="3"/>
        <v>0.36878595686168891</v>
      </c>
      <c r="F53" s="2">
        <f t="shared" si="12"/>
        <v>0.87328618446022688</v>
      </c>
      <c r="G53" s="7">
        <f t="shared" si="4"/>
        <v>-5.8843410401641698E-2</v>
      </c>
      <c r="H53" s="10"/>
      <c r="I53" s="6">
        <f t="shared" si="5"/>
        <v>142</v>
      </c>
      <c r="J53" s="2">
        <f t="shared" si="27"/>
        <v>0.03</v>
      </c>
      <c r="K53" s="2">
        <f t="shared" si="27"/>
        <v>0.04</v>
      </c>
      <c r="L53" s="2">
        <f t="shared" si="27"/>
        <v>4.4999999999999998E-2</v>
      </c>
      <c r="M53" s="2">
        <f t="shared" si="27"/>
        <v>4.4999999999999998E-2</v>
      </c>
      <c r="N53" s="2">
        <f t="shared" si="27"/>
        <v>4.4999999999999998E-2</v>
      </c>
      <c r="O53" s="2">
        <f t="shared" si="27"/>
        <v>0.04</v>
      </c>
      <c r="P53" s="2">
        <f t="shared" si="27"/>
        <v>4.4999999999999998E-2</v>
      </c>
      <c r="Q53" s="2">
        <f t="shared" si="27"/>
        <v>4.9964190138459985E-2</v>
      </c>
      <c r="R53" s="2">
        <f t="shared" si="27"/>
        <v>2.5377585690005457E-2</v>
      </c>
      <c r="S53" s="2">
        <f t="shared" si="27"/>
        <v>3.0938661352484351E-3</v>
      </c>
      <c r="T53" s="2">
        <f t="shared" si="27"/>
        <v>3.1669629833029682E-4</v>
      </c>
      <c r="U53" s="2">
        <f t="shared" si="27"/>
        <v>3.1097582725276849E-5</v>
      </c>
      <c r="V53" s="2">
        <f t="shared" si="27"/>
        <v>2.3357885996078135E-6</v>
      </c>
      <c r="W53" s="2">
        <f t="shared" si="27"/>
        <v>1.7199626896724494E-7</v>
      </c>
      <c r="X53" s="2">
        <f t="shared" si="27"/>
        <v>1.2323793391333383E-8</v>
      </c>
      <c r="Y53" s="2">
        <f t="shared" si="27"/>
        <v>8.483974056616717E-10</v>
      </c>
      <c r="Z53" s="2">
        <f t="shared" si="33"/>
        <v>5.4797976156706338E-11</v>
      </c>
      <c r="AA53" s="2">
        <f t="shared" si="32"/>
        <v>4.7226889066109831E-12</v>
      </c>
      <c r="AB53" s="2">
        <f t="shared" si="32"/>
        <v>3.3942015864596446E-13</v>
      </c>
      <c r="AC53" s="2">
        <f t="shared" si="32"/>
        <v>0</v>
      </c>
      <c r="AD53" s="2">
        <f t="shared" si="29"/>
        <v>227174752.75321704</v>
      </c>
      <c r="AE53" s="2">
        <f t="shared" si="29"/>
        <v>19187935.710861158</v>
      </c>
      <c r="AF53" s="2">
        <f t="shared" si="29"/>
        <v>1624100.2352095805</v>
      </c>
      <c r="AG53" s="2">
        <f t="shared" si="29"/>
        <v>137732.0128943091</v>
      </c>
      <c r="AH53" s="2">
        <f t="shared" si="29"/>
        <v>11701.063485912269</v>
      </c>
      <c r="AI53" s="2">
        <f t="shared" si="29"/>
        <v>995.6879760800764</v>
      </c>
      <c r="AJ53" s="2">
        <f t="shared" si="29"/>
        <v>84.854475610763416</v>
      </c>
      <c r="AK53" s="2">
        <f t="shared" si="29"/>
        <v>7.2415549669247863</v>
      </c>
      <c r="AL53" s="2">
        <f t="shared" si="29"/>
        <v>0.61880187026164513</v>
      </c>
      <c r="AM53" s="2">
        <f t="shared" si="29"/>
        <v>5.2941426113407672E-2</v>
      </c>
      <c r="AN53" s="2">
        <f t="shared" si="29"/>
        <v>4.5344981481392878E-3</v>
      </c>
      <c r="AO53" s="2">
        <f t="shared" si="29"/>
        <v>3.8879535518589138E-4</v>
      </c>
      <c r="AP53" s="2">
        <f t="shared" si="29"/>
        <v>3.3368965303587453E-5</v>
      </c>
      <c r="AQ53" s="2">
        <f t="shared" si="29"/>
        <v>2.8666085915441316E-6</v>
      </c>
      <c r="AR53" s="2">
        <f t="shared" si="29"/>
        <v>2.464758982419625E-7</v>
      </c>
      <c r="AS53" s="2">
        <f t="shared" si="29"/>
        <v>2.1209935323045646E-8</v>
      </c>
      <c r="AT53" s="2">
        <f t="shared" si="28"/>
        <v>1.8265992161005475E-9</v>
      </c>
      <c r="AU53" s="2">
        <f t="shared" si="28"/>
        <v>1.5742294416240927E-10</v>
      </c>
      <c r="AV53" s="2">
        <f t="shared" si="28"/>
        <v>1.3576782668939855E-11</v>
      </c>
      <c r="AW53" s="2">
        <f t="shared" si="28"/>
        <v>1.1716942184846164E-12</v>
      </c>
      <c r="AX53" s="6">
        <f t="shared" si="30"/>
        <v>48.489378862209328</v>
      </c>
      <c r="AY53" s="6">
        <f t="shared" si="30"/>
        <v>50.91384780531979</v>
      </c>
      <c r="AZ53" s="6">
        <f t="shared" si="30"/>
        <v>53.338316748430259</v>
      </c>
      <c r="BA53" s="6">
        <f t="shared" si="30"/>
        <v>55.762785691540721</v>
      </c>
      <c r="BB53" s="6">
        <f t="shared" si="30"/>
        <v>58.18725463465119</v>
      </c>
      <c r="BC53" s="6">
        <f t="shared" si="30"/>
        <v>60.611723577761651</v>
      </c>
      <c r="BD53" s="6">
        <f t="shared" si="30"/>
        <v>63.03619252087212</v>
      </c>
      <c r="BE53" s="6">
        <f t="shared" si="30"/>
        <v>65.460661463982589</v>
      </c>
      <c r="BF53" s="6">
        <f t="shared" si="30"/>
        <v>67.885130407093058</v>
      </c>
      <c r="BG53" s="6">
        <f t="shared" si="30"/>
        <v>70.309599350203527</v>
      </c>
      <c r="BH53" s="6">
        <f t="shared" si="30"/>
        <v>72.734068293313996</v>
      </c>
      <c r="BI53" s="6">
        <f t="shared" si="30"/>
        <v>75.158537236424465</v>
      </c>
      <c r="BJ53" s="6">
        <f t="shared" si="30"/>
        <v>77.58300617953492</v>
      </c>
      <c r="BK53" s="6">
        <f t="shared" si="30"/>
        <v>80.007475122645388</v>
      </c>
      <c r="BL53" s="6">
        <f t="shared" si="30"/>
        <v>82.431944065755857</v>
      </c>
      <c r="BM53" s="6">
        <f t="shared" si="30"/>
        <v>84.856413008866326</v>
      </c>
      <c r="BN53" s="6">
        <f t="shared" ref="BN53:BQ68" si="34">Z$8/$C53</f>
        <v>87.280881951976781</v>
      </c>
      <c r="BO53" s="6">
        <f t="shared" si="34"/>
        <v>89.70535089508725</v>
      </c>
      <c r="BP53" s="6">
        <f t="shared" si="34"/>
        <v>92.129819838197719</v>
      </c>
      <c r="BQ53" s="6">
        <f t="shared" si="34"/>
        <v>94.554288781308188</v>
      </c>
      <c r="BR53" s="2">
        <f t="shared" si="15"/>
        <v>1.4378148921045016E-5</v>
      </c>
      <c r="BS53" s="2">
        <f t="shared" si="15"/>
        <v>1.2144263111810391E-6</v>
      </c>
      <c r="BT53" s="2">
        <f t="shared" ref="BT53:CE80" si="35">$L$4*$C53*EXP((-AZ53))*(1-(AZ53^4+8.57333*AZ53^3+18.05902*AZ53^2+8.63476*AZ53+0.26777)/(AZ53^4+9.57332*AZ53^3+25.63295*AZ53^2+21.09965*AZ53+3.958497))</f>
        <v>1.0279115413773853E-7</v>
      </c>
      <c r="BU53" s="2">
        <f t="shared" si="35"/>
        <v>8.7172160062671312E-9</v>
      </c>
      <c r="BV53" s="2">
        <f t="shared" si="35"/>
        <v>7.4057363835711222E-10</v>
      </c>
      <c r="BW53" s="2">
        <f t="shared" si="35"/>
        <v>6.301822633440184E-11</v>
      </c>
      <c r="BX53" s="2">
        <f t="shared" si="35"/>
        <v>5.3705364310665396E-12</v>
      </c>
      <c r="BY53" s="2">
        <f t="shared" si="35"/>
        <v>4.583262637295453E-13</v>
      </c>
      <c r="BZ53" s="2">
        <f t="shared" si="35"/>
        <v>3.9164675333017939E-14</v>
      </c>
      <c r="CA53" s="2">
        <f t="shared" si="35"/>
        <v>3.3507231717346838E-15</v>
      </c>
      <c r="CB53" s="2">
        <f t="shared" si="35"/>
        <v>2.8699355367970042E-16</v>
      </c>
      <c r="CC53" s="2">
        <f t="shared" si="31"/>
        <v>2.4607300961132257E-17</v>
      </c>
      <c r="CD53" s="2">
        <f t="shared" si="31"/>
        <v>2.1119598293409725E-18</v>
      </c>
      <c r="CE53" s="2">
        <f t="shared" si="31"/>
        <v>1.8143092351545108E-19</v>
      </c>
      <c r="CF53" s="2">
        <f t="shared" si="31"/>
        <v>1.5599740395060906E-20</v>
      </c>
      <c r="CG53" s="2">
        <f t="shared" si="31"/>
        <v>1.3424009698130152E-21</v>
      </c>
      <c r="CH53" s="2">
        <f t="shared" si="31"/>
        <v>1.1560754532281945E-22</v>
      </c>
      <c r="CI53" s="2">
        <f t="shared" si="31"/>
        <v>9.9634774786334972E-24</v>
      </c>
      <c r="CJ53" s="2">
        <f t="shared" si="31"/>
        <v>8.5929004233796547E-25</v>
      </c>
      <c r="CK53" s="2">
        <f t="shared" si="31"/>
        <v>7.4157861929406091E-26</v>
      </c>
    </row>
    <row r="54" spans="1:89" x14ac:dyDescent="0.25">
      <c r="A54" s="5">
        <f t="shared" si="16"/>
        <v>60</v>
      </c>
      <c r="B54" s="5">
        <f t="shared" si="17"/>
        <v>145</v>
      </c>
      <c r="C54" s="8">
        <f t="shared" si="2"/>
        <v>418.16</v>
      </c>
      <c r="D54" s="2">
        <f t="shared" si="11"/>
        <v>6.3291139240506327E-14</v>
      </c>
      <c r="E54" s="2">
        <f t="shared" si="3"/>
        <v>0.38090051008789105</v>
      </c>
      <c r="F54" s="2">
        <f t="shared" si="12"/>
        <v>0.91332078019484064</v>
      </c>
      <c r="G54" s="7">
        <f t="shared" si="4"/>
        <v>-3.9376661019249241E-2</v>
      </c>
      <c r="H54" s="10"/>
      <c r="I54" s="6">
        <f t="shared" si="5"/>
        <v>145</v>
      </c>
      <c r="J54" s="2">
        <f t="shared" si="27"/>
        <v>0.03</v>
      </c>
      <c r="K54" s="2">
        <f t="shared" si="27"/>
        <v>0.04</v>
      </c>
      <c r="L54" s="2">
        <f t="shared" si="27"/>
        <v>4.4999999999999998E-2</v>
      </c>
      <c r="M54" s="2">
        <f t="shared" si="27"/>
        <v>4.4999999999999998E-2</v>
      </c>
      <c r="N54" s="2">
        <f t="shared" si="27"/>
        <v>4.4999999999999998E-2</v>
      </c>
      <c r="O54" s="2">
        <f t="shared" si="27"/>
        <v>0.04</v>
      </c>
      <c r="P54" s="2">
        <f t="shared" si="27"/>
        <v>4.4999999999999998E-2</v>
      </c>
      <c r="Q54" s="2">
        <f t="shared" si="27"/>
        <v>4.9999604644557022E-2</v>
      </c>
      <c r="R54" s="2">
        <f t="shared" si="27"/>
        <v>3.5196686219678662E-2</v>
      </c>
      <c r="S54" s="2">
        <f t="shared" si="27"/>
        <v>5.105245004365066E-3</v>
      </c>
      <c r="T54" s="2">
        <f t="shared" si="27"/>
        <v>5.404293398967397E-4</v>
      </c>
      <c r="U54" s="2">
        <f t="shared" si="27"/>
        <v>5.407721588913894E-5</v>
      </c>
      <c r="V54" s="2">
        <f t="shared" si="27"/>
        <v>4.1336572280359364E-6</v>
      </c>
      <c r="W54" s="2">
        <f t="shared" si="27"/>
        <v>3.0972859636380075E-7</v>
      </c>
      <c r="X54" s="2">
        <f t="shared" si="27"/>
        <v>2.2582046044217209E-8</v>
      </c>
      <c r="Y54" s="2">
        <f t="shared" si="27"/>
        <v>1.5818827270308589E-9</v>
      </c>
      <c r="Z54" s="2">
        <f t="shared" si="33"/>
        <v>1.0396697502912389E-10</v>
      </c>
      <c r="AA54" s="2">
        <f t="shared" si="32"/>
        <v>9.1175034189205915E-12</v>
      </c>
      <c r="AB54" s="2">
        <f t="shared" si="32"/>
        <v>6.6677496857181501E-13</v>
      </c>
      <c r="AC54" s="2">
        <f t="shared" si="32"/>
        <v>0</v>
      </c>
      <c r="AD54" s="2">
        <f t="shared" si="29"/>
        <v>326268531.41902894</v>
      </c>
      <c r="AE54" s="2">
        <f t="shared" si="29"/>
        <v>28041596.443421856</v>
      </c>
      <c r="AF54" s="2">
        <f t="shared" si="29"/>
        <v>2415161.7080040029</v>
      </c>
      <c r="AG54" s="2">
        <f t="shared" si="29"/>
        <v>208413.95187872849</v>
      </c>
      <c r="AH54" s="2">
        <f t="shared" si="29"/>
        <v>18016.705897962973</v>
      </c>
      <c r="AI54" s="2">
        <f t="shared" si="29"/>
        <v>1560.0235906904609</v>
      </c>
      <c r="AJ54" s="2">
        <f t="shared" si="29"/>
        <v>135.28206710836133</v>
      </c>
      <c r="AK54" s="2">
        <f t="shared" si="29"/>
        <v>11.747748347479373</v>
      </c>
      <c r="AL54" s="2">
        <f t="shared" si="29"/>
        <v>1.0214838988930541</v>
      </c>
      <c r="AM54" s="2">
        <f t="shared" si="29"/>
        <v>8.8926755690734466E-2</v>
      </c>
      <c r="AN54" s="2">
        <f t="shared" si="29"/>
        <v>7.7503758624786244E-3</v>
      </c>
      <c r="AO54" s="2">
        <f t="shared" si="29"/>
        <v>6.7619376609739815E-4</v>
      </c>
      <c r="AP54" s="2">
        <f t="shared" si="29"/>
        <v>5.9053989767376679E-5</v>
      </c>
      <c r="AQ54" s="2">
        <f t="shared" si="29"/>
        <v>5.1621565966202424E-6</v>
      </c>
      <c r="AR54" s="2">
        <f t="shared" si="29"/>
        <v>4.5164102290477221E-7</v>
      </c>
      <c r="AS54" s="2">
        <f t="shared" si="29"/>
        <v>3.9547068964213502E-8</v>
      </c>
      <c r="AT54" s="2">
        <f t="shared" si="28"/>
        <v>3.4655658149367982E-9</v>
      </c>
      <c r="AU54" s="2">
        <f t="shared" si="28"/>
        <v>3.0391682536449971E-10</v>
      </c>
      <c r="AV54" s="2">
        <f t="shared" si="28"/>
        <v>2.667100121579438E-11</v>
      </c>
      <c r="AW54" s="2">
        <f t="shared" si="28"/>
        <v>2.3421375461736937E-12</v>
      </c>
      <c r="AX54" s="6">
        <f t="shared" si="30"/>
        <v>48.141502124628907</v>
      </c>
      <c r="AY54" s="6">
        <f t="shared" si="30"/>
        <v>50.548577230860353</v>
      </c>
      <c r="AZ54" s="6">
        <f t="shared" si="30"/>
        <v>52.955652337091799</v>
      </c>
      <c r="BA54" s="6">
        <f t="shared" si="30"/>
        <v>55.362727443323244</v>
      </c>
      <c r="BB54" s="6">
        <f t="shared" si="30"/>
        <v>57.769802549554683</v>
      </c>
      <c r="BC54" s="6">
        <f t="shared" si="30"/>
        <v>60.176877655786129</v>
      </c>
      <c r="BD54" s="6">
        <f t="shared" si="30"/>
        <v>62.583952762017574</v>
      </c>
      <c r="BE54" s="6">
        <f t="shared" si="30"/>
        <v>64.991027868249034</v>
      </c>
      <c r="BF54" s="6">
        <f t="shared" si="30"/>
        <v>67.39810297448048</v>
      </c>
      <c r="BG54" s="6">
        <f t="shared" si="30"/>
        <v>69.805178080711926</v>
      </c>
      <c r="BH54" s="6">
        <f t="shared" si="30"/>
        <v>72.212253186943357</v>
      </c>
      <c r="BI54" s="6">
        <f t="shared" si="30"/>
        <v>74.619328293174803</v>
      </c>
      <c r="BJ54" s="6">
        <f t="shared" si="30"/>
        <v>77.026403399406249</v>
      </c>
      <c r="BK54" s="6">
        <f t="shared" si="30"/>
        <v>79.433478505637694</v>
      </c>
      <c r="BL54" s="6">
        <f t="shared" si="30"/>
        <v>81.84055361186914</v>
      </c>
      <c r="BM54" s="6">
        <f t="shared" si="30"/>
        <v>84.247628718100586</v>
      </c>
      <c r="BN54" s="6">
        <f t="shared" si="34"/>
        <v>86.654703824332032</v>
      </c>
      <c r="BO54" s="6">
        <f t="shared" si="34"/>
        <v>89.061778930563477</v>
      </c>
      <c r="BP54" s="6">
        <f t="shared" si="34"/>
        <v>91.468854036794923</v>
      </c>
      <c r="BQ54" s="6">
        <f t="shared" si="34"/>
        <v>93.875929143026369</v>
      </c>
      <c r="BR54" s="2">
        <f t="shared" ref="BR54:BY103" si="36">$L$4*$C54*EXP((-AX54))*(1-(AX54^4+8.57333*AX54^3+18.05902*AX54^2+8.63476*AX54+0.26777)/(AX54^4+9.57332*AX54^3+25.63295*AX54^2+21.09965*AX54+3.958497))</f>
        <v>2.0649907064450831E-5</v>
      </c>
      <c r="BS54" s="2">
        <f t="shared" si="36"/>
        <v>1.7747845853937414E-6</v>
      </c>
      <c r="BT54" s="2">
        <f t="shared" si="35"/>
        <v>1.5285833596017032E-7</v>
      </c>
      <c r="BU54" s="2">
        <f t="shared" si="35"/>
        <v>1.3190756448318992E-8</v>
      </c>
      <c r="BV54" s="2">
        <f t="shared" si="35"/>
        <v>1.1402978416514605E-9</v>
      </c>
      <c r="BW54" s="2">
        <f t="shared" si="35"/>
        <v>9.8735670297084393E-11</v>
      </c>
      <c r="BX54" s="2">
        <f t="shared" si="35"/>
        <v>8.5621561461043813E-12</v>
      </c>
      <c r="BY54" s="2">
        <f t="shared" si="35"/>
        <v>7.4352837642287357E-13</v>
      </c>
      <c r="BZ54" s="2">
        <f t="shared" si="35"/>
        <v>6.4650879676778002E-14</v>
      </c>
      <c r="CA54" s="2">
        <f t="shared" si="35"/>
        <v>5.628275676628784E-15</v>
      </c>
      <c r="CB54" s="2">
        <f t="shared" si="35"/>
        <v>4.905301178783926E-16</v>
      </c>
      <c r="CC54" s="2">
        <f t="shared" si="31"/>
        <v>4.2797073803632684E-17</v>
      </c>
      <c r="CD54" s="2">
        <f t="shared" si="31"/>
        <v>3.7375942890744679E-18</v>
      </c>
      <c r="CE54" s="2">
        <f t="shared" si="31"/>
        <v>3.2671877193798971E-19</v>
      </c>
      <c r="CF54" s="2">
        <f t="shared" si="31"/>
        <v>2.8584874867390633E-20</v>
      </c>
      <c r="CG54" s="2">
        <f t="shared" si="31"/>
        <v>2.5029790483679427E-21</v>
      </c>
      <c r="CH54" s="2">
        <f t="shared" si="31"/>
        <v>2.1933960854030368E-22</v>
      </c>
      <c r="CI54" s="2">
        <f t="shared" si="31"/>
        <v>1.9235242111677197E-23</v>
      </c>
      <c r="CJ54" s="2">
        <f t="shared" si="31"/>
        <v>1.6880380516325557E-24</v>
      </c>
      <c r="CK54" s="2">
        <f t="shared" si="31"/>
        <v>1.4823655355529705E-25</v>
      </c>
    </row>
    <row r="55" spans="1:89" x14ac:dyDescent="0.25">
      <c r="A55" s="5">
        <f t="shared" si="16"/>
        <v>61.5</v>
      </c>
      <c r="B55" s="5">
        <f t="shared" si="17"/>
        <v>148</v>
      </c>
      <c r="C55" s="8">
        <f t="shared" si="2"/>
        <v>421.16</v>
      </c>
      <c r="D55" s="2">
        <f t="shared" si="11"/>
        <v>6.3291139240506327E-14</v>
      </c>
      <c r="E55" s="2">
        <f t="shared" si="3"/>
        <v>0.3939760850034838</v>
      </c>
      <c r="F55" s="2">
        <f t="shared" si="12"/>
        <v>0.9585932004533545</v>
      </c>
      <c r="G55" s="7">
        <f t="shared" si="4"/>
        <v>-1.8365655895097581E-2</v>
      </c>
      <c r="H55" s="10"/>
      <c r="I55" s="6">
        <f t="shared" si="5"/>
        <v>148</v>
      </c>
      <c r="J55" s="2">
        <f t="shared" si="27"/>
        <v>0.03</v>
      </c>
      <c r="K55" s="2">
        <f t="shared" si="27"/>
        <v>0.04</v>
      </c>
      <c r="L55" s="2">
        <f t="shared" si="27"/>
        <v>4.4999999999999998E-2</v>
      </c>
      <c r="M55" s="2">
        <f t="shared" si="27"/>
        <v>4.4999999999999998E-2</v>
      </c>
      <c r="N55" s="2">
        <f t="shared" si="27"/>
        <v>4.4999999999999998E-2</v>
      </c>
      <c r="O55" s="2">
        <f t="shared" si="27"/>
        <v>0.04</v>
      </c>
      <c r="P55" s="2">
        <f t="shared" si="27"/>
        <v>4.4999999999999998E-2</v>
      </c>
      <c r="Q55" s="2">
        <f t="shared" si="27"/>
        <v>4.9999999699239496E-2</v>
      </c>
      <c r="R55" s="2">
        <f t="shared" si="27"/>
        <v>4.4691638479219142E-2</v>
      </c>
      <c r="S55" s="2">
        <f t="shared" si="27"/>
        <v>8.268992476572987E-3</v>
      </c>
      <c r="T55" s="2">
        <f t="shared" si="27"/>
        <v>9.1430125385076231E-4</v>
      </c>
      <c r="U55" s="2">
        <f t="shared" si="27"/>
        <v>9.3299012332961342E-5</v>
      </c>
      <c r="V55" s="2">
        <f t="shared" si="27"/>
        <v>7.2567611253260281E-6</v>
      </c>
      <c r="W55" s="2">
        <f t="shared" si="27"/>
        <v>5.5315536892308617E-7</v>
      </c>
      <c r="X55" s="2">
        <f t="shared" si="27"/>
        <v>4.1027820391059677E-8</v>
      </c>
      <c r="Y55" s="2">
        <f t="shared" si="27"/>
        <v>2.923734467863426E-9</v>
      </c>
      <c r="Z55" s="2">
        <f t="shared" si="33"/>
        <v>1.9548226370957877E-10</v>
      </c>
      <c r="AA55" s="2">
        <f t="shared" si="32"/>
        <v>1.7439586441625464E-11</v>
      </c>
      <c r="AB55" s="2">
        <f t="shared" si="32"/>
        <v>1.2974399332676968E-12</v>
      </c>
      <c r="AC55" s="2">
        <f t="shared" si="32"/>
        <v>0</v>
      </c>
      <c r="AD55" s="2">
        <f t="shared" si="29"/>
        <v>466222589.49544346</v>
      </c>
      <c r="AE55" s="2">
        <f t="shared" si="29"/>
        <v>40763605.708906427</v>
      </c>
      <c r="AF55" s="2">
        <f t="shared" si="29"/>
        <v>3571637.3358951425</v>
      </c>
      <c r="AG55" s="2">
        <f t="shared" si="29"/>
        <v>313544.23174604139</v>
      </c>
      <c r="AH55" s="2">
        <f t="shared" si="29"/>
        <v>27573.884635518989</v>
      </c>
      <c r="AI55" s="2">
        <f t="shared" si="29"/>
        <v>2428.8682590021017</v>
      </c>
      <c r="AJ55" s="2">
        <f t="shared" si="29"/>
        <v>214.27079315247371</v>
      </c>
      <c r="AK55" s="2">
        <f t="shared" si="29"/>
        <v>18.928974558351708</v>
      </c>
      <c r="AL55" s="2">
        <f t="shared" si="29"/>
        <v>1.6743778211927012</v>
      </c>
      <c r="AM55" s="2">
        <f t="shared" si="29"/>
        <v>0.14828720181743316</v>
      </c>
      <c r="AN55" s="2">
        <f t="shared" si="29"/>
        <v>1.3147497295729466E-2</v>
      </c>
      <c r="AO55" s="2">
        <f t="shared" si="29"/>
        <v>1.1669182384951566E-3</v>
      </c>
      <c r="AP55" s="2">
        <f t="shared" si="29"/>
        <v>1.0367338997628134E-4</v>
      </c>
      <c r="AQ55" s="2">
        <f t="shared" si="29"/>
        <v>9.2192986463278326E-6</v>
      </c>
      <c r="AR55" s="2">
        <f t="shared" si="29"/>
        <v>8.2055674443167682E-7</v>
      </c>
      <c r="AS55" s="2">
        <f t="shared" si="29"/>
        <v>7.3093364342321697E-8</v>
      </c>
      <c r="AT55" s="2">
        <f t="shared" si="28"/>
        <v>6.5160755335106793E-9</v>
      </c>
      <c r="AU55" s="2">
        <f t="shared" si="28"/>
        <v>5.8131953002451845E-10</v>
      </c>
      <c r="AV55" s="2">
        <f t="shared" si="28"/>
        <v>5.1897640067215434E-11</v>
      </c>
      <c r="AW55" s="2">
        <f t="shared" si="28"/>
        <v>4.6362700464317254E-12</v>
      </c>
      <c r="AX55" s="6">
        <f t="shared" si="30"/>
        <v>47.798581366784177</v>
      </c>
      <c r="AY55" s="6">
        <f t="shared" si="30"/>
        <v>50.188510435123384</v>
      </c>
      <c r="AZ55" s="6">
        <f t="shared" si="30"/>
        <v>52.57843950346259</v>
      </c>
      <c r="BA55" s="6">
        <f t="shared" si="30"/>
        <v>54.968368571801804</v>
      </c>
      <c r="BB55" s="6">
        <f t="shared" si="30"/>
        <v>57.358297640141011</v>
      </c>
      <c r="BC55" s="6">
        <f t="shared" si="30"/>
        <v>59.748226708480217</v>
      </c>
      <c r="BD55" s="6">
        <f t="shared" si="30"/>
        <v>62.138155776819424</v>
      </c>
      <c r="BE55" s="6">
        <f t="shared" si="30"/>
        <v>64.528084845158645</v>
      </c>
      <c r="BF55" s="6">
        <f t="shared" si="30"/>
        <v>66.918013913497845</v>
      </c>
      <c r="BG55" s="6">
        <f t="shared" si="30"/>
        <v>69.307942981837058</v>
      </c>
      <c r="BH55" s="6">
        <f t="shared" si="30"/>
        <v>71.697872050176272</v>
      </c>
      <c r="BI55" s="6">
        <f t="shared" si="30"/>
        <v>74.087801118515472</v>
      </c>
      <c r="BJ55" s="6">
        <f t="shared" si="30"/>
        <v>76.477730186854686</v>
      </c>
      <c r="BK55" s="6">
        <f t="shared" si="30"/>
        <v>78.8676592551939</v>
      </c>
      <c r="BL55" s="6">
        <f t="shared" si="30"/>
        <v>81.257588323533099</v>
      </c>
      <c r="BM55" s="6">
        <f t="shared" si="30"/>
        <v>83.647517391872313</v>
      </c>
      <c r="BN55" s="6">
        <f t="shared" si="34"/>
        <v>86.037446460211513</v>
      </c>
      <c r="BO55" s="6">
        <f t="shared" si="34"/>
        <v>88.427375528550726</v>
      </c>
      <c r="BP55" s="6">
        <f t="shared" si="34"/>
        <v>90.81730459688994</v>
      </c>
      <c r="BQ55" s="6">
        <f t="shared" si="34"/>
        <v>93.20723366522914</v>
      </c>
      <c r="BR55" s="2">
        <f t="shared" si="36"/>
        <v>2.9507758841439092E-5</v>
      </c>
      <c r="BS55" s="2">
        <f t="shared" si="36"/>
        <v>2.5799750452345369E-6</v>
      </c>
      <c r="BT55" s="2">
        <f t="shared" si="35"/>
        <v>2.2605299595328042E-7</v>
      </c>
      <c r="BU55" s="2">
        <f t="shared" si="35"/>
        <v>1.9844571629794492E-8</v>
      </c>
      <c r="BV55" s="2">
        <f t="shared" si="35"/>
        <v>1.7451825718765248E-9</v>
      </c>
      <c r="BW55" s="2">
        <f t="shared" si="35"/>
        <v>1.5372583917756797E-10</v>
      </c>
      <c r="BX55" s="2">
        <f t="shared" si="35"/>
        <v>1.3561442604592507E-11</v>
      </c>
      <c r="BY55" s="2">
        <f t="shared" si="35"/>
        <v>1.1980363644527682E-12</v>
      </c>
      <c r="BZ55" s="2">
        <f t="shared" si="35"/>
        <v>1.0597327982232528E-13</v>
      </c>
      <c r="CA55" s="2">
        <f t="shared" si="35"/>
        <v>9.3852659378122445E-15</v>
      </c>
      <c r="CB55" s="2">
        <f t="shared" si="35"/>
        <v>8.3212008200819264E-16</v>
      </c>
      <c r="CC55" s="2">
        <f t="shared" si="31"/>
        <v>7.3855584714883211E-17</v>
      </c>
      <c r="CD55" s="2">
        <f t="shared" si="31"/>
        <v>6.5616069605241302E-18</v>
      </c>
      <c r="CE55" s="2">
        <f t="shared" si="31"/>
        <v>5.8349991432454605E-19</v>
      </c>
      <c r="CF55" s="2">
        <f t="shared" si="31"/>
        <v>5.1933971166561807E-20</v>
      </c>
      <c r="CG55" s="2">
        <f t="shared" si="31"/>
        <v>4.6261623001469426E-21</v>
      </c>
      <c r="CH55" s="2">
        <f t="shared" si="31"/>
        <v>4.1240984389308094E-22</v>
      </c>
      <c r="CI55" s="2">
        <f t="shared" si="31"/>
        <v>3.6792375318007494E-23</v>
      </c>
      <c r="CJ55" s="2">
        <f t="shared" si="31"/>
        <v>3.2846607637478122E-24</v>
      </c>
      <c r="CK55" s="2">
        <f t="shared" si="31"/>
        <v>2.9343481306529905E-25</v>
      </c>
    </row>
    <row r="56" spans="1:89" x14ac:dyDescent="0.25">
      <c r="A56" s="5">
        <f t="shared" si="16"/>
        <v>63</v>
      </c>
      <c r="B56" s="5">
        <f t="shared" si="17"/>
        <v>151</v>
      </c>
      <c r="C56" s="8">
        <f t="shared" si="2"/>
        <v>424.16</v>
      </c>
      <c r="D56" s="2">
        <f t="shared" si="11"/>
        <v>6.3291139240506327E-14</v>
      </c>
      <c r="E56" s="2">
        <f t="shared" si="3"/>
        <v>0.40616555193257664</v>
      </c>
      <c r="F56" s="2">
        <f t="shared" si="12"/>
        <v>1.0028165010578691</v>
      </c>
      <c r="G56" s="7">
        <f t="shared" si="4"/>
        <v>1.2214715360970808E-3</v>
      </c>
      <c r="H56" s="10"/>
      <c r="I56" s="6">
        <f t="shared" si="5"/>
        <v>151</v>
      </c>
      <c r="J56" s="2">
        <f t="shared" si="27"/>
        <v>0.03</v>
      </c>
      <c r="K56" s="2">
        <f t="shared" si="27"/>
        <v>0.04</v>
      </c>
      <c r="L56" s="2">
        <f t="shared" si="27"/>
        <v>4.4999999999999998E-2</v>
      </c>
      <c r="M56" s="2">
        <f t="shared" si="27"/>
        <v>4.4999999999999998E-2</v>
      </c>
      <c r="N56" s="2">
        <f t="shared" si="27"/>
        <v>4.4999999999999998E-2</v>
      </c>
      <c r="O56" s="2">
        <f t="shared" si="27"/>
        <v>0.04</v>
      </c>
      <c r="P56" s="2">
        <f t="shared" si="27"/>
        <v>4.4999999999999998E-2</v>
      </c>
      <c r="Q56" s="2">
        <f t="shared" si="27"/>
        <v>4.9999999999996526E-2</v>
      </c>
      <c r="R56" s="2">
        <f t="shared" si="27"/>
        <v>5.1397570740797205E-2</v>
      </c>
      <c r="S56" s="2">
        <f t="shared" si="27"/>
        <v>1.3061857322952104E-2</v>
      </c>
      <c r="T56" s="2">
        <f t="shared" si="27"/>
        <v>1.53270585434663E-3</v>
      </c>
      <c r="U56" s="2">
        <f t="shared" si="27"/>
        <v>1.5971892557693936E-4</v>
      </c>
      <c r="V56" s="2">
        <f t="shared" si="27"/>
        <v>1.2639486772790811E-5</v>
      </c>
      <c r="W56" s="2">
        <f t="shared" si="27"/>
        <v>9.7992360040377593E-7</v>
      </c>
      <c r="X56" s="2">
        <f t="shared" si="27"/>
        <v>7.3921049714709152E-8</v>
      </c>
      <c r="Y56" s="2">
        <f t="shared" si="27"/>
        <v>5.357606531752879E-9</v>
      </c>
      <c r="Z56" s="2">
        <f t="shared" si="33"/>
        <v>3.6432018735155225E-10</v>
      </c>
      <c r="AA56" s="2">
        <f t="shared" si="32"/>
        <v>3.305635098982407E-11</v>
      </c>
      <c r="AB56" s="2">
        <f t="shared" si="32"/>
        <v>2.501204798832646E-12</v>
      </c>
      <c r="AC56" s="2">
        <f t="shared" si="32"/>
        <v>0</v>
      </c>
      <c r="AD56" s="2">
        <f t="shared" si="29"/>
        <v>662919418.01887262</v>
      </c>
      <c r="AE56" s="2">
        <f t="shared" si="29"/>
        <v>58950353.542396605</v>
      </c>
      <c r="AF56" s="2">
        <f t="shared" si="29"/>
        <v>5253238.5150263114</v>
      </c>
      <c r="AG56" s="2">
        <f t="shared" si="29"/>
        <v>469033.78848018753</v>
      </c>
      <c r="AH56" s="2">
        <f t="shared" si="29"/>
        <v>41951.594167737152</v>
      </c>
      <c r="AI56" s="2">
        <f t="shared" si="29"/>
        <v>3758.368548621389</v>
      </c>
      <c r="AJ56" s="2">
        <f t="shared" si="29"/>
        <v>337.21198263478129</v>
      </c>
      <c r="AK56" s="2">
        <f t="shared" si="29"/>
        <v>30.297826776539935</v>
      </c>
      <c r="AL56" s="2">
        <f t="shared" si="29"/>
        <v>2.7257247731186593</v>
      </c>
      <c r="AM56" s="2">
        <f t="shared" si="29"/>
        <v>0.24551394060404585</v>
      </c>
      <c r="AN56" s="2">
        <f t="shared" si="29"/>
        <v>2.2139068528102622E-2</v>
      </c>
      <c r="AO56" s="2">
        <f t="shared" si="29"/>
        <v>1.998482205639199E-3</v>
      </c>
      <c r="AP56" s="2">
        <f t="shared" si="29"/>
        <v>1.8058040041330338E-4</v>
      </c>
      <c r="AQ56" s="2">
        <f t="shared" si="29"/>
        <v>1.6332193376290426E-5</v>
      </c>
      <c r="AR56" s="2">
        <f t="shared" si="29"/>
        <v>1.4784220871865051E-6</v>
      </c>
      <c r="AS56" s="2">
        <f t="shared" si="29"/>
        <v>1.3394017221308319E-7</v>
      </c>
      <c r="AT56" s="2">
        <f t="shared" si="28"/>
        <v>1.2144006293650669E-8</v>
      </c>
      <c r="AU56" s="2">
        <f t="shared" si="28"/>
        <v>1.101878382681936E-9</v>
      </c>
      <c r="AV56" s="2">
        <f t="shared" si="28"/>
        <v>1.0004816886798218E-10</v>
      </c>
      <c r="AW56" s="2">
        <f t="shared" si="28"/>
        <v>9.0901900067324239E-12</v>
      </c>
      <c r="AX56" s="6">
        <f t="shared" si="30"/>
        <v>47.46051143067433</v>
      </c>
      <c r="AY56" s="6">
        <f t="shared" si="30"/>
        <v>49.833537002208047</v>
      </c>
      <c r="AZ56" s="6">
        <f t="shared" si="30"/>
        <v>52.206562573741763</v>
      </c>
      <c r="BA56" s="6">
        <f t="shared" si="30"/>
        <v>54.57958814527548</v>
      </c>
      <c r="BB56" s="6">
        <f t="shared" si="30"/>
        <v>56.952613716809196</v>
      </c>
      <c r="BC56" s="6">
        <f t="shared" si="30"/>
        <v>59.325639288342913</v>
      </c>
      <c r="BD56" s="6">
        <f t="shared" si="30"/>
        <v>61.698664859876622</v>
      </c>
      <c r="BE56" s="6">
        <f t="shared" si="30"/>
        <v>64.071690431410346</v>
      </c>
      <c r="BF56" s="6">
        <f t="shared" si="30"/>
        <v>66.444716002944062</v>
      </c>
      <c r="BG56" s="6">
        <f t="shared" si="30"/>
        <v>68.817741574477779</v>
      </c>
      <c r="BH56" s="6">
        <f t="shared" si="30"/>
        <v>71.190767146011495</v>
      </c>
      <c r="BI56" s="6">
        <f t="shared" si="30"/>
        <v>73.563792717545212</v>
      </c>
      <c r="BJ56" s="6">
        <f t="shared" si="30"/>
        <v>75.936818289078929</v>
      </c>
      <c r="BK56" s="6">
        <f t="shared" si="30"/>
        <v>78.309843860612645</v>
      </c>
      <c r="BL56" s="6">
        <f t="shared" si="30"/>
        <v>80.682869432146362</v>
      </c>
      <c r="BM56" s="6">
        <f t="shared" si="30"/>
        <v>83.055895003680078</v>
      </c>
      <c r="BN56" s="6">
        <f t="shared" si="34"/>
        <v>85.428920575213795</v>
      </c>
      <c r="BO56" s="6">
        <f t="shared" si="34"/>
        <v>87.801946146747511</v>
      </c>
      <c r="BP56" s="6">
        <f t="shared" si="34"/>
        <v>90.174971718281228</v>
      </c>
      <c r="BQ56" s="6">
        <f t="shared" si="34"/>
        <v>92.547997289814944</v>
      </c>
      <c r="BR56" s="2">
        <f t="shared" si="36"/>
        <v>4.1956925203681445E-5</v>
      </c>
      <c r="BS56" s="2">
        <f t="shared" si="36"/>
        <v>3.7310350346959402E-6</v>
      </c>
      <c r="BT56" s="2">
        <f t="shared" si="35"/>
        <v>3.3248345032867085E-7</v>
      </c>
      <c r="BU56" s="2">
        <f t="shared" si="35"/>
        <v>2.9685682815499945E-8</v>
      </c>
      <c r="BV56" s="2">
        <f t="shared" si="35"/>
        <v>2.6551641878396996E-9</v>
      </c>
      <c r="BW56" s="2">
        <f t="shared" si="35"/>
        <v>2.3787142712815577E-10</v>
      </c>
      <c r="BX56" s="2">
        <f t="shared" si="35"/>
        <v>2.1342530546510706E-11</v>
      </c>
      <c r="BY56" s="2">
        <f t="shared" si="35"/>
        <v>1.9175839731988585E-12</v>
      </c>
      <c r="BZ56" s="2">
        <f t="shared" si="35"/>
        <v>1.7251422614675299E-13</v>
      </c>
      <c r="CA56" s="2">
        <f t="shared" si="35"/>
        <v>1.5538857000256086E-14</v>
      </c>
      <c r="CB56" s="2">
        <f t="shared" si="35"/>
        <v>1.4012068688672532E-15</v>
      </c>
      <c r="CC56" s="2">
        <f t="shared" si="31"/>
        <v>1.2648621554678462E-16</v>
      </c>
      <c r="CD56" s="2">
        <f t="shared" si="31"/>
        <v>1.1429139266664765E-17</v>
      </c>
      <c r="CE56" s="2">
        <f t="shared" si="31"/>
        <v>1.0336831250816722E-18</v>
      </c>
      <c r="CF56" s="2">
        <f t="shared" si="31"/>
        <v>9.3571018176361065E-20</v>
      </c>
      <c r="CG56" s="2">
        <f t="shared" si="31"/>
        <v>8.4772260894356447E-21</v>
      </c>
      <c r="CH56" s="2">
        <f t="shared" si="31"/>
        <v>7.6860799326902964E-22</v>
      </c>
      <c r="CI56" s="2">
        <f t="shared" si="31"/>
        <v>6.9739138144426318E-23</v>
      </c>
      <c r="CJ56" s="2">
        <f t="shared" si="31"/>
        <v>6.332162586581151E-24</v>
      </c>
      <c r="CK56" s="2">
        <f t="shared" si="31"/>
        <v>5.7532848143876102E-25</v>
      </c>
    </row>
    <row r="57" spans="1:89" x14ac:dyDescent="0.25">
      <c r="A57" s="5">
        <f t="shared" si="16"/>
        <v>64.5</v>
      </c>
      <c r="B57" s="5">
        <f t="shared" si="17"/>
        <v>154</v>
      </c>
      <c r="C57" s="8">
        <f t="shared" si="2"/>
        <v>427.16</v>
      </c>
      <c r="D57" s="2">
        <f t="shared" si="11"/>
        <v>6.3291139240506327E-14</v>
      </c>
      <c r="E57" s="2">
        <f t="shared" si="3"/>
        <v>0.41709588959552579</v>
      </c>
      <c r="F57" s="2">
        <f t="shared" si="12"/>
        <v>1.0442039152447744</v>
      </c>
      <c r="G57" s="7">
        <f t="shared" si="4"/>
        <v>1.8785317265822107E-2</v>
      </c>
      <c r="H57" s="10"/>
      <c r="I57" s="6">
        <f t="shared" si="5"/>
        <v>154</v>
      </c>
      <c r="J57" s="2">
        <f t="shared" si="27"/>
        <v>0.03</v>
      </c>
      <c r="K57" s="2">
        <f t="shared" si="27"/>
        <v>0.04</v>
      </c>
      <c r="L57" s="2">
        <f t="shared" si="27"/>
        <v>4.4999999999999998E-2</v>
      </c>
      <c r="M57" s="2">
        <f t="shared" si="27"/>
        <v>4.4999999999999998E-2</v>
      </c>
      <c r="N57" s="2">
        <f t="shared" si="27"/>
        <v>4.4999999999999998E-2</v>
      </c>
      <c r="O57" s="2">
        <f t="shared" si="27"/>
        <v>0.04</v>
      </c>
      <c r="P57" s="2">
        <f t="shared" si="27"/>
        <v>4.4999999999999998E-2</v>
      </c>
      <c r="Q57" s="2">
        <f t="shared" si="27"/>
        <v>0.05</v>
      </c>
      <c r="R57" s="2">
        <f t="shared" si="27"/>
        <v>5.4329707301658932E-2</v>
      </c>
      <c r="S57" s="2">
        <f t="shared" si="27"/>
        <v>1.9927699729841784E-2</v>
      </c>
      <c r="T57" s="2">
        <f t="shared" si="27"/>
        <v>2.5434580215044889E-3</v>
      </c>
      <c r="U57" s="2">
        <f t="shared" si="27"/>
        <v>2.7131428576637084E-4</v>
      </c>
      <c r="V57" s="2">
        <f t="shared" si="27"/>
        <v>2.1845454502404938E-5</v>
      </c>
      <c r="W57" s="2">
        <f t="shared" si="27"/>
        <v>1.7222252050475006E-6</v>
      </c>
      <c r="X57" s="2">
        <f t="shared" si="27"/>
        <v>1.3210168569588455E-7</v>
      </c>
      <c r="Y57" s="2">
        <f t="shared" si="27"/>
        <v>9.7353426165014418E-9</v>
      </c>
      <c r="Z57" s="2">
        <f t="shared" si="33"/>
        <v>6.7313711937799782E-10</v>
      </c>
      <c r="AA57" s="2">
        <f t="shared" si="32"/>
        <v>6.2103342468589055E-11</v>
      </c>
      <c r="AB57" s="2">
        <f t="shared" si="32"/>
        <v>4.7780307488309862E-12</v>
      </c>
      <c r="AC57" s="2">
        <f t="shared" si="32"/>
        <v>0</v>
      </c>
      <c r="AD57" s="2">
        <f t="shared" si="29"/>
        <v>938042424.51639152</v>
      </c>
      <c r="AE57" s="2">
        <f t="shared" si="29"/>
        <v>84818664.0168809</v>
      </c>
      <c r="AF57" s="2">
        <f t="shared" si="29"/>
        <v>7685550.0896736961</v>
      </c>
      <c r="AG57" s="2">
        <f t="shared" si="29"/>
        <v>697741.24712324969</v>
      </c>
      <c r="AH57" s="2">
        <f t="shared" si="29"/>
        <v>63457.187221896645</v>
      </c>
      <c r="AI57" s="2">
        <f t="shared" si="29"/>
        <v>5780.6075688898727</v>
      </c>
      <c r="AJ57" s="2">
        <f t="shared" si="29"/>
        <v>527.37388314458872</v>
      </c>
      <c r="AK57" s="2">
        <f t="shared" si="29"/>
        <v>48.180172442330161</v>
      </c>
      <c r="AL57" s="2">
        <f t="shared" si="29"/>
        <v>4.4073739840309152</v>
      </c>
      <c r="AM57" s="2">
        <f t="shared" si="29"/>
        <v>0.40365923292878303</v>
      </c>
      <c r="AN57" s="2">
        <f t="shared" si="29"/>
        <v>3.7011674054413503E-2</v>
      </c>
      <c r="AO57" s="2">
        <f t="shared" si="29"/>
        <v>3.3971925016194025E-3</v>
      </c>
      <c r="AP57" s="2">
        <f t="shared" si="29"/>
        <v>3.1212662791118239E-4</v>
      </c>
      <c r="AQ57" s="2">
        <f t="shared" si="29"/>
        <v>2.8704165378040338E-5</v>
      </c>
      <c r="AR57" s="2">
        <f t="shared" si="29"/>
        <v>2.6420372040962188E-6</v>
      </c>
      <c r="AS57" s="2">
        <f t="shared" si="29"/>
        <v>2.4338359501684756E-7</v>
      </c>
      <c r="AT57" s="2">
        <f t="shared" si="28"/>
        <v>2.2437904180808551E-8</v>
      </c>
      <c r="AU57" s="2">
        <f t="shared" si="28"/>
        <v>2.0701114515065346E-9</v>
      </c>
      <c r="AV57" s="2">
        <f t="shared" si="28"/>
        <v>1.9112120675424059E-10</v>
      </c>
      <c r="AW57" s="2">
        <f t="shared" si="28"/>
        <v>1.765681156084005E-11</v>
      </c>
      <c r="AX57" s="6">
        <f t="shared" si="30"/>
        <v>47.127190112451594</v>
      </c>
      <c r="AY57" s="6">
        <f t="shared" si="30"/>
        <v>49.483549618074179</v>
      </c>
      <c r="AZ57" s="6">
        <f t="shared" si="30"/>
        <v>51.839909123696756</v>
      </c>
      <c r="BA57" s="6">
        <f t="shared" si="30"/>
        <v>54.196268629319334</v>
      </c>
      <c r="BB57" s="6">
        <f t="shared" si="30"/>
        <v>56.552628134941912</v>
      </c>
      <c r="BC57" s="6">
        <f t="shared" si="30"/>
        <v>58.90898764056449</v>
      </c>
      <c r="BD57" s="6">
        <f t="shared" si="30"/>
        <v>61.265347146187075</v>
      </c>
      <c r="BE57" s="6">
        <f t="shared" si="30"/>
        <v>63.62170665180966</v>
      </c>
      <c r="BF57" s="6">
        <f t="shared" si="30"/>
        <v>65.978066157432238</v>
      </c>
      <c r="BG57" s="6">
        <f t="shared" si="30"/>
        <v>68.334425663054816</v>
      </c>
      <c r="BH57" s="6">
        <f t="shared" si="30"/>
        <v>70.690785168677394</v>
      </c>
      <c r="BI57" s="6">
        <f t="shared" si="30"/>
        <v>73.047144674299972</v>
      </c>
      <c r="BJ57" s="6">
        <f t="shared" si="30"/>
        <v>75.40350417992255</v>
      </c>
      <c r="BK57" s="6">
        <f t="shared" si="30"/>
        <v>77.759863685545142</v>
      </c>
      <c r="BL57" s="6">
        <f t="shared" si="30"/>
        <v>80.11622319116772</v>
      </c>
      <c r="BM57" s="6">
        <f t="shared" si="30"/>
        <v>82.472582696790298</v>
      </c>
      <c r="BN57" s="6">
        <f t="shared" si="34"/>
        <v>84.828942202412875</v>
      </c>
      <c r="BO57" s="6">
        <f t="shared" si="34"/>
        <v>87.185301708035453</v>
      </c>
      <c r="BP57" s="6">
        <f t="shared" si="34"/>
        <v>89.541661213658031</v>
      </c>
      <c r="BQ57" s="6">
        <f t="shared" si="34"/>
        <v>91.898020719280609</v>
      </c>
      <c r="BR57" s="2">
        <f t="shared" si="36"/>
        <v>5.9369773716182642E-5</v>
      </c>
      <c r="BS57" s="2">
        <f t="shared" si="36"/>
        <v>5.3682698748531745E-6</v>
      </c>
      <c r="BT57" s="2">
        <f t="shared" si="35"/>
        <v>4.864272208759737E-7</v>
      </c>
      <c r="BU57" s="2">
        <f t="shared" si="35"/>
        <v>4.4160838425820333E-8</v>
      </c>
      <c r="BV57" s="2">
        <f t="shared" si="35"/>
        <v>4.0162776722801737E-9</v>
      </c>
      <c r="BW57" s="2">
        <f t="shared" si="35"/>
        <v>3.6586123853755347E-10</v>
      </c>
      <c r="BX57" s="2">
        <f t="shared" si="35"/>
        <v>3.3378093869916243E-11</v>
      </c>
      <c r="BY57" s="2">
        <f t="shared" si="35"/>
        <v>3.0493780026792527E-12</v>
      </c>
      <c r="BZ57" s="2">
        <f t="shared" si="35"/>
        <v>2.7894772050828819E-13</v>
      </c>
      <c r="CA57" s="2">
        <f t="shared" si="35"/>
        <v>2.5548052717011605E-14</v>
      </c>
      <c r="CB57" s="2">
        <f t="shared" si="35"/>
        <v>2.3425110161021192E-15</v>
      </c>
      <c r="CC57" s="2">
        <f t="shared" si="31"/>
        <v>2.1501218364679749E-16</v>
      </c>
      <c r="CD57" s="2">
        <f t="shared" si="31"/>
        <v>1.9754849867796347E-17</v>
      </c>
      <c r="CE57" s="2">
        <f t="shared" si="31"/>
        <v>1.8167193277240718E-18</v>
      </c>
      <c r="CF57" s="2">
        <f t="shared" si="31"/>
        <v>1.6721754456305179E-19</v>
      </c>
      <c r="CG57" s="2">
        <f t="shared" si="31"/>
        <v>1.5404025001066301E-20</v>
      </c>
      <c r="CH57" s="2">
        <f t="shared" si="31"/>
        <v>1.420120517772693E-21</v>
      </c>
      <c r="CI57" s="2">
        <f t="shared" si="31"/>
        <v>1.3101971212066674E-22</v>
      </c>
      <c r="CJ57" s="2">
        <f t="shared" si="31"/>
        <v>1.2096278908496241E-23</v>
      </c>
      <c r="CK57" s="2">
        <f t="shared" si="31"/>
        <v>1.1175197190405096E-24</v>
      </c>
    </row>
    <row r="58" spans="1:89" x14ac:dyDescent="0.25">
      <c r="A58" s="5">
        <f t="shared" si="16"/>
        <v>66</v>
      </c>
      <c r="B58" s="5">
        <f t="shared" si="17"/>
        <v>157</v>
      </c>
      <c r="C58" s="8">
        <f t="shared" si="2"/>
        <v>430.16</v>
      </c>
      <c r="D58" s="2">
        <f t="shared" si="11"/>
        <v>6.3291139240506327E-14</v>
      </c>
      <c r="E58" s="2">
        <f t="shared" si="3"/>
        <v>0.42858551731957617</v>
      </c>
      <c r="F58" s="2">
        <f t="shared" si="12"/>
        <v>1.0895517946228592</v>
      </c>
      <c r="G58" s="7">
        <f t="shared" si="4"/>
        <v>3.7247880368629541E-2</v>
      </c>
      <c r="H58" s="10"/>
      <c r="I58" s="6">
        <f t="shared" si="5"/>
        <v>157</v>
      </c>
      <c r="J58" s="2">
        <f t="shared" si="27"/>
        <v>0.03</v>
      </c>
      <c r="K58" s="2">
        <f t="shared" si="27"/>
        <v>0.04</v>
      </c>
      <c r="L58" s="2">
        <f t="shared" si="27"/>
        <v>4.4999999999999998E-2</v>
      </c>
      <c r="M58" s="2">
        <f t="shared" si="27"/>
        <v>4.4999999999999998E-2</v>
      </c>
      <c r="N58" s="2">
        <f t="shared" si="27"/>
        <v>4.4999999999999998E-2</v>
      </c>
      <c r="O58" s="2">
        <f t="shared" si="27"/>
        <v>0.04</v>
      </c>
      <c r="P58" s="2">
        <f t="shared" si="27"/>
        <v>4.4999999999999998E-2</v>
      </c>
      <c r="Q58" s="2">
        <f t="shared" si="27"/>
        <v>0.05</v>
      </c>
      <c r="R58" s="2">
        <f t="shared" si="27"/>
        <v>5.4953683550389758E-2</v>
      </c>
      <c r="S58" s="2">
        <f t="shared" si="27"/>
        <v>2.8962492203328482E-2</v>
      </c>
      <c r="T58" s="2">
        <f t="shared" si="27"/>
        <v>4.1713010487638208E-3</v>
      </c>
      <c r="U58" s="2">
        <f t="shared" si="27"/>
        <v>4.5731268405897475E-4</v>
      </c>
      <c r="V58" s="2">
        <f t="shared" si="27"/>
        <v>3.7471350480079442E-5</v>
      </c>
      <c r="W58" s="2">
        <f t="shared" si="27"/>
        <v>3.0033870057089019E-6</v>
      </c>
      <c r="X58" s="2">
        <f t="shared" si="27"/>
        <v>2.3419252400680435E-7</v>
      </c>
      <c r="Y58" s="2">
        <f t="shared" si="27"/>
        <v>1.7545078363490062E-8</v>
      </c>
      <c r="Z58" s="2">
        <f t="shared" si="33"/>
        <v>1.233237002518095E-9</v>
      </c>
      <c r="AA58" s="2">
        <f t="shared" si="32"/>
        <v>1.156636253440979E-10</v>
      </c>
      <c r="AB58" s="2">
        <f t="shared" si="32"/>
        <v>9.0462665136570318E-12</v>
      </c>
      <c r="AC58" s="2">
        <f t="shared" si="32"/>
        <v>0</v>
      </c>
      <c r="AD58" s="2">
        <f t="shared" si="29"/>
        <v>1321059227.5504847</v>
      </c>
      <c r="AE58" s="2">
        <f t="shared" si="29"/>
        <v>121432111.49552391</v>
      </c>
      <c r="AF58" s="2">
        <f t="shared" si="29"/>
        <v>11185591.080992097</v>
      </c>
      <c r="AG58" s="2">
        <f t="shared" si="29"/>
        <v>1032333.0855822037</v>
      </c>
      <c r="AH58" s="2">
        <f t="shared" si="29"/>
        <v>95443.726518258685</v>
      </c>
      <c r="AI58" s="2">
        <f t="shared" si="29"/>
        <v>8838.5468699989615</v>
      </c>
      <c r="AJ58" s="2">
        <f t="shared" si="29"/>
        <v>819.72190050275799</v>
      </c>
      <c r="AK58" s="2">
        <f t="shared" si="29"/>
        <v>76.130128241073209</v>
      </c>
      <c r="AL58" s="2">
        <f t="shared" si="29"/>
        <v>7.0795912830620242</v>
      </c>
      <c r="AM58" s="2">
        <f t="shared" si="29"/>
        <v>0.65914816018618749</v>
      </c>
      <c r="AN58" s="2">
        <f t="shared" si="29"/>
        <v>6.143934453160918E-2</v>
      </c>
      <c r="AO58" s="2">
        <f t="shared" si="29"/>
        <v>5.7328097479251543E-3</v>
      </c>
      <c r="AP58" s="2">
        <f t="shared" si="29"/>
        <v>5.354483337347743E-4</v>
      </c>
      <c r="AQ58" s="2">
        <f t="shared" si="29"/>
        <v>5.0057702961011976E-5</v>
      </c>
      <c r="AR58" s="2">
        <f t="shared" si="29"/>
        <v>4.6838614493677152E-6</v>
      </c>
      <c r="AS58" s="2">
        <f t="shared" ref="AS58:AW73" si="37">AS57+(CG58-CG57)/$D58</f>
        <v>4.3862705524673669E-7</v>
      </c>
      <c r="AT58" s="2">
        <f t="shared" si="37"/>
        <v>4.1107900955873115E-8</v>
      </c>
      <c r="AU58" s="2">
        <f t="shared" si="37"/>
        <v>3.8554541354711967E-9</v>
      </c>
      <c r="AV58" s="2">
        <f t="shared" si="37"/>
        <v>3.6185068856103699E-10</v>
      </c>
      <c r="AW58" s="2">
        <f t="shared" si="37"/>
        <v>3.3983760515719318E-11</v>
      </c>
      <c r="AX58" s="6">
        <f t="shared" si="30"/>
        <v>46.798518059407719</v>
      </c>
      <c r="AY58" s="6">
        <f t="shared" si="30"/>
        <v>49.138443962378105</v>
      </c>
      <c r="AZ58" s="6">
        <f t="shared" si="30"/>
        <v>51.47836986534849</v>
      </c>
      <c r="BA58" s="6">
        <f t="shared" si="30"/>
        <v>53.818295768318876</v>
      </c>
      <c r="BB58" s="6">
        <f t="shared" si="30"/>
        <v>56.158221671289262</v>
      </c>
      <c r="BC58" s="6">
        <f t="shared" si="30"/>
        <v>58.498147574259647</v>
      </c>
      <c r="BD58" s="6">
        <f t="shared" si="30"/>
        <v>60.838073477230033</v>
      </c>
      <c r="BE58" s="6">
        <f t="shared" si="30"/>
        <v>63.177999380200426</v>
      </c>
      <c r="BF58" s="6">
        <f t="shared" si="30"/>
        <v>65.517925283170811</v>
      </c>
      <c r="BG58" s="6">
        <f t="shared" si="30"/>
        <v>67.85785118614119</v>
      </c>
      <c r="BH58" s="6">
        <f t="shared" si="30"/>
        <v>70.197777089111582</v>
      </c>
      <c r="BI58" s="6">
        <f t="shared" si="30"/>
        <v>72.537702992081961</v>
      </c>
      <c r="BJ58" s="6">
        <f t="shared" si="30"/>
        <v>74.877628895052354</v>
      </c>
      <c r="BK58" s="6">
        <f t="shared" si="30"/>
        <v>77.217554798022732</v>
      </c>
      <c r="BL58" s="6">
        <f t="shared" si="30"/>
        <v>79.557480700993125</v>
      </c>
      <c r="BM58" s="6">
        <f t="shared" si="30"/>
        <v>81.897406603963503</v>
      </c>
      <c r="BN58" s="6">
        <f t="shared" si="34"/>
        <v>84.237332506933896</v>
      </c>
      <c r="BO58" s="6">
        <f t="shared" si="34"/>
        <v>86.577258409904275</v>
      </c>
      <c r="BP58" s="6">
        <f t="shared" si="34"/>
        <v>88.917184312874667</v>
      </c>
      <c r="BQ58" s="6">
        <f t="shared" si="34"/>
        <v>91.257110215845046</v>
      </c>
      <c r="BR58" s="2">
        <f t="shared" si="36"/>
        <v>8.3611343528467008E-5</v>
      </c>
      <c r="BS58" s="2">
        <f t="shared" si="36"/>
        <v>7.6855766772989346E-6</v>
      </c>
      <c r="BT58" s="2">
        <f t="shared" si="35"/>
        <v>7.0794880260498643E-7</v>
      </c>
      <c r="BU58" s="2">
        <f t="shared" si="35"/>
        <v>6.5337537062462989E-8</v>
      </c>
      <c r="BV58" s="2">
        <f t="shared" si="35"/>
        <v>6.0407421847081509E-9</v>
      </c>
      <c r="BW58" s="2">
        <f t="shared" si="35"/>
        <v>5.5940170063306539E-10</v>
      </c>
      <c r="BX58" s="2">
        <f t="shared" si="35"/>
        <v>5.1881132943218091E-11</v>
      </c>
      <c r="BY58" s="2">
        <f t="shared" si="35"/>
        <v>4.8183625469034962E-12</v>
      </c>
      <c r="BZ58" s="2">
        <f t="shared" si="35"/>
        <v>4.4807539766215582E-13</v>
      </c>
      <c r="CA58" s="2">
        <f t="shared" si="35"/>
        <v>4.1718237986467583E-14</v>
      </c>
      <c r="CB58" s="2">
        <f t="shared" si="35"/>
        <v>3.8885661095955162E-15</v>
      </c>
      <c r="CC58" s="2">
        <f t="shared" si="31"/>
        <v>3.6283605999526281E-16</v>
      </c>
      <c r="CD58" s="2">
        <f t="shared" si="31"/>
        <v>3.3889135046504696E-17</v>
      </c>
      <c r="CE58" s="2">
        <f t="shared" si="31"/>
        <v>3.1682090481653147E-18</v>
      </c>
      <c r="CF58" s="2">
        <f t="shared" si="31"/>
        <v>2.9644692717517178E-19</v>
      </c>
      <c r="CG58" s="2">
        <f t="shared" si="31"/>
        <v>2.7761206028274471E-20</v>
      </c>
      <c r="CH58" s="2">
        <f t="shared" si="31"/>
        <v>2.6017658832831087E-21</v>
      </c>
      <c r="CI58" s="2">
        <f t="shared" si="31"/>
        <v>2.4401608452349344E-22</v>
      </c>
      <c r="CJ58" s="2">
        <f t="shared" si="31"/>
        <v>2.2901942313989684E-23</v>
      </c>
      <c r="CK58" s="2">
        <f t="shared" si="31"/>
        <v>2.1508709187164124E-24</v>
      </c>
    </row>
    <row r="59" spans="1:89" x14ac:dyDescent="0.25">
      <c r="A59" s="5">
        <f t="shared" si="16"/>
        <v>67.5</v>
      </c>
      <c r="B59" s="5">
        <f t="shared" si="17"/>
        <v>160</v>
      </c>
      <c r="C59" s="8">
        <f t="shared" si="2"/>
        <v>433.16</v>
      </c>
      <c r="D59" s="2">
        <f t="shared" si="11"/>
        <v>6.3291139240506327E-14</v>
      </c>
      <c r="E59" s="2">
        <f t="shared" si="3"/>
        <v>0.4419783972796773</v>
      </c>
      <c r="F59" s="2">
        <f t="shared" si="12"/>
        <v>1.1449031747974201</v>
      </c>
      <c r="G59" s="7">
        <f t="shared" si="4"/>
        <v>5.8768759663448383E-2</v>
      </c>
      <c r="H59" s="10"/>
      <c r="I59" s="6">
        <f t="shared" si="5"/>
        <v>160</v>
      </c>
      <c r="J59" s="2">
        <f t="shared" si="27"/>
        <v>0.03</v>
      </c>
      <c r="K59" s="2">
        <f t="shared" si="27"/>
        <v>0.04</v>
      </c>
      <c r="L59" s="2">
        <f t="shared" si="27"/>
        <v>4.4999999999999998E-2</v>
      </c>
      <c r="M59" s="2">
        <f t="shared" si="27"/>
        <v>4.4999999999999998E-2</v>
      </c>
      <c r="N59" s="2">
        <f t="shared" si="27"/>
        <v>4.4999999999999998E-2</v>
      </c>
      <c r="O59" s="2">
        <f t="shared" si="27"/>
        <v>0.04</v>
      </c>
      <c r="P59" s="2">
        <f t="shared" si="27"/>
        <v>4.4999999999999998E-2</v>
      </c>
      <c r="Q59" s="2">
        <f t="shared" si="27"/>
        <v>0.05</v>
      </c>
      <c r="R59" s="2">
        <f t="shared" si="27"/>
        <v>5.4999318563147062E-2</v>
      </c>
      <c r="S59" s="2">
        <f t="shared" si="27"/>
        <v>3.9402160739576801E-2</v>
      </c>
      <c r="T59" s="2">
        <f t="shared" si="27"/>
        <v>6.7427373543420847E-3</v>
      </c>
      <c r="U59" s="2">
        <f t="shared" si="27"/>
        <v>7.6474022017872126E-4</v>
      </c>
      <c r="V59" s="2">
        <f t="shared" si="27"/>
        <v>6.3796763297054859E-5</v>
      </c>
      <c r="W59" s="2">
        <f t="shared" si="27"/>
        <v>5.1978620520287676E-6</v>
      </c>
      <c r="X59" s="2">
        <f t="shared" si="27"/>
        <v>4.1193994464450158E-7</v>
      </c>
      <c r="Y59" s="2">
        <f t="shared" si="27"/>
        <v>3.136584778129503E-8</v>
      </c>
      <c r="Z59" s="2">
        <f t="shared" si="33"/>
        <v>2.240724022994911E-9</v>
      </c>
      <c r="AA59" s="2">
        <f t="shared" si="32"/>
        <v>2.135888432786004E-10</v>
      </c>
      <c r="AB59" s="2">
        <f t="shared" si="32"/>
        <v>1.6978177197479739E-11</v>
      </c>
      <c r="AC59" s="2">
        <f t="shared" si="32"/>
        <v>0</v>
      </c>
      <c r="AD59" s="2">
        <f t="shared" ref="AD59:AS74" si="38">AD58+(BR59-BR58)/$D59</f>
        <v>1851836816.7173762</v>
      </c>
      <c r="AE59" s="2">
        <f t="shared" si="38"/>
        <v>173004507.11097887</v>
      </c>
      <c r="AF59" s="2">
        <f t="shared" si="38"/>
        <v>16196672.725519171</v>
      </c>
      <c r="AG59" s="2">
        <f t="shared" si="38"/>
        <v>1519250.2585583888</v>
      </c>
      <c r="AH59" s="2">
        <f t="shared" si="38"/>
        <v>142757.56027407706</v>
      </c>
      <c r="AI59" s="2">
        <f t="shared" si="38"/>
        <v>13436.140856520702</v>
      </c>
      <c r="AJ59" s="2">
        <f t="shared" si="38"/>
        <v>1266.4903699197207</v>
      </c>
      <c r="AK59" s="2">
        <f t="shared" si="38"/>
        <v>119.54553065841569</v>
      </c>
      <c r="AL59" s="2">
        <f t="shared" si="38"/>
        <v>11.298640155286561</v>
      </c>
      <c r="AM59" s="2">
        <f t="shared" si="38"/>
        <v>1.0691583821986528</v>
      </c>
      <c r="AN59" s="2">
        <f t="shared" si="38"/>
        <v>0.10128529659627121</v>
      </c>
      <c r="AO59" s="2">
        <f t="shared" si="38"/>
        <v>9.6052356851121807E-3</v>
      </c>
      <c r="AP59" s="2">
        <f t="shared" si="38"/>
        <v>9.1179789420273096E-4</v>
      </c>
      <c r="AQ59" s="2">
        <f t="shared" si="38"/>
        <v>8.663478688529241E-5</v>
      </c>
      <c r="AR59" s="2">
        <f t="shared" si="38"/>
        <v>8.2388328320046759E-6</v>
      </c>
      <c r="AS59" s="2">
        <f t="shared" si="37"/>
        <v>7.8414650192251994E-7</v>
      </c>
      <c r="AT59" s="2">
        <f t="shared" si="37"/>
        <v>7.4690803544131481E-8</v>
      </c>
      <c r="AU59" s="2">
        <f t="shared" si="37"/>
        <v>7.1196281469834361E-9</v>
      </c>
      <c r="AV59" s="2">
        <f t="shared" si="37"/>
        <v>6.7912704204215586E-10</v>
      </c>
      <c r="AW59" s="2">
        <f t="shared" si="37"/>
        <v>6.4823551688484089E-11</v>
      </c>
      <c r="AX59" s="6">
        <f t="shared" si="30"/>
        <v>46.474398671241168</v>
      </c>
      <c r="AY59" s="6">
        <f t="shared" si="30"/>
        <v>48.798118604803221</v>
      </c>
      <c r="AZ59" s="6">
        <f t="shared" si="30"/>
        <v>51.121838538365282</v>
      </c>
      <c r="BA59" s="6">
        <f t="shared" si="30"/>
        <v>53.445558471927342</v>
      </c>
      <c r="BB59" s="6">
        <f t="shared" si="30"/>
        <v>55.769278405489395</v>
      </c>
      <c r="BC59" s="6">
        <f t="shared" si="30"/>
        <v>58.092998339051455</v>
      </c>
      <c r="BD59" s="6">
        <f t="shared" si="30"/>
        <v>60.416718272613515</v>
      </c>
      <c r="BE59" s="6">
        <f t="shared" si="30"/>
        <v>62.740438206175583</v>
      </c>
      <c r="BF59" s="6">
        <f t="shared" si="30"/>
        <v>65.064158139737643</v>
      </c>
      <c r="BG59" s="6">
        <f t="shared" si="30"/>
        <v>67.387878073299703</v>
      </c>
      <c r="BH59" s="6">
        <f t="shared" si="30"/>
        <v>69.711598006861749</v>
      </c>
      <c r="BI59" s="6">
        <f t="shared" si="30"/>
        <v>72.035317940423809</v>
      </c>
      <c r="BJ59" s="6">
        <f t="shared" si="30"/>
        <v>74.359037873985869</v>
      </c>
      <c r="BK59" s="6">
        <f t="shared" si="30"/>
        <v>76.682757807547929</v>
      </c>
      <c r="BL59" s="6">
        <f t="shared" si="30"/>
        <v>79.00647774110999</v>
      </c>
      <c r="BM59" s="6">
        <f t="shared" si="30"/>
        <v>81.33019767467205</v>
      </c>
      <c r="BN59" s="6">
        <f t="shared" si="34"/>
        <v>83.653917608234096</v>
      </c>
      <c r="BO59" s="6">
        <f t="shared" si="34"/>
        <v>85.977637541796156</v>
      </c>
      <c r="BP59" s="6">
        <f t="shared" si="34"/>
        <v>88.301357475358216</v>
      </c>
      <c r="BQ59" s="6">
        <f t="shared" si="34"/>
        <v>90.625077408920276</v>
      </c>
      <c r="BR59" s="2">
        <f t="shared" si="36"/>
        <v>1.1720486183016901E-4</v>
      </c>
      <c r="BS59" s="2">
        <f t="shared" si="36"/>
        <v>1.0949652349163173E-5</v>
      </c>
      <c r="BT59" s="2">
        <f t="shared" si="35"/>
        <v>1.0251058687142949E-6</v>
      </c>
      <c r="BU59" s="2">
        <f t="shared" si="35"/>
        <v>9.6155079655892431E-8</v>
      </c>
      <c r="BV59" s="2">
        <f t="shared" si="35"/>
        <v>9.0352886249498209E-9</v>
      </c>
      <c r="BW59" s="2">
        <f t="shared" si="35"/>
        <v>8.503886618053274E-10</v>
      </c>
      <c r="BX59" s="2">
        <f t="shared" si="35"/>
        <v>8.0157618349354968E-11</v>
      </c>
      <c r="BY59" s="2">
        <f t="shared" si="35"/>
        <v>7.5661728264821343E-12</v>
      </c>
      <c r="BZ59" s="2">
        <f t="shared" si="35"/>
        <v>7.1510380729662019E-13</v>
      </c>
      <c r="CA59" s="2">
        <f t="shared" si="35"/>
        <v>6.7668252037889434E-14</v>
      </c>
      <c r="CB59" s="2">
        <f t="shared" si="35"/>
        <v>6.4104618098905812E-15</v>
      </c>
      <c r="CC59" s="2">
        <f t="shared" si="31"/>
        <v>6.0792630918431514E-16</v>
      </c>
      <c r="CD59" s="2">
        <f t="shared" si="31"/>
        <v>5.7708727481185495E-17</v>
      </c>
      <c r="CE59" s="2">
        <f t="shared" si="31"/>
        <v>5.4832143598286332E-18</v>
      </c>
      <c r="CF59" s="2">
        <f t="shared" si="31"/>
        <v>5.2144511594966297E-19</v>
      </c>
      <c r="CG59" s="2">
        <f t="shared" si="31"/>
        <v>4.9629525438134166E-20</v>
      </c>
      <c r="CH59" s="2">
        <f t="shared" si="31"/>
        <v>4.7272660470969293E-21</v>
      </c>
      <c r="CI59" s="2">
        <f t="shared" si="31"/>
        <v>4.5060937639135672E-22</v>
      </c>
      <c r="CJ59" s="2">
        <f t="shared" si="31"/>
        <v>4.2982724179883286E-23</v>
      </c>
      <c r="CK59" s="2">
        <f t="shared" si="31"/>
        <v>4.1027564359800055E-24</v>
      </c>
    </row>
    <row r="60" spans="1:89" x14ac:dyDescent="0.25">
      <c r="A60" s="5">
        <f t="shared" si="16"/>
        <v>69</v>
      </c>
      <c r="B60" s="5">
        <f t="shared" si="17"/>
        <v>163</v>
      </c>
      <c r="C60" s="8">
        <f t="shared" si="2"/>
        <v>436.16</v>
      </c>
      <c r="D60" s="2">
        <f t="shared" si="11"/>
        <v>6.3291139240506327E-14</v>
      </c>
      <c r="E60" s="2">
        <f t="shared" si="3"/>
        <v>0.45637015440778461</v>
      </c>
      <c r="F60" s="2">
        <f t="shared" si="12"/>
        <v>1.2075210888869421</v>
      </c>
      <c r="G60" s="7">
        <f t="shared" si="4"/>
        <v>8.1894724274274924E-2</v>
      </c>
      <c r="H60" s="10"/>
      <c r="I60" s="6">
        <f t="shared" si="5"/>
        <v>163</v>
      </c>
      <c r="J60" s="2">
        <f t="shared" si="27"/>
        <v>0.03</v>
      </c>
      <c r="K60" s="2">
        <f t="shared" si="27"/>
        <v>0.04</v>
      </c>
      <c r="L60" s="2">
        <f t="shared" si="27"/>
        <v>4.4999999999999998E-2</v>
      </c>
      <c r="M60" s="2">
        <f t="shared" si="27"/>
        <v>4.4999999999999998E-2</v>
      </c>
      <c r="N60" s="2">
        <f t="shared" si="27"/>
        <v>4.4999999999999998E-2</v>
      </c>
      <c r="O60" s="2">
        <f t="shared" si="27"/>
        <v>0.04</v>
      </c>
      <c r="P60" s="2">
        <f t="shared" si="27"/>
        <v>4.4999999999999998E-2</v>
      </c>
      <c r="Q60" s="2">
        <f t="shared" si="27"/>
        <v>0.05</v>
      </c>
      <c r="R60" s="2">
        <f t="shared" si="27"/>
        <v>5.4999999090845936E-2</v>
      </c>
      <c r="S60" s="2">
        <f t="shared" si="27"/>
        <v>4.9286784965093776E-2</v>
      </c>
      <c r="T60" s="2">
        <f t="shared" si="27"/>
        <v>1.0697518517576599E-2</v>
      </c>
      <c r="U60" s="2">
        <f t="shared" si="27"/>
        <v>1.2683228990428663E-3</v>
      </c>
      <c r="V60" s="2">
        <f t="shared" si="27"/>
        <v>1.0782093047628561E-4</v>
      </c>
      <c r="W60" s="2">
        <f t="shared" si="27"/>
        <v>8.9288585277924605E-6</v>
      </c>
      <c r="X60" s="2">
        <f t="shared" si="27"/>
        <v>7.1905267206573428E-7</v>
      </c>
      <c r="Y60" s="2">
        <f t="shared" si="27"/>
        <v>5.5632471198663325E-8</v>
      </c>
      <c r="Z60" s="2">
        <f t="shared" si="33"/>
        <v>4.0383413513200851E-9</v>
      </c>
      <c r="AA60" s="2">
        <f t="shared" si="32"/>
        <v>3.9114371075399388E-10</v>
      </c>
      <c r="AB60" s="2">
        <f t="shared" si="32"/>
        <v>3.1593072602476017E-11</v>
      </c>
      <c r="AC60" s="2">
        <f t="shared" si="32"/>
        <v>0</v>
      </c>
      <c r="AD60" s="2">
        <f t="shared" si="38"/>
        <v>2584075139.875659</v>
      </c>
      <c r="AE60" s="2">
        <f t="shared" si="38"/>
        <v>245305034.63867527</v>
      </c>
      <c r="AF60" s="2">
        <f t="shared" si="38"/>
        <v>23335710.268939562</v>
      </c>
      <c r="AG60" s="2">
        <f t="shared" si="38"/>
        <v>2224181.9726017877</v>
      </c>
      <c r="AH60" s="2">
        <f t="shared" si="38"/>
        <v>212366.27445233153</v>
      </c>
      <c r="AI60" s="2">
        <f t="shared" si="38"/>
        <v>20309.821437715786</v>
      </c>
      <c r="AJ60" s="2">
        <f t="shared" si="38"/>
        <v>1945.26288614347</v>
      </c>
      <c r="AK60" s="2">
        <f t="shared" si="38"/>
        <v>186.57539079152468</v>
      </c>
      <c r="AL60" s="2">
        <f t="shared" si="38"/>
        <v>17.918084457346488</v>
      </c>
      <c r="AM60" s="2">
        <f t="shared" si="38"/>
        <v>1.7228665328098658</v>
      </c>
      <c r="AN60" s="2">
        <f t="shared" si="38"/>
        <v>0.16584409067460859</v>
      </c>
      <c r="AO60" s="2">
        <f t="shared" si="38"/>
        <v>1.5981055774284051E-2</v>
      </c>
      <c r="AP60" s="2">
        <f t="shared" si="38"/>
        <v>1.5414864868588262E-3</v>
      </c>
      <c r="AQ60" s="2">
        <f t="shared" si="38"/>
        <v>1.4882538274443177E-4</v>
      </c>
      <c r="AR60" s="2">
        <f t="shared" si="38"/>
        <v>1.4381156849695124E-5</v>
      </c>
      <c r="AS60" s="2">
        <f t="shared" si="37"/>
        <v>1.3908127471267924E-6</v>
      </c>
      <c r="AT60" s="2">
        <f t="shared" si="37"/>
        <v>1.3461138748456048E-7</v>
      </c>
      <c r="AU60" s="2">
        <f t="shared" si="37"/>
        <v>1.3038123765973757E-8</v>
      </c>
      <c r="AV60" s="2">
        <f t="shared" si="37"/>
        <v>1.2637228588215364E-9</v>
      </c>
      <c r="AW60" s="2">
        <f t="shared" si="37"/>
        <v>1.2256785511285244E-10</v>
      </c>
      <c r="AX60" s="6">
        <f t="shared" si="30"/>
        <v>46.15473800539899</v>
      </c>
      <c r="AY60" s="6">
        <f t="shared" si="30"/>
        <v>48.462474905668941</v>
      </c>
      <c r="AZ60" s="6">
        <f t="shared" si="30"/>
        <v>50.770211805938885</v>
      </c>
      <c r="BA60" s="6">
        <f t="shared" si="30"/>
        <v>53.077948706208836</v>
      </c>
      <c r="BB60" s="6">
        <f t="shared" si="30"/>
        <v>55.385685606478788</v>
      </c>
      <c r="BC60" s="6">
        <f t="shared" si="30"/>
        <v>57.693422506748739</v>
      </c>
      <c r="BD60" s="6">
        <f t="shared" si="30"/>
        <v>60.001159407018683</v>
      </c>
      <c r="BE60" s="6">
        <f t="shared" si="30"/>
        <v>62.308896307288641</v>
      </c>
      <c r="BF60" s="6">
        <f t="shared" si="30"/>
        <v>64.616633207558593</v>
      </c>
      <c r="BG60" s="6">
        <f t="shared" si="30"/>
        <v>66.924370107828537</v>
      </c>
      <c r="BH60" s="6">
        <f t="shared" si="30"/>
        <v>69.232107008098495</v>
      </c>
      <c r="BI60" s="6">
        <f t="shared" si="30"/>
        <v>71.539843908368439</v>
      </c>
      <c r="BJ60" s="6">
        <f t="shared" si="30"/>
        <v>73.847580808638384</v>
      </c>
      <c r="BK60" s="6">
        <f t="shared" si="30"/>
        <v>76.155317708908342</v>
      </c>
      <c r="BL60" s="6">
        <f t="shared" si="30"/>
        <v>78.463054609178286</v>
      </c>
      <c r="BM60" s="6">
        <f t="shared" si="30"/>
        <v>80.77079150944823</v>
      </c>
      <c r="BN60" s="6">
        <f t="shared" si="34"/>
        <v>83.078528409718189</v>
      </c>
      <c r="BO60" s="6">
        <f t="shared" si="34"/>
        <v>85.386265309988133</v>
      </c>
      <c r="BP60" s="6">
        <f t="shared" si="34"/>
        <v>87.694002210258077</v>
      </c>
      <c r="BQ60" s="6">
        <f t="shared" si="34"/>
        <v>90.001739110528035</v>
      </c>
      <c r="BR60" s="2">
        <f t="shared" si="36"/>
        <v>1.6354905949841474E-4</v>
      </c>
      <c r="BS60" s="2">
        <f t="shared" si="36"/>
        <v>1.5525635104080666E-5</v>
      </c>
      <c r="BT60" s="2">
        <f t="shared" si="35"/>
        <v>1.476943687918117E-6</v>
      </c>
      <c r="BU60" s="2">
        <f t="shared" si="35"/>
        <v>1.4077101092446197E-7</v>
      </c>
      <c r="BV60" s="2">
        <f t="shared" si="35"/>
        <v>1.3440903446358332E-8</v>
      </c>
      <c r="BW60" s="2">
        <f t="shared" si="35"/>
        <v>1.2854317365645099E-9</v>
      </c>
      <c r="BX60" s="2">
        <f t="shared" si="35"/>
        <v>1.2311790418630112E-10</v>
      </c>
      <c r="BY60" s="2">
        <f t="shared" si="35"/>
        <v>1.18085690374384E-11</v>
      </c>
      <c r="BZ60" s="2">
        <f t="shared" si="35"/>
        <v>1.1340559783130712E-12</v>
      </c>
      <c r="CA60" s="2">
        <f t="shared" si="35"/>
        <v>1.0904218562087761E-13</v>
      </c>
      <c r="CB60" s="2">
        <f t="shared" si="35"/>
        <v>1.0496461435101809E-14</v>
      </c>
      <c r="CC60" s="2">
        <f t="shared" si="31"/>
        <v>1.0114592262205094E-15</v>
      </c>
      <c r="CD60" s="2">
        <f t="shared" si="31"/>
        <v>9.7562435877140894E-17</v>
      </c>
      <c r="CE60" s="2">
        <f t="shared" si="31"/>
        <v>9.4193280217994784E-18</v>
      </c>
      <c r="CF60" s="2">
        <f t="shared" si="31"/>
        <v>9.1019980061361546E-19</v>
      </c>
      <c r="CG60" s="2">
        <f t="shared" si="31"/>
        <v>8.8026123235872933E-20</v>
      </c>
      <c r="CH60" s="2">
        <f t="shared" si="31"/>
        <v>8.5197080686430682E-21</v>
      </c>
      <c r="CI60" s="2">
        <f t="shared" si="31"/>
        <v>8.2519770670719988E-22</v>
      </c>
      <c r="CJ60" s="2">
        <f t="shared" si="31"/>
        <v>7.9982459419084587E-23</v>
      </c>
      <c r="CK60" s="2">
        <f t="shared" si="31"/>
        <v>7.7574591843577488E-24</v>
      </c>
    </row>
    <row r="61" spans="1:89" x14ac:dyDescent="0.25">
      <c r="A61" s="5">
        <f t="shared" si="16"/>
        <v>70.5</v>
      </c>
      <c r="B61" s="5">
        <f t="shared" si="17"/>
        <v>166</v>
      </c>
      <c r="C61" s="8">
        <f t="shared" si="2"/>
        <v>439.16</v>
      </c>
      <c r="D61" s="2">
        <f t="shared" si="11"/>
        <v>6.3291139240506327E-14</v>
      </c>
      <c r="E61" s="2">
        <f t="shared" si="3"/>
        <v>0.47002939660724974</v>
      </c>
      <c r="F61" s="2">
        <f t="shared" si="12"/>
        <v>1.2701166764192047</v>
      </c>
      <c r="G61" s="7">
        <f t="shared" si="4"/>
        <v>0.10384361827684363</v>
      </c>
      <c r="H61" s="10"/>
      <c r="I61" s="6">
        <f t="shared" si="5"/>
        <v>166</v>
      </c>
      <c r="J61" s="2">
        <f t="shared" ref="J61:Y76" si="39">J$6*(1-EXP((-AD61)))</f>
        <v>0.03</v>
      </c>
      <c r="K61" s="2">
        <f t="shared" si="39"/>
        <v>0.04</v>
      </c>
      <c r="L61" s="2">
        <f t="shared" si="39"/>
        <v>4.4999999999999998E-2</v>
      </c>
      <c r="M61" s="2">
        <f t="shared" si="39"/>
        <v>4.4999999999999998E-2</v>
      </c>
      <c r="N61" s="2">
        <f t="shared" si="39"/>
        <v>4.4999999999999998E-2</v>
      </c>
      <c r="O61" s="2">
        <f t="shared" si="39"/>
        <v>0.04</v>
      </c>
      <c r="P61" s="2">
        <f t="shared" si="39"/>
        <v>4.4999999999999998E-2</v>
      </c>
      <c r="Q61" s="2">
        <f t="shared" si="39"/>
        <v>0.05</v>
      </c>
      <c r="R61" s="2">
        <f t="shared" si="39"/>
        <v>5.499999999997008E-2</v>
      </c>
      <c r="S61" s="2">
        <f t="shared" si="39"/>
        <v>5.6196719386890651E-2</v>
      </c>
      <c r="T61" s="2">
        <f t="shared" si="39"/>
        <v>1.6550274084383833E-2</v>
      </c>
      <c r="U61" s="2">
        <f t="shared" si="39"/>
        <v>2.0849243220902028E-3</v>
      </c>
      <c r="V61" s="2">
        <f t="shared" si="39"/>
        <v>1.8090114211735678E-4</v>
      </c>
      <c r="W61" s="2">
        <f t="shared" si="39"/>
        <v>1.5226048063086139E-5</v>
      </c>
      <c r="X61" s="2">
        <f t="shared" si="39"/>
        <v>1.2457217980543779E-6</v>
      </c>
      <c r="Y61" s="2">
        <f t="shared" si="39"/>
        <v>9.7912751049200605E-8</v>
      </c>
      <c r="Z61" s="2">
        <f t="shared" si="33"/>
        <v>7.2204208745318961E-9</v>
      </c>
      <c r="AA61" s="2">
        <f t="shared" si="32"/>
        <v>7.1046737826208075E-10</v>
      </c>
      <c r="AB61" s="2">
        <f t="shared" si="32"/>
        <v>5.8297219829306362E-11</v>
      </c>
      <c r="AC61" s="2">
        <f t="shared" si="32"/>
        <v>0</v>
      </c>
      <c r="AD61" s="2">
        <f t="shared" si="38"/>
        <v>3589796380.9598722</v>
      </c>
      <c r="AE61" s="2">
        <f t="shared" si="38"/>
        <v>346196695.92564338</v>
      </c>
      <c r="AF61" s="2">
        <f t="shared" si="38"/>
        <v>33457140.000949435</v>
      </c>
      <c r="AG61" s="2">
        <f t="shared" si="38"/>
        <v>3239582.516139837</v>
      </c>
      <c r="AH61" s="2">
        <f t="shared" si="38"/>
        <v>314235.22917116899</v>
      </c>
      <c r="AI61" s="2">
        <f t="shared" si="38"/>
        <v>30529.923531267072</v>
      </c>
      <c r="AJ61" s="2">
        <f t="shared" si="38"/>
        <v>2970.6256433232429</v>
      </c>
      <c r="AK61" s="2">
        <f t="shared" si="38"/>
        <v>289.45013276964607</v>
      </c>
      <c r="AL61" s="2">
        <f t="shared" si="38"/>
        <v>28.239728740257938</v>
      </c>
      <c r="AM61" s="2">
        <f t="shared" si="38"/>
        <v>2.7584805486961685</v>
      </c>
      <c r="AN61" s="2">
        <f t="shared" si="38"/>
        <v>0.26975373245644452</v>
      </c>
      <c r="AO61" s="2">
        <f t="shared" si="38"/>
        <v>2.6407174488707712E-2</v>
      </c>
      <c r="AP61" s="2">
        <f t="shared" si="38"/>
        <v>2.5876471031015987E-3</v>
      </c>
      <c r="AQ61" s="2">
        <f t="shared" si="38"/>
        <v>2.5379967213031671E-4</v>
      </c>
      <c r="AR61" s="2">
        <f t="shared" si="38"/>
        <v>2.4914746330783259E-5</v>
      </c>
      <c r="AS61" s="2">
        <f t="shared" si="37"/>
        <v>2.4478217721404121E-6</v>
      </c>
      <c r="AT61" s="2">
        <f t="shared" si="37"/>
        <v>2.4068072476650482E-7</v>
      </c>
      <c r="AU61" s="2">
        <f t="shared" si="37"/>
        <v>2.3682246186175326E-8</v>
      </c>
      <c r="AV61" s="2">
        <f t="shared" si="37"/>
        <v>2.3318887442011954E-9</v>
      </c>
      <c r="AW61" s="2">
        <f t="shared" si="37"/>
        <v>2.2976331090820063E-10</v>
      </c>
      <c r="AX61" s="6">
        <f t="shared" si="30"/>
        <v>45.839444686298442</v>
      </c>
      <c r="AY61" s="6">
        <f t="shared" si="30"/>
        <v>48.131416920613361</v>
      </c>
      <c r="AZ61" s="6">
        <f t="shared" si="30"/>
        <v>50.423389154928287</v>
      </c>
      <c r="BA61" s="6">
        <f t="shared" si="30"/>
        <v>52.715361389243206</v>
      </c>
      <c r="BB61" s="6">
        <f t="shared" si="30"/>
        <v>55.007333623558125</v>
      </c>
      <c r="BC61" s="6">
        <f t="shared" si="30"/>
        <v>57.299305857873051</v>
      </c>
      <c r="BD61" s="6">
        <f t="shared" si="30"/>
        <v>59.59127809218797</v>
      </c>
      <c r="BE61" s="6">
        <f t="shared" si="30"/>
        <v>61.883250326502903</v>
      </c>
      <c r="BF61" s="6">
        <f t="shared" si="30"/>
        <v>64.175222560817829</v>
      </c>
      <c r="BG61" s="6">
        <f t="shared" si="30"/>
        <v>66.467194795132741</v>
      </c>
      <c r="BH61" s="6">
        <f t="shared" si="30"/>
        <v>68.759167029447667</v>
      </c>
      <c r="BI61" s="6">
        <f t="shared" si="30"/>
        <v>71.051139263762593</v>
      </c>
      <c r="BJ61" s="6">
        <f t="shared" si="30"/>
        <v>73.343111498077505</v>
      </c>
      <c r="BK61" s="6">
        <f t="shared" si="30"/>
        <v>75.635083732392431</v>
      </c>
      <c r="BL61" s="6">
        <f t="shared" si="30"/>
        <v>77.927055966707357</v>
      </c>
      <c r="BM61" s="6">
        <f t="shared" si="30"/>
        <v>80.219028201022269</v>
      </c>
      <c r="BN61" s="6">
        <f t="shared" si="34"/>
        <v>82.511000435337195</v>
      </c>
      <c r="BO61" s="6">
        <f t="shared" si="34"/>
        <v>84.802972669652121</v>
      </c>
      <c r="BP61" s="6">
        <f t="shared" si="34"/>
        <v>87.094944903967047</v>
      </c>
      <c r="BQ61" s="6">
        <f t="shared" si="34"/>
        <v>89.386917138281959</v>
      </c>
      <c r="BR61" s="2">
        <f t="shared" si="36"/>
        <v>2.2720230260501052E-4</v>
      </c>
      <c r="BS61" s="2">
        <f t="shared" si="36"/>
        <v>2.1911183286800167E-5</v>
      </c>
      <c r="BT61" s="2">
        <f t="shared" si="35"/>
        <v>2.1175405063997545E-6</v>
      </c>
      <c r="BU61" s="2">
        <f t="shared" si="35"/>
        <v>2.0503686811041446E-7</v>
      </c>
      <c r="BV61" s="2">
        <f t="shared" si="35"/>
        <v>1.9888305643753107E-8</v>
      </c>
      <c r="BW61" s="2">
        <f t="shared" si="35"/>
        <v>1.9322736412196547E-9</v>
      </c>
      <c r="BX61" s="2">
        <f t="shared" si="35"/>
        <v>1.880142812229956E-10</v>
      </c>
      <c r="BY61" s="2">
        <f t="shared" si="35"/>
        <v>1.8319628656306843E-11</v>
      </c>
      <c r="BZ61" s="2">
        <f t="shared" si="35"/>
        <v>1.7873246038137957E-12</v>
      </c>
      <c r="CA61" s="2">
        <f t="shared" si="35"/>
        <v>1.7458737649975753E-13</v>
      </c>
      <c r="CB61" s="2">
        <f t="shared" si="35"/>
        <v>1.7073021041547119E-14</v>
      </c>
      <c r="CC61" s="2">
        <f t="shared" si="31"/>
        <v>1.6713401575131462E-15</v>
      </c>
      <c r="CD61" s="2">
        <f t="shared" si="31"/>
        <v>1.637751331076961E-16</v>
      </c>
      <c r="CE61" s="2">
        <f t="shared" si="31"/>
        <v>1.6063270387994727E-17</v>
      </c>
      <c r="CF61" s="2">
        <f t="shared" si="31"/>
        <v>1.5768826791634974E-18</v>
      </c>
      <c r="CG61" s="2">
        <f t="shared" si="31"/>
        <v>1.5492542861648177E-19</v>
      </c>
      <c r="CH61" s="2">
        <f t="shared" si="31"/>
        <v>1.5232957263702835E-20</v>
      </c>
      <c r="CI61" s="2">
        <f t="shared" si="31"/>
        <v>1.4988763408971725E-21</v>
      </c>
      <c r="CJ61" s="2">
        <f t="shared" si="31"/>
        <v>1.475878952026073E-22</v>
      </c>
      <c r="CK61" s="2">
        <f t="shared" si="31"/>
        <v>1.4541981703050671E-23</v>
      </c>
    </row>
    <row r="62" spans="1:89" x14ac:dyDescent="0.25">
      <c r="A62" s="5">
        <f t="shared" si="16"/>
        <v>72</v>
      </c>
      <c r="B62" s="5">
        <f t="shared" si="17"/>
        <v>169</v>
      </c>
      <c r="C62" s="8">
        <f t="shared" si="2"/>
        <v>442.16</v>
      </c>
      <c r="D62" s="2">
        <f t="shared" si="11"/>
        <v>6.3291139240506327E-14</v>
      </c>
      <c r="E62" s="2">
        <f t="shared" si="3"/>
        <v>0.48271105967944372</v>
      </c>
      <c r="F62" s="2">
        <f t="shared" si="12"/>
        <v>1.331133614350773</v>
      </c>
      <c r="G62" s="7">
        <f t="shared" si="4"/>
        <v>0.12422165056320091</v>
      </c>
      <c r="H62" s="10"/>
      <c r="I62" s="6">
        <f t="shared" si="5"/>
        <v>169</v>
      </c>
      <c r="J62" s="2">
        <f t="shared" si="39"/>
        <v>0.03</v>
      </c>
      <c r="K62" s="2">
        <f t="shared" si="39"/>
        <v>0.04</v>
      </c>
      <c r="L62" s="2">
        <f t="shared" si="39"/>
        <v>4.4999999999999998E-2</v>
      </c>
      <c r="M62" s="2">
        <f t="shared" si="39"/>
        <v>4.4999999999999998E-2</v>
      </c>
      <c r="N62" s="2">
        <f t="shared" si="39"/>
        <v>4.4999999999999998E-2</v>
      </c>
      <c r="O62" s="2">
        <f t="shared" si="39"/>
        <v>0.04</v>
      </c>
      <c r="P62" s="2">
        <f t="shared" si="39"/>
        <v>4.4999999999999998E-2</v>
      </c>
      <c r="Q62" s="2">
        <f t="shared" si="39"/>
        <v>0.05</v>
      </c>
      <c r="R62" s="2">
        <f t="shared" si="39"/>
        <v>5.5E-2</v>
      </c>
      <c r="S62" s="2">
        <f t="shared" si="39"/>
        <v>5.9255120579794429E-2</v>
      </c>
      <c r="T62" s="2">
        <f t="shared" si="39"/>
        <v>2.4733158992434032E-2</v>
      </c>
      <c r="U62" s="2">
        <f t="shared" si="39"/>
        <v>3.3933606734443257E-3</v>
      </c>
      <c r="V62" s="2">
        <f t="shared" si="39"/>
        <v>3.0131347036427064E-4</v>
      </c>
      <c r="W62" s="2">
        <f t="shared" si="39"/>
        <v>2.577844144157737E-5</v>
      </c>
      <c r="X62" s="2">
        <f t="shared" si="39"/>
        <v>2.1423011595744779E-6</v>
      </c>
      <c r="Y62" s="2">
        <f t="shared" si="39"/>
        <v>1.7102428619075739E-7</v>
      </c>
      <c r="Z62" s="2">
        <f t="shared" si="33"/>
        <v>1.2809638549882152E-8</v>
      </c>
      <c r="AA62" s="2">
        <f t="shared" si="32"/>
        <v>1.2801884818891552E-9</v>
      </c>
      <c r="AB62" s="2">
        <f t="shared" si="32"/>
        <v>1.0669225503079361E-10</v>
      </c>
      <c r="AC62" s="2">
        <f t="shared" si="32"/>
        <v>0</v>
      </c>
      <c r="AD62" s="2">
        <f t="shared" si="38"/>
        <v>4965190466.5289001</v>
      </c>
      <c r="AE62" s="2">
        <f t="shared" si="38"/>
        <v>486348840.73359227</v>
      </c>
      <c r="AF62" s="2">
        <f t="shared" si="38"/>
        <v>47738877.457089022</v>
      </c>
      <c r="AG62" s="2">
        <f t="shared" si="38"/>
        <v>4694944.5405050665</v>
      </c>
      <c r="AH62" s="2">
        <f t="shared" si="38"/>
        <v>462544.98631430179</v>
      </c>
      <c r="AI62" s="2">
        <f t="shared" si="38"/>
        <v>45643.842733845726</v>
      </c>
      <c r="AJ62" s="2">
        <f t="shared" si="38"/>
        <v>4510.8824995254799</v>
      </c>
      <c r="AK62" s="2">
        <f t="shared" si="38"/>
        <v>446.42057499161848</v>
      </c>
      <c r="AL62" s="2">
        <f t="shared" si="38"/>
        <v>44.23719798703781</v>
      </c>
      <c r="AM62" s="2">
        <f t="shared" si="38"/>
        <v>4.3888774879972026</v>
      </c>
      <c r="AN62" s="2">
        <f t="shared" si="38"/>
        <v>0.43592046418130648</v>
      </c>
      <c r="AO62" s="2">
        <f t="shared" si="38"/>
        <v>4.3342886402015515E-2</v>
      </c>
      <c r="AP62" s="2">
        <f t="shared" si="38"/>
        <v>4.3137690854683905E-3</v>
      </c>
      <c r="AQ62" s="2">
        <f t="shared" si="38"/>
        <v>4.2973301269897031E-4</v>
      </c>
      <c r="AR62" s="2">
        <f t="shared" si="38"/>
        <v>4.2846941108596207E-5</v>
      </c>
      <c r="AS62" s="2">
        <f t="shared" si="37"/>
        <v>4.2756162952462076E-6</v>
      </c>
      <c r="AT62" s="2">
        <f t="shared" si="37"/>
        <v>4.2698804287039272E-7</v>
      </c>
      <c r="AU62" s="2">
        <f t="shared" si="37"/>
        <v>4.2672950316176387E-8</v>
      </c>
      <c r="AV62" s="2">
        <f t="shared" si="37"/>
        <v>4.2676902539343757E-9</v>
      </c>
      <c r="AW62" s="2">
        <f t="shared" si="37"/>
        <v>4.2709152078369973E-10</v>
      </c>
      <c r="AX62" s="6">
        <f t="shared" si="30"/>
        <v>45.528429818244128</v>
      </c>
      <c r="AY62" s="6">
        <f t="shared" si="30"/>
        <v>47.804851309156334</v>
      </c>
      <c r="AZ62" s="6">
        <f t="shared" si="30"/>
        <v>50.08127280006854</v>
      </c>
      <c r="BA62" s="6">
        <f t="shared" si="30"/>
        <v>52.357694290980746</v>
      </c>
      <c r="BB62" s="6">
        <f t="shared" si="30"/>
        <v>54.634115781892952</v>
      </c>
      <c r="BC62" s="6">
        <f t="shared" si="30"/>
        <v>56.910537272805158</v>
      </c>
      <c r="BD62" s="6">
        <f t="shared" ref="BD62:BQ77" si="40">P$8/$C62</f>
        <v>59.186958763717364</v>
      </c>
      <c r="BE62" s="6">
        <f t="shared" si="40"/>
        <v>61.463380254629577</v>
      </c>
      <c r="BF62" s="6">
        <f t="shared" si="40"/>
        <v>63.739801745541783</v>
      </c>
      <c r="BG62" s="6">
        <f t="shared" si="40"/>
        <v>66.016223236453996</v>
      </c>
      <c r="BH62" s="6">
        <f t="shared" si="40"/>
        <v>68.292644727366195</v>
      </c>
      <c r="BI62" s="6">
        <f t="shared" si="40"/>
        <v>70.569066218278408</v>
      </c>
      <c r="BJ62" s="6">
        <f t="shared" si="40"/>
        <v>72.845487709190607</v>
      </c>
      <c r="BK62" s="6">
        <f t="shared" si="40"/>
        <v>75.12190920010282</v>
      </c>
      <c r="BL62" s="6">
        <f t="shared" si="40"/>
        <v>77.398330691015019</v>
      </c>
      <c r="BM62" s="6">
        <f t="shared" si="40"/>
        <v>79.674752181927232</v>
      </c>
      <c r="BN62" s="6">
        <f t="shared" si="34"/>
        <v>81.951173672839431</v>
      </c>
      <c r="BO62" s="6">
        <f t="shared" si="34"/>
        <v>84.227595163751644</v>
      </c>
      <c r="BP62" s="6">
        <f t="shared" si="34"/>
        <v>86.504016654663843</v>
      </c>
      <c r="BQ62" s="6">
        <f t="shared" si="34"/>
        <v>88.780438145576056</v>
      </c>
      <c r="BR62" s="2">
        <f t="shared" si="36"/>
        <v>3.1425256118532873E-4</v>
      </c>
      <c r="BS62" s="2">
        <f t="shared" si="36"/>
        <v>3.0781572198695668E-5</v>
      </c>
      <c r="BT62" s="2">
        <f t="shared" si="35"/>
        <v>3.0214479403326394E-6</v>
      </c>
      <c r="BU62" s="2">
        <f t="shared" si="35"/>
        <v>2.9714838863985934E-7</v>
      </c>
      <c r="BV62" s="2">
        <f t="shared" si="35"/>
        <v>2.9274999133824802E-8</v>
      </c>
      <c r="BW62" s="2">
        <f t="shared" si="35"/>
        <v>2.8888508059398229E-9</v>
      </c>
      <c r="BX62" s="2">
        <f t="shared" si="35"/>
        <v>2.8549889237503594E-10</v>
      </c>
      <c r="BY62" s="2">
        <f t="shared" si="35"/>
        <v>2.8254466771621552E-11</v>
      </c>
      <c r="BZ62" s="2">
        <f t="shared" si="35"/>
        <v>2.7998226574074585E-12</v>
      </c>
      <c r="CA62" s="2">
        <f t="shared" si="35"/>
        <v>2.7777705620235464E-13</v>
      </c>
      <c r="CB62" s="2">
        <f t="shared" si="35"/>
        <v>2.7589902796285217E-14</v>
      </c>
      <c r="CC62" s="2">
        <f t="shared" si="31"/>
        <v>2.7432206583554119E-15</v>
      </c>
      <c r="CD62" s="2">
        <f t="shared" si="31"/>
        <v>2.7302335983977154E-16</v>
      </c>
      <c r="CE62" s="2">
        <f t="shared" si="31"/>
        <v>2.7198291942972803E-17</v>
      </c>
      <c r="CF62" s="2">
        <f t="shared" si="31"/>
        <v>2.7118317157339369E-18</v>
      </c>
      <c r="CG62" s="2">
        <f t="shared" si="31"/>
        <v>2.7060862628140555E-19</v>
      </c>
      <c r="CH62" s="2">
        <f t="shared" si="31"/>
        <v>2.7024559675341308E-20</v>
      </c>
      <c r="CI62" s="2">
        <f t="shared" si="31"/>
        <v>2.7008196402643282E-21</v>
      </c>
      <c r="CJ62" s="2">
        <f t="shared" si="31"/>
        <v>2.7010697809711239E-22</v>
      </c>
      <c r="CK62" s="2">
        <f t="shared" si="31"/>
        <v>2.7031108910360739E-23</v>
      </c>
    </row>
    <row r="63" spans="1:89" x14ac:dyDescent="0.25">
      <c r="A63" s="5">
        <f t="shared" si="16"/>
        <v>73.5</v>
      </c>
      <c r="B63" s="5">
        <f t="shared" si="17"/>
        <v>172</v>
      </c>
      <c r="C63" s="8">
        <f t="shared" si="2"/>
        <v>445.16</v>
      </c>
      <c r="D63" s="2">
        <f t="shared" si="11"/>
        <v>6.3291139240506327E-14</v>
      </c>
      <c r="E63" s="2">
        <f t="shared" si="3"/>
        <v>0.49618388590085227</v>
      </c>
      <c r="F63" s="2">
        <f t="shared" si="12"/>
        <v>1.3991716428561252</v>
      </c>
      <c r="G63" s="7">
        <f t="shared" si="4"/>
        <v>0.14587099467251782</v>
      </c>
      <c r="H63" s="10"/>
      <c r="I63" s="6">
        <f t="shared" si="5"/>
        <v>172</v>
      </c>
      <c r="J63" s="2">
        <f t="shared" si="39"/>
        <v>0.03</v>
      </c>
      <c r="K63" s="2">
        <f t="shared" si="39"/>
        <v>0.04</v>
      </c>
      <c r="L63" s="2">
        <f t="shared" si="39"/>
        <v>4.4999999999999998E-2</v>
      </c>
      <c r="M63" s="2">
        <f t="shared" si="39"/>
        <v>4.4999999999999998E-2</v>
      </c>
      <c r="N63" s="2">
        <f t="shared" si="39"/>
        <v>4.4999999999999998E-2</v>
      </c>
      <c r="O63" s="2">
        <f t="shared" si="39"/>
        <v>0.04</v>
      </c>
      <c r="P63" s="2">
        <f t="shared" si="39"/>
        <v>4.4999999999999998E-2</v>
      </c>
      <c r="Q63" s="2">
        <f t="shared" si="39"/>
        <v>0.05</v>
      </c>
      <c r="R63" s="2">
        <f t="shared" si="39"/>
        <v>5.5E-2</v>
      </c>
      <c r="S63" s="2">
        <f t="shared" si="39"/>
        <v>5.9941901763036702E-2</v>
      </c>
      <c r="T63" s="2">
        <f t="shared" si="39"/>
        <v>3.5237809759770304E-2</v>
      </c>
      <c r="U63" s="2">
        <f t="shared" si="39"/>
        <v>5.4586581867145422E-3</v>
      </c>
      <c r="V63" s="2">
        <f t="shared" si="39"/>
        <v>4.9820018214628901E-4</v>
      </c>
      <c r="W63" s="2">
        <f t="shared" si="39"/>
        <v>4.3336804679627862E-5</v>
      </c>
      <c r="X63" s="2">
        <f t="shared" si="39"/>
        <v>3.6576522360221022E-6</v>
      </c>
      <c r="Y63" s="2">
        <f t="shared" si="39"/>
        <v>2.9651735943048153E-7</v>
      </c>
      <c r="Z63" s="2">
        <f t="shared" si="33"/>
        <v>2.2552478008419639E-8</v>
      </c>
      <c r="AA63" s="2">
        <f t="shared" si="32"/>
        <v>2.2887360973111726E-9</v>
      </c>
      <c r="AB63" s="2">
        <f t="shared" si="32"/>
        <v>1.9369524872914214E-10</v>
      </c>
      <c r="AC63" s="2">
        <f t="shared" si="32"/>
        <v>0</v>
      </c>
      <c r="AD63" s="2">
        <f t="shared" si="38"/>
        <v>6838195999.8100996</v>
      </c>
      <c r="AE63" s="2">
        <f t="shared" si="38"/>
        <v>680176077.67304111</v>
      </c>
      <c r="AF63" s="2">
        <f t="shared" si="38"/>
        <v>67797403.578935981</v>
      </c>
      <c r="AG63" s="2">
        <f t="shared" si="38"/>
        <v>6770774.1242548544</v>
      </c>
      <c r="AH63" s="2">
        <f t="shared" si="38"/>
        <v>677373.9514584213</v>
      </c>
      <c r="AI63" s="2">
        <f t="shared" si="38"/>
        <v>67877.066140808878</v>
      </c>
      <c r="AJ63" s="2">
        <f t="shared" si="38"/>
        <v>6811.9029516252704</v>
      </c>
      <c r="AK63" s="2">
        <f t="shared" si="38"/>
        <v>684.56859327458687</v>
      </c>
      <c r="AL63" s="2">
        <f t="shared" si="38"/>
        <v>68.885210513615078</v>
      </c>
      <c r="AM63" s="2">
        <f t="shared" si="38"/>
        <v>6.9399645226725868</v>
      </c>
      <c r="AN63" s="2">
        <f t="shared" si="38"/>
        <v>0.69996493327389719</v>
      </c>
      <c r="AO63" s="2">
        <f t="shared" si="38"/>
        <v>7.0672739533307993E-2</v>
      </c>
      <c r="AP63" s="2">
        <f t="shared" si="38"/>
        <v>7.1425931541595974E-3</v>
      </c>
      <c r="AQ63" s="2">
        <f t="shared" si="38"/>
        <v>7.2254104791915253E-4</v>
      </c>
      <c r="AR63" s="2">
        <f t="shared" si="38"/>
        <v>7.3155720534866337E-5</v>
      </c>
      <c r="AS63" s="2">
        <f t="shared" si="37"/>
        <v>7.412961461661215E-6</v>
      </c>
      <c r="AT63" s="2">
        <f t="shared" si="37"/>
        <v>7.5174954954412369E-7</v>
      </c>
      <c r="AU63" s="2">
        <f t="shared" si="37"/>
        <v>7.6291206107196742E-8</v>
      </c>
      <c r="AV63" s="2">
        <f t="shared" si="37"/>
        <v>7.7478099675139472E-9</v>
      </c>
      <c r="AW63" s="2">
        <f t="shared" si="37"/>
        <v>7.8735609517307197E-10</v>
      </c>
      <c r="AX63" s="6">
        <f t="shared" ref="AX63:BM78" si="41">J$8/$C63</f>
        <v>45.221606901866352</v>
      </c>
      <c r="AY63" s="6">
        <f t="shared" si="41"/>
        <v>47.482687246959664</v>
      </c>
      <c r="AZ63" s="6">
        <f t="shared" si="41"/>
        <v>49.743767592052983</v>
      </c>
      <c r="BA63" s="6">
        <f t="shared" si="41"/>
        <v>52.004847937146302</v>
      </c>
      <c r="BB63" s="6">
        <f t="shared" si="41"/>
        <v>54.265928282239614</v>
      </c>
      <c r="BC63" s="6">
        <f t="shared" si="41"/>
        <v>56.527008627332933</v>
      </c>
      <c r="BD63" s="6">
        <f t="shared" si="40"/>
        <v>58.788088972426252</v>
      </c>
      <c r="BE63" s="6">
        <f t="shared" si="40"/>
        <v>61.049169317519578</v>
      </c>
      <c r="BF63" s="6">
        <f t="shared" si="40"/>
        <v>63.31024966261289</v>
      </c>
      <c r="BG63" s="6">
        <f t="shared" si="40"/>
        <v>65.571330007706209</v>
      </c>
      <c r="BH63" s="6">
        <f t="shared" si="40"/>
        <v>67.832410352799528</v>
      </c>
      <c r="BI63" s="6">
        <f t="shared" si="40"/>
        <v>70.093490697892847</v>
      </c>
      <c r="BJ63" s="6">
        <f t="shared" si="40"/>
        <v>72.354571042986166</v>
      </c>
      <c r="BK63" s="6">
        <f t="shared" si="40"/>
        <v>74.615651388079485</v>
      </c>
      <c r="BL63" s="6">
        <f t="shared" si="40"/>
        <v>76.87673173317279</v>
      </c>
      <c r="BM63" s="6">
        <f t="shared" si="40"/>
        <v>79.137812078266109</v>
      </c>
      <c r="BN63" s="6">
        <f t="shared" si="34"/>
        <v>81.398892423359428</v>
      </c>
      <c r="BO63" s="6">
        <f t="shared" si="34"/>
        <v>83.659972768452747</v>
      </c>
      <c r="BP63" s="6">
        <f t="shared" si="34"/>
        <v>85.921053113546066</v>
      </c>
      <c r="BQ63" s="6">
        <f t="shared" si="34"/>
        <v>88.182133458639385</v>
      </c>
      <c r="BR63" s="2">
        <f t="shared" si="36"/>
        <v>4.3279721519046794E-4</v>
      </c>
      <c r="BS63" s="2">
        <f t="shared" si="36"/>
        <v>4.3049118840432931E-5</v>
      </c>
      <c r="BT63" s="2">
        <f t="shared" si="35"/>
        <v>4.2909749100697887E-6</v>
      </c>
      <c r="BU63" s="2">
        <f t="shared" si="35"/>
        <v>4.2853000786452943E-7</v>
      </c>
      <c r="BV63" s="2">
        <f t="shared" si="35"/>
        <v>4.2871769079655148E-8</v>
      </c>
      <c r="BW63" s="2">
        <f t="shared" si="35"/>
        <v>4.2960168443552124E-9</v>
      </c>
      <c r="BX63" s="2">
        <f t="shared" si="35"/>
        <v>4.311330982041366E-10</v>
      </c>
      <c r="BY63" s="2">
        <f t="shared" si="35"/>
        <v>4.3327126156619556E-11</v>
      </c>
      <c r="BZ63" s="2">
        <f t="shared" si="35"/>
        <v>4.3598234502288042E-12</v>
      </c>
      <c r="CA63" s="2">
        <f t="shared" si="35"/>
        <v>4.3923826092864478E-13</v>
      </c>
      <c r="CB63" s="2">
        <f t="shared" si="35"/>
        <v>4.4301578055309945E-14</v>
      </c>
      <c r="CC63" s="2">
        <f t="shared" si="31"/>
        <v>4.4729581983106318E-15</v>
      </c>
      <c r="CD63" s="2">
        <f t="shared" si="31"/>
        <v>4.5206285785820238E-16</v>
      </c>
      <c r="CE63" s="2">
        <f t="shared" si="31"/>
        <v>4.5730446070832437E-17</v>
      </c>
      <c r="CF63" s="2">
        <f t="shared" si="31"/>
        <v>4.630108894611793E-18</v>
      </c>
      <c r="CG63" s="2">
        <f t="shared" si="31"/>
        <v>4.691747760545073E-19</v>
      </c>
      <c r="CH63" s="2">
        <f t="shared" si="31"/>
        <v>4.757908541418504E-20</v>
      </c>
      <c r="CI63" s="2">
        <f t="shared" si="31"/>
        <v>4.8285573485567558E-21</v>
      </c>
      <c r="CJ63" s="2">
        <f t="shared" si="31"/>
        <v>4.9036771946290803E-22</v>
      </c>
      <c r="CK63" s="2">
        <f t="shared" si="31"/>
        <v>4.983266425146025E-23</v>
      </c>
    </row>
    <row r="64" spans="1:89" x14ac:dyDescent="0.25">
      <c r="A64" s="5">
        <f t="shared" si="16"/>
        <v>75</v>
      </c>
      <c r="B64" s="5">
        <f t="shared" si="17"/>
        <v>175</v>
      </c>
      <c r="C64" s="8">
        <f t="shared" si="2"/>
        <v>448.16</v>
      </c>
      <c r="D64" s="2">
        <f t="shared" si="11"/>
        <v>6.3291139240506327E-14</v>
      </c>
      <c r="E64" s="2">
        <f t="shared" si="3"/>
        <v>0.51164056314530149</v>
      </c>
      <c r="F64" s="2">
        <f t="shared" si="12"/>
        <v>1.4815222161570574</v>
      </c>
      <c r="G64" s="7">
        <f t="shared" si="4"/>
        <v>0.17070816832506608</v>
      </c>
      <c r="H64" s="10"/>
      <c r="I64" s="6">
        <f t="shared" si="5"/>
        <v>175</v>
      </c>
      <c r="J64" s="2">
        <f t="shared" si="39"/>
        <v>0.03</v>
      </c>
      <c r="K64" s="2">
        <f t="shared" si="39"/>
        <v>0.04</v>
      </c>
      <c r="L64" s="2">
        <f t="shared" si="39"/>
        <v>4.4999999999999998E-2</v>
      </c>
      <c r="M64" s="2">
        <f t="shared" si="39"/>
        <v>4.4999999999999998E-2</v>
      </c>
      <c r="N64" s="2">
        <f t="shared" si="39"/>
        <v>4.4999999999999998E-2</v>
      </c>
      <c r="O64" s="2">
        <f t="shared" si="39"/>
        <v>0.04</v>
      </c>
      <c r="P64" s="2">
        <f t="shared" si="39"/>
        <v>4.4999999999999998E-2</v>
      </c>
      <c r="Q64" s="2">
        <f t="shared" si="39"/>
        <v>0.05</v>
      </c>
      <c r="R64" s="2">
        <f t="shared" si="39"/>
        <v>5.5E-2</v>
      </c>
      <c r="S64" s="2">
        <f t="shared" si="39"/>
        <v>5.9998901046944574E-2</v>
      </c>
      <c r="T64" s="2">
        <f t="shared" si="39"/>
        <v>4.7090422558721506E-2</v>
      </c>
      <c r="U64" s="2">
        <f t="shared" si="39"/>
        <v>8.6545924610181412E-3</v>
      </c>
      <c r="V64" s="2">
        <f t="shared" si="39"/>
        <v>8.1754308225026389E-4</v>
      </c>
      <c r="W64" s="2">
        <f t="shared" si="39"/>
        <v>7.234901402049632E-5</v>
      </c>
      <c r="X64" s="2">
        <f t="shared" si="39"/>
        <v>6.200798822370013E-6</v>
      </c>
      <c r="Y64" s="2">
        <f t="shared" si="39"/>
        <v>5.1036465260168034E-7</v>
      </c>
      <c r="Z64" s="2">
        <f t="shared" si="33"/>
        <v>3.9409508180154871E-8</v>
      </c>
      <c r="AA64" s="2">
        <f t="shared" si="32"/>
        <v>4.0604832429735894E-9</v>
      </c>
      <c r="AB64" s="2">
        <f t="shared" si="32"/>
        <v>3.4887997213406411E-10</v>
      </c>
      <c r="AC64" s="2">
        <f t="shared" si="32"/>
        <v>0</v>
      </c>
      <c r="AD64" s="2">
        <f t="shared" si="38"/>
        <v>9378293238.5833893</v>
      </c>
      <c r="AE64" s="2">
        <f t="shared" si="38"/>
        <v>947070369.28630447</v>
      </c>
      <c r="AF64" s="2">
        <f t="shared" si="38"/>
        <v>95841178.502350301</v>
      </c>
      <c r="AG64" s="2">
        <f t="shared" si="38"/>
        <v>9717514.6900361124</v>
      </c>
      <c r="AH64" s="2">
        <f t="shared" si="38"/>
        <v>987012.88844158594</v>
      </c>
      <c r="AI64" s="2">
        <f t="shared" si="38"/>
        <v>100414.06309323749</v>
      </c>
      <c r="AJ64" s="2">
        <f t="shared" si="38"/>
        <v>10230.96981269913</v>
      </c>
      <c r="AK64" s="2">
        <f t="shared" si="38"/>
        <v>1043.8592669515983</v>
      </c>
      <c r="AL64" s="2">
        <f t="shared" si="38"/>
        <v>106.64177869452797</v>
      </c>
      <c r="AM64" s="2">
        <f t="shared" si="38"/>
        <v>10.907741882414607</v>
      </c>
      <c r="AN64" s="2">
        <f t="shared" si="38"/>
        <v>1.1169401900456943</v>
      </c>
      <c r="AO64" s="2">
        <f t="shared" si="38"/>
        <v>0.11449365807860377</v>
      </c>
      <c r="AP64" s="2">
        <f t="shared" si="38"/>
        <v>1.1747924314805359E-2</v>
      </c>
      <c r="AQ64" s="2">
        <f t="shared" si="38"/>
        <v>1.2065444824861851E-3</v>
      </c>
      <c r="AR64" s="2">
        <f t="shared" si="38"/>
        <v>1.2402366706441883E-4</v>
      </c>
      <c r="AS64" s="2">
        <f t="shared" si="37"/>
        <v>1.2759197713209737E-5</v>
      </c>
      <c r="AT64" s="2">
        <f t="shared" si="37"/>
        <v>1.3136511355030195E-6</v>
      </c>
      <c r="AU64" s="2">
        <f t="shared" si="37"/>
        <v>1.3534945064199787E-7</v>
      </c>
      <c r="AV64" s="2">
        <f t="shared" si="37"/>
        <v>1.3955199034902349E-8</v>
      </c>
      <c r="AW64" s="2">
        <f t="shared" si="37"/>
        <v>1.4398035639620575E-9</v>
      </c>
      <c r="AX64" s="6">
        <f t="shared" si="41"/>
        <v>44.918891753915617</v>
      </c>
      <c r="AY64" s="6">
        <f t="shared" si="41"/>
        <v>47.164836341611398</v>
      </c>
      <c r="AZ64" s="6">
        <f t="shared" si="41"/>
        <v>49.41078092930718</v>
      </c>
      <c r="BA64" s="6">
        <f t="shared" si="41"/>
        <v>51.656725517002961</v>
      </c>
      <c r="BB64" s="6">
        <f t="shared" si="41"/>
        <v>53.902670104698743</v>
      </c>
      <c r="BC64" s="6">
        <f t="shared" si="41"/>
        <v>56.148614692394524</v>
      </c>
      <c r="BD64" s="6">
        <f t="shared" si="40"/>
        <v>58.394559280090299</v>
      </c>
      <c r="BE64" s="6">
        <f t="shared" si="40"/>
        <v>60.640503867786087</v>
      </c>
      <c r="BF64" s="6">
        <f t="shared" si="40"/>
        <v>62.886448455481869</v>
      </c>
      <c r="BG64" s="6">
        <f t="shared" si="40"/>
        <v>65.132393043177657</v>
      </c>
      <c r="BH64" s="6">
        <f t="shared" si="40"/>
        <v>67.378337630873432</v>
      </c>
      <c r="BI64" s="6">
        <f t="shared" si="40"/>
        <v>69.624282218569206</v>
      </c>
      <c r="BJ64" s="6">
        <f t="shared" si="40"/>
        <v>71.870226806264995</v>
      </c>
      <c r="BK64" s="6">
        <f t="shared" si="40"/>
        <v>74.116171393960769</v>
      </c>
      <c r="BL64" s="6">
        <f t="shared" si="40"/>
        <v>76.362115981656558</v>
      </c>
      <c r="BM64" s="6">
        <f t="shared" si="40"/>
        <v>78.608060569352332</v>
      </c>
      <c r="BN64" s="6">
        <f t="shared" si="34"/>
        <v>80.854005157048121</v>
      </c>
      <c r="BO64" s="6">
        <f t="shared" si="34"/>
        <v>83.099949744743896</v>
      </c>
      <c r="BP64" s="6">
        <f t="shared" si="34"/>
        <v>85.34589433243967</v>
      </c>
      <c r="BQ64" s="6">
        <f t="shared" si="34"/>
        <v>87.591838920135459</v>
      </c>
      <c r="BR64" s="2">
        <f t="shared" si="36"/>
        <v>5.9356286321409391E-4</v>
      </c>
      <c r="BS64" s="2">
        <f t="shared" si="36"/>
        <v>5.9941162613424287E-5</v>
      </c>
      <c r="BT64" s="2">
        <f t="shared" si="35"/>
        <v>6.0658973735770237E-6</v>
      </c>
      <c r="BU64" s="2">
        <f t="shared" si="35"/>
        <v>6.1503257531903945E-7</v>
      </c>
      <c r="BV64" s="2">
        <f t="shared" si="35"/>
        <v>6.2469170154538987E-8</v>
      </c>
      <c r="BW64" s="2">
        <f t="shared" si="35"/>
        <v>6.3553204489393022E-9</v>
      </c>
      <c r="BX64" s="2">
        <f t="shared" si="35"/>
        <v>6.4752973498096316E-10</v>
      </c>
      <c r="BY64" s="2">
        <f t="shared" si="35"/>
        <v>6.6067042212126613E-11</v>
      </c>
      <c r="BZ64" s="2">
        <f t="shared" si="35"/>
        <v>6.7494796642106328E-12</v>
      </c>
      <c r="CA64" s="2">
        <f t="shared" si="35"/>
        <v>6.9036341027940552E-13</v>
      </c>
      <c r="CB64" s="2">
        <f t="shared" si="35"/>
        <v>7.0692417091499636E-14</v>
      </c>
      <c r="CC64" s="2">
        <f t="shared" si="31"/>
        <v>7.2464340556078329E-15</v>
      </c>
      <c r="CD64" s="2">
        <f t="shared" si="31"/>
        <v>7.4353951359527592E-16</v>
      </c>
      <c r="CE64" s="2">
        <f t="shared" si="31"/>
        <v>7.6363574840897782E-17</v>
      </c>
      <c r="CF64" s="2">
        <f t="shared" si="31"/>
        <v>7.84959918129233E-18</v>
      </c>
      <c r="CG64" s="2">
        <f t="shared" si="31"/>
        <v>8.0754415906390739E-19</v>
      </c>
      <c r="CH64" s="2">
        <f t="shared" si="31"/>
        <v>8.3142476930570857E-20</v>
      </c>
      <c r="CI64" s="2">
        <f t="shared" si="31"/>
        <v>8.5664209267087263E-21</v>
      </c>
      <c r="CJ64" s="2">
        <f t="shared" si="31"/>
        <v>8.8324044524698399E-22</v>
      </c>
      <c r="CK64" s="2">
        <f t="shared" si="31"/>
        <v>9.1126807845699832E-23</v>
      </c>
    </row>
    <row r="65" spans="1:89" x14ac:dyDescent="0.25">
      <c r="A65" s="5">
        <f t="shared" si="16"/>
        <v>76.5</v>
      </c>
      <c r="B65" s="5">
        <f t="shared" si="17"/>
        <v>178</v>
      </c>
      <c r="C65" s="8">
        <f t="shared" si="2"/>
        <v>451.16</v>
      </c>
      <c r="D65" s="2">
        <f t="shared" si="11"/>
        <v>6.3291139240506327E-14</v>
      </c>
      <c r="E65" s="2">
        <f t="shared" si="3"/>
        <v>0.52802207441800653</v>
      </c>
      <c r="F65" s="2">
        <f t="shared" si="12"/>
        <v>1.57409684388227</v>
      </c>
      <c r="G65" s="7">
        <f t="shared" si="4"/>
        <v>0.19703144814366144</v>
      </c>
      <c r="H65" s="10"/>
      <c r="I65" s="6">
        <f t="shared" si="5"/>
        <v>178</v>
      </c>
      <c r="J65" s="2">
        <f t="shared" si="39"/>
        <v>0.03</v>
      </c>
      <c r="K65" s="2">
        <f t="shared" si="39"/>
        <v>0.04</v>
      </c>
      <c r="L65" s="2">
        <f t="shared" si="39"/>
        <v>4.4999999999999998E-2</v>
      </c>
      <c r="M65" s="2">
        <f t="shared" si="39"/>
        <v>4.4999999999999998E-2</v>
      </c>
      <c r="N65" s="2">
        <f t="shared" si="39"/>
        <v>4.4999999999999998E-2</v>
      </c>
      <c r="O65" s="2">
        <f t="shared" si="39"/>
        <v>0.04</v>
      </c>
      <c r="P65" s="2">
        <f t="shared" si="39"/>
        <v>4.4999999999999998E-2</v>
      </c>
      <c r="Q65" s="2">
        <f t="shared" si="39"/>
        <v>0.05</v>
      </c>
      <c r="R65" s="2">
        <f t="shared" si="39"/>
        <v>5.5E-2</v>
      </c>
      <c r="S65" s="2">
        <f t="shared" si="39"/>
        <v>5.9999997619869377E-2</v>
      </c>
      <c r="T65" s="2">
        <f t="shared" si="39"/>
        <v>5.8093635417556432E-2</v>
      </c>
      <c r="U65" s="2">
        <f t="shared" si="39"/>
        <v>1.3466135326758267E-2</v>
      </c>
      <c r="V65" s="2">
        <f t="shared" si="39"/>
        <v>1.3309636846461804E-3</v>
      </c>
      <c r="W65" s="2">
        <f t="shared" si="39"/>
        <v>1.199546705740473E-4</v>
      </c>
      <c r="X65" s="2">
        <f t="shared" si="39"/>
        <v>1.0439371170967161E-5</v>
      </c>
      <c r="Y65" s="2">
        <f t="shared" si="39"/>
        <v>8.7219111822633976E-7</v>
      </c>
      <c r="Z65" s="2">
        <f t="shared" si="33"/>
        <v>6.8363086921374709E-8</v>
      </c>
      <c r="AA65" s="2">
        <f t="shared" si="32"/>
        <v>7.1496747688915008E-9</v>
      </c>
      <c r="AB65" s="2">
        <f t="shared" si="32"/>
        <v>6.2355140495462535E-10</v>
      </c>
      <c r="AC65" s="2">
        <f t="shared" si="32"/>
        <v>0</v>
      </c>
      <c r="AD65" s="2">
        <f t="shared" si="38"/>
        <v>12809105933.705616</v>
      </c>
      <c r="AE65" s="2">
        <f t="shared" si="38"/>
        <v>1313011306.8894138</v>
      </c>
      <c r="AF65" s="2">
        <f t="shared" si="38"/>
        <v>134874275.67427662</v>
      </c>
      <c r="AG65" s="2">
        <f t="shared" si="38"/>
        <v>13881057.683978966</v>
      </c>
      <c r="AH65" s="2">
        <f t="shared" si="38"/>
        <v>1431133.6904070363</v>
      </c>
      <c r="AI65" s="2">
        <f t="shared" si="38"/>
        <v>147788.84173654974</v>
      </c>
      <c r="AJ65" s="2">
        <f t="shared" si="38"/>
        <v>15284.574707432064</v>
      </c>
      <c r="AK65" s="2">
        <f t="shared" si="38"/>
        <v>1582.9518827550773</v>
      </c>
      <c r="AL65" s="2">
        <f t="shared" si="38"/>
        <v>164.15047001977797</v>
      </c>
      <c r="AM65" s="2">
        <f t="shared" si="38"/>
        <v>17.042699752887366</v>
      </c>
      <c r="AN65" s="2">
        <f t="shared" si="38"/>
        <v>1.7714221460463979</v>
      </c>
      <c r="AO65" s="2">
        <f t="shared" si="38"/>
        <v>0.1843155734257487</v>
      </c>
      <c r="AP65" s="2">
        <f t="shared" si="38"/>
        <v>1.9196853076424554E-2</v>
      </c>
      <c r="AQ65" s="2">
        <f t="shared" si="38"/>
        <v>2.0012456665181246E-3</v>
      </c>
      <c r="AR65" s="2">
        <f t="shared" si="38"/>
        <v>2.0880922254770123E-4</v>
      </c>
      <c r="AS65" s="2">
        <f t="shared" si="37"/>
        <v>2.1805015683250375E-5</v>
      </c>
      <c r="AT65" s="2">
        <f t="shared" si="37"/>
        <v>2.2787721604402504E-6</v>
      </c>
      <c r="AU65" s="2">
        <f t="shared" si="37"/>
        <v>2.3832252073015104E-7</v>
      </c>
      <c r="AV65" s="2">
        <f t="shared" si="37"/>
        <v>2.4942056515557764E-8</v>
      </c>
      <c r="AW65" s="2">
        <f t="shared" si="37"/>
        <v>2.6120833038822189E-9</v>
      </c>
      <c r="AX65" s="6">
        <f t="shared" si="41"/>
        <v>44.620202430257166</v>
      </c>
      <c r="AY65" s="6">
        <f t="shared" si="41"/>
        <v>46.851212551770026</v>
      </c>
      <c r="AZ65" s="6">
        <f t="shared" si="41"/>
        <v>49.082222673282885</v>
      </c>
      <c r="BA65" s="6">
        <f t="shared" si="41"/>
        <v>51.313232794795745</v>
      </c>
      <c r="BB65" s="6">
        <f t="shared" si="41"/>
        <v>53.544242916308598</v>
      </c>
      <c r="BC65" s="6">
        <f t="shared" si="41"/>
        <v>55.775253037821457</v>
      </c>
      <c r="BD65" s="6">
        <f t="shared" si="40"/>
        <v>58.006263159334317</v>
      </c>
      <c r="BE65" s="6">
        <f t="shared" si="40"/>
        <v>60.237273280847184</v>
      </c>
      <c r="BF65" s="6">
        <f t="shared" si="40"/>
        <v>62.468283402360036</v>
      </c>
      <c r="BG65" s="6">
        <f t="shared" si="40"/>
        <v>64.699293523872896</v>
      </c>
      <c r="BH65" s="6">
        <f t="shared" si="40"/>
        <v>66.930303645385749</v>
      </c>
      <c r="BI65" s="6">
        <f t="shared" si="40"/>
        <v>69.161313766898616</v>
      </c>
      <c r="BJ65" s="6">
        <f t="shared" si="40"/>
        <v>71.392323888411468</v>
      </c>
      <c r="BK65" s="6">
        <f t="shared" si="40"/>
        <v>73.623334009924335</v>
      </c>
      <c r="BL65" s="6">
        <f t="shared" si="40"/>
        <v>75.854344131437188</v>
      </c>
      <c r="BM65" s="6">
        <f t="shared" si="40"/>
        <v>78.08535425295004</v>
      </c>
      <c r="BN65" s="6">
        <f t="shared" si="34"/>
        <v>80.316364374462907</v>
      </c>
      <c r="BO65" s="6">
        <f t="shared" si="34"/>
        <v>82.54737449597576</v>
      </c>
      <c r="BP65" s="6">
        <f t="shared" si="34"/>
        <v>84.778384617488612</v>
      </c>
      <c r="BQ65" s="6">
        <f t="shared" si="34"/>
        <v>87.009394739001479</v>
      </c>
      <c r="BR65" s="2">
        <f t="shared" si="36"/>
        <v>8.1070290720917156E-4</v>
      </c>
      <c r="BS65" s="2">
        <f t="shared" si="36"/>
        <v>8.3101981449064125E-5</v>
      </c>
      <c r="BT65" s="2">
        <f t="shared" si="35"/>
        <v>8.5363465616736264E-6</v>
      </c>
      <c r="BU65" s="2">
        <f t="shared" si="35"/>
        <v>8.7854795468251112E-7</v>
      </c>
      <c r="BV65" s="2">
        <f t="shared" si="35"/>
        <v>9.0578081671339648E-8</v>
      </c>
      <c r="BW65" s="2">
        <f t="shared" si="35"/>
        <v>9.3537241605413444E-9</v>
      </c>
      <c r="BX65" s="2">
        <f t="shared" si="35"/>
        <v>9.6737814604000956E-10</v>
      </c>
      <c r="BY65" s="2">
        <f t="shared" si="35"/>
        <v>1.0018682802247338E-10</v>
      </c>
      <c r="BZ65" s="2">
        <f t="shared" si="35"/>
        <v>1.0389270254416328E-11</v>
      </c>
      <c r="CA65" s="2">
        <f t="shared" si="35"/>
        <v>1.0786518830941371E-12</v>
      </c>
      <c r="CB65" s="2">
        <f t="shared" si="35"/>
        <v>1.1211532569913909E-13</v>
      </c>
      <c r="CC65" s="2">
        <f t="shared" si="31"/>
        <v>1.1665542621882828E-14</v>
      </c>
      <c r="CD65" s="2">
        <f t="shared" si="31"/>
        <v>1.2149907010395287E-15</v>
      </c>
      <c r="CE65" s="2">
        <f t="shared" si="31"/>
        <v>1.2666111813405851E-16</v>
      </c>
      <c r="CF65" s="2">
        <f t="shared" si="31"/>
        <v>1.3215773578968431E-17</v>
      </c>
      <c r="CG65" s="2">
        <f t="shared" si="31"/>
        <v>1.3800642837500237E-18</v>
      </c>
      <c r="CH65" s="2">
        <f t="shared" si="31"/>
        <v>1.442260861038133E-19</v>
      </c>
      <c r="CI65" s="2">
        <f t="shared" si="31"/>
        <v>1.5083703843680447E-20</v>
      </c>
      <c r="CJ65" s="2">
        <f t="shared" si="31"/>
        <v>1.5786111718707444E-21</v>
      </c>
      <c r="CK65" s="2">
        <f t="shared" si="31"/>
        <v>1.6532172809381131E-22</v>
      </c>
    </row>
    <row r="66" spans="1:89" x14ac:dyDescent="0.25">
      <c r="A66" s="5">
        <f t="shared" si="16"/>
        <v>78</v>
      </c>
      <c r="B66" s="5">
        <f t="shared" si="17"/>
        <v>181</v>
      </c>
      <c r="C66" s="8">
        <f t="shared" si="2"/>
        <v>454.16</v>
      </c>
      <c r="D66" s="2">
        <f t="shared" si="11"/>
        <v>6.3291139240506327E-14</v>
      </c>
      <c r="E66" s="2">
        <f t="shared" si="3"/>
        <v>0.54350676506604501</v>
      </c>
      <c r="F66" s="2">
        <f t="shared" si="12"/>
        <v>1.6669156969002576</v>
      </c>
      <c r="G66" s="7">
        <f t="shared" si="4"/>
        <v>0.22191363624262295</v>
      </c>
      <c r="H66" s="10"/>
      <c r="I66" s="6">
        <f t="shared" si="5"/>
        <v>181</v>
      </c>
      <c r="J66" s="2">
        <f t="shared" si="39"/>
        <v>0.03</v>
      </c>
      <c r="K66" s="2">
        <f t="shared" si="39"/>
        <v>0.04</v>
      </c>
      <c r="L66" s="2">
        <f t="shared" si="39"/>
        <v>4.4999999999999998E-2</v>
      </c>
      <c r="M66" s="2">
        <f t="shared" si="39"/>
        <v>4.4999999999999998E-2</v>
      </c>
      <c r="N66" s="2">
        <f t="shared" si="39"/>
        <v>4.4999999999999998E-2</v>
      </c>
      <c r="O66" s="2">
        <f t="shared" si="39"/>
        <v>0.04</v>
      </c>
      <c r="P66" s="2">
        <f t="shared" si="39"/>
        <v>4.4999999999999998E-2</v>
      </c>
      <c r="Q66" s="2">
        <f t="shared" si="39"/>
        <v>0.05</v>
      </c>
      <c r="R66" s="2">
        <f t="shared" si="39"/>
        <v>5.5E-2</v>
      </c>
      <c r="S66" s="2">
        <f t="shared" si="39"/>
        <v>5.9999999999809157E-2</v>
      </c>
      <c r="T66" s="2">
        <f t="shared" si="39"/>
        <v>6.5711582437579699E-2</v>
      </c>
      <c r="U66" s="2">
        <f t="shared" si="39"/>
        <v>2.043043142426712E-2</v>
      </c>
      <c r="V66" s="2">
        <f t="shared" si="39"/>
        <v>2.1481568694427201E-3</v>
      </c>
      <c r="W66" s="2">
        <f t="shared" si="39"/>
        <v>1.9752715194022439E-4</v>
      </c>
      <c r="X66" s="2">
        <f t="shared" si="39"/>
        <v>1.7455697924340097E-5</v>
      </c>
      <c r="Y66" s="2">
        <f t="shared" si="39"/>
        <v>1.4801439555522933E-6</v>
      </c>
      <c r="Z66" s="2">
        <f t="shared" si="33"/>
        <v>1.1773864655229005E-7</v>
      </c>
      <c r="AA66" s="2">
        <f t="shared" si="32"/>
        <v>1.2496431649466898E-8</v>
      </c>
      <c r="AB66" s="2">
        <f t="shared" si="32"/>
        <v>1.1060480059610356E-9</v>
      </c>
      <c r="AC66" s="2">
        <f t="shared" si="32"/>
        <v>0</v>
      </c>
      <c r="AD66" s="2">
        <f t="shared" si="38"/>
        <v>17424556618.999481</v>
      </c>
      <c r="AE66" s="2">
        <f t="shared" si="38"/>
        <v>1812662288.761416</v>
      </c>
      <c r="AF66" s="2">
        <f t="shared" si="38"/>
        <v>188965547.6137782</v>
      </c>
      <c r="AG66" s="2">
        <f t="shared" si="38"/>
        <v>19736982.034305006</v>
      </c>
      <c r="AH66" s="2">
        <f t="shared" si="38"/>
        <v>2065107.8153822673</v>
      </c>
      <c r="AI66" s="2">
        <f t="shared" si="38"/>
        <v>216425.38702311099</v>
      </c>
      <c r="AJ66" s="2">
        <f t="shared" si="38"/>
        <v>22715.571986913677</v>
      </c>
      <c r="AK66" s="2">
        <f t="shared" si="38"/>
        <v>2387.4899317806348</v>
      </c>
      <c r="AL66" s="2">
        <f t="shared" si="38"/>
        <v>251.25763283562816</v>
      </c>
      <c r="AM66" s="2">
        <f t="shared" si="38"/>
        <v>26.473942845073346</v>
      </c>
      <c r="AN66" s="2">
        <f t="shared" si="38"/>
        <v>2.7925774437261328</v>
      </c>
      <c r="AO66" s="2">
        <f t="shared" si="38"/>
        <v>0.29488178536716808</v>
      </c>
      <c r="AP66" s="2">
        <f t="shared" si="38"/>
        <v>3.1168691353984021E-2</v>
      </c>
      <c r="AQ66" s="2">
        <f t="shared" si="38"/>
        <v>3.2975501462401916E-3</v>
      </c>
      <c r="AR66" s="2">
        <f t="shared" si="38"/>
        <v>3.4917491295188532E-4</v>
      </c>
      <c r="AS66" s="2">
        <f t="shared" si="37"/>
        <v>3.7004283538814742E-5</v>
      </c>
      <c r="AT66" s="2">
        <f t="shared" si="37"/>
        <v>3.9246292530654458E-6</v>
      </c>
      <c r="AU66" s="2">
        <f t="shared" si="37"/>
        <v>4.1654780837218495E-7</v>
      </c>
      <c r="AV66" s="2">
        <f t="shared" si="37"/>
        <v>4.4241921249908473E-8</v>
      </c>
      <c r="AW66" s="2">
        <f t="shared" si="37"/>
        <v>4.7020864490511924E-9</v>
      </c>
      <c r="AX66" s="6">
        <f t="shared" si="41"/>
        <v>44.325459151917435</v>
      </c>
      <c r="AY66" s="6">
        <f t="shared" si="41"/>
        <v>46.541732109513312</v>
      </c>
      <c r="AZ66" s="6">
        <f t="shared" si="41"/>
        <v>48.758005067109181</v>
      </c>
      <c r="BA66" s="6">
        <f t="shared" si="41"/>
        <v>50.97427802470505</v>
      </c>
      <c r="BB66" s="6">
        <f t="shared" si="41"/>
        <v>53.190550982300927</v>
      </c>
      <c r="BC66" s="6">
        <f t="shared" si="41"/>
        <v>55.406823939896796</v>
      </c>
      <c r="BD66" s="6">
        <f t="shared" si="40"/>
        <v>57.623096897492665</v>
      </c>
      <c r="BE66" s="6">
        <f t="shared" si="40"/>
        <v>59.839369855088549</v>
      </c>
      <c r="BF66" s="6">
        <f t="shared" si="40"/>
        <v>62.055642812684418</v>
      </c>
      <c r="BG66" s="6">
        <f t="shared" si="40"/>
        <v>64.271915770280287</v>
      </c>
      <c r="BH66" s="6">
        <f t="shared" si="40"/>
        <v>66.488188727876164</v>
      </c>
      <c r="BI66" s="6">
        <f t="shared" si="40"/>
        <v>68.704461685472026</v>
      </c>
      <c r="BJ66" s="6">
        <f t="shared" si="40"/>
        <v>70.920734643067902</v>
      </c>
      <c r="BK66" s="6">
        <f t="shared" si="40"/>
        <v>73.137007600663779</v>
      </c>
      <c r="BL66" s="6">
        <f t="shared" si="40"/>
        <v>75.353280558259641</v>
      </c>
      <c r="BM66" s="6">
        <f t="shared" si="40"/>
        <v>77.569553515855517</v>
      </c>
      <c r="BN66" s="6">
        <f t="shared" si="34"/>
        <v>79.785826473451394</v>
      </c>
      <c r="BO66" s="6">
        <f t="shared" si="34"/>
        <v>82.002099431047256</v>
      </c>
      <c r="BP66" s="6">
        <f t="shared" si="34"/>
        <v>84.218372388643132</v>
      </c>
      <c r="BQ66" s="6">
        <f t="shared" si="34"/>
        <v>86.434645346239009</v>
      </c>
      <c r="BR66" s="2">
        <f t="shared" si="36"/>
        <v>1.102820039189796E-3</v>
      </c>
      <c r="BS66" s="2">
        <f t="shared" si="36"/>
        <v>1.1472546131438071E-4</v>
      </c>
      <c r="BT66" s="2">
        <f t="shared" si="35"/>
        <v>1.1959844785692714E-5</v>
      </c>
      <c r="BU66" s="2">
        <f t="shared" si="35"/>
        <v>1.2491760781208681E-6</v>
      </c>
      <c r="BV66" s="2">
        <f t="shared" si="35"/>
        <v>1.3070302629002516E-7</v>
      </c>
      <c r="BW66" s="2">
        <f t="shared" si="35"/>
        <v>1.369780930526041E-8</v>
      </c>
      <c r="BX66" s="2">
        <f t="shared" si="35"/>
        <v>1.437694429551504E-9</v>
      </c>
      <c r="BY66" s="2">
        <f t="shared" si="35"/>
        <v>1.5110695770763526E-10</v>
      </c>
      <c r="BZ66" s="2">
        <f t="shared" si="35"/>
        <v>1.5902381825039759E-11</v>
      </c>
      <c r="CA66" s="2">
        <f t="shared" si="35"/>
        <v>1.6755660028527434E-12</v>
      </c>
      <c r="CB66" s="2">
        <f t="shared" si="35"/>
        <v>1.7674540783076788E-13</v>
      </c>
      <c r="CC66" s="2">
        <f t="shared" si="31"/>
        <v>1.8663404137162536E-14</v>
      </c>
      <c r="CD66" s="2">
        <f t="shared" si="31"/>
        <v>1.9727019844293683E-15</v>
      </c>
      <c r="CE66" s="2">
        <f t="shared" si="31"/>
        <v>2.0870570545823996E-16</v>
      </c>
      <c r="CF66" s="2">
        <f t="shared" si="31"/>
        <v>2.2099678034929449E-17</v>
      </c>
      <c r="CG66" s="2">
        <f t="shared" si="31"/>
        <v>2.3420432619503002E-18</v>
      </c>
      <c r="CH66" s="2">
        <f t="shared" si="31"/>
        <v>2.4839425652312947E-19</v>
      </c>
      <c r="CI66" s="2">
        <f t="shared" si="31"/>
        <v>2.6363785340011707E-20</v>
      </c>
      <c r="CJ66" s="2">
        <f t="shared" si="31"/>
        <v>2.8001215980954728E-21</v>
      </c>
      <c r="CK66" s="2">
        <f t="shared" si="31"/>
        <v>2.9760040816779693E-22</v>
      </c>
    </row>
    <row r="67" spans="1:89" x14ac:dyDescent="0.25">
      <c r="A67" s="5">
        <f t="shared" si="16"/>
        <v>79.5</v>
      </c>
      <c r="B67" s="5">
        <f t="shared" si="17"/>
        <v>184</v>
      </c>
      <c r="C67" s="8">
        <f t="shared" si="2"/>
        <v>457.16</v>
      </c>
      <c r="D67" s="2">
        <f t="shared" si="11"/>
        <v>6.3291139240506327E-14</v>
      </c>
      <c r="E67" s="2">
        <f t="shared" si="3"/>
        <v>0.55785359846480864</v>
      </c>
      <c r="F67" s="2">
        <f t="shared" si="12"/>
        <v>1.7577917158093803</v>
      </c>
      <c r="G67" s="7">
        <f t="shared" si="4"/>
        <v>0.24496741338073566</v>
      </c>
      <c r="H67" s="10"/>
      <c r="I67" s="6">
        <f t="shared" si="5"/>
        <v>184</v>
      </c>
      <c r="J67" s="2">
        <f t="shared" si="39"/>
        <v>0.03</v>
      </c>
      <c r="K67" s="2">
        <f t="shared" si="39"/>
        <v>0.04</v>
      </c>
      <c r="L67" s="2">
        <f t="shared" si="39"/>
        <v>4.4999999999999998E-2</v>
      </c>
      <c r="M67" s="2">
        <f t="shared" si="39"/>
        <v>4.4999999999999998E-2</v>
      </c>
      <c r="N67" s="2">
        <f t="shared" si="39"/>
        <v>4.4999999999999998E-2</v>
      </c>
      <c r="O67" s="2">
        <f t="shared" si="39"/>
        <v>0.04</v>
      </c>
      <c r="P67" s="2">
        <f t="shared" si="39"/>
        <v>4.4999999999999998E-2</v>
      </c>
      <c r="Q67" s="2">
        <f t="shared" si="39"/>
        <v>0.05</v>
      </c>
      <c r="R67" s="2">
        <f t="shared" si="39"/>
        <v>5.5E-2</v>
      </c>
      <c r="S67" s="2">
        <f t="shared" si="39"/>
        <v>0.06</v>
      </c>
      <c r="T67" s="2">
        <f t="shared" si="39"/>
        <v>6.9120182424680168E-2</v>
      </c>
      <c r="U67" s="2">
        <f t="shared" si="39"/>
        <v>2.9945422832189206E-2</v>
      </c>
      <c r="V67" s="2">
        <f t="shared" si="39"/>
        <v>3.4332441525040162E-3</v>
      </c>
      <c r="W67" s="2">
        <f t="shared" si="39"/>
        <v>3.2303682556549473E-4</v>
      </c>
      <c r="X67" s="2">
        <f t="shared" si="39"/>
        <v>2.899255975819526E-5</v>
      </c>
      <c r="Y67" s="2">
        <f t="shared" si="39"/>
        <v>2.4946875093956321E-6</v>
      </c>
      <c r="Z67" s="2">
        <f t="shared" si="33"/>
        <v>2.0135122298481355E-7</v>
      </c>
      <c r="AA67" s="2">
        <f t="shared" si="32"/>
        <v>2.1684021365153681E-8</v>
      </c>
      <c r="AB67" s="2">
        <f t="shared" si="32"/>
        <v>1.9473579720985515E-9</v>
      </c>
      <c r="AC67" s="2">
        <f t="shared" si="32"/>
        <v>0</v>
      </c>
      <c r="AD67" s="2">
        <f t="shared" si="38"/>
        <v>23609500971.218567</v>
      </c>
      <c r="AE67" s="2">
        <f t="shared" si="38"/>
        <v>2492088612.845315</v>
      </c>
      <c r="AF67" s="2">
        <f t="shared" si="38"/>
        <v>263602957.16437408</v>
      </c>
      <c r="AG67" s="2">
        <f t="shared" si="38"/>
        <v>27936311.89918289</v>
      </c>
      <c r="AH67" s="2">
        <f t="shared" si="38"/>
        <v>2965865.0699173254</v>
      </c>
      <c r="AI67" s="2">
        <f t="shared" si="38"/>
        <v>315381.99122954893</v>
      </c>
      <c r="AJ67" s="2">
        <f t="shared" si="38"/>
        <v>33587.070233976432</v>
      </c>
      <c r="AK67" s="2">
        <f t="shared" si="38"/>
        <v>3581.867433538353</v>
      </c>
      <c r="AL67" s="2">
        <f t="shared" si="38"/>
        <v>382.47805212174376</v>
      </c>
      <c r="AM67" s="2">
        <f t="shared" si="38"/>
        <v>40.890740959009719</v>
      </c>
      <c r="AN67" s="2">
        <f t="shared" si="38"/>
        <v>4.3765359358219369</v>
      </c>
      <c r="AO67" s="2">
        <f t="shared" si="38"/>
        <v>0.46891268118981089</v>
      </c>
      <c r="AP67" s="2">
        <f t="shared" si="38"/>
        <v>5.0289950574573805E-2</v>
      </c>
      <c r="AQ67" s="2">
        <f t="shared" si="38"/>
        <v>5.3984927681631498E-3</v>
      </c>
      <c r="AR67" s="2">
        <f t="shared" si="38"/>
        <v>5.8001937388374144E-4</v>
      </c>
      <c r="AS67" s="2">
        <f t="shared" si="37"/>
        <v>6.2369132648821491E-5</v>
      </c>
      <c r="AT67" s="2">
        <f t="shared" si="37"/>
        <v>6.7117299564855128E-6</v>
      </c>
      <c r="AU67" s="2">
        <f t="shared" si="37"/>
        <v>7.2280097344007461E-7</v>
      </c>
      <c r="AV67" s="2">
        <f t="shared" si="37"/>
        <v>7.7894321972695654E-8</v>
      </c>
      <c r="AW67" s="2">
        <f t="shared" si="37"/>
        <v>8.4000195726576925E-9</v>
      </c>
      <c r="AX67" s="6">
        <f t="shared" si="41"/>
        <v>44.034584234042399</v>
      </c>
      <c r="AY67" s="6">
        <f t="shared" si="41"/>
        <v>46.236313445744521</v>
      </c>
      <c r="AZ67" s="6">
        <f t="shared" si="41"/>
        <v>48.438042657446637</v>
      </c>
      <c r="BA67" s="6">
        <f t="shared" si="41"/>
        <v>50.63977186914876</v>
      </c>
      <c r="BB67" s="6">
        <f t="shared" si="41"/>
        <v>52.841501080850875</v>
      </c>
      <c r="BC67" s="6">
        <f t="shared" si="41"/>
        <v>55.043230292552998</v>
      </c>
      <c r="BD67" s="6">
        <f t="shared" si="40"/>
        <v>57.244959504255121</v>
      </c>
      <c r="BE67" s="6">
        <f t="shared" si="40"/>
        <v>59.446688715957244</v>
      </c>
      <c r="BF67" s="6">
        <f t="shared" si="40"/>
        <v>61.648417927659366</v>
      </c>
      <c r="BG67" s="6">
        <f t="shared" si="40"/>
        <v>63.850147139361482</v>
      </c>
      <c r="BH67" s="6">
        <f t="shared" si="40"/>
        <v>66.051876351063598</v>
      </c>
      <c r="BI67" s="6">
        <f t="shared" si="40"/>
        <v>68.253605562765728</v>
      </c>
      <c r="BJ67" s="6">
        <f t="shared" si="40"/>
        <v>70.455334774467843</v>
      </c>
      <c r="BK67" s="6">
        <f t="shared" si="40"/>
        <v>72.657063986169959</v>
      </c>
      <c r="BL67" s="6">
        <f t="shared" si="40"/>
        <v>74.858793197872089</v>
      </c>
      <c r="BM67" s="6">
        <f t="shared" si="40"/>
        <v>77.060522409574205</v>
      </c>
      <c r="BN67" s="6">
        <f t="shared" si="34"/>
        <v>79.26225162127632</v>
      </c>
      <c r="BO67" s="6">
        <f t="shared" si="34"/>
        <v>81.463980832978436</v>
      </c>
      <c r="BP67" s="6">
        <f t="shared" si="34"/>
        <v>83.665710044680566</v>
      </c>
      <c r="BQ67" s="6">
        <f t="shared" si="34"/>
        <v>85.867439256382681</v>
      </c>
      <c r="BR67" s="2">
        <f t="shared" si="36"/>
        <v>1.4942722133808773E-3</v>
      </c>
      <c r="BS67" s="2">
        <f t="shared" si="36"/>
        <v>1.5772712739564013E-4</v>
      </c>
      <c r="BT67" s="2">
        <f t="shared" si="35"/>
        <v>1.6683731466110175E-5</v>
      </c>
      <c r="BU67" s="2">
        <f t="shared" si="35"/>
        <v>1.7681210062776962E-6</v>
      </c>
      <c r="BV67" s="2">
        <f t="shared" si="35"/>
        <v>1.8771297910869972E-7</v>
      </c>
      <c r="BW67" s="2">
        <f t="shared" si="35"/>
        <v>1.9960885520857747E-8</v>
      </c>
      <c r="BX67" s="2">
        <f t="shared" si="35"/>
        <v>2.1257639388592734E-9</v>
      </c>
      <c r="BY67" s="2">
        <f t="shared" si="35"/>
        <v>2.2670047047711109E-10</v>
      </c>
      <c r="BZ67" s="2">
        <f t="shared" si="35"/>
        <v>2.420747165327492E-11</v>
      </c>
      <c r="CA67" s="2">
        <f t="shared" si="35"/>
        <v>2.5880215796841596E-12</v>
      </c>
      <c r="CB67" s="2">
        <f t="shared" si="35"/>
        <v>2.7699594530518585E-13</v>
      </c>
      <c r="CC67" s="2">
        <f t="shared" si="31"/>
        <v>2.9678017796823475E-14</v>
      </c>
      <c r="CD67" s="2">
        <f t="shared" si="31"/>
        <v>3.1829082642135319E-15</v>
      </c>
      <c r="CE67" s="2">
        <f t="shared" si="31"/>
        <v>3.4167675747868035E-16</v>
      </c>
      <c r="CF67" s="2">
        <f t="shared" si="31"/>
        <v>3.6710086954667179E-17</v>
      </c>
      <c r="CG67" s="2">
        <f t="shared" si="31"/>
        <v>3.9474134587861706E-18</v>
      </c>
      <c r="CH67" s="2">
        <f t="shared" si="31"/>
        <v>4.2479303522060207E-19</v>
      </c>
      <c r="CI67" s="2">
        <f t="shared" si="31"/>
        <v>4.5746897053169283E-20</v>
      </c>
      <c r="CJ67" s="2">
        <f t="shared" si="31"/>
        <v>4.9300203780187121E-21</v>
      </c>
      <c r="CK67" s="2">
        <f t="shared" si="31"/>
        <v>5.3164680839605641E-22</v>
      </c>
    </row>
    <row r="68" spans="1:89" x14ac:dyDescent="0.25">
      <c r="A68" s="5">
        <f t="shared" si="16"/>
        <v>81</v>
      </c>
      <c r="B68" s="5">
        <f t="shared" si="17"/>
        <v>187</v>
      </c>
      <c r="C68" s="8">
        <f t="shared" si="2"/>
        <v>460.16</v>
      </c>
      <c r="D68" s="2">
        <f t="shared" si="11"/>
        <v>6.3291139240506327E-14</v>
      </c>
      <c r="E68" s="2">
        <f t="shared" si="3"/>
        <v>0.57280131702823178</v>
      </c>
      <c r="F68" s="2">
        <f t="shared" si="12"/>
        <v>1.8577477613178834</v>
      </c>
      <c r="G68" s="7">
        <f t="shared" si="4"/>
        <v>0.26898674663054428</v>
      </c>
      <c r="H68" s="10"/>
      <c r="I68" s="6">
        <f t="shared" si="5"/>
        <v>187</v>
      </c>
      <c r="J68" s="2">
        <f t="shared" si="39"/>
        <v>0.03</v>
      </c>
      <c r="K68" s="2">
        <f t="shared" si="39"/>
        <v>0.04</v>
      </c>
      <c r="L68" s="2">
        <f t="shared" si="39"/>
        <v>4.4999999999999998E-2</v>
      </c>
      <c r="M68" s="2">
        <f t="shared" si="39"/>
        <v>4.4999999999999998E-2</v>
      </c>
      <c r="N68" s="2">
        <f t="shared" si="39"/>
        <v>4.4999999999999998E-2</v>
      </c>
      <c r="O68" s="2">
        <f t="shared" si="39"/>
        <v>0.04</v>
      </c>
      <c r="P68" s="2">
        <f t="shared" si="39"/>
        <v>4.4999999999999998E-2</v>
      </c>
      <c r="Q68" s="2">
        <f t="shared" si="39"/>
        <v>0.05</v>
      </c>
      <c r="R68" s="2">
        <f t="shared" si="39"/>
        <v>5.5E-2</v>
      </c>
      <c r="S68" s="2">
        <f t="shared" si="39"/>
        <v>0.06</v>
      </c>
      <c r="T68" s="2">
        <f t="shared" si="39"/>
        <v>6.9923535478660731E-2</v>
      </c>
      <c r="U68" s="2">
        <f t="shared" si="39"/>
        <v>4.1877321902482161E-2</v>
      </c>
      <c r="V68" s="2">
        <f t="shared" si="39"/>
        <v>5.4234440931562548E-3</v>
      </c>
      <c r="W68" s="2">
        <f t="shared" si="39"/>
        <v>5.2461910136928584E-4</v>
      </c>
      <c r="X68" s="2">
        <f t="shared" si="39"/>
        <v>4.7837293207109169E-5</v>
      </c>
      <c r="Y68" s="2">
        <f t="shared" si="39"/>
        <v>4.1764264007282395E-6</v>
      </c>
      <c r="Z68" s="2">
        <f t="shared" si="33"/>
        <v>3.4196907914063598E-7</v>
      </c>
      <c r="AA68" s="2">
        <f t="shared" si="32"/>
        <v>3.7360181428525151E-8</v>
      </c>
      <c r="AB68" s="2">
        <f t="shared" si="32"/>
        <v>3.4036949758675663E-9</v>
      </c>
      <c r="AC68" s="2">
        <f t="shared" si="32"/>
        <v>0</v>
      </c>
      <c r="AD68" s="2">
        <f t="shared" si="38"/>
        <v>31865987853.699059</v>
      </c>
      <c r="AE68" s="2">
        <f t="shared" si="38"/>
        <v>3412268572.9430561</v>
      </c>
      <c r="AF68" s="2">
        <f t="shared" si="38"/>
        <v>366158152.37327462</v>
      </c>
      <c r="AG68" s="2">
        <f t="shared" si="38"/>
        <v>39366410.491811477</v>
      </c>
      <c r="AH68" s="2">
        <f t="shared" si="38"/>
        <v>4239807.2001602156</v>
      </c>
      <c r="AI68" s="2">
        <f t="shared" si="38"/>
        <v>457371.68859925645</v>
      </c>
      <c r="AJ68" s="2">
        <f t="shared" si="38"/>
        <v>49413.077931004853</v>
      </c>
      <c r="AK68" s="2">
        <f t="shared" si="38"/>
        <v>5345.8460397230056</v>
      </c>
      <c r="AL68" s="2">
        <f t="shared" si="38"/>
        <v>579.09577072904699</v>
      </c>
      <c r="AM68" s="2">
        <f t="shared" si="38"/>
        <v>62.806644751779473</v>
      </c>
      <c r="AN68" s="2">
        <f t="shared" si="38"/>
        <v>6.8194236611178978</v>
      </c>
      <c r="AO68" s="2">
        <f t="shared" si="38"/>
        <v>0.74121730396111773</v>
      </c>
      <c r="AP68" s="2">
        <f t="shared" si="38"/>
        <v>8.0643808787941126E-2</v>
      </c>
      <c r="AQ68" s="2">
        <f t="shared" si="38"/>
        <v>8.7821017050252262E-3</v>
      </c>
      <c r="AR68" s="2">
        <f t="shared" si="38"/>
        <v>9.5720383759918771E-4</v>
      </c>
      <c r="AS68" s="2">
        <f t="shared" si="37"/>
        <v>1.0441611119062681E-4</v>
      </c>
      <c r="AT68" s="2">
        <f t="shared" si="37"/>
        <v>1.1399034273426281E-5</v>
      </c>
      <c r="AU68" s="2">
        <f t="shared" si="37"/>
        <v>1.2453401563565938E-6</v>
      </c>
      <c r="AV68" s="2">
        <f t="shared" si="37"/>
        <v>1.3614780829186746E-7</v>
      </c>
      <c r="AW68" s="2">
        <f t="shared" si="37"/>
        <v>1.4894319244130144E-8</v>
      </c>
      <c r="AX68" s="6">
        <f t="shared" si="41"/>
        <v>43.747502017634787</v>
      </c>
      <c r="AY68" s="6">
        <f t="shared" si="41"/>
        <v>45.934877118516525</v>
      </c>
      <c r="AZ68" s="6">
        <f t="shared" si="41"/>
        <v>48.122252219398263</v>
      </c>
      <c r="BA68" s="6">
        <f t="shared" si="41"/>
        <v>50.309627320280008</v>
      </c>
      <c r="BB68" s="6">
        <f t="shared" si="41"/>
        <v>52.497002421161746</v>
      </c>
      <c r="BC68" s="6">
        <f t="shared" si="41"/>
        <v>54.684377522043484</v>
      </c>
      <c r="BD68" s="6">
        <f t="shared" si="40"/>
        <v>56.871752622925221</v>
      </c>
      <c r="BE68" s="6">
        <f t="shared" si="40"/>
        <v>59.059127723806967</v>
      </c>
      <c r="BF68" s="6">
        <f t="shared" si="40"/>
        <v>61.246502824688704</v>
      </c>
      <c r="BG68" s="6">
        <f t="shared" si="40"/>
        <v>63.433877925570442</v>
      </c>
      <c r="BH68" s="6">
        <f t="shared" si="40"/>
        <v>65.62125302645218</v>
      </c>
      <c r="BI68" s="6">
        <f t="shared" si="40"/>
        <v>67.808628127333918</v>
      </c>
      <c r="BJ68" s="6">
        <f t="shared" si="40"/>
        <v>69.996003228215656</v>
      </c>
      <c r="BK68" s="6">
        <f t="shared" si="40"/>
        <v>72.183378329097408</v>
      </c>
      <c r="BL68" s="6">
        <f t="shared" si="40"/>
        <v>74.370753429979146</v>
      </c>
      <c r="BM68" s="6">
        <f t="shared" si="40"/>
        <v>76.558128530860884</v>
      </c>
      <c r="BN68" s="6">
        <f t="shared" si="34"/>
        <v>78.745503631742622</v>
      </c>
      <c r="BO68" s="6">
        <f t="shared" si="34"/>
        <v>80.93287873262436</v>
      </c>
      <c r="BP68" s="6">
        <f t="shared" si="34"/>
        <v>83.120253833506098</v>
      </c>
      <c r="BQ68" s="6">
        <f t="shared" si="34"/>
        <v>85.307628934387836</v>
      </c>
      <c r="BR68" s="2">
        <f t="shared" si="36"/>
        <v>2.0168346742973639E-3</v>
      </c>
      <c r="BS68" s="2">
        <f t="shared" si="36"/>
        <v>2.1596636537650984E-4</v>
      </c>
      <c r="BT68" s="2">
        <f t="shared" si="35"/>
        <v>2.3174566605914008E-5</v>
      </c>
      <c r="BU68" s="2">
        <f t="shared" si="35"/>
        <v>2.4915449678364674E-6</v>
      </c>
      <c r="BV68" s="2">
        <f t="shared" si="35"/>
        <v>2.6834222785824974E-7</v>
      </c>
      <c r="BW68" s="2">
        <f t="shared" si="35"/>
        <v>2.8947575227801258E-8</v>
      </c>
      <c r="BX68" s="2">
        <f t="shared" si="35"/>
        <v>3.1274099956332239E-9</v>
      </c>
      <c r="BY68" s="2">
        <f t="shared" si="35"/>
        <v>3.383446860584182E-10</v>
      </c>
      <c r="BZ68" s="2">
        <f t="shared" si="35"/>
        <v>3.665163105880044E-11</v>
      </c>
      <c r="CA68" s="2">
        <f t="shared" si="35"/>
        <v>3.9751040982138907E-12</v>
      </c>
      <c r="CB68" s="2">
        <f t="shared" si="35"/>
        <v>4.3160909247581626E-13</v>
      </c>
      <c r="CC68" s="2">
        <f t="shared" si="31"/>
        <v>4.6912487592475806E-14</v>
      </c>
      <c r="CD68" s="2">
        <f t="shared" si="31"/>
        <v>5.1040385308823499E-15</v>
      </c>
      <c r="CE68" s="2">
        <f t="shared" si="31"/>
        <v>5.5582922183703956E-16</v>
      </c>
      <c r="CF68" s="2">
        <f t="shared" si="31"/>
        <v>6.0582521367037196E-17</v>
      </c>
      <c r="CG68" s="2">
        <f t="shared" si="31"/>
        <v>6.6086146323181529E-18</v>
      </c>
      <c r="CH68" s="2">
        <f t="shared" si="31"/>
        <v>7.2145786540672669E-19</v>
      </c>
      <c r="CI68" s="2">
        <f t="shared" si="31"/>
        <v>7.8818997237759108E-20</v>
      </c>
      <c r="CJ68" s="2">
        <f t="shared" si="31"/>
        <v>8.6169498918903459E-21</v>
      </c>
      <c r="CK68" s="2">
        <f t="shared" si="31"/>
        <v>9.4267843317279383E-22</v>
      </c>
    </row>
    <row r="69" spans="1:89" x14ac:dyDescent="0.25">
      <c r="A69" s="5">
        <f t="shared" si="16"/>
        <v>82.5</v>
      </c>
      <c r="B69" s="5">
        <f t="shared" si="17"/>
        <v>190</v>
      </c>
      <c r="C69" s="8">
        <f t="shared" si="2"/>
        <v>463.16</v>
      </c>
      <c r="D69" s="2">
        <f t="shared" si="11"/>
        <v>6.3291139240506327E-14</v>
      </c>
      <c r="E69" s="2">
        <f t="shared" si="3"/>
        <v>0.5894152874446158</v>
      </c>
      <c r="F69" s="2">
        <f t="shared" si="12"/>
        <v>1.9755296972741978</v>
      </c>
      <c r="G69" s="7">
        <f t="shared" si="4"/>
        <v>0.29568356262560019</v>
      </c>
      <c r="H69" s="10"/>
      <c r="I69" s="6">
        <f t="shared" si="5"/>
        <v>190</v>
      </c>
      <c r="J69" s="2">
        <f t="shared" si="39"/>
        <v>0.03</v>
      </c>
      <c r="K69" s="2">
        <f t="shared" si="39"/>
        <v>0.04</v>
      </c>
      <c r="L69" s="2">
        <f t="shared" si="39"/>
        <v>4.4999999999999998E-2</v>
      </c>
      <c r="M69" s="2">
        <f t="shared" si="39"/>
        <v>4.4999999999999998E-2</v>
      </c>
      <c r="N69" s="2">
        <f t="shared" si="39"/>
        <v>4.4999999999999998E-2</v>
      </c>
      <c r="O69" s="2">
        <f t="shared" si="39"/>
        <v>0.04</v>
      </c>
      <c r="P69" s="2">
        <f t="shared" si="39"/>
        <v>4.4999999999999998E-2</v>
      </c>
      <c r="Q69" s="2">
        <f t="shared" si="39"/>
        <v>0.05</v>
      </c>
      <c r="R69" s="2">
        <f t="shared" si="39"/>
        <v>5.5E-2</v>
      </c>
      <c r="S69" s="2">
        <f t="shared" si="39"/>
        <v>0.06</v>
      </c>
      <c r="T69" s="2">
        <f t="shared" si="39"/>
        <v>6.9998195324089851E-2</v>
      </c>
      <c r="U69" s="2">
        <f t="shared" si="39"/>
        <v>5.5041690946941613E-2</v>
      </c>
      <c r="V69" s="2">
        <f t="shared" si="39"/>
        <v>8.443539126679566E-3</v>
      </c>
      <c r="W69" s="2">
        <f t="shared" si="39"/>
        <v>8.4585203019571064E-4</v>
      </c>
      <c r="X69" s="2">
        <f t="shared" si="39"/>
        <v>7.8417491056648203E-5</v>
      </c>
      <c r="Y69" s="2">
        <f t="shared" si="39"/>
        <v>6.9458309728265277E-6</v>
      </c>
      <c r="Z69" s="2">
        <f t="shared" si="33"/>
        <v>5.768655038984605E-7</v>
      </c>
      <c r="AA69" s="2">
        <f t="shared" si="32"/>
        <v>6.3922409259120623E-8</v>
      </c>
      <c r="AB69" s="2">
        <f t="shared" si="32"/>
        <v>5.9067663815692839E-9</v>
      </c>
      <c r="AC69" s="2">
        <f t="shared" si="32"/>
        <v>0</v>
      </c>
      <c r="AD69" s="2">
        <f t="shared" si="38"/>
        <v>42846560525.174278</v>
      </c>
      <c r="AE69" s="2">
        <f t="shared" si="38"/>
        <v>4653611988.9584351</v>
      </c>
      <c r="AF69" s="2">
        <f t="shared" si="38"/>
        <v>506493194.28776145</v>
      </c>
      <c r="AG69" s="2">
        <f t="shared" si="38"/>
        <v>55231683.084394984</v>
      </c>
      <c r="AH69" s="2">
        <f t="shared" si="38"/>
        <v>6033450.8787670117</v>
      </c>
      <c r="AI69" s="2">
        <f t="shared" si="38"/>
        <v>660154.91281183623</v>
      </c>
      <c r="AJ69" s="2">
        <f t="shared" si="38"/>
        <v>72339.43716330787</v>
      </c>
      <c r="AK69" s="2">
        <f t="shared" si="38"/>
        <v>7937.9079779196745</v>
      </c>
      <c r="AL69" s="2">
        <f t="shared" si="38"/>
        <v>872.1600357912788</v>
      </c>
      <c r="AM69" s="2">
        <f t="shared" si="38"/>
        <v>95.941689507511654</v>
      </c>
      <c r="AN69" s="2">
        <f t="shared" si="38"/>
        <v>10.565869496528546</v>
      </c>
      <c r="AO69" s="2">
        <f t="shared" si="38"/>
        <v>1.164819839739236</v>
      </c>
      <c r="AP69" s="2">
        <f t="shared" si="38"/>
        <v>0.12854042541813598</v>
      </c>
      <c r="AQ69" s="2">
        <f t="shared" si="38"/>
        <v>1.4197847970651083E-2</v>
      </c>
      <c r="AR69" s="2">
        <f t="shared" si="38"/>
        <v>1.5695809691292399E-3</v>
      </c>
      <c r="AS69" s="2">
        <f t="shared" si="37"/>
        <v>1.7366085249368596E-4</v>
      </c>
      <c r="AT69" s="2">
        <f t="shared" si="37"/>
        <v>1.9229035006617053E-5</v>
      </c>
      <c r="AU69" s="2">
        <f t="shared" si="37"/>
        <v>2.1307492453685745E-6</v>
      </c>
      <c r="AV69" s="2">
        <f t="shared" si="37"/>
        <v>2.3627068313828538E-7</v>
      </c>
      <c r="AW69" s="2">
        <f t="shared" si="37"/>
        <v>2.6216492673984023E-8</v>
      </c>
      <c r="AX69" s="6">
        <f t="shared" si="41"/>
        <v>43.464138803944259</v>
      </c>
      <c r="AY69" s="6">
        <f t="shared" si="41"/>
        <v>45.63734574414147</v>
      </c>
      <c r="AZ69" s="6">
        <f t="shared" si="41"/>
        <v>47.810552684338688</v>
      </c>
      <c r="BA69" s="6">
        <f t="shared" si="41"/>
        <v>49.983759624535899</v>
      </c>
      <c r="BB69" s="6">
        <f t="shared" si="41"/>
        <v>52.156966564733111</v>
      </c>
      <c r="BC69" s="6">
        <f t="shared" si="41"/>
        <v>54.330173504930322</v>
      </c>
      <c r="BD69" s="6">
        <f t="shared" si="40"/>
        <v>56.503380445127533</v>
      </c>
      <c r="BE69" s="6">
        <f t="shared" si="40"/>
        <v>58.676587385324758</v>
      </c>
      <c r="BF69" s="6">
        <f t="shared" si="40"/>
        <v>60.84979432552197</v>
      </c>
      <c r="BG69" s="6">
        <f t="shared" si="40"/>
        <v>63.023001265719181</v>
      </c>
      <c r="BH69" s="6">
        <f t="shared" si="40"/>
        <v>65.196208205916392</v>
      </c>
      <c r="BI69" s="6">
        <f t="shared" si="40"/>
        <v>67.36941514611361</v>
      </c>
      <c r="BJ69" s="6">
        <f t="shared" si="40"/>
        <v>69.542622086310814</v>
      </c>
      <c r="BK69" s="6">
        <f t="shared" si="40"/>
        <v>71.715829026508032</v>
      </c>
      <c r="BL69" s="6">
        <f t="shared" si="40"/>
        <v>73.889035966705251</v>
      </c>
      <c r="BM69" s="6">
        <f t="shared" si="40"/>
        <v>76.062242906902455</v>
      </c>
      <c r="BN69" s="6">
        <f t="shared" si="40"/>
        <v>78.235449847099673</v>
      </c>
      <c r="BO69" s="6">
        <f t="shared" si="40"/>
        <v>80.408656787296877</v>
      </c>
      <c r="BP69" s="6">
        <f t="shared" si="40"/>
        <v>82.581863727494095</v>
      </c>
      <c r="BQ69" s="6">
        <f t="shared" si="40"/>
        <v>84.755070667691314</v>
      </c>
      <c r="BR69" s="2">
        <f t="shared" si="36"/>
        <v>2.7118076281882008E-3</v>
      </c>
      <c r="BS69" s="2">
        <f t="shared" si="36"/>
        <v>2.9453240436482495E-4</v>
      </c>
      <c r="BT69" s="2">
        <f t="shared" si="35"/>
        <v>3.2056531284046087E-5</v>
      </c>
      <c r="BU69" s="2">
        <f t="shared" si="35"/>
        <v>3.495676144582259E-6</v>
      </c>
      <c r="BV69" s="2">
        <f t="shared" si="35"/>
        <v>3.8186397966880646E-7</v>
      </c>
      <c r="BW69" s="2">
        <f t="shared" si="35"/>
        <v>4.178195650707846E-8</v>
      </c>
      <c r="BX69" s="2">
        <f t="shared" si="35"/>
        <v>4.5784453900827821E-9</v>
      </c>
      <c r="BY69" s="2">
        <f t="shared" si="35"/>
        <v>5.0239923910884024E-10</v>
      </c>
      <c r="BZ69" s="2">
        <f t="shared" si="35"/>
        <v>5.5200002265270808E-11</v>
      </c>
      <c r="CA69" s="2">
        <f t="shared" si="35"/>
        <v>6.072258829589345E-12</v>
      </c>
      <c r="CB69" s="2">
        <f t="shared" si="35"/>
        <v>6.6872591750180655E-13</v>
      </c>
      <c r="CC69" s="2">
        <f t="shared" si="31"/>
        <v>7.3722774667040252E-14</v>
      </c>
      <c r="CD69" s="2">
        <f t="shared" si="31"/>
        <v>8.1354699631731635E-15</v>
      </c>
      <c r="CE69" s="2">
        <f t="shared" si="31"/>
        <v>8.9859797282601789E-16</v>
      </c>
      <c r="CF69" s="2">
        <f t="shared" si="31"/>
        <v>9.9340567666407582E-17</v>
      </c>
      <c r="CG69" s="2">
        <f t="shared" si="31"/>
        <v>1.0991193195802909E-17</v>
      </c>
      <c r="CH69" s="2">
        <f t="shared" si="31"/>
        <v>1.2170275320643705E-18</v>
      </c>
      <c r="CI69" s="2">
        <f t="shared" si="31"/>
        <v>1.3485754717522624E-19</v>
      </c>
      <c r="CJ69" s="2">
        <f t="shared" si="31"/>
        <v>1.4953840704954771E-20</v>
      </c>
      <c r="CK69" s="2">
        <f t="shared" si="31"/>
        <v>1.6592716882268369E-21</v>
      </c>
    </row>
    <row r="70" spans="1:89" x14ac:dyDescent="0.25">
      <c r="A70" s="5">
        <f t="shared" si="16"/>
        <v>84</v>
      </c>
      <c r="B70" s="5">
        <f t="shared" si="17"/>
        <v>193</v>
      </c>
      <c r="C70" s="8">
        <f t="shared" si="2"/>
        <v>466.16</v>
      </c>
      <c r="D70" s="2">
        <f t="shared" si="11"/>
        <v>6.3291139240506327E-14</v>
      </c>
      <c r="E70" s="2">
        <f t="shared" si="3"/>
        <v>0.60643111081722634</v>
      </c>
      <c r="F70" s="2">
        <f t="shared" si="12"/>
        <v>2.1039049332197743</v>
      </c>
      <c r="G70" s="7">
        <f t="shared" si="4"/>
        <v>0.32302611194993136</v>
      </c>
      <c r="H70" s="10"/>
      <c r="I70" s="6">
        <f t="shared" si="5"/>
        <v>193</v>
      </c>
      <c r="J70" s="2">
        <f t="shared" si="39"/>
        <v>0.03</v>
      </c>
      <c r="K70" s="2">
        <f t="shared" si="39"/>
        <v>0.04</v>
      </c>
      <c r="L70" s="2">
        <f t="shared" si="39"/>
        <v>4.4999999999999998E-2</v>
      </c>
      <c r="M70" s="2">
        <f t="shared" si="39"/>
        <v>4.4999999999999998E-2</v>
      </c>
      <c r="N70" s="2">
        <f t="shared" si="39"/>
        <v>4.4999999999999998E-2</v>
      </c>
      <c r="O70" s="2">
        <f t="shared" si="39"/>
        <v>0.04</v>
      </c>
      <c r="P70" s="2">
        <f t="shared" si="39"/>
        <v>4.4999999999999998E-2</v>
      </c>
      <c r="Q70" s="2">
        <f t="shared" si="39"/>
        <v>0.05</v>
      </c>
      <c r="R70" s="2">
        <f t="shared" si="39"/>
        <v>5.5E-2</v>
      </c>
      <c r="S70" s="2">
        <f t="shared" si="39"/>
        <v>0.06</v>
      </c>
      <c r="T70" s="2">
        <f t="shared" si="39"/>
        <v>6.9999994045462713E-2</v>
      </c>
      <c r="U70" s="2">
        <f t="shared" si="39"/>
        <v>6.7038430386118661E-2</v>
      </c>
      <c r="V70" s="2">
        <f t="shared" si="39"/>
        <v>1.289907812130547E-2</v>
      </c>
      <c r="W70" s="2">
        <f t="shared" si="39"/>
        <v>1.3533289002019445E-3</v>
      </c>
      <c r="X70" s="2">
        <f t="shared" si="39"/>
        <v>1.2771697187552444E-4</v>
      </c>
      <c r="Y70" s="2">
        <f t="shared" si="39"/>
        <v>1.1476928417337717E-5</v>
      </c>
      <c r="Z70" s="2">
        <f t="shared" si="33"/>
        <v>9.6665973785214897E-7</v>
      </c>
      <c r="AA70" s="2">
        <f t="shared" si="32"/>
        <v>1.086251566195795E-7</v>
      </c>
      <c r="AB70" s="2">
        <f t="shared" si="32"/>
        <v>1.0178950296535483E-8</v>
      </c>
      <c r="AC70" s="2">
        <f t="shared" si="32"/>
        <v>0</v>
      </c>
      <c r="AD70" s="2">
        <f t="shared" si="38"/>
        <v>57396340516.727509</v>
      </c>
      <c r="AE70" s="2">
        <f t="shared" si="38"/>
        <v>6321753965.2271366</v>
      </c>
      <c r="AF70" s="2">
        <f t="shared" si="38"/>
        <v>697749886.43432641</v>
      </c>
      <c r="AG70" s="2">
        <f t="shared" si="38"/>
        <v>77160101.622374445</v>
      </c>
      <c r="AH70" s="2">
        <f t="shared" si="38"/>
        <v>8547680.9863037709</v>
      </c>
      <c r="AI70" s="2">
        <f t="shared" si="38"/>
        <v>948431.76412214595</v>
      </c>
      <c r="AJ70" s="2">
        <f t="shared" si="38"/>
        <v>105393.24896304573</v>
      </c>
      <c r="AK70" s="2">
        <f t="shared" si="38"/>
        <v>11727.918011313679</v>
      </c>
      <c r="AL70" s="2">
        <f t="shared" si="38"/>
        <v>1306.7364932048235</v>
      </c>
      <c r="AM70" s="2">
        <f t="shared" si="38"/>
        <v>145.77262645560282</v>
      </c>
      <c r="AN70" s="2">
        <f t="shared" si="38"/>
        <v>16.279852300819105</v>
      </c>
      <c r="AO70" s="2">
        <f t="shared" si="38"/>
        <v>1.820037838901039</v>
      </c>
      <c r="AP70" s="2">
        <f t="shared" si="38"/>
        <v>0.20367498053182961</v>
      </c>
      <c r="AQ70" s="2">
        <f t="shared" si="38"/>
        <v>2.28137474751757E-2</v>
      </c>
      <c r="AR70" s="2">
        <f t="shared" si="38"/>
        <v>2.5576073285463342E-3</v>
      </c>
      <c r="AS70" s="2">
        <f t="shared" si="37"/>
        <v>2.8696438077309872E-4</v>
      </c>
      <c r="AT70" s="2">
        <f t="shared" si="37"/>
        <v>3.2222510401228312E-5</v>
      </c>
      <c r="AU70" s="2">
        <f t="shared" si="37"/>
        <v>3.6208451092712117E-6</v>
      </c>
      <c r="AV70" s="2">
        <f t="shared" si="37"/>
        <v>4.0715809472243633E-7</v>
      </c>
      <c r="AW70" s="2">
        <f t="shared" si="37"/>
        <v>4.5814544881996724E-8</v>
      </c>
      <c r="AX70" s="6">
        <f t="shared" si="41"/>
        <v>43.184422791390986</v>
      </c>
      <c r="AY70" s="6">
        <f t="shared" si="41"/>
        <v>45.343643930960539</v>
      </c>
      <c r="AZ70" s="6">
        <f t="shared" si="41"/>
        <v>47.502865070530085</v>
      </c>
      <c r="BA70" s="6">
        <f t="shared" si="41"/>
        <v>49.662086210099638</v>
      </c>
      <c r="BB70" s="6">
        <f t="shared" si="41"/>
        <v>51.821307349669183</v>
      </c>
      <c r="BC70" s="6">
        <f t="shared" si="41"/>
        <v>53.980528489238736</v>
      </c>
      <c r="BD70" s="6">
        <f t="shared" si="40"/>
        <v>56.139749628808282</v>
      </c>
      <c r="BE70" s="6">
        <f t="shared" si="40"/>
        <v>58.298970768377842</v>
      </c>
      <c r="BF70" s="6">
        <f t="shared" si="40"/>
        <v>60.458191907947388</v>
      </c>
      <c r="BG70" s="6">
        <f t="shared" si="40"/>
        <v>62.617413047516941</v>
      </c>
      <c r="BH70" s="6">
        <f t="shared" si="40"/>
        <v>64.776634187086486</v>
      </c>
      <c r="BI70" s="6">
        <f t="shared" si="40"/>
        <v>66.935855326656039</v>
      </c>
      <c r="BJ70" s="6">
        <f t="shared" si="40"/>
        <v>69.095076466225592</v>
      </c>
      <c r="BK70" s="6">
        <f t="shared" si="40"/>
        <v>71.254297605795131</v>
      </c>
      <c r="BL70" s="6">
        <f t="shared" si="40"/>
        <v>73.413518745364684</v>
      </c>
      <c r="BM70" s="6">
        <f t="shared" si="40"/>
        <v>75.572739884934236</v>
      </c>
      <c r="BN70" s="6">
        <f t="shared" si="40"/>
        <v>77.731961024503789</v>
      </c>
      <c r="BO70" s="6">
        <f t="shared" si="40"/>
        <v>79.891182164073328</v>
      </c>
      <c r="BP70" s="6">
        <f t="shared" si="40"/>
        <v>82.050403303642881</v>
      </c>
      <c r="BQ70" s="6">
        <f t="shared" si="40"/>
        <v>84.209624443212434</v>
      </c>
      <c r="BR70" s="2">
        <f t="shared" si="36"/>
        <v>3.6326797795523291E-3</v>
      </c>
      <c r="BS70" s="2">
        <f t="shared" si="36"/>
        <v>4.0011101045778078E-4</v>
      </c>
      <c r="BT70" s="2">
        <f t="shared" si="35"/>
        <v>4.4161385217372987E-5</v>
      </c>
      <c r="BU70" s="2">
        <f t="shared" si="35"/>
        <v>4.8835507355936175E-6</v>
      </c>
      <c r="BV70" s="2">
        <f t="shared" si="35"/>
        <v>5.4099246748758867E-7</v>
      </c>
      <c r="BW70" s="2">
        <f t="shared" si="35"/>
        <v>6.0027326843174014E-8</v>
      </c>
      <c r="BX70" s="2">
        <f t="shared" si="35"/>
        <v>6.6704587951294821E-9</v>
      </c>
      <c r="BY70" s="2">
        <f t="shared" si="35"/>
        <v>7.4227329185529625E-10</v>
      </c>
      <c r="BZ70" s="2">
        <f t="shared" si="35"/>
        <v>8.2704841342077433E-11</v>
      </c>
      <c r="CA70" s="2">
        <f t="shared" si="35"/>
        <v>9.2261155984558737E-12</v>
      </c>
      <c r="CB70" s="2">
        <f t="shared" si="35"/>
        <v>1.0303703987860192E-12</v>
      </c>
      <c r="CC70" s="2">
        <f t="shared" si="31"/>
        <v>1.1519226828487588E-13</v>
      </c>
      <c r="CD70" s="2">
        <f t="shared" si="31"/>
        <v>1.2890821552647444E-14</v>
      </c>
      <c r="CE70" s="2">
        <f t="shared" si="31"/>
        <v>1.4439080680490947E-15</v>
      </c>
      <c r="CF70" s="2">
        <f t="shared" si="31"/>
        <v>1.6187388155356546E-16</v>
      </c>
      <c r="CG70" s="2">
        <f t="shared" si="31"/>
        <v>1.8162302580575868E-17</v>
      </c>
      <c r="CH70" s="2">
        <f t="shared" si="31"/>
        <v>2.0393993924828045E-18</v>
      </c>
      <c r="CI70" s="2">
        <f t="shared" si="31"/>
        <v>2.291674119791906E-19</v>
      </c>
      <c r="CJ70" s="2">
        <f t="shared" si="31"/>
        <v>2.5769499665976983E-20</v>
      </c>
      <c r="CK70" s="2">
        <f t="shared" si="31"/>
        <v>2.8996547393668811E-21</v>
      </c>
    </row>
    <row r="71" spans="1:89" x14ac:dyDescent="0.25">
      <c r="A71" s="5">
        <f t="shared" si="16"/>
        <v>85.5</v>
      </c>
      <c r="B71" s="5">
        <f t="shared" si="17"/>
        <v>196</v>
      </c>
      <c r="C71" s="8">
        <f t="shared" si="2"/>
        <v>469.16</v>
      </c>
      <c r="D71" s="2">
        <f t="shared" si="11"/>
        <v>6.3291139240506327E-14</v>
      </c>
      <c r="E71" s="2">
        <f t="shared" si="3"/>
        <v>0.62185639886434119</v>
      </c>
      <c r="F71" s="2">
        <f t="shared" si="12"/>
        <v>2.2274750419718083</v>
      </c>
      <c r="G71" s="7">
        <f t="shared" si="4"/>
        <v>0.34781284662826289</v>
      </c>
      <c r="H71" s="10"/>
      <c r="I71" s="6">
        <f t="shared" si="5"/>
        <v>196</v>
      </c>
      <c r="J71" s="2">
        <f t="shared" si="39"/>
        <v>0.03</v>
      </c>
      <c r="K71" s="2">
        <f t="shared" si="39"/>
        <v>0.04</v>
      </c>
      <c r="L71" s="2">
        <f t="shared" si="39"/>
        <v>4.4999999999999998E-2</v>
      </c>
      <c r="M71" s="2">
        <f t="shared" si="39"/>
        <v>4.4999999999999998E-2</v>
      </c>
      <c r="N71" s="2">
        <f t="shared" si="39"/>
        <v>4.4999999999999998E-2</v>
      </c>
      <c r="O71" s="2">
        <f t="shared" si="39"/>
        <v>0.04</v>
      </c>
      <c r="P71" s="2">
        <f t="shared" si="39"/>
        <v>4.4999999999999998E-2</v>
      </c>
      <c r="Q71" s="2">
        <f t="shared" si="39"/>
        <v>0.05</v>
      </c>
      <c r="R71" s="2">
        <f t="shared" si="39"/>
        <v>5.5E-2</v>
      </c>
      <c r="S71" s="2">
        <f t="shared" si="39"/>
        <v>0.06</v>
      </c>
      <c r="T71" s="2">
        <f t="shared" si="39"/>
        <v>6.9999999998975576E-2</v>
      </c>
      <c r="U71" s="2">
        <f t="shared" si="39"/>
        <v>7.5268863544604825E-2</v>
      </c>
      <c r="V71" s="2">
        <f t="shared" si="39"/>
        <v>1.9213202297907392E-2</v>
      </c>
      <c r="W71" s="2">
        <f t="shared" si="39"/>
        <v>2.1470094265207871E-3</v>
      </c>
      <c r="X71" s="2">
        <f t="shared" si="39"/>
        <v>2.0667021026570811E-4</v>
      </c>
      <c r="Y71" s="2">
        <f t="shared" si="39"/>
        <v>1.8843302867956879E-5</v>
      </c>
      <c r="Z71" s="2">
        <f t="shared" si="33"/>
        <v>1.6093054206611778E-6</v>
      </c>
      <c r="AA71" s="2">
        <f t="shared" si="32"/>
        <v>1.8335696513105402E-7</v>
      </c>
      <c r="AB71" s="2">
        <f t="shared" si="32"/>
        <v>1.7420813083757203E-8</v>
      </c>
      <c r="AC71" s="2">
        <f t="shared" si="32"/>
        <v>0</v>
      </c>
      <c r="AD71" s="2">
        <f t="shared" si="38"/>
        <v>76606029714.359222</v>
      </c>
      <c r="AE71" s="2">
        <f t="shared" si="38"/>
        <v>8554957147.0826349</v>
      </c>
      <c r="AF71" s="2">
        <f t="shared" si="38"/>
        <v>957372790.92202449</v>
      </c>
      <c r="AG71" s="2">
        <f t="shared" si="38"/>
        <v>107343256.65986201</v>
      </c>
      <c r="AH71" s="2">
        <f t="shared" si="38"/>
        <v>12056759.828977026</v>
      </c>
      <c r="AI71" s="2">
        <f t="shared" si="38"/>
        <v>1356401.9968150984</v>
      </c>
      <c r="AJ71" s="2">
        <f t="shared" si="38"/>
        <v>152825.16642611122</v>
      </c>
      <c r="AK71" s="2">
        <f t="shared" si="38"/>
        <v>17242.590676700849</v>
      </c>
      <c r="AL71" s="2">
        <f t="shared" si="38"/>
        <v>1947.9101124957683</v>
      </c>
      <c r="AM71" s="2">
        <f t="shared" si="38"/>
        <v>220.32103841523076</v>
      </c>
      <c r="AN71" s="2">
        <f t="shared" si="38"/>
        <v>24.947634481298696</v>
      </c>
      <c r="AO71" s="2">
        <f t="shared" si="38"/>
        <v>2.8278611956179089</v>
      </c>
      <c r="AP71" s="2">
        <f t="shared" si="38"/>
        <v>0.32085880899567992</v>
      </c>
      <c r="AQ71" s="2">
        <f t="shared" si="38"/>
        <v>3.6439414612102788E-2</v>
      </c>
      <c r="AR71" s="2">
        <f t="shared" si="38"/>
        <v>4.1419703334718413E-3</v>
      </c>
      <c r="AS71" s="2">
        <f t="shared" si="37"/>
        <v>4.7119356595323015E-4</v>
      </c>
      <c r="AT71" s="2">
        <f t="shared" si="37"/>
        <v>5.3644952886833414E-5</v>
      </c>
      <c r="AU71" s="2">
        <f t="shared" si="37"/>
        <v>6.111917515477619E-6</v>
      </c>
      <c r="AV71" s="2">
        <f t="shared" si="37"/>
        <v>6.9683276615064619E-7</v>
      </c>
      <c r="AW71" s="2">
        <f t="shared" si="37"/>
        <v>7.9499928417747485E-8</v>
      </c>
      <c r="AX71" s="6">
        <f t="shared" si="41"/>
        <v>42.908284014909249</v>
      </c>
      <c r="AY71" s="6">
        <f t="shared" si="41"/>
        <v>45.053698215654713</v>
      </c>
      <c r="AZ71" s="6">
        <f t="shared" si="41"/>
        <v>47.199112416400176</v>
      </c>
      <c r="BA71" s="6">
        <f t="shared" si="41"/>
        <v>49.34452661714564</v>
      </c>
      <c r="BB71" s="6">
        <f t="shared" si="41"/>
        <v>51.489940817891096</v>
      </c>
      <c r="BC71" s="6">
        <f t="shared" si="41"/>
        <v>53.63535501863656</v>
      </c>
      <c r="BD71" s="6">
        <f t="shared" si="40"/>
        <v>55.780769219382023</v>
      </c>
      <c r="BE71" s="6">
        <f t="shared" si="40"/>
        <v>57.926183420127494</v>
      </c>
      <c r="BF71" s="6">
        <f t="shared" si="40"/>
        <v>60.071597620872957</v>
      </c>
      <c r="BG71" s="6">
        <f t="shared" si="40"/>
        <v>62.217011821618414</v>
      </c>
      <c r="BH71" s="6">
        <f t="shared" si="40"/>
        <v>64.362426022363877</v>
      </c>
      <c r="BI71" s="6">
        <f t="shared" si="40"/>
        <v>66.507840223109341</v>
      </c>
      <c r="BJ71" s="6">
        <f t="shared" si="40"/>
        <v>68.653254423854804</v>
      </c>
      <c r="BK71" s="6">
        <f t="shared" si="40"/>
        <v>70.798668624600268</v>
      </c>
      <c r="BL71" s="6">
        <f t="shared" si="40"/>
        <v>72.944082825345731</v>
      </c>
      <c r="BM71" s="6">
        <f t="shared" si="40"/>
        <v>75.089497026091195</v>
      </c>
      <c r="BN71" s="6">
        <f t="shared" si="40"/>
        <v>77.234911226836658</v>
      </c>
      <c r="BO71" s="6">
        <f t="shared" si="40"/>
        <v>79.380325427582108</v>
      </c>
      <c r="BP71" s="6">
        <f t="shared" si="40"/>
        <v>81.525739628327571</v>
      </c>
      <c r="BQ71" s="6">
        <f t="shared" si="40"/>
        <v>83.671153829073035</v>
      </c>
      <c r="BR71" s="2">
        <f t="shared" si="36"/>
        <v>4.8484828933264877E-3</v>
      </c>
      <c r="BS71" s="2">
        <f t="shared" si="36"/>
        <v>5.4145298399293888E-4</v>
      </c>
      <c r="BT71" s="2">
        <f t="shared" si="35"/>
        <v>6.0593214615328561E-5</v>
      </c>
      <c r="BU71" s="2">
        <f t="shared" si="35"/>
        <v>6.7938770037890332E-6</v>
      </c>
      <c r="BV71" s="2">
        <f t="shared" si="35"/>
        <v>7.6308606512513652E-7</v>
      </c>
      <c r="BW71" s="2">
        <f t="shared" si="35"/>
        <v>8.5848227646525431E-8</v>
      </c>
      <c r="BX71" s="2">
        <f t="shared" si="35"/>
        <v>9.6724788877285632E-9</v>
      </c>
      <c r="BY71" s="2">
        <f t="shared" si="35"/>
        <v>1.0913032073861297E-9</v>
      </c>
      <c r="BZ71" s="2">
        <f t="shared" si="35"/>
        <v>1.2328545015796E-10</v>
      </c>
      <c r="CA71" s="2">
        <f t="shared" si="35"/>
        <v>1.3944369519951312E-11</v>
      </c>
      <c r="CB71" s="2">
        <f t="shared" si="35"/>
        <v>1.5789642076771325E-12</v>
      </c>
      <c r="CC71" s="2">
        <f t="shared" si="31"/>
        <v>1.7897855668467777E-13</v>
      </c>
      <c r="CD71" s="2">
        <f t="shared" si="31"/>
        <v>2.0307519556688601E-14</v>
      </c>
      <c r="CE71" s="2">
        <f t="shared" si="31"/>
        <v>2.3062920640571383E-15</v>
      </c>
      <c r="CF71" s="2">
        <f t="shared" si="31"/>
        <v>2.6215002110581272E-16</v>
      </c>
      <c r="CG71" s="2">
        <f t="shared" si="31"/>
        <v>2.982237759197659E-17</v>
      </c>
      <c r="CH71" s="2">
        <f t="shared" si="31"/>
        <v>3.3952501827109756E-18</v>
      </c>
      <c r="CI71" s="2">
        <f t="shared" si="31"/>
        <v>3.8683022249858345E-19</v>
      </c>
      <c r="CJ71" s="2">
        <f t="shared" si="31"/>
        <v>4.4103339629787732E-20</v>
      </c>
      <c r="CK71" s="2">
        <f t="shared" si="31"/>
        <v>5.031641039097942E-21</v>
      </c>
    </row>
    <row r="72" spans="1:89" x14ac:dyDescent="0.25">
      <c r="A72" s="5">
        <f t="shared" si="16"/>
        <v>87</v>
      </c>
      <c r="B72" s="5">
        <f t="shared" si="17"/>
        <v>199</v>
      </c>
      <c r="C72" s="8">
        <f t="shared" si="2"/>
        <v>472.16</v>
      </c>
      <c r="D72" s="2">
        <f t="shared" si="11"/>
        <v>6.3291139240506327E-14</v>
      </c>
      <c r="E72" s="2">
        <f t="shared" si="3"/>
        <v>0.63537947345571566</v>
      </c>
      <c r="F72" s="2">
        <f t="shared" si="12"/>
        <v>2.3417629702375731</v>
      </c>
      <c r="G72" s="7">
        <f t="shared" si="4"/>
        <v>0.36954293431984298</v>
      </c>
      <c r="H72" s="10"/>
      <c r="I72" s="6">
        <f t="shared" si="5"/>
        <v>199</v>
      </c>
      <c r="J72" s="2">
        <f t="shared" si="39"/>
        <v>0.03</v>
      </c>
      <c r="K72" s="2">
        <f t="shared" si="39"/>
        <v>0.04</v>
      </c>
      <c r="L72" s="2">
        <f t="shared" si="39"/>
        <v>4.4999999999999998E-2</v>
      </c>
      <c r="M72" s="2">
        <f t="shared" si="39"/>
        <v>4.4999999999999998E-2</v>
      </c>
      <c r="N72" s="2">
        <f t="shared" si="39"/>
        <v>4.4999999999999998E-2</v>
      </c>
      <c r="O72" s="2">
        <f t="shared" si="39"/>
        <v>0.04</v>
      </c>
      <c r="P72" s="2">
        <f t="shared" si="39"/>
        <v>4.4999999999999998E-2</v>
      </c>
      <c r="Q72" s="2">
        <f t="shared" si="39"/>
        <v>0.05</v>
      </c>
      <c r="R72" s="2">
        <f t="shared" si="39"/>
        <v>5.5E-2</v>
      </c>
      <c r="S72" s="2">
        <f t="shared" si="39"/>
        <v>0.06</v>
      </c>
      <c r="T72" s="2">
        <f t="shared" si="39"/>
        <v>7.0000000000000007E-2</v>
      </c>
      <c r="U72" s="2">
        <f t="shared" si="39"/>
        <v>7.8987459662947984E-2</v>
      </c>
      <c r="V72" s="2">
        <f t="shared" si="39"/>
        <v>2.7652801999615298E-2</v>
      </c>
      <c r="W72" s="2">
        <f t="shared" si="39"/>
        <v>3.373209453145043E-3</v>
      </c>
      <c r="X72" s="2">
        <f t="shared" si="39"/>
        <v>3.3225909989782477E-4</v>
      </c>
      <c r="Y72" s="2">
        <f t="shared" si="39"/>
        <v>3.0744067320043199E-5</v>
      </c>
      <c r="Z72" s="2">
        <f t="shared" si="33"/>
        <v>2.662083812577931E-6</v>
      </c>
      <c r="AA72" s="2">
        <f t="shared" si="32"/>
        <v>3.0747458741098298E-7</v>
      </c>
      <c r="AB72" s="2">
        <f t="shared" si="32"/>
        <v>2.9614389412957465E-8</v>
      </c>
      <c r="AC72" s="2">
        <f t="shared" si="32"/>
        <v>0</v>
      </c>
      <c r="AD72" s="2">
        <f t="shared" si="38"/>
        <v>101878440898.30159</v>
      </c>
      <c r="AE72" s="2">
        <f t="shared" si="38"/>
        <v>11533535812.354574</v>
      </c>
      <c r="AF72" s="2">
        <f t="shared" si="38"/>
        <v>1308430216.5788362</v>
      </c>
      <c r="AG72" s="2">
        <f t="shared" si="38"/>
        <v>148719775.07249063</v>
      </c>
      <c r="AH72" s="2">
        <f t="shared" si="38"/>
        <v>16933576.324391276</v>
      </c>
      <c r="AI72" s="2">
        <f t="shared" si="38"/>
        <v>1931213.6581398258</v>
      </c>
      <c r="AJ72" s="2">
        <f t="shared" si="38"/>
        <v>220577.05557710255</v>
      </c>
      <c r="AK72" s="2">
        <f t="shared" si="38"/>
        <v>25228.491797989365</v>
      </c>
      <c r="AL72" s="2">
        <f t="shared" si="38"/>
        <v>2889.2210930068277</v>
      </c>
      <c r="AM72" s="2">
        <f t="shared" si="38"/>
        <v>331.27657922140526</v>
      </c>
      <c r="AN72" s="2">
        <f t="shared" si="38"/>
        <v>38.026543968832691</v>
      </c>
      <c r="AO72" s="2">
        <f t="shared" si="38"/>
        <v>4.3695642764051588</v>
      </c>
      <c r="AP72" s="2">
        <f t="shared" si="38"/>
        <v>0.50259298605905522</v>
      </c>
      <c r="AQ72" s="2">
        <f t="shared" si="38"/>
        <v>5.7862357782328774E-2</v>
      </c>
      <c r="AR72" s="2">
        <f t="shared" si="38"/>
        <v>6.6673595235794024E-3</v>
      </c>
      <c r="AS72" s="2">
        <f t="shared" si="37"/>
        <v>7.6889720871206385E-4</v>
      </c>
      <c r="AT72" s="2">
        <f t="shared" si="37"/>
        <v>8.8740064368966247E-5</v>
      </c>
      <c r="AU72" s="2">
        <f t="shared" si="37"/>
        <v>1.0249205436640887E-5</v>
      </c>
      <c r="AV72" s="2">
        <f t="shared" si="37"/>
        <v>1.1845762781072934E-6</v>
      </c>
      <c r="AW72" s="2">
        <f t="shared" si="37"/>
        <v>1.3700072867665311E-7</v>
      </c>
      <c r="AX72" s="6">
        <f t="shared" si="41"/>
        <v>42.635654287603408</v>
      </c>
      <c r="AY72" s="6">
        <f t="shared" si="41"/>
        <v>44.767437001983573</v>
      </c>
      <c r="AZ72" s="6">
        <f t="shared" si="41"/>
        <v>46.899219716363746</v>
      </c>
      <c r="BA72" s="6">
        <f t="shared" si="41"/>
        <v>49.031002430743918</v>
      </c>
      <c r="BB72" s="6">
        <f t="shared" si="41"/>
        <v>51.162785145124083</v>
      </c>
      <c r="BC72" s="6">
        <f t="shared" si="41"/>
        <v>53.294567859504255</v>
      </c>
      <c r="BD72" s="6">
        <f t="shared" si="40"/>
        <v>55.426350573884427</v>
      </c>
      <c r="BE72" s="6">
        <f t="shared" si="40"/>
        <v>57.5581332882646</v>
      </c>
      <c r="BF72" s="6">
        <f t="shared" si="40"/>
        <v>59.689916002644772</v>
      </c>
      <c r="BG72" s="6">
        <f t="shared" si="40"/>
        <v>61.821698717024944</v>
      </c>
      <c r="BH72" s="6">
        <f t="shared" si="40"/>
        <v>63.953481431405109</v>
      </c>
      <c r="BI72" s="6">
        <f t="shared" si="40"/>
        <v>66.085264145785288</v>
      </c>
      <c r="BJ72" s="6">
        <f t="shared" si="40"/>
        <v>68.217046860165453</v>
      </c>
      <c r="BK72" s="6">
        <f t="shared" si="40"/>
        <v>70.348829574545618</v>
      </c>
      <c r="BL72" s="6">
        <f t="shared" si="40"/>
        <v>72.480612288925798</v>
      </c>
      <c r="BM72" s="6">
        <f t="shared" si="40"/>
        <v>74.612395003305963</v>
      </c>
      <c r="BN72" s="6">
        <f t="shared" si="40"/>
        <v>76.744177717686128</v>
      </c>
      <c r="BO72" s="6">
        <f t="shared" si="40"/>
        <v>78.875960432066307</v>
      </c>
      <c r="BP72" s="6">
        <f t="shared" si="40"/>
        <v>81.007743146446472</v>
      </c>
      <c r="BQ72" s="6">
        <f t="shared" si="40"/>
        <v>83.139525860826637</v>
      </c>
      <c r="BR72" s="2">
        <f t="shared" si="36"/>
        <v>6.4480025885127138E-3</v>
      </c>
      <c r="BS72" s="2">
        <f t="shared" si="36"/>
        <v>7.2997062103546668E-4</v>
      </c>
      <c r="BT72" s="2">
        <f t="shared" si="35"/>
        <v>8.2812039023987525E-5</v>
      </c>
      <c r="BU72" s="2">
        <f t="shared" si="35"/>
        <v>9.4126439919300857E-6</v>
      </c>
      <c r="BV72" s="2">
        <f t="shared" si="35"/>
        <v>1.071745336986798E-6</v>
      </c>
      <c r="BW72" s="2">
        <f t="shared" si="35"/>
        <v>1.2222871254049553E-7</v>
      </c>
      <c r="BX72" s="2">
        <f t="shared" si="35"/>
        <v>1.3960573137791306E-8</v>
      </c>
      <c r="BY72" s="2">
        <f t="shared" si="35"/>
        <v>1.5967399872145168E-9</v>
      </c>
      <c r="BZ72" s="2">
        <f t="shared" si="35"/>
        <v>1.8286209449410301E-10</v>
      </c>
      <c r="CA72" s="2">
        <f t="shared" si="35"/>
        <v>2.0966872102620583E-11</v>
      </c>
      <c r="CB72" s="2">
        <f t="shared" si="35"/>
        <v>2.4067432891666257E-12</v>
      </c>
      <c r="CC72" s="2">
        <f t="shared" si="31"/>
        <v>2.765547010383012E-13</v>
      </c>
      <c r="CD72" s="2">
        <f t="shared" si="31"/>
        <v>3.1809682661965516E-14</v>
      </c>
      <c r="CE72" s="2">
        <f t="shared" si="31"/>
        <v>3.6621745431853652E-15</v>
      </c>
      <c r="CF72" s="2">
        <f t="shared" si="31"/>
        <v>4.2198477997337987E-16</v>
      </c>
      <c r="CG72" s="2">
        <f t="shared" si="31"/>
        <v>4.866438029823189E-17</v>
      </c>
      <c r="CH72" s="2">
        <f t="shared" si="31"/>
        <v>5.6164597701877372E-18</v>
      </c>
      <c r="CI72" s="2">
        <f t="shared" si="31"/>
        <v>6.4868388839499283E-19</v>
      </c>
      <c r="CJ72" s="2">
        <f t="shared" si="31"/>
        <v>7.4973182158689451E-20</v>
      </c>
      <c r="CK72" s="2">
        <f t="shared" si="31"/>
        <v>8.6709321947248799E-21</v>
      </c>
    </row>
    <row r="73" spans="1:89" x14ac:dyDescent="0.25">
      <c r="A73" s="5">
        <f t="shared" si="16"/>
        <v>88.5</v>
      </c>
      <c r="B73" s="5">
        <f t="shared" si="17"/>
        <v>202</v>
      </c>
      <c r="C73" s="8">
        <f t="shared" si="2"/>
        <v>475.16</v>
      </c>
      <c r="D73" s="2">
        <f t="shared" si="11"/>
        <v>6.3291139240506327E-14</v>
      </c>
      <c r="E73" s="2">
        <f t="shared" si="3"/>
        <v>0.64873031200436304</v>
      </c>
      <c r="F73" s="2">
        <f t="shared" si="12"/>
        <v>2.4603464033878057</v>
      </c>
      <c r="G73" s="7">
        <f t="shared" si="4"/>
        <v>0.39099625770854041</v>
      </c>
      <c r="H73" s="10"/>
      <c r="I73" s="6">
        <f t="shared" si="5"/>
        <v>202</v>
      </c>
      <c r="J73" s="2">
        <f t="shared" si="39"/>
        <v>0.03</v>
      </c>
      <c r="K73" s="2">
        <f t="shared" si="39"/>
        <v>0.04</v>
      </c>
      <c r="L73" s="2">
        <f t="shared" si="39"/>
        <v>4.4999999999999998E-2</v>
      </c>
      <c r="M73" s="2">
        <f t="shared" si="39"/>
        <v>4.4999999999999998E-2</v>
      </c>
      <c r="N73" s="2">
        <f t="shared" si="39"/>
        <v>4.4999999999999998E-2</v>
      </c>
      <c r="O73" s="2">
        <f t="shared" si="39"/>
        <v>0.04</v>
      </c>
      <c r="P73" s="2">
        <f t="shared" si="39"/>
        <v>4.4999999999999998E-2</v>
      </c>
      <c r="Q73" s="2">
        <f t="shared" si="39"/>
        <v>0.05</v>
      </c>
      <c r="R73" s="2">
        <f t="shared" si="39"/>
        <v>5.5E-2</v>
      </c>
      <c r="S73" s="2">
        <f t="shared" si="39"/>
        <v>0.06</v>
      </c>
      <c r="T73" s="2">
        <f t="shared" si="39"/>
        <v>7.0000000000000007E-2</v>
      </c>
      <c r="U73" s="2">
        <f t="shared" si="39"/>
        <v>7.9903022697022111E-2</v>
      </c>
      <c r="V73" s="2">
        <f t="shared" si="39"/>
        <v>3.8003658384024946E-2</v>
      </c>
      <c r="W73" s="2">
        <f t="shared" si="39"/>
        <v>5.2382267027552172E-3</v>
      </c>
      <c r="X73" s="2">
        <f t="shared" si="39"/>
        <v>5.3061482248844551E-4</v>
      </c>
      <c r="Y73" s="2">
        <f t="shared" si="39"/>
        <v>4.985112696678229E-5</v>
      </c>
      <c r="Z73" s="2">
        <f t="shared" si="33"/>
        <v>4.3759663332987306E-6</v>
      </c>
      <c r="AA73" s="2">
        <f t="shared" si="32"/>
        <v>5.1229425525045607E-7</v>
      </c>
      <c r="AB73" s="2">
        <f t="shared" si="32"/>
        <v>5.0010517063658892E-8</v>
      </c>
      <c r="AC73" s="2">
        <f t="shared" si="32"/>
        <v>0</v>
      </c>
      <c r="AD73" s="2">
        <f t="shared" si="38"/>
        <v>135011737111.39113</v>
      </c>
      <c r="AE73" s="2">
        <f t="shared" si="38"/>
        <v>15491812718.571905</v>
      </c>
      <c r="AF73" s="2">
        <f t="shared" si="38"/>
        <v>1781313790.3128877</v>
      </c>
      <c r="AG73" s="2">
        <f t="shared" si="38"/>
        <v>205214618.40625605</v>
      </c>
      <c r="AH73" s="2">
        <f t="shared" si="38"/>
        <v>23683050.043997269</v>
      </c>
      <c r="AI73" s="2">
        <f t="shared" si="38"/>
        <v>2737589.5439347662</v>
      </c>
      <c r="AJ73" s="2">
        <f t="shared" si="38"/>
        <v>316918.17090386571</v>
      </c>
      <c r="AK73" s="2">
        <f t="shared" si="38"/>
        <v>36738.942287839076</v>
      </c>
      <c r="AL73" s="2">
        <f t="shared" si="38"/>
        <v>4264.4642195481138</v>
      </c>
      <c r="AM73" s="2">
        <f t="shared" si="38"/>
        <v>495.59004352038801</v>
      </c>
      <c r="AN73" s="2">
        <f t="shared" si="38"/>
        <v>57.658940861288784</v>
      </c>
      <c r="AO73" s="2">
        <f t="shared" si="38"/>
        <v>6.7153049524511861</v>
      </c>
      <c r="AP73" s="2">
        <f t="shared" si="38"/>
        <v>0.78287367028595578</v>
      </c>
      <c r="AQ73" s="2">
        <f t="shared" si="38"/>
        <v>9.1352179250117876E-2</v>
      </c>
      <c r="AR73" s="2">
        <f t="shared" si="38"/>
        <v>1.0669008454327118E-2</v>
      </c>
      <c r="AS73" s="2">
        <f t="shared" si="37"/>
        <v>1.2470554246605497E-3</v>
      </c>
      <c r="AT73" s="2">
        <f t="shared" si="37"/>
        <v>1.4587618385640097E-4</v>
      </c>
      <c r="AU73" s="2">
        <f t="shared" si="37"/>
        <v>1.7076620979653031E-5</v>
      </c>
      <c r="AV73" s="2">
        <f t="shared" si="37"/>
        <v>2.0004226834444832E-6</v>
      </c>
      <c r="AW73" s="2">
        <f t="shared" si="37"/>
        <v>2.3449227080416096E-7</v>
      </c>
      <c r="AX73" s="6">
        <f t="shared" si="41"/>
        <v>42.366467144614077</v>
      </c>
      <c r="AY73" s="6">
        <f t="shared" si="41"/>
        <v>44.484790501844778</v>
      </c>
      <c r="AZ73" s="6">
        <f t="shared" si="41"/>
        <v>46.603113859075485</v>
      </c>
      <c r="BA73" s="6">
        <f t="shared" si="41"/>
        <v>48.721437216306185</v>
      </c>
      <c r="BB73" s="6">
        <f t="shared" si="41"/>
        <v>50.839760573536886</v>
      </c>
      <c r="BC73" s="6">
        <f t="shared" si="41"/>
        <v>52.958083930767593</v>
      </c>
      <c r="BD73" s="6">
        <f t="shared" si="40"/>
        <v>55.076407287998293</v>
      </c>
      <c r="BE73" s="6">
        <f t="shared" si="40"/>
        <v>57.194730645229008</v>
      </c>
      <c r="BF73" s="6">
        <f t="shared" si="40"/>
        <v>59.313054002459708</v>
      </c>
      <c r="BG73" s="6">
        <f t="shared" si="40"/>
        <v>61.431377359690416</v>
      </c>
      <c r="BH73" s="6">
        <f t="shared" si="40"/>
        <v>63.549700716921116</v>
      </c>
      <c r="BI73" s="6">
        <f t="shared" si="40"/>
        <v>65.668024074151816</v>
      </c>
      <c r="BJ73" s="6">
        <f t="shared" si="40"/>
        <v>67.786347431382524</v>
      </c>
      <c r="BK73" s="6">
        <f t="shared" si="40"/>
        <v>69.904670788613231</v>
      </c>
      <c r="BL73" s="6">
        <f t="shared" si="40"/>
        <v>72.022994145843924</v>
      </c>
      <c r="BM73" s="6">
        <f t="shared" si="40"/>
        <v>74.141317503074632</v>
      </c>
      <c r="BN73" s="6">
        <f t="shared" si="40"/>
        <v>76.259640860305339</v>
      </c>
      <c r="BO73" s="6">
        <f t="shared" si="40"/>
        <v>78.377964217536046</v>
      </c>
      <c r="BP73" s="6">
        <f t="shared" si="40"/>
        <v>80.49628757476674</v>
      </c>
      <c r="BQ73" s="6">
        <f t="shared" si="40"/>
        <v>82.614610931997447</v>
      </c>
      <c r="BR73" s="2">
        <f t="shared" si="36"/>
        <v>8.5450466526323047E-3</v>
      </c>
      <c r="BS73" s="2">
        <f t="shared" si="36"/>
        <v>9.8049447585934839E-4</v>
      </c>
      <c r="BT73" s="2">
        <f t="shared" si="35"/>
        <v>1.1274137913373763E-4</v>
      </c>
      <c r="BU73" s="2">
        <f t="shared" si="35"/>
        <v>1.2988266987738023E-5</v>
      </c>
      <c r="BV73" s="2">
        <f t="shared" si="35"/>
        <v>1.4989272179745191E-6</v>
      </c>
      <c r="BW73" s="2">
        <f t="shared" si="35"/>
        <v>1.7326516100852971E-7</v>
      </c>
      <c r="BX73" s="2">
        <f t="shared" si="35"/>
        <v>2.005811208252315E-8</v>
      </c>
      <c r="BY73" s="2">
        <f t="shared" si="35"/>
        <v>2.3252495118885494E-9</v>
      </c>
      <c r="BZ73" s="2">
        <f t="shared" si="35"/>
        <v>2.6990279870557678E-10</v>
      </c>
      <c r="CA73" s="2">
        <f t="shared" si="35"/>
        <v>3.1366458450657466E-11</v>
      </c>
      <c r="CB73" s="2">
        <f t="shared" si="35"/>
        <v>3.6493000545119478E-12</v>
      </c>
      <c r="CC73" s="2">
        <f t="shared" si="31"/>
        <v>4.2501930078804977E-13</v>
      </c>
      <c r="CD73" s="2">
        <f t="shared" si="31"/>
        <v>4.9548966473794666E-14</v>
      </c>
      <c r="CE73" s="2">
        <f t="shared" si="31"/>
        <v>5.7817834968429037E-15</v>
      </c>
      <c r="CF73" s="2">
        <f t="shared" si="31"/>
        <v>6.7525369964095686E-16</v>
      </c>
      <c r="CG73" s="2">
        <f t="shared" si="31"/>
        <v>7.89275585228196E-17</v>
      </c>
      <c r="CH73" s="2">
        <f t="shared" si="31"/>
        <v>9.2326698643291757E-18</v>
      </c>
      <c r="CI73" s="2">
        <f t="shared" si="31"/>
        <v>1.0807987961805715E-18</v>
      </c>
      <c r="CJ73" s="2">
        <f t="shared" si="31"/>
        <v>1.2660903059775211E-19</v>
      </c>
      <c r="CK73" s="2">
        <f t="shared" si="31"/>
        <v>1.4841282962288667E-20</v>
      </c>
    </row>
    <row r="74" spans="1:89" x14ac:dyDescent="0.25">
      <c r="A74" s="5">
        <f t="shared" si="16"/>
        <v>90</v>
      </c>
      <c r="B74" s="5">
        <f t="shared" si="17"/>
        <v>205</v>
      </c>
      <c r="C74" s="8">
        <f t="shared" si="2"/>
        <v>478.16</v>
      </c>
      <c r="D74" s="2">
        <f t="shared" si="11"/>
        <v>6.3291139240506327E-14</v>
      </c>
      <c r="E74" s="2">
        <f t="shared" si="3"/>
        <v>0.66312765932030382</v>
      </c>
      <c r="F74" s="2">
        <f t="shared" si="12"/>
        <v>2.5949632106013563</v>
      </c>
      <c r="G74" s="7">
        <f t="shared" si="4"/>
        <v>0.41413120513396379</v>
      </c>
      <c r="H74" s="10"/>
      <c r="I74" s="6">
        <f t="shared" si="5"/>
        <v>205</v>
      </c>
      <c r="J74" s="2">
        <f t="shared" si="39"/>
        <v>0.03</v>
      </c>
      <c r="K74" s="2">
        <f t="shared" si="39"/>
        <v>0.04</v>
      </c>
      <c r="L74" s="2">
        <f t="shared" si="39"/>
        <v>4.4999999999999998E-2</v>
      </c>
      <c r="M74" s="2">
        <f t="shared" si="39"/>
        <v>4.4999999999999998E-2</v>
      </c>
      <c r="N74" s="2">
        <f t="shared" si="39"/>
        <v>4.4999999999999998E-2</v>
      </c>
      <c r="O74" s="2">
        <f t="shared" si="39"/>
        <v>0.04</v>
      </c>
      <c r="P74" s="2">
        <f t="shared" si="39"/>
        <v>4.4999999999999998E-2</v>
      </c>
      <c r="Q74" s="2">
        <f t="shared" si="39"/>
        <v>0.05</v>
      </c>
      <c r="R74" s="2">
        <f t="shared" si="39"/>
        <v>5.5E-2</v>
      </c>
      <c r="S74" s="2">
        <f t="shared" si="39"/>
        <v>0.06</v>
      </c>
      <c r="T74" s="2">
        <f t="shared" si="39"/>
        <v>7.0000000000000007E-2</v>
      </c>
      <c r="U74" s="2">
        <f t="shared" si="39"/>
        <v>7.9997215225295112E-2</v>
      </c>
      <c r="V74" s="2">
        <f t="shared" si="39"/>
        <v>4.9184324954487928E-2</v>
      </c>
      <c r="W74" s="2">
        <f t="shared" si="39"/>
        <v>8.0161970158808792E-3</v>
      </c>
      <c r="X74" s="2">
        <f t="shared" si="39"/>
        <v>8.4150235628521752E-4</v>
      </c>
      <c r="Y74" s="2">
        <f t="shared" si="39"/>
        <v>8.0338727185513833E-5</v>
      </c>
      <c r="Z74" s="2">
        <f t="shared" si="33"/>
        <v>7.1489692558168723E-6</v>
      </c>
      <c r="AA74" s="2">
        <f t="shared" si="32"/>
        <v>8.4816495661499401E-7</v>
      </c>
      <c r="AB74" s="2">
        <f t="shared" si="32"/>
        <v>8.3906956804824525E-8</v>
      </c>
      <c r="AC74" s="2">
        <f t="shared" si="32"/>
        <v>0</v>
      </c>
      <c r="AD74" s="2">
        <f t="shared" si="38"/>
        <v>178303242831.26422</v>
      </c>
      <c r="AE74" s="2">
        <f t="shared" si="38"/>
        <v>20733238174.939766</v>
      </c>
      <c r="AF74" s="2">
        <f t="shared" si="38"/>
        <v>2415917344.8493681</v>
      </c>
      <c r="AG74" s="2">
        <f t="shared" si="38"/>
        <v>282050123.27692318</v>
      </c>
      <c r="AH74" s="2">
        <f t="shared" si="38"/>
        <v>32986151.520468313</v>
      </c>
      <c r="AI74" s="2">
        <f t="shared" si="38"/>
        <v>3864008.4330128711</v>
      </c>
      <c r="AJ74" s="2">
        <f t="shared" si="38"/>
        <v>453306.88850223611</v>
      </c>
      <c r="AK74" s="2">
        <f t="shared" si="38"/>
        <v>53253.362054462792</v>
      </c>
      <c r="AL74" s="2">
        <f t="shared" si="38"/>
        <v>6264.1167729888248</v>
      </c>
      <c r="AM74" s="2">
        <f t="shared" si="38"/>
        <v>737.72199979854975</v>
      </c>
      <c r="AN74" s="2">
        <f t="shared" si="38"/>
        <v>86.978404600050467</v>
      </c>
      <c r="AO74" s="2">
        <f t="shared" si="38"/>
        <v>10.265614939461612</v>
      </c>
      <c r="AP74" s="2">
        <f t="shared" si="38"/>
        <v>1.2127889312046682</v>
      </c>
      <c r="AQ74" s="2">
        <f t="shared" si="38"/>
        <v>0.14341237323561121</v>
      </c>
      <c r="AR74" s="2">
        <f t="shared" si="38"/>
        <v>1.6973281740118685E-2</v>
      </c>
      <c r="AS74" s="2">
        <f t="shared" si="38"/>
        <v>2.0104878566098929E-3</v>
      </c>
      <c r="AT74" s="2">
        <f t="shared" ref="AT74:AW89" si="42">AT73+(CH74-CH73)/$D74</f>
        <v>2.383273729062207E-4</v>
      </c>
      <c r="AU74" s="2">
        <f t="shared" si="42"/>
        <v>2.8272564885675535E-5</v>
      </c>
      <c r="AV74" s="2">
        <f t="shared" si="42"/>
        <v>3.3562839044854452E-6</v>
      </c>
      <c r="AW74" s="2">
        <f t="shared" si="42"/>
        <v>3.9869337535199533E-7</v>
      </c>
      <c r="AX74" s="6">
        <f t="shared" si="41"/>
        <v>42.100657789097426</v>
      </c>
      <c r="AY74" s="6">
        <f t="shared" si="41"/>
        <v>44.205690678552294</v>
      </c>
      <c r="AZ74" s="6">
        <f t="shared" si="41"/>
        <v>46.310723568007162</v>
      </c>
      <c r="BA74" s="6">
        <f t="shared" si="41"/>
        <v>48.415756457462038</v>
      </c>
      <c r="BB74" s="6">
        <f t="shared" si="41"/>
        <v>50.520789346916906</v>
      </c>
      <c r="BC74" s="6">
        <f t="shared" si="41"/>
        <v>52.625822236371775</v>
      </c>
      <c r="BD74" s="6">
        <f t="shared" si="40"/>
        <v>54.73085512582665</v>
      </c>
      <c r="BE74" s="6">
        <f t="shared" si="40"/>
        <v>56.835888015281526</v>
      </c>
      <c r="BF74" s="6">
        <f t="shared" si="40"/>
        <v>58.940920904736394</v>
      </c>
      <c r="BG74" s="6">
        <f t="shared" si="40"/>
        <v>61.04595379419127</v>
      </c>
      <c r="BH74" s="6">
        <f t="shared" si="40"/>
        <v>63.150986683646138</v>
      </c>
      <c r="BI74" s="6">
        <f t="shared" si="40"/>
        <v>65.256019573101014</v>
      </c>
      <c r="BJ74" s="6">
        <f t="shared" si="40"/>
        <v>67.361052462555875</v>
      </c>
      <c r="BK74" s="6">
        <f t="shared" si="40"/>
        <v>69.466085352010751</v>
      </c>
      <c r="BL74" s="6">
        <f t="shared" si="40"/>
        <v>71.571118241465626</v>
      </c>
      <c r="BM74" s="6">
        <f t="shared" si="40"/>
        <v>73.676151130920488</v>
      </c>
      <c r="BN74" s="6">
        <f t="shared" si="40"/>
        <v>75.781184020375363</v>
      </c>
      <c r="BO74" s="6">
        <f t="shared" si="40"/>
        <v>77.886216909830239</v>
      </c>
      <c r="BP74" s="6">
        <f t="shared" si="40"/>
        <v>79.9912497992851</v>
      </c>
      <c r="BQ74" s="6">
        <f t="shared" si="40"/>
        <v>82.096282688739976</v>
      </c>
      <c r="BR74" s="2">
        <f t="shared" si="36"/>
        <v>1.1285015369079969E-2</v>
      </c>
      <c r="BS74" s="2">
        <f t="shared" si="36"/>
        <v>1.3122302642370612E-3</v>
      </c>
      <c r="BT74" s="2">
        <f t="shared" si="35"/>
        <v>1.5290616106642624E-4</v>
      </c>
      <c r="BU74" s="2">
        <f t="shared" si="35"/>
        <v>1.7851273625122017E-5</v>
      </c>
      <c r="BV74" s="2">
        <f t="shared" si="35"/>
        <v>2.0877311088904079E-6</v>
      </c>
      <c r="BW74" s="2">
        <f t="shared" si="35"/>
        <v>2.4455749576030851E-7</v>
      </c>
      <c r="BX74" s="2">
        <f t="shared" si="35"/>
        <v>2.8690309398875706E-8</v>
      </c>
      <c r="BY74" s="2">
        <f t="shared" si="35"/>
        <v>3.3704659528141013E-9</v>
      </c>
      <c r="BZ74" s="2">
        <f t="shared" si="35"/>
        <v>3.9646308689802685E-10</v>
      </c>
      <c r="CA74" s="2">
        <f t="shared" si="35"/>
        <v>4.6691265810034789E-11</v>
      </c>
      <c r="CB74" s="2">
        <f t="shared" si="35"/>
        <v>5.5049623164588898E-12</v>
      </c>
      <c r="CC74" s="2">
        <f t="shared" si="31"/>
        <v>6.4972246452288684E-13</v>
      </c>
      <c r="CD74" s="2">
        <f t="shared" si="31"/>
        <v>7.6758793114219501E-14</v>
      </c>
      <c r="CE74" s="2">
        <f t="shared" si="31"/>
        <v>9.0767324832665316E-15</v>
      </c>
      <c r="CF74" s="2">
        <f t="shared" si="31"/>
        <v>1.0742583379821953E-15</v>
      </c>
      <c r="CG74" s="2">
        <f t="shared" si="31"/>
        <v>1.2724606687404384E-16</v>
      </c>
      <c r="CH74" s="2">
        <f t="shared" si="31"/>
        <v>1.508401094343169E-17</v>
      </c>
      <c r="CI74" s="2">
        <f t="shared" si="31"/>
        <v>1.7894028408655401E-18</v>
      </c>
      <c r="CJ74" s="2">
        <f t="shared" si="31"/>
        <v>2.1242303192945857E-19</v>
      </c>
      <c r="CK74" s="2">
        <f t="shared" si="31"/>
        <v>2.5233757933670591E-20</v>
      </c>
    </row>
    <row r="75" spans="1:89" x14ac:dyDescent="0.25">
      <c r="A75" s="5">
        <f t="shared" si="16"/>
        <v>91.5</v>
      </c>
      <c r="B75" s="5">
        <f t="shared" si="17"/>
        <v>208</v>
      </c>
      <c r="C75" s="8">
        <f t="shared" si="2"/>
        <v>481.16</v>
      </c>
      <c r="D75" s="2">
        <f t="shared" si="11"/>
        <v>6.3291139240506327E-14</v>
      </c>
      <c r="E75" s="2">
        <f t="shared" si="3"/>
        <v>0.67769985981368008</v>
      </c>
      <c r="F75" s="2">
        <f t="shared" si="12"/>
        <v>2.7387167774744077</v>
      </c>
      <c r="G75" s="7">
        <f t="shared" si="4"/>
        <v>0.43754712230877002</v>
      </c>
      <c r="H75" s="10"/>
      <c r="I75" s="6">
        <f t="shared" si="5"/>
        <v>208</v>
      </c>
      <c r="J75" s="2">
        <f t="shared" si="39"/>
        <v>0.03</v>
      </c>
      <c r="K75" s="2">
        <f t="shared" si="39"/>
        <v>0.04</v>
      </c>
      <c r="L75" s="2">
        <f t="shared" si="39"/>
        <v>4.4999999999999998E-2</v>
      </c>
      <c r="M75" s="2">
        <f t="shared" si="39"/>
        <v>4.4999999999999998E-2</v>
      </c>
      <c r="N75" s="2">
        <f t="shared" si="39"/>
        <v>4.4999999999999998E-2</v>
      </c>
      <c r="O75" s="2">
        <f t="shared" si="39"/>
        <v>0.04</v>
      </c>
      <c r="P75" s="2">
        <f t="shared" si="39"/>
        <v>4.4999999999999998E-2</v>
      </c>
      <c r="Q75" s="2">
        <f t="shared" si="39"/>
        <v>0.05</v>
      </c>
      <c r="R75" s="2">
        <f t="shared" si="39"/>
        <v>5.5E-2</v>
      </c>
      <c r="S75" s="2">
        <f t="shared" si="39"/>
        <v>0.06</v>
      </c>
      <c r="T75" s="2">
        <f t="shared" si="39"/>
        <v>7.0000000000000007E-2</v>
      </c>
      <c r="U75" s="2">
        <f t="shared" si="39"/>
        <v>7.9999986720156832E-2</v>
      </c>
      <c r="V75" s="2">
        <f t="shared" si="39"/>
        <v>5.9197392326485729E-2</v>
      </c>
      <c r="W75" s="2">
        <f t="shared" si="39"/>
        <v>1.2036070099207511E-2</v>
      </c>
      <c r="X75" s="2">
        <f t="shared" si="39"/>
        <v>1.3245828386704796E-3</v>
      </c>
      <c r="Y75" s="2">
        <f t="shared" si="39"/>
        <v>1.2868392538598617E-4</v>
      </c>
      <c r="Z75" s="2">
        <f t="shared" si="33"/>
        <v>1.1608480484653905E-5</v>
      </c>
      <c r="AA75" s="2">
        <f>AA$6*(1-EXP((-AU75)))</f>
        <v>1.3955402201704103E-6</v>
      </c>
      <c r="AB75" s="2">
        <f>AB$6*(1-EXP((-AV75)))</f>
        <v>1.3988306882817269E-7</v>
      </c>
      <c r="AC75" s="2">
        <f>AC$6*(1-EXP((-AW75)))</f>
        <v>0</v>
      </c>
      <c r="AD75" s="2">
        <f t="shared" ref="AD75:AS90" si="43">AD74+(BR75-BR74)/$D75</f>
        <v>234678504739.46948</v>
      </c>
      <c r="AE75" s="2">
        <f t="shared" si="43"/>
        <v>27649444366.529968</v>
      </c>
      <c r="AF75" s="2">
        <f t="shared" si="43"/>
        <v>3264420573.6763053</v>
      </c>
      <c r="AG75" s="2">
        <f t="shared" si="43"/>
        <v>386148814.98697871</v>
      </c>
      <c r="AH75" s="2">
        <f t="shared" si="43"/>
        <v>45757690.894043311</v>
      </c>
      <c r="AI75" s="2">
        <f t="shared" si="43"/>
        <v>5430930.5929154139</v>
      </c>
      <c r="AJ75" s="2">
        <f t="shared" si="43"/>
        <v>645553.10291228746</v>
      </c>
      <c r="AK75" s="2">
        <f t="shared" si="43"/>
        <v>76840.452182789653</v>
      </c>
      <c r="AL75" s="2">
        <f t="shared" si="43"/>
        <v>9158.1074600711308</v>
      </c>
      <c r="AM75" s="2">
        <f t="shared" si="43"/>
        <v>1092.8018940624006</v>
      </c>
      <c r="AN75" s="2">
        <f t="shared" si="43"/>
        <v>130.54576231206093</v>
      </c>
      <c r="AO75" s="2">
        <f t="shared" si="43"/>
        <v>15.611289858127641</v>
      </c>
      <c r="AP75" s="2">
        <f t="shared" si="43"/>
        <v>1.8687076858125256</v>
      </c>
      <c r="AQ75" s="2">
        <f t="shared" si="43"/>
        <v>0.22389529420226062</v>
      </c>
      <c r="AR75" s="2">
        <f t="shared" si="43"/>
        <v>2.6848883865991116E-2</v>
      </c>
      <c r="AS75" s="2">
        <f t="shared" si="43"/>
        <v>3.2222841203906737E-3</v>
      </c>
      <c r="AT75" s="2">
        <f t="shared" si="42"/>
        <v>3.870242337061706E-4</v>
      </c>
      <c r="AU75" s="2">
        <f t="shared" si="42"/>
        <v>4.6519089335064648E-5</v>
      </c>
      <c r="AV75" s="2">
        <f t="shared" si="42"/>
        <v>5.595338407003686E-6</v>
      </c>
      <c r="AW75" s="2">
        <f t="shared" si="42"/>
        <v>6.7345452915638759E-7</v>
      </c>
      <c r="AX75" s="6">
        <f t="shared" si="41"/>
        <v>41.838163040225339</v>
      </c>
      <c r="AY75" s="6">
        <f t="shared" si="41"/>
        <v>43.930071192236603</v>
      </c>
      <c r="AZ75" s="6">
        <f t="shared" si="41"/>
        <v>46.021979344247875</v>
      </c>
      <c r="BA75" s="6">
        <f t="shared" si="41"/>
        <v>48.113887496259139</v>
      </c>
      <c r="BB75" s="6">
        <f t="shared" si="41"/>
        <v>50.205795648270403</v>
      </c>
      <c r="BC75" s="6">
        <f t="shared" si="41"/>
        <v>52.297703800281674</v>
      </c>
      <c r="BD75" s="6">
        <f t="shared" si="40"/>
        <v>54.389611952292938</v>
      </c>
      <c r="BE75" s="6">
        <f t="shared" si="40"/>
        <v>56.481520104304209</v>
      </c>
      <c r="BF75" s="6">
        <f t="shared" si="40"/>
        <v>58.573428256315481</v>
      </c>
      <c r="BG75" s="6">
        <f t="shared" si="40"/>
        <v>60.665336408326745</v>
      </c>
      <c r="BH75" s="6">
        <f t="shared" si="40"/>
        <v>62.757244560338009</v>
      </c>
      <c r="BI75" s="6">
        <f t="shared" si="40"/>
        <v>64.84915271234928</v>
      </c>
      <c r="BJ75" s="6">
        <f t="shared" si="40"/>
        <v>66.941060864360537</v>
      </c>
      <c r="BK75" s="6">
        <f t="shared" si="40"/>
        <v>69.032969016371808</v>
      </c>
      <c r="BL75" s="6">
        <f t="shared" si="40"/>
        <v>71.12487716838308</v>
      </c>
      <c r="BM75" s="6">
        <f t="shared" si="40"/>
        <v>73.216785320394351</v>
      </c>
      <c r="BN75" s="6">
        <f t="shared" si="40"/>
        <v>75.308693472405608</v>
      </c>
      <c r="BO75" s="6">
        <f t="shared" si="40"/>
        <v>77.400601624416879</v>
      </c>
      <c r="BP75" s="6">
        <f t="shared" si="40"/>
        <v>79.49250977642815</v>
      </c>
      <c r="BQ75" s="6">
        <f t="shared" si="40"/>
        <v>81.584417928439407</v>
      </c>
      <c r="BR75" s="2">
        <f t="shared" si="36"/>
        <v>1.4853069920232199E-2</v>
      </c>
      <c r="BS75" s="2">
        <f t="shared" si="36"/>
        <v>1.7499648333250486E-3</v>
      </c>
      <c r="BT75" s="2">
        <f t="shared" si="35"/>
        <v>2.0660889706813112E-4</v>
      </c>
      <c r="BU75" s="2">
        <f t="shared" si="35"/>
        <v>2.4439798416897684E-5</v>
      </c>
      <c r="BV75" s="2">
        <f t="shared" si="35"/>
        <v>2.8960563856989523E-6</v>
      </c>
      <c r="BW75" s="2">
        <f t="shared" si="35"/>
        <v>3.437297843617353E-7</v>
      </c>
      <c r="BX75" s="2">
        <f t="shared" si="35"/>
        <v>4.08577913235625E-8</v>
      </c>
      <c r="BY75" s="2">
        <f t="shared" si="35"/>
        <v>4.8633197584044086E-9</v>
      </c>
      <c r="BZ75" s="2">
        <f t="shared" si="35"/>
        <v>5.7962705443488169E-10</v>
      </c>
      <c r="CA75" s="2">
        <f t="shared" si="35"/>
        <v>6.9164676839392443E-11</v>
      </c>
      <c r="CB75" s="2">
        <f t="shared" si="35"/>
        <v>8.2623900197506907E-12</v>
      </c>
      <c r="CC75" s="2">
        <f t="shared" si="31"/>
        <v>9.8805632013466079E-13</v>
      </c>
      <c r="CD75" s="2">
        <f t="shared" si="31"/>
        <v>1.1827263834256491E-13</v>
      </c>
      <c r="CE75" s="2">
        <f t="shared" si="31"/>
        <v>1.4170588240649407E-14</v>
      </c>
      <c r="CF75" s="2">
        <f t="shared" si="31"/>
        <v>1.6992964472146275E-15</v>
      </c>
      <c r="CG75" s="2">
        <f t="shared" si="31"/>
        <v>2.0394203293611859E-16</v>
      </c>
      <c r="CH75" s="2">
        <f t="shared" si="31"/>
        <v>2.4495204664947506E-17</v>
      </c>
      <c r="CI75" s="2">
        <f t="shared" si="31"/>
        <v>2.9442461604471298E-18</v>
      </c>
      <c r="CJ75" s="2">
        <f t="shared" si="31"/>
        <v>3.541353422154232E-19</v>
      </c>
      <c r="CK75" s="2">
        <f t="shared" si="31"/>
        <v>4.262370437698656E-20</v>
      </c>
    </row>
    <row r="76" spans="1:89" x14ac:dyDescent="0.25">
      <c r="A76" s="5">
        <f t="shared" si="16"/>
        <v>93</v>
      </c>
      <c r="B76" s="5">
        <f t="shared" si="17"/>
        <v>211</v>
      </c>
      <c r="C76" s="8">
        <f t="shared" si="2"/>
        <v>484.16</v>
      </c>
      <c r="D76" s="2">
        <f t="shared" si="11"/>
        <v>6.3291139240506327E-14</v>
      </c>
      <c r="E76" s="2">
        <f t="shared" si="3"/>
        <v>0.69092089254424494</v>
      </c>
      <c r="F76" s="2">
        <f t="shared" si="12"/>
        <v>2.8760197367756315</v>
      </c>
      <c r="G76" s="7">
        <f t="shared" si="4"/>
        <v>0.45879186208057238</v>
      </c>
      <c r="H76" s="10"/>
      <c r="I76" s="6">
        <f t="shared" si="5"/>
        <v>211</v>
      </c>
      <c r="J76" s="2">
        <f t="shared" si="39"/>
        <v>0.03</v>
      </c>
      <c r="K76" s="2">
        <f t="shared" si="39"/>
        <v>0.04</v>
      </c>
      <c r="L76" s="2">
        <f t="shared" si="39"/>
        <v>4.4999999999999998E-2</v>
      </c>
      <c r="M76" s="2">
        <f t="shared" si="39"/>
        <v>4.4999999999999998E-2</v>
      </c>
      <c r="N76" s="2">
        <f t="shared" si="39"/>
        <v>4.4999999999999998E-2</v>
      </c>
      <c r="O76" s="2">
        <f t="shared" si="39"/>
        <v>0.04</v>
      </c>
      <c r="P76" s="2">
        <f t="shared" si="39"/>
        <v>4.4999999999999998E-2</v>
      </c>
      <c r="Q76" s="2">
        <f t="shared" si="39"/>
        <v>0.05</v>
      </c>
      <c r="R76" s="2">
        <f t="shared" si="39"/>
        <v>5.5E-2</v>
      </c>
      <c r="S76" s="2">
        <f t="shared" si="39"/>
        <v>0.06</v>
      </c>
      <c r="T76" s="2">
        <f t="shared" si="39"/>
        <v>7.0000000000000007E-2</v>
      </c>
      <c r="U76" s="2">
        <f t="shared" si="39"/>
        <v>7.9999999995581147E-2</v>
      </c>
      <c r="V76" s="2">
        <f t="shared" si="39"/>
        <v>6.6007989216580312E-2</v>
      </c>
      <c r="W76" s="2">
        <f t="shared" si="39"/>
        <v>1.7619110717248299E-2</v>
      </c>
      <c r="X76" s="2">
        <f t="shared" si="39"/>
        <v>2.0676771975207064E-3</v>
      </c>
      <c r="Y76" s="2">
        <f t="shared" ref="Y76:AC102" si="44">Y$6*(1-EXP((-AS76)))</f>
        <v>2.0486398153645612E-4</v>
      </c>
      <c r="Z76" s="2">
        <f t="shared" si="44"/>
        <v>1.8737484161707173E-5</v>
      </c>
      <c r="AA76" s="2">
        <f t="shared" si="44"/>
        <v>2.2822046614456857E-6</v>
      </c>
      <c r="AB76" s="2">
        <f t="shared" si="44"/>
        <v>2.3174695489014407E-7</v>
      </c>
      <c r="AC76" s="2">
        <f t="shared" si="44"/>
        <v>0</v>
      </c>
      <c r="AD76" s="2">
        <f t="shared" si="43"/>
        <v>307851249657.3808</v>
      </c>
      <c r="AE76" s="2">
        <f t="shared" si="43"/>
        <v>36744181261.177849</v>
      </c>
      <c r="AF76" s="2">
        <f t="shared" si="43"/>
        <v>4394833167.2849083</v>
      </c>
      <c r="AG76" s="2">
        <f t="shared" si="43"/>
        <v>526653203.0079</v>
      </c>
      <c r="AH76" s="2">
        <f t="shared" si="43"/>
        <v>63221896.636349954</v>
      </c>
      <c r="AI76" s="2">
        <f t="shared" si="43"/>
        <v>7601700.7337874109</v>
      </c>
      <c r="AJ76" s="2">
        <f t="shared" si="43"/>
        <v>915379.78040282056</v>
      </c>
      <c r="AK76" s="2">
        <f t="shared" si="43"/>
        <v>110380.36861252242</v>
      </c>
      <c r="AL76" s="2">
        <f t="shared" si="43"/>
        <v>13327.234297626301</v>
      </c>
      <c r="AM76" s="2">
        <f t="shared" si="43"/>
        <v>1611.0458886256495</v>
      </c>
      <c r="AN76" s="2">
        <f t="shared" si="43"/>
        <v>194.96706225691565</v>
      </c>
      <c r="AO76" s="2">
        <f t="shared" si="43"/>
        <v>23.619412631423799</v>
      </c>
      <c r="AP76" s="2">
        <f t="shared" si="43"/>
        <v>2.8642001823463534</v>
      </c>
      <c r="AQ76" s="2">
        <f t="shared" si="43"/>
        <v>0.34764702605439518</v>
      </c>
      <c r="AR76" s="2">
        <f t="shared" si="43"/>
        <v>4.2232931038228776E-2</v>
      </c>
      <c r="AS76" s="2">
        <f t="shared" si="43"/>
        <v>5.134759883235359E-3</v>
      </c>
      <c r="AT76" s="2">
        <f t="shared" si="42"/>
        <v>6.2477793848601739E-4</v>
      </c>
      <c r="AU76" s="2">
        <f t="shared" si="42"/>
        <v>7.6076382449428661E-5</v>
      </c>
      <c r="AV76" s="2">
        <f t="shared" si="42"/>
        <v>9.2699211611537051E-6</v>
      </c>
      <c r="AW76" s="2">
        <f t="shared" si="42"/>
        <v>1.1302874691111282E-6</v>
      </c>
      <c r="AX76" s="6">
        <f t="shared" si="41"/>
        <v>41.578921283118852</v>
      </c>
      <c r="AY76" s="6">
        <f t="shared" si="41"/>
        <v>43.657867347274795</v>
      </c>
      <c r="AZ76" s="6">
        <f t="shared" si="41"/>
        <v>45.736813411430738</v>
      </c>
      <c r="BA76" s="6">
        <f t="shared" si="41"/>
        <v>47.815759475586681</v>
      </c>
      <c r="BB76" s="6">
        <f t="shared" si="41"/>
        <v>49.894705539742624</v>
      </c>
      <c r="BC76" s="6">
        <f t="shared" si="41"/>
        <v>51.973651603898567</v>
      </c>
      <c r="BD76" s="6">
        <f t="shared" si="40"/>
        <v>54.052597668054503</v>
      </c>
      <c r="BE76" s="6">
        <f t="shared" si="40"/>
        <v>56.131543732210453</v>
      </c>
      <c r="BF76" s="6">
        <f t="shared" si="40"/>
        <v>58.210489796366396</v>
      </c>
      <c r="BG76" s="6">
        <f t="shared" si="40"/>
        <v>60.289435860522339</v>
      </c>
      <c r="BH76" s="6">
        <f t="shared" si="40"/>
        <v>62.368381924678282</v>
      </c>
      <c r="BI76" s="6">
        <f t="shared" si="40"/>
        <v>64.447327988834232</v>
      </c>
      <c r="BJ76" s="6">
        <f t="shared" si="40"/>
        <v>66.526274052990161</v>
      </c>
      <c r="BK76" s="6">
        <f t="shared" si="40"/>
        <v>68.605220117146104</v>
      </c>
      <c r="BL76" s="6">
        <f t="shared" si="40"/>
        <v>70.684166181302047</v>
      </c>
      <c r="BM76" s="6">
        <f t="shared" si="40"/>
        <v>72.76311224545799</v>
      </c>
      <c r="BN76" s="6">
        <f t="shared" si="40"/>
        <v>74.842058309613932</v>
      </c>
      <c r="BO76" s="6">
        <f t="shared" si="40"/>
        <v>76.921004373769875</v>
      </c>
      <c r="BP76" s="6">
        <f t="shared" si="40"/>
        <v>78.999950437925818</v>
      </c>
      <c r="BQ76" s="6">
        <f t="shared" si="40"/>
        <v>81.078896502081761</v>
      </c>
      <c r="BR76" s="2">
        <f t="shared" si="36"/>
        <v>1.9484256307441775E-2</v>
      </c>
      <c r="BS76" s="2">
        <f t="shared" si="36"/>
        <v>2.3255810924799778E-3</v>
      </c>
      <c r="BT76" s="2">
        <f t="shared" si="35"/>
        <v>2.7815399792943511E-4</v>
      </c>
      <c r="BU76" s="2">
        <f t="shared" si="35"/>
        <v>3.3332481203031942E-5</v>
      </c>
      <c r="BV76" s="2">
        <f t="shared" si="35"/>
        <v>4.0013858630601321E-6</v>
      </c>
      <c r="BW76" s="2">
        <f t="shared" si="35"/>
        <v>4.811202996067984E-7</v>
      </c>
      <c r="BX76" s="2">
        <f t="shared" si="35"/>
        <v>5.7935429139419026E-8</v>
      </c>
      <c r="BY76" s="2">
        <f t="shared" si="35"/>
        <v>6.986099279273571E-9</v>
      </c>
      <c r="BZ76" s="2">
        <f t="shared" si="35"/>
        <v>8.4349584162191776E-10</v>
      </c>
      <c r="CA76" s="2">
        <f t="shared" si="35"/>
        <v>1.0196492965985123E-10</v>
      </c>
      <c r="CB76" s="2">
        <f t="shared" si="35"/>
        <v>1.2339687484614914E-11</v>
      </c>
      <c r="CC76" s="2">
        <f t="shared" si="31"/>
        <v>1.4948995336344177E-12</v>
      </c>
      <c r="CD76" s="2">
        <f t="shared" si="31"/>
        <v>1.8127849255356667E-13</v>
      </c>
      <c r="CE76" s="2">
        <f t="shared" si="31"/>
        <v>2.2002976332556657E-14</v>
      </c>
      <c r="CF76" s="2">
        <f t="shared" si="31"/>
        <v>2.6729703188752386E-15</v>
      </c>
      <c r="CG76" s="2">
        <f t="shared" si="31"/>
        <v>3.2498480273641514E-16</v>
      </c>
      <c r="CH76" s="2">
        <f t="shared" si="31"/>
        <v>3.9542907499115025E-17</v>
      </c>
      <c r="CI76" s="2">
        <f t="shared" si="31"/>
        <v>4.8149609145208011E-18</v>
      </c>
      <c r="CJ76" s="2">
        <f t="shared" si="31"/>
        <v>5.8670387095909532E-19</v>
      </c>
      <c r="CK76" s="2">
        <f t="shared" si="31"/>
        <v>7.1537181589311912E-20</v>
      </c>
    </row>
    <row r="77" spans="1:89" x14ac:dyDescent="0.25">
      <c r="A77" s="5">
        <f t="shared" si="16"/>
        <v>94.5</v>
      </c>
      <c r="B77" s="5">
        <f t="shared" si="17"/>
        <v>214</v>
      </c>
      <c r="C77" s="8">
        <f t="shared" ref="C77:C103" si="45">B77+273.16</f>
        <v>487.16</v>
      </c>
      <c r="D77" s="2">
        <f t="shared" si="11"/>
        <v>6.3291139240506327E-14</v>
      </c>
      <c r="E77" s="2">
        <f t="shared" ref="E77:E103" si="46">SUM(J77:AC77)</f>
        <v>0.7025942021299536</v>
      </c>
      <c r="F77" s="2">
        <f t="shared" si="12"/>
        <v>3.0029602371787978</v>
      </c>
      <c r="G77" s="7">
        <f t="shared" ref="G77:G103" si="47">LOG10(F77)</f>
        <v>0.4775495816534725</v>
      </c>
      <c r="H77" s="10"/>
      <c r="I77" s="6">
        <f t="shared" ref="I77:I103" si="48">B77</f>
        <v>214</v>
      </c>
      <c r="J77" s="2">
        <f t="shared" ref="J77:X93" si="49">J$6*(1-EXP((-AD77)))</f>
        <v>0.03</v>
      </c>
      <c r="K77" s="2">
        <f t="shared" si="49"/>
        <v>0.04</v>
      </c>
      <c r="L77" s="2">
        <f t="shared" si="49"/>
        <v>4.4999999999999998E-2</v>
      </c>
      <c r="M77" s="2">
        <f t="shared" si="49"/>
        <v>4.4999999999999998E-2</v>
      </c>
      <c r="N77" s="2">
        <f t="shared" si="49"/>
        <v>4.4999999999999998E-2</v>
      </c>
      <c r="O77" s="2">
        <f t="shared" si="49"/>
        <v>0.04</v>
      </c>
      <c r="P77" s="2">
        <f t="shared" si="49"/>
        <v>4.4999999999999998E-2</v>
      </c>
      <c r="Q77" s="2">
        <f t="shared" si="49"/>
        <v>0.05</v>
      </c>
      <c r="R77" s="2">
        <f t="shared" si="49"/>
        <v>5.5E-2</v>
      </c>
      <c r="S77" s="2">
        <f t="shared" si="49"/>
        <v>0.06</v>
      </c>
      <c r="T77" s="2">
        <f t="shared" si="49"/>
        <v>7.0000000000000007E-2</v>
      </c>
      <c r="U77" s="2">
        <f t="shared" si="49"/>
        <v>7.9999999999999974E-2</v>
      </c>
      <c r="V77" s="2">
        <f t="shared" si="49"/>
        <v>6.9112022100855819E-2</v>
      </c>
      <c r="W77" s="2">
        <f t="shared" si="49"/>
        <v>2.4927298199285356E-2</v>
      </c>
      <c r="X77" s="2">
        <f t="shared" si="49"/>
        <v>3.1965997041694507E-3</v>
      </c>
      <c r="Y77" s="2">
        <f t="shared" si="44"/>
        <v>3.2412380469216907E-4</v>
      </c>
      <c r="Z77" s="2">
        <f t="shared" si="44"/>
        <v>3.006681564011737E-5</v>
      </c>
      <c r="AA77" s="2">
        <f t="shared" si="44"/>
        <v>3.7099175472810054E-6</v>
      </c>
      <c r="AB77" s="2">
        <f t="shared" si="44"/>
        <v>3.8158776337893221E-7</v>
      </c>
      <c r="AC77" s="2">
        <f t="shared" si="44"/>
        <v>0</v>
      </c>
      <c r="AD77" s="2">
        <f t="shared" si="43"/>
        <v>402521038089.57544</v>
      </c>
      <c r="AE77" s="2">
        <f t="shared" si="43"/>
        <v>48663289001.10688</v>
      </c>
      <c r="AF77" s="2">
        <f t="shared" si="43"/>
        <v>5895492078.4178886</v>
      </c>
      <c r="AG77" s="2">
        <f t="shared" si="43"/>
        <v>715594173.94081676</v>
      </c>
      <c r="AH77" s="2">
        <f t="shared" si="43"/>
        <v>87010897.249517143</v>
      </c>
      <c r="AI77" s="2">
        <f t="shared" si="43"/>
        <v>10596944.366326315</v>
      </c>
      <c r="AJ77" s="2">
        <f t="shared" si="43"/>
        <v>1292512.322757012</v>
      </c>
      <c r="AK77" s="2">
        <f t="shared" si="43"/>
        <v>157865.95013128236</v>
      </c>
      <c r="AL77" s="2">
        <f t="shared" si="43"/>
        <v>19306.328654932739</v>
      </c>
      <c r="AM77" s="2">
        <f t="shared" si="43"/>
        <v>2363.9071399114496</v>
      </c>
      <c r="AN77" s="2">
        <f t="shared" si="43"/>
        <v>289.76532359668545</v>
      </c>
      <c r="AO77" s="2">
        <f t="shared" si="43"/>
        <v>35.556316194960786</v>
      </c>
      <c r="AP77" s="2">
        <f t="shared" si="43"/>
        <v>4.3673036667001837</v>
      </c>
      <c r="AQ77" s="2">
        <f t="shared" si="43"/>
        <v>0.53692146081177838</v>
      </c>
      <c r="AR77" s="2">
        <f t="shared" si="43"/>
        <v>6.6067149250041451E-2</v>
      </c>
      <c r="AS77" s="2">
        <f t="shared" si="43"/>
        <v>8.1361036275408236E-3</v>
      </c>
      <c r="AT77" s="2">
        <f t="shared" si="42"/>
        <v>1.0027297534900446E-3</v>
      </c>
      <c r="AU77" s="2">
        <f t="shared" si="42"/>
        <v>1.2367156525551915E-4</v>
      </c>
      <c r="AV77" s="2">
        <f t="shared" si="42"/>
        <v>1.5263627023741772E-5</v>
      </c>
      <c r="AW77" s="2">
        <f t="shared" si="42"/>
        <v>1.8850906350925464E-6</v>
      </c>
      <c r="AX77" s="6">
        <f t="shared" si="41"/>
        <v>41.322872420631462</v>
      </c>
      <c r="AY77" s="6">
        <f t="shared" si="41"/>
        <v>43.389016041663034</v>
      </c>
      <c r="AZ77" s="6">
        <f t="shared" si="41"/>
        <v>45.455159662694612</v>
      </c>
      <c r="BA77" s="6">
        <f t="shared" si="41"/>
        <v>47.521303283726184</v>
      </c>
      <c r="BB77" s="6">
        <f t="shared" si="41"/>
        <v>49.587446904757755</v>
      </c>
      <c r="BC77" s="6">
        <f t="shared" si="41"/>
        <v>51.653590525789326</v>
      </c>
      <c r="BD77" s="6">
        <f t="shared" si="40"/>
        <v>53.719734146820898</v>
      </c>
      <c r="BE77" s="6">
        <f t="shared" si="40"/>
        <v>55.785877767852483</v>
      </c>
      <c r="BF77" s="6">
        <f t="shared" si="40"/>
        <v>57.852021388884054</v>
      </c>
      <c r="BG77" s="6">
        <f t="shared" si="40"/>
        <v>59.918165009915626</v>
      </c>
      <c r="BH77" s="6">
        <f t="shared" si="40"/>
        <v>61.984308630947197</v>
      </c>
      <c r="BI77" s="6">
        <f t="shared" si="40"/>
        <v>64.050452251978768</v>
      </c>
      <c r="BJ77" s="6">
        <f t="shared" si="40"/>
        <v>66.11659587301034</v>
      </c>
      <c r="BK77" s="6">
        <f t="shared" si="40"/>
        <v>68.182739494041911</v>
      </c>
      <c r="BL77" s="6">
        <f t="shared" si="40"/>
        <v>70.248883115073497</v>
      </c>
      <c r="BM77" s="6">
        <f t="shared" si="40"/>
        <v>72.315026736105068</v>
      </c>
      <c r="BN77" s="6">
        <f t="shared" si="40"/>
        <v>74.381170357136639</v>
      </c>
      <c r="BO77" s="6">
        <f t="shared" si="40"/>
        <v>76.447313978168211</v>
      </c>
      <c r="BP77" s="6">
        <f t="shared" si="40"/>
        <v>78.513457599199782</v>
      </c>
      <c r="BQ77" s="6">
        <f t="shared" si="40"/>
        <v>80.579601220231353</v>
      </c>
      <c r="BR77" s="2">
        <f t="shared" si="36"/>
        <v>2.5476015068973082E-2</v>
      </c>
      <c r="BS77" s="2">
        <f t="shared" si="36"/>
        <v>3.0799550000704229E-3</v>
      </c>
      <c r="BT77" s="2">
        <f t="shared" si="35"/>
        <v>3.7313241002645921E-4</v>
      </c>
      <c r="BU77" s="2">
        <f t="shared" si="35"/>
        <v>4.5290770502583633E-5</v>
      </c>
      <c r="BV77" s="2">
        <f t="shared" si="35"/>
        <v>5.5070188132605866E-6</v>
      </c>
      <c r="BW77" s="2">
        <f t="shared" si="35"/>
        <v>6.7069268141305817E-7</v>
      </c>
      <c r="BX77" s="2">
        <f t="shared" si="35"/>
        <v>8.1804577389684308E-8</v>
      </c>
      <c r="BY77" s="2">
        <f t="shared" si="35"/>
        <v>9.9915158310938207E-9</v>
      </c>
      <c r="BZ77" s="2">
        <f t="shared" si="35"/>
        <v>1.2219195351223251E-9</v>
      </c>
      <c r="CA77" s="2">
        <f t="shared" si="35"/>
        <v>1.4961437594376263E-10</v>
      </c>
      <c r="CB77" s="2">
        <f t="shared" si="35"/>
        <v>1.8339577442828194E-11</v>
      </c>
      <c r="CC77" s="2">
        <f t="shared" si="31"/>
        <v>2.2503997591747332E-12</v>
      </c>
      <c r="CD77" s="2">
        <f t="shared" si="31"/>
        <v>2.7641162447469519E-13</v>
      </c>
      <c r="CE77" s="2">
        <f t="shared" si="31"/>
        <v>3.398237093745433E-14</v>
      </c>
      <c r="CF77" s="2">
        <f t="shared" ref="CF77:CK103" si="50">$L$4*$C77*EXP((-BL77))*(1-(BL77^4+8.57333*BL77^3+18.05902*BL77^2+8.63476*BL77+0.26777)/(BL77^4+9.57332*BL77^3+25.63295*BL77^2+21.09965*BL77+3.958497))</f>
        <v>4.1814651424076861E-15</v>
      </c>
      <c r="CG77" s="2">
        <f t="shared" si="50"/>
        <v>5.1494326756587496E-16</v>
      </c>
      <c r="CH77" s="2">
        <f t="shared" si="50"/>
        <v>6.3463908448737002E-17</v>
      </c>
      <c r="CI77" s="2">
        <f t="shared" si="50"/>
        <v>7.8273142566784266E-18</v>
      </c>
      <c r="CJ77" s="2">
        <f t="shared" si="50"/>
        <v>9.6605234327479577E-19</v>
      </c>
      <c r="CK77" s="2">
        <f t="shared" si="50"/>
        <v>1.1930953386661687E-19</v>
      </c>
    </row>
    <row r="78" spans="1:89" x14ac:dyDescent="0.25">
      <c r="A78" s="5">
        <f t="shared" si="16"/>
        <v>96</v>
      </c>
      <c r="B78" s="5">
        <f t="shared" si="17"/>
        <v>217</v>
      </c>
      <c r="C78" s="8">
        <f t="shared" si="45"/>
        <v>490.16</v>
      </c>
      <c r="D78" s="2">
        <f t="shared" ref="D78:D103" si="51">($B78-$B77)/($A78-$A77)/31600000000000</f>
        <v>6.3291139240506327E-14</v>
      </c>
      <c r="E78" s="2">
        <f t="shared" si="46"/>
        <v>0.71405911288068358</v>
      </c>
      <c r="F78" s="2">
        <f t="shared" ref="F78:F103" si="52">EXP((-1.5)+3.7*E78)</f>
        <v>3.1330868031244554</v>
      </c>
      <c r="G78" s="7">
        <f t="shared" si="47"/>
        <v>0.495972427309327</v>
      </c>
      <c r="H78" s="10"/>
      <c r="I78" s="6">
        <f t="shared" si="48"/>
        <v>217</v>
      </c>
      <c r="J78" s="2">
        <f t="shared" si="49"/>
        <v>0.03</v>
      </c>
      <c r="K78" s="2">
        <f t="shared" si="49"/>
        <v>0.04</v>
      </c>
      <c r="L78" s="2">
        <f t="shared" si="49"/>
        <v>4.4999999999999998E-2</v>
      </c>
      <c r="M78" s="2">
        <f t="shared" si="49"/>
        <v>4.4999999999999998E-2</v>
      </c>
      <c r="N78" s="2">
        <f t="shared" si="49"/>
        <v>4.4999999999999998E-2</v>
      </c>
      <c r="O78" s="2">
        <f t="shared" si="49"/>
        <v>0.04</v>
      </c>
      <c r="P78" s="2">
        <f t="shared" si="49"/>
        <v>4.4999999999999998E-2</v>
      </c>
      <c r="Q78" s="2">
        <f t="shared" si="49"/>
        <v>0.05</v>
      </c>
      <c r="R78" s="2">
        <f t="shared" si="49"/>
        <v>5.5E-2</v>
      </c>
      <c r="S78" s="2">
        <f t="shared" si="49"/>
        <v>0.06</v>
      </c>
      <c r="T78" s="2">
        <f t="shared" si="49"/>
        <v>7.0000000000000007E-2</v>
      </c>
      <c r="U78" s="2">
        <f t="shared" si="49"/>
        <v>0.08</v>
      </c>
      <c r="V78" s="2">
        <f t="shared" si="49"/>
        <v>6.9907163194854433E-2</v>
      </c>
      <c r="W78" s="2">
        <f t="shared" si="49"/>
        <v>3.3703411549118212E-2</v>
      </c>
      <c r="X78" s="2">
        <f t="shared" si="49"/>
        <v>4.8844139546366742E-3</v>
      </c>
      <c r="Y78" s="2">
        <f t="shared" si="44"/>
        <v>5.0953834041800761E-4</v>
      </c>
      <c r="Z78" s="2">
        <f t="shared" si="44"/>
        <v>4.7965931240997461E-5</v>
      </c>
      <c r="AA78" s="2">
        <f t="shared" si="44"/>
        <v>5.9953782065080836E-6</v>
      </c>
      <c r="AB78" s="2">
        <f t="shared" si="44"/>
        <v>6.2453220877056743E-7</v>
      </c>
      <c r="AC78" s="2">
        <f t="shared" si="44"/>
        <v>0</v>
      </c>
      <c r="AD78" s="2">
        <f t="shared" si="43"/>
        <v>524616773729.03442</v>
      </c>
      <c r="AE78" s="2">
        <f t="shared" si="43"/>
        <v>64232111947.039146</v>
      </c>
      <c r="AF78" s="2">
        <f t="shared" si="43"/>
        <v>7880749495.9102659</v>
      </c>
      <c r="AG78" s="2">
        <f t="shared" si="43"/>
        <v>968747499.63914108</v>
      </c>
      <c r="AH78" s="2">
        <f t="shared" si="43"/>
        <v>119292583.13115738</v>
      </c>
      <c r="AI78" s="2">
        <f t="shared" si="43"/>
        <v>14713505.182362799</v>
      </c>
      <c r="AJ78" s="2">
        <f t="shared" si="43"/>
        <v>1817463.1455378556</v>
      </c>
      <c r="AK78" s="2">
        <f t="shared" si="43"/>
        <v>224809.45706205736</v>
      </c>
      <c r="AL78" s="2">
        <f t="shared" si="43"/>
        <v>27843.304458539216</v>
      </c>
      <c r="AM78" s="2">
        <f t="shared" si="43"/>
        <v>3452.6000395961983</v>
      </c>
      <c r="AN78" s="2">
        <f t="shared" si="43"/>
        <v>428.60464336205996</v>
      </c>
      <c r="AO78" s="2">
        <f t="shared" si="43"/>
        <v>53.262513846055107</v>
      </c>
      <c r="AP78" s="2">
        <f t="shared" si="43"/>
        <v>6.6254073526949799</v>
      </c>
      <c r="AQ78" s="2">
        <f t="shared" si="43"/>
        <v>0.82490534814882999</v>
      </c>
      <c r="AR78" s="2">
        <f t="shared" si="43"/>
        <v>0.10279523003250804</v>
      </c>
      <c r="AS78" s="2">
        <f t="shared" si="43"/>
        <v>1.2820288339726498E-2</v>
      </c>
      <c r="AT78" s="2">
        <f t="shared" si="42"/>
        <v>1.600143922408277E-3</v>
      </c>
      <c r="AU78" s="2">
        <f t="shared" si="42"/>
        <v>1.9986591207771617E-4</v>
      </c>
      <c r="AV78" s="2">
        <f t="shared" si="42"/>
        <v>2.4981600388439333E-5</v>
      </c>
      <c r="AW78" s="2">
        <f t="shared" si="42"/>
        <v>3.1245559473145598E-6</v>
      </c>
      <c r="AX78" s="6">
        <f t="shared" si="41"/>
        <v>41.069957826903099</v>
      </c>
      <c r="AY78" s="6">
        <f t="shared" si="41"/>
        <v>43.123455718248252</v>
      </c>
      <c r="AZ78" s="6">
        <f t="shared" si="41"/>
        <v>45.176953609593411</v>
      </c>
      <c r="BA78" s="6">
        <f t="shared" si="41"/>
        <v>47.230451500938564</v>
      </c>
      <c r="BB78" s="6">
        <f t="shared" si="41"/>
        <v>49.283949392283716</v>
      </c>
      <c r="BC78" s="6">
        <f t="shared" si="41"/>
        <v>51.337447283628876</v>
      </c>
      <c r="BD78" s="6">
        <f t="shared" si="41"/>
        <v>53.390945174974028</v>
      </c>
      <c r="BE78" s="6">
        <f t="shared" si="41"/>
        <v>55.444443066319188</v>
      </c>
      <c r="BF78" s="6">
        <f t="shared" si="41"/>
        <v>57.497940957664348</v>
      </c>
      <c r="BG78" s="6">
        <f t="shared" si="41"/>
        <v>59.5514388490095</v>
      </c>
      <c r="BH78" s="6">
        <f t="shared" si="41"/>
        <v>61.604936740354653</v>
      </c>
      <c r="BI78" s="6">
        <f t="shared" si="41"/>
        <v>63.658434631699812</v>
      </c>
      <c r="BJ78" s="6">
        <f t="shared" si="41"/>
        <v>65.711932523044965</v>
      </c>
      <c r="BK78" s="6">
        <f t="shared" si="41"/>
        <v>67.765430414390124</v>
      </c>
      <c r="BL78" s="6">
        <f t="shared" si="41"/>
        <v>69.81892830573527</v>
      </c>
      <c r="BM78" s="6">
        <f t="shared" si="41"/>
        <v>71.872426197080429</v>
      </c>
      <c r="BN78" s="6">
        <f t="shared" ref="BN78:BQ102" si="53">Z$8/$C78</f>
        <v>73.925924088425589</v>
      </c>
      <c r="BO78" s="6">
        <f t="shared" si="53"/>
        <v>75.979421979770734</v>
      </c>
      <c r="BP78" s="6">
        <f t="shared" si="53"/>
        <v>78.032919871115894</v>
      </c>
      <c r="BQ78" s="6">
        <f t="shared" si="53"/>
        <v>80.086417762461053</v>
      </c>
      <c r="BR78" s="2">
        <f t="shared" si="36"/>
        <v>3.320359327400213E-2</v>
      </c>
      <c r="BS78" s="2">
        <f t="shared" si="36"/>
        <v>4.0653235409522119E-3</v>
      </c>
      <c r="BT78" s="2">
        <f t="shared" si="35"/>
        <v>4.9878161366521728E-4</v>
      </c>
      <c r="BU78" s="2">
        <f t="shared" si="35"/>
        <v>6.1313132888553528E-5</v>
      </c>
      <c r="BV78" s="2">
        <f t="shared" si="35"/>
        <v>7.5501634893137666E-6</v>
      </c>
      <c r="BW78" s="2">
        <f t="shared" si="35"/>
        <v>9.3123450521283565E-7</v>
      </c>
      <c r="BX78" s="2">
        <f t="shared" si="35"/>
        <v>1.1502931300872504E-7</v>
      </c>
      <c r="BY78" s="2">
        <f t="shared" si="35"/>
        <v>1.4228446649497302E-8</v>
      </c>
      <c r="BZ78" s="2">
        <f t="shared" si="35"/>
        <v>1.762234459401216E-9</v>
      </c>
      <c r="CA78" s="2">
        <f t="shared" si="35"/>
        <v>2.1851898984786064E-10</v>
      </c>
      <c r="CB78" s="2">
        <f t="shared" si="35"/>
        <v>2.7126876162155696E-11</v>
      </c>
      <c r="CC78" s="2">
        <f t="shared" si="35"/>
        <v>3.3710451801300699E-12</v>
      </c>
      <c r="CD78" s="2">
        <f t="shared" si="35"/>
        <v>4.1932957928449245E-13</v>
      </c>
      <c r="CE78" s="2">
        <f t="shared" si="35"/>
        <v>5.2209199249925951E-14</v>
      </c>
      <c r="CF78" s="2">
        <f t="shared" si="50"/>
        <v>6.5060272172473435E-15</v>
      </c>
      <c r="CG78" s="2">
        <f t="shared" si="50"/>
        <v>8.1141065441306953E-16</v>
      </c>
      <c r="CH78" s="2">
        <f t="shared" si="50"/>
        <v>1.012749317979922E-16</v>
      </c>
      <c r="CI78" s="2">
        <f t="shared" si="50"/>
        <v>1.2649741270741528E-17</v>
      </c>
      <c r="CJ78" s="2">
        <f t="shared" si="50"/>
        <v>1.5811139486354009E-18</v>
      </c>
      <c r="CK78" s="2">
        <f t="shared" si="50"/>
        <v>1.9775670552623797E-19</v>
      </c>
    </row>
    <row r="79" spans="1:89" x14ac:dyDescent="0.25">
      <c r="A79" s="5">
        <f t="shared" ref="A79:A103" si="54">A78+1.5</f>
        <v>97.5</v>
      </c>
      <c r="B79" s="5">
        <f t="shared" ref="B79:B103" si="55">B78+3</f>
        <v>220</v>
      </c>
      <c r="C79" s="8">
        <f t="shared" si="45"/>
        <v>493.16</v>
      </c>
      <c r="D79" s="2">
        <f t="shared" si="51"/>
        <v>6.3291139240506327E-14</v>
      </c>
      <c r="E79" s="2">
        <f t="shared" si="46"/>
        <v>0.72622846014882736</v>
      </c>
      <c r="F79" s="2">
        <f t="shared" si="52"/>
        <v>3.2773832113015198</v>
      </c>
      <c r="G79" s="7">
        <f t="shared" si="47"/>
        <v>0.51552722466692824</v>
      </c>
      <c r="H79" s="10"/>
      <c r="I79" s="6">
        <f t="shared" si="48"/>
        <v>220</v>
      </c>
      <c r="J79" s="2">
        <f t="shared" si="49"/>
        <v>0.03</v>
      </c>
      <c r="K79" s="2">
        <f t="shared" si="49"/>
        <v>0.04</v>
      </c>
      <c r="L79" s="2">
        <f t="shared" si="49"/>
        <v>4.4999999999999998E-2</v>
      </c>
      <c r="M79" s="2">
        <f t="shared" si="49"/>
        <v>4.4999999999999998E-2</v>
      </c>
      <c r="N79" s="2">
        <f t="shared" si="49"/>
        <v>4.4999999999999998E-2</v>
      </c>
      <c r="O79" s="2">
        <f t="shared" si="49"/>
        <v>0.04</v>
      </c>
      <c r="P79" s="2">
        <f t="shared" si="49"/>
        <v>4.4999999999999998E-2</v>
      </c>
      <c r="Q79" s="2">
        <f t="shared" si="49"/>
        <v>0.05</v>
      </c>
      <c r="R79" s="2">
        <f t="shared" si="49"/>
        <v>5.5E-2</v>
      </c>
      <c r="S79" s="2">
        <f t="shared" si="49"/>
        <v>0.06</v>
      </c>
      <c r="T79" s="2">
        <f t="shared" si="49"/>
        <v>7.0000000000000007E-2</v>
      </c>
      <c r="U79" s="2">
        <f t="shared" si="49"/>
        <v>0.08</v>
      </c>
      <c r="V79" s="2">
        <f t="shared" si="49"/>
        <v>6.9996825011272884E-2</v>
      </c>
      <c r="W79" s="2">
        <f t="shared" si="49"/>
        <v>4.2995048521531347E-2</v>
      </c>
      <c r="X79" s="2">
        <f t="shared" si="49"/>
        <v>7.3542259304325676E-3</v>
      </c>
      <c r="Y79" s="2">
        <f t="shared" si="44"/>
        <v>7.9563248077904711E-4</v>
      </c>
      <c r="Z79" s="2">
        <f t="shared" si="44"/>
        <v>7.6079250940754844E-5</v>
      </c>
      <c r="AA79" s="2">
        <f t="shared" si="44"/>
        <v>9.6328400486234145E-6</v>
      </c>
      <c r="AB79" s="2">
        <f t="shared" si="44"/>
        <v>1.0161138221331801E-6</v>
      </c>
      <c r="AC79" s="2">
        <f t="shared" si="44"/>
        <v>0</v>
      </c>
      <c r="AD79" s="2">
        <f t="shared" si="43"/>
        <v>681595836461.00854</v>
      </c>
      <c r="AE79" s="2">
        <f t="shared" si="43"/>
        <v>84502058955.418564</v>
      </c>
      <c r="AF79" s="2">
        <f t="shared" si="43"/>
        <v>10498143599.616644</v>
      </c>
      <c r="AG79" s="2">
        <f t="shared" si="43"/>
        <v>1306727692.4930477</v>
      </c>
      <c r="AH79" s="2">
        <f t="shared" si="43"/>
        <v>162936025.75886211</v>
      </c>
      <c r="AI79" s="2">
        <f t="shared" si="43"/>
        <v>20349263.644872978</v>
      </c>
      <c r="AJ79" s="2">
        <f t="shared" si="43"/>
        <v>2545228.4727206901</v>
      </c>
      <c r="AK79" s="2">
        <f t="shared" si="43"/>
        <v>318789.57058320893</v>
      </c>
      <c r="AL79" s="2">
        <f t="shared" si="43"/>
        <v>39979.601104227622</v>
      </c>
      <c r="AM79" s="2">
        <f t="shared" si="43"/>
        <v>5019.8635143209058</v>
      </c>
      <c r="AN79" s="2">
        <f t="shared" si="43"/>
        <v>631.00135405992125</v>
      </c>
      <c r="AO79" s="2">
        <f t="shared" si="43"/>
        <v>79.400401924278043</v>
      </c>
      <c r="AP79" s="2">
        <f t="shared" si="43"/>
        <v>10.000946439206297</v>
      </c>
      <c r="AQ79" s="2">
        <f t="shared" si="43"/>
        <v>1.2608399971355131</v>
      </c>
      <c r="AR79" s="2">
        <f t="shared" si="43"/>
        <v>0.15909482034877767</v>
      </c>
      <c r="AS79" s="2">
        <f t="shared" si="43"/>
        <v>2.0091297217198215E-2</v>
      </c>
      <c r="AT79" s="2">
        <f t="shared" si="42"/>
        <v>2.5391960628276776E-3</v>
      </c>
      <c r="AU79" s="2">
        <f t="shared" si="42"/>
        <v>3.2114623021829215E-4</v>
      </c>
      <c r="AV79" s="2">
        <f t="shared" si="42"/>
        <v>4.0645378897527328E-5</v>
      </c>
      <c r="AW79" s="2">
        <f t="shared" si="42"/>
        <v>5.1476138886137711E-6</v>
      </c>
      <c r="AX79" s="6">
        <f t="shared" ref="AX79:BM94" si="56">J$8/$C79</f>
        <v>40.820120302609347</v>
      </c>
      <c r="AY79" s="6">
        <f t="shared" si="56"/>
        <v>42.86112631773981</v>
      </c>
      <c r="AZ79" s="6">
        <f t="shared" si="56"/>
        <v>44.902132332870274</v>
      </c>
      <c r="BA79" s="6">
        <f t="shared" si="56"/>
        <v>46.943138348000744</v>
      </c>
      <c r="BB79" s="6">
        <f t="shared" si="56"/>
        <v>48.984144363131207</v>
      </c>
      <c r="BC79" s="6">
        <f t="shared" si="56"/>
        <v>51.025150378261678</v>
      </c>
      <c r="BD79" s="6">
        <f t="shared" si="56"/>
        <v>53.066156393392141</v>
      </c>
      <c r="BE79" s="6">
        <f t="shared" si="56"/>
        <v>55.107162408522619</v>
      </c>
      <c r="BF79" s="6">
        <f t="shared" si="56"/>
        <v>57.148168423653082</v>
      </c>
      <c r="BG79" s="6">
        <f t="shared" si="56"/>
        <v>59.189174438783553</v>
      </c>
      <c r="BH79" s="6">
        <f t="shared" si="56"/>
        <v>61.230180453914016</v>
      </c>
      <c r="BI79" s="6">
        <f t="shared" si="56"/>
        <v>63.271186469044487</v>
      </c>
      <c r="BJ79" s="6">
        <f t="shared" si="56"/>
        <v>65.312192484174957</v>
      </c>
      <c r="BK79" s="6">
        <f t="shared" si="56"/>
        <v>67.353198499305421</v>
      </c>
      <c r="BL79" s="6">
        <f t="shared" si="56"/>
        <v>69.394204514435884</v>
      </c>
      <c r="BM79" s="6">
        <f t="shared" si="56"/>
        <v>71.435210529566348</v>
      </c>
      <c r="BN79" s="6">
        <f t="shared" si="53"/>
        <v>73.476216544696825</v>
      </c>
      <c r="BO79" s="6">
        <f t="shared" si="53"/>
        <v>75.517222559827289</v>
      </c>
      <c r="BP79" s="6">
        <f t="shared" si="53"/>
        <v>77.558228574957752</v>
      </c>
      <c r="BQ79" s="6">
        <f t="shared" si="53"/>
        <v>79.599234590088216</v>
      </c>
      <c r="BR79" s="2">
        <f t="shared" si="36"/>
        <v>4.3138976991215681E-2</v>
      </c>
      <c r="BS79" s="2">
        <f t="shared" si="36"/>
        <v>5.3482315794572384E-3</v>
      </c>
      <c r="BT79" s="2">
        <f t="shared" si="35"/>
        <v>6.6443946833017787E-4</v>
      </c>
      <c r="BU79" s="2">
        <f t="shared" si="35"/>
        <v>8.2704284335003309E-5</v>
      </c>
      <c r="BV79" s="2">
        <f t="shared" si="35"/>
        <v>1.0312406693598876E-5</v>
      </c>
      <c r="BW79" s="2">
        <f t="shared" si="35"/>
        <v>1.2879280787894292E-6</v>
      </c>
      <c r="BX79" s="2">
        <f t="shared" si="35"/>
        <v>1.6109040966586644E-7</v>
      </c>
      <c r="BY79" s="2">
        <f t="shared" si="35"/>
        <v>2.0176555100203097E-8</v>
      </c>
      <c r="BZ79" s="2">
        <f t="shared" si="35"/>
        <v>2.5303545002675708E-9</v>
      </c>
      <c r="CA79" s="2">
        <f t="shared" si="35"/>
        <v>3.1771288065322188E-10</v>
      </c>
      <c r="CB79" s="2">
        <f t="shared" si="35"/>
        <v>3.993679456075451E-11</v>
      </c>
      <c r="CC79" s="2">
        <f t="shared" si="35"/>
        <v>5.025341893941648E-12</v>
      </c>
      <c r="CD79" s="2">
        <f t="shared" si="35"/>
        <v>6.3297129362065177E-13</v>
      </c>
      <c r="CE79" s="2">
        <f t="shared" si="35"/>
        <v>7.9799999818703354E-14</v>
      </c>
      <c r="CF79" s="2">
        <f t="shared" si="50"/>
        <v>1.0069292427137826E-14</v>
      </c>
      <c r="CG79" s="2">
        <f t="shared" si="50"/>
        <v>1.2716010896960896E-15</v>
      </c>
      <c r="CH79" s="2">
        <f t="shared" si="50"/>
        <v>1.6070861157137198E-16</v>
      </c>
      <c r="CI79" s="2">
        <f t="shared" si="50"/>
        <v>2.0325710773309626E-17</v>
      </c>
      <c r="CJ79" s="2">
        <f t="shared" si="50"/>
        <v>2.57249233528654E-18</v>
      </c>
      <c r="CK79" s="2">
        <f t="shared" si="50"/>
        <v>3.2579834738061847E-19</v>
      </c>
    </row>
    <row r="80" spans="1:89" x14ac:dyDescent="0.25">
      <c r="A80" s="5">
        <f t="shared" si="54"/>
        <v>99</v>
      </c>
      <c r="B80" s="5">
        <f t="shared" si="55"/>
        <v>223</v>
      </c>
      <c r="C80" s="8">
        <f t="shared" si="45"/>
        <v>496.16</v>
      </c>
      <c r="D80" s="2">
        <f t="shared" si="51"/>
        <v>6.3291139240506327E-14</v>
      </c>
      <c r="E80" s="2">
        <f t="shared" si="46"/>
        <v>0.73841399114793849</v>
      </c>
      <c r="F80" s="2">
        <f t="shared" si="52"/>
        <v>3.4285305806595847</v>
      </c>
      <c r="G80" s="7">
        <f t="shared" si="47"/>
        <v>0.53510802749323572</v>
      </c>
      <c r="H80" s="10"/>
      <c r="I80" s="6">
        <f t="shared" si="48"/>
        <v>223</v>
      </c>
      <c r="J80" s="2">
        <f t="shared" si="49"/>
        <v>0.03</v>
      </c>
      <c r="K80" s="2">
        <f t="shared" si="49"/>
        <v>0.04</v>
      </c>
      <c r="L80" s="2">
        <f t="shared" si="49"/>
        <v>4.4999999999999998E-2</v>
      </c>
      <c r="M80" s="2">
        <f t="shared" si="49"/>
        <v>4.4999999999999998E-2</v>
      </c>
      <c r="N80" s="2">
        <f t="shared" si="49"/>
        <v>4.4999999999999998E-2</v>
      </c>
      <c r="O80" s="2">
        <f t="shared" si="49"/>
        <v>0.04</v>
      </c>
      <c r="P80" s="2">
        <f t="shared" si="49"/>
        <v>4.4999999999999998E-2</v>
      </c>
      <c r="Q80" s="2">
        <f t="shared" si="49"/>
        <v>0.05</v>
      </c>
      <c r="R80" s="2">
        <f t="shared" si="49"/>
        <v>5.5E-2</v>
      </c>
      <c r="S80" s="2">
        <f t="shared" si="49"/>
        <v>0.06</v>
      </c>
      <c r="T80" s="2">
        <f t="shared" si="49"/>
        <v>7.0000000000000007E-2</v>
      </c>
      <c r="U80" s="2">
        <f t="shared" si="49"/>
        <v>0.08</v>
      </c>
      <c r="V80" s="2">
        <f t="shared" si="49"/>
        <v>6.9999979060288264E-2</v>
      </c>
      <c r="W80" s="2">
        <f t="shared" si="49"/>
        <v>5.1180915671146646E-2</v>
      </c>
      <c r="X80" s="2">
        <f t="shared" si="49"/>
        <v>1.0862793341987448E-2</v>
      </c>
      <c r="Y80" s="2">
        <f t="shared" si="44"/>
        <v>1.2332951700926077E-3</v>
      </c>
      <c r="Z80" s="2">
        <f t="shared" si="44"/>
        <v>1.1997503748454207E-4</v>
      </c>
      <c r="AA80" s="2">
        <f t="shared" si="44"/>
        <v>1.538924213298709E-5</v>
      </c>
      <c r="AB80" s="2">
        <f t="shared" si="44"/>
        <v>1.6436248059442661E-6</v>
      </c>
      <c r="AC80" s="2">
        <f t="shared" si="44"/>
        <v>0</v>
      </c>
      <c r="AD80" s="2">
        <f t="shared" si="43"/>
        <v>882810497860.35181</v>
      </c>
      <c r="AE80" s="2">
        <f t="shared" si="43"/>
        <v>110808371649.61942</v>
      </c>
      <c r="AF80" s="2">
        <f t="shared" si="43"/>
        <v>13937410056.650244</v>
      </c>
      <c r="AG80" s="2">
        <f t="shared" si="43"/>
        <v>1756380343.9018044</v>
      </c>
      <c r="AH80" s="2">
        <f t="shared" si="43"/>
        <v>221724742.46700466</v>
      </c>
      <c r="AI80" s="2">
        <f t="shared" si="43"/>
        <v>28035545.163083296</v>
      </c>
      <c r="AJ80" s="2">
        <f t="shared" si="43"/>
        <v>3550177.5993370349</v>
      </c>
      <c r="AK80" s="2">
        <f t="shared" si="43"/>
        <v>450184.11960985605</v>
      </c>
      <c r="AL80" s="2">
        <f t="shared" si="43"/>
        <v>57159.321824215906</v>
      </c>
      <c r="AM80" s="2">
        <f t="shared" si="43"/>
        <v>7266.1250858712247</v>
      </c>
      <c r="AN80" s="2">
        <f t="shared" si="43"/>
        <v>924.70546812819316</v>
      </c>
      <c r="AO80" s="2">
        <f t="shared" si="43"/>
        <v>117.803406565892</v>
      </c>
      <c r="AP80" s="2">
        <f t="shared" si="43"/>
        <v>15.022358360893111</v>
      </c>
      <c r="AQ80" s="2">
        <f t="shared" si="43"/>
        <v>1.9174265151831422</v>
      </c>
      <c r="AR80" s="2">
        <f t="shared" si="43"/>
        <v>0.2449494139678744</v>
      </c>
      <c r="AS80" s="2">
        <f t="shared" si="43"/>
        <v>3.131769882349926E-2</v>
      </c>
      <c r="AT80" s="2">
        <f t="shared" si="42"/>
        <v>4.007185972337032E-3</v>
      </c>
      <c r="AU80" s="2">
        <f t="shared" si="42"/>
        <v>5.1310635431959281E-4</v>
      </c>
      <c r="AV80" s="2">
        <f t="shared" si="42"/>
        <v>6.5747153534526109E-5</v>
      </c>
      <c r="AW80" s="2">
        <f t="shared" si="42"/>
        <v>8.4301028905762188E-6</v>
      </c>
      <c r="AX80" s="6">
        <f t="shared" si="56"/>
        <v>40.573304031834134</v>
      </c>
      <c r="AY80" s="6">
        <f t="shared" si="56"/>
        <v>42.601969233425841</v>
      </c>
      <c r="AZ80" s="6">
        <f t="shared" si="56"/>
        <v>44.630634435017548</v>
      </c>
      <c r="BA80" s="6">
        <f t="shared" si="56"/>
        <v>46.659299636609255</v>
      </c>
      <c r="BB80" s="6">
        <f t="shared" si="56"/>
        <v>48.687964838200962</v>
      </c>
      <c r="BC80" s="6">
        <f t="shared" si="56"/>
        <v>50.716630039792662</v>
      </c>
      <c r="BD80" s="6">
        <f t="shared" si="56"/>
        <v>52.745295241384369</v>
      </c>
      <c r="BE80" s="6">
        <f t="shared" si="56"/>
        <v>54.773960442976083</v>
      </c>
      <c r="BF80" s="6">
        <f t="shared" si="56"/>
        <v>56.80262564456779</v>
      </c>
      <c r="BG80" s="6">
        <f t="shared" si="56"/>
        <v>58.831290846159497</v>
      </c>
      <c r="BH80" s="6">
        <f t="shared" si="56"/>
        <v>60.859956047751204</v>
      </c>
      <c r="BI80" s="6">
        <f t="shared" si="56"/>
        <v>62.888621249342911</v>
      </c>
      <c r="BJ80" s="6">
        <f t="shared" si="56"/>
        <v>64.917286450934611</v>
      </c>
      <c r="BK80" s="6">
        <f t="shared" si="56"/>
        <v>66.945951652526318</v>
      </c>
      <c r="BL80" s="6">
        <f t="shared" si="56"/>
        <v>68.974616854118025</v>
      </c>
      <c r="BM80" s="6">
        <f t="shared" si="56"/>
        <v>71.003282055709732</v>
      </c>
      <c r="BN80" s="6">
        <f t="shared" si="53"/>
        <v>73.031947257301439</v>
      </c>
      <c r="BO80" s="6">
        <f t="shared" si="53"/>
        <v>75.060612458893146</v>
      </c>
      <c r="BP80" s="6">
        <f t="shared" si="53"/>
        <v>77.089277660484854</v>
      </c>
      <c r="BQ80" s="6">
        <f t="shared" si="53"/>
        <v>79.117942862076561</v>
      </c>
      <c r="BR80" s="2">
        <f t="shared" si="36"/>
        <v>5.5874082143072851E-2</v>
      </c>
      <c r="BS80" s="2">
        <f t="shared" si="36"/>
        <v>7.0131880790902041E-3</v>
      </c>
      <c r="BT80" s="2">
        <f t="shared" si="35"/>
        <v>8.821145605474943E-4</v>
      </c>
      <c r="BU80" s="2">
        <f t="shared" si="35"/>
        <v>1.1116331290517778E-4</v>
      </c>
      <c r="BV80" s="2">
        <f t="shared" si="35"/>
        <v>1.4033211548544606E-5</v>
      </c>
      <c r="BW80" s="2">
        <f t="shared" si="35"/>
        <v>1.7744015926002088E-6</v>
      </c>
      <c r="BX80" s="2">
        <f t="shared" si="35"/>
        <v>2.2469478476816674E-7</v>
      </c>
      <c r="BY80" s="2">
        <f t="shared" si="35"/>
        <v>2.8492665798092156E-8</v>
      </c>
      <c r="BZ80" s="2">
        <f t="shared" ref="BZ80:CE103" si="57">$L$4*$C80*EXP((-BF80))*(1-(BF80^4+8.57333*BF80^3+18.05902*BF80^2+8.63476*BF80+0.26777)/(BF80^4+9.57332*BF80^3+25.63295*BF80^2+21.09965*BF80+3.958497))</f>
        <v>3.6176785964693609E-9</v>
      </c>
      <c r="CA80" s="2">
        <f t="shared" si="57"/>
        <v>4.5988133454881172E-10</v>
      </c>
      <c r="CB80" s="2">
        <f t="shared" si="57"/>
        <v>5.852566253975906E-11</v>
      </c>
      <c r="CC80" s="2">
        <f t="shared" si="57"/>
        <v>7.4559118079678477E-12</v>
      </c>
      <c r="CD80" s="2">
        <f t="shared" si="57"/>
        <v>9.5078217474007036E-13</v>
      </c>
      <c r="CE80" s="2">
        <f t="shared" si="57"/>
        <v>1.2135610855589508E-13</v>
      </c>
      <c r="CF80" s="2">
        <f t="shared" si="50"/>
        <v>1.5503127466321163E-14</v>
      </c>
      <c r="CG80" s="2">
        <f t="shared" si="50"/>
        <v>1.9821328369303328E-15</v>
      </c>
      <c r="CH80" s="2">
        <f t="shared" si="50"/>
        <v>2.5361936533778682E-16</v>
      </c>
      <c r="CI80" s="2">
        <f t="shared" si="50"/>
        <v>3.2475085716429919E-17</v>
      </c>
      <c r="CJ80" s="2">
        <f t="shared" si="50"/>
        <v>4.1612122490206404E-18</v>
      </c>
      <c r="CK80" s="2">
        <f t="shared" si="50"/>
        <v>5.3355081585925432E-19</v>
      </c>
    </row>
    <row r="81" spans="1:89" x14ac:dyDescent="0.25">
      <c r="A81" s="5">
        <f t="shared" si="54"/>
        <v>100.5</v>
      </c>
      <c r="B81" s="5">
        <f t="shared" si="55"/>
        <v>226</v>
      </c>
      <c r="C81" s="8">
        <f t="shared" si="45"/>
        <v>499.16</v>
      </c>
      <c r="D81" s="2">
        <f t="shared" si="51"/>
        <v>6.3291139240506327E-14</v>
      </c>
      <c r="E81" s="2">
        <f t="shared" si="46"/>
        <v>0.74945746485647069</v>
      </c>
      <c r="F81" s="2">
        <f t="shared" si="52"/>
        <v>3.5715248018537551</v>
      </c>
      <c r="G81" s="7">
        <f t="shared" si="47"/>
        <v>0.55285367035607469</v>
      </c>
      <c r="H81" s="10"/>
      <c r="I81" s="6">
        <f t="shared" si="48"/>
        <v>226</v>
      </c>
      <c r="J81" s="2">
        <f t="shared" si="49"/>
        <v>0.03</v>
      </c>
      <c r="K81" s="2">
        <f t="shared" si="49"/>
        <v>0.04</v>
      </c>
      <c r="L81" s="2">
        <f t="shared" si="49"/>
        <v>4.4999999999999998E-2</v>
      </c>
      <c r="M81" s="2">
        <f t="shared" si="49"/>
        <v>4.4999999999999998E-2</v>
      </c>
      <c r="N81" s="2">
        <f t="shared" si="49"/>
        <v>4.4999999999999998E-2</v>
      </c>
      <c r="O81" s="2">
        <f t="shared" si="49"/>
        <v>0.04</v>
      </c>
      <c r="P81" s="2">
        <f t="shared" si="49"/>
        <v>4.4999999999999998E-2</v>
      </c>
      <c r="Q81" s="2">
        <f t="shared" si="49"/>
        <v>0.05</v>
      </c>
      <c r="R81" s="2">
        <f t="shared" si="49"/>
        <v>5.5E-2</v>
      </c>
      <c r="S81" s="2">
        <f t="shared" si="49"/>
        <v>0.06</v>
      </c>
      <c r="T81" s="2">
        <f t="shared" si="49"/>
        <v>7.0000000000000007E-2</v>
      </c>
      <c r="U81" s="2">
        <f t="shared" si="49"/>
        <v>0.08</v>
      </c>
      <c r="V81" s="2">
        <f t="shared" si="49"/>
        <v>6.999999998763004E-2</v>
      </c>
      <c r="W81" s="2">
        <f t="shared" si="49"/>
        <v>5.6703493981859893E-2</v>
      </c>
      <c r="X81" s="2">
        <f t="shared" si="49"/>
        <v>1.5642759455743668E-2</v>
      </c>
      <c r="Y81" s="2">
        <f t="shared" si="44"/>
        <v>1.8960204230713451E-3</v>
      </c>
      <c r="Z81" s="2">
        <f t="shared" si="44"/>
        <v>1.8809964620627895E-4</v>
      </c>
      <c r="AA81" s="2">
        <f t="shared" si="44"/>
        <v>2.444785792797055E-5</v>
      </c>
      <c r="AB81" s="2">
        <f t="shared" si="44"/>
        <v>2.6435040314992667E-6</v>
      </c>
      <c r="AC81" s="2">
        <f t="shared" si="44"/>
        <v>0</v>
      </c>
      <c r="AD81" s="2">
        <f t="shared" si="43"/>
        <v>1139955498249.6443</v>
      </c>
      <c r="AE81" s="2">
        <f t="shared" si="43"/>
        <v>144841587335.65839</v>
      </c>
      <c r="AF81" s="2">
        <f t="shared" si="43"/>
        <v>18441771647.195553</v>
      </c>
      <c r="AG81" s="2">
        <f t="shared" si="43"/>
        <v>2352548623.5736961</v>
      </c>
      <c r="AH81" s="2">
        <f t="shared" si="43"/>
        <v>300630708.18458611</v>
      </c>
      <c r="AI81" s="2">
        <f t="shared" si="43"/>
        <v>38479287.987677716</v>
      </c>
      <c r="AJ81" s="2">
        <f t="shared" si="43"/>
        <v>4932495.2426762646</v>
      </c>
      <c r="AK81" s="2">
        <f t="shared" si="43"/>
        <v>633147.79871392297</v>
      </c>
      <c r="AL81" s="2">
        <f t="shared" si="43"/>
        <v>81376.707997816877</v>
      </c>
      <c r="AM81" s="2">
        <f t="shared" si="43"/>
        <v>10471.619294570894</v>
      </c>
      <c r="AN81" s="2">
        <f t="shared" si="43"/>
        <v>1349.0006213123504</v>
      </c>
      <c r="AO81" s="2">
        <f t="shared" si="43"/>
        <v>173.96591377092824</v>
      </c>
      <c r="AP81" s="2">
        <f t="shared" si="43"/>
        <v>22.456489945262991</v>
      </c>
      <c r="AQ81" s="2">
        <f t="shared" si="43"/>
        <v>2.9014814370374715</v>
      </c>
      <c r="AR81" s="2">
        <f t="shared" si="43"/>
        <v>0.3752102216577175</v>
      </c>
      <c r="AS81" s="2">
        <f t="shared" si="43"/>
        <v>4.856072659786758E-2</v>
      </c>
      <c r="AT81" s="2">
        <f t="shared" si="42"/>
        <v>6.2897271347518956E-3</v>
      </c>
      <c r="AU81" s="2">
        <f t="shared" si="42"/>
        <v>8.1526083241931756E-4</v>
      </c>
      <c r="AV81" s="2">
        <f t="shared" si="42"/>
        <v>1.0574575214494092E-4</v>
      </c>
      <c r="AW81" s="2">
        <f t="shared" si="42"/>
        <v>1.3725101334096972E-5</v>
      </c>
      <c r="AX81" s="6">
        <f t="shared" si="56"/>
        <v>40.329454540497686</v>
      </c>
      <c r="AY81" s="6">
        <f t="shared" si="56"/>
        <v>42.345927267522569</v>
      </c>
      <c r="AZ81" s="6">
        <f t="shared" si="56"/>
        <v>44.362399994547452</v>
      </c>
      <c r="BA81" s="6">
        <f t="shared" si="56"/>
        <v>46.378872721572336</v>
      </c>
      <c r="BB81" s="6">
        <f t="shared" si="56"/>
        <v>48.395345448597219</v>
      </c>
      <c r="BC81" s="6">
        <f t="shared" si="56"/>
        <v>50.411818175622102</v>
      </c>
      <c r="BD81" s="6">
        <f t="shared" si="56"/>
        <v>52.428290902646985</v>
      </c>
      <c r="BE81" s="6">
        <f t="shared" si="56"/>
        <v>54.444763629671876</v>
      </c>
      <c r="BF81" s="6">
        <f t="shared" si="56"/>
        <v>56.461236356696759</v>
      </c>
      <c r="BG81" s="6">
        <f t="shared" si="56"/>
        <v>58.477709083721642</v>
      </c>
      <c r="BH81" s="6">
        <f t="shared" si="56"/>
        <v>60.494181810746532</v>
      </c>
      <c r="BI81" s="6">
        <f t="shared" si="56"/>
        <v>62.510654537771416</v>
      </c>
      <c r="BJ81" s="6">
        <f t="shared" si="56"/>
        <v>64.527127264796292</v>
      </c>
      <c r="BK81" s="6">
        <f t="shared" si="56"/>
        <v>66.543599991821182</v>
      </c>
      <c r="BL81" s="6">
        <f t="shared" si="56"/>
        <v>68.560072718846058</v>
      </c>
      <c r="BM81" s="6">
        <f t="shared" si="56"/>
        <v>70.576545445870948</v>
      </c>
      <c r="BN81" s="6">
        <f t="shared" si="53"/>
        <v>72.593018172895839</v>
      </c>
      <c r="BO81" s="6">
        <f t="shared" si="53"/>
        <v>74.609490899920715</v>
      </c>
      <c r="BP81" s="6">
        <f t="shared" si="53"/>
        <v>76.625963626945605</v>
      </c>
      <c r="BQ81" s="6">
        <f t="shared" si="53"/>
        <v>78.642436353970481</v>
      </c>
      <c r="BR81" s="2">
        <f t="shared" si="36"/>
        <v>7.2149082167711612E-2</v>
      </c>
      <c r="BS81" s="2">
        <f t="shared" si="36"/>
        <v>9.1671890718774806E-3</v>
      </c>
      <c r="BT81" s="2">
        <f t="shared" si="36"/>
        <v>1.167200737164286E-3</v>
      </c>
      <c r="BU81" s="2">
        <f t="shared" si="36"/>
        <v>1.488954825046646E-4</v>
      </c>
      <c r="BV81" s="2">
        <f t="shared" si="36"/>
        <v>1.9027260011682672E-5</v>
      </c>
      <c r="BW81" s="2">
        <f t="shared" si="36"/>
        <v>2.435397973903653E-6</v>
      </c>
      <c r="BX81" s="2">
        <f t="shared" si="36"/>
        <v>3.1218324320735847E-7</v>
      </c>
      <c r="BY81" s="2">
        <f t="shared" si="36"/>
        <v>4.0072645488222975E-8</v>
      </c>
      <c r="BZ81" s="2">
        <f t="shared" si="57"/>
        <v>5.1504245568238532E-9</v>
      </c>
      <c r="CA81" s="2">
        <f t="shared" si="57"/>
        <v>6.6276071484625915E-10</v>
      </c>
      <c r="CB81" s="2">
        <f t="shared" si="57"/>
        <v>8.5379786159009523E-11</v>
      </c>
      <c r="CC81" s="2">
        <f t="shared" si="57"/>
        <v>1.1010500871577736E-11</v>
      </c>
      <c r="CD81" s="2">
        <f t="shared" si="57"/>
        <v>1.4212968319786704E-12</v>
      </c>
      <c r="CE81" s="2">
        <f t="shared" si="57"/>
        <v>1.8363806563528299E-13</v>
      </c>
      <c r="CF81" s="2">
        <f t="shared" si="50"/>
        <v>2.3747482383399841E-14</v>
      </c>
      <c r="CG81" s="2">
        <f t="shared" si="50"/>
        <v>3.0734637087257961E-15</v>
      </c>
      <c r="CH81" s="2">
        <f t="shared" si="50"/>
        <v>3.9808399587037309E-16</v>
      </c>
      <c r="CI81" s="2">
        <f t="shared" si="50"/>
        <v>5.1598786861982118E-17</v>
      </c>
      <c r="CJ81" s="2">
        <f t="shared" si="50"/>
        <v>6.6927691230975265E-18</v>
      </c>
      <c r="CK81" s="2">
        <f t="shared" si="50"/>
        <v>8.6867729962639058E-19</v>
      </c>
    </row>
    <row r="82" spans="1:89" x14ac:dyDescent="0.25">
      <c r="A82" s="5">
        <f t="shared" si="54"/>
        <v>102</v>
      </c>
      <c r="B82" s="5">
        <f t="shared" si="55"/>
        <v>229</v>
      </c>
      <c r="C82" s="8">
        <f t="shared" si="45"/>
        <v>502.16</v>
      </c>
      <c r="D82" s="2">
        <f t="shared" si="51"/>
        <v>6.3291139240506327E-14</v>
      </c>
      <c r="E82" s="2">
        <f t="shared" si="46"/>
        <v>0.75923951677457424</v>
      </c>
      <c r="F82" s="2">
        <f t="shared" si="52"/>
        <v>3.7031588996370433</v>
      </c>
      <c r="G82" s="7">
        <f t="shared" si="47"/>
        <v>0.56857234768405163</v>
      </c>
      <c r="H82" s="10"/>
      <c r="I82" s="6">
        <f t="shared" si="48"/>
        <v>229</v>
      </c>
      <c r="J82" s="2">
        <f t="shared" si="49"/>
        <v>0.03</v>
      </c>
      <c r="K82" s="2">
        <f t="shared" si="49"/>
        <v>0.04</v>
      </c>
      <c r="L82" s="2">
        <f t="shared" si="49"/>
        <v>4.4999999999999998E-2</v>
      </c>
      <c r="M82" s="2">
        <f t="shared" si="49"/>
        <v>4.4999999999999998E-2</v>
      </c>
      <c r="N82" s="2">
        <f t="shared" si="49"/>
        <v>4.4999999999999998E-2</v>
      </c>
      <c r="O82" s="2">
        <f t="shared" si="49"/>
        <v>0.04</v>
      </c>
      <c r="P82" s="2">
        <f t="shared" si="49"/>
        <v>4.4999999999999998E-2</v>
      </c>
      <c r="Q82" s="2">
        <f t="shared" si="49"/>
        <v>0.05</v>
      </c>
      <c r="R82" s="2">
        <f t="shared" si="49"/>
        <v>5.5E-2</v>
      </c>
      <c r="S82" s="2">
        <f t="shared" si="49"/>
        <v>0.06</v>
      </c>
      <c r="T82" s="2">
        <f t="shared" si="49"/>
        <v>7.0000000000000007E-2</v>
      </c>
      <c r="U82" s="2">
        <f t="shared" si="49"/>
        <v>0.08</v>
      </c>
      <c r="V82" s="2">
        <f t="shared" si="49"/>
        <v>6.9999999999999785E-2</v>
      </c>
      <c r="W82" s="2">
        <f t="shared" si="49"/>
        <v>5.9240316064338931E-2</v>
      </c>
      <c r="X82" s="2">
        <f t="shared" si="49"/>
        <v>2.1776300082888462E-2</v>
      </c>
      <c r="Y82" s="2">
        <f t="shared" si="44"/>
        <v>2.8868883384277179E-3</v>
      </c>
      <c r="Z82" s="2">
        <f t="shared" si="44"/>
        <v>2.9316066549529227E-4</v>
      </c>
      <c r="AA82" s="2">
        <f t="shared" si="44"/>
        <v>3.8623801927785135E-5</v>
      </c>
      <c r="AB82" s="2">
        <f t="shared" si="44"/>
        <v>4.2278214961860572E-6</v>
      </c>
      <c r="AC82" s="2">
        <f t="shared" si="44"/>
        <v>0</v>
      </c>
      <c r="AD82" s="2">
        <f t="shared" si="43"/>
        <v>1467613263340.8848</v>
      </c>
      <c r="AE82" s="2">
        <f t="shared" si="43"/>
        <v>188735687247.68762</v>
      </c>
      <c r="AF82" s="2">
        <f t="shared" si="43"/>
        <v>24322038879.376129</v>
      </c>
      <c r="AG82" s="2">
        <f t="shared" si="43"/>
        <v>3140307326.3135834</v>
      </c>
      <c r="AH82" s="2">
        <f t="shared" si="43"/>
        <v>406165239.50098848</v>
      </c>
      <c r="AI82" s="2">
        <f t="shared" si="43"/>
        <v>52617718.114060938</v>
      </c>
      <c r="AJ82" s="2">
        <f t="shared" si="43"/>
        <v>6826639.3634468736</v>
      </c>
      <c r="AK82" s="2">
        <f t="shared" si="43"/>
        <v>886911.83614290133</v>
      </c>
      <c r="AL82" s="2">
        <f t="shared" si="43"/>
        <v>115374.62843001515</v>
      </c>
      <c r="AM82" s="2">
        <f t="shared" si="43"/>
        <v>15026.529833284476</v>
      </c>
      <c r="AN82" s="2">
        <f t="shared" si="43"/>
        <v>1959.2573386562904</v>
      </c>
      <c r="AO82" s="2">
        <f t="shared" si="43"/>
        <v>255.72772468157621</v>
      </c>
      <c r="AP82" s="2">
        <f t="shared" si="43"/>
        <v>33.411017429386298</v>
      </c>
      <c r="AQ82" s="2">
        <f t="shared" si="43"/>
        <v>4.3691973685536656</v>
      </c>
      <c r="AR82" s="2">
        <f t="shared" si="43"/>
        <v>0.57186095784879587</v>
      </c>
      <c r="AS82" s="2">
        <f t="shared" si="43"/>
        <v>7.4909132878033025E-2</v>
      </c>
      <c r="AT82" s="2">
        <f t="shared" si="42"/>
        <v>9.8200817409601696E-3</v>
      </c>
      <c r="AU82" s="2">
        <f t="shared" si="42"/>
        <v>1.2882895530002322E-3</v>
      </c>
      <c r="AV82" s="2">
        <f t="shared" si="42"/>
        <v>1.6912716103953152E-4</v>
      </c>
      <c r="AW82" s="2">
        <f t="shared" si="42"/>
        <v>2.2217716851170327E-5</v>
      </c>
      <c r="AX82" s="6">
        <f t="shared" si="56"/>
        <v>40.088518656274545</v>
      </c>
      <c r="AY82" s="6">
        <f t="shared" si="56"/>
        <v>42.092944589088269</v>
      </c>
      <c r="AZ82" s="6">
        <f t="shared" si="56"/>
        <v>44.097370521901993</v>
      </c>
      <c r="BA82" s="6">
        <f t="shared" si="56"/>
        <v>46.101796454715725</v>
      </c>
      <c r="BB82" s="6">
        <f t="shared" si="56"/>
        <v>48.106222387529449</v>
      </c>
      <c r="BC82" s="6">
        <f t="shared" si="56"/>
        <v>50.110648320343174</v>
      </c>
      <c r="BD82" s="6">
        <f t="shared" si="56"/>
        <v>52.115074253156905</v>
      </c>
      <c r="BE82" s="6">
        <f t="shared" si="56"/>
        <v>54.119500185970637</v>
      </c>
      <c r="BF82" s="6">
        <f t="shared" si="56"/>
        <v>56.123926118784361</v>
      </c>
      <c r="BG82" s="6">
        <f t="shared" si="56"/>
        <v>58.128352051598092</v>
      </c>
      <c r="BH82" s="6">
        <f t="shared" si="56"/>
        <v>60.132777984411817</v>
      </c>
      <c r="BI82" s="6">
        <f t="shared" si="56"/>
        <v>62.137203917225541</v>
      </c>
      <c r="BJ82" s="6">
        <f t="shared" si="56"/>
        <v>64.141629850039266</v>
      </c>
      <c r="BK82" s="6">
        <f t="shared" si="56"/>
        <v>66.146055782852997</v>
      </c>
      <c r="BL82" s="6">
        <f t="shared" si="56"/>
        <v>68.150481715666729</v>
      </c>
      <c r="BM82" s="6">
        <f t="shared" si="56"/>
        <v>70.154907648480446</v>
      </c>
      <c r="BN82" s="6">
        <f t="shared" si="53"/>
        <v>72.159333581294177</v>
      </c>
      <c r="BO82" s="6">
        <f t="shared" si="53"/>
        <v>74.163759514107909</v>
      </c>
      <c r="BP82" s="6">
        <f t="shared" si="53"/>
        <v>76.168185446921626</v>
      </c>
      <c r="BQ82" s="6">
        <f t="shared" si="53"/>
        <v>78.172611379735358</v>
      </c>
      <c r="BR82" s="2">
        <f t="shared" si="36"/>
        <v>9.2886915401334424E-2</v>
      </c>
      <c r="BS82" s="2">
        <f t="shared" si="36"/>
        <v>1.194529666124642E-2</v>
      </c>
      <c r="BT82" s="2">
        <f t="shared" si="36"/>
        <v>1.5393695493276134E-3</v>
      </c>
      <c r="BU82" s="2">
        <f t="shared" si="36"/>
        <v>1.9875362824769543E-4</v>
      </c>
      <c r="BV82" s="2">
        <f t="shared" si="36"/>
        <v>2.5706660727910668E-5</v>
      </c>
      <c r="BW82" s="2">
        <f t="shared" si="36"/>
        <v>3.3302353236747429E-6</v>
      </c>
      <c r="BX82" s="2">
        <f t="shared" si="36"/>
        <v>4.3206578249663752E-7</v>
      </c>
      <c r="BY82" s="2">
        <f t="shared" si="36"/>
        <v>5.6133660515373507E-8</v>
      </c>
      <c r="BZ82" s="2">
        <f t="shared" si="57"/>
        <v>7.3021916727857691E-9</v>
      </c>
      <c r="CA82" s="2">
        <f t="shared" si="57"/>
        <v>9.5104619198003022E-10</v>
      </c>
      <c r="CB82" s="2">
        <f t="shared" si="57"/>
        <v>1.2400362902887913E-10</v>
      </c>
      <c r="CC82" s="2">
        <f t="shared" si="57"/>
        <v>1.6185299030479507E-11</v>
      </c>
      <c r="CD82" s="2">
        <f t="shared" si="57"/>
        <v>2.114621356290272E-12</v>
      </c>
      <c r="CE82" s="2">
        <f t="shared" si="57"/>
        <v>2.7653147902238386E-13</v>
      </c>
      <c r="CF82" s="2">
        <f t="shared" si="50"/>
        <v>3.6193731509417455E-14</v>
      </c>
      <c r="CG82" s="2">
        <f t="shared" si="50"/>
        <v>4.7410843593691788E-15</v>
      </c>
      <c r="CH82" s="2">
        <f t="shared" si="50"/>
        <v>6.2152416082026381E-16</v>
      </c>
      <c r="CI82" s="2">
        <f t="shared" si="50"/>
        <v>8.1537313481027341E-17</v>
      </c>
      <c r="CJ82" s="2">
        <f t="shared" si="50"/>
        <v>1.0704250698704526E-17</v>
      </c>
      <c r="CK82" s="2">
        <f t="shared" si="50"/>
        <v>1.4061846108335649E-18</v>
      </c>
    </row>
    <row r="83" spans="1:89" x14ac:dyDescent="0.25">
      <c r="A83" s="5">
        <f t="shared" si="54"/>
        <v>103.5</v>
      </c>
      <c r="B83" s="5">
        <f t="shared" si="55"/>
        <v>232</v>
      </c>
      <c r="C83" s="8">
        <f t="shared" si="45"/>
        <v>505.16</v>
      </c>
      <c r="D83" s="2">
        <f t="shared" si="51"/>
        <v>6.3291139240506327E-14</v>
      </c>
      <c r="E83" s="2">
        <f t="shared" si="46"/>
        <v>0.76877524001772368</v>
      </c>
      <c r="F83" s="2">
        <f t="shared" si="52"/>
        <v>3.8361466570896741</v>
      </c>
      <c r="G83" s="7">
        <f t="shared" si="47"/>
        <v>0.58389520203024026</v>
      </c>
      <c r="H83" s="10"/>
      <c r="I83" s="6">
        <f t="shared" si="48"/>
        <v>232</v>
      </c>
      <c r="J83" s="2">
        <f t="shared" si="49"/>
        <v>0.03</v>
      </c>
      <c r="K83" s="2">
        <f t="shared" si="49"/>
        <v>0.04</v>
      </c>
      <c r="L83" s="2">
        <f t="shared" si="49"/>
        <v>4.4999999999999998E-2</v>
      </c>
      <c r="M83" s="2">
        <f t="shared" si="49"/>
        <v>4.4999999999999998E-2</v>
      </c>
      <c r="N83" s="2">
        <f t="shared" si="49"/>
        <v>4.4999999999999998E-2</v>
      </c>
      <c r="O83" s="2">
        <f t="shared" si="49"/>
        <v>0.04</v>
      </c>
      <c r="P83" s="2">
        <f t="shared" si="49"/>
        <v>4.4999999999999998E-2</v>
      </c>
      <c r="Q83" s="2">
        <f t="shared" si="49"/>
        <v>0.05</v>
      </c>
      <c r="R83" s="2">
        <f t="shared" si="49"/>
        <v>5.5E-2</v>
      </c>
      <c r="S83" s="2">
        <f t="shared" si="49"/>
        <v>0.06</v>
      </c>
      <c r="T83" s="2">
        <f t="shared" si="49"/>
        <v>7.0000000000000007E-2</v>
      </c>
      <c r="U83" s="2">
        <f t="shared" si="49"/>
        <v>0.08</v>
      </c>
      <c r="V83" s="2">
        <f t="shared" si="49"/>
        <v>7.0000000000000007E-2</v>
      </c>
      <c r="W83" s="2">
        <f t="shared" si="49"/>
        <v>5.9914012502242958E-2</v>
      </c>
      <c r="X83" s="2">
        <f t="shared" si="49"/>
        <v>2.8995498875344583E-2</v>
      </c>
      <c r="Y83" s="2">
        <f t="shared" si="44"/>
        <v>4.3442271810096638E-3</v>
      </c>
      <c r="Z83" s="2">
        <f t="shared" si="44"/>
        <v>4.5409200135011481E-4</v>
      </c>
      <c r="AA83" s="2">
        <f t="shared" si="44"/>
        <v>6.0685065479154643E-5</v>
      </c>
      <c r="AB83" s="2">
        <f t="shared" si="44"/>
        <v>6.724392297058346E-6</v>
      </c>
      <c r="AC83" s="2">
        <f t="shared" si="44"/>
        <v>0</v>
      </c>
      <c r="AD83" s="2">
        <f t="shared" si="43"/>
        <v>1883916273166.5493</v>
      </c>
      <c r="AE83" s="2">
        <f t="shared" si="43"/>
        <v>245176517106.50317</v>
      </c>
      <c r="AF83" s="2">
        <f t="shared" si="43"/>
        <v>31974168878.719707</v>
      </c>
      <c r="AG83" s="2">
        <f t="shared" si="43"/>
        <v>4177779354.2806215</v>
      </c>
      <c r="AH83" s="2">
        <f t="shared" si="43"/>
        <v>546826841.55823612</v>
      </c>
      <c r="AI83" s="2">
        <f t="shared" si="43"/>
        <v>71688997.474033222</v>
      </c>
      <c r="AJ83" s="2">
        <f t="shared" si="43"/>
        <v>9412405.238631174</v>
      </c>
      <c r="AK83" s="2">
        <f t="shared" si="43"/>
        <v>1237505.185470022</v>
      </c>
      <c r="AL83" s="2">
        <f t="shared" si="43"/>
        <v>162910.69548248861</v>
      </c>
      <c r="AM83" s="2">
        <f t="shared" si="43"/>
        <v>21471.900805732759</v>
      </c>
      <c r="AN83" s="2">
        <f t="shared" si="43"/>
        <v>2833.1894290042019</v>
      </c>
      <c r="AO83" s="2">
        <f t="shared" si="43"/>
        <v>374.22614164256157</v>
      </c>
      <c r="AP83" s="2">
        <f t="shared" si="43"/>
        <v>49.478672581758445</v>
      </c>
      <c r="AQ83" s="2">
        <f t="shared" si="43"/>
        <v>6.5478979304368519</v>
      </c>
      <c r="AR83" s="2">
        <f t="shared" si="43"/>
        <v>0.8672862514027968</v>
      </c>
      <c r="AS83" s="2">
        <f t="shared" si="43"/>
        <v>0.11496838995648342</v>
      </c>
      <c r="AT83" s="2">
        <f t="shared" si="42"/>
        <v>1.5252124601950898E-2</v>
      </c>
      <c r="AU83" s="2">
        <f t="shared" si="42"/>
        <v>2.0248842109823906E-3</v>
      </c>
      <c r="AV83" s="2">
        <f t="shared" si="42"/>
        <v>2.6901187233169531E-4</v>
      </c>
      <c r="AW83" s="2">
        <f t="shared" si="42"/>
        <v>3.5762577665058692E-5</v>
      </c>
      <c r="AX83" s="6">
        <f t="shared" si="56"/>
        <v>39.850444469939866</v>
      </c>
      <c r="AY83" s="6">
        <f t="shared" si="56"/>
        <v>41.842966693436864</v>
      </c>
      <c r="AZ83" s="6">
        <f t="shared" si="56"/>
        <v>43.835488916933855</v>
      </c>
      <c r="BA83" s="6">
        <f t="shared" si="56"/>
        <v>45.828011140430846</v>
      </c>
      <c r="BB83" s="6">
        <f t="shared" si="56"/>
        <v>47.820533363927844</v>
      </c>
      <c r="BC83" s="6">
        <f t="shared" si="56"/>
        <v>49.813055587424834</v>
      </c>
      <c r="BD83" s="6">
        <f t="shared" si="56"/>
        <v>51.805577810921825</v>
      </c>
      <c r="BE83" s="6">
        <f t="shared" si="56"/>
        <v>53.79810003441883</v>
      </c>
      <c r="BF83" s="6">
        <f t="shared" si="56"/>
        <v>55.790622257915821</v>
      </c>
      <c r="BG83" s="6">
        <f t="shared" si="56"/>
        <v>57.783144481412812</v>
      </c>
      <c r="BH83" s="6">
        <f t="shared" si="56"/>
        <v>59.775666704909803</v>
      </c>
      <c r="BI83" s="6">
        <f t="shared" si="56"/>
        <v>61.768188928406801</v>
      </c>
      <c r="BJ83" s="6">
        <f t="shared" si="56"/>
        <v>63.760711151903791</v>
      </c>
      <c r="BK83" s="6">
        <f t="shared" si="56"/>
        <v>65.753233375400782</v>
      </c>
      <c r="BL83" s="6">
        <f t="shared" si="56"/>
        <v>67.745755598897773</v>
      </c>
      <c r="BM83" s="6">
        <f t="shared" si="56"/>
        <v>69.738277822394778</v>
      </c>
      <c r="BN83" s="6">
        <f t="shared" si="53"/>
        <v>71.730800045891769</v>
      </c>
      <c r="BO83" s="6">
        <f t="shared" si="53"/>
        <v>73.72332226938876</v>
      </c>
      <c r="BP83" s="6">
        <f t="shared" si="53"/>
        <v>75.715844492885751</v>
      </c>
      <c r="BQ83" s="6">
        <f t="shared" si="53"/>
        <v>77.708366716382741</v>
      </c>
      <c r="BR83" s="2">
        <f t="shared" si="36"/>
        <v>0.11923520716245244</v>
      </c>
      <c r="BS83" s="2">
        <f t="shared" si="36"/>
        <v>1.5517501082690443E-2</v>
      </c>
      <c r="BT83" s="2">
        <f t="shared" si="36"/>
        <v>2.0236815746025234E-3</v>
      </c>
      <c r="BU83" s="2">
        <f t="shared" si="36"/>
        <v>2.6441641482788771E-4</v>
      </c>
      <c r="BV83" s="2">
        <f t="shared" si="36"/>
        <v>3.4609293769508624E-5</v>
      </c>
      <c r="BW83" s="2">
        <f t="shared" si="36"/>
        <v>4.5372783211413429E-6</v>
      </c>
      <c r="BX83" s="2">
        <f t="shared" si="36"/>
        <v>5.9572185054627678E-7</v>
      </c>
      <c r="BY83" s="2">
        <f t="shared" si="36"/>
        <v>7.8323113004431775E-8</v>
      </c>
      <c r="BZ83" s="2">
        <f t="shared" si="57"/>
        <v>1.0310803511549912E-8</v>
      </c>
      <c r="CA83" s="2">
        <f t="shared" si="57"/>
        <v>1.3589810636539723E-9</v>
      </c>
      <c r="CB83" s="2">
        <f t="shared" si="57"/>
        <v>1.7931578664583555E-10</v>
      </c>
      <c r="CC83" s="2">
        <f t="shared" si="57"/>
        <v>2.3685198838136809E-11</v>
      </c>
      <c r="CD83" s="2">
        <f t="shared" si="57"/>
        <v>3.1315615558074963E-12</v>
      </c>
      <c r="CE83" s="2">
        <f t="shared" si="57"/>
        <v>4.1442391964790194E-13</v>
      </c>
      <c r="CF83" s="2">
        <f t="shared" si="50"/>
        <v>5.4891534898911181E-14</v>
      </c>
      <c r="CG83" s="2">
        <f t="shared" si="50"/>
        <v>7.2764803769926218E-15</v>
      </c>
      <c r="CH83" s="2">
        <f t="shared" si="50"/>
        <v>9.6532434189562633E-16</v>
      </c>
      <c r="CI83" s="2">
        <f t="shared" si="50"/>
        <v>1.2815722854318927E-16</v>
      </c>
      <c r="CJ83" s="2">
        <f t="shared" si="50"/>
        <v>1.702606786909464E-17</v>
      </c>
      <c r="CK83" s="2">
        <f t="shared" si="50"/>
        <v>2.2634542825986515E-18</v>
      </c>
    </row>
    <row r="84" spans="1:89" x14ac:dyDescent="0.25">
      <c r="A84" s="5">
        <f t="shared" si="54"/>
        <v>105</v>
      </c>
      <c r="B84" s="5">
        <f t="shared" si="55"/>
        <v>235</v>
      </c>
      <c r="C84" s="8">
        <f t="shared" si="45"/>
        <v>508.16</v>
      </c>
      <c r="D84" s="2">
        <f t="shared" si="51"/>
        <v>6.3291139240506327E-14</v>
      </c>
      <c r="E84" s="2">
        <f t="shared" si="46"/>
        <v>0.77873675386045171</v>
      </c>
      <c r="F84" s="2">
        <f t="shared" si="52"/>
        <v>3.9801758004320762</v>
      </c>
      <c r="G84" s="7">
        <f t="shared" si="47"/>
        <v>0.59990225485544879</v>
      </c>
      <c r="H84" s="10"/>
      <c r="I84" s="6">
        <f t="shared" si="48"/>
        <v>235</v>
      </c>
      <c r="J84" s="2">
        <f t="shared" si="49"/>
        <v>0.03</v>
      </c>
      <c r="K84" s="2">
        <f t="shared" si="49"/>
        <v>0.04</v>
      </c>
      <c r="L84" s="2">
        <f t="shared" si="49"/>
        <v>4.4999999999999998E-2</v>
      </c>
      <c r="M84" s="2">
        <f t="shared" si="49"/>
        <v>4.4999999999999998E-2</v>
      </c>
      <c r="N84" s="2">
        <f t="shared" si="49"/>
        <v>4.4999999999999998E-2</v>
      </c>
      <c r="O84" s="2">
        <f t="shared" si="49"/>
        <v>0.04</v>
      </c>
      <c r="P84" s="2">
        <f t="shared" si="49"/>
        <v>4.4999999999999998E-2</v>
      </c>
      <c r="Q84" s="2">
        <f t="shared" si="49"/>
        <v>0.05</v>
      </c>
      <c r="R84" s="2">
        <f t="shared" si="49"/>
        <v>5.5E-2</v>
      </c>
      <c r="S84" s="2">
        <f t="shared" si="49"/>
        <v>0.06</v>
      </c>
      <c r="T84" s="2">
        <f t="shared" si="49"/>
        <v>7.0000000000000007E-2</v>
      </c>
      <c r="U84" s="2">
        <f t="shared" si="49"/>
        <v>0.08</v>
      </c>
      <c r="V84" s="2">
        <f t="shared" si="49"/>
        <v>7.0000000000000007E-2</v>
      </c>
      <c r="W84" s="2">
        <f t="shared" si="49"/>
        <v>5.999656096939146E-2</v>
      </c>
      <c r="X84" s="2">
        <f t="shared" si="49"/>
        <v>3.6495045364805828E-2</v>
      </c>
      <c r="Y84" s="2">
        <f t="shared" si="44"/>
        <v>6.440918364428283E-3</v>
      </c>
      <c r="Z84" s="2">
        <f t="shared" si="44"/>
        <v>6.9876502459782384E-4</v>
      </c>
      <c r="AA84" s="2">
        <f t="shared" si="44"/>
        <v>9.4826945593791124E-5</v>
      </c>
      <c r="AB84" s="2">
        <f t="shared" si="44"/>
        <v>1.0637191634427224E-5</v>
      </c>
      <c r="AC84" s="2">
        <f t="shared" si="44"/>
        <v>0</v>
      </c>
      <c r="AD84" s="2">
        <f t="shared" si="43"/>
        <v>2411349630541.4946</v>
      </c>
      <c r="AE84" s="2">
        <f t="shared" si="43"/>
        <v>317534770543.89111</v>
      </c>
      <c r="AF84" s="2">
        <f t="shared" si="43"/>
        <v>41901066596.365967</v>
      </c>
      <c r="AG84" s="2">
        <f t="shared" si="43"/>
        <v>5539675551.206378</v>
      </c>
      <c r="AH84" s="2">
        <f t="shared" si="43"/>
        <v>733670969.76517105</v>
      </c>
      <c r="AI84" s="2">
        <f t="shared" si="43"/>
        <v>97323204.473188639</v>
      </c>
      <c r="AJ84" s="2">
        <f t="shared" si="43"/>
        <v>12929348.030624066</v>
      </c>
      <c r="AK84" s="2">
        <f t="shared" si="43"/>
        <v>1720025.6125753324</v>
      </c>
      <c r="AL84" s="2">
        <f t="shared" si="43"/>
        <v>229112.69154161797</v>
      </c>
      <c r="AM84" s="2">
        <f t="shared" si="43"/>
        <v>30554.945342221454</v>
      </c>
      <c r="AN84" s="2">
        <f t="shared" si="43"/>
        <v>4079.4153507027113</v>
      </c>
      <c r="AO84" s="2">
        <f t="shared" si="43"/>
        <v>545.21471639686774</v>
      </c>
      <c r="AP84" s="2">
        <f t="shared" si="43"/>
        <v>72.939448820031799</v>
      </c>
      <c r="AQ84" s="2">
        <f t="shared" si="43"/>
        <v>9.7669102093763254</v>
      </c>
      <c r="AR84" s="2">
        <f t="shared" si="43"/>
        <v>1.3089663773010807</v>
      </c>
      <c r="AS84" s="2">
        <f t="shared" si="43"/>
        <v>0.1755719377412111</v>
      </c>
      <c r="AT84" s="2">
        <f t="shared" si="42"/>
        <v>2.3567717196259549E-2</v>
      </c>
      <c r="AU84" s="2">
        <f t="shared" si="42"/>
        <v>3.1659043772887452E-3</v>
      </c>
      <c r="AV84" s="2">
        <f t="shared" si="42"/>
        <v>4.2557821093871314E-4</v>
      </c>
      <c r="AW84" s="2">
        <f t="shared" si="42"/>
        <v>5.7246245403955465E-5</v>
      </c>
      <c r="AX84" s="6">
        <f t="shared" si="56"/>
        <v>39.615181298084899</v>
      </c>
      <c r="AY84" s="6">
        <f t="shared" si="56"/>
        <v>41.595940362989147</v>
      </c>
      <c r="AZ84" s="6">
        <f t="shared" si="56"/>
        <v>43.576699427893395</v>
      </c>
      <c r="BA84" s="6">
        <f t="shared" si="56"/>
        <v>45.557458492797636</v>
      </c>
      <c r="BB84" s="6">
        <f t="shared" si="56"/>
        <v>47.538217557701884</v>
      </c>
      <c r="BC84" s="6">
        <f t="shared" si="56"/>
        <v>49.518976622606125</v>
      </c>
      <c r="BD84" s="6">
        <f t="shared" si="56"/>
        <v>51.499735687510373</v>
      </c>
      <c r="BE84" s="6">
        <f t="shared" si="56"/>
        <v>53.480494752414621</v>
      </c>
      <c r="BF84" s="6">
        <f t="shared" si="56"/>
        <v>55.46125381731887</v>
      </c>
      <c r="BG84" s="6">
        <f t="shared" si="56"/>
        <v>57.442012882223111</v>
      </c>
      <c r="BH84" s="6">
        <f t="shared" si="56"/>
        <v>59.422771947127359</v>
      </c>
      <c r="BI84" s="6">
        <f t="shared" si="56"/>
        <v>61.4035310120316</v>
      </c>
      <c r="BJ84" s="6">
        <f t="shared" si="56"/>
        <v>63.384290076935848</v>
      </c>
      <c r="BK84" s="6">
        <f t="shared" si="56"/>
        <v>65.365049141840089</v>
      </c>
      <c r="BL84" s="6">
        <f t="shared" si="56"/>
        <v>67.345808206744337</v>
      </c>
      <c r="BM84" s="6">
        <f t="shared" si="56"/>
        <v>69.326567271648585</v>
      </c>
      <c r="BN84" s="6">
        <f t="shared" si="53"/>
        <v>71.307326336552819</v>
      </c>
      <c r="BO84" s="6">
        <f t="shared" si="53"/>
        <v>73.288085401457067</v>
      </c>
      <c r="BP84" s="6">
        <f t="shared" si="53"/>
        <v>75.268844466361315</v>
      </c>
      <c r="BQ84" s="6">
        <f t="shared" si="53"/>
        <v>77.249603531265564</v>
      </c>
      <c r="BR84" s="2">
        <f t="shared" si="36"/>
        <v>0.15261706522415783</v>
      </c>
      <c r="BS84" s="2">
        <f t="shared" si="36"/>
        <v>2.0097137376196009E-2</v>
      </c>
      <c r="BT84" s="2">
        <f t="shared" si="36"/>
        <v>2.6519662402763374E-3</v>
      </c>
      <c r="BU84" s="2">
        <f t="shared" si="36"/>
        <v>3.5061237665863178E-4</v>
      </c>
      <c r="BV84" s="2">
        <f t="shared" si="36"/>
        <v>4.6434871504124763E-5</v>
      </c>
      <c r="BW84" s="2">
        <f t="shared" si="36"/>
        <v>6.1596964856448499E-6</v>
      </c>
      <c r="BX84" s="2">
        <f t="shared" si="36"/>
        <v>8.1831316649519396E-7</v>
      </c>
      <c r="BY84" s="2">
        <f t="shared" si="36"/>
        <v>1.0886238054274256E-7</v>
      </c>
      <c r="BZ84" s="2">
        <f t="shared" si="57"/>
        <v>1.450080326212772E-8</v>
      </c>
      <c r="CA84" s="2">
        <f t="shared" si="57"/>
        <v>1.9338573001405985E-9</v>
      </c>
      <c r="CB84" s="2">
        <f t="shared" si="57"/>
        <v>2.5819084498118423E-10</v>
      </c>
      <c r="CC84" s="2">
        <f t="shared" si="57"/>
        <v>3.4507260531447324E-11</v>
      </c>
      <c r="CD84" s="2">
        <f t="shared" si="57"/>
        <v>4.6164208113944173E-12</v>
      </c>
      <c r="CE84" s="2">
        <f t="shared" si="57"/>
        <v>6.1815887401115972E-13</v>
      </c>
      <c r="CF84" s="2">
        <f t="shared" si="50"/>
        <v>8.2845973246903828E-14</v>
      </c>
      <c r="CG84" s="2">
        <f t="shared" si="50"/>
        <v>1.1112147958304501E-14</v>
      </c>
      <c r="CH84" s="2">
        <f t="shared" si="50"/>
        <v>1.4916276706493384E-15</v>
      </c>
      <c r="CI84" s="2">
        <f t="shared" si="50"/>
        <v>2.0037369476511042E-16</v>
      </c>
      <c r="CJ84" s="2">
        <f t="shared" si="50"/>
        <v>2.6935329806247666E-17</v>
      </c>
      <c r="CK84" s="2">
        <f t="shared" si="50"/>
        <v>3.6231800888579409E-18</v>
      </c>
    </row>
    <row r="85" spans="1:89" x14ac:dyDescent="0.25">
      <c r="A85" s="5">
        <f t="shared" si="54"/>
        <v>106.5</v>
      </c>
      <c r="B85" s="5">
        <f t="shared" si="55"/>
        <v>238</v>
      </c>
      <c r="C85" s="8">
        <f t="shared" si="45"/>
        <v>511.16</v>
      </c>
      <c r="D85" s="2">
        <f t="shared" si="51"/>
        <v>6.3291139240506327E-14</v>
      </c>
      <c r="E85" s="2">
        <f t="shared" si="46"/>
        <v>0.78859944116756353</v>
      </c>
      <c r="F85" s="2">
        <f t="shared" si="52"/>
        <v>4.1281028055730431</v>
      </c>
      <c r="G85" s="7">
        <f t="shared" si="47"/>
        <v>0.61575050435004763</v>
      </c>
      <c r="H85" s="10"/>
      <c r="I85" s="6">
        <f t="shared" si="48"/>
        <v>238</v>
      </c>
      <c r="J85" s="2">
        <f t="shared" si="49"/>
        <v>0.03</v>
      </c>
      <c r="K85" s="2">
        <f t="shared" si="49"/>
        <v>0.04</v>
      </c>
      <c r="L85" s="2">
        <f t="shared" si="49"/>
        <v>4.4999999999999998E-2</v>
      </c>
      <c r="M85" s="2">
        <f t="shared" si="49"/>
        <v>4.4999999999999998E-2</v>
      </c>
      <c r="N85" s="2">
        <f t="shared" si="49"/>
        <v>4.4999999999999998E-2</v>
      </c>
      <c r="O85" s="2">
        <f t="shared" si="49"/>
        <v>0.04</v>
      </c>
      <c r="P85" s="2">
        <f t="shared" si="49"/>
        <v>4.4999999999999998E-2</v>
      </c>
      <c r="Q85" s="2">
        <f t="shared" si="49"/>
        <v>0.05</v>
      </c>
      <c r="R85" s="2">
        <f t="shared" si="49"/>
        <v>5.5E-2</v>
      </c>
      <c r="S85" s="2">
        <f t="shared" si="49"/>
        <v>0.06</v>
      </c>
      <c r="T85" s="2">
        <f t="shared" si="49"/>
        <v>7.0000000000000007E-2</v>
      </c>
      <c r="U85" s="2">
        <f t="shared" si="49"/>
        <v>0.08</v>
      </c>
      <c r="V85" s="2">
        <f t="shared" si="49"/>
        <v>7.0000000000000007E-2</v>
      </c>
      <c r="W85" s="2">
        <f t="shared" si="49"/>
        <v>5.9999969774856825E-2</v>
      </c>
      <c r="X85" s="2">
        <f t="shared" si="49"/>
        <v>4.3000538537242776E-2</v>
      </c>
      <c r="Y85" s="2">
        <f t="shared" si="44"/>
        <v>9.3672688070284196E-3</v>
      </c>
      <c r="Z85" s="2">
        <f t="shared" si="44"/>
        <v>1.0675607172468127E-3</v>
      </c>
      <c r="AA85" s="2">
        <f t="shared" si="44"/>
        <v>1.4736651041384217E-4</v>
      </c>
      <c r="AB85" s="2">
        <f t="shared" si="44"/>
        <v>1.6736820775017925E-5</v>
      </c>
      <c r="AC85" s="2">
        <f t="shared" si="44"/>
        <v>0</v>
      </c>
      <c r="AD85" s="2">
        <f t="shared" si="43"/>
        <v>3077720982835.6006</v>
      </c>
      <c r="AE85" s="2">
        <f t="shared" si="43"/>
        <v>410028653913.90979</v>
      </c>
      <c r="AF85" s="2">
        <f t="shared" si="43"/>
        <v>54739575379.162537</v>
      </c>
      <c r="AG85" s="2">
        <f t="shared" si="43"/>
        <v>7321730222.534132</v>
      </c>
      <c r="AH85" s="2">
        <f t="shared" si="43"/>
        <v>981032600.66558206</v>
      </c>
      <c r="AI85" s="2">
        <f t="shared" si="43"/>
        <v>131659110.96023849</v>
      </c>
      <c r="AJ85" s="2">
        <f t="shared" si="43"/>
        <v>17695518.458782997</v>
      </c>
      <c r="AK85" s="2">
        <f t="shared" si="43"/>
        <v>2381625.5947356634</v>
      </c>
      <c r="AL85" s="2">
        <f t="shared" si="43"/>
        <v>320951.50565106055</v>
      </c>
      <c r="AM85" s="2">
        <f t="shared" si="43"/>
        <v>43303.528260078398</v>
      </c>
      <c r="AN85" s="2">
        <f t="shared" si="43"/>
        <v>5849.1266366721038</v>
      </c>
      <c r="AO85" s="2">
        <f t="shared" si="43"/>
        <v>790.88226251202298</v>
      </c>
      <c r="AP85" s="2">
        <f t="shared" si="43"/>
        <v>107.04287505174196</v>
      </c>
      <c r="AQ85" s="2">
        <f t="shared" si="43"/>
        <v>14.501180986784988</v>
      </c>
      <c r="AR85" s="2">
        <f t="shared" si="43"/>
        <v>1.9661897932242214</v>
      </c>
      <c r="AS85" s="2">
        <f t="shared" si="43"/>
        <v>0.26681036999101759</v>
      </c>
      <c r="AT85" s="2">
        <f t="shared" si="42"/>
        <v>3.6233949507059965E-2</v>
      </c>
      <c r="AU85" s="2">
        <f t="shared" si="42"/>
        <v>4.9243216083229664E-3</v>
      </c>
      <c r="AV85" s="2">
        <f t="shared" si="42"/>
        <v>6.6969702800452223E-4</v>
      </c>
      <c r="AW85" s="2">
        <f t="shared" si="42"/>
        <v>9.1137326650657618E-5</v>
      </c>
      <c r="AX85" s="6">
        <f t="shared" si="56"/>
        <v>39.382679647145366</v>
      </c>
      <c r="AY85" s="6">
        <f t="shared" si="56"/>
        <v>41.35181362950263</v>
      </c>
      <c r="AZ85" s="6">
        <f t="shared" si="56"/>
        <v>43.3209476118599</v>
      </c>
      <c r="BA85" s="6">
        <f t="shared" si="56"/>
        <v>45.290081594217163</v>
      </c>
      <c r="BB85" s="6">
        <f t="shared" si="56"/>
        <v>47.259215576574434</v>
      </c>
      <c r="BC85" s="6">
        <f t="shared" si="56"/>
        <v>49.228349558931704</v>
      </c>
      <c r="BD85" s="6">
        <f t="shared" si="56"/>
        <v>51.197483541288968</v>
      </c>
      <c r="BE85" s="6">
        <f t="shared" si="56"/>
        <v>53.166617523646245</v>
      </c>
      <c r="BF85" s="6">
        <f t="shared" si="56"/>
        <v>55.135751506003515</v>
      </c>
      <c r="BG85" s="6">
        <f t="shared" si="56"/>
        <v>57.104885488360779</v>
      </c>
      <c r="BH85" s="6">
        <f t="shared" si="56"/>
        <v>59.074019470718049</v>
      </c>
      <c r="BI85" s="6">
        <f t="shared" si="56"/>
        <v>61.043153453075313</v>
      </c>
      <c r="BJ85" s="6">
        <f t="shared" si="56"/>
        <v>63.012287435432583</v>
      </c>
      <c r="BK85" s="6">
        <f t="shared" si="56"/>
        <v>64.981421417789846</v>
      </c>
      <c r="BL85" s="6">
        <f t="shared" si="56"/>
        <v>66.950555400147124</v>
      </c>
      <c r="BM85" s="6">
        <f t="shared" si="56"/>
        <v>68.919689382504387</v>
      </c>
      <c r="BN85" s="6">
        <f t="shared" si="53"/>
        <v>70.888823364861651</v>
      </c>
      <c r="BO85" s="6">
        <f t="shared" si="53"/>
        <v>72.857957347218928</v>
      </c>
      <c r="BP85" s="6">
        <f t="shared" si="53"/>
        <v>74.827091329576191</v>
      </c>
      <c r="BQ85" s="6">
        <f t="shared" si="53"/>
        <v>76.796225311933455</v>
      </c>
      <c r="BR85" s="2">
        <f t="shared" si="36"/>
        <v>0.19479246726808858</v>
      </c>
      <c r="BS85" s="2">
        <f t="shared" si="36"/>
        <v>2.5951180627463016E-2</v>
      </c>
      <c r="BT85" s="2">
        <f t="shared" si="36"/>
        <v>3.4645300872887786E-3</v>
      </c>
      <c r="BU85" s="2">
        <f t="shared" si="36"/>
        <v>4.6340064699583141E-4</v>
      </c>
      <c r="BV85" s="2">
        <f t="shared" si="36"/>
        <v>6.2090670928201407E-5</v>
      </c>
      <c r="BW85" s="2">
        <f t="shared" si="36"/>
        <v>8.3328551240657269E-6</v>
      </c>
      <c r="BX85" s="2">
        <f t="shared" si="36"/>
        <v>1.1199695227077846E-6</v>
      </c>
      <c r="BY85" s="2">
        <f t="shared" si="36"/>
        <v>1.5073579713516858E-7</v>
      </c>
      <c r="BZ85" s="2">
        <f t="shared" si="57"/>
        <v>2.0313386433611427E-8</v>
      </c>
      <c r="CA85" s="2">
        <f t="shared" si="57"/>
        <v>2.7407296367138227E-9</v>
      </c>
      <c r="CB85" s="2">
        <f t="shared" si="57"/>
        <v>3.7019788839696857E-10</v>
      </c>
      <c r="CC85" s="2">
        <f t="shared" si="57"/>
        <v>5.0055839399495124E-11</v>
      </c>
      <c r="CD85" s="2">
        <f t="shared" si="57"/>
        <v>6.7748655096039211E-12</v>
      </c>
      <c r="CE85" s="2">
        <f t="shared" si="57"/>
        <v>9.1779626498639148E-13</v>
      </c>
      <c r="CF85" s="2">
        <f t="shared" si="50"/>
        <v>1.2444239197621653E-13</v>
      </c>
      <c r="CG85" s="2">
        <f t="shared" si="50"/>
        <v>1.6886732277912506E-14</v>
      </c>
      <c r="CH85" s="2">
        <f t="shared" si="50"/>
        <v>2.2932879434848079E-15</v>
      </c>
      <c r="CI85" s="2">
        <f t="shared" si="50"/>
        <v>3.1166592457740291E-16</v>
      </c>
      <c r="CJ85" s="2">
        <f t="shared" si="50"/>
        <v>4.2385887848387481E-17</v>
      </c>
      <c r="CK85" s="2">
        <f t="shared" si="50"/>
        <v>5.7681852310542794E-18</v>
      </c>
    </row>
    <row r="86" spans="1:89" x14ac:dyDescent="0.25">
      <c r="A86" s="5">
        <f t="shared" si="54"/>
        <v>108</v>
      </c>
      <c r="B86" s="5">
        <f t="shared" si="55"/>
        <v>241</v>
      </c>
      <c r="C86" s="8">
        <f t="shared" si="45"/>
        <v>514.16000000000008</v>
      </c>
      <c r="D86" s="2">
        <f t="shared" si="51"/>
        <v>6.3291139240506327E-14</v>
      </c>
      <c r="E86" s="2">
        <f t="shared" si="46"/>
        <v>0.7975085826625119</v>
      </c>
      <c r="F86" s="2">
        <f t="shared" si="52"/>
        <v>4.26644853290993</v>
      </c>
      <c r="G86" s="7">
        <f t="shared" si="47"/>
        <v>0.63006651101212785</v>
      </c>
      <c r="H86" s="10"/>
      <c r="I86" s="6">
        <f t="shared" si="48"/>
        <v>241</v>
      </c>
      <c r="J86" s="2">
        <f t="shared" si="49"/>
        <v>0.03</v>
      </c>
      <c r="K86" s="2">
        <f t="shared" si="49"/>
        <v>0.04</v>
      </c>
      <c r="L86" s="2">
        <f t="shared" si="49"/>
        <v>4.4999999999999998E-2</v>
      </c>
      <c r="M86" s="2">
        <f t="shared" si="49"/>
        <v>4.4999999999999998E-2</v>
      </c>
      <c r="N86" s="2">
        <f t="shared" si="49"/>
        <v>4.4999999999999998E-2</v>
      </c>
      <c r="O86" s="2">
        <f t="shared" si="49"/>
        <v>0.04</v>
      </c>
      <c r="P86" s="2">
        <f t="shared" si="49"/>
        <v>4.4999999999999998E-2</v>
      </c>
      <c r="Q86" s="2">
        <f t="shared" si="49"/>
        <v>0.05</v>
      </c>
      <c r="R86" s="2">
        <f t="shared" si="49"/>
        <v>5.5E-2</v>
      </c>
      <c r="S86" s="2">
        <f t="shared" si="49"/>
        <v>0.06</v>
      </c>
      <c r="T86" s="2">
        <f t="shared" si="49"/>
        <v>7.0000000000000007E-2</v>
      </c>
      <c r="U86" s="2">
        <f t="shared" si="49"/>
        <v>0.08</v>
      </c>
      <c r="V86" s="2">
        <f t="shared" si="49"/>
        <v>7.0000000000000007E-2</v>
      </c>
      <c r="W86" s="2">
        <f t="shared" si="49"/>
        <v>5.9999999970482526E-2</v>
      </c>
      <c r="X86" s="2">
        <f t="shared" si="49"/>
        <v>4.7355675795896023E-2</v>
      </c>
      <c r="Y86" s="2">
        <f t="shared" si="44"/>
        <v>1.3281246604025685E-2</v>
      </c>
      <c r="Z86" s="2">
        <f t="shared" si="44"/>
        <v>1.6177180832432558E-3</v>
      </c>
      <c r="AA86" s="2">
        <f t="shared" si="44"/>
        <v>2.2774705035860209E-4</v>
      </c>
      <c r="AB86" s="2">
        <f t="shared" si="44"/>
        <v>2.6195158505726291E-5</v>
      </c>
      <c r="AC86" s="2">
        <f t="shared" si="44"/>
        <v>0</v>
      </c>
      <c r="AD86" s="2">
        <f t="shared" si="43"/>
        <v>3917329710374.9038</v>
      </c>
      <c r="AE86" s="2">
        <f t="shared" si="43"/>
        <v>527922322873.90857</v>
      </c>
      <c r="AF86" s="2">
        <f t="shared" si="43"/>
        <v>71293797693.119904</v>
      </c>
      <c r="AG86" s="2">
        <f t="shared" si="43"/>
        <v>9646242489.597084</v>
      </c>
      <c r="AH86" s="2">
        <f t="shared" si="43"/>
        <v>1307439748.0536344</v>
      </c>
      <c r="AI86" s="2">
        <f t="shared" si="43"/>
        <v>177493583.17335144</v>
      </c>
      <c r="AJ86" s="2">
        <f t="shared" si="43"/>
        <v>24131718.969099011</v>
      </c>
      <c r="AK86" s="2">
        <f t="shared" si="43"/>
        <v>3285424.1661398103</v>
      </c>
      <c r="AL86" s="2">
        <f t="shared" si="43"/>
        <v>447868.1229915375</v>
      </c>
      <c r="AM86" s="2">
        <f t="shared" si="43"/>
        <v>61126.087943356964</v>
      </c>
      <c r="AN86" s="2">
        <f t="shared" si="43"/>
        <v>8351.9281937450178</v>
      </c>
      <c r="AO86" s="2">
        <f t="shared" si="43"/>
        <v>1142.3516487415723</v>
      </c>
      <c r="AP86" s="2">
        <f t="shared" si="43"/>
        <v>156.40039563509771</v>
      </c>
      <c r="AQ86" s="2">
        <f t="shared" si="43"/>
        <v>21.432628061121214</v>
      </c>
      <c r="AR86" s="2">
        <f t="shared" si="43"/>
        <v>2.9396074721569945</v>
      </c>
      <c r="AS86" s="2">
        <f t="shared" si="43"/>
        <v>0.40351376087611768</v>
      </c>
      <c r="AT86" s="2">
        <f t="shared" si="42"/>
        <v>5.5432307357250174E-2</v>
      </c>
      <c r="AU86" s="2">
        <f t="shared" si="42"/>
        <v>7.6205309745527852E-3</v>
      </c>
      <c r="AV86" s="2">
        <f t="shared" si="42"/>
        <v>1.0483556730554676E-3</v>
      </c>
      <c r="AW86" s="2">
        <f t="shared" si="42"/>
        <v>1.4431714757828521E-4</v>
      </c>
      <c r="AX86" s="6">
        <f t="shared" si="56"/>
        <v>39.152891178689167</v>
      </c>
      <c r="AY86" s="6">
        <f t="shared" si="56"/>
        <v>41.110535737623621</v>
      </c>
      <c r="AZ86" s="6">
        <f t="shared" si="56"/>
        <v>43.068180296558083</v>
      </c>
      <c r="BA86" s="6">
        <f t="shared" si="56"/>
        <v>45.025824855492537</v>
      </c>
      <c r="BB86" s="6">
        <f t="shared" si="56"/>
        <v>46.983469414426999</v>
      </c>
      <c r="BC86" s="6">
        <f t="shared" si="56"/>
        <v>48.941113973361453</v>
      </c>
      <c r="BD86" s="6">
        <f t="shared" si="56"/>
        <v>50.898758532295915</v>
      </c>
      <c r="BE86" s="6">
        <f t="shared" si="56"/>
        <v>52.856403091230376</v>
      </c>
      <c r="BF86" s="6">
        <f t="shared" si="56"/>
        <v>54.814047650164838</v>
      </c>
      <c r="BG86" s="6">
        <f t="shared" si="56"/>
        <v>56.771692209099292</v>
      </c>
      <c r="BH86" s="6">
        <f t="shared" si="56"/>
        <v>58.729336768033754</v>
      </c>
      <c r="BI86" s="6">
        <f t="shared" si="56"/>
        <v>60.686981326968208</v>
      </c>
      <c r="BJ86" s="6">
        <f t="shared" si="56"/>
        <v>62.64462588590267</v>
      </c>
      <c r="BK86" s="6">
        <f t="shared" si="56"/>
        <v>64.602270444837131</v>
      </c>
      <c r="BL86" s="6">
        <f t="shared" si="56"/>
        <v>66.559915003771579</v>
      </c>
      <c r="BM86" s="6">
        <f t="shared" si="56"/>
        <v>68.51755956270604</v>
      </c>
      <c r="BN86" s="6">
        <f t="shared" si="53"/>
        <v>70.475204121640502</v>
      </c>
      <c r="BO86" s="6">
        <f t="shared" si="53"/>
        <v>72.432848680574963</v>
      </c>
      <c r="BP86" s="6">
        <f t="shared" si="53"/>
        <v>74.390493239509411</v>
      </c>
      <c r="BQ86" s="6">
        <f t="shared" si="53"/>
        <v>76.348137798443872</v>
      </c>
      <c r="BR86" s="2">
        <f t="shared" si="36"/>
        <v>0.24793226015032296</v>
      </c>
      <c r="BS86" s="2">
        <f t="shared" si="36"/>
        <v>3.341280524518446E-2</v>
      </c>
      <c r="BT86" s="2">
        <f t="shared" si="36"/>
        <v>4.5122656767797508E-3</v>
      </c>
      <c r="BU86" s="2">
        <f t="shared" si="36"/>
        <v>6.1052167655677777E-4</v>
      </c>
      <c r="BV86" s="2">
        <f t="shared" si="36"/>
        <v>8.27493511426351E-5</v>
      </c>
      <c r="BW86" s="2">
        <f t="shared" si="36"/>
        <v>1.1233771086920978E-5</v>
      </c>
      <c r="BX86" s="2">
        <f t="shared" si="36"/>
        <v>1.5273239853860133E-6</v>
      </c>
      <c r="BY86" s="2">
        <f t="shared" si="36"/>
        <v>2.0793823836327913E-7</v>
      </c>
      <c r="BZ86" s="2">
        <f t="shared" si="57"/>
        <v>2.8346083733641614E-8</v>
      </c>
      <c r="CA86" s="2">
        <f t="shared" si="57"/>
        <v>3.8687397432504406E-9</v>
      </c>
      <c r="CB86" s="2">
        <f t="shared" si="57"/>
        <v>5.2860305023702639E-10</v>
      </c>
      <c r="CC86" s="2">
        <f t="shared" si="57"/>
        <v>7.2300737262124829E-11</v>
      </c>
      <c r="CD86" s="2">
        <f t="shared" si="57"/>
        <v>9.898759217411246E-12</v>
      </c>
      <c r="CE86" s="2">
        <f t="shared" si="57"/>
        <v>1.3564954469064058E-12</v>
      </c>
      <c r="CF86" s="2">
        <f t="shared" si="50"/>
        <v>1.8605110583272116E-13</v>
      </c>
      <c r="CG86" s="2">
        <f t="shared" si="50"/>
        <v>2.5538845625070738E-14</v>
      </c>
      <c r="CH86" s="2">
        <f t="shared" si="50"/>
        <v>3.5083738833702638E-15</v>
      </c>
      <c r="CI86" s="2">
        <f t="shared" si="50"/>
        <v>4.823120869970117E-16</v>
      </c>
      <c r="CJ86" s="2">
        <f t="shared" si="50"/>
        <v>6.635162487692833E-17</v>
      </c>
      <c r="CK86" s="2">
        <f t="shared" si="50"/>
        <v>9.1339966821699497E-18</v>
      </c>
    </row>
    <row r="87" spans="1:89" x14ac:dyDescent="0.25">
      <c r="A87" s="5">
        <f t="shared" si="54"/>
        <v>109.5</v>
      </c>
      <c r="B87" s="5">
        <f t="shared" si="55"/>
        <v>244</v>
      </c>
      <c r="C87" s="8">
        <f t="shared" si="45"/>
        <v>517.16000000000008</v>
      </c>
      <c r="D87" s="2">
        <f t="shared" si="51"/>
        <v>6.3291139240506327E-14</v>
      </c>
      <c r="E87" s="2">
        <f t="shared" si="46"/>
        <v>0.8053979293378265</v>
      </c>
      <c r="F87" s="2">
        <f t="shared" si="52"/>
        <v>4.3928241673518968</v>
      </c>
      <c r="G87" s="7">
        <f t="shared" si="47"/>
        <v>0.64274382000169816</v>
      </c>
      <c r="H87" s="10"/>
      <c r="I87" s="6">
        <f t="shared" si="48"/>
        <v>244</v>
      </c>
      <c r="J87" s="2">
        <f t="shared" si="49"/>
        <v>0.03</v>
      </c>
      <c r="K87" s="2">
        <f t="shared" si="49"/>
        <v>0.04</v>
      </c>
      <c r="L87" s="2">
        <f t="shared" si="49"/>
        <v>4.4999999999999998E-2</v>
      </c>
      <c r="M87" s="2">
        <f t="shared" si="49"/>
        <v>4.4999999999999998E-2</v>
      </c>
      <c r="N87" s="2">
        <f t="shared" si="49"/>
        <v>4.4999999999999998E-2</v>
      </c>
      <c r="O87" s="2">
        <f t="shared" si="49"/>
        <v>0.04</v>
      </c>
      <c r="P87" s="2">
        <f t="shared" si="49"/>
        <v>4.4999999999999998E-2</v>
      </c>
      <c r="Q87" s="2">
        <f t="shared" si="49"/>
        <v>0.05</v>
      </c>
      <c r="R87" s="2">
        <f t="shared" si="49"/>
        <v>5.5E-2</v>
      </c>
      <c r="S87" s="2">
        <f t="shared" si="49"/>
        <v>0.06</v>
      </c>
      <c r="T87" s="2">
        <f t="shared" si="49"/>
        <v>7.0000000000000007E-2</v>
      </c>
      <c r="U87" s="2">
        <f t="shared" si="49"/>
        <v>0.08</v>
      </c>
      <c r="V87" s="2">
        <f t="shared" si="49"/>
        <v>7.0000000000000007E-2</v>
      </c>
      <c r="W87" s="2">
        <f t="shared" si="49"/>
        <v>5.999999999999879E-2</v>
      </c>
      <c r="X87" s="2">
        <f t="shared" si="49"/>
        <v>4.9370449314373691E-2</v>
      </c>
      <c r="Y87" s="2">
        <f t="shared" si="44"/>
        <v>1.8208879844689944E-2</v>
      </c>
      <c r="Z87" s="2">
        <f t="shared" si="44"/>
        <v>2.4278477559080826E-3</v>
      </c>
      <c r="AA87" s="2">
        <f t="shared" si="44"/>
        <v>3.499679318869764E-4</v>
      </c>
      <c r="AB87" s="2">
        <f t="shared" si="44"/>
        <v>4.078449096877324E-5</v>
      </c>
      <c r="AC87" s="2">
        <f t="shared" si="44"/>
        <v>0</v>
      </c>
      <c r="AD87" s="2">
        <f t="shared" si="43"/>
        <v>4972372798026.5498</v>
      </c>
      <c r="AE87" s="2">
        <f t="shared" si="43"/>
        <v>677767319007.89319</v>
      </c>
      <c r="AF87" s="2">
        <f t="shared" si="43"/>
        <v>92576116478.461639</v>
      </c>
      <c r="AG87" s="2">
        <f t="shared" si="43"/>
        <v>12668979011.986523</v>
      </c>
      <c r="AH87" s="2">
        <f t="shared" si="43"/>
        <v>1736764859.8692067</v>
      </c>
      <c r="AI87" s="2">
        <f t="shared" si="43"/>
        <v>238472111.36530268</v>
      </c>
      <c r="AJ87" s="2">
        <f t="shared" si="43"/>
        <v>32792802.567205481</v>
      </c>
      <c r="AK87" s="2">
        <f t="shared" si="43"/>
        <v>4515614.0981896184</v>
      </c>
      <c r="AL87" s="2">
        <f t="shared" si="43"/>
        <v>622601.85391382175</v>
      </c>
      <c r="AM87" s="2">
        <f t="shared" si="43"/>
        <v>85945.184804963064</v>
      </c>
      <c r="AN87" s="2">
        <f t="shared" si="43"/>
        <v>11877.258694228092</v>
      </c>
      <c r="AO87" s="2">
        <f t="shared" si="43"/>
        <v>1643.0986322059664</v>
      </c>
      <c r="AP87" s="2">
        <f t="shared" si="43"/>
        <v>227.52854056051387</v>
      </c>
      <c r="AQ87" s="2">
        <f t="shared" si="43"/>
        <v>31.536067850808124</v>
      </c>
      <c r="AR87" s="2">
        <f t="shared" si="43"/>
        <v>4.3747719168895234</v>
      </c>
      <c r="AS87" s="2">
        <f t="shared" si="43"/>
        <v>0.60737689962646624</v>
      </c>
      <c r="AT87" s="2">
        <f t="shared" si="42"/>
        <v>8.4391094961991056E-2</v>
      </c>
      <c r="AU87" s="2">
        <f t="shared" si="42"/>
        <v>1.1734174663760449E-2</v>
      </c>
      <c r="AV87" s="2">
        <f t="shared" si="42"/>
        <v>1.6327117875378576E-3</v>
      </c>
      <c r="AW87" s="2">
        <f t="shared" si="42"/>
        <v>2.2732766790494615E-4</v>
      </c>
      <c r="AX87" s="6">
        <f t="shared" si="56"/>
        <v>38.92576867591233</v>
      </c>
      <c r="AY87" s="6">
        <f t="shared" si="56"/>
        <v>40.872057109707946</v>
      </c>
      <c r="AZ87" s="6">
        <f t="shared" si="56"/>
        <v>42.818345543503561</v>
      </c>
      <c r="BA87" s="6">
        <f t="shared" si="56"/>
        <v>44.764633977299184</v>
      </c>
      <c r="BB87" s="6">
        <f t="shared" si="56"/>
        <v>46.710922411094799</v>
      </c>
      <c r="BC87" s="6">
        <f t="shared" si="56"/>
        <v>48.657210844890415</v>
      </c>
      <c r="BD87" s="6">
        <f t="shared" si="56"/>
        <v>50.60349927868603</v>
      </c>
      <c r="BE87" s="6">
        <f t="shared" si="56"/>
        <v>52.549787712481653</v>
      </c>
      <c r="BF87" s="6">
        <f t="shared" si="56"/>
        <v>54.496076146277268</v>
      </c>
      <c r="BG87" s="6">
        <f t="shared" si="56"/>
        <v>56.442364580072883</v>
      </c>
      <c r="BH87" s="6">
        <f t="shared" si="56"/>
        <v>58.388653013868499</v>
      </c>
      <c r="BI87" s="6">
        <f t="shared" si="56"/>
        <v>60.334941447664114</v>
      </c>
      <c r="BJ87" s="6">
        <f t="shared" si="56"/>
        <v>62.281229881459737</v>
      </c>
      <c r="BK87" s="6">
        <f t="shared" si="56"/>
        <v>64.227518315255352</v>
      </c>
      <c r="BL87" s="6">
        <f t="shared" si="56"/>
        <v>66.173806749050968</v>
      </c>
      <c r="BM87" s="6">
        <f t="shared" si="56"/>
        <v>68.120095182846583</v>
      </c>
      <c r="BN87" s="6">
        <f t="shared" si="53"/>
        <v>70.066383616642199</v>
      </c>
      <c r="BO87" s="6">
        <f t="shared" si="53"/>
        <v>72.012672050437814</v>
      </c>
      <c r="BP87" s="6">
        <f t="shared" si="53"/>
        <v>73.95896048423343</v>
      </c>
      <c r="BQ87" s="6">
        <f t="shared" si="53"/>
        <v>75.905248918029045</v>
      </c>
      <c r="BR87" s="2">
        <f t="shared" si="36"/>
        <v>0.31470713911561699</v>
      </c>
      <c r="BS87" s="2">
        <f t="shared" si="36"/>
        <v>4.289666575999361E-2</v>
      </c>
      <c r="BT87" s="2">
        <f t="shared" si="36"/>
        <v>5.8592478783836581E-3</v>
      </c>
      <c r="BU87" s="2">
        <f t="shared" si="36"/>
        <v>8.0183411468269159E-4</v>
      </c>
      <c r="BV87" s="2">
        <f t="shared" si="36"/>
        <v>1.0992182657400043E-4</v>
      </c>
      <c r="BW87" s="2">
        <f t="shared" si="36"/>
        <v>1.5093171605398903E-5</v>
      </c>
      <c r="BX87" s="2">
        <f t="shared" si="36"/>
        <v>2.0754938333674355E-6</v>
      </c>
      <c r="BY87" s="2">
        <f t="shared" si="36"/>
        <v>2.8579836064491258E-7</v>
      </c>
      <c r="BZ87" s="2">
        <f t="shared" si="57"/>
        <v>3.9405180627457072E-8</v>
      </c>
      <c r="CA87" s="2">
        <f t="shared" si="57"/>
        <v>5.4395686585419658E-9</v>
      </c>
      <c r="CB87" s="2">
        <f t="shared" si="57"/>
        <v>7.5172523381190448E-10</v>
      </c>
      <c r="CC87" s="2">
        <f t="shared" si="57"/>
        <v>1.0399358431683332E-10</v>
      </c>
      <c r="CD87" s="2">
        <f t="shared" si="57"/>
        <v>1.4400540541804674E-11</v>
      </c>
      <c r="CE87" s="2">
        <f t="shared" si="57"/>
        <v>1.9959536614435521E-12</v>
      </c>
      <c r="CF87" s="2">
        <f t="shared" si="50"/>
        <v>2.7688429853731161E-13</v>
      </c>
      <c r="CG87" s="2">
        <f t="shared" si="50"/>
        <v>3.8441575925725709E-14</v>
      </c>
      <c r="CH87" s="2">
        <f t="shared" si="50"/>
        <v>5.3412085418981675E-15</v>
      </c>
      <c r="CI87" s="2">
        <f t="shared" si="50"/>
        <v>7.4266928251648416E-16</v>
      </c>
      <c r="CJ87" s="2">
        <f t="shared" si="50"/>
        <v>1.0333618908467454E-16</v>
      </c>
      <c r="CK87" s="2">
        <f t="shared" si="50"/>
        <v>1.4387827082591528E-17</v>
      </c>
    </row>
    <row r="88" spans="1:89" x14ac:dyDescent="0.25">
      <c r="A88" s="5">
        <f t="shared" si="54"/>
        <v>111</v>
      </c>
      <c r="B88" s="5">
        <f t="shared" si="55"/>
        <v>247</v>
      </c>
      <c r="C88" s="8">
        <f t="shared" si="45"/>
        <v>520.16000000000008</v>
      </c>
      <c r="D88" s="2">
        <f t="shared" si="51"/>
        <v>6.3291139240506327E-14</v>
      </c>
      <c r="E88" s="2">
        <f t="shared" si="46"/>
        <v>0.81302090713351505</v>
      </c>
      <c r="F88" s="2">
        <f t="shared" si="52"/>
        <v>4.5184876917769907</v>
      </c>
      <c r="G88" s="7">
        <f t="shared" si="47"/>
        <v>0.65499310361335072</v>
      </c>
      <c r="H88" s="10"/>
      <c r="I88" s="6">
        <f t="shared" si="48"/>
        <v>247</v>
      </c>
      <c r="J88" s="2">
        <f t="shared" si="49"/>
        <v>0.03</v>
      </c>
      <c r="K88" s="2">
        <f t="shared" si="49"/>
        <v>0.04</v>
      </c>
      <c r="L88" s="2">
        <f t="shared" si="49"/>
        <v>4.4999999999999998E-2</v>
      </c>
      <c r="M88" s="2">
        <f t="shared" si="49"/>
        <v>4.4999999999999998E-2</v>
      </c>
      <c r="N88" s="2">
        <f t="shared" si="49"/>
        <v>4.4999999999999998E-2</v>
      </c>
      <c r="O88" s="2">
        <f t="shared" si="49"/>
        <v>0.04</v>
      </c>
      <c r="P88" s="2">
        <f t="shared" si="49"/>
        <v>4.4999999999999998E-2</v>
      </c>
      <c r="Q88" s="2">
        <f t="shared" si="49"/>
        <v>0.05</v>
      </c>
      <c r="R88" s="2">
        <f t="shared" si="49"/>
        <v>5.5E-2</v>
      </c>
      <c r="S88" s="2">
        <f t="shared" si="49"/>
        <v>0.06</v>
      </c>
      <c r="T88" s="2">
        <f t="shared" si="49"/>
        <v>7.0000000000000007E-2</v>
      </c>
      <c r="U88" s="2">
        <f t="shared" si="49"/>
        <v>0.08</v>
      </c>
      <c r="V88" s="2">
        <f t="shared" si="49"/>
        <v>7.0000000000000007E-2</v>
      </c>
      <c r="W88" s="2">
        <f t="shared" si="49"/>
        <v>0.06</v>
      </c>
      <c r="X88" s="2">
        <f t="shared" si="49"/>
        <v>4.9923404446756039E-2</v>
      </c>
      <c r="Y88" s="2">
        <f t="shared" si="44"/>
        <v>2.3898912077900559E-2</v>
      </c>
      <c r="Z88" s="2">
        <f t="shared" si="44"/>
        <v>3.6008457788787029E-3</v>
      </c>
      <c r="AA88" s="2">
        <f t="shared" si="44"/>
        <v>5.3457493494991285E-4</v>
      </c>
      <c r="AB88" s="2">
        <f t="shared" si="44"/>
        <v>6.3169895029693837E-5</v>
      </c>
      <c r="AC88" s="2">
        <f t="shared" si="44"/>
        <v>0</v>
      </c>
      <c r="AD88" s="2">
        <f t="shared" si="43"/>
        <v>6294631154801.2637</v>
      </c>
      <c r="AE88" s="2">
        <f t="shared" si="43"/>
        <v>867695563753.75452</v>
      </c>
      <c r="AF88" s="2">
        <f t="shared" si="43"/>
        <v>119857559196.00981</v>
      </c>
      <c r="AG88" s="2">
        <f t="shared" si="43"/>
        <v>16587747936.894276</v>
      </c>
      <c r="AH88" s="2">
        <f t="shared" si="43"/>
        <v>2299671692.7810731</v>
      </c>
      <c r="AI88" s="2">
        <f t="shared" si="43"/>
        <v>319331029.61372018</v>
      </c>
      <c r="AJ88" s="2">
        <f t="shared" si="43"/>
        <v>44407927.189648524</v>
      </c>
      <c r="AK88" s="2">
        <f t="shared" si="43"/>
        <v>6184106.9865174741</v>
      </c>
      <c r="AL88" s="2">
        <f t="shared" si="43"/>
        <v>862280.52258005086</v>
      </c>
      <c r="AM88" s="2">
        <f t="shared" si="43"/>
        <v>120375.33709925137</v>
      </c>
      <c r="AN88" s="2">
        <f t="shared" si="43"/>
        <v>16823.246468038415</v>
      </c>
      <c r="AO88" s="2">
        <f t="shared" si="43"/>
        <v>2353.6110397160974</v>
      </c>
      <c r="AP88" s="2">
        <f t="shared" si="43"/>
        <v>329.5977675052456</v>
      </c>
      <c r="AQ88" s="2">
        <f t="shared" si="43"/>
        <v>46.199057037042223</v>
      </c>
      <c r="AR88" s="2">
        <f t="shared" si="43"/>
        <v>6.4812392609941964</v>
      </c>
      <c r="AS88" s="2">
        <f t="shared" si="43"/>
        <v>0.90999261160525036</v>
      </c>
      <c r="AT88" s="2">
        <f t="shared" si="42"/>
        <v>0.12786540910182176</v>
      </c>
      <c r="AU88" s="2">
        <f t="shared" si="42"/>
        <v>1.7979837375872807E-2</v>
      </c>
      <c r="AV88" s="2">
        <f t="shared" si="42"/>
        <v>2.5299935375185231E-3</v>
      </c>
      <c r="AW88" s="2">
        <f t="shared" si="42"/>
        <v>3.562367926386882E-4</v>
      </c>
      <c r="AX88" s="6">
        <f t="shared" si="56"/>
        <v>38.701266011294258</v>
      </c>
      <c r="AY88" s="6">
        <f t="shared" si="56"/>
        <v>40.636329311858972</v>
      </c>
      <c r="AZ88" s="6">
        <f t="shared" si="56"/>
        <v>42.571392612423686</v>
      </c>
      <c r="BA88" s="6">
        <f t="shared" si="56"/>
        <v>44.506455912988393</v>
      </c>
      <c r="BB88" s="6">
        <f t="shared" si="56"/>
        <v>46.441519213553107</v>
      </c>
      <c r="BC88" s="6">
        <f t="shared" si="56"/>
        <v>48.376582514117821</v>
      </c>
      <c r="BD88" s="6">
        <f t="shared" si="56"/>
        <v>50.311645814682535</v>
      </c>
      <c r="BE88" s="6">
        <f t="shared" si="56"/>
        <v>52.246709115247256</v>
      </c>
      <c r="BF88" s="6">
        <f t="shared" si="56"/>
        <v>54.181772415811963</v>
      </c>
      <c r="BG88" s="6">
        <f t="shared" si="56"/>
        <v>56.116835716376677</v>
      </c>
      <c r="BH88" s="6">
        <f t="shared" si="56"/>
        <v>58.051899016941391</v>
      </c>
      <c r="BI88" s="6">
        <f t="shared" si="56"/>
        <v>59.986962317506105</v>
      </c>
      <c r="BJ88" s="6">
        <f t="shared" si="56"/>
        <v>61.922025618070819</v>
      </c>
      <c r="BK88" s="6">
        <f t="shared" si="56"/>
        <v>63.857088918635526</v>
      </c>
      <c r="BL88" s="6">
        <f t="shared" si="56"/>
        <v>65.792152219200247</v>
      </c>
      <c r="BM88" s="6">
        <f t="shared" si="56"/>
        <v>67.727215519764954</v>
      </c>
      <c r="BN88" s="6">
        <f t="shared" si="53"/>
        <v>69.662278820329661</v>
      </c>
      <c r="BO88" s="6">
        <f t="shared" si="53"/>
        <v>71.597342120894382</v>
      </c>
      <c r="BP88" s="6">
        <f t="shared" si="53"/>
        <v>73.532405421459089</v>
      </c>
      <c r="BQ88" s="6">
        <f t="shared" si="53"/>
        <v>75.46746872202381</v>
      </c>
      <c r="BR88" s="2">
        <f t="shared" si="36"/>
        <v>0.39839437688616852</v>
      </c>
      <c r="BS88" s="2">
        <f t="shared" si="36"/>
        <v>5.4917440743908884E-2</v>
      </c>
      <c r="BT88" s="2">
        <f t="shared" si="36"/>
        <v>7.5859214681018965E-3</v>
      </c>
      <c r="BU88" s="2">
        <f t="shared" si="36"/>
        <v>1.0498574643603975E-3</v>
      </c>
      <c r="BV88" s="2">
        <f t="shared" si="36"/>
        <v>1.4554884131525779E-4</v>
      </c>
      <c r="BW88" s="2">
        <f t="shared" si="36"/>
        <v>2.0210824659096213E-5</v>
      </c>
      <c r="BX88" s="2">
        <f t="shared" si="36"/>
        <v>2.8106283031423118E-6</v>
      </c>
      <c r="BY88" s="2">
        <f t="shared" si="36"/>
        <v>3.913991763618655E-7</v>
      </c>
      <c r="BZ88" s="2">
        <f t="shared" si="57"/>
        <v>5.4574716618990561E-8</v>
      </c>
      <c r="CA88" s="2">
        <f t="shared" si="57"/>
        <v>7.618692221471605E-9</v>
      </c>
      <c r="CB88" s="2">
        <f t="shared" si="57"/>
        <v>1.0647624346859755E-9</v>
      </c>
      <c r="CC88" s="2">
        <f t="shared" si="57"/>
        <v>1.489627240326644E-10</v>
      </c>
      <c r="CD88" s="2">
        <f t="shared" si="57"/>
        <v>2.0860618196534531E-11</v>
      </c>
      <c r="CE88" s="2">
        <f t="shared" si="57"/>
        <v>2.9239909517115329E-12</v>
      </c>
      <c r="CF88" s="2">
        <f t="shared" si="50"/>
        <v>4.1020501651862004E-13</v>
      </c>
      <c r="CG88" s="2">
        <f t="shared" si="50"/>
        <v>5.7594469088939896E-14</v>
      </c>
      <c r="CH88" s="2">
        <f t="shared" si="50"/>
        <v>8.0927474115077065E-15</v>
      </c>
      <c r="CI88" s="2">
        <f t="shared" si="50"/>
        <v>1.1379643908780257E-15</v>
      </c>
      <c r="CJ88" s="2">
        <f t="shared" si="50"/>
        <v>1.6012617326066603E-16</v>
      </c>
      <c r="CK88" s="2">
        <f t="shared" si="50"/>
        <v>2.2546632445486593E-17</v>
      </c>
    </row>
    <row r="89" spans="1:89" x14ac:dyDescent="0.25">
      <c r="A89" s="5">
        <f t="shared" si="54"/>
        <v>112.5</v>
      </c>
      <c r="B89" s="5">
        <f t="shared" si="55"/>
        <v>250</v>
      </c>
      <c r="C89" s="8">
        <f t="shared" si="45"/>
        <v>523.16000000000008</v>
      </c>
      <c r="D89" s="2">
        <f t="shared" si="51"/>
        <v>6.3291139240506327E-14</v>
      </c>
      <c r="E89" s="2">
        <f t="shared" si="46"/>
        <v>0.82087080221578179</v>
      </c>
      <c r="F89" s="2">
        <f t="shared" si="52"/>
        <v>4.6516498736138185</v>
      </c>
      <c r="G89" s="7">
        <f t="shared" si="47"/>
        <v>0.66760701824901802</v>
      </c>
      <c r="H89" s="10"/>
      <c r="I89" s="6">
        <f t="shared" si="48"/>
        <v>250</v>
      </c>
      <c r="J89" s="2">
        <f t="shared" si="49"/>
        <v>0.03</v>
      </c>
      <c r="K89" s="2">
        <f t="shared" si="49"/>
        <v>0.04</v>
      </c>
      <c r="L89" s="2">
        <f t="shared" si="49"/>
        <v>4.4999999999999998E-2</v>
      </c>
      <c r="M89" s="2">
        <f t="shared" si="49"/>
        <v>4.4999999999999998E-2</v>
      </c>
      <c r="N89" s="2">
        <f t="shared" si="49"/>
        <v>4.4999999999999998E-2</v>
      </c>
      <c r="O89" s="2">
        <f t="shared" si="49"/>
        <v>0.04</v>
      </c>
      <c r="P89" s="2">
        <f t="shared" si="49"/>
        <v>4.4999999999999998E-2</v>
      </c>
      <c r="Q89" s="2">
        <f t="shared" si="49"/>
        <v>0.05</v>
      </c>
      <c r="R89" s="2">
        <f t="shared" si="49"/>
        <v>5.5E-2</v>
      </c>
      <c r="S89" s="2">
        <f t="shared" si="49"/>
        <v>0.06</v>
      </c>
      <c r="T89" s="2">
        <f t="shared" si="49"/>
        <v>7.0000000000000007E-2</v>
      </c>
      <c r="U89" s="2">
        <f t="shared" si="49"/>
        <v>0.08</v>
      </c>
      <c r="V89" s="2">
        <f t="shared" si="49"/>
        <v>7.0000000000000007E-2</v>
      </c>
      <c r="W89" s="2">
        <f t="shared" si="49"/>
        <v>0.06</v>
      </c>
      <c r="X89" s="2">
        <f t="shared" si="49"/>
        <v>4.9996473262880925E-2</v>
      </c>
      <c r="Y89" s="2">
        <f t="shared" si="44"/>
        <v>2.9704392566435707E-2</v>
      </c>
      <c r="Z89" s="2">
        <f t="shared" si="44"/>
        <v>5.2612616970453404E-3</v>
      </c>
      <c r="AA89" s="2">
        <f t="shared" si="44"/>
        <v>8.1133969256716898E-4</v>
      </c>
      <c r="AB89" s="2">
        <f t="shared" si="44"/>
        <v>9.7334996852499472E-5</v>
      </c>
      <c r="AC89" s="2">
        <f t="shared" si="44"/>
        <v>0</v>
      </c>
      <c r="AD89" s="2">
        <f t="shared" si="43"/>
        <v>7947487452579.8926</v>
      </c>
      <c r="AE89" s="2">
        <f t="shared" si="43"/>
        <v>1107774015311.0544</v>
      </c>
      <c r="AF89" s="2">
        <f t="shared" si="43"/>
        <v>154729466920.64374</v>
      </c>
      <c r="AG89" s="2">
        <f t="shared" si="43"/>
        <v>21653018782.798855</v>
      </c>
      <c r="AH89" s="2">
        <f t="shared" si="43"/>
        <v>3035428142.1400299</v>
      </c>
      <c r="AI89" s="2">
        <f t="shared" si="43"/>
        <v>426204502.24316788</v>
      </c>
      <c r="AJ89" s="2">
        <f t="shared" si="43"/>
        <v>59932161.95767425</v>
      </c>
      <c r="AK89" s="2">
        <f t="shared" si="43"/>
        <v>8439150.4588450138</v>
      </c>
      <c r="AL89" s="2">
        <f t="shared" si="43"/>
        <v>1189850.4843284893</v>
      </c>
      <c r="AM89" s="2">
        <f t="shared" si="43"/>
        <v>167958.97640024265</v>
      </c>
      <c r="AN89" s="2">
        <f t="shared" si="43"/>
        <v>23735.43653162619</v>
      </c>
      <c r="AO89" s="2">
        <f t="shared" si="43"/>
        <v>3357.713701295273</v>
      </c>
      <c r="AP89" s="2">
        <f t="shared" si="43"/>
        <v>475.46071788147503</v>
      </c>
      <c r="AQ89" s="2">
        <f t="shared" si="43"/>
        <v>67.388341741864551</v>
      </c>
      <c r="AR89" s="2">
        <f t="shared" si="43"/>
        <v>9.5594051697925195</v>
      </c>
      <c r="AS89" s="2">
        <f t="shared" si="43"/>
        <v>1.3571621126001996</v>
      </c>
      <c r="AT89" s="2">
        <f t="shared" si="42"/>
        <v>0.19282701426202586</v>
      </c>
      <c r="AU89" s="2">
        <f t="shared" si="42"/>
        <v>2.7417093449475856E-2</v>
      </c>
      <c r="AV89" s="2">
        <f t="shared" si="42"/>
        <v>3.9009988857967417E-3</v>
      </c>
      <c r="AW89" s="2">
        <f t="shared" si="42"/>
        <v>5.5541277775934253E-4</v>
      </c>
      <c r="AX89" s="6">
        <f t="shared" si="56"/>
        <v>38.479338115365898</v>
      </c>
      <c r="AY89" s="6">
        <f t="shared" si="56"/>
        <v>40.403305021134187</v>
      </c>
      <c r="AZ89" s="6">
        <f t="shared" si="56"/>
        <v>42.327271926902483</v>
      </c>
      <c r="BA89" s="6">
        <f t="shared" si="56"/>
        <v>44.251238832670779</v>
      </c>
      <c r="BB89" s="6">
        <f t="shared" si="56"/>
        <v>46.175205738439075</v>
      </c>
      <c r="BC89" s="6">
        <f t="shared" si="56"/>
        <v>48.099172644207364</v>
      </c>
      <c r="BD89" s="6">
        <f t="shared" si="56"/>
        <v>50.02313954997566</v>
      </c>
      <c r="BE89" s="6">
        <f t="shared" si="56"/>
        <v>51.947106455743963</v>
      </c>
      <c r="BF89" s="6">
        <f t="shared" si="56"/>
        <v>53.871073361512259</v>
      </c>
      <c r="BG89" s="6">
        <f t="shared" si="56"/>
        <v>55.795040267280555</v>
      </c>
      <c r="BH89" s="6">
        <f t="shared" si="56"/>
        <v>57.719007173048844</v>
      </c>
      <c r="BI89" s="6">
        <f t="shared" si="56"/>
        <v>59.64297407881714</v>
      </c>
      <c r="BJ89" s="6">
        <f t="shared" si="56"/>
        <v>61.566940984585436</v>
      </c>
      <c r="BK89" s="6">
        <f t="shared" si="56"/>
        <v>63.490907890353732</v>
      </c>
      <c r="BL89" s="6">
        <f t="shared" si="56"/>
        <v>65.414874796122021</v>
      </c>
      <c r="BM89" s="6">
        <f t="shared" si="56"/>
        <v>67.338841701890317</v>
      </c>
      <c r="BN89" s="6">
        <f t="shared" si="53"/>
        <v>69.262808607658613</v>
      </c>
      <c r="BO89" s="6">
        <f t="shared" si="53"/>
        <v>71.186775513426909</v>
      </c>
      <c r="BP89" s="6">
        <f t="shared" si="53"/>
        <v>73.110742419195205</v>
      </c>
      <c r="BQ89" s="6">
        <f t="shared" si="53"/>
        <v>75.034709324963501</v>
      </c>
      <c r="BR89" s="2">
        <f t="shared" si="36"/>
        <v>0.50300553497342348</v>
      </c>
      <c r="BS89" s="2">
        <f t="shared" si="36"/>
        <v>7.0112279450067108E-2</v>
      </c>
      <c r="BT89" s="2">
        <f t="shared" si="36"/>
        <v>9.7930042354837914E-3</v>
      </c>
      <c r="BU89" s="2">
        <f t="shared" si="36"/>
        <v>1.3704442267594215E-3</v>
      </c>
      <c r="BV89" s="2">
        <f t="shared" si="36"/>
        <v>1.9211570519873605E-4</v>
      </c>
      <c r="BW89" s="2">
        <f t="shared" si="36"/>
        <v>2.6974968496403029E-5</v>
      </c>
      <c r="BX89" s="2">
        <f t="shared" si="36"/>
        <v>3.7931748074477375E-6</v>
      </c>
      <c r="BY89" s="2">
        <f t="shared" si="36"/>
        <v>5.341234467623427E-7</v>
      </c>
      <c r="BZ89" s="2">
        <f t="shared" si="57"/>
        <v>7.5306992679018309E-8</v>
      </c>
      <c r="CA89" s="2">
        <f t="shared" si="57"/>
        <v>1.0630314962040673E-8</v>
      </c>
      <c r="CB89" s="2">
        <f t="shared" si="57"/>
        <v>1.5022428184573536E-9</v>
      </c>
      <c r="CC89" s="2">
        <f t="shared" si="57"/>
        <v>2.12513525398435E-10</v>
      </c>
      <c r="CD89" s="2">
        <f t="shared" si="57"/>
        <v>3.0092450498827535E-11</v>
      </c>
      <c r="CE89" s="2">
        <f t="shared" si="57"/>
        <v>4.2650849203711739E-12</v>
      </c>
      <c r="CF89" s="2">
        <f t="shared" si="50"/>
        <v>6.0502564365775442E-13</v>
      </c>
      <c r="CG89" s="2">
        <f t="shared" si="50"/>
        <v>8.5896336240518965E-14</v>
      </c>
      <c r="CH89" s="2">
        <f t="shared" si="50"/>
        <v>1.2204241408988978E-14</v>
      </c>
      <c r="CI89" s="2">
        <f t="shared" si="50"/>
        <v>1.7352590790807501E-15</v>
      </c>
      <c r="CJ89" s="2">
        <f t="shared" si="50"/>
        <v>2.4689866365802165E-16</v>
      </c>
      <c r="CK89" s="2">
        <f t="shared" si="50"/>
        <v>3.515270745312294E-17</v>
      </c>
    </row>
    <row r="90" spans="1:89" x14ac:dyDescent="0.25">
      <c r="A90" s="5">
        <f t="shared" si="54"/>
        <v>114</v>
      </c>
      <c r="B90" s="5">
        <f t="shared" si="55"/>
        <v>253</v>
      </c>
      <c r="C90" s="8">
        <f t="shared" si="45"/>
        <v>526.16000000000008</v>
      </c>
      <c r="D90" s="2">
        <f t="shared" si="51"/>
        <v>6.3291139240506327E-14</v>
      </c>
      <c r="E90" s="2">
        <f t="shared" si="46"/>
        <v>0.82857876053258595</v>
      </c>
      <c r="F90" s="2">
        <f t="shared" si="52"/>
        <v>4.7862221927398254</v>
      </c>
      <c r="G90" s="7">
        <f t="shared" si="47"/>
        <v>0.67999285617481275</v>
      </c>
      <c r="H90" s="10"/>
      <c r="I90" s="6">
        <f t="shared" si="48"/>
        <v>253</v>
      </c>
      <c r="J90" s="2">
        <f t="shared" si="49"/>
        <v>0.03</v>
      </c>
      <c r="K90" s="2">
        <f t="shared" si="49"/>
        <v>0.04</v>
      </c>
      <c r="L90" s="2">
        <f t="shared" si="49"/>
        <v>4.4999999999999998E-2</v>
      </c>
      <c r="M90" s="2">
        <f t="shared" si="49"/>
        <v>4.4999999999999998E-2</v>
      </c>
      <c r="N90" s="2">
        <f t="shared" si="49"/>
        <v>4.4999999999999998E-2</v>
      </c>
      <c r="O90" s="2">
        <f t="shared" si="49"/>
        <v>0.04</v>
      </c>
      <c r="P90" s="2">
        <f t="shared" si="49"/>
        <v>4.4999999999999998E-2</v>
      </c>
      <c r="Q90" s="2">
        <f t="shared" si="49"/>
        <v>0.05</v>
      </c>
      <c r="R90" s="2">
        <f t="shared" si="49"/>
        <v>5.5E-2</v>
      </c>
      <c r="S90" s="2">
        <f t="shared" si="49"/>
        <v>0.06</v>
      </c>
      <c r="T90" s="2">
        <f t="shared" si="49"/>
        <v>7.0000000000000007E-2</v>
      </c>
      <c r="U90" s="2">
        <f t="shared" si="49"/>
        <v>0.08</v>
      </c>
      <c r="V90" s="2">
        <f t="shared" si="49"/>
        <v>7.0000000000000007E-2</v>
      </c>
      <c r="W90" s="2">
        <f t="shared" si="49"/>
        <v>0.06</v>
      </c>
      <c r="X90" s="2">
        <f t="shared" si="49"/>
        <v>4.9999959975728078E-2</v>
      </c>
      <c r="Y90" s="2">
        <f t="shared" si="44"/>
        <v>3.4667149354586785E-2</v>
      </c>
      <c r="Z90" s="2">
        <f t="shared" si="44"/>
        <v>7.5397767524807112E-3</v>
      </c>
      <c r="AA90" s="2">
        <f t="shared" si="44"/>
        <v>1.2226787449518717E-3</v>
      </c>
      <c r="AB90" s="2">
        <f t="shared" si="44"/>
        <v>1.491957048384507E-4</v>
      </c>
      <c r="AC90" s="2">
        <f t="shared" si="44"/>
        <v>0</v>
      </c>
      <c r="AD90" s="2">
        <f t="shared" si="43"/>
        <v>10008334944982.225</v>
      </c>
      <c r="AE90" s="2">
        <f t="shared" si="43"/>
        <v>1410432893980.9702</v>
      </c>
      <c r="AF90" s="2">
        <f t="shared" si="43"/>
        <v>199178807637.23254</v>
      </c>
      <c r="AG90" s="2">
        <f t="shared" si="43"/>
        <v>28181040171.457184</v>
      </c>
      <c r="AH90" s="2">
        <f t="shared" si="43"/>
        <v>3994171023.9810843</v>
      </c>
      <c r="AI90" s="2">
        <f t="shared" si="43"/>
        <v>567012419.41857624</v>
      </c>
      <c r="AJ90" s="2">
        <f t="shared" si="43"/>
        <v>80612438.090403944</v>
      </c>
      <c r="AK90" s="2">
        <f t="shared" si="43"/>
        <v>11476466.110269517</v>
      </c>
      <c r="AL90" s="2">
        <f t="shared" si="43"/>
        <v>1635945.9998354267</v>
      </c>
      <c r="AM90" s="2">
        <f t="shared" si="43"/>
        <v>233478.4078259432</v>
      </c>
      <c r="AN90" s="2">
        <f t="shared" si="43"/>
        <v>33358.574545145806</v>
      </c>
      <c r="AO90" s="2">
        <f t="shared" si="43"/>
        <v>4771.1220075765714</v>
      </c>
      <c r="AP90" s="2">
        <f t="shared" si="43"/>
        <v>683.05858770705413</v>
      </c>
      <c r="AQ90" s="2">
        <f t="shared" si="43"/>
        <v>97.88010040319611</v>
      </c>
      <c r="AR90" s="2">
        <f t="shared" si="43"/>
        <v>14.038047495250213</v>
      </c>
      <c r="AS90" s="2">
        <f t="shared" ref="AS90:AW103" si="58">AS89+(CG90-CG89)/$D90</f>
        <v>2.0149935286230187</v>
      </c>
      <c r="AT90" s="2">
        <f t="shared" si="58"/>
        <v>0.2894514926185644</v>
      </c>
      <c r="AU90" s="2">
        <f t="shared" si="58"/>
        <v>4.16097611488635E-2</v>
      </c>
      <c r="AV90" s="2">
        <f t="shared" si="58"/>
        <v>5.9857068468539242E-3</v>
      </c>
      <c r="AW90" s="2">
        <f t="shared" si="58"/>
        <v>8.6163078888308684E-4</v>
      </c>
      <c r="AX90" s="6">
        <f t="shared" si="56"/>
        <v>38.259940946546337</v>
      </c>
      <c r="AY90" s="6">
        <f t="shared" si="56"/>
        <v>40.172937993873653</v>
      </c>
      <c r="AZ90" s="6">
        <f t="shared" si="56"/>
        <v>42.085935041200969</v>
      </c>
      <c r="BA90" s="6">
        <f t="shared" si="56"/>
        <v>43.998932088528292</v>
      </c>
      <c r="BB90" s="6">
        <f t="shared" si="56"/>
        <v>45.911929135855608</v>
      </c>
      <c r="BC90" s="6">
        <f t="shared" si="56"/>
        <v>47.824926183182924</v>
      </c>
      <c r="BD90" s="6">
        <f t="shared" si="56"/>
        <v>49.737923230510241</v>
      </c>
      <c r="BE90" s="6">
        <f t="shared" si="56"/>
        <v>51.650920277837564</v>
      </c>
      <c r="BF90" s="6">
        <f t="shared" si="56"/>
        <v>53.56391732516488</v>
      </c>
      <c r="BG90" s="6">
        <f t="shared" si="56"/>
        <v>55.476914372492196</v>
      </c>
      <c r="BH90" s="6">
        <f t="shared" si="56"/>
        <v>57.389911419819512</v>
      </c>
      <c r="BI90" s="6">
        <f t="shared" si="56"/>
        <v>59.302908467146828</v>
      </c>
      <c r="BJ90" s="6">
        <f t="shared" si="56"/>
        <v>61.215905514474144</v>
      </c>
      <c r="BK90" s="6">
        <f t="shared" si="56"/>
        <v>63.128902561801461</v>
      </c>
      <c r="BL90" s="6">
        <f t="shared" si="56"/>
        <v>65.041899609128777</v>
      </c>
      <c r="BM90" s="6">
        <f t="shared" si="56"/>
        <v>66.9548966564561</v>
      </c>
      <c r="BN90" s="6">
        <f t="shared" si="53"/>
        <v>68.867893703783409</v>
      </c>
      <c r="BO90" s="6">
        <f t="shared" si="53"/>
        <v>70.780890751110732</v>
      </c>
      <c r="BP90" s="6">
        <f t="shared" si="53"/>
        <v>72.693887798438041</v>
      </c>
      <c r="BQ90" s="6">
        <f t="shared" si="53"/>
        <v>74.606884845765364</v>
      </c>
      <c r="BR90" s="2">
        <f t="shared" si="36"/>
        <v>0.63343892056850781</v>
      </c>
      <c r="BS90" s="2">
        <f t="shared" si="36"/>
        <v>8.9267904682340263E-2</v>
      </c>
      <c r="BT90" s="2">
        <f t="shared" si="36"/>
        <v>1.260625364792612E-2</v>
      </c>
      <c r="BU90" s="2">
        <f t="shared" si="36"/>
        <v>1.7836101374339994E-3</v>
      </c>
      <c r="BV90" s="2">
        <f t="shared" si="36"/>
        <v>2.5279563442918252E-4</v>
      </c>
      <c r="BW90" s="2">
        <f t="shared" si="36"/>
        <v>3.5886861988517485E-5</v>
      </c>
      <c r="BX90" s="2">
        <f t="shared" si="36"/>
        <v>5.1020530436964524E-6</v>
      </c>
      <c r="BY90" s="2">
        <f t="shared" si="36"/>
        <v>7.263586145740201E-7</v>
      </c>
      <c r="BZ90" s="2">
        <f t="shared" si="57"/>
        <v>1.0354088606553333E-7</v>
      </c>
      <c r="CA90" s="2">
        <f t="shared" si="57"/>
        <v>1.4777114419363493E-8</v>
      </c>
      <c r="CB90" s="2">
        <f t="shared" si="57"/>
        <v>2.1113021864016332E-9</v>
      </c>
      <c r="CC90" s="2">
        <f t="shared" si="57"/>
        <v>3.0196974731497288E-10</v>
      </c>
      <c r="CD90" s="2">
        <f t="shared" si="57"/>
        <v>4.3231556183990768E-11</v>
      </c>
      <c r="CE90" s="2">
        <f t="shared" si="57"/>
        <v>6.1949430634934245E-12</v>
      </c>
      <c r="CF90" s="2">
        <f t="shared" si="50"/>
        <v>8.8848401868672236E-13</v>
      </c>
      <c r="CG90" s="2">
        <f t="shared" si="50"/>
        <v>1.2753123598879867E-13</v>
      </c>
      <c r="CH90" s="2">
        <f t="shared" si="50"/>
        <v>1.8319714722693946E-14</v>
      </c>
      <c r="CI90" s="2">
        <f t="shared" si="50"/>
        <v>2.6335291866369299E-15</v>
      </c>
      <c r="CJ90" s="2">
        <f t="shared" si="50"/>
        <v>3.7884220549708379E-16</v>
      </c>
      <c r="CK90" s="2">
        <f t="shared" si="50"/>
        <v>5.4533594233106759E-17</v>
      </c>
    </row>
    <row r="91" spans="1:89" x14ac:dyDescent="0.25">
      <c r="A91" s="5">
        <f t="shared" si="54"/>
        <v>115.5</v>
      </c>
      <c r="B91" s="5">
        <f t="shared" si="55"/>
        <v>256</v>
      </c>
      <c r="C91" s="8">
        <f t="shared" si="45"/>
        <v>529.16000000000008</v>
      </c>
      <c r="D91" s="2">
        <f t="shared" si="51"/>
        <v>6.3291139240506327E-14</v>
      </c>
      <c r="E91" s="2">
        <f t="shared" si="46"/>
        <v>0.83555425071384393</v>
      </c>
      <c r="F91" s="2">
        <f t="shared" si="52"/>
        <v>4.9113592065447174</v>
      </c>
      <c r="G91" s="7">
        <f t="shared" si="47"/>
        <v>0.69120169868368819</v>
      </c>
      <c r="H91" s="10"/>
      <c r="I91" s="6">
        <f t="shared" si="48"/>
        <v>256</v>
      </c>
      <c r="J91" s="2">
        <f t="shared" si="49"/>
        <v>0.03</v>
      </c>
      <c r="K91" s="2">
        <f t="shared" si="49"/>
        <v>0.04</v>
      </c>
      <c r="L91" s="2">
        <f t="shared" si="49"/>
        <v>4.4999999999999998E-2</v>
      </c>
      <c r="M91" s="2">
        <f t="shared" si="49"/>
        <v>4.4999999999999998E-2</v>
      </c>
      <c r="N91" s="2">
        <f t="shared" si="49"/>
        <v>4.4999999999999998E-2</v>
      </c>
      <c r="O91" s="2">
        <f t="shared" si="49"/>
        <v>0.04</v>
      </c>
      <c r="P91" s="2">
        <f t="shared" si="49"/>
        <v>4.4999999999999998E-2</v>
      </c>
      <c r="Q91" s="2">
        <f t="shared" si="49"/>
        <v>0.05</v>
      </c>
      <c r="R91" s="2">
        <f t="shared" si="49"/>
        <v>5.5E-2</v>
      </c>
      <c r="S91" s="2">
        <f t="shared" si="49"/>
        <v>0.06</v>
      </c>
      <c r="T91" s="2">
        <f t="shared" si="49"/>
        <v>7.0000000000000007E-2</v>
      </c>
      <c r="U91" s="2">
        <f t="shared" si="49"/>
        <v>0.08</v>
      </c>
      <c r="V91" s="2">
        <f t="shared" si="49"/>
        <v>7.0000000000000007E-2</v>
      </c>
      <c r="W91" s="2">
        <f t="shared" si="49"/>
        <v>0.06</v>
      </c>
      <c r="X91" s="2">
        <f t="shared" si="49"/>
        <v>4.9999999939135023E-2</v>
      </c>
      <c r="Y91" s="2">
        <f t="shared" si="44"/>
        <v>3.7965224027326293E-2</v>
      </c>
      <c r="Z91" s="2">
        <f t="shared" si="44"/>
        <v>1.0533932932985136E-2</v>
      </c>
      <c r="AA91" s="2">
        <f t="shared" si="44"/>
        <v>1.8276203342943908E-3</v>
      </c>
      <c r="AB91" s="2">
        <f t="shared" si="44"/>
        <v>2.2747348010295767E-4</v>
      </c>
      <c r="AC91" s="2">
        <f t="shared" si="44"/>
        <v>0</v>
      </c>
      <c r="AD91" s="2">
        <f t="shared" ref="AD91:AR103" si="59">AD90+(BR91-BR90)/$D91</f>
        <v>12571446340358.652</v>
      </c>
      <c r="AE91" s="2">
        <f t="shared" si="59"/>
        <v>1790981468436.7983</v>
      </c>
      <c r="AF91" s="2">
        <f t="shared" si="59"/>
        <v>255679915072.1409</v>
      </c>
      <c r="AG91" s="2">
        <f t="shared" si="59"/>
        <v>36569999003.219421</v>
      </c>
      <c r="AH91" s="2">
        <f t="shared" si="59"/>
        <v>5239727452.3774529</v>
      </c>
      <c r="AI91" s="2">
        <f t="shared" si="59"/>
        <v>751949071.95500135</v>
      </c>
      <c r="AJ91" s="2">
        <f t="shared" si="59"/>
        <v>108071570.84800524</v>
      </c>
      <c r="AK91" s="2">
        <f t="shared" si="59"/>
        <v>15553599.11824638</v>
      </c>
      <c r="AL91" s="2">
        <f t="shared" si="59"/>
        <v>2241324.7602444906</v>
      </c>
      <c r="AM91" s="2">
        <f t="shared" si="59"/>
        <v>323366.82143641124</v>
      </c>
      <c r="AN91" s="2">
        <f t="shared" si="59"/>
        <v>46705.59993665175</v>
      </c>
      <c r="AO91" s="2">
        <f t="shared" si="59"/>
        <v>6752.9661195671233</v>
      </c>
      <c r="AP91" s="2">
        <f t="shared" si="59"/>
        <v>977.33721840863927</v>
      </c>
      <c r="AQ91" s="2">
        <f t="shared" si="59"/>
        <v>141.57715785240688</v>
      </c>
      <c r="AR91" s="2">
        <f t="shared" si="59"/>
        <v>20.526630838861408</v>
      </c>
      <c r="AS91" s="2">
        <f t="shared" si="58"/>
        <v>2.9784937284176367</v>
      </c>
      <c r="AT91" s="2">
        <f t="shared" si="58"/>
        <v>0.43252458232243129</v>
      </c>
      <c r="AU91" s="2">
        <f t="shared" si="58"/>
        <v>6.2855328165782903E-2</v>
      </c>
      <c r="AV91" s="2">
        <f t="shared" si="58"/>
        <v>9.1405873800809445E-3</v>
      </c>
      <c r="AW91" s="2">
        <f t="shared" si="58"/>
        <v>1.3301223043247902E-3</v>
      </c>
      <c r="AX91" s="6">
        <f t="shared" si="56"/>
        <v>38.04303146200548</v>
      </c>
      <c r="AY91" s="6">
        <f t="shared" si="56"/>
        <v>39.945183035105757</v>
      </c>
      <c r="AZ91" s="6">
        <f t="shared" si="56"/>
        <v>41.847334608206033</v>
      </c>
      <c r="BA91" s="6">
        <f t="shared" si="56"/>
        <v>43.749486181306303</v>
      </c>
      <c r="BB91" s="6">
        <f t="shared" si="56"/>
        <v>45.651637754406579</v>
      </c>
      <c r="BC91" s="6">
        <f t="shared" si="56"/>
        <v>47.553789327506855</v>
      </c>
      <c r="BD91" s="6">
        <f t="shared" si="56"/>
        <v>49.455940900607125</v>
      </c>
      <c r="BE91" s="6">
        <f t="shared" si="56"/>
        <v>51.358092473707408</v>
      </c>
      <c r="BF91" s="6">
        <f t="shared" si="56"/>
        <v>53.260244046807678</v>
      </c>
      <c r="BG91" s="6">
        <f t="shared" si="56"/>
        <v>55.162395619907954</v>
      </c>
      <c r="BH91" s="6">
        <f t="shared" si="56"/>
        <v>57.064547193008231</v>
      </c>
      <c r="BI91" s="6">
        <f t="shared" si="56"/>
        <v>58.9666987661085</v>
      </c>
      <c r="BJ91" s="6">
        <f t="shared" si="56"/>
        <v>60.868850339208777</v>
      </c>
      <c r="BK91" s="6">
        <f t="shared" si="56"/>
        <v>62.771001912309053</v>
      </c>
      <c r="BL91" s="6">
        <f t="shared" si="56"/>
        <v>64.67315348540933</v>
      </c>
      <c r="BM91" s="6">
        <f t="shared" si="56"/>
        <v>66.575305058509599</v>
      </c>
      <c r="BN91" s="6">
        <f t="shared" si="53"/>
        <v>68.477456631609869</v>
      </c>
      <c r="BO91" s="6">
        <f t="shared" si="53"/>
        <v>70.379608204710152</v>
      </c>
      <c r="BP91" s="6">
        <f t="shared" si="53"/>
        <v>72.281759777810421</v>
      </c>
      <c r="BQ91" s="6">
        <f t="shared" si="53"/>
        <v>74.183911350910691</v>
      </c>
      <c r="BR91" s="2">
        <f t="shared" si="36"/>
        <v>0.79566116078220572</v>
      </c>
      <c r="BS91" s="2">
        <f t="shared" si="36"/>
        <v>0.11335325749600027</v>
      </c>
      <c r="BT91" s="2">
        <f t="shared" si="36"/>
        <v>1.6182273105831712E-2</v>
      </c>
      <c r="BU91" s="2">
        <f t="shared" si="36"/>
        <v>2.3145568989379386E-3</v>
      </c>
      <c r="BV91" s="2">
        <f t="shared" si="36"/>
        <v>3.3162831977072486E-4</v>
      </c>
      <c r="BW91" s="2">
        <f t="shared" si="36"/>
        <v>4.7591713414873508E-5</v>
      </c>
      <c r="BX91" s="2">
        <f t="shared" si="36"/>
        <v>6.8399728384813439E-6</v>
      </c>
      <c r="BY91" s="2">
        <f t="shared" si="36"/>
        <v>9.8440500748394815E-7</v>
      </c>
      <c r="BZ91" s="2">
        <f t="shared" si="57"/>
        <v>1.4185599748382851E-7</v>
      </c>
      <c r="CA91" s="2">
        <f t="shared" si="57"/>
        <v>2.046625452129185E-8</v>
      </c>
      <c r="CB91" s="2">
        <f t="shared" si="57"/>
        <v>2.9560506289020092E-9</v>
      </c>
      <c r="CC91" s="2">
        <f t="shared" si="57"/>
        <v>4.2740291895994453E-10</v>
      </c>
      <c r="CD91" s="2">
        <f t="shared" si="57"/>
        <v>6.1856785975230335E-11</v>
      </c>
      <c r="CE91" s="2">
        <f t="shared" si="57"/>
        <v>8.9605796109118281E-12</v>
      </c>
      <c r="CF91" s="2">
        <f t="shared" si="50"/>
        <v>1.2991538505608486E-12</v>
      </c>
      <c r="CG91" s="2">
        <f t="shared" si="50"/>
        <v>1.8851226129225551E-13</v>
      </c>
      <c r="CH91" s="2">
        <f t="shared" si="50"/>
        <v>2.7374973564710836E-14</v>
      </c>
      <c r="CI91" s="2">
        <f t="shared" si="50"/>
        <v>3.9781853269482846E-15</v>
      </c>
      <c r="CJ91" s="2">
        <f t="shared" si="50"/>
        <v>5.78518188612718E-16</v>
      </c>
      <c r="CK91" s="2">
        <f t="shared" si="50"/>
        <v>8.4184955969923418E-17</v>
      </c>
    </row>
    <row r="92" spans="1:89" x14ac:dyDescent="0.25">
      <c r="A92" s="5">
        <f t="shared" si="54"/>
        <v>117</v>
      </c>
      <c r="B92" s="5">
        <f t="shared" si="55"/>
        <v>259</v>
      </c>
      <c r="C92" s="8">
        <f t="shared" si="45"/>
        <v>532.16000000000008</v>
      </c>
      <c r="D92" s="2">
        <f t="shared" si="51"/>
        <v>6.3291139240506327E-14</v>
      </c>
      <c r="E92" s="2">
        <f t="shared" si="46"/>
        <v>0.84178676804036867</v>
      </c>
      <c r="F92" s="2">
        <f t="shared" si="52"/>
        <v>5.0259326652592025</v>
      </c>
      <c r="G92" s="7">
        <f t="shared" si="47"/>
        <v>0.70121666585180997</v>
      </c>
      <c r="H92" s="10"/>
      <c r="I92" s="6">
        <f t="shared" si="48"/>
        <v>259</v>
      </c>
      <c r="J92" s="2">
        <f t="shared" si="49"/>
        <v>0.03</v>
      </c>
      <c r="K92" s="2">
        <f t="shared" si="49"/>
        <v>0.04</v>
      </c>
      <c r="L92" s="2">
        <f t="shared" si="49"/>
        <v>4.4999999999999998E-2</v>
      </c>
      <c r="M92" s="2">
        <f t="shared" si="49"/>
        <v>4.4999999999999998E-2</v>
      </c>
      <c r="N92" s="2">
        <f t="shared" si="49"/>
        <v>4.4999999999999998E-2</v>
      </c>
      <c r="O92" s="2">
        <f t="shared" si="49"/>
        <v>0.04</v>
      </c>
      <c r="P92" s="2">
        <f t="shared" si="49"/>
        <v>4.4999999999999998E-2</v>
      </c>
      <c r="Q92" s="2">
        <f t="shared" si="49"/>
        <v>0.05</v>
      </c>
      <c r="R92" s="2">
        <f t="shared" si="49"/>
        <v>5.5E-2</v>
      </c>
      <c r="S92" s="2">
        <f t="shared" si="49"/>
        <v>0.06</v>
      </c>
      <c r="T92" s="2">
        <f t="shared" si="49"/>
        <v>7.0000000000000007E-2</v>
      </c>
      <c r="U92" s="2">
        <f t="shared" si="49"/>
        <v>0.08</v>
      </c>
      <c r="V92" s="2">
        <f t="shared" si="49"/>
        <v>7.0000000000000007E-2</v>
      </c>
      <c r="W92" s="2">
        <f t="shared" si="49"/>
        <v>0.06</v>
      </c>
      <c r="X92" s="2">
        <f t="shared" si="49"/>
        <v>4.9999999999994771E-2</v>
      </c>
      <c r="Y92" s="2">
        <f t="shared" si="44"/>
        <v>3.9500797182227355E-2</v>
      </c>
      <c r="Z92" s="2">
        <f t="shared" si="44"/>
        <v>1.4235504479589586E-2</v>
      </c>
      <c r="AA92" s="2">
        <f t="shared" si="44"/>
        <v>2.7055501849939387E-3</v>
      </c>
      <c r="AB92" s="2">
        <f t="shared" si="44"/>
        <v>3.4491619356303573E-4</v>
      </c>
      <c r="AC92" s="2">
        <f t="shared" si="44"/>
        <v>0</v>
      </c>
      <c r="AD92" s="2">
        <f t="shared" si="59"/>
        <v>15751382793290.984</v>
      </c>
      <c r="AE92" s="2">
        <f t="shared" si="59"/>
        <v>2268227810038.0645</v>
      </c>
      <c r="AF92" s="2">
        <f t="shared" si="59"/>
        <v>327305952036.14636</v>
      </c>
      <c r="AG92" s="2">
        <f t="shared" si="59"/>
        <v>47319873262.376244</v>
      </c>
      <c r="AH92" s="2">
        <f t="shared" si="59"/>
        <v>6853119800.0761013</v>
      </c>
      <c r="AI92" s="2">
        <f t="shared" si="59"/>
        <v>994096994.17485487</v>
      </c>
      <c r="AJ92" s="2">
        <f t="shared" si="59"/>
        <v>144414978.52815467</v>
      </c>
      <c r="AK92" s="2">
        <f t="shared" si="59"/>
        <v>21008347.07727997</v>
      </c>
      <c r="AL92" s="2">
        <f t="shared" si="59"/>
        <v>3060030.5728612542</v>
      </c>
      <c r="AM92" s="2">
        <f t="shared" si="59"/>
        <v>446247.95260764059</v>
      </c>
      <c r="AN92" s="2">
        <f t="shared" si="59"/>
        <v>65149.241247087026</v>
      </c>
      <c r="AO92" s="2">
        <f t="shared" si="59"/>
        <v>9521.2605141198619</v>
      </c>
      <c r="AP92" s="2">
        <f t="shared" si="59"/>
        <v>1392.8477314610445</v>
      </c>
      <c r="AQ92" s="2">
        <f t="shared" si="59"/>
        <v>203.94430746338583</v>
      </c>
      <c r="AR92" s="2">
        <f t="shared" si="59"/>
        <v>29.887882257805174</v>
      </c>
      <c r="AS92" s="2">
        <f t="shared" si="58"/>
        <v>4.3836222714801725</v>
      </c>
      <c r="AT92" s="2">
        <f t="shared" si="58"/>
        <v>0.64343708915110809</v>
      </c>
      <c r="AU92" s="2">
        <f t="shared" si="58"/>
        <v>9.4514003619826634E-2</v>
      </c>
      <c r="AV92" s="2">
        <f t="shared" si="58"/>
        <v>1.3892706031919486E-2</v>
      </c>
      <c r="AW92" s="2">
        <f t="shared" si="58"/>
        <v>2.0434448265133826E-3</v>
      </c>
      <c r="AX92" s="6">
        <f t="shared" si="56"/>
        <v>37.828567589512218</v>
      </c>
      <c r="AY92" s="6">
        <f t="shared" si="56"/>
        <v>39.719995968987831</v>
      </c>
      <c r="AZ92" s="6">
        <f t="shared" si="56"/>
        <v>41.611424348463437</v>
      </c>
      <c r="BA92" s="6">
        <f t="shared" si="56"/>
        <v>43.50285272793905</v>
      </c>
      <c r="BB92" s="6">
        <f t="shared" si="56"/>
        <v>45.394281107414663</v>
      </c>
      <c r="BC92" s="6">
        <f t="shared" si="56"/>
        <v>47.285709486890269</v>
      </c>
      <c r="BD92" s="6">
        <f t="shared" si="56"/>
        <v>49.177137866365882</v>
      </c>
      <c r="BE92" s="6">
        <f t="shared" si="56"/>
        <v>51.068566245841495</v>
      </c>
      <c r="BF92" s="6">
        <f t="shared" si="56"/>
        <v>52.959994625317108</v>
      </c>
      <c r="BG92" s="6">
        <f t="shared" si="56"/>
        <v>54.851423004792721</v>
      </c>
      <c r="BH92" s="6">
        <f t="shared" si="56"/>
        <v>56.742851384268327</v>
      </c>
      <c r="BI92" s="6">
        <f t="shared" si="56"/>
        <v>58.63427976374394</v>
      </c>
      <c r="BJ92" s="6">
        <f t="shared" si="56"/>
        <v>60.525708143219553</v>
      </c>
      <c r="BK92" s="6">
        <f t="shared" si="56"/>
        <v>62.417136522695159</v>
      </c>
      <c r="BL92" s="6">
        <f t="shared" si="56"/>
        <v>64.308564902170772</v>
      </c>
      <c r="BM92" s="6">
        <f t="shared" si="56"/>
        <v>66.199993281646385</v>
      </c>
      <c r="BN92" s="6">
        <f t="shared" si="53"/>
        <v>68.091421661121998</v>
      </c>
      <c r="BO92" s="6">
        <f t="shared" si="53"/>
        <v>69.982850040597597</v>
      </c>
      <c r="BP92" s="6">
        <f t="shared" si="53"/>
        <v>71.87427842007321</v>
      </c>
      <c r="BQ92" s="6">
        <f t="shared" si="53"/>
        <v>73.765706799548823</v>
      </c>
      <c r="BR92" s="2">
        <f t="shared" si="36"/>
        <v>0.99692296160070781</v>
      </c>
      <c r="BS92" s="2">
        <f t="shared" si="36"/>
        <v>0.14355872215430826</v>
      </c>
      <c r="BT92" s="2">
        <f t="shared" si="36"/>
        <v>2.0715566584566233E-2</v>
      </c>
      <c r="BU92" s="2">
        <f t="shared" si="36"/>
        <v>2.9949286874921678E-3</v>
      </c>
      <c r="BV92" s="2">
        <f t="shared" si="36"/>
        <v>4.3374175949848745E-4</v>
      </c>
      <c r="BW92" s="2">
        <f t="shared" si="36"/>
        <v>6.2917531276889555E-5</v>
      </c>
      <c r="BX92" s="2">
        <f t="shared" si="36"/>
        <v>9.1401885144401681E-6</v>
      </c>
      <c r="BY92" s="2">
        <f t="shared" si="36"/>
        <v>1.3296422200810109E-6</v>
      </c>
      <c r="BZ92" s="2">
        <f t="shared" si="57"/>
        <v>1.9367282106716797E-7</v>
      </c>
      <c r="CA92" s="2">
        <f t="shared" si="57"/>
        <v>2.8243541304281049E-8</v>
      </c>
      <c r="CB92" s="2">
        <f t="shared" si="57"/>
        <v>4.1233696991827227E-9</v>
      </c>
      <c r="CC92" s="2">
        <f t="shared" si="57"/>
        <v>6.0261142494429506E-10</v>
      </c>
      <c r="CD92" s="2">
        <f t="shared" si="57"/>
        <v>8.8154919712724345E-11</v>
      </c>
      <c r="CE92" s="2">
        <f t="shared" si="57"/>
        <v>1.2907867560973787E-11</v>
      </c>
      <c r="CF92" s="2">
        <f t="shared" si="50"/>
        <v>1.8916381175826059E-12</v>
      </c>
      <c r="CG92" s="2">
        <f t="shared" si="50"/>
        <v>2.7744444756203622E-13</v>
      </c>
      <c r="CH92" s="2">
        <f t="shared" si="50"/>
        <v>4.0723866401968865E-14</v>
      </c>
      <c r="CI92" s="2">
        <f t="shared" si="50"/>
        <v>5.9818989632801663E-15</v>
      </c>
      <c r="CJ92" s="2">
        <f t="shared" si="50"/>
        <v>8.7928519189363823E-16</v>
      </c>
      <c r="CK92" s="2">
        <f t="shared" si="50"/>
        <v>1.2933195104515079E-16</v>
      </c>
    </row>
    <row r="93" spans="1:89" x14ac:dyDescent="0.25">
      <c r="A93" s="5">
        <f t="shared" si="54"/>
        <v>118.5</v>
      </c>
      <c r="B93" s="5">
        <f t="shared" si="55"/>
        <v>262</v>
      </c>
      <c r="C93" s="8">
        <f t="shared" si="45"/>
        <v>535.16000000000008</v>
      </c>
      <c r="D93" s="2">
        <f t="shared" si="51"/>
        <v>6.3291139240506327E-14</v>
      </c>
      <c r="E93" s="2">
        <f t="shared" si="46"/>
        <v>0.84784542786431483</v>
      </c>
      <c r="F93" s="2">
        <f t="shared" si="52"/>
        <v>5.1398715202685503</v>
      </c>
      <c r="G93" s="7">
        <f t="shared" si="47"/>
        <v>0.71095226321010407</v>
      </c>
      <c r="H93" s="10"/>
      <c r="I93" s="6">
        <f t="shared" si="48"/>
        <v>262</v>
      </c>
      <c r="J93" s="2">
        <f t="shared" si="49"/>
        <v>0.03</v>
      </c>
      <c r="K93" s="2">
        <f t="shared" si="49"/>
        <v>0.04</v>
      </c>
      <c r="L93" s="2">
        <f t="shared" si="49"/>
        <v>4.4999999999999998E-2</v>
      </c>
      <c r="M93" s="2">
        <f t="shared" si="49"/>
        <v>4.4999999999999998E-2</v>
      </c>
      <c r="N93" s="2">
        <f t="shared" si="49"/>
        <v>4.4999999999999998E-2</v>
      </c>
      <c r="O93" s="2">
        <f t="shared" si="49"/>
        <v>0.04</v>
      </c>
      <c r="P93" s="2">
        <f t="shared" si="49"/>
        <v>4.4999999999999998E-2</v>
      </c>
      <c r="Q93" s="2">
        <f t="shared" si="49"/>
        <v>0.05</v>
      </c>
      <c r="R93" s="2">
        <f t="shared" si="49"/>
        <v>5.5E-2</v>
      </c>
      <c r="S93" s="2">
        <f t="shared" si="49"/>
        <v>0.06</v>
      </c>
      <c r="T93" s="2">
        <f t="shared" si="49"/>
        <v>7.0000000000000007E-2</v>
      </c>
      <c r="U93" s="2">
        <f t="shared" si="49"/>
        <v>0.08</v>
      </c>
      <c r="V93" s="2">
        <f t="shared" si="49"/>
        <v>7.0000000000000007E-2</v>
      </c>
      <c r="W93" s="2">
        <f t="shared" si="49"/>
        <v>0.06</v>
      </c>
      <c r="X93" s="2">
        <f t="shared" si="49"/>
        <v>0.05</v>
      </c>
      <c r="Y93" s="2">
        <f t="shared" si="44"/>
        <v>3.9935122452850837E-2</v>
      </c>
      <c r="Z93" s="2">
        <f t="shared" si="44"/>
        <v>1.8432555434104485E-2</v>
      </c>
      <c r="AA93" s="2">
        <f t="shared" si="44"/>
        <v>3.9577875559007377E-3</v>
      </c>
      <c r="AB93" s="2">
        <f t="shared" si="44"/>
        <v>5.1996242145869456E-4</v>
      </c>
      <c r="AC93" s="2">
        <f t="shared" si="44"/>
        <v>0</v>
      </c>
      <c r="AD93" s="2">
        <f t="shared" si="59"/>
        <v>19687035617416.836</v>
      </c>
      <c r="AE93" s="2">
        <f t="shared" si="59"/>
        <v>2865221709600.3574</v>
      </c>
      <c r="AF93" s="2">
        <f t="shared" si="59"/>
        <v>417864001800.44598</v>
      </c>
      <c r="AG93" s="2">
        <f t="shared" si="59"/>
        <v>61056758938.817841</v>
      </c>
      <c r="AH93" s="2">
        <f t="shared" si="59"/>
        <v>8936907936.0041103</v>
      </c>
      <c r="AI93" s="2">
        <f t="shared" si="59"/>
        <v>1310195826.6320646</v>
      </c>
      <c r="AJ93" s="2">
        <f t="shared" si="59"/>
        <v>192365824.66455293</v>
      </c>
      <c r="AK93" s="2">
        <f t="shared" si="59"/>
        <v>28282354.002080049</v>
      </c>
      <c r="AL93" s="2">
        <f t="shared" si="59"/>
        <v>4163487.0185423121</v>
      </c>
      <c r="AM93" s="2">
        <f t="shared" si="59"/>
        <v>613642.27785970934</v>
      </c>
      <c r="AN93" s="2">
        <f t="shared" si="59"/>
        <v>90543.194434974386</v>
      </c>
      <c r="AO93" s="2">
        <f t="shared" si="59"/>
        <v>13373.594616362314</v>
      </c>
      <c r="AP93" s="2">
        <f t="shared" si="59"/>
        <v>1977.2630910332662</v>
      </c>
      <c r="AQ93" s="2">
        <f t="shared" si="59"/>
        <v>292.60341230699368</v>
      </c>
      <c r="AR93" s="2">
        <f t="shared" si="59"/>
        <v>43.33809350871315</v>
      </c>
      <c r="AS93" s="2">
        <f t="shared" si="58"/>
        <v>6.4241331299658651</v>
      </c>
      <c r="AT93" s="2">
        <f t="shared" si="58"/>
        <v>0.95300273210323405</v>
      </c>
      <c r="AU93" s="2">
        <f t="shared" si="58"/>
        <v>0.14147860463990056</v>
      </c>
      <c r="AV93" s="2">
        <f t="shared" si="58"/>
        <v>2.1017832154121834E-2</v>
      </c>
      <c r="AW93" s="2">
        <f t="shared" si="58"/>
        <v>3.1244269449512696E-3</v>
      </c>
      <c r="AX93" s="6">
        <f t="shared" si="56"/>
        <v>37.616508200229504</v>
      </c>
      <c r="AY93" s="6">
        <f t="shared" si="56"/>
        <v>39.497333610240979</v>
      </c>
      <c r="AZ93" s="6">
        <f t="shared" si="56"/>
        <v>41.378159020252454</v>
      </c>
      <c r="BA93" s="6">
        <f t="shared" si="56"/>
        <v>43.258984430263929</v>
      </c>
      <c r="BB93" s="6">
        <f t="shared" si="56"/>
        <v>45.139809840275404</v>
      </c>
      <c r="BC93" s="6">
        <f t="shared" si="56"/>
        <v>47.02063525028688</v>
      </c>
      <c r="BD93" s="6">
        <f t="shared" si="56"/>
        <v>48.901460660298355</v>
      </c>
      <c r="BE93" s="6">
        <f t="shared" si="56"/>
        <v>50.782286070309837</v>
      </c>
      <c r="BF93" s="6">
        <f t="shared" si="56"/>
        <v>52.663111480321312</v>
      </c>
      <c r="BG93" s="6">
        <f t="shared" si="56"/>
        <v>54.543936890332787</v>
      </c>
      <c r="BH93" s="6">
        <f t="shared" si="56"/>
        <v>56.424762300344263</v>
      </c>
      <c r="BI93" s="6">
        <f t="shared" si="56"/>
        <v>58.305587710355738</v>
      </c>
      <c r="BJ93" s="6">
        <f t="shared" si="56"/>
        <v>60.186413120367213</v>
      </c>
      <c r="BK93" s="6">
        <f t="shared" si="56"/>
        <v>62.067238530378688</v>
      </c>
      <c r="BL93" s="6">
        <f t="shared" si="56"/>
        <v>63.948063940390163</v>
      </c>
      <c r="BM93" s="6">
        <f t="shared" si="56"/>
        <v>65.828889350401639</v>
      </c>
      <c r="BN93" s="6">
        <f t="shared" si="53"/>
        <v>67.709714760413107</v>
      </c>
      <c r="BO93" s="6">
        <f t="shared" si="53"/>
        <v>69.590540170424589</v>
      </c>
      <c r="BP93" s="6">
        <f t="shared" si="53"/>
        <v>71.471365580436057</v>
      </c>
      <c r="BQ93" s="6">
        <f t="shared" si="53"/>
        <v>73.352190990447539</v>
      </c>
      <c r="BR93" s="2">
        <f t="shared" si="36"/>
        <v>1.246014912494749</v>
      </c>
      <c r="BS93" s="2">
        <f t="shared" si="36"/>
        <v>0.18134314617723818</v>
      </c>
      <c r="BT93" s="2">
        <f t="shared" si="36"/>
        <v>2.6447088721547222E-2</v>
      </c>
      <c r="BU93" s="2">
        <f t="shared" si="36"/>
        <v>3.8643518315707496E-3</v>
      </c>
      <c r="BV93" s="2">
        <f t="shared" si="36"/>
        <v>5.656270845572222E-4</v>
      </c>
      <c r="BW93" s="2">
        <f t="shared" si="36"/>
        <v>8.2923786495700292E-5</v>
      </c>
      <c r="BX93" s="2">
        <f t="shared" si="36"/>
        <v>1.2175052193959046E-5</v>
      </c>
      <c r="BY93" s="2">
        <f t="shared" si="36"/>
        <v>1.7900224051949398E-6</v>
      </c>
      <c r="BZ93" s="2">
        <f t="shared" si="57"/>
        <v>2.6351183661660203E-7</v>
      </c>
      <c r="CA93" s="2">
        <f t="shared" si="57"/>
        <v>3.8838118851880336E-8</v>
      </c>
      <c r="CB93" s="2">
        <f t="shared" si="57"/>
        <v>5.7305819262642013E-9</v>
      </c>
      <c r="CC93" s="2">
        <f t="shared" si="57"/>
        <v>8.4643003901027304E-10</v>
      </c>
      <c r="CD93" s="2">
        <f t="shared" si="57"/>
        <v>1.251432336097004E-10</v>
      </c>
      <c r="CE93" s="2">
        <f t="shared" si="57"/>
        <v>1.8519203310569219E-11</v>
      </c>
      <c r="CF93" s="2">
        <f t="shared" si="50"/>
        <v>2.7429173106780473E-12</v>
      </c>
      <c r="CG93" s="2">
        <f t="shared" si="50"/>
        <v>4.0659070442821926E-13</v>
      </c>
      <c r="CH93" s="2">
        <f t="shared" si="50"/>
        <v>6.0316628614128735E-14</v>
      </c>
      <c r="CI93" s="2">
        <f t="shared" si="50"/>
        <v>8.9543420658164907E-15</v>
      </c>
      <c r="CJ93" s="2">
        <f t="shared" si="50"/>
        <v>1.3302425414001159E-15</v>
      </c>
      <c r="CK93" s="2">
        <f t="shared" si="50"/>
        <v>1.9774854081970061E-16</v>
      </c>
    </row>
    <row r="94" spans="1:89" x14ac:dyDescent="0.25">
      <c r="A94" s="5">
        <f t="shared" si="54"/>
        <v>120</v>
      </c>
      <c r="B94" s="5">
        <f t="shared" si="55"/>
        <v>265</v>
      </c>
      <c r="C94" s="8">
        <f t="shared" si="45"/>
        <v>538.16000000000008</v>
      </c>
      <c r="D94" s="2">
        <f t="shared" si="51"/>
        <v>6.3291139240506327E-14</v>
      </c>
      <c r="E94" s="2">
        <f t="shared" si="46"/>
        <v>0.85412058125880941</v>
      </c>
      <c r="F94" s="2">
        <f t="shared" si="52"/>
        <v>5.2606055866140373</v>
      </c>
      <c r="G94" s="7">
        <f t="shared" si="47"/>
        <v>0.72103574183170849</v>
      </c>
      <c r="H94" s="10"/>
      <c r="I94" s="6">
        <f t="shared" si="48"/>
        <v>265</v>
      </c>
      <c r="J94" s="2">
        <f t="shared" ref="J94:Y103" si="60">J$6*(1-EXP((-AD94)))</f>
        <v>0.03</v>
      </c>
      <c r="K94" s="2">
        <f t="shared" si="60"/>
        <v>0.04</v>
      </c>
      <c r="L94" s="2">
        <f t="shared" si="60"/>
        <v>4.4999999999999998E-2</v>
      </c>
      <c r="M94" s="2">
        <f t="shared" si="60"/>
        <v>4.4999999999999998E-2</v>
      </c>
      <c r="N94" s="2">
        <f t="shared" si="60"/>
        <v>4.4999999999999998E-2</v>
      </c>
      <c r="O94" s="2">
        <f t="shared" si="60"/>
        <v>0.04</v>
      </c>
      <c r="P94" s="2">
        <f t="shared" si="60"/>
        <v>4.4999999999999998E-2</v>
      </c>
      <c r="Q94" s="2">
        <f t="shared" si="60"/>
        <v>0.05</v>
      </c>
      <c r="R94" s="2">
        <f t="shared" si="60"/>
        <v>5.5E-2</v>
      </c>
      <c r="S94" s="2">
        <f t="shared" si="60"/>
        <v>0.06</v>
      </c>
      <c r="T94" s="2">
        <f t="shared" si="60"/>
        <v>7.0000000000000007E-2</v>
      </c>
      <c r="U94" s="2">
        <f t="shared" si="60"/>
        <v>0.08</v>
      </c>
      <c r="V94" s="2">
        <f t="shared" si="60"/>
        <v>7.0000000000000007E-2</v>
      </c>
      <c r="W94" s="2">
        <f t="shared" si="60"/>
        <v>0.06</v>
      </c>
      <c r="X94" s="2">
        <f t="shared" si="60"/>
        <v>0.05</v>
      </c>
      <c r="Y94" s="2">
        <f t="shared" si="44"/>
        <v>3.9996607307704622E-2</v>
      </c>
      <c r="Z94" s="2">
        <f t="shared" si="44"/>
        <v>2.2642092933622428E-2</v>
      </c>
      <c r="AA94" s="2">
        <f t="shared" si="44"/>
        <v>5.7029559952231417E-3</v>
      </c>
      <c r="AB94" s="2">
        <f t="shared" si="44"/>
        <v>7.7892502225911933E-4</v>
      </c>
      <c r="AC94" s="2">
        <f t="shared" si="44"/>
        <v>0</v>
      </c>
      <c r="AD94" s="2">
        <f t="shared" si="59"/>
        <v>24546407596947.078</v>
      </c>
      <c r="AE94" s="2">
        <f t="shared" si="59"/>
        <v>3610143161411.6055</v>
      </c>
      <c r="AF94" s="2">
        <f t="shared" si="59"/>
        <v>532058395416.83649</v>
      </c>
      <c r="AG94" s="2">
        <f t="shared" si="59"/>
        <v>78562602763.797501</v>
      </c>
      <c r="AH94" s="2">
        <f t="shared" si="59"/>
        <v>11620554268.689926</v>
      </c>
      <c r="AI94" s="2">
        <f t="shared" si="59"/>
        <v>1721602637.1459193</v>
      </c>
      <c r="AJ94" s="2">
        <f t="shared" si="59"/>
        <v>255435651.04258886</v>
      </c>
      <c r="AK94" s="2">
        <f t="shared" si="59"/>
        <v>37951224.784919858</v>
      </c>
      <c r="AL94" s="2">
        <f t="shared" si="59"/>
        <v>5645779.2695237314</v>
      </c>
      <c r="AM94" s="2">
        <f t="shared" si="59"/>
        <v>840888.08575295913</v>
      </c>
      <c r="AN94" s="2">
        <f t="shared" si="59"/>
        <v>125381.88965273196</v>
      </c>
      <c r="AO94" s="2">
        <f t="shared" si="59"/>
        <v>18714.70852560916</v>
      </c>
      <c r="AP94" s="2">
        <f t="shared" si="59"/>
        <v>2796.1157347162357</v>
      </c>
      <c r="AQ94" s="2">
        <f t="shared" si="59"/>
        <v>418.14384636910694</v>
      </c>
      <c r="AR94" s="2">
        <f t="shared" si="59"/>
        <v>62.585200038458794</v>
      </c>
      <c r="AS94" s="2">
        <f t="shared" si="58"/>
        <v>9.3750109394751266</v>
      </c>
      <c r="AT94" s="2">
        <f t="shared" si="58"/>
        <v>1.4054218553423508</v>
      </c>
      <c r="AU94" s="2">
        <f t="shared" si="58"/>
        <v>0.21084268460907094</v>
      </c>
      <c r="AV94" s="2">
        <f t="shared" si="58"/>
        <v>3.1652703841283367E-2</v>
      </c>
      <c r="AW94" s="2">
        <f t="shared" si="58"/>
        <v>4.7549758325747607E-3</v>
      </c>
      <c r="AX94" s="6">
        <f t="shared" si="56"/>
        <v>37.406813082419397</v>
      </c>
      <c r="AY94" s="6">
        <f t="shared" si="56"/>
        <v>39.277153736540363</v>
      </c>
      <c r="AZ94" s="6">
        <f t="shared" si="56"/>
        <v>41.147494390661336</v>
      </c>
      <c r="BA94" s="6">
        <f t="shared" si="56"/>
        <v>43.017835044782302</v>
      </c>
      <c r="BB94" s="6">
        <f t="shared" si="56"/>
        <v>44.888175698903275</v>
      </c>
      <c r="BC94" s="6">
        <f t="shared" si="56"/>
        <v>46.758516353024241</v>
      </c>
      <c r="BD94" s="6">
        <f t="shared" si="56"/>
        <v>48.628857007145214</v>
      </c>
      <c r="BE94" s="6">
        <f t="shared" si="56"/>
        <v>50.499197661266187</v>
      </c>
      <c r="BF94" s="6">
        <f t="shared" si="56"/>
        <v>52.36953831538716</v>
      </c>
      <c r="BG94" s="6">
        <f t="shared" si="56"/>
        <v>54.239878969508126</v>
      </c>
      <c r="BH94" s="6">
        <f t="shared" si="56"/>
        <v>56.110219623629099</v>
      </c>
      <c r="BI94" s="6">
        <f t="shared" si="56"/>
        <v>57.980560277750065</v>
      </c>
      <c r="BJ94" s="6">
        <f t="shared" si="56"/>
        <v>59.850900931871038</v>
      </c>
      <c r="BK94" s="6">
        <f t="shared" si="56"/>
        <v>61.721241585992004</v>
      </c>
      <c r="BL94" s="6">
        <f t="shared" si="56"/>
        <v>63.591582240112977</v>
      </c>
      <c r="BM94" s="6">
        <f t="shared" ref="BM94:BQ103" si="61">Y$8/$C94</f>
        <v>65.46192289423395</v>
      </c>
      <c r="BN94" s="6">
        <f t="shared" si="53"/>
        <v>67.332263548354916</v>
      </c>
      <c r="BO94" s="6">
        <f t="shared" si="53"/>
        <v>69.202604202475882</v>
      </c>
      <c r="BP94" s="6">
        <f t="shared" si="53"/>
        <v>71.072944856596848</v>
      </c>
      <c r="BQ94" s="6">
        <f t="shared" si="53"/>
        <v>72.943285510717814</v>
      </c>
      <c r="BR94" s="2">
        <f t="shared" si="36"/>
        <v>1.5535701010726126</v>
      </c>
      <c r="BS94" s="2">
        <f t="shared" si="36"/>
        <v>0.22849007350706402</v>
      </c>
      <c r="BT94" s="2">
        <f t="shared" si="36"/>
        <v>3.3674581988407379E-2</v>
      </c>
      <c r="BU94" s="2">
        <f t="shared" si="36"/>
        <v>4.9723166306200953E-3</v>
      </c>
      <c r="BV94" s="2">
        <f t="shared" si="36"/>
        <v>7.3547811827151435E-4</v>
      </c>
      <c r="BW94" s="2">
        <f t="shared" si="36"/>
        <v>1.0896219222442527E-4</v>
      </c>
      <c r="BX94" s="2">
        <f t="shared" si="36"/>
        <v>1.6166813357125877E-5</v>
      </c>
      <c r="BY94" s="2">
        <f t="shared" si="36"/>
        <v>2.4019762522101178E-6</v>
      </c>
      <c r="BZ94" s="2">
        <f t="shared" si="57"/>
        <v>3.5732780186859057E-7</v>
      </c>
      <c r="CA94" s="2">
        <f t="shared" si="57"/>
        <v>5.3220764921073363E-8</v>
      </c>
      <c r="CB94" s="2">
        <f t="shared" si="57"/>
        <v>7.935562636248858E-9</v>
      </c>
      <c r="CC94" s="2">
        <f t="shared" si="57"/>
        <v>1.1844752231398203E-9</v>
      </c>
      <c r="CD94" s="2">
        <f t="shared" si="57"/>
        <v>1.7696935029849594E-10</v>
      </c>
      <c r="CE94" s="2">
        <f t="shared" si="57"/>
        <v>2.6464800403108035E-11</v>
      </c>
      <c r="CF94" s="2">
        <f t="shared" si="50"/>
        <v>3.9610886100290375E-12</v>
      </c>
      <c r="CG94" s="2">
        <f t="shared" si="50"/>
        <v>5.9335512275159023E-13</v>
      </c>
      <c r="CH94" s="2">
        <f t="shared" si="50"/>
        <v>8.895075033812346E-14</v>
      </c>
      <c r="CI94" s="2">
        <f t="shared" si="50"/>
        <v>1.3344473709434869E-14</v>
      </c>
      <c r="CJ94" s="2">
        <f t="shared" si="50"/>
        <v>2.0033356861571749E-15</v>
      </c>
      <c r="CK94" s="2">
        <f t="shared" si="50"/>
        <v>3.0094783750473167E-16</v>
      </c>
    </row>
    <row r="95" spans="1:89" x14ac:dyDescent="0.25">
      <c r="A95" s="5">
        <f t="shared" si="54"/>
        <v>121.5</v>
      </c>
      <c r="B95" s="5">
        <f t="shared" si="55"/>
        <v>268</v>
      </c>
      <c r="C95" s="8">
        <f t="shared" si="45"/>
        <v>541.16000000000008</v>
      </c>
      <c r="D95" s="2">
        <f t="shared" si="51"/>
        <v>6.3291139240506327E-14</v>
      </c>
      <c r="E95" s="2">
        <f t="shared" si="46"/>
        <v>0.86040878264187792</v>
      </c>
      <c r="F95" s="2">
        <f t="shared" si="52"/>
        <v>5.3844356017012966</v>
      </c>
      <c r="G95" s="7">
        <f t="shared" si="47"/>
        <v>0.73114018713023177</v>
      </c>
      <c r="H95" s="10"/>
      <c r="I95" s="6">
        <f t="shared" si="48"/>
        <v>268</v>
      </c>
      <c r="J95" s="2">
        <f t="shared" si="60"/>
        <v>0.03</v>
      </c>
      <c r="K95" s="2">
        <f t="shared" si="60"/>
        <v>0.04</v>
      </c>
      <c r="L95" s="2">
        <f t="shared" si="60"/>
        <v>4.4999999999999998E-2</v>
      </c>
      <c r="M95" s="2">
        <f t="shared" si="60"/>
        <v>4.4999999999999998E-2</v>
      </c>
      <c r="N95" s="2">
        <f t="shared" si="60"/>
        <v>4.4999999999999998E-2</v>
      </c>
      <c r="O95" s="2">
        <f t="shared" si="60"/>
        <v>0.04</v>
      </c>
      <c r="P95" s="2">
        <f t="shared" si="60"/>
        <v>4.4999999999999998E-2</v>
      </c>
      <c r="Q95" s="2">
        <f t="shared" si="60"/>
        <v>0.05</v>
      </c>
      <c r="R95" s="2">
        <f t="shared" si="60"/>
        <v>5.5E-2</v>
      </c>
      <c r="S95" s="2">
        <f t="shared" si="60"/>
        <v>0.06</v>
      </c>
      <c r="T95" s="2">
        <f t="shared" si="60"/>
        <v>7.0000000000000007E-2</v>
      </c>
      <c r="U95" s="2">
        <f t="shared" si="60"/>
        <v>0.08</v>
      </c>
      <c r="V95" s="2">
        <f t="shared" si="60"/>
        <v>7.0000000000000007E-2</v>
      </c>
      <c r="W95" s="2">
        <f t="shared" si="60"/>
        <v>0.06</v>
      </c>
      <c r="X95" s="2">
        <f t="shared" si="60"/>
        <v>0.05</v>
      </c>
      <c r="Y95" s="2">
        <f t="shared" si="44"/>
        <v>3.9999951603117617E-2</v>
      </c>
      <c r="Z95" s="2">
        <f t="shared" si="44"/>
        <v>2.6191013330097962E-2</v>
      </c>
      <c r="AA95" s="2">
        <f t="shared" si="44"/>
        <v>8.0591359561928352E-3</v>
      </c>
      <c r="AB95" s="2">
        <f t="shared" si="44"/>
        <v>1.1586817524693622E-3</v>
      </c>
      <c r="AC95" s="2">
        <f t="shared" si="44"/>
        <v>0</v>
      </c>
      <c r="AD95" s="2">
        <f t="shared" si="59"/>
        <v>30532256991910.051</v>
      </c>
      <c r="AE95" s="2">
        <f t="shared" si="59"/>
        <v>4537362508924.2627</v>
      </c>
      <c r="AF95" s="2">
        <f t="shared" si="59"/>
        <v>675687701732.56201</v>
      </c>
      <c r="AG95" s="2">
        <f t="shared" si="59"/>
        <v>100811450242.52895</v>
      </c>
      <c r="AH95" s="2">
        <f t="shared" si="59"/>
        <v>15067034979.06584</v>
      </c>
      <c r="AI95" s="2">
        <f t="shared" si="59"/>
        <v>2255488058.8633823</v>
      </c>
      <c r="AJ95" s="2">
        <f t="shared" si="59"/>
        <v>338139200.35603511</v>
      </c>
      <c r="AK95" s="2">
        <f t="shared" si="59"/>
        <v>50762846.570614256</v>
      </c>
      <c r="AL95" s="2">
        <f t="shared" si="59"/>
        <v>7630447.6223842697</v>
      </c>
      <c r="AM95" s="2">
        <f t="shared" si="59"/>
        <v>1148338.9038505722</v>
      </c>
      <c r="AN95" s="2">
        <f t="shared" si="59"/>
        <v>173010.42576858093</v>
      </c>
      <c r="AO95" s="2">
        <f t="shared" si="59"/>
        <v>26093.116837542439</v>
      </c>
      <c r="AP95" s="2">
        <f t="shared" si="59"/>
        <v>3939.1572544353012</v>
      </c>
      <c r="AQ95" s="2">
        <f t="shared" si="59"/>
        <v>595.22208580292272</v>
      </c>
      <c r="AR95" s="2">
        <f t="shared" si="59"/>
        <v>90.018133620033339</v>
      </c>
      <c r="AS95" s="2">
        <f t="shared" si="58"/>
        <v>13.624954614070086</v>
      </c>
      <c r="AT95" s="2">
        <f t="shared" si="58"/>
        <v>2.0638341938037263</v>
      </c>
      <c r="AU95" s="2">
        <f t="shared" si="58"/>
        <v>0.31284654546622565</v>
      </c>
      <c r="AV95" s="2">
        <f t="shared" si="58"/>
        <v>4.7455688581902133E-2</v>
      </c>
      <c r="AW95" s="2">
        <f t="shared" si="58"/>
        <v>7.2032806719266144E-3</v>
      </c>
      <c r="AX95" s="6">
        <f t="shared" ref="AX95:BL103" si="62">J$8/$C95</f>
        <v>37.199442916022662</v>
      </c>
      <c r="AY95" s="6">
        <f t="shared" si="62"/>
        <v>39.059415061823792</v>
      </c>
      <c r="AZ95" s="6">
        <f t="shared" si="62"/>
        <v>40.919387207624922</v>
      </c>
      <c r="BA95" s="6">
        <f t="shared" si="62"/>
        <v>42.779359353426059</v>
      </c>
      <c r="BB95" s="6">
        <f t="shared" si="62"/>
        <v>44.63933149922719</v>
      </c>
      <c r="BC95" s="6">
        <f t="shared" si="62"/>
        <v>46.49930364502832</v>
      </c>
      <c r="BD95" s="6">
        <f t="shared" si="62"/>
        <v>48.359275790829457</v>
      </c>
      <c r="BE95" s="6">
        <f t="shared" si="62"/>
        <v>50.219247936630595</v>
      </c>
      <c r="BF95" s="6">
        <f t="shared" si="62"/>
        <v>52.079220082431725</v>
      </c>
      <c r="BG95" s="6">
        <f t="shared" si="62"/>
        <v>53.939192228232855</v>
      </c>
      <c r="BH95" s="6">
        <f t="shared" si="62"/>
        <v>55.799164374033992</v>
      </c>
      <c r="BI95" s="6">
        <f t="shared" si="62"/>
        <v>57.659136519835123</v>
      </c>
      <c r="BJ95" s="6">
        <f t="shared" si="62"/>
        <v>59.519108665636253</v>
      </c>
      <c r="BK95" s="6">
        <f t="shared" si="62"/>
        <v>61.37908081143739</v>
      </c>
      <c r="BL95" s="6">
        <f t="shared" si="62"/>
        <v>63.23905295723852</v>
      </c>
      <c r="BM95" s="6">
        <f t="shared" si="61"/>
        <v>65.099025103039651</v>
      </c>
      <c r="BN95" s="6">
        <f t="shared" si="53"/>
        <v>66.958997248840788</v>
      </c>
      <c r="BO95" s="6">
        <f t="shared" si="53"/>
        <v>68.818969394641925</v>
      </c>
      <c r="BP95" s="6">
        <f t="shared" si="53"/>
        <v>70.678941540443049</v>
      </c>
      <c r="BQ95" s="6">
        <f t="shared" si="53"/>
        <v>72.538913686244186</v>
      </c>
      <c r="BR95" s="2">
        <f t="shared" si="36"/>
        <v>1.9324213286019147</v>
      </c>
      <c r="BS95" s="2">
        <f t="shared" si="36"/>
        <v>0.28717484233697904</v>
      </c>
      <c r="BT95" s="2">
        <f t="shared" si="36"/>
        <v>4.2765044413453301E-2</v>
      </c>
      <c r="BU95" s="2">
        <f t="shared" si="36"/>
        <v>6.3804715343372754E-3</v>
      </c>
      <c r="BV95" s="2">
        <f t="shared" si="36"/>
        <v>9.5360980880163549E-4</v>
      </c>
      <c r="BW95" s="2">
        <f t="shared" si="36"/>
        <v>1.4275240878882167E-4</v>
      </c>
      <c r="BX95" s="2">
        <f t="shared" si="36"/>
        <v>2.1401215212407283E-5</v>
      </c>
      <c r="BY95" s="2">
        <f t="shared" si="36"/>
        <v>3.2128383905452064E-6</v>
      </c>
      <c r="BZ95" s="2">
        <f t="shared" si="57"/>
        <v>4.8293972293571323E-7</v>
      </c>
      <c r="CA95" s="2">
        <f t="shared" si="57"/>
        <v>7.2679677458896966E-8</v>
      </c>
      <c r="CB95" s="2">
        <f t="shared" si="57"/>
        <v>1.0950026947378539E-8</v>
      </c>
      <c r="CC95" s="2">
        <f t="shared" si="57"/>
        <v>1.6514630909836988E-9</v>
      </c>
      <c r="CD95" s="2">
        <f t="shared" si="57"/>
        <v>2.4931375028071527E-10</v>
      </c>
      <c r="CE95" s="2">
        <f t="shared" si="57"/>
        <v>3.7672283911577389E-11</v>
      </c>
      <c r="CF95" s="2">
        <f t="shared" si="50"/>
        <v>5.6973502291160336E-12</v>
      </c>
      <c r="CG95" s="2">
        <f t="shared" si="50"/>
        <v>8.6233889962468892E-13</v>
      </c>
      <c r="CH95" s="2">
        <f t="shared" si="50"/>
        <v>1.3062241732934977E-13</v>
      </c>
      <c r="CI95" s="2">
        <f t="shared" si="50"/>
        <v>1.9800414270014279E-14</v>
      </c>
      <c r="CJ95" s="2">
        <f t="shared" si="50"/>
        <v>3.0035245937912737E-15</v>
      </c>
      <c r="CK95" s="2">
        <f t="shared" si="50"/>
        <v>4.5590383999535536E-16</v>
      </c>
    </row>
    <row r="96" spans="1:89" x14ac:dyDescent="0.25">
      <c r="A96" s="5">
        <f t="shared" si="54"/>
        <v>123</v>
      </c>
      <c r="B96" s="5">
        <f t="shared" si="55"/>
        <v>271</v>
      </c>
      <c r="C96" s="8">
        <f t="shared" si="45"/>
        <v>544.16000000000008</v>
      </c>
      <c r="D96" s="2">
        <f t="shared" si="51"/>
        <v>6.3291139240506327E-14</v>
      </c>
      <c r="E96" s="2">
        <f t="shared" si="46"/>
        <v>0.86634607759536109</v>
      </c>
      <c r="F96" s="2">
        <f t="shared" si="52"/>
        <v>5.5040296472205981</v>
      </c>
      <c r="G96" s="7">
        <f t="shared" si="47"/>
        <v>0.7406807645424317</v>
      </c>
      <c r="H96" s="10"/>
      <c r="I96" s="6">
        <f t="shared" si="48"/>
        <v>271</v>
      </c>
      <c r="J96" s="2">
        <f t="shared" si="60"/>
        <v>0.03</v>
      </c>
      <c r="K96" s="2">
        <f t="shared" si="60"/>
        <v>0.04</v>
      </c>
      <c r="L96" s="2">
        <f t="shared" si="60"/>
        <v>4.4999999999999998E-2</v>
      </c>
      <c r="M96" s="2">
        <f t="shared" si="60"/>
        <v>4.4999999999999998E-2</v>
      </c>
      <c r="N96" s="2">
        <f t="shared" si="60"/>
        <v>4.4999999999999998E-2</v>
      </c>
      <c r="O96" s="2">
        <f t="shared" si="60"/>
        <v>0.04</v>
      </c>
      <c r="P96" s="2">
        <f t="shared" si="60"/>
        <v>4.4999999999999998E-2</v>
      </c>
      <c r="Q96" s="2">
        <f t="shared" si="60"/>
        <v>0.05</v>
      </c>
      <c r="R96" s="2">
        <f t="shared" si="60"/>
        <v>5.5E-2</v>
      </c>
      <c r="S96" s="2">
        <f t="shared" si="60"/>
        <v>0.06</v>
      </c>
      <c r="T96" s="2">
        <f t="shared" si="60"/>
        <v>7.0000000000000007E-2</v>
      </c>
      <c r="U96" s="2">
        <f t="shared" si="60"/>
        <v>0.08</v>
      </c>
      <c r="V96" s="2">
        <f t="shared" si="60"/>
        <v>7.0000000000000007E-2</v>
      </c>
      <c r="W96" s="2">
        <f t="shared" si="60"/>
        <v>0.06</v>
      </c>
      <c r="X96" s="2">
        <f t="shared" si="60"/>
        <v>0.05</v>
      </c>
      <c r="Y96" s="2">
        <f t="shared" si="44"/>
        <v>3.9999999891046654E-2</v>
      </c>
      <c r="Z96" s="2">
        <f t="shared" si="44"/>
        <v>2.8533130010922197E-2</v>
      </c>
      <c r="AA96" s="2">
        <f t="shared" si="44"/>
        <v>1.110332070916978E-2</v>
      </c>
      <c r="AB96" s="2">
        <f t="shared" si="44"/>
        <v>1.7096269842224122E-3</v>
      </c>
      <c r="AC96" s="2">
        <f t="shared" si="44"/>
        <v>0</v>
      </c>
      <c r="AD96" s="2">
        <f t="shared" si="59"/>
        <v>37888745720182.898</v>
      </c>
      <c r="AE96" s="2">
        <f t="shared" si="59"/>
        <v>5688702577933.8779</v>
      </c>
      <c r="AF96" s="2">
        <f t="shared" si="59"/>
        <v>855881756590.93469</v>
      </c>
      <c r="AG96" s="2">
        <f t="shared" si="59"/>
        <v>129013526998.71802</v>
      </c>
      <c r="AH96" s="2">
        <f t="shared" si="59"/>
        <v>19480965725.377911</v>
      </c>
      <c r="AI96" s="2">
        <f t="shared" si="59"/>
        <v>2946322103.1832209</v>
      </c>
      <c r="AJ96" s="2">
        <f t="shared" si="59"/>
        <v>446264105.44862694</v>
      </c>
      <c r="AK96" s="2">
        <f t="shared" si="59"/>
        <v>67686009.570175931</v>
      </c>
      <c r="AL96" s="2">
        <f t="shared" si="59"/>
        <v>10279198.570688795</v>
      </c>
      <c r="AM96" s="2">
        <f t="shared" si="59"/>
        <v>1562915.2327178181</v>
      </c>
      <c r="AN96" s="2">
        <f t="shared" si="59"/>
        <v>237899.513017994</v>
      </c>
      <c r="AO96" s="2">
        <f t="shared" si="59"/>
        <v>36249.582755440046</v>
      </c>
      <c r="AP96" s="2">
        <f t="shared" si="59"/>
        <v>5528.8652222135643</v>
      </c>
      <c r="AQ96" s="2">
        <f t="shared" si="59"/>
        <v>844.04815018578142</v>
      </c>
      <c r="AR96" s="2">
        <f t="shared" si="59"/>
        <v>128.96550688521691</v>
      </c>
      <c r="AS96" s="2">
        <f t="shared" si="58"/>
        <v>19.721225500752595</v>
      </c>
      <c r="AT96" s="2">
        <f t="shared" si="58"/>
        <v>3.0180665100974675</v>
      </c>
      <c r="AU96" s="2">
        <f t="shared" si="58"/>
        <v>0.46221117393129024</v>
      </c>
      <c r="AV96" s="2">
        <f t="shared" si="58"/>
        <v>7.0835724965489774E-2</v>
      </c>
      <c r="AW96" s="2">
        <f t="shared" si="58"/>
        <v>1.0862988189256568E-2</v>
      </c>
      <c r="AX96" s="6">
        <f t="shared" si="62"/>
        <v>36.994359248079284</v>
      </c>
      <c r="AY96" s="6">
        <f t="shared" si="62"/>
        <v>38.844077210483242</v>
      </c>
      <c r="AZ96" s="6">
        <f t="shared" si="62"/>
        <v>40.693795172887206</v>
      </c>
      <c r="BA96" s="6">
        <f t="shared" si="62"/>
        <v>42.543513135291171</v>
      </c>
      <c r="BB96" s="6">
        <f t="shared" si="62"/>
        <v>44.393231097695136</v>
      </c>
      <c r="BC96" s="6">
        <f t="shared" si="62"/>
        <v>46.2429490600991</v>
      </c>
      <c r="BD96" s="6">
        <f t="shared" si="62"/>
        <v>48.092667022503065</v>
      </c>
      <c r="BE96" s="6">
        <f t="shared" si="62"/>
        <v>49.942384984907036</v>
      </c>
      <c r="BF96" s="6">
        <f t="shared" si="62"/>
        <v>51.792102947311001</v>
      </c>
      <c r="BG96" s="6">
        <f t="shared" si="62"/>
        <v>53.641820909714959</v>
      </c>
      <c r="BH96" s="6">
        <f t="shared" si="62"/>
        <v>55.491538872118923</v>
      </c>
      <c r="BI96" s="6">
        <f t="shared" si="62"/>
        <v>57.341256834522888</v>
      </c>
      <c r="BJ96" s="6">
        <f t="shared" si="62"/>
        <v>59.190974796926852</v>
      </c>
      <c r="BK96" s="6">
        <f t="shared" si="62"/>
        <v>61.040692759330817</v>
      </c>
      <c r="BL96" s="6">
        <f t="shared" si="62"/>
        <v>62.890410721734781</v>
      </c>
      <c r="BM96" s="6">
        <f t="shared" si="61"/>
        <v>64.740128684138739</v>
      </c>
      <c r="BN96" s="6">
        <f t="shared" si="53"/>
        <v>66.589846646542711</v>
      </c>
      <c r="BO96" s="6">
        <f t="shared" si="53"/>
        <v>68.439564608946668</v>
      </c>
      <c r="BP96" s="6">
        <f t="shared" si="53"/>
        <v>70.28928257135064</v>
      </c>
      <c r="BQ96" s="6">
        <f t="shared" si="53"/>
        <v>72.139000533754597</v>
      </c>
      <c r="BR96" s="2">
        <f t="shared" si="36"/>
        <v>2.3980218810242468</v>
      </c>
      <c r="BS96" s="2">
        <f t="shared" si="36"/>
        <v>0.36004446695784076</v>
      </c>
      <c r="BT96" s="2">
        <f t="shared" si="36"/>
        <v>5.4169731429806002E-2</v>
      </c>
      <c r="BU96" s="2">
        <f t="shared" si="36"/>
        <v>8.1654131011846855E-3</v>
      </c>
      <c r="BV96" s="2">
        <f t="shared" si="36"/>
        <v>1.2329725142644248E-3</v>
      </c>
      <c r="BW96" s="2">
        <f t="shared" si="36"/>
        <v>1.8647608247995069E-4</v>
      </c>
      <c r="BX96" s="2">
        <f t="shared" si="36"/>
        <v>2.8244563635989043E-5</v>
      </c>
      <c r="BY96" s="2">
        <f t="shared" si="36"/>
        <v>4.2839246563402492E-6</v>
      </c>
      <c r="BZ96" s="2">
        <f t="shared" si="57"/>
        <v>6.5058218801827817E-7</v>
      </c>
      <c r="CA96" s="2">
        <f t="shared" si="57"/>
        <v>9.8918685615051768E-8</v>
      </c>
      <c r="CB96" s="2">
        <f t="shared" si="57"/>
        <v>1.5056931203670506E-8</v>
      </c>
      <c r="CC96" s="2">
        <f t="shared" si="57"/>
        <v>2.294277389584813E-9</v>
      </c>
      <c r="CD96" s="2">
        <f t="shared" si="57"/>
        <v>3.4992817862111169E-10</v>
      </c>
      <c r="CE96" s="2">
        <f t="shared" si="57"/>
        <v>5.3420768999100092E-11</v>
      </c>
      <c r="CF96" s="2">
        <f t="shared" si="50"/>
        <v>8.1623738534947406E-12</v>
      </c>
      <c r="CG96" s="2">
        <f t="shared" si="50"/>
        <v>1.2481788291615565E-12</v>
      </c>
      <c r="CH96" s="2">
        <f t="shared" si="50"/>
        <v>1.9101686772768783E-13</v>
      </c>
      <c r="CI96" s="2">
        <f t="shared" si="50"/>
        <v>2.9253871767803177E-14</v>
      </c>
      <c r="CJ96" s="2">
        <f t="shared" si="50"/>
        <v>4.4832737319930233E-15</v>
      </c>
      <c r="CK96" s="2">
        <f t="shared" si="50"/>
        <v>6.8753089805421313E-16</v>
      </c>
    </row>
    <row r="97" spans="1:89" x14ac:dyDescent="0.25">
      <c r="A97" s="5">
        <f t="shared" si="54"/>
        <v>124.5</v>
      </c>
      <c r="B97" s="5">
        <f t="shared" si="55"/>
        <v>274</v>
      </c>
      <c r="C97" s="8">
        <f t="shared" si="45"/>
        <v>547.16000000000008</v>
      </c>
      <c r="D97" s="2">
        <f t="shared" si="51"/>
        <v>6.3291139240506327E-14</v>
      </c>
      <c r="E97" s="2">
        <f t="shared" si="46"/>
        <v>0.87192977248699033</v>
      </c>
      <c r="F97" s="2">
        <f t="shared" si="52"/>
        <v>5.6189238409935909</v>
      </c>
      <c r="G97" s="7">
        <f t="shared" si="47"/>
        <v>0.74965314569867592</v>
      </c>
      <c r="H97" s="10"/>
      <c r="I97" s="6">
        <f t="shared" si="48"/>
        <v>274</v>
      </c>
      <c r="J97" s="2">
        <f t="shared" si="60"/>
        <v>0.03</v>
      </c>
      <c r="K97" s="2">
        <f t="shared" si="60"/>
        <v>0.04</v>
      </c>
      <c r="L97" s="2">
        <f t="shared" si="60"/>
        <v>4.4999999999999998E-2</v>
      </c>
      <c r="M97" s="2">
        <f t="shared" si="60"/>
        <v>4.4999999999999998E-2</v>
      </c>
      <c r="N97" s="2">
        <f t="shared" si="60"/>
        <v>4.4999999999999998E-2</v>
      </c>
      <c r="O97" s="2">
        <f t="shared" si="60"/>
        <v>0.04</v>
      </c>
      <c r="P97" s="2">
        <f t="shared" si="60"/>
        <v>4.4999999999999998E-2</v>
      </c>
      <c r="Q97" s="2">
        <f t="shared" si="60"/>
        <v>0.05</v>
      </c>
      <c r="R97" s="2">
        <f t="shared" si="60"/>
        <v>5.5E-2</v>
      </c>
      <c r="S97" s="2">
        <f t="shared" si="60"/>
        <v>0.06</v>
      </c>
      <c r="T97" s="2">
        <f t="shared" si="60"/>
        <v>7.0000000000000007E-2</v>
      </c>
      <c r="U97" s="2">
        <f t="shared" si="60"/>
        <v>0.08</v>
      </c>
      <c r="V97" s="2">
        <f t="shared" si="60"/>
        <v>7.0000000000000007E-2</v>
      </c>
      <c r="W97" s="2">
        <f t="shared" si="60"/>
        <v>0.06</v>
      </c>
      <c r="X97" s="2">
        <f t="shared" si="60"/>
        <v>0.05</v>
      </c>
      <c r="Y97" s="2">
        <f t="shared" si="44"/>
        <v>3.9999999999982036E-2</v>
      </c>
      <c r="Z97" s="2">
        <f t="shared" si="44"/>
        <v>2.9629981630791537E-2</v>
      </c>
      <c r="AA97" s="2">
        <f t="shared" si="44"/>
        <v>1.4801665498705032E-2</v>
      </c>
      <c r="AB97" s="2">
        <f t="shared" si="44"/>
        <v>2.4981253575116161E-3</v>
      </c>
      <c r="AC97" s="2">
        <f t="shared" si="44"/>
        <v>0</v>
      </c>
      <c r="AD97" s="2">
        <f t="shared" si="59"/>
        <v>46909254006906.211</v>
      </c>
      <c r="AE97" s="2">
        <f t="shared" si="59"/>
        <v>7114937965545.4824</v>
      </c>
      <c r="AF97" s="2">
        <f t="shared" si="59"/>
        <v>1081386206837.4818</v>
      </c>
      <c r="AG97" s="2">
        <f t="shared" si="59"/>
        <v>164668715473.90533</v>
      </c>
      <c r="AH97" s="2">
        <f t="shared" si="59"/>
        <v>25118563227.817245</v>
      </c>
      <c r="AI97" s="2">
        <f t="shared" si="59"/>
        <v>3837714868.8539782</v>
      </c>
      <c r="AJ97" s="2">
        <f t="shared" si="59"/>
        <v>587208514.46404719</v>
      </c>
      <c r="AK97" s="2">
        <f t="shared" si="59"/>
        <v>89971916.309074208</v>
      </c>
      <c r="AL97" s="2">
        <f t="shared" si="59"/>
        <v>13803040.929476663</v>
      </c>
      <c r="AM97" s="2">
        <f t="shared" si="59"/>
        <v>2120109.1169738965</v>
      </c>
      <c r="AN97" s="2">
        <f t="shared" si="59"/>
        <v>326004.38316903706</v>
      </c>
      <c r="AO97" s="2">
        <f t="shared" si="59"/>
        <v>50181.060778135979</v>
      </c>
      <c r="AP97" s="2">
        <f t="shared" si="59"/>
        <v>7731.7824331857119</v>
      </c>
      <c r="AQ97" s="2">
        <f t="shared" si="59"/>
        <v>1192.3877589977205</v>
      </c>
      <c r="AR97" s="2">
        <f t="shared" si="59"/>
        <v>184.04770264138037</v>
      </c>
      <c r="AS97" s="2">
        <f t="shared" si="58"/>
        <v>28.431329255499527</v>
      </c>
      <c r="AT97" s="2">
        <f t="shared" si="58"/>
        <v>4.3954000097290065</v>
      </c>
      <c r="AU97" s="2">
        <f t="shared" si="58"/>
        <v>0.68001153209663168</v>
      </c>
      <c r="AV97" s="2">
        <f t="shared" si="58"/>
        <v>0.10527720168460358</v>
      </c>
      <c r="AW97" s="2">
        <f t="shared" si="58"/>
        <v>1.6309376883216844E-2</v>
      </c>
      <c r="AX97" s="6">
        <f t="shared" si="62"/>
        <v>36.791524468957569</v>
      </c>
      <c r="AY97" s="6">
        <f t="shared" si="62"/>
        <v>38.631100692405447</v>
      </c>
      <c r="AZ97" s="6">
        <f t="shared" si="62"/>
        <v>40.470676915853325</v>
      </c>
      <c r="BA97" s="6">
        <f t="shared" si="62"/>
        <v>42.310253139301203</v>
      </c>
      <c r="BB97" s="6">
        <f t="shared" si="62"/>
        <v>44.149829362749081</v>
      </c>
      <c r="BC97" s="6">
        <f t="shared" si="62"/>
        <v>45.989405586196959</v>
      </c>
      <c r="BD97" s="6">
        <f t="shared" si="62"/>
        <v>47.828981809644837</v>
      </c>
      <c r="BE97" s="6">
        <f t="shared" si="62"/>
        <v>49.668558033092715</v>
      </c>
      <c r="BF97" s="6">
        <f t="shared" si="62"/>
        <v>51.508134256540593</v>
      </c>
      <c r="BG97" s="6">
        <f t="shared" si="62"/>
        <v>53.347710479988471</v>
      </c>
      <c r="BH97" s="6">
        <f t="shared" si="62"/>
        <v>55.187286703436349</v>
      </c>
      <c r="BI97" s="6">
        <f t="shared" si="62"/>
        <v>57.026862926884228</v>
      </c>
      <c r="BJ97" s="6">
        <f t="shared" si="62"/>
        <v>58.866439150332106</v>
      </c>
      <c r="BK97" s="6">
        <f t="shared" si="62"/>
        <v>60.706015373779984</v>
      </c>
      <c r="BL97" s="6">
        <f t="shared" si="62"/>
        <v>62.545591597227862</v>
      </c>
      <c r="BM97" s="6">
        <f t="shared" si="61"/>
        <v>64.385167820675747</v>
      </c>
      <c r="BN97" s="6">
        <f t="shared" si="53"/>
        <v>66.224744044123625</v>
      </c>
      <c r="BO97" s="6">
        <f t="shared" si="53"/>
        <v>68.064320267571503</v>
      </c>
      <c r="BP97" s="6">
        <f t="shared" si="53"/>
        <v>69.903896491019381</v>
      </c>
      <c r="BQ97" s="6">
        <f t="shared" si="53"/>
        <v>71.743472714467259</v>
      </c>
      <c r="BR97" s="2">
        <f t="shared" si="36"/>
        <v>2.9689401270193931</v>
      </c>
      <c r="BS97" s="2">
        <f t="shared" si="36"/>
        <v>0.4503125294649043</v>
      </c>
      <c r="BT97" s="2">
        <f t="shared" si="36"/>
        <v>6.8442164989714047E-2</v>
      </c>
      <c r="BU97" s="2">
        <f t="shared" si="36"/>
        <v>1.0422070599614263E-2</v>
      </c>
      <c r="BV97" s="2">
        <f t="shared" si="36"/>
        <v>1.5897824827732436E-3</v>
      </c>
      <c r="BW97" s="2">
        <f t="shared" si="36"/>
        <v>2.4289334612999863E-4</v>
      </c>
      <c r="BX97" s="2">
        <f t="shared" si="36"/>
        <v>3.7165095852154882E-5</v>
      </c>
      <c r="BY97" s="2">
        <f t="shared" si="36"/>
        <v>5.6944250828527981E-6</v>
      </c>
      <c r="BZ97" s="2">
        <f t="shared" si="57"/>
        <v>8.7361018540991544E-7</v>
      </c>
      <c r="CA97" s="2">
        <f t="shared" si="57"/>
        <v>1.3418412132746179E-7</v>
      </c>
      <c r="CB97" s="2">
        <f t="shared" si="57"/>
        <v>2.0633188808166904E-8</v>
      </c>
      <c r="CC97" s="2">
        <f t="shared" si="57"/>
        <v>3.1760165049453151E-9</v>
      </c>
      <c r="CD97" s="2">
        <f t="shared" si="57"/>
        <v>4.8935331855605778E-10</v>
      </c>
      <c r="CE97" s="2">
        <f t="shared" si="57"/>
        <v>7.546757968340003E-11</v>
      </c>
      <c r="CF97" s="2">
        <f t="shared" si="50"/>
        <v>1.1648588774770908E-11</v>
      </c>
      <c r="CG97" s="2">
        <f t="shared" si="50"/>
        <v>1.7994512187025014E-12</v>
      </c>
      <c r="CH97" s="2">
        <f t="shared" si="50"/>
        <v>2.7818987403348144E-13</v>
      </c>
      <c r="CI97" s="2">
        <f t="shared" si="50"/>
        <v>4.3038704563077951E-14</v>
      </c>
      <c r="CJ97" s="2">
        <f t="shared" si="50"/>
        <v>6.6631140306711127E-15</v>
      </c>
      <c r="CK97" s="2">
        <f t="shared" si="50"/>
        <v>1.0322390432415724E-15</v>
      </c>
    </row>
    <row r="98" spans="1:89" x14ac:dyDescent="0.25">
      <c r="A98" s="5">
        <f t="shared" si="54"/>
        <v>126</v>
      </c>
      <c r="B98" s="5">
        <f t="shared" si="55"/>
        <v>277</v>
      </c>
      <c r="C98" s="8">
        <f t="shared" si="45"/>
        <v>550.16000000000008</v>
      </c>
      <c r="D98" s="2">
        <f t="shared" si="51"/>
        <v>6.3291139240506327E-14</v>
      </c>
      <c r="E98" s="2">
        <f t="shared" si="46"/>
        <v>0.87747830887804734</v>
      </c>
      <c r="F98" s="2">
        <f t="shared" si="52"/>
        <v>5.7354702449317356</v>
      </c>
      <c r="G98" s="7">
        <f t="shared" si="47"/>
        <v>0.7585690310265949</v>
      </c>
      <c r="H98" s="10"/>
      <c r="I98" s="6">
        <f t="shared" si="48"/>
        <v>277</v>
      </c>
      <c r="J98" s="2">
        <f t="shared" si="60"/>
        <v>0.03</v>
      </c>
      <c r="K98" s="2">
        <f t="shared" si="60"/>
        <v>0.04</v>
      </c>
      <c r="L98" s="2">
        <f t="shared" si="60"/>
        <v>4.4999999999999998E-2</v>
      </c>
      <c r="M98" s="2">
        <f t="shared" si="60"/>
        <v>4.4999999999999998E-2</v>
      </c>
      <c r="N98" s="2">
        <f t="shared" si="60"/>
        <v>4.4999999999999998E-2</v>
      </c>
      <c r="O98" s="2">
        <f t="shared" si="60"/>
        <v>0.04</v>
      </c>
      <c r="P98" s="2">
        <f t="shared" si="60"/>
        <v>4.4999999999999998E-2</v>
      </c>
      <c r="Q98" s="2">
        <f t="shared" si="60"/>
        <v>0.05</v>
      </c>
      <c r="R98" s="2">
        <f t="shared" si="60"/>
        <v>5.5E-2</v>
      </c>
      <c r="S98" s="2">
        <f t="shared" si="60"/>
        <v>0.06</v>
      </c>
      <c r="T98" s="2">
        <f t="shared" si="60"/>
        <v>7.0000000000000007E-2</v>
      </c>
      <c r="U98" s="2">
        <f t="shared" si="60"/>
        <v>0.08</v>
      </c>
      <c r="V98" s="2">
        <f t="shared" si="60"/>
        <v>7.0000000000000007E-2</v>
      </c>
      <c r="W98" s="2">
        <f t="shared" si="60"/>
        <v>0.06</v>
      </c>
      <c r="X98" s="2">
        <f t="shared" si="60"/>
        <v>0.05</v>
      </c>
      <c r="Y98" s="2">
        <f t="shared" si="44"/>
        <v>0.04</v>
      </c>
      <c r="Z98" s="2">
        <f t="shared" si="44"/>
        <v>2.9948915752105419E-2</v>
      </c>
      <c r="AA98" s="2">
        <f t="shared" si="44"/>
        <v>1.8922670750493437E-2</v>
      </c>
      <c r="AB98" s="2">
        <f t="shared" si="44"/>
        <v>3.606722375448285E-3</v>
      </c>
      <c r="AC98" s="2">
        <f t="shared" si="44"/>
        <v>0</v>
      </c>
      <c r="AD98" s="2">
        <f t="shared" si="59"/>
        <v>57945547291284.859</v>
      </c>
      <c r="AE98" s="2">
        <f t="shared" si="59"/>
        <v>8877572183649.6055</v>
      </c>
      <c r="AF98" s="2">
        <f t="shared" si="59"/>
        <v>1362903313999.6377</v>
      </c>
      <c r="AG98" s="2">
        <f t="shared" si="59"/>
        <v>209631273935.64368</v>
      </c>
      <c r="AH98" s="2">
        <f t="shared" si="59"/>
        <v>32299826846.855331</v>
      </c>
      <c r="AI98" s="2">
        <f t="shared" si="59"/>
        <v>4984690928.0720215</v>
      </c>
      <c r="AJ98" s="2">
        <f t="shared" si="59"/>
        <v>770402606.99983168</v>
      </c>
      <c r="AK98" s="2">
        <f t="shared" si="59"/>
        <v>119231773.66266614</v>
      </c>
      <c r="AL98" s="2">
        <f t="shared" si="59"/>
        <v>18476479.852120332</v>
      </c>
      <c r="AM98" s="2">
        <f t="shared" si="59"/>
        <v>2866565.7200579131</v>
      </c>
      <c r="AN98" s="2">
        <f t="shared" si="59"/>
        <v>445231.8130496614</v>
      </c>
      <c r="AO98" s="2">
        <f t="shared" si="59"/>
        <v>69224.764866014331</v>
      </c>
      <c r="AP98" s="2">
        <f t="shared" si="59"/>
        <v>10773.579873113233</v>
      </c>
      <c r="AQ98" s="2">
        <f t="shared" si="59"/>
        <v>1678.2495845455476</v>
      </c>
      <c r="AR98" s="2">
        <f t="shared" si="59"/>
        <v>261.65434356879376</v>
      </c>
      <c r="AS98" s="2">
        <f t="shared" si="58"/>
        <v>40.827530392965038</v>
      </c>
      <c r="AT98" s="2">
        <f t="shared" si="58"/>
        <v>6.3754764713366843</v>
      </c>
      <c r="AU98" s="2">
        <f t="shared" si="58"/>
        <v>0.99629677186172805</v>
      </c>
      <c r="AV98" s="2">
        <f t="shared" si="58"/>
        <v>0.15579908188330724</v>
      </c>
      <c r="AW98" s="2">
        <f t="shared" si="58"/>
        <v>2.4379565754250484E-2</v>
      </c>
      <c r="AX98" s="6">
        <f t="shared" si="62"/>
        <v>36.590901789360956</v>
      </c>
      <c r="AY98" s="6">
        <f t="shared" si="62"/>
        <v>38.420446878828997</v>
      </c>
      <c r="AZ98" s="6">
        <f t="shared" si="62"/>
        <v>40.249991968297046</v>
      </c>
      <c r="BA98" s="6">
        <f t="shared" si="62"/>
        <v>42.079537057765094</v>
      </c>
      <c r="BB98" s="6">
        <f t="shared" si="62"/>
        <v>43.909082147233143</v>
      </c>
      <c r="BC98" s="6">
        <f t="shared" si="62"/>
        <v>45.738627236701191</v>
      </c>
      <c r="BD98" s="6">
        <f t="shared" si="62"/>
        <v>47.56817232616924</v>
      </c>
      <c r="BE98" s="6">
        <f t="shared" si="62"/>
        <v>49.397717415637288</v>
      </c>
      <c r="BF98" s="6">
        <f t="shared" si="62"/>
        <v>51.227262505105337</v>
      </c>
      <c r="BG98" s="6">
        <f t="shared" si="62"/>
        <v>53.056807594573385</v>
      </c>
      <c r="BH98" s="6">
        <f t="shared" si="62"/>
        <v>54.886352684041434</v>
      </c>
      <c r="BI98" s="6">
        <f t="shared" si="62"/>
        <v>56.715897773509482</v>
      </c>
      <c r="BJ98" s="6">
        <f t="shared" si="62"/>
        <v>58.545442862977524</v>
      </c>
      <c r="BK98" s="6">
        <f t="shared" si="62"/>
        <v>60.374987952445572</v>
      </c>
      <c r="BL98" s="6">
        <f t="shared" si="62"/>
        <v>62.204533041913621</v>
      </c>
      <c r="BM98" s="6">
        <f t="shared" si="61"/>
        <v>64.034078131381662</v>
      </c>
      <c r="BN98" s="6">
        <f t="shared" si="53"/>
        <v>65.863623220849718</v>
      </c>
      <c r="BO98" s="6">
        <f t="shared" si="53"/>
        <v>67.693168310317759</v>
      </c>
      <c r="BP98" s="6">
        <f t="shared" si="53"/>
        <v>69.522713399785815</v>
      </c>
      <c r="BQ98" s="6">
        <f t="shared" si="53"/>
        <v>71.352258489253856</v>
      </c>
      <c r="BR98" s="2">
        <f t="shared" si="36"/>
        <v>3.6674397019800669</v>
      </c>
      <c r="BS98" s="2">
        <f t="shared" si="36"/>
        <v>0.56187165719301335</v>
      </c>
      <c r="BT98" s="2">
        <f t="shared" si="36"/>
        <v>8.6259703417698591E-2</v>
      </c>
      <c r="BU98" s="2">
        <f t="shared" si="36"/>
        <v>1.3267802147825551E-2</v>
      </c>
      <c r="BV98" s="2">
        <f t="shared" si="36"/>
        <v>2.0442928384085653E-3</v>
      </c>
      <c r="BW98" s="2">
        <f t="shared" si="36"/>
        <v>3.15486767599495E-4</v>
      </c>
      <c r="BX98" s="2">
        <f t="shared" si="36"/>
        <v>4.8759658670875422E-5</v>
      </c>
      <c r="BY98" s="2">
        <f t="shared" si="36"/>
        <v>7.5463147887763387E-6</v>
      </c>
      <c r="BZ98" s="2">
        <f t="shared" si="57"/>
        <v>1.1693974589949578E-6</v>
      </c>
      <c r="CA98" s="2">
        <f t="shared" si="57"/>
        <v>1.8142821013024764E-7</v>
      </c>
      <c r="CB98" s="2">
        <f t="shared" si="57"/>
        <v>2.8179228674029204E-8</v>
      </c>
      <c r="CC98" s="2">
        <f t="shared" si="57"/>
        <v>4.3813142320262236E-9</v>
      </c>
      <c r="CD98" s="2">
        <f t="shared" si="57"/>
        <v>6.8187214386792618E-10</v>
      </c>
      <c r="CE98" s="2">
        <f t="shared" si="57"/>
        <v>1.0621832813579414E-10</v>
      </c>
      <c r="CF98" s="2">
        <f t="shared" si="50"/>
        <v>1.6560401491695806E-11</v>
      </c>
      <c r="CG98" s="2">
        <f t="shared" si="50"/>
        <v>2.584020910947154E-12</v>
      </c>
      <c r="CH98" s="2">
        <f t="shared" si="50"/>
        <v>4.0351116907194207E-13</v>
      </c>
      <c r="CI98" s="2">
        <f t="shared" si="50"/>
        <v>6.3056757712767592E-14</v>
      </c>
      <c r="CJ98" s="2">
        <f t="shared" si="50"/>
        <v>9.8607013850194447E-15</v>
      </c>
      <c r="CK98" s="2">
        <f t="shared" si="50"/>
        <v>1.543010490775347E-15</v>
      </c>
    </row>
    <row r="99" spans="1:89" x14ac:dyDescent="0.25">
      <c r="A99" s="5">
        <f t="shared" si="54"/>
        <v>127.5</v>
      </c>
      <c r="B99" s="5">
        <f t="shared" si="55"/>
        <v>280</v>
      </c>
      <c r="C99" s="8">
        <f t="shared" si="45"/>
        <v>553.16000000000008</v>
      </c>
      <c r="D99" s="2">
        <f t="shared" si="51"/>
        <v>6.3291139240506327E-14</v>
      </c>
      <c r="E99" s="2">
        <f t="shared" si="46"/>
        <v>0.88311490343782939</v>
      </c>
      <c r="F99" s="2">
        <f t="shared" si="52"/>
        <v>5.856341801627682</v>
      </c>
      <c r="G99" s="7">
        <f t="shared" si="47"/>
        <v>0.7676264161085401</v>
      </c>
      <c r="H99" s="10"/>
      <c r="I99" s="6">
        <f t="shared" si="48"/>
        <v>280</v>
      </c>
      <c r="J99" s="2">
        <f t="shared" si="60"/>
        <v>0.03</v>
      </c>
      <c r="K99" s="2">
        <f t="shared" si="60"/>
        <v>0.04</v>
      </c>
      <c r="L99" s="2">
        <f t="shared" si="60"/>
        <v>4.4999999999999998E-2</v>
      </c>
      <c r="M99" s="2">
        <f t="shared" si="60"/>
        <v>4.4999999999999998E-2</v>
      </c>
      <c r="N99" s="2">
        <f t="shared" si="60"/>
        <v>4.4999999999999998E-2</v>
      </c>
      <c r="O99" s="2">
        <f t="shared" si="60"/>
        <v>0.04</v>
      </c>
      <c r="P99" s="2">
        <f t="shared" si="60"/>
        <v>4.4999999999999998E-2</v>
      </c>
      <c r="Q99" s="2">
        <f t="shared" si="60"/>
        <v>0.05</v>
      </c>
      <c r="R99" s="2">
        <f t="shared" si="60"/>
        <v>5.5E-2</v>
      </c>
      <c r="S99" s="2">
        <f t="shared" si="60"/>
        <v>0.06</v>
      </c>
      <c r="T99" s="2">
        <f t="shared" si="60"/>
        <v>7.0000000000000007E-2</v>
      </c>
      <c r="U99" s="2">
        <f t="shared" si="60"/>
        <v>0.08</v>
      </c>
      <c r="V99" s="2">
        <f t="shared" si="60"/>
        <v>7.0000000000000007E-2</v>
      </c>
      <c r="W99" s="2">
        <f t="shared" si="60"/>
        <v>0.06</v>
      </c>
      <c r="X99" s="2">
        <f t="shared" si="60"/>
        <v>0.05</v>
      </c>
      <c r="Y99" s="2">
        <f t="shared" si="44"/>
        <v>0.04</v>
      </c>
      <c r="Z99" s="2">
        <f t="shared" si="44"/>
        <v>2.9997001543971068E-2</v>
      </c>
      <c r="AA99" s="2">
        <f t="shared" si="44"/>
        <v>2.2989166547816488E-2</v>
      </c>
      <c r="AB99" s="2">
        <f t="shared" si="44"/>
        <v>5.1287353460415996E-3</v>
      </c>
      <c r="AC99" s="2">
        <f t="shared" si="44"/>
        <v>0</v>
      </c>
      <c r="AD99" s="2">
        <f t="shared" si="59"/>
        <v>71418507669575.234</v>
      </c>
      <c r="AE99" s="2">
        <f t="shared" si="59"/>
        <v>11050939658924.934</v>
      </c>
      <c r="AF99" s="2">
        <f t="shared" si="59"/>
        <v>1713499225072.311</v>
      </c>
      <c r="AG99" s="2">
        <f t="shared" si="59"/>
        <v>266187976644.37408</v>
      </c>
      <c r="AH99" s="2">
        <f t="shared" si="59"/>
        <v>41423398110.372826</v>
      </c>
      <c r="AI99" s="2">
        <f t="shared" si="59"/>
        <v>6456492310.3063135</v>
      </c>
      <c r="AJ99" s="2">
        <f t="shared" si="59"/>
        <v>1007833428.2714596</v>
      </c>
      <c r="AK99" s="2">
        <f t="shared" si="59"/>
        <v>157534398.15424532</v>
      </c>
      <c r="AL99" s="2">
        <f t="shared" si="59"/>
        <v>24655555.610409319</v>
      </c>
      <c r="AM99" s="2">
        <f t="shared" si="59"/>
        <v>3863397.9130403721</v>
      </c>
      <c r="AN99" s="2">
        <f t="shared" si="59"/>
        <v>606045.91797867522</v>
      </c>
      <c r="AO99" s="2">
        <f t="shared" si="59"/>
        <v>95168.336618209854</v>
      </c>
      <c r="AP99" s="2">
        <f t="shared" si="59"/>
        <v>14958.998871114669</v>
      </c>
      <c r="AQ99" s="2">
        <f t="shared" si="59"/>
        <v>2353.4794766060204</v>
      </c>
      <c r="AR99" s="2">
        <f t="shared" si="59"/>
        <v>370.58946503614101</v>
      </c>
      <c r="AS99" s="2">
        <f t="shared" si="58"/>
        <v>58.402222530485801</v>
      </c>
      <c r="AT99" s="2">
        <f t="shared" si="58"/>
        <v>9.2108551614802963</v>
      </c>
      <c r="AU99" s="2">
        <f t="shared" si="58"/>
        <v>1.453740792935073</v>
      </c>
      <c r="AV99" s="2">
        <f t="shared" si="58"/>
        <v>0.22960112393030457</v>
      </c>
      <c r="AW99" s="2">
        <f t="shared" si="58"/>
        <v>3.6286565342958418E-2</v>
      </c>
      <c r="AX99" s="6">
        <f t="shared" si="62"/>
        <v>36.39245521808305</v>
      </c>
      <c r="AY99" s="6">
        <f t="shared" si="62"/>
        <v>38.212077978987203</v>
      </c>
      <c r="AZ99" s="6">
        <f t="shared" si="62"/>
        <v>40.031700739891356</v>
      </c>
      <c r="BA99" s="6">
        <f t="shared" si="62"/>
        <v>41.851323500795509</v>
      </c>
      <c r="BB99" s="6">
        <f t="shared" si="62"/>
        <v>43.670946261699662</v>
      </c>
      <c r="BC99" s="6">
        <f t="shared" si="62"/>
        <v>45.490569022603815</v>
      </c>
      <c r="BD99" s="6">
        <f t="shared" si="62"/>
        <v>47.310191783507968</v>
      </c>
      <c r="BE99" s="6">
        <f t="shared" si="62"/>
        <v>49.129814544412127</v>
      </c>
      <c r="BF99" s="6">
        <f t="shared" si="62"/>
        <v>50.94943730531628</v>
      </c>
      <c r="BG99" s="6">
        <f t="shared" si="62"/>
        <v>52.769060066220433</v>
      </c>
      <c r="BH99" s="6">
        <f t="shared" si="62"/>
        <v>54.588682827124586</v>
      </c>
      <c r="BI99" s="6">
        <f t="shared" si="62"/>
        <v>56.408305588028739</v>
      </c>
      <c r="BJ99" s="6">
        <f t="shared" si="62"/>
        <v>58.227928348932885</v>
      </c>
      <c r="BK99" s="6">
        <f t="shared" si="62"/>
        <v>60.047551109837038</v>
      </c>
      <c r="BL99" s="6">
        <f t="shared" si="62"/>
        <v>61.86717387074119</v>
      </c>
      <c r="BM99" s="6">
        <f t="shared" si="61"/>
        <v>63.686796631645343</v>
      </c>
      <c r="BN99" s="6">
        <f t="shared" si="53"/>
        <v>65.506419392549503</v>
      </c>
      <c r="BO99" s="6">
        <f t="shared" si="53"/>
        <v>67.326042153453656</v>
      </c>
      <c r="BP99" s="6">
        <f t="shared" si="53"/>
        <v>69.145664914357809</v>
      </c>
      <c r="BQ99" s="6">
        <f t="shared" si="53"/>
        <v>70.965287675261948</v>
      </c>
      <c r="BR99" s="2">
        <f t="shared" si="36"/>
        <v>4.5201587132642675</v>
      </c>
      <c r="BS99" s="2">
        <f t="shared" si="36"/>
        <v>0.69942656069145182</v>
      </c>
      <c r="BT99" s="2">
        <f t="shared" si="36"/>
        <v>0.10844931804255133</v>
      </c>
      <c r="BU99" s="2">
        <f t="shared" si="36"/>
        <v>1.684734029394773E-2</v>
      </c>
      <c r="BV99" s="2">
        <f t="shared" si="36"/>
        <v>2.6217340576185333E-3</v>
      </c>
      <c r="BW99" s="2">
        <f t="shared" si="36"/>
        <v>4.0863875381685525E-4</v>
      </c>
      <c r="BX99" s="2">
        <f t="shared" si="36"/>
        <v>6.3786925839965798E-5</v>
      </c>
      <c r="BY99" s="2">
        <f t="shared" si="36"/>
        <v>9.9705315287497043E-6</v>
      </c>
      <c r="BZ99" s="2">
        <f t="shared" si="57"/>
        <v>1.5604782031904631E-6</v>
      </c>
      <c r="CA99" s="2">
        <f t="shared" si="57"/>
        <v>2.4451885525571972E-7</v>
      </c>
      <c r="CB99" s="2">
        <f t="shared" si="57"/>
        <v>3.835733658092881E-8</v>
      </c>
      <c r="CC99" s="2">
        <f t="shared" si="57"/>
        <v>6.0233124441904971E-9</v>
      </c>
      <c r="CD99" s="2">
        <f t="shared" si="57"/>
        <v>9.4677208045029561E-10</v>
      </c>
      <c r="CE99" s="2">
        <f t="shared" si="57"/>
        <v>1.4895439725354558E-10</v>
      </c>
      <c r="CF99" s="2">
        <f t="shared" si="50"/>
        <v>2.3455029432667151E-11</v>
      </c>
      <c r="CG99" s="2">
        <f t="shared" si="50"/>
        <v>3.6963431981320127E-12</v>
      </c>
      <c r="CH99" s="2">
        <f t="shared" si="50"/>
        <v>5.8296551654938587E-13</v>
      </c>
      <c r="CI99" s="2">
        <f t="shared" si="50"/>
        <v>9.2008910945257778E-14</v>
      </c>
      <c r="CJ99" s="2">
        <f t="shared" si="50"/>
        <v>1.4531716704449654E-14</v>
      </c>
      <c r="CK99" s="2">
        <f t="shared" si="50"/>
        <v>2.2966180596809127E-15</v>
      </c>
    </row>
    <row r="100" spans="1:89" x14ac:dyDescent="0.25">
      <c r="A100" s="5">
        <f t="shared" si="54"/>
        <v>129</v>
      </c>
      <c r="B100" s="5">
        <f t="shared" si="55"/>
        <v>283</v>
      </c>
      <c r="C100" s="8">
        <f t="shared" si="45"/>
        <v>556.16000000000008</v>
      </c>
      <c r="D100" s="2">
        <f t="shared" si="51"/>
        <v>6.3291139240506327E-14</v>
      </c>
      <c r="E100" s="2">
        <f t="shared" si="46"/>
        <v>0.88852438741116846</v>
      </c>
      <c r="F100" s="2">
        <f t="shared" si="52"/>
        <v>5.9747379159805218</v>
      </c>
      <c r="G100" s="7">
        <f t="shared" si="47"/>
        <v>0.77631885955493152</v>
      </c>
      <c r="H100" s="10"/>
      <c r="I100" s="6">
        <f t="shared" si="48"/>
        <v>283</v>
      </c>
      <c r="J100" s="2">
        <f t="shared" si="60"/>
        <v>0.03</v>
      </c>
      <c r="K100" s="2">
        <f t="shared" si="60"/>
        <v>0.04</v>
      </c>
      <c r="L100" s="2">
        <f t="shared" si="60"/>
        <v>4.4999999999999998E-2</v>
      </c>
      <c r="M100" s="2">
        <f t="shared" si="60"/>
        <v>4.4999999999999998E-2</v>
      </c>
      <c r="N100" s="2">
        <f t="shared" si="60"/>
        <v>4.4999999999999998E-2</v>
      </c>
      <c r="O100" s="2">
        <f t="shared" si="60"/>
        <v>0.04</v>
      </c>
      <c r="P100" s="2">
        <f t="shared" si="60"/>
        <v>4.4999999999999998E-2</v>
      </c>
      <c r="Q100" s="2">
        <f t="shared" si="60"/>
        <v>0.05</v>
      </c>
      <c r="R100" s="2">
        <f t="shared" si="60"/>
        <v>5.5E-2</v>
      </c>
      <c r="S100" s="2">
        <f t="shared" si="60"/>
        <v>0.06</v>
      </c>
      <c r="T100" s="2">
        <f t="shared" si="60"/>
        <v>7.0000000000000007E-2</v>
      </c>
      <c r="U100" s="2">
        <f t="shared" si="60"/>
        <v>0.08</v>
      </c>
      <c r="V100" s="2">
        <f t="shared" si="60"/>
        <v>7.0000000000000007E-2</v>
      </c>
      <c r="W100" s="2">
        <f t="shared" si="60"/>
        <v>0.06</v>
      </c>
      <c r="X100" s="2">
        <f t="shared" si="60"/>
        <v>0.05</v>
      </c>
      <c r="Y100" s="2">
        <f t="shared" si="44"/>
        <v>0.04</v>
      </c>
      <c r="Z100" s="2">
        <f t="shared" si="44"/>
        <v>2.999994746647049E-2</v>
      </c>
      <c r="AA100" s="2">
        <f t="shared" si="44"/>
        <v>2.6372699447614951E-2</v>
      </c>
      <c r="AB100" s="2">
        <f t="shared" si="44"/>
        <v>7.1517404970827597E-3</v>
      </c>
      <c r="AC100" s="2">
        <f t="shared" si="44"/>
        <v>0</v>
      </c>
      <c r="AD100" s="2">
        <f t="shared" si="59"/>
        <v>87830671955199.969</v>
      </c>
      <c r="AE100" s="2">
        <f t="shared" si="59"/>
        <v>13724686761247.668</v>
      </c>
      <c r="AF100" s="2">
        <f t="shared" si="59"/>
        <v>2149089599628.5544</v>
      </c>
      <c r="AG100" s="2">
        <f t="shared" si="59"/>
        <v>337152239802.97986</v>
      </c>
      <c r="AH100" s="2">
        <f t="shared" si="59"/>
        <v>52984642895.914398</v>
      </c>
      <c r="AI100" s="2">
        <f t="shared" si="59"/>
        <v>8340024169.1850643</v>
      </c>
      <c r="AJ100" s="2">
        <f t="shared" si="59"/>
        <v>1314696634.7687557</v>
      </c>
      <c r="AK100" s="2">
        <f t="shared" si="59"/>
        <v>207528657.75105187</v>
      </c>
      <c r="AL100" s="2">
        <f t="shared" si="59"/>
        <v>32800702.790343683</v>
      </c>
      <c r="AM100" s="2">
        <f t="shared" si="59"/>
        <v>5190429.3274543611</v>
      </c>
      <c r="AN100" s="2">
        <f t="shared" si="59"/>
        <v>822251.52022781968</v>
      </c>
      <c r="AO100" s="2">
        <f t="shared" si="59"/>
        <v>130393.75441418756</v>
      </c>
      <c r="AP100" s="2">
        <f t="shared" si="59"/>
        <v>20698.165475734579</v>
      </c>
      <c r="AQ100" s="2">
        <f t="shared" si="59"/>
        <v>3288.5513210161462</v>
      </c>
      <c r="AR100" s="2">
        <f t="shared" si="59"/>
        <v>522.94021484995881</v>
      </c>
      <c r="AS100" s="2">
        <f t="shared" si="58"/>
        <v>83.224845920277701</v>
      </c>
      <c r="AT100" s="2">
        <f t="shared" si="58"/>
        <v>13.255256316538864</v>
      </c>
      <c r="AU100" s="2">
        <f t="shared" si="58"/>
        <v>2.1127086595105338</v>
      </c>
      <c r="AV100" s="2">
        <f t="shared" si="58"/>
        <v>0.33696982823602384</v>
      </c>
      <c r="AW100" s="2">
        <f t="shared" si="58"/>
        <v>5.3780787956536749E-2</v>
      </c>
      <c r="AX100" s="6">
        <f t="shared" si="62"/>
        <v>36.196149540482637</v>
      </c>
      <c r="AY100" s="6">
        <f t="shared" si="62"/>
        <v>38.005957017506766</v>
      </c>
      <c r="AZ100" s="6">
        <f t="shared" si="62"/>
        <v>39.815764494530896</v>
      </c>
      <c r="BA100" s="6">
        <f t="shared" si="62"/>
        <v>41.625571971555026</v>
      </c>
      <c r="BB100" s="6">
        <f t="shared" si="62"/>
        <v>43.435379448579162</v>
      </c>
      <c r="BC100" s="6">
        <f t="shared" si="62"/>
        <v>45.245186925603292</v>
      </c>
      <c r="BD100" s="6">
        <f t="shared" si="62"/>
        <v>47.054994402627422</v>
      </c>
      <c r="BE100" s="6">
        <f t="shared" si="62"/>
        <v>48.864801879651559</v>
      </c>
      <c r="BF100" s="6">
        <f t="shared" si="62"/>
        <v>50.674609356675688</v>
      </c>
      <c r="BG100" s="6">
        <f t="shared" si="62"/>
        <v>52.484416833699825</v>
      </c>
      <c r="BH100" s="6">
        <f t="shared" si="62"/>
        <v>54.294224310723955</v>
      </c>
      <c r="BI100" s="6">
        <f t="shared" si="62"/>
        <v>56.104031787748085</v>
      </c>
      <c r="BJ100" s="6">
        <f t="shared" si="62"/>
        <v>57.913839264772214</v>
      </c>
      <c r="BK100" s="6">
        <f t="shared" si="62"/>
        <v>59.723646741796351</v>
      </c>
      <c r="BL100" s="6">
        <f t="shared" si="62"/>
        <v>61.533454218820481</v>
      </c>
      <c r="BM100" s="6">
        <f t="shared" si="61"/>
        <v>63.34326169584461</v>
      </c>
      <c r="BN100" s="6">
        <f t="shared" si="53"/>
        <v>65.15306917286874</v>
      </c>
      <c r="BO100" s="6">
        <f t="shared" si="53"/>
        <v>66.962876649892877</v>
      </c>
      <c r="BP100" s="6">
        <f t="shared" si="53"/>
        <v>68.772684126917</v>
      </c>
      <c r="BQ100" s="6">
        <f t="shared" si="53"/>
        <v>70.582491603941136</v>
      </c>
      <c r="BR100" s="2">
        <f t="shared" si="36"/>
        <v>5.5589032883038074</v>
      </c>
      <c r="BS100" s="2">
        <f t="shared" si="36"/>
        <v>0.86865106083846033</v>
      </c>
      <c r="BT100" s="2">
        <f t="shared" si="36"/>
        <v>0.13601832909041484</v>
      </c>
      <c r="BU100" s="2">
        <f t="shared" si="36"/>
        <v>2.1338749354618981E-2</v>
      </c>
      <c r="BV100" s="2">
        <f t="shared" si="36"/>
        <v>3.3534584111338229E-3</v>
      </c>
      <c r="BW100" s="2">
        <f t="shared" si="36"/>
        <v>5.2784963096107998E-4</v>
      </c>
      <c r="BX100" s="2">
        <f t="shared" si="36"/>
        <v>8.3208647770174408E-5</v>
      </c>
      <c r="BY100" s="2">
        <f t="shared" si="36"/>
        <v>1.3134725174117207E-5</v>
      </c>
      <c r="BZ100" s="2">
        <f t="shared" si="57"/>
        <v>2.0759938474901063E-6</v>
      </c>
      <c r="CA100" s="2">
        <f t="shared" si="57"/>
        <v>3.2850818528192158E-7</v>
      </c>
      <c r="CB100" s="2">
        <f t="shared" si="57"/>
        <v>5.204123545745694E-8</v>
      </c>
      <c r="CC100" s="2">
        <f t="shared" si="57"/>
        <v>8.2527692667207311E-9</v>
      </c>
      <c r="CD100" s="2">
        <f t="shared" si="57"/>
        <v>1.3100104731477582E-9</v>
      </c>
      <c r="CE100" s="2">
        <f t="shared" si="57"/>
        <v>2.0813615955798391E-10</v>
      </c>
      <c r="CF100" s="2">
        <f t="shared" si="50"/>
        <v>3.3097481952529036E-11</v>
      </c>
      <c r="CG100" s="2">
        <f t="shared" si="50"/>
        <v>5.2673953114099812E-12</v>
      </c>
      <c r="CH100" s="2">
        <f t="shared" si="50"/>
        <v>8.3894027319866227E-13</v>
      </c>
      <c r="CI100" s="2">
        <f t="shared" si="50"/>
        <v>1.3371573794370465E-13</v>
      </c>
      <c r="CJ100" s="2">
        <f t="shared" si="50"/>
        <v>2.1327204318735684E-14</v>
      </c>
      <c r="CK100" s="2">
        <f t="shared" si="50"/>
        <v>3.4038473390213135E-15</v>
      </c>
    </row>
    <row r="101" spans="1:89" x14ac:dyDescent="0.25">
      <c r="A101" s="5">
        <f t="shared" si="54"/>
        <v>130.5</v>
      </c>
      <c r="B101" s="5">
        <f t="shared" si="55"/>
        <v>286</v>
      </c>
      <c r="C101" s="8">
        <f t="shared" si="45"/>
        <v>559.16000000000008</v>
      </c>
      <c r="D101" s="2">
        <f t="shared" si="51"/>
        <v>6.3291139240506327E-14</v>
      </c>
      <c r="E101" s="2">
        <f t="shared" si="46"/>
        <v>0.89331416771546968</v>
      </c>
      <c r="F101" s="2">
        <f t="shared" si="52"/>
        <v>6.0815671673205927</v>
      </c>
      <c r="G101" s="7">
        <f t="shared" si="47"/>
        <v>0.78401550763097294</v>
      </c>
      <c r="H101" s="10"/>
      <c r="I101" s="6">
        <f t="shared" si="48"/>
        <v>286</v>
      </c>
      <c r="J101" s="2">
        <f t="shared" si="60"/>
        <v>0.03</v>
      </c>
      <c r="K101" s="2">
        <f t="shared" si="60"/>
        <v>0.04</v>
      </c>
      <c r="L101" s="2">
        <f t="shared" si="60"/>
        <v>4.4999999999999998E-2</v>
      </c>
      <c r="M101" s="2">
        <f t="shared" si="60"/>
        <v>4.4999999999999998E-2</v>
      </c>
      <c r="N101" s="2">
        <f t="shared" si="60"/>
        <v>4.4999999999999998E-2</v>
      </c>
      <c r="O101" s="2">
        <f t="shared" si="60"/>
        <v>0.04</v>
      </c>
      <c r="P101" s="2">
        <f t="shared" si="60"/>
        <v>4.4999999999999998E-2</v>
      </c>
      <c r="Q101" s="2">
        <f t="shared" si="60"/>
        <v>0.05</v>
      </c>
      <c r="R101" s="2">
        <f t="shared" si="60"/>
        <v>5.5E-2</v>
      </c>
      <c r="S101" s="2">
        <f t="shared" si="60"/>
        <v>0.06</v>
      </c>
      <c r="T101" s="2">
        <f t="shared" si="60"/>
        <v>7.0000000000000007E-2</v>
      </c>
      <c r="U101" s="2">
        <f t="shared" si="60"/>
        <v>0.08</v>
      </c>
      <c r="V101" s="2">
        <f t="shared" si="60"/>
        <v>7.0000000000000007E-2</v>
      </c>
      <c r="W101" s="2">
        <f t="shared" si="60"/>
        <v>0.06</v>
      </c>
      <c r="X101" s="2">
        <f t="shared" si="60"/>
        <v>0.05</v>
      </c>
      <c r="Y101" s="2">
        <f t="shared" si="44"/>
        <v>0.04</v>
      </c>
      <c r="Z101" s="2">
        <f t="shared" si="44"/>
        <v>2.9999999832289195E-2</v>
      </c>
      <c r="AA101" s="2">
        <f t="shared" si="44"/>
        <v>2.8590921310122693E-2</v>
      </c>
      <c r="AB101" s="2">
        <f t="shared" si="44"/>
        <v>9.7232465730576513E-3</v>
      </c>
      <c r="AC101" s="2">
        <f t="shared" si="44"/>
        <v>0</v>
      </c>
      <c r="AD101" s="2">
        <f t="shared" si="59"/>
        <v>107780851904925.8</v>
      </c>
      <c r="AE101" s="2">
        <f t="shared" si="59"/>
        <v>17006694172007.031</v>
      </c>
      <c r="AF101" s="2">
        <f t="shared" si="59"/>
        <v>2689017412347.749</v>
      </c>
      <c r="AG101" s="2">
        <f t="shared" si="59"/>
        <v>425977245337.52649</v>
      </c>
      <c r="AH101" s="2">
        <f t="shared" si="59"/>
        <v>67597602660.390419</v>
      </c>
      <c r="AI101" s="2">
        <f t="shared" si="59"/>
        <v>10744079919.547192</v>
      </c>
      <c r="AJ101" s="2">
        <f t="shared" si="59"/>
        <v>1710203732.3789997</v>
      </c>
      <c r="AK101" s="2">
        <f t="shared" si="59"/>
        <v>272596653.29508901</v>
      </c>
      <c r="AL101" s="2">
        <f t="shared" si="59"/>
        <v>43505636.30015102</v>
      </c>
      <c r="AM101" s="2">
        <f t="shared" si="59"/>
        <v>6951610.0314448336</v>
      </c>
      <c r="AN101" s="2">
        <f t="shared" si="59"/>
        <v>1112004.0661827261</v>
      </c>
      <c r="AO101" s="2">
        <f t="shared" si="59"/>
        <v>178064.72557984889</v>
      </c>
      <c r="AP101" s="2">
        <f t="shared" si="59"/>
        <v>28541.200139275308</v>
      </c>
      <c r="AQ101" s="2">
        <f t="shared" si="59"/>
        <v>4578.9314432188985</v>
      </c>
      <c r="AR101" s="2">
        <f t="shared" si="59"/>
        <v>735.24246056701554</v>
      </c>
      <c r="AS101" s="2">
        <f t="shared" si="58"/>
        <v>118.15454988101055</v>
      </c>
      <c r="AT101" s="2">
        <f t="shared" si="58"/>
        <v>19.002222127304123</v>
      </c>
      <c r="AU101" s="2">
        <f t="shared" si="58"/>
        <v>3.0582613022729008</v>
      </c>
      <c r="AV101" s="2">
        <f t="shared" si="58"/>
        <v>0.49254353576395871</v>
      </c>
      <c r="AW101" s="2">
        <f t="shared" si="58"/>
        <v>7.9377847508402807E-2</v>
      </c>
      <c r="AX101" s="6">
        <f t="shared" si="62"/>
        <v>36.001950297651518</v>
      </c>
      <c r="AY101" s="6">
        <f t="shared" si="62"/>
        <v>37.802047812534092</v>
      </c>
      <c r="AZ101" s="6">
        <f t="shared" si="62"/>
        <v>39.602145327416665</v>
      </c>
      <c r="BA101" s="6">
        <f t="shared" si="62"/>
        <v>41.402242842299245</v>
      </c>
      <c r="BB101" s="6">
        <f t="shared" si="62"/>
        <v>43.202340357181818</v>
      </c>
      <c r="BC101" s="6">
        <f t="shared" si="62"/>
        <v>45.002437872064391</v>
      </c>
      <c r="BD101" s="6">
        <f t="shared" si="62"/>
        <v>46.802535386946971</v>
      </c>
      <c r="BE101" s="6">
        <f t="shared" si="62"/>
        <v>48.602632901829551</v>
      </c>
      <c r="BF101" s="6">
        <f t="shared" si="62"/>
        <v>50.402730416712124</v>
      </c>
      <c r="BG101" s="6">
        <f t="shared" si="62"/>
        <v>52.202827931594705</v>
      </c>
      <c r="BH101" s="6">
        <f t="shared" si="62"/>
        <v>54.002925446477278</v>
      </c>
      <c r="BI101" s="6">
        <f t="shared" si="62"/>
        <v>55.803022961359851</v>
      </c>
      <c r="BJ101" s="6">
        <f t="shared" si="62"/>
        <v>57.603120476242431</v>
      </c>
      <c r="BK101" s="6">
        <f t="shared" si="62"/>
        <v>59.403217991125004</v>
      </c>
      <c r="BL101" s="6">
        <f t="shared" si="62"/>
        <v>61.203315506007577</v>
      </c>
      <c r="BM101" s="6">
        <f t="shared" si="61"/>
        <v>63.003413020890157</v>
      </c>
      <c r="BN101" s="6">
        <f t="shared" si="53"/>
        <v>64.80351053577273</v>
      </c>
      <c r="BO101" s="6">
        <f t="shared" si="53"/>
        <v>66.603608050655311</v>
      </c>
      <c r="BP101" s="6">
        <f t="shared" si="53"/>
        <v>68.403705565537877</v>
      </c>
      <c r="BQ101" s="6">
        <f t="shared" si="53"/>
        <v>70.203803080420457</v>
      </c>
      <c r="BR101" s="2">
        <f t="shared" si="36"/>
        <v>6.8215729053750627</v>
      </c>
      <c r="BS101" s="2">
        <f t="shared" si="36"/>
        <v>1.0763730488612049</v>
      </c>
      <c r="BT101" s="2">
        <f t="shared" si="36"/>
        <v>0.17019097546504741</v>
      </c>
      <c r="BU101" s="2">
        <f t="shared" si="36"/>
        <v>2.6960585147944718E-2</v>
      </c>
      <c r="BV101" s="2">
        <f t="shared" si="36"/>
        <v>4.2783292823031912E-3</v>
      </c>
      <c r="BW101" s="2">
        <f t="shared" si="36"/>
        <v>6.800050581991893E-4</v>
      </c>
      <c r="BX101" s="2">
        <f t="shared" si="36"/>
        <v>1.0824074255563289E-4</v>
      </c>
      <c r="BY101" s="2">
        <f t="shared" si="36"/>
        <v>1.7252952740195507E-5</v>
      </c>
      <c r="BZ101" s="2">
        <f t="shared" si="57"/>
        <v>2.7535212848196845E-6</v>
      </c>
      <c r="CA101" s="2">
        <f t="shared" si="57"/>
        <v>4.3997531844587551E-7</v>
      </c>
      <c r="CB101" s="2">
        <f t="shared" si="57"/>
        <v>7.0380004188780126E-8</v>
      </c>
      <c r="CC101" s="2">
        <f t="shared" si="57"/>
        <v>1.1269919340496764E-8</v>
      </c>
      <c r="CD101" s="2">
        <f t="shared" si="57"/>
        <v>1.8064050721060322E-9</v>
      </c>
      <c r="CE101" s="2">
        <f t="shared" si="57"/>
        <v>2.8980578754549985E-10</v>
      </c>
      <c r="CF101" s="2">
        <f t="shared" si="50"/>
        <v>4.6534332947279463E-11</v>
      </c>
      <c r="CG101" s="2">
        <f t="shared" si="50"/>
        <v>7.4781360684183893E-12</v>
      </c>
      <c r="CH101" s="2">
        <f t="shared" si="50"/>
        <v>1.2026722865382356E-12</v>
      </c>
      <c r="CI101" s="2">
        <f t="shared" si="50"/>
        <v>1.9356084191600635E-13</v>
      </c>
      <c r="CJ101" s="2">
        <f t="shared" si="50"/>
        <v>3.1173641504048016E-14</v>
      </c>
      <c r="CK101" s="2">
        <f t="shared" si="50"/>
        <v>5.0239143992660004E-15</v>
      </c>
    </row>
    <row r="102" spans="1:89" x14ac:dyDescent="0.25">
      <c r="A102" s="5">
        <f t="shared" si="54"/>
        <v>132</v>
      </c>
      <c r="B102" s="5">
        <f t="shared" si="55"/>
        <v>289</v>
      </c>
      <c r="C102" s="8">
        <f t="shared" si="45"/>
        <v>562.16000000000008</v>
      </c>
      <c r="D102" s="2">
        <f t="shared" si="51"/>
        <v>6.3291139240506327E-14</v>
      </c>
      <c r="E102" s="2">
        <f t="shared" si="46"/>
        <v>0.89743078754781469</v>
      </c>
      <c r="F102" s="2">
        <f t="shared" si="52"/>
        <v>6.1749075696662716</v>
      </c>
      <c r="G102" s="7">
        <f t="shared" si="47"/>
        <v>0.79063046115691238</v>
      </c>
      <c r="H102" s="10"/>
      <c r="I102" s="6">
        <f t="shared" si="48"/>
        <v>289</v>
      </c>
      <c r="J102" s="2">
        <f t="shared" si="60"/>
        <v>0.03</v>
      </c>
      <c r="K102" s="2">
        <f t="shared" si="60"/>
        <v>0.04</v>
      </c>
      <c r="L102" s="2">
        <f t="shared" si="60"/>
        <v>4.4999999999999998E-2</v>
      </c>
      <c r="M102" s="2">
        <f t="shared" si="60"/>
        <v>4.4999999999999998E-2</v>
      </c>
      <c r="N102" s="2">
        <f t="shared" si="60"/>
        <v>4.4999999999999998E-2</v>
      </c>
      <c r="O102" s="2">
        <f t="shared" si="60"/>
        <v>0.04</v>
      </c>
      <c r="P102" s="2">
        <f t="shared" si="60"/>
        <v>4.4999999999999998E-2</v>
      </c>
      <c r="Q102" s="2">
        <f t="shared" si="60"/>
        <v>0.05</v>
      </c>
      <c r="R102" s="2">
        <f t="shared" si="60"/>
        <v>5.5E-2</v>
      </c>
      <c r="S102" s="2">
        <f t="shared" si="60"/>
        <v>0.06</v>
      </c>
      <c r="T102" s="2">
        <f t="shared" si="60"/>
        <v>7.0000000000000007E-2</v>
      </c>
      <c r="U102" s="2">
        <f t="shared" si="60"/>
        <v>0.08</v>
      </c>
      <c r="V102" s="2">
        <f t="shared" si="60"/>
        <v>7.0000000000000007E-2</v>
      </c>
      <c r="W102" s="2">
        <f t="shared" si="60"/>
        <v>0.06</v>
      </c>
      <c r="X102" s="2">
        <f t="shared" si="60"/>
        <v>0.05</v>
      </c>
      <c r="Y102" s="2">
        <f t="shared" si="44"/>
        <v>0.04</v>
      </c>
      <c r="Z102" s="2">
        <f t="shared" si="44"/>
        <v>2.9999999999950875E-2</v>
      </c>
      <c r="AA102" s="2">
        <f t="shared" si="44"/>
        <v>2.9635273120644713E-2</v>
      </c>
      <c r="AB102" s="2">
        <f t="shared" si="44"/>
        <v>1.2795514427218879E-2</v>
      </c>
      <c r="AC102" s="2">
        <f t="shared" si="44"/>
        <v>0</v>
      </c>
      <c r="AD102" s="2">
        <f t="shared" si="59"/>
        <v>131981149676361.22</v>
      </c>
      <c r="AE102" s="2">
        <f t="shared" si="59"/>
        <v>21026512126578.996</v>
      </c>
      <c r="AF102" s="2">
        <f t="shared" si="59"/>
        <v>3356738960119.5801</v>
      </c>
      <c r="AG102" s="2">
        <f t="shared" si="59"/>
        <v>536891592377.09253</v>
      </c>
      <c r="AH102" s="2">
        <f t="shared" si="59"/>
        <v>86021580034.200592</v>
      </c>
      <c r="AI102" s="2">
        <f t="shared" si="59"/>
        <v>13804509460.341787</v>
      </c>
      <c r="AJ102" s="2">
        <f t="shared" si="59"/>
        <v>2218579343.570859</v>
      </c>
      <c r="AK102" s="2">
        <f t="shared" si="59"/>
        <v>357044845.62673485</v>
      </c>
      <c r="AL102" s="2">
        <f t="shared" si="59"/>
        <v>57533751.866910011</v>
      </c>
      <c r="AM102" s="2">
        <f t="shared" si="59"/>
        <v>9281908.9789033942</v>
      </c>
      <c r="AN102" s="2">
        <f t="shared" si="59"/>
        <v>1499107.7184187062</v>
      </c>
      <c r="AO102" s="2">
        <f t="shared" si="59"/>
        <v>242369.94487729529</v>
      </c>
      <c r="AP102" s="2">
        <f t="shared" si="59"/>
        <v>39223.591938668142</v>
      </c>
      <c r="AQ102" s="2">
        <f t="shared" si="59"/>
        <v>6353.5054048412439</v>
      </c>
      <c r="AR102" s="2">
        <f t="shared" si="59"/>
        <v>1030.0394400022778</v>
      </c>
      <c r="AS102" s="2">
        <f t="shared" si="58"/>
        <v>167.12738819513166</v>
      </c>
      <c r="AT102" s="2">
        <f t="shared" si="58"/>
        <v>27.137845609173201</v>
      </c>
      <c r="AU102" s="2">
        <f t="shared" si="58"/>
        <v>4.4098038628987659</v>
      </c>
      <c r="AV102" s="2">
        <f t="shared" si="58"/>
        <v>0.71707227080291291</v>
      </c>
      <c r="AW102" s="2">
        <f t="shared" si="58"/>
        <v>0.11667858768131259</v>
      </c>
      <c r="AX102" s="6">
        <f t="shared" si="62"/>
        <v>35.809823766249508</v>
      </c>
      <c r="AY102" s="6">
        <f t="shared" si="62"/>
        <v>37.600314954561981</v>
      </c>
      <c r="AZ102" s="6">
        <f t="shared" si="62"/>
        <v>39.390806142874453</v>
      </c>
      <c r="BA102" s="6">
        <f t="shared" si="62"/>
        <v>41.181297331186933</v>
      </c>
      <c r="BB102" s="6">
        <f t="shared" si="62"/>
        <v>42.971788519499405</v>
      </c>
      <c r="BC102" s="6">
        <f t="shared" si="62"/>
        <v>44.762279707811878</v>
      </c>
      <c r="BD102" s="6">
        <f t="shared" si="62"/>
        <v>46.552770896124358</v>
      </c>
      <c r="BE102" s="6">
        <f t="shared" si="62"/>
        <v>48.343262084436837</v>
      </c>
      <c r="BF102" s="6">
        <f t="shared" si="62"/>
        <v>50.13375327274931</v>
      </c>
      <c r="BG102" s="6">
        <f t="shared" si="62"/>
        <v>51.924244461061789</v>
      </c>
      <c r="BH102" s="6">
        <f t="shared" si="62"/>
        <v>53.714735649374262</v>
      </c>
      <c r="BI102" s="6">
        <f t="shared" si="62"/>
        <v>55.505226837686735</v>
      </c>
      <c r="BJ102" s="6">
        <f t="shared" si="62"/>
        <v>57.295718025999214</v>
      </c>
      <c r="BK102" s="6">
        <f t="shared" si="62"/>
        <v>59.086209214311687</v>
      </c>
      <c r="BL102" s="6">
        <f t="shared" si="62"/>
        <v>60.876700402624159</v>
      </c>
      <c r="BM102" s="6">
        <f t="shared" si="61"/>
        <v>62.667191590936639</v>
      </c>
      <c r="BN102" s="6">
        <f t="shared" si="53"/>
        <v>64.457682779249112</v>
      </c>
      <c r="BO102" s="6">
        <f t="shared" si="53"/>
        <v>66.248173967561584</v>
      </c>
      <c r="BP102" s="6">
        <f t="shared" si="53"/>
        <v>68.038665155874057</v>
      </c>
      <c r="BQ102" s="6">
        <f t="shared" si="53"/>
        <v>69.829156344186529</v>
      </c>
      <c r="BR102" s="2">
        <f t="shared" si="36"/>
        <v>8.353237321288697</v>
      </c>
      <c r="BS102" s="2">
        <f t="shared" si="36"/>
        <v>1.3307919067455065</v>
      </c>
      <c r="BT102" s="2">
        <f t="shared" si="36"/>
        <v>0.21245183291896078</v>
      </c>
      <c r="BU102" s="2">
        <f t="shared" si="36"/>
        <v>3.3980480530195735E-2</v>
      </c>
      <c r="BV102" s="2">
        <f t="shared" si="36"/>
        <v>5.4444037996329488E-3</v>
      </c>
      <c r="BW102" s="2">
        <f t="shared" si="36"/>
        <v>8.7370313040137891E-4</v>
      </c>
      <c r="BX102" s="2">
        <f t="shared" si="36"/>
        <v>1.4041641415005437E-4</v>
      </c>
      <c r="BY102" s="2">
        <f t="shared" si="36"/>
        <v>2.2597775039666764E-5</v>
      </c>
      <c r="BZ102" s="2">
        <f t="shared" si="57"/>
        <v>3.6413767004373423E-6</v>
      </c>
      <c r="CA102" s="2">
        <f t="shared" si="57"/>
        <v>5.8746259360148067E-7</v>
      </c>
      <c r="CB102" s="2">
        <f t="shared" si="57"/>
        <v>9.4880235342956075E-8</v>
      </c>
      <c r="CC102" s="2">
        <f t="shared" si="57"/>
        <v>1.5339869928942739E-8</v>
      </c>
      <c r="CD102" s="2">
        <f t="shared" si="57"/>
        <v>2.4825058189030468E-9</v>
      </c>
      <c r="CE102" s="2">
        <f t="shared" si="57"/>
        <v>4.0212059524311667E-10</v>
      </c>
      <c r="CF102" s="2">
        <f t="shared" si="50"/>
        <v>6.5192369620397338E-11</v>
      </c>
      <c r="CG102" s="2">
        <f t="shared" si="50"/>
        <v>1.0577682797160231E-11</v>
      </c>
      <c r="CH102" s="2">
        <f t="shared" si="50"/>
        <v>1.7175851651375443E-12</v>
      </c>
      <c r="CI102" s="2">
        <f t="shared" si="50"/>
        <v>2.7910151031004847E-13</v>
      </c>
      <c r="CJ102" s="2">
        <f t="shared" si="50"/>
        <v>4.5384320936893219E-14</v>
      </c>
      <c r="CK102" s="2">
        <f t="shared" si="50"/>
        <v>7.3847207393235814E-15</v>
      </c>
    </row>
    <row r="103" spans="1:89" x14ac:dyDescent="0.25">
      <c r="A103" s="5">
        <f t="shared" si="54"/>
        <v>133.5</v>
      </c>
      <c r="B103" s="5">
        <f t="shared" si="55"/>
        <v>292</v>
      </c>
      <c r="C103" s="8">
        <f t="shared" si="45"/>
        <v>565.16000000000008</v>
      </c>
      <c r="D103" s="2">
        <f t="shared" si="51"/>
        <v>6.3291139240506327E-14</v>
      </c>
      <c r="E103" s="2">
        <f t="shared" si="46"/>
        <v>0.9011091351187579</v>
      </c>
      <c r="F103" s="2">
        <f t="shared" si="52"/>
        <v>6.2595218470816354</v>
      </c>
      <c r="G103" s="7">
        <f t="shared" si="47"/>
        <v>0.79654115955146909</v>
      </c>
      <c r="H103" s="10"/>
      <c r="I103" s="6">
        <f t="shared" si="48"/>
        <v>292</v>
      </c>
      <c r="J103" s="2">
        <f t="shared" si="60"/>
        <v>0.03</v>
      </c>
      <c r="K103" s="2">
        <f t="shared" si="60"/>
        <v>0.04</v>
      </c>
      <c r="L103" s="2">
        <f t="shared" si="60"/>
        <v>4.4999999999999998E-2</v>
      </c>
      <c r="M103" s="2">
        <f t="shared" si="60"/>
        <v>4.4999999999999998E-2</v>
      </c>
      <c r="N103" s="2">
        <f t="shared" si="60"/>
        <v>4.4999999999999998E-2</v>
      </c>
      <c r="O103" s="2">
        <f t="shared" si="60"/>
        <v>0.04</v>
      </c>
      <c r="P103" s="2">
        <f t="shared" si="60"/>
        <v>4.4999999999999998E-2</v>
      </c>
      <c r="Q103" s="2">
        <f t="shared" si="60"/>
        <v>0.05</v>
      </c>
      <c r="R103" s="2">
        <f t="shared" si="60"/>
        <v>5.5E-2</v>
      </c>
      <c r="S103" s="2">
        <f t="shared" si="60"/>
        <v>0.06</v>
      </c>
      <c r="T103" s="2">
        <f t="shared" si="60"/>
        <v>7.0000000000000007E-2</v>
      </c>
      <c r="U103" s="2">
        <f t="shared" si="60"/>
        <v>0.08</v>
      </c>
      <c r="V103" s="2">
        <f t="shared" si="60"/>
        <v>7.0000000000000007E-2</v>
      </c>
      <c r="W103" s="2">
        <f t="shared" si="60"/>
        <v>0.06</v>
      </c>
      <c r="X103" s="2">
        <f t="shared" si="60"/>
        <v>0.05</v>
      </c>
      <c r="Y103" s="2">
        <f t="shared" si="60"/>
        <v>0.04</v>
      </c>
      <c r="Z103" s="2">
        <f t="shared" ref="Z103:AC103" si="63">Z$6*(1-EXP((-AT103)))</f>
        <v>0.03</v>
      </c>
      <c r="AA103" s="2">
        <f t="shared" si="63"/>
        <v>2.9946769790545051E-2</v>
      </c>
      <c r="AB103" s="2">
        <f t="shared" si="63"/>
        <v>1.6162365328212674E-2</v>
      </c>
      <c r="AC103" s="2">
        <f t="shared" si="63"/>
        <v>0</v>
      </c>
      <c r="AD103" s="2">
        <f t="shared" si="59"/>
        <v>161276723561354.62</v>
      </c>
      <c r="AE103" s="2">
        <f t="shared" si="59"/>
        <v>25939390495501.832</v>
      </c>
      <c r="AF103" s="2">
        <f t="shared" si="59"/>
        <v>4180636628772.3105</v>
      </c>
      <c r="AG103" s="2">
        <f t="shared" si="59"/>
        <v>675061604332.55811</v>
      </c>
      <c r="AH103" s="2">
        <f t="shared" si="59"/>
        <v>109193262875.91939</v>
      </c>
      <c r="AI103" s="2">
        <f t="shared" si="59"/>
        <v>17690525731.428349</v>
      </c>
      <c r="AJ103" s="2">
        <f t="shared" si="59"/>
        <v>2870290134.7281241</v>
      </c>
      <c r="AK103" s="2">
        <f t="shared" si="59"/>
        <v>466341902.49320304</v>
      </c>
      <c r="AL103" s="2">
        <f t="shared" si="59"/>
        <v>75863870.680672973</v>
      </c>
      <c r="AM103" s="2">
        <f t="shared" si="59"/>
        <v>12356061.063302714</v>
      </c>
      <c r="AN103" s="2">
        <f t="shared" si="59"/>
        <v>2014678.9475375991</v>
      </c>
      <c r="AO103" s="2">
        <f t="shared" si="59"/>
        <v>328837.91305260803</v>
      </c>
      <c r="AP103" s="2">
        <f t="shared" si="59"/>
        <v>53725.498024144246</v>
      </c>
      <c r="AQ103" s="2">
        <f t="shared" si="59"/>
        <v>8785.6991986252451</v>
      </c>
      <c r="AR103" s="2">
        <f t="shared" si="59"/>
        <v>1437.9589864462846</v>
      </c>
      <c r="AS103" s="2">
        <f t="shared" si="58"/>
        <v>235.54282557073577</v>
      </c>
      <c r="AT103" s="2">
        <f t="shared" si="58"/>
        <v>38.612429617820922</v>
      </c>
      <c r="AU103" s="2">
        <f t="shared" si="58"/>
        <v>6.3343265785632745</v>
      </c>
      <c r="AV103" s="2">
        <f t="shared" si="58"/>
        <v>1.0398565550869547</v>
      </c>
      <c r="AW103" s="2">
        <f t="shared" si="58"/>
        <v>0.17081693189792413</v>
      </c>
      <c r="AX103" s="6">
        <f t="shared" si="62"/>
        <v>35.619736938981568</v>
      </c>
      <c r="AY103" s="6">
        <f t="shared" si="62"/>
        <v>37.400723785930644</v>
      </c>
      <c r="AZ103" s="6">
        <f t="shared" si="62"/>
        <v>39.181710632879721</v>
      </c>
      <c r="BA103" s="6">
        <f t="shared" si="62"/>
        <v>40.962697479828797</v>
      </c>
      <c r="BB103" s="6">
        <f t="shared" si="62"/>
        <v>42.743684326777881</v>
      </c>
      <c r="BC103" s="6">
        <f t="shared" si="62"/>
        <v>44.524671173726958</v>
      </c>
      <c r="BD103" s="6">
        <f t="shared" si="62"/>
        <v>46.305658020676034</v>
      </c>
      <c r="BE103" s="6">
        <f t="shared" si="62"/>
        <v>48.086644867625118</v>
      </c>
      <c r="BF103" s="6">
        <f t="shared" si="62"/>
        <v>49.867631714574195</v>
      </c>
      <c r="BG103" s="6">
        <f t="shared" si="62"/>
        <v>51.648618561523271</v>
      </c>
      <c r="BH103" s="6">
        <f t="shared" si="62"/>
        <v>53.429605408472355</v>
      </c>
      <c r="BI103" s="6">
        <f t="shared" si="62"/>
        <v>55.210592255421432</v>
      </c>
      <c r="BJ103" s="6">
        <f t="shared" si="62"/>
        <v>56.991579102370508</v>
      </c>
      <c r="BK103" s="6">
        <f t="shared" si="62"/>
        <v>58.772565949319585</v>
      </c>
      <c r="BL103" s="6">
        <f t="shared" si="62"/>
        <v>60.553552796268661</v>
      </c>
      <c r="BM103" s="6">
        <f t="shared" si="61"/>
        <v>62.334539643217745</v>
      </c>
      <c r="BN103" s="6">
        <f t="shared" si="61"/>
        <v>64.115526490166815</v>
      </c>
      <c r="BO103" s="6">
        <f t="shared" si="61"/>
        <v>65.896513337115891</v>
      </c>
      <c r="BP103" s="6">
        <f t="shared" si="61"/>
        <v>67.677500184064982</v>
      </c>
      <c r="BQ103" s="6">
        <f t="shared" si="61"/>
        <v>69.458487031014059</v>
      </c>
      <c r="BR103" s="2">
        <f t="shared" si="36"/>
        <v>10.207387567174356</v>
      </c>
      <c r="BS103" s="2">
        <f t="shared" si="36"/>
        <v>1.6417335756646734</v>
      </c>
      <c r="BT103" s="2">
        <f t="shared" si="36"/>
        <v>0.26459725498558928</v>
      </c>
      <c r="BU103" s="2">
        <f t="shared" si="36"/>
        <v>4.2725417995731527E-2</v>
      </c>
      <c r="BV103" s="2">
        <f t="shared" si="36"/>
        <v>6.9109660048050246E-3</v>
      </c>
      <c r="BW103" s="2">
        <f t="shared" si="36"/>
        <v>1.1196535273055917E-3</v>
      </c>
      <c r="BX103" s="2">
        <f t="shared" si="36"/>
        <v>1.8166393257772938E-4</v>
      </c>
      <c r="BY103" s="2">
        <f t="shared" si="36"/>
        <v>2.9515310284379941E-5</v>
      </c>
      <c r="BZ103" s="2">
        <f t="shared" si="57"/>
        <v>4.8015108025742389E-6</v>
      </c>
      <c r="CA103" s="2">
        <f t="shared" si="57"/>
        <v>7.8202918122169083E-7</v>
      </c>
      <c r="CB103" s="2">
        <f t="shared" si="57"/>
        <v>1.2751132579351891E-7</v>
      </c>
      <c r="CC103" s="2">
        <f t="shared" si="57"/>
        <v>2.0812526142570128E-8</v>
      </c>
      <c r="CD103" s="2">
        <f t="shared" si="57"/>
        <v>3.4003479762116611E-9</v>
      </c>
      <c r="CE103" s="2">
        <f t="shared" si="57"/>
        <v>5.5605691130539526E-10</v>
      </c>
      <c r="CF103" s="2">
        <f t="shared" si="50"/>
        <v>9.1010062433309156E-11</v>
      </c>
      <c r="CG103" s="2">
        <f t="shared" si="50"/>
        <v>1.4907773770299732E-11</v>
      </c>
      <c r="CH103" s="2">
        <f t="shared" si="50"/>
        <v>2.4438246593557543E-12</v>
      </c>
      <c r="CI103" s="2">
        <f t="shared" si="50"/>
        <v>4.0090674547868822E-13</v>
      </c>
      <c r="CJ103" s="2">
        <f t="shared" si="50"/>
        <v>6.5813706018161687E-14</v>
      </c>
      <c r="CK103" s="2">
        <f t="shared" si="50"/>
        <v>1.0811198221387602E-14</v>
      </c>
    </row>
    <row r="104" spans="1:89" x14ac:dyDescent="0.25">
      <c r="A104" s="5"/>
      <c r="B104" s="5"/>
      <c r="C104" s="8"/>
      <c r="D104" s="2"/>
      <c r="E104" s="2"/>
      <c r="F104" s="2"/>
      <c r="G104" s="7"/>
      <c r="H104" s="10"/>
      <c r="I104" s="6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</row>
    <row r="105" spans="1:89" x14ac:dyDescent="0.25">
      <c r="A105" s="5"/>
      <c r="B105" s="5"/>
      <c r="C105" s="8"/>
      <c r="D105" s="2"/>
      <c r="E105" s="2"/>
      <c r="F105" s="2"/>
      <c r="G105" s="7"/>
      <c r="H105" s="10"/>
      <c r="I105" s="6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</row>
    <row r="106" spans="1:89" x14ac:dyDescent="0.25">
      <c r="A106" s="5"/>
      <c r="B106" s="5"/>
      <c r="C106" s="8"/>
      <c r="D106" s="2"/>
      <c r="E106" s="2"/>
      <c r="F106" s="2"/>
      <c r="G106" s="7"/>
      <c r="H106" s="10"/>
      <c r="I106" s="6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</row>
    <row r="108" spans="1:89" x14ac:dyDescent="0.25">
      <c r="D108" s="3"/>
      <c r="E108" s="9"/>
    </row>
    <row r="109" spans="1:89" x14ac:dyDescent="0.25">
      <c r="A109" s="5"/>
      <c r="B109" s="2"/>
      <c r="D109" s="5"/>
      <c r="E109" s="11"/>
    </row>
    <row r="110" spans="1:89" x14ac:dyDescent="0.25">
      <c r="A110" s="5"/>
      <c r="B110" s="2"/>
      <c r="D110" s="5"/>
      <c r="E110" s="11"/>
    </row>
    <row r="111" spans="1:89" x14ac:dyDescent="0.25">
      <c r="A111" s="5"/>
      <c r="B111" s="2"/>
      <c r="D111" s="5"/>
      <c r="E111" s="11"/>
    </row>
    <row r="112" spans="1:89" x14ac:dyDescent="0.25">
      <c r="A112" s="5"/>
      <c r="B112" s="2"/>
      <c r="D112" s="5"/>
      <c r="E112" s="11"/>
    </row>
    <row r="113" spans="1:5" x14ac:dyDescent="0.25">
      <c r="A113" s="5"/>
      <c r="B113" s="2"/>
      <c r="D113" s="5"/>
      <c r="E113" s="11"/>
    </row>
    <row r="114" spans="1:5" x14ac:dyDescent="0.25">
      <c r="A114" s="5"/>
      <c r="B114" s="2"/>
      <c r="D114" s="5"/>
      <c r="E114" s="11"/>
    </row>
    <row r="115" spans="1:5" x14ac:dyDescent="0.25">
      <c r="A115" s="5"/>
      <c r="B115" s="12"/>
      <c r="D115" s="5"/>
      <c r="E115" s="11"/>
    </row>
    <row r="116" spans="1:5" x14ac:dyDescent="0.25">
      <c r="A116" s="5"/>
      <c r="B116" s="2"/>
      <c r="D116" s="5"/>
      <c r="E116" s="11"/>
    </row>
    <row r="117" spans="1:5" x14ac:dyDescent="0.25">
      <c r="A117" s="5"/>
      <c r="B117" s="2"/>
      <c r="D117" s="5"/>
      <c r="E117" s="11"/>
    </row>
    <row r="118" spans="1:5" x14ac:dyDescent="0.25">
      <c r="A118" s="5"/>
      <c r="B118" s="2"/>
      <c r="D118" s="5"/>
      <c r="E118" s="11"/>
    </row>
    <row r="119" spans="1:5" x14ac:dyDescent="0.25">
      <c r="A119" s="5"/>
      <c r="B119" s="2"/>
      <c r="D119" s="5"/>
      <c r="E119" s="11"/>
    </row>
    <row r="120" spans="1:5" x14ac:dyDescent="0.25">
      <c r="A120" s="5"/>
      <c r="B120" s="2"/>
      <c r="D120" s="5"/>
      <c r="E120" s="11"/>
    </row>
    <row r="121" spans="1:5" x14ac:dyDescent="0.25">
      <c r="A121" s="5"/>
      <c r="B121" s="2"/>
      <c r="D121" s="5"/>
      <c r="E121" s="11"/>
    </row>
    <row r="122" spans="1:5" x14ac:dyDescent="0.25">
      <c r="A122" s="5"/>
      <c r="B122" s="2"/>
      <c r="D122" s="5"/>
      <c r="E122" s="11"/>
    </row>
    <row r="123" spans="1:5" x14ac:dyDescent="0.25">
      <c r="A123" s="5"/>
      <c r="B123" s="12"/>
      <c r="D123" s="5"/>
      <c r="E123" s="11"/>
    </row>
    <row r="124" spans="1:5" x14ac:dyDescent="0.25">
      <c r="A124" s="5"/>
      <c r="B124" s="2"/>
      <c r="D124" s="5"/>
      <c r="E124" s="11"/>
    </row>
    <row r="125" spans="1:5" x14ac:dyDescent="0.25">
      <c r="A125" s="5"/>
      <c r="B125" s="2"/>
      <c r="D125" s="5"/>
      <c r="E125" s="11"/>
    </row>
    <row r="126" spans="1:5" x14ac:dyDescent="0.25">
      <c r="A126" s="5"/>
      <c r="B126" s="2"/>
      <c r="D126" s="5"/>
      <c r="E126" s="11"/>
    </row>
    <row r="127" spans="1:5" x14ac:dyDescent="0.25">
      <c r="A127" s="5"/>
      <c r="B127" s="2"/>
      <c r="D127" s="5"/>
      <c r="E127" s="11"/>
    </row>
    <row r="128" spans="1:5" x14ac:dyDescent="0.25">
      <c r="A128" s="5"/>
      <c r="B128" s="2"/>
      <c r="D128" s="5"/>
      <c r="E128" s="11"/>
    </row>
    <row r="129" spans="4:5" x14ac:dyDescent="0.25">
      <c r="D129" s="5"/>
      <c r="E129" s="11"/>
    </row>
    <row r="130" spans="4:5" x14ac:dyDescent="0.25">
      <c r="D130" s="5"/>
      <c r="E130" s="11"/>
    </row>
    <row r="131" spans="4:5" x14ac:dyDescent="0.25">
      <c r="D131" s="5"/>
      <c r="E131" s="11"/>
    </row>
    <row r="132" spans="4:5" x14ac:dyDescent="0.25">
      <c r="D132" s="5"/>
      <c r="E132" s="11"/>
    </row>
  </sheetData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32"/>
  <sheetViews>
    <sheetView zoomScale="86" zoomScaleNormal="86" workbookViewId="0">
      <selection activeCell="F13" sqref="F13"/>
    </sheetView>
  </sheetViews>
  <sheetFormatPr defaultColWidth="8.5546875" defaultRowHeight="13.2" x14ac:dyDescent="0.25"/>
  <cols>
    <col min="1" max="1" width="12.44140625" style="1" customWidth="1"/>
    <col min="2" max="2" width="12.33203125" style="1" customWidth="1"/>
    <col min="3" max="3" width="13.44140625" style="1" customWidth="1"/>
    <col min="4" max="4" width="15.5546875" style="1" customWidth="1"/>
    <col min="5" max="5" width="9.109375" style="1" customWidth="1"/>
    <col min="6" max="6" width="7.88671875" style="1" customWidth="1"/>
    <col min="7" max="7" width="9.109375" style="1" customWidth="1"/>
    <col min="8" max="8" width="6.6640625" style="1" customWidth="1"/>
    <col min="9" max="9" width="14" style="1" customWidth="1"/>
    <col min="10" max="11" width="6.5546875" style="1" customWidth="1"/>
    <col min="12" max="12" width="11.5546875" style="1" customWidth="1"/>
    <col min="13" max="29" width="6.5546875" style="1" customWidth="1"/>
    <col min="30" max="30" width="21.109375" style="1" customWidth="1"/>
    <col min="31" max="31" width="15" style="1" customWidth="1"/>
    <col min="32" max="32" width="14" style="1" customWidth="1"/>
    <col min="33" max="33" width="13" style="1" customWidth="1"/>
    <col min="34" max="34" width="12" style="1" customWidth="1"/>
    <col min="35" max="35" width="11" style="1" customWidth="1"/>
    <col min="36" max="36" width="10.109375" style="1" customWidth="1"/>
    <col min="37" max="37" width="9.109375" style="1" customWidth="1"/>
    <col min="38" max="38" width="8.109375" style="1" customWidth="1"/>
    <col min="39" max="39" width="7.109375" style="1" customWidth="1"/>
    <col min="40" max="40" width="6.109375" style="1" customWidth="1"/>
    <col min="41" max="42" width="5.109375" style="1" customWidth="1"/>
    <col min="43" max="43" width="4.6640625" style="1" customWidth="1"/>
    <col min="44" max="44" width="5.6640625" style="1" customWidth="1"/>
    <col min="45" max="45" width="6.21875" style="1" customWidth="1"/>
    <col min="46" max="46" width="5.88671875" style="1" customWidth="1"/>
    <col min="47" max="49" width="5.109375" style="1" customWidth="1"/>
    <col min="50" max="63" width="6.109375" style="1" customWidth="1"/>
    <col min="64" max="65" width="7.109375" style="1" customWidth="1"/>
    <col min="66" max="66" width="6.109375" style="1" customWidth="1"/>
    <col min="67" max="69" width="7.109375" style="1" customWidth="1"/>
    <col min="70" max="70" width="5.88671875" style="1" customWidth="1"/>
    <col min="71" max="89" width="5.109375" style="1" customWidth="1"/>
    <col min="90" max="256" width="8.5546875" style="1"/>
    <col min="257" max="257" width="12.44140625" style="1" customWidth="1"/>
    <col min="258" max="258" width="12.33203125" style="1" customWidth="1"/>
    <col min="259" max="259" width="13.44140625" style="1" customWidth="1"/>
    <col min="260" max="260" width="15.5546875" style="1" customWidth="1"/>
    <col min="261" max="261" width="9.109375" style="1" customWidth="1"/>
    <col min="262" max="262" width="7.88671875" style="1" customWidth="1"/>
    <col min="263" max="263" width="9.109375" style="1" customWidth="1"/>
    <col min="264" max="264" width="6.6640625" style="1" customWidth="1"/>
    <col min="265" max="265" width="14" style="1" customWidth="1"/>
    <col min="266" max="267" width="6.5546875" style="1" customWidth="1"/>
    <col min="268" max="268" width="11.5546875" style="1" customWidth="1"/>
    <col min="269" max="285" width="6.5546875" style="1" customWidth="1"/>
    <col min="286" max="286" width="21.109375" style="1" customWidth="1"/>
    <col min="287" max="287" width="15" style="1" customWidth="1"/>
    <col min="288" max="288" width="14" style="1" customWidth="1"/>
    <col min="289" max="289" width="13" style="1" customWidth="1"/>
    <col min="290" max="290" width="12" style="1" customWidth="1"/>
    <col min="291" max="291" width="11" style="1" customWidth="1"/>
    <col min="292" max="292" width="10.109375" style="1" customWidth="1"/>
    <col min="293" max="293" width="9.109375" style="1" customWidth="1"/>
    <col min="294" max="294" width="8.109375" style="1" customWidth="1"/>
    <col min="295" max="295" width="7.109375" style="1" customWidth="1"/>
    <col min="296" max="296" width="6.109375" style="1" customWidth="1"/>
    <col min="297" max="298" width="5.109375" style="1" customWidth="1"/>
    <col min="299" max="299" width="36.6640625" style="1" customWidth="1"/>
    <col min="300" max="305" width="5.109375" style="1" customWidth="1"/>
    <col min="306" max="319" width="6.109375" style="1" customWidth="1"/>
    <col min="320" max="321" width="7.109375" style="1" customWidth="1"/>
    <col min="322" max="322" width="6.109375" style="1" customWidth="1"/>
    <col min="323" max="325" width="7.109375" style="1" customWidth="1"/>
    <col min="326" max="326" width="55" style="1" customWidth="1"/>
    <col min="327" max="345" width="5.109375" style="1" customWidth="1"/>
    <col min="346" max="512" width="8.5546875" style="1"/>
    <col min="513" max="513" width="12.44140625" style="1" customWidth="1"/>
    <col min="514" max="514" width="12.33203125" style="1" customWidth="1"/>
    <col min="515" max="515" width="13.44140625" style="1" customWidth="1"/>
    <col min="516" max="516" width="15.5546875" style="1" customWidth="1"/>
    <col min="517" max="517" width="9.109375" style="1" customWidth="1"/>
    <col min="518" max="518" width="7.88671875" style="1" customWidth="1"/>
    <col min="519" max="519" width="9.109375" style="1" customWidth="1"/>
    <col min="520" max="520" width="6.6640625" style="1" customWidth="1"/>
    <col min="521" max="521" width="14" style="1" customWidth="1"/>
    <col min="522" max="523" width="6.5546875" style="1" customWidth="1"/>
    <col min="524" max="524" width="11.5546875" style="1" customWidth="1"/>
    <col min="525" max="541" width="6.5546875" style="1" customWidth="1"/>
    <col min="542" max="542" width="21.109375" style="1" customWidth="1"/>
    <col min="543" max="543" width="15" style="1" customWidth="1"/>
    <col min="544" max="544" width="14" style="1" customWidth="1"/>
    <col min="545" max="545" width="13" style="1" customWidth="1"/>
    <col min="546" max="546" width="12" style="1" customWidth="1"/>
    <col min="547" max="547" width="11" style="1" customWidth="1"/>
    <col min="548" max="548" width="10.109375" style="1" customWidth="1"/>
    <col min="549" max="549" width="9.109375" style="1" customWidth="1"/>
    <col min="550" max="550" width="8.109375" style="1" customWidth="1"/>
    <col min="551" max="551" width="7.109375" style="1" customWidth="1"/>
    <col min="552" max="552" width="6.109375" style="1" customWidth="1"/>
    <col min="553" max="554" width="5.109375" style="1" customWidth="1"/>
    <col min="555" max="555" width="36.6640625" style="1" customWidth="1"/>
    <col min="556" max="561" width="5.109375" style="1" customWidth="1"/>
    <col min="562" max="575" width="6.109375" style="1" customWidth="1"/>
    <col min="576" max="577" width="7.109375" style="1" customWidth="1"/>
    <col min="578" max="578" width="6.109375" style="1" customWidth="1"/>
    <col min="579" max="581" width="7.109375" style="1" customWidth="1"/>
    <col min="582" max="582" width="55" style="1" customWidth="1"/>
    <col min="583" max="601" width="5.109375" style="1" customWidth="1"/>
    <col min="602" max="768" width="8.5546875" style="1"/>
    <col min="769" max="769" width="12.44140625" style="1" customWidth="1"/>
    <col min="770" max="770" width="12.33203125" style="1" customWidth="1"/>
    <col min="771" max="771" width="13.44140625" style="1" customWidth="1"/>
    <col min="772" max="772" width="15.5546875" style="1" customWidth="1"/>
    <col min="773" max="773" width="9.109375" style="1" customWidth="1"/>
    <col min="774" max="774" width="7.88671875" style="1" customWidth="1"/>
    <col min="775" max="775" width="9.109375" style="1" customWidth="1"/>
    <col min="776" max="776" width="6.6640625" style="1" customWidth="1"/>
    <col min="777" max="777" width="14" style="1" customWidth="1"/>
    <col min="778" max="779" width="6.5546875" style="1" customWidth="1"/>
    <col min="780" max="780" width="11.5546875" style="1" customWidth="1"/>
    <col min="781" max="797" width="6.5546875" style="1" customWidth="1"/>
    <col min="798" max="798" width="21.109375" style="1" customWidth="1"/>
    <col min="799" max="799" width="15" style="1" customWidth="1"/>
    <col min="800" max="800" width="14" style="1" customWidth="1"/>
    <col min="801" max="801" width="13" style="1" customWidth="1"/>
    <col min="802" max="802" width="12" style="1" customWidth="1"/>
    <col min="803" max="803" width="11" style="1" customWidth="1"/>
    <col min="804" max="804" width="10.109375" style="1" customWidth="1"/>
    <col min="805" max="805" width="9.109375" style="1" customWidth="1"/>
    <col min="806" max="806" width="8.109375" style="1" customWidth="1"/>
    <col min="807" max="807" width="7.109375" style="1" customWidth="1"/>
    <col min="808" max="808" width="6.109375" style="1" customWidth="1"/>
    <col min="809" max="810" width="5.109375" style="1" customWidth="1"/>
    <col min="811" max="811" width="36.6640625" style="1" customWidth="1"/>
    <col min="812" max="817" width="5.109375" style="1" customWidth="1"/>
    <col min="818" max="831" width="6.109375" style="1" customWidth="1"/>
    <col min="832" max="833" width="7.109375" style="1" customWidth="1"/>
    <col min="834" max="834" width="6.109375" style="1" customWidth="1"/>
    <col min="835" max="837" width="7.109375" style="1" customWidth="1"/>
    <col min="838" max="838" width="55" style="1" customWidth="1"/>
    <col min="839" max="857" width="5.109375" style="1" customWidth="1"/>
    <col min="858" max="1024" width="8.5546875" style="1"/>
    <col min="1025" max="1025" width="12.44140625" style="1" customWidth="1"/>
    <col min="1026" max="1026" width="12.33203125" style="1" customWidth="1"/>
    <col min="1027" max="1027" width="13.44140625" style="1" customWidth="1"/>
    <col min="1028" max="1028" width="15.5546875" style="1" customWidth="1"/>
    <col min="1029" max="1029" width="9.109375" style="1" customWidth="1"/>
    <col min="1030" max="1030" width="7.88671875" style="1" customWidth="1"/>
    <col min="1031" max="1031" width="9.109375" style="1" customWidth="1"/>
    <col min="1032" max="1032" width="6.6640625" style="1" customWidth="1"/>
    <col min="1033" max="1033" width="14" style="1" customWidth="1"/>
    <col min="1034" max="1035" width="6.5546875" style="1" customWidth="1"/>
    <col min="1036" max="1036" width="11.5546875" style="1" customWidth="1"/>
    <col min="1037" max="1053" width="6.5546875" style="1" customWidth="1"/>
    <col min="1054" max="1054" width="21.109375" style="1" customWidth="1"/>
    <col min="1055" max="1055" width="15" style="1" customWidth="1"/>
    <col min="1056" max="1056" width="14" style="1" customWidth="1"/>
    <col min="1057" max="1057" width="13" style="1" customWidth="1"/>
    <col min="1058" max="1058" width="12" style="1" customWidth="1"/>
    <col min="1059" max="1059" width="11" style="1" customWidth="1"/>
    <col min="1060" max="1060" width="10.109375" style="1" customWidth="1"/>
    <col min="1061" max="1061" width="9.109375" style="1" customWidth="1"/>
    <col min="1062" max="1062" width="8.109375" style="1" customWidth="1"/>
    <col min="1063" max="1063" width="7.109375" style="1" customWidth="1"/>
    <col min="1064" max="1064" width="6.109375" style="1" customWidth="1"/>
    <col min="1065" max="1066" width="5.109375" style="1" customWidth="1"/>
    <col min="1067" max="1067" width="36.6640625" style="1" customWidth="1"/>
    <col min="1068" max="1073" width="5.109375" style="1" customWidth="1"/>
    <col min="1074" max="1087" width="6.109375" style="1" customWidth="1"/>
    <col min="1088" max="1089" width="7.109375" style="1" customWidth="1"/>
    <col min="1090" max="1090" width="6.109375" style="1" customWidth="1"/>
    <col min="1091" max="1093" width="7.109375" style="1" customWidth="1"/>
    <col min="1094" max="1094" width="55" style="1" customWidth="1"/>
    <col min="1095" max="1113" width="5.109375" style="1" customWidth="1"/>
    <col min="1114" max="1280" width="8.5546875" style="1"/>
    <col min="1281" max="1281" width="12.44140625" style="1" customWidth="1"/>
    <col min="1282" max="1282" width="12.33203125" style="1" customWidth="1"/>
    <col min="1283" max="1283" width="13.44140625" style="1" customWidth="1"/>
    <col min="1284" max="1284" width="15.5546875" style="1" customWidth="1"/>
    <col min="1285" max="1285" width="9.109375" style="1" customWidth="1"/>
    <col min="1286" max="1286" width="7.88671875" style="1" customWidth="1"/>
    <col min="1287" max="1287" width="9.109375" style="1" customWidth="1"/>
    <col min="1288" max="1288" width="6.6640625" style="1" customWidth="1"/>
    <col min="1289" max="1289" width="14" style="1" customWidth="1"/>
    <col min="1290" max="1291" width="6.5546875" style="1" customWidth="1"/>
    <col min="1292" max="1292" width="11.5546875" style="1" customWidth="1"/>
    <col min="1293" max="1309" width="6.5546875" style="1" customWidth="1"/>
    <col min="1310" max="1310" width="21.109375" style="1" customWidth="1"/>
    <col min="1311" max="1311" width="15" style="1" customWidth="1"/>
    <col min="1312" max="1312" width="14" style="1" customWidth="1"/>
    <col min="1313" max="1313" width="13" style="1" customWidth="1"/>
    <col min="1314" max="1314" width="12" style="1" customWidth="1"/>
    <col min="1315" max="1315" width="11" style="1" customWidth="1"/>
    <col min="1316" max="1316" width="10.109375" style="1" customWidth="1"/>
    <col min="1317" max="1317" width="9.109375" style="1" customWidth="1"/>
    <col min="1318" max="1318" width="8.109375" style="1" customWidth="1"/>
    <col min="1319" max="1319" width="7.109375" style="1" customWidth="1"/>
    <col min="1320" max="1320" width="6.109375" style="1" customWidth="1"/>
    <col min="1321" max="1322" width="5.109375" style="1" customWidth="1"/>
    <col min="1323" max="1323" width="36.6640625" style="1" customWidth="1"/>
    <col min="1324" max="1329" width="5.109375" style="1" customWidth="1"/>
    <col min="1330" max="1343" width="6.109375" style="1" customWidth="1"/>
    <col min="1344" max="1345" width="7.109375" style="1" customWidth="1"/>
    <col min="1346" max="1346" width="6.109375" style="1" customWidth="1"/>
    <col min="1347" max="1349" width="7.109375" style="1" customWidth="1"/>
    <col min="1350" max="1350" width="55" style="1" customWidth="1"/>
    <col min="1351" max="1369" width="5.109375" style="1" customWidth="1"/>
    <col min="1370" max="1536" width="8.5546875" style="1"/>
    <col min="1537" max="1537" width="12.44140625" style="1" customWidth="1"/>
    <col min="1538" max="1538" width="12.33203125" style="1" customWidth="1"/>
    <col min="1539" max="1539" width="13.44140625" style="1" customWidth="1"/>
    <col min="1540" max="1540" width="15.5546875" style="1" customWidth="1"/>
    <col min="1541" max="1541" width="9.109375" style="1" customWidth="1"/>
    <col min="1542" max="1542" width="7.88671875" style="1" customWidth="1"/>
    <col min="1543" max="1543" width="9.109375" style="1" customWidth="1"/>
    <col min="1544" max="1544" width="6.6640625" style="1" customWidth="1"/>
    <col min="1545" max="1545" width="14" style="1" customWidth="1"/>
    <col min="1546" max="1547" width="6.5546875" style="1" customWidth="1"/>
    <col min="1548" max="1548" width="11.5546875" style="1" customWidth="1"/>
    <col min="1549" max="1565" width="6.5546875" style="1" customWidth="1"/>
    <col min="1566" max="1566" width="21.109375" style="1" customWidth="1"/>
    <col min="1567" max="1567" width="15" style="1" customWidth="1"/>
    <col min="1568" max="1568" width="14" style="1" customWidth="1"/>
    <col min="1569" max="1569" width="13" style="1" customWidth="1"/>
    <col min="1570" max="1570" width="12" style="1" customWidth="1"/>
    <col min="1571" max="1571" width="11" style="1" customWidth="1"/>
    <col min="1572" max="1572" width="10.109375" style="1" customWidth="1"/>
    <col min="1573" max="1573" width="9.109375" style="1" customWidth="1"/>
    <col min="1574" max="1574" width="8.109375" style="1" customWidth="1"/>
    <col min="1575" max="1575" width="7.109375" style="1" customWidth="1"/>
    <col min="1576" max="1576" width="6.109375" style="1" customWidth="1"/>
    <col min="1577" max="1578" width="5.109375" style="1" customWidth="1"/>
    <col min="1579" max="1579" width="36.6640625" style="1" customWidth="1"/>
    <col min="1580" max="1585" width="5.109375" style="1" customWidth="1"/>
    <col min="1586" max="1599" width="6.109375" style="1" customWidth="1"/>
    <col min="1600" max="1601" width="7.109375" style="1" customWidth="1"/>
    <col min="1602" max="1602" width="6.109375" style="1" customWidth="1"/>
    <col min="1603" max="1605" width="7.109375" style="1" customWidth="1"/>
    <col min="1606" max="1606" width="55" style="1" customWidth="1"/>
    <col min="1607" max="1625" width="5.109375" style="1" customWidth="1"/>
    <col min="1626" max="1792" width="8.5546875" style="1"/>
    <col min="1793" max="1793" width="12.44140625" style="1" customWidth="1"/>
    <col min="1794" max="1794" width="12.33203125" style="1" customWidth="1"/>
    <col min="1795" max="1795" width="13.44140625" style="1" customWidth="1"/>
    <col min="1796" max="1796" width="15.5546875" style="1" customWidth="1"/>
    <col min="1797" max="1797" width="9.109375" style="1" customWidth="1"/>
    <col min="1798" max="1798" width="7.88671875" style="1" customWidth="1"/>
    <col min="1799" max="1799" width="9.109375" style="1" customWidth="1"/>
    <col min="1800" max="1800" width="6.6640625" style="1" customWidth="1"/>
    <col min="1801" max="1801" width="14" style="1" customWidth="1"/>
    <col min="1802" max="1803" width="6.5546875" style="1" customWidth="1"/>
    <col min="1804" max="1804" width="11.5546875" style="1" customWidth="1"/>
    <col min="1805" max="1821" width="6.5546875" style="1" customWidth="1"/>
    <col min="1822" max="1822" width="21.109375" style="1" customWidth="1"/>
    <col min="1823" max="1823" width="15" style="1" customWidth="1"/>
    <col min="1824" max="1824" width="14" style="1" customWidth="1"/>
    <col min="1825" max="1825" width="13" style="1" customWidth="1"/>
    <col min="1826" max="1826" width="12" style="1" customWidth="1"/>
    <col min="1827" max="1827" width="11" style="1" customWidth="1"/>
    <col min="1828" max="1828" width="10.109375" style="1" customWidth="1"/>
    <col min="1829" max="1829" width="9.109375" style="1" customWidth="1"/>
    <col min="1830" max="1830" width="8.109375" style="1" customWidth="1"/>
    <col min="1831" max="1831" width="7.109375" style="1" customWidth="1"/>
    <col min="1832" max="1832" width="6.109375" style="1" customWidth="1"/>
    <col min="1833" max="1834" width="5.109375" style="1" customWidth="1"/>
    <col min="1835" max="1835" width="36.6640625" style="1" customWidth="1"/>
    <col min="1836" max="1841" width="5.109375" style="1" customWidth="1"/>
    <col min="1842" max="1855" width="6.109375" style="1" customWidth="1"/>
    <col min="1856" max="1857" width="7.109375" style="1" customWidth="1"/>
    <col min="1858" max="1858" width="6.109375" style="1" customWidth="1"/>
    <col min="1859" max="1861" width="7.109375" style="1" customWidth="1"/>
    <col min="1862" max="1862" width="55" style="1" customWidth="1"/>
    <col min="1863" max="1881" width="5.109375" style="1" customWidth="1"/>
    <col min="1882" max="2048" width="8.5546875" style="1"/>
    <col min="2049" max="2049" width="12.44140625" style="1" customWidth="1"/>
    <col min="2050" max="2050" width="12.33203125" style="1" customWidth="1"/>
    <col min="2051" max="2051" width="13.44140625" style="1" customWidth="1"/>
    <col min="2052" max="2052" width="15.5546875" style="1" customWidth="1"/>
    <col min="2053" max="2053" width="9.109375" style="1" customWidth="1"/>
    <col min="2054" max="2054" width="7.88671875" style="1" customWidth="1"/>
    <col min="2055" max="2055" width="9.109375" style="1" customWidth="1"/>
    <col min="2056" max="2056" width="6.6640625" style="1" customWidth="1"/>
    <col min="2057" max="2057" width="14" style="1" customWidth="1"/>
    <col min="2058" max="2059" width="6.5546875" style="1" customWidth="1"/>
    <col min="2060" max="2060" width="11.5546875" style="1" customWidth="1"/>
    <col min="2061" max="2077" width="6.5546875" style="1" customWidth="1"/>
    <col min="2078" max="2078" width="21.109375" style="1" customWidth="1"/>
    <col min="2079" max="2079" width="15" style="1" customWidth="1"/>
    <col min="2080" max="2080" width="14" style="1" customWidth="1"/>
    <col min="2081" max="2081" width="13" style="1" customWidth="1"/>
    <col min="2082" max="2082" width="12" style="1" customWidth="1"/>
    <col min="2083" max="2083" width="11" style="1" customWidth="1"/>
    <col min="2084" max="2084" width="10.109375" style="1" customWidth="1"/>
    <col min="2085" max="2085" width="9.109375" style="1" customWidth="1"/>
    <col min="2086" max="2086" width="8.109375" style="1" customWidth="1"/>
    <col min="2087" max="2087" width="7.109375" style="1" customWidth="1"/>
    <col min="2088" max="2088" width="6.109375" style="1" customWidth="1"/>
    <col min="2089" max="2090" width="5.109375" style="1" customWidth="1"/>
    <col min="2091" max="2091" width="36.6640625" style="1" customWidth="1"/>
    <col min="2092" max="2097" width="5.109375" style="1" customWidth="1"/>
    <col min="2098" max="2111" width="6.109375" style="1" customWidth="1"/>
    <col min="2112" max="2113" width="7.109375" style="1" customWidth="1"/>
    <col min="2114" max="2114" width="6.109375" style="1" customWidth="1"/>
    <col min="2115" max="2117" width="7.109375" style="1" customWidth="1"/>
    <col min="2118" max="2118" width="55" style="1" customWidth="1"/>
    <col min="2119" max="2137" width="5.109375" style="1" customWidth="1"/>
    <col min="2138" max="2304" width="8.5546875" style="1"/>
    <col min="2305" max="2305" width="12.44140625" style="1" customWidth="1"/>
    <col min="2306" max="2306" width="12.33203125" style="1" customWidth="1"/>
    <col min="2307" max="2307" width="13.44140625" style="1" customWidth="1"/>
    <col min="2308" max="2308" width="15.5546875" style="1" customWidth="1"/>
    <col min="2309" max="2309" width="9.109375" style="1" customWidth="1"/>
    <col min="2310" max="2310" width="7.88671875" style="1" customWidth="1"/>
    <col min="2311" max="2311" width="9.109375" style="1" customWidth="1"/>
    <col min="2312" max="2312" width="6.6640625" style="1" customWidth="1"/>
    <col min="2313" max="2313" width="14" style="1" customWidth="1"/>
    <col min="2314" max="2315" width="6.5546875" style="1" customWidth="1"/>
    <col min="2316" max="2316" width="11.5546875" style="1" customWidth="1"/>
    <col min="2317" max="2333" width="6.5546875" style="1" customWidth="1"/>
    <col min="2334" max="2334" width="21.109375" style="1" customWidth="1"/>
    <col min="2335" max="2335" width="15" style="1" customWidth="1"/>
    <col min="2336" max="2336" width="14" style="1" customWidth="1"/>
    <col min="2337" max="2337" width="13" style="1" customWidth="1"/>
    <col min="2338" max="2338" width="12" style="1" customWidth="1"/>
    <col min="2339" max="2339" width="11" style="1" customWidth="1"/>
    <col min="2340" max="2340" width="10.109375" style="1" customWidth="1"/>
    <col min="2341" max="2341" width="9.109375" style="1" customWidth="1"/>
    <col min="2342" max="2342" width="8.109375" style="1" customWidth="1"/>
    <col min="2343" max="2343" width="7.109375" style="1" customWidth="1"/>
    <col min="2344" max="2344" width="6.109375" style="1" customWidth="1"/>
    <col min="2345" max="2346" width="5.109375" style="1" customWidth="1"/>
    <col min="2347" max="2347" width="36.6640625" style="1" customWidth="1"/>
    <col min="2348" max="2353" width="5.109375" style="1" customWidth="1"/>
    <col min="2354" max="2367" width="6.109375" style="1" customWidth="1"/>
    <col min="2368" max="2369" width="7.109375" style="1" customWidth="1"/>
    <col min="2370" max="2370" width="6.109375" style="1" customWidth="1"/>
    <col min="2371" max="2373" width="7.109375" style="1" customWidth="1"/>
    <col min="2374" max="2374" width="55" style="1" customWidth="1"/>
    <col min="2375" max="2393" width="5.109375" style="1" customWidth="1"/>
    <col min="2394" max="2560" width="8.5546875" style="1"/>
    <col min="2561" max="2561" width="12.44140625" style="1" customWidth="1"/>
    <col min="2562" max="2562" width="12.33203125" style="1" customWidth="1"/>
    <col min="2563" max="2563" width="13.44140625" style="1" customWidth="1"/>
    <col min="2564" max="2564" width="15.5546875" style="1" customWidth="1"/>
    <col min="2565" max="2565" width="9.109375" style="1" customWidth="1"/>
    <col min="2566" max="2566" width="7.88671875" style="1" customWidth="1"/>
    <col min="2567" max="2567" width="9.109375" style="1" customWidth="1"/>
    <col min="2568" max="2568" width="6.6640625" style="1" customWidth="1"/>
    <col min="2569" max="2569" width="14" style="1" customWidth="1"/>
    <col min="2570" max="2571" width="6.5546875" style="1" customWidth="1"/>
    <col min="2572" max="2572" width="11.5546875" style="1" customWidth="1"/>
    <col min="2573" max="2589" width="6.5546875" style="1" customWidth="1"/>
    <col min="2590" max="2590" width="21.109375" style="1" customWidth="1"/>
    <col min="2591" max="2591" width="15" style="1" customWidth="1"/>
    <col min="2592" max="2592" width="14" style="1" customWidth="1"/>
    <col min="2593" max="2593" width="13" style="1" customWidth="1"/>
    <col min="2594" max="2594" width="12" style="1" customWidth="1"/>
    <col min="2595" max="2595" width="11" style="1" customWidth="1"/>
    <col min="2596" max="2596" width="10.109375" style="1" customWidth="1"/>
    <col min="2597" max="2597" width="9.109375" style="1" customWidth="1"/>
    <col min="2598" max="2598" width="8.109375" style="1" customWidth="1"/>
    <col min="2599" max="2599" width="7.109375" style="1" customWidth="1"/>
    <col min="2600" max="2600" width="6.109375" style="1" customWidth="1"/>
    <col min="2601" max="2602" width="5.109375" style="1" customWidth="1"/>
    <col min="2603" max="2603" width="36.6640625" style="1" customWidth="1"/>
    <col min="2604" max="2609" width="5.109375" style="1" customWidth="1"/>
    <col min="2610" max="2623" width="6.109375" style="1" customWidth="1"/>
    <col min="2624" max="2625" width="7.109375" style="1" customWidth="1"/>
    <col min="2626" max="2626" width="6.109375" style="1" customWidth="1"/>
    <col min="2627" max="2629" width="7.109375" style="1" customWidth="1"/>
    <col min="2630" max="2630" width="55" style="1" customWidth="1"/>
    <col min="2631" max="2649" width="5.109375" style="1" customWidth="1"/>
    <col min="2650" max="2816" width="8.5546875" style="1"/>
    <col min="2817" max="2817" width="12.44140625" style="1" customWidth="1"/>
    <col min="2818" max="2818" width="12.33203125" style="1" customWidth="1"/>
    <col min="2819" max="2819" width="13.44140625" style="1" customWidth="1"/>
    <col min="2820" max="2820" width="15.5546875" style="1" customWidth="1"/>
    <col min="2821" max="2821" width="9.109375" style="1" customWidth="1"/>
    <col min="2822" max="2822" width="7.88671875" style="1" customWidth="1"/>
    <col min="2823" max="2823" width="9.109375" style="1" customWidth="1"/>
    <col min="2824" max="2824" width="6.6640625" style="1" customWidth="1"/>
    <col min="2825" max="2825" width="14" style="1" customWidth="1"/>
    <col min="2826" max="2827" width="6.5546875" style="1" customWidth="1"/>
    <col min="2828" max="2828" width="11.5546875" style="1" customWidth="1"/>
    <col min="2829" max="2845" width="6.5546875" style="1" customWidth="1"/>
    <col min="2846" max="2846" width="21.109375" style="1" customWidth="1"/>
    <col min="2847" max="2847" width="15" style="1" customWidth="1"/>
    <col min="2848" max="2848" width="14" style="1" customWidth="1"/>
    <col min="2849" max="2849" width="13" style="1" customWidth="1"/>
    <col min="2850" max="2850" width="12" style="1" customWidth="1"/>
    <col min="2851" max="2851" width="11" style="1" customWidth="1"/>
    <col min="2852" max="2852" width="10.109375" style="1" customWidth="1"/>
    <col min="2853" max="2853" width="9.109375" style="1" customWidth="1"/>
    <col min="2854" max="2854" width="8.109375" style="1" customWidth="1"/>
    <col min="2855" max="2855" width="7.109375" style="1" customWidth="1"/>
    <col min="2856" max="2856" width="6.109375" style="1" customWidth="1"/>
    <col min="2857" max="2858" width="5.109375" style="1" customWidth="1"/>
    <col min="2859" max="2859" width="36.6640625" style="1" customWidth="1"/>
    <col min="2860" max="2865" width="5.109375" style="1" customWidth="1"/>
    <col min="2866" max="2879" width="6.109375" style="1" customWidth="1"/>
    <col min="2880" max="2881" width="7.109375" style="1" customWidth="1"/>
    <col min="2882" max="2882" width="6.109375" style="1" customWidth="1"/>
    <col min="2883" max="2885" width="7.109375" style="1" customWidth="1"/>
    <col min="2886" max="2886" width="55" style="1" customWidth="1"/>
    <col min="2887" max="2905" width="5.109375" style="1" customWidth="1"/>
    <col min="2906" max="3072" width="8.5546875" style="1"/>
    <col min="3073" max="3073" width="12.44140625" style="1" customWidth="1"/>
    <col min="3074" max="3074" width="12.33203125" style="1" customWidth="1"/>
    <col min="3075" max="3075" width="13.44140625" style="1" customWidth="1"/>
    <col min="3076" max="3076" width="15.5546875" style="1" customWidth="1"/>
    <col min="3077" max="3077" width="9.109375" style="1" customWidth="1"/>
    <col min="3078" max="3078" width="7.88671875" style="1" customWidth="1"/>
    <col min="3079" max="3079" width="9.109375" style="1" customWidth="1"/>
    <col min="3080" max="3080" width="6.6640625" style="1" customWidth="1"/>
    <col min="3081" max="3081" width="14" style="1" customWidth="1"/>
    <col min="3082" max="3083" width="6.5546875" style="1" customWidth="1"/>
    <col min="3084" max="3084" width="11.5546875" style="1" customWidth="1"/>
    <col min="3085" max="3101" width="6.5546875" style="1" customWidth="1"/>
    <col min="3102" max="3102" width="21.109375" style="1" customWidth="1"/>
    <col min="3103" max="3103" width="15" style="1" customWidth="1"/>
    <col min="3104" max="3104" width="14" style="1" customWidth="1"/>
    <col min="3105" max="3105" width="13" style="1" customWidth="1"/>
    <col min="3106" max="3106" width="12" style="1" customWidth="1"/>
    <col min="3107" max="3107" width="11" style="1" customWidth="1"/>
    <col min="3108" max="3108" width="10.109375" style="1" customWidth="1"/>
    <col min="3109" max="3109" width="9.109375" style="1" customWidth="1"/>
    <col min="3110" max="3110" width="8.109375" style="1" customWidth="1"/>
    <col min="3111" max="3111" width="7.109375" style="1" customWidth="1"/>
    <col min="3112" max="3112" width="6.109375" style="1" customWidth="1"/>
    <col min="3113" max="3114" width="5.109375" style="1" customWidth="1"/>
    <col min="3115" max="3115" width="36.6640625" style="1" customWidth="1"/>
    <col min="3116" max="3121" width="5.109375" style="1" customWidth="1"/>
    <col min="3122" max="3135" width="6.109375" style="1" customWidth="1"/>
    <col min="3136" max="3137" width="7.109375" style="1" customWidth="1"/>
    <col min="3138" max="3138" width="6.109375" style="1" customWidth="1"/>
    <col min="3139" max="3141" width="7.109375" style="1" customWidth="1"/>
    <col min="3142" max="3142" width="55" style="1" customWidth="1"/>
    <col min="3143" max="3161" width="5.109375" style="1" customWidth="1"/>
    <col min="3162" max="3328" width="8.5546875" style="1"/>
    <col min="3329" max="3329" width="12.44140625" style="1" customWidth="1"/>
    <col min="3330" max="3330" width="12.33203125" style="1" customWidth="1"/>
    <col min="3331" max="3331" width="13.44140625" style="1" customWidth="1"/>
    <col min="3332" max="3332" width="15.5546875" style="1" customWidth="1"/>
    <col min="3333" max="3333" width="9.109375" style="1" customWidth="1"/>
    <col min="3334" max="3334" width="7.88671875" style="1" customWidth="1"/>
    <col min="3335" max="3335" width="9.109375" style="1" customWidth="1"/>
    <col min="3336" max="3336" width="6.6640625" style="1" customWidth="1"/>
    <col min="3337" max="3337" width="14" style="1" customWidth="1"/>
    <col min="3338" max="3339" width="6.5546875" style="1" customWidth="1"/>
    <col min="3340" max="3340" width="11.5546875" style="1" customWidth="1"/>
    <col min="3341" max="3357" width="6.5546875" style="1" customWidth="1"/>
    <col min="3358" max="3358" width="21.109375" style="1" customWidth="1"/>
    <col min="3359" max="3359" width="15" style="1" customWidth="1"/>
    <col min="3360" max="3360" width="14" style="1" customWidth="1"/>
    <col min="3361" max="3361" width="13" style="1" customWidth="1"/>
    <col min="3362" max="3362" width="12" style="1" customWidth="1"/>
    <col min="3363" max="3363" width="11" style="1" customWidth="1"/>
    <col min="3364" max="3364" width="10.109375" style="1" customWidth="1"/>
    <col min="3365" max="3365" width="9.109375" style="1" customWidth="1"/>
    <col min="3366" max="3366" width="8.109375" style="1" customWidth="1"/>
    <col min="3367" max="3367" width="7.109375" style="1" customWidth="1"/>
    <col min="3368" max="3368" width="6.109375" style="1" customWidth="1"/>
    <col min="3369" max="3370" width="5.109375" style="1" customWidth="1"/>
    <col min="3371" max="3371" width="36.6640625" style="1" customWidth="1"/>
    <col min="3372" max="3377" width="5.109375" style="1" customWidth="1"/>
    <col min="3378" max="3391" width="6.109375" style="1" customWidth="1"/>
    <col min="3392" max="3393" width="7.109375" style="1" customWidth="1"/>
    <col min="3394" max="3394" width="6.109375" style="1" customWidth="1"/>
    <col min="3395" max="3397" width="7.109375" style="1" customWidth="1"/>
    <col min="3398" max="3398" width="55" style="1" customWidth="1"/>
    <col min="3399" max="3417" width="5.109375" style="1" customWidth="1"/>
    <col min="3418" max="3584" width="8.5546875" style="1"/>
    <col min="3585" max="3585" width="12.44140625" style="1" customWidth="1"/>
    <col min="3586" max="3586" width="12.33203125" style="1" customWidth="1"/>
    <col min="3587" max="3587" width="13.44140625" style="1" customWidth="1"/>
    <col min="3588" max="3588" width="15.5546875" style="1" customWidth="1"/>
    <col min="3589" max="3589" width="9.109375" style="1" customWidth="1"/>
    <col min="3590" max="3590" width="7.88671875" style="1" customWidth="1"/>
    <col min="3591" max="3591" width="9.109375" style="1" customWidth="1"/>
    <col min="3592" max="3592" width="6.6640625" style="1" customWidth="1"/>
    <col min="3593" max="3593" width="14" style="1" customWidth="1"/>
    <col min="3594" max="3595" width="6.5546875" style="1" customWidth="1"/>
    <col min="3596" max="3596" width="11.5546875" style="1" customWidth="1"/>
    <col min="3597" max="3613" width="6.5546875" style="1" customWidth="1"/>
    <col min="3614" max="3614" width="21.109375" style="1" customWidth="1"/>
    <col min="3615" max="3615" width="15" style="1" customWidth="1"/>
    <col min="3616" max="3616" width="14" style="1" customWidth="1"/>
    <col min="3617" max="3617" width="13" style="1" customWidth="1"/>
    <col min="3618" max="3618" width="12" style="1" customWidth="1"/>
    <col min="3619" max="3619" width="11" style="1" customWidth="1"/>
    <col min="3620" max="3620" width="10.109375" style="1" customWidth="1"/>
    <col min="3621" max="3621" width="9.109375" style="1" customWidth="1"/>
    <col min="3622" max="3622" width="8.109375" style="1" customWidth="1"/>
    <col min="3623" max="3623" width="7.109375" style="1" customWidth="1"/>
    <col min="3624" max="3624" width="6.109375" style="1" customWidth="1"/>
    <col min="3625" max="3626" width="5.109375" style="1" customWidth="1"/>
    <col min="3627" max="3627" width="36.6640625" style="1" customWidth="1"/>
    <col min="3628" max="3633" width="5.109375" style="1" customWidth="1"/>
    <col min="3634" max="3647" width="6.109375" style="1" customWidth="1"/>
    <col min="3648" max="3649" width="7.109375" style="1" customWidth="1"/>
    <col min="3650" max="3650" width="6.109375" style="1" customWidth="1"/>
    <col min="3651" max="3653" width="7.109375" style="1" customWidth="1"/>
    <col min="3654" max="3654" width="55" style="1" customWidth="1"/>
    <col min="3655" max="3673" width="5.109375" style="1" customWidth="1"/>
    <col min="3674" max="3840" width="8.5546875" style="1"/>
    <col min="3841" max="3841" width="12.44140625" style="1" customWidth="1"/>
    <col min="3842" max="3842" width="12.33203125" style="1" customWidth="1"/>
    <col min="3843" max="3843" width="13.44140625" style="1" customWidth="1"/>
    <col min="3844" max="3844" width="15.5546875" style="1" customWidth="1"/>
    <col min="3845" max="3845" width="9.109375" style="1" customWidth="1"/>
    <col min="3846" max="3846" width="7.88671875" style="1" customWidth="1"/>
    <col min="3847" max="3847" width="9.109375" style="1" customWidth="1"/>
    <col min="3848" max="3848" width="6.6640625" style="1" customWidth="1"/>
    <col min="3849" max="3849" width="14" style="1" customWidth="1"/>
    <col min="3850" max="3851" width="6.5546875" style="1" customWidth="1"/>
    <col min="3852" max="3852" width="11.5546875" style="1" customWidth="1"/>
    <col min="3853" max="3869" width="6.5546875" style="1" customWidth="1"/>
    <col min="3870" max="3870" width="21.109375" style="1" customWidth="1"/>
    <col min="3871" max="3871" width="15" style="1" customWidth="1"/>
    <col min="3872" max="3872" width="14" style="1" customWidth="1"/>
    <col min="3873" max="3873" width="13" style="1" customWidth="1"/>
    <col min="3874" max="3874" width="12" style="1" customWidth="1"/>
    <col min="3875" max="3875" width="11" style="1" customWidth="1"/>
    <col min="3876" max="3876" width="10.109375" style="1" customWidth="1"/>
    <col min="3877" max="3877" width="9.109375" style="1" customWidth="1"/>
    <col min="3878" max="3878" width="8.109375" style="1" customWidth="1"/>
    <col min="3879" max="3879" width="7.109375" style="1" customWidth="1"/>
    <col min="3880" max="3880" width="6.109375" style="1" customWidth="1"/>
    <col min="3881" max="3882" width="5.109375" style="1" customWidth="1"/>
    <col min="3883" max="3883" width="36.6640625" style="1" customWidth="1"/>
    <col min="3884" max="3889" width="5.109375" style="1" customWidth="1"/>
    <col min="3890" max="3903" width="6.109375" style="1" customWidth="1"/>
    <col min="3904" max="3905" width="7.109375" style="1" customWidth="1"/>
    <col min="3906" max="3906" width="6.109375" style="1" customWidth="1"/>
    <col min="3907" max="3909" width="7.109375" style="1" customWidth="1"/>
    <col min="3910" max="3910" width="55" style="1" customWidth="1"/>
    <col min="3911" max="3929" width="5.109375" style="1" customWidth="1"/>
    <col min="3930" max="4096" width="8.5546875" style="1"/>
    <col min="4097" max="4097" width="12.44140625" style="1" customWidth="1"/>
    <col min="4098" max="4098" width="12.33203125" style="1" customWidth="1"/>
    <col min="4099" max="4099" width="13.44140625" style="1" customWidth="1"/>
    <col min="4100" max="4100" width="15.5546875" style="1" customWidth="1"/>
    <col min="4101" max="4101" width="9.109375" style="1" customWidth="1"/>
    <col min="4102" max="4102" width="7.88671875" style="1" customWidth="1"/>
    <col min="4103" max="4103" width="9.109375" style="1" customWidth="1"/>
    <col min="4104" max="4104" width="6.6640625" style="1" customWidth="1"/>
    <col min="4105" max="4105" width="14" style="1" customWidth="1"/>
    <col min="4106" max="4107" width="6.5546875" style="1" customWidth="1"/>
    <col min="4108" max="4108" width="11.5546875" style="1" customWidth="1"/>
    <col min="4109" max="4125" width="6.5546875" style="1" customWidth="1"/>
    <col min="4126" max="4126" width="21.109375" style="1" customWidth="1"/>
    <col min="4127" max="4127" width="15" style="1" customWidth="1"/>
    <col min="4128" max="4128" width="14" style="1" customWidth="1"/>
    <col min="4129" max="4129" width="13" style="1" customWidth="1"/>
    <col min="4130" max="4130" width="12" style="1" customWidth="1"/>
    <col min="4131" max="4131" width="11" style="1" customWidth="1"/>
    <col min="4132" max="4132" width="10.109375" style="1" customWidth="1"/>
    <col min="4133" max="4133" width="9.109375" style="1" customWidth="1"/>
    <col min="4134" max="4134" width="8.109375" style="1" customWidth="1"/>
    <col min="4135" max="4135" width="7.109375" style="1" customWidth="1"/>
    <col min="4136" max="4136" width="6.109375" style="1" customWidth="1"/>
    <col min="4137" max="4138" width="5.109375" style="1" customWidth="1"/>
    <col min="4139" max="4139" width="36.6640625" style="1" customWidth="1"/>
    <col min="4140" max="4145" width="5.109375" style="1" customWidth="1"/>
    <col min="4146" max="4159" width="6.109375" style="1" customWidth="1"/>
    <col min="4160" max="4161" width="7.109375" style="1" customWidth="1"/>
    <col min="4162" max="4162" width="6.109375" style="1" customWidth="1"/>
    <col min="4163" max="4165" width="7.109375" style="1" customWidth="1"/>
    <col min="4166" max="4166" width="55" style="1" customWidth="1"/>
    <col min="4167" max="4185" width="5.109375" style="1" customWidth="1"/>
    <col min="4186" max="4352" width="8.5546875" style="1"/>
    <col min="4353" max="4353" width="12.44140625" style="1" customWidth="1"/>
    <col min="4354" max="4354" width="12.33203125" style="1" customWidth="1"/>
    <col min="4355" max="4355" width="13.44140625" style="1" customWidth="1"/>
    <col min="4356" max="4356" width="15.5546875" style="1" customWidth="1"/>
    <col min="4357" max="4357" width="9.109375" style="1" customWidth="1"/>
    <col min="4358" max="4358" width="7.88671875" style="1" customWidth="1"/>
    <col min="4359" max="4359" width="9.109375" style="1" customWidth="1"/>
    <col min="4360" max="4360" width="6.6640625" style="1" customWidth="1"/>
    <col min="4361" max="4361" width="14" style="1" customWidth="1"/>
    <col min="4362" max="4363" width="6.5546875" style="1" customWidth="1"/>
    <col min="4364" max="4364" width="11.5546875" style="1" customWidth="1"/>
    <col min="4365" max="4381" width="6.5546875" style="1" customWidth="1"/>
    <col min="4382" max="4382" width="21.109375" style="1" customWidth="1"/>
    <col min="4383" max="4383" width="15" style="1" customWidth="1"/>
    <col min="4384" max="4384" width="14" style="1" customWidth="1"/>
    <col min="4385" max="4385" width="13" style="1" customWidth="1"/>
    <col min="4386" max="4386" width="12" style="1" customWidth="1"/>
    <col min="4387" max="4387" width="11" style="1" customWidth="1"/>
    <col min="4388" max="4388" width="10.109375" style="1" customWidth="1"/>
    <col min="4389" max="4389" width="9.109375" style="1" customWidth="1"/>
    <col min="4390" max="4390" width="8.109375" style="1" customWidth="1"/>
    <col min="4391" max="4391" width="7.109375" style="1" customWidth="1"/>
    <col min="4392" max="4392" width="6.109375" style="1" customWidth="1"/>
    <col min="4393" max="4394" width="5.109375" style="1" customWidth="1"/>
    <col min="4395" max="4395" width="36.6640625" style="1" customWidth="1"/>
    <col min="4396" max="4401" width="5.109375" style="1" customWidth="1"/>
    <col min="4402" max="4415" width="6.109375" style="1" customWidth="1"/>
    <col min="4416" max="4417" width="7.109375" style="1" customWidth="1"/>
    <col min="4418" max="4418" width="6.109375" style="1" customWidth="1"/>
    <col min="4419" max="4421" width="7.109375" style="1" customWidth="1"/>
    <col min="4422" max="4422" width="55" style="1" customWidth="1"/>
    <col min="4423" max="4441" width="5.109375" style="1" customWidth="1"/>
    <col min="4442" max="4608" width="8.5546875" style="1"/>
    <col min="4609" max="4609" width="12.44140625" style="1" customWidth="1"/>
    <col min="4610" max="4610" width="12.33203125" style="1" customWidth="1"/>
    <col min="4611" max="4611" width="13.44140625" style="1" customWidth="1"/>
    <col min="4612" max="4612" width="15.5546875" style="1" customWidth="1"/>
    <col min="4613" max="4613" width="9.109375" style="1" customWidth="1"/>
    <col min="4614" max="4614" width="7.88671875" style="1" customWidth="1"/>
    <col min="4615" max="4615" width="9.109375" style="1" customWidth="1"/>
    <col min="4616" max="4616" width="6.6640625" style="1" customWidth="1"/>
    <col min="4617" max="4617" width="14" style="1" customWidth="1"/>
    <col min="4618" max="4619" width="6.5546875" style="1" customWidth="1"/>
    <col min="4620" max="4620" width="11.5546875" style="1" customWidth="1"/>
    <col min="4621" max="4637" width="6.5546875" style="1" customWidth="1"/>
    <col min="4638" max="4638" width="21.109375" style="1" customWidth="1"/>
    <col min="4639" max="4639" width="15" style="1" customWidth="1"/>
    <col min="4640" max="4640" width="14" style="1" customWidth="1"/>
    <col min="4641" max="4641" width="13" style="1" customWidth="1"/>
    <col min="4642" max="4642" width="12" style="1" customWidth="1"/>
    <col min="4643" max="4643" width="11" style="1" customWidth="1"/>
    <col min="4644" max="4644" width="10.109375" style="1" customWidth="1"/>
    <col min="4645" max="4645" width="9.109375" style="1" customWidth="1"/>
    <col min="4646" max="4646" width="8.109375" style="1" customWidth="1"/>
    <col min="4647" max="4647" width="7.109375" style="1" customWidth="1"/>
    <col min="4648" max="4648" width="6.109375" style="1" customWidth="1"/>
    <col min="4649" max="4650" width="5.109375" style="1" customWidth="1"/>
    <col min="4651" max="4651" width="36.6640625" style="1" customWidth="1"/>
    <col min="4652" max="4657" width="5.109375" style="1" customWidth="1"/>
    <col min="4658" max="4671" width="6.109375" style="1" customWidth="1"/>
    <col min="4672" max="4673" width="7.109375" style="1" customWidth="1"/>
    <col min="4674" max="4674" width="6.109375" style="1" customWidth="1"/>
    <col min="4675" max="4677" width="7.109375" style="1" customWidth="1"/>
    <col min="4678" max="4678" width="55" style="1" customWidth="1"/>
    <col min="4679" max="4697" width="5.109375" style="1" customWidth="1"/>
    <col min="4698" max="4864" width="8.5546875" style="1"/>
    <col min="4865" max="4865" width="12.44140625" style="1" customWidth="1"/>
    <col min="4866" max="4866" width="12.33203125" style="1" customWidth="1"/>
    <col min="4867" max="4867" width="13.44140625" style="1" customWidth="1"/>
    <col min="4868" max="4868" width="15.5546875" style="1" customWidth="1"/>
    <col min="4869" max="4869" width="9.109375" style="1" customWidth="1"/>
    <col min="4870" max="4870" width="7.88671875" style="1" customWidth="1"/>
    <col min="4871" max="4871" width="9.109375" style="1" customWidth="1"/>
    <col min="4872" max="4872" width="6.6640625" style="1" customWidth="1"/>
    <col min="4873" max="4873" width="14" style="1" customWidth="1"/>
    <col min="4874" max="4875" width="6.5546875" style="1" customWidth="1"/>
    <col min="4876" max="4876" width="11.5546875" style="1" customWidth="1"/>
    <col min="4877" max="4893" width="6.5546875" style="1" customWidth="1"/>
    <col min="4894" max="4894" width="21.109375" style="1" customWidth="1"/>
    <col min="4895" max="4895" width="15" style="1" customWidth="1"/>
    <col min="4896" max="4896" width="14" style="1" customWidth="1"/>
    <col min="4897" max="4897" width="13" style="1" customWidth="1"/>
    <col min="4898" max="4898" width="12" style="1" customWidth="1"/>
    <col min="4899" max="4899" width="11" style="1" customWidth="1"/>
    <col min="4900" max="4900" width="10.109375" style="1" customWidth="1"/>
    <col min="4901" max="4901" width="9.109375" style="1" customWidth="1"/>
    <col min="4902" max="4902" width="8.109375" style="1" customWidth="1"/>
    <col min="4903" max="4903" width="7.109375" style="1" customWidth="1"/>
    <col min="4904" max="4904" width="6.109375" style="1" customWidth="1"/>
    <col min="4905" max="4906" width="5.109375" style="1" customWidth="1"/>
    <col min="4907" max="4907" width="36.6640625" style="1" customWidth="1"/>
    <col min="4908" max="4913" width="5.109375" style="1" customWidth="1"/>
    <col min="4914" max="4927" width="6.109375" style="1" customWidth="1"/>
    <col min="4928" max="4929" width="7.109375" style="1" customWidth="1"/>
    <col min="4930" max="4930" width="6.109375" style="1" customWidth="1"/>
    <col min="4931" max="4933" width="7.109375" style="1" customWidth="1"/>
    <col min="4934" max="4934" width="55" style="1" customWidth="1"/>
    <col min="4935" max="4953" width="5.109375" style="1" customWidth="1"/>
    <col min="4954" max="5120" width="8.5546875" style="1"/>
    <col min="5121" max="5121" width="12.44140625" style="1" customWidth="1"/>
    <col min="5122" max="5122" width="12.33203125" style="1" customWidth="1"/>
    <col min="5123" max="5123" width="13.44140625" style="1" customWidth="1"/>
    <col min="5124" max="5124" width="15.5546875" style="1" customWidth="1"/>
    <col min="5125" max="5125" width="9.109375" style="1" customWidth="1"/>
    <col min="5126" max="5126" width="7.88671875" style="1" customWidth="1"/>
    <col min="5127" max="5127" width="9.109375" style="1" customWidth="1"/>
    <col min="5128" max="5128" width="6.6640625" style="1" customWidth="1"/>
    <col min="5129" max="5129" width="14" style="1" customWidth="1"/>
    <col min="5130" max="5131" width="6.5546875" style="1" customWidth="1"/>
    <col min="5132" max="5132" width="11.5546875" style="1" customWidth="1"/>
    <col min="5133" max="5149" width="6.5546875" style="1" customWidth="1"/>
    <col min="5150" max="5150" width="21.109375" style="1" customWidth="1"/>
    <col min="5151" max="5151" width="15" style="1" customWidth="1"/>
    <col min="5152" max="5152" width="14" style="1" customWidth="1"/>
    <col min="5153" max="5153" width="13" style="1" customWidth="1"/>
    <col min="5154" max="5154" width="12" style="1" customWidth="1"/>
    <col min="5155" max="5155" width="11" style="1" customWidth="1"/>
    <col min="5156" max="5156" width="10.109375" style="1" customWidth="1"/>
    <col min="5157" max="5157" width="9.109375" style="1" customWidth="1"/>
    <col min="5158" max="5158" width="8.109375" style="1" customWidth="1"/>
    <col min="5159" max="5159" width="7.109375" style="1" customWidth="1"/>
    <col min="5160" max="5160" width="6.109375" style="1" customWidth="1"/>
    <col min="5161" max="5162" width="5.109375" style="1" customWidth="1"/>
    <col min="5163" max="5163" width="36.6640625" style="1" customWidth="1"/>
    <col min="5164" max="5169" width="5.109375" style="1" customWidth="1"/>
    <col min="5170" max="5183" width="6.109375" style="1" customWidth="1"/>
    <col min="5184" max="5185" width="7.109375" style="1" customWidth="1"/>
    <col min="5186" max="5186" width="6.109375" style="1" customWidth="1"/>
    <col min="5187" max="5189" width="7.109375" style="1" customWidth="1"/>
    <col min="5190" max="5190" width="55" style="1" customWidth="1"/>
    <col min="5191" max="5209" width="5.109375" style="1" customWidth="1"/>
    <col min="5210" max="5376" width="8.5546875" style="1"/>
    <col min="5377" max="5377" width="12.44140625" style="1" customWidth="1"/>
    <col min="5378" max="5378" width="12.33203125" style="1" customWidth="1"/>
    <col min="5379" max="5379" width="13.44140625" style="1" customWidth="1"/>
    <col min="5380" max="5380" width="15.5546875" style="1" customWidth="1"/>
    <col min="5381" max="5381" width="9.109375" style="1" customWidth="1"/>
    <col min="5382" max="5382" width="7.88671875" style="1" customWidth="1"/>
    <col min="5383" max="5383" width="9.109375" style="1" customWidth="1"/>
    <col min="5384" max="5384" width="6.6640625" style="1" customWidth="1"/>
    <col min="5385" max="5385" width="14" style="1" customWidth="1"/>
    <col min="5386" max="5387" width="6.5546875" style="1" customWidth="1"/>
    <col min="5388" max="5388" width="11.5546875" style="1" customWidth="1"/>
    <col min="5389" max="5405" width="6.5546875" style="1" customWidth="1"/>
    <col min="5406" max="5406" width="21.109375" style="1" customWidth="1"/>
    <col min="5407" max="5407" width="15" style="1" customWidth="1"/>
    <col min="5408" max="5408" width="14" style="1" customWidth="1"/>
    <col min="5409" max="5409" width="13" style="1" customWidth="1"/>
    <col min="5410" max="5410" width="12" style="1" customWidth="1"/>
    <col min="5411" max="5411" width="11" style="1" customWidth="1"/>
    <col min="5412" max="5412" width="10.109375" style="1" customWidth="1"/>
    <col min="5413" max="5413" width="9.109375" style="1" customWidth="1"/>
    <col min="5414" max="5414" width="8.109375" style="1" customWidth="1"/>
    <col min="5415" max="5415" width="7.109375" style="1" customWidth="1"/>
    <col min="5416" max="5416" width="6.109375" style="1" customWidth="1"/>
    <col min="5417" max="5418" width="5.109375" style="1" customWidth="1"/>
    <col min="5419" max="5419" width="36.6640625" style="1" customWidth="1"/>
    <col min="5420" max="5425" width="5.109375" style="1" customWidth="1"/>
    <col min="5426" max="5439" width="6.109375" style="1" customWidth="1"/>
    <col min="5440" max="5441" width="7.109375" style="1" customWidth="1"/>
    <col min="5442" max="5442" width="6.109375" style="1" customWidth="1"/>
    <col min="5443" max="5445" width="7.109375" style="1" customWidth="1"/>
    <col min="5446" max="5446" width="55" style="1" customWidth="1"/>
    <col min="5447" max="5465" width="5.109375" style="1" customWidth="1"/>
    <col min="5466" max="5632" width="8.5546875" style="1"/>
    <col min="5633" max="5633" width="12.44140625" style="1" customWidth="1"/>
    <col min="5634" max="5634" width="12.33203125" style="1" customWidth="1"/>
    <col min="5635" max="5635" width="13.44140625" style="1" customWidth="1"/>
    <col min="5636" max="5636" width="15.5546875" style="1" customWidth="1"/>
    <col min="5637" max="5637" width="9.109375" style="1" customWidth="1"/>
    <col min="5638" max="5638" width="7.88671875" style="1" customWidth="1"/>
    <col min="5639" max="5639" width="9.109375" style="1" customWidth="1"/>
    <col min="5640" max="5640" width="6.6640625" style="1" customWidth="1"/>
    <col min="5641" max="5641" width="14" style="1" customWidth="1"/>
    <col min="5642" max="5643" width="6.5546875" style="1" customWidth="1"/>
    <col min="5644" max="5644" width="11.5546875" style="1" customWidth="1"/>
    <col min="5645" max="5661" width="6.5546875" style="1" customWidth="1"/>
    <col min="5662" max="5662" width="21.109375" style="1" customWidth="1"/>
    <col min="5663" max="5663" width="15" style="1" customWidth="1"/>
    <col min="5664" max="5664" width="14" style="1" customWidth="1"/>
    <col min="5665" max="5665" width="13" style="1" customWidth="1"/>
    <col min="5666" max="5666" width="12" style="1" customWidth="1"/>
    <col min="5667" max="5667" width="11" style="1" customWidth="1"/>
    <col min="5668" max="5668" width="10.109375" style="1" customWidth="1"/>
    <col min="5669" max="5669" width="9.109375" style="1" customWidth="1"/>
    <col min="5670" max="5670" width="8.109375" style="1" customWidth="1"/>
    <col min="5671" max="5671" width="7.109375" style="1" customWidth="1"/>
    <col min="5672" max="5672" width="6.109375" style="1" customWidth="1"/>
    <col min="5673" max="5674" width="5.109375" style="1" customWidth="1"/>
    <col min="5675" max="5675" width="36.6640625" style="1" customWidth="1"/>
    <col min="5676" max="5681" width="5.109375" style="1" customWidth="1"/>
    <col min="5682" max="5695" width="6.109375" style="1" customWidth="1"/>
    <col min="5696" max="5697" width="7.109375" style="1" customWidth="1"/>
    <col min="5698" max="5698" width="6.109375" style="1" customWidth="1"/>
    <col min="5699" max="5701" width="7.109375" style="1" customWidth="1"/>
    <col min="5702" max="5702" width="55" style="1" customWidth="1"/>
    <col min="5703" max="5721" width="5.109375" style="1" customWidth="1"/>
    <col min="5722" max="5888" width="8.5546875" style="1"/>
    <col min="5889" max="5889" width="12.44140625" style="1" customWidth="1"/>
    <col min="5890" max="5890" width="12.33203125" style="1" customWidth="1"/>
    <col min="5891" max="5891" width="13.44140625" style="1" customWidth="1"/>
    <col min="5892" max="5892" width="15.5546875" style="1" customWidth="1"/>
    <col min="5893" max="5893" width="9.109375" style="1" customWidth="1"/>
    <col min="5894" max="5894" width="7.88671875" style="1" customWidth="1"/>
    <col min="5895" max="5895" width="9.109375" style="1" customWidth="1"/>
    <col min="5896" max="5896" width="6.6640625" style="1" customWidth="1"/>
    <col min="5897" max="5897" width="14" style="1" customWidth="1"/>
    <col min="5898" max="5899" width="6.5546875" style="1" customWidth="1"/>
    <col min="5900" max="5900" width="11.5546875" style="1" customWidth="1"/>
    <col min="5901" max="5917" width="6.5546875" style="1" customWidth="1"/>
    <col min="5918" max="5918" width="21.109375" style="1" customWidth="1"/>
    <col min="5919" max="5919" width="15" style="1" customWidth="1"/>
    <col min="5920" max="5920" width="14" style="1" customWidth="1"/>
    <col min="5921" max="5921" width="13" style="1" customWidth="1"/>
    <col min="5922" max="5922" width="12" style="1" customWidth="1"/>
    <col min="5923" max="5923" width="11" style="1" customWidth="1"/>
    <col min="5924" max="5924" width="10.109375" style="1" customWidth="1"/>
    <col min="5925" max="5925" width="9.109375" style="1" customWidth="1"/>
    <col min="5926" max="5926" width="8.109375" style="1" customWidth="1"/>
    <col min="5927" max="5927" width="7.109375" style="1" customWidth="1"/>
    <col min="5928" max="5928" width="6.109375" style="1" customWidth="1"/>
    <col min="5929" max="5930" width="5.109375" style="1" customWidth="1"/>
    <col min="5931" max="5931" width="36.6640625" style="1" customWidth="1"/>
    <col min="5932" max="5937" width="5.109375" style="1" customWidth="1"/>
    <col min="5938" max="5951" width="6.109375" style="1" customWidth="1"/>
    <col min="5952" max="5953" width="7.109375" style="1" customWidth="1"/>
    <col min="5954" max="5954" width="6.109375" style="1" customWidth="1"/>
    <col min="5955" max="5957" width="7.109375" style="1" customWidth="1"/>
    <col min="5958" max="5958" width="55" style="1" customWidth="1"/>
    <col min="5959" max="5977" width="5.109375" style="1" customWidth="1"/>
    <col min="5978" max="6144" width="8.5546875" style="1"/>
    <col min="6145" max="6145" width="12.44140625" style="1" customWidth="1"/>
    <col min="6146" max="6146" width="12.33203125" style="1" customWidth="1"/>
    <col min="6147" max="6147" width="13.44140625" style="1" customWidth="1"/>
    <col min="6148" max="6148" width="15.5546875" style="1" customWidth="1"/>
    <col min="6149" max="6149" width="9.109375" style="1" customWidth="1"/>
    <col min="6150" max="6150" width="7.88671875" style="1" customWidth="1"/>
    <col min="6151" max="6151" width="9.109375" style="1" customWidth="1"/>
    <col min="6152" max="6152" width="6.6640625" style="1" customWidth="1"/>
    <col min="6153" max="6153" width="14" style="1" customWidth="1"/>
    <col min="6154" max="6155" width="6.5546875" style="1" customWidth="1"/>
    <col min="6156" max="6156" width="11.5546875" style="1" customWidth="1"/>
    <col min="6157" max="6173" width="6.5546875" style="1" customWidth="1"/>
    <col min="6174" max="6174" width="21.109375" style="1" customWidth="1"/>
    <col min="6175" max="6175" width="15" style="1" customWidth="1"/>
    <col min="6176" max="6176" width="14" style="1" customWidth="1"/>
    <col min="6177" max="6177" width="13" style="1" customWidth="1"/>
    <col min="6178" max="6178" width="12" style="1" customWidth="1"/>
    <col min="6179" max="6179" width="11" style="1" customWidth="1"/>
    <col min="6180" max="6180" width="10.109375" style="1" customWidth="1"/>
    <col min="6181" max="6181" width="9.109375" style="1" customWidth="1"/>
    <col min="6182" max="6182" width="8.109375" style="1" customWidth="1"/>
    <col min="6183" max="6183" width="7.109375" style="1" customWidth="1"/>
    <col min="6184" max="6184" width="6.109375" style="1" customWidth="1"/>
    <col min="6185" max="6186" width="5.109375" style="1" customWidth="1"/>
    <col min="6187" max="6187" width="36.6640625" style="1" customWidth="1"/>
    <col min="6188" max="6193" width="5.109375" style="1" customWidth="1"/>
    <col min="6194" max="6207" width="6.109375" style="1" customWidth="1"/>
    <col min="6208" max="6209" width="7.109375" style="1" customWidth="1"/>
    <col min="6210" max="6210" width="6.109375" style="1" customWidth="1"/>
    <col min="6211" max="6213" width="7.109375" style="1" customWidth="1"/>
    <col min="6214" max="6214" width="55" style="1" customWidth="1"/>
    <col min="6215" max="6233" width="5.109375" style="1" customWidth="1"/>
    <col min="6234" max="6400" width="8.5546875" style="1"/>
    <col min="6401" max="6401" width="12.44140625" style="1" customWidth="1"/>
    <col min="6402" max="6402" width="12.33203125" style="1" customWidth="1"/>
    <col min="6403" max="6403" width="13.44140625" style="1" customWidth="1"/>
    <col min="6404" max="6404" width="15.5546875" style="1" customWidth="1"/>
    <col min="6405" max="6405" width="9.109375" style="1" customWidth="1"/>
    <col min="6406" max="6406" width="7.88671875" style="1" customWidth="1"/>
    <col min="6407" max="6407" width="9.109375" style="1" customWidth="1"/>
    <col min="6408" max="6408" width="6.6640625" style="1" customWidth="1"/>
    <col min="6409" max="6409" width="14" style="1" customWidth="1"/>
    <col min="6410" max="6411" width="6.5546875" style="1" customWidth="1"/>
    <col min="6412" max="6412" width="11.5546875" style="1" customWidth="1"/>
    <col min="6413" max="6429" width="6.5546875" style="1" customWidth="1"/>
    <col min="6430" max="6430" width="21.109375" style="1" customWidth="1"/>
    <col min="6431" max="6431" width="15" style="1" customWidth="1"/>
    <col min="6432" max="6432" width="14" style="1" customWidth="1"/>
    <col min="6433" max="6433" width="13" style="1" customWidth="1"/>
    <col min="6434" max="6434" width="12" style="1" customWidth="1"/>
    <col min="6435" max="6435" width="11" style="1" customWidth="1"/>
    <col min="6436" max="6436" width="10.109375" style="1" customWidth="1"/>
    <col min="6437" max="6437" width="9.109375" style="1" customWidth="1"/>
    <col min="6438" max="6438" width="8.109375" style="1" customWidth="1"/>
    <col min="6439" max="6439" width="7.109375" style="1" customWidth="1"/>
    <col min="6440" max="6440" width="6.109375" style="1" customWidth="1"/>
    <col min="6441" max="6442" width="5.109375" style="1" customWidth="1"/>
    <col min="6443" max="6443" width="36.6640625" style="1" customWidth="1"/>
    <col min="6444" max="6449" width="5.109375" style="1" customWidth="1"/>
    <col min="6450" max="6463" width="6.109375" style="1" customWidth="1"/>
    <col min="6464" max="6465" width="7.109375" style="1" customWidth="1"/>
    <col min="6466" max="6466" width="6.109375" style="1" customWidth="1"/>
    <col min="6467" max="6469" width="7.109375" style="1" customWidth="1"/>
    <col min="6470" max="6470" width="55" style="1" customWidth="1"/>
    <col min="6471" max="6489" width="5.109375" style="1" customWidth="1"/>
    <col min="6490" max="6656" width="8.5546875" style="1"/>
    <col min="6657" max="6657" width="12.44140625" style="1" customWidth="1"/>
    <col min="6658" max="6658" width="12.33203125" style="1" customWidth="1"/>
    <col min="6659" max="6659" width="13.44140625" style="1" customWidth="1"/>
    <col min="6660" max="6660" width="15.5546875" style="1" customWidth="1"/>
    <col min="6661" max="6661" width="9.109375" style="1" customWidth="1"/>
    <col min="6662" max="6662" width="7.88671875" style="1" customWidth="1"/>
    <col min="6663" max="6663" width="9.109375" style="1" customWidth="1"/>
    <col min="6664" max="6664" width="6.6640625" style="1" customWidth="1"/>
    <col min="6665" max="6665" width="14" style="1" customWidth="1"/>
    <col min="6666" max="6667" width="6.5546875" style="1" customWidth="1"/>
    <col min="6668" max="6668" width="11.5546875" style="1" customWidth="1"/>
    <col min="6669" max="6685" width="6.5546875" style="1" customWidth="1"/>
    <col min="6686" max="6686" width="21.109375" style="1" customWidth="1"/>
    <col min="6687" max="6687" width="15" style="1" customWidth="1"/>
    <col min="6688" max="6688" width="14" style="1" customWidth="1"/>
    <col min="6689" max="6689" width="13" style="1" customWidth="1"/>
    <col min="6690" max="6690" width="12" style="1" customWidth="1"/>
    <col min="6691" max="6691" width="11" style="1" customWidth="1"/>
    <col min="6692" max="6692" width="10.109375" style="1" customWidth="1"/>
    <col min="6693" max="6693" width="9.109375" style="1" customWidth="1"/>
    <col min="6694" max="6694" width="8.109375" style="1" customWidth="1"/>
    <col min="6695" max="6695" width="7.109375" style="1" customWidth="1"/>
    <col min="6696" max="6696" width="6.109375" style="1" customWidth="1"/>
    <col min="6697" max="6698" width="5.109375" style="1" customWidth="1"/>
    <col min="6699" max="6699" width="36.6640625" style="1" customWidth="1"/>
    <col min="6700" max="6705" width="5.109375" style="1" customWidth="1"/>
    <col min="6706" max="6719" width="6.109375" style="1" customWidth="1"/>
    <col min="6720" max="6721" width="7.109375" style="1" customWidth="1"/>
    <col min="6722" max="6722" width="6.109375" style="1" customWidth="1"/>
    <col min="6723" max="6725" width="7.109375" style="1" customWidth="1"/>
    <col min="6726" max="6726" width="55" style="1" customWidth="1"/>
    <col min="6727" max="6745" width="5.109375" style="1" customWidth="1"/>
    <col min="6746" max="6912" width="8.5546875" style="1"/>
    <col min="6913" max="6913" width="12.44140625" style="1" customWidth="1"/>
    <col min="6914" max="6914" width="12.33203125" style="1" customWidth="1"/>
    <col min="6915" max="6915" width="13.44140625" style="1" customWidth="1"/>
    <col min="6916" max="6916" width="15.5546875" style="1" customWidth="1"/>
    <col min="6917" max="6917" width="9.109375" style="1" customWidth="1"/>
    <col min="6918" max="6918" width="7.88671875" style="1" customWidth="1"/>
    <col min="6919" max="6919" width="9.109375" style="1" customWidth="1"/>
    <col min="6920" max="6920" width="6.6640625" style="1" customWidth="1"/>
    <col min="6921" max="6921" width="14" style="1" customWidth="1"/>
    <col min="6922" max="6923" width="6.5546875" style="1" customWidth="1"/>
    <col min="6924" max="6924" width="11.5546875" style="1" customWidth="1"/>
    <col min="6925" max="6941" width="6.5546875" style="1" customWidth="1"/>
    <col min="6942" max="6942" width="21.109375" style="1" customWidth="1"/>
    <col min="6943" max="6943" width="15" style="1" customWidth="1"/>
    <col min="6944" max="6944" width="14" style="1" customWidth="1"/>
    <col min="6945" max="6945" width="13" style="1" customWidth="1"/>
    <col min="6946" max="6946" width="12" style="1" customWidth="1"/>
    <col min="6947" max="6947" width="11" style="1" customWidth="1"/>
    <col min="6948" max="6948" width="10.109375" style="1" customWidth="1"/>
    <col min="6949" max="6949" width="9.109375" style="1" customWidth="1"/>
    <col min="6950" max="6950" width="8.109375" style="1" customWidth="1"/>
    <col min="6951" max="6951" width="7.109375" style="1" customWidth="1"/>
    <col min="6952" max="6952" width="6.109375" style="1" customWidth="1"/>
    <col min="6953" max="6954" width="5.109375" style="1" customWidth="1"/>
    <col min="6955" max="6955" width="36.6640625" style="1" customWidth="1"/>
    <col min="6956" max="6961" width="5.109375" style="1" customWidth="1"/>
    <col min="6962" max="6975" width="6.109375" style="1" customWidth="1"/>
    <col min="6976" max="6977" width="7.109375" style="1" customWidth="1"/>
    <col min="6978" max="6978" width="6.109375" style="1" customWidth="1"/>
    <col min="6979" max="6981" width="7.109375" style="1" customWidth="1"/>
    <col min="6982" max="6982" width="55" style="1" customWidth="1"/>
    <col min="6983" max="7001" width="5.109375" style="1" customWidth="1"/>
    <col min="7002" max="7168" width="8.5546875" style="1"/>
    <col min="7169" max="7169" width="12.44140625" style="1" customWidth="1"/>
    <col min="7170" max="7170" width="12.33203125" style="1" customWidth="1"/>
    <col min="7171" max="7171" width="13.44140625" style="1" customWidth="1"/>
    <col min="7172" max="7172" width="15.5546875" style="1" customWidth="1"/>
    <col min="7173" max="7173" width="9.109375" style="1" customWidth="1"/>
    <col min="7174" max="7174" width="7.88671875" style="1" customWidth="1"/>
    <col min="7175" max="7175" width="9.109375" style="1" customWidth="1"/>
    <col min="7176" max="7176" width="6.6640625" style="1" customWidth="1"/>
    <col min="7177" max="7177" width="14" style="1" customWidth="1"/>
    <col min="7178" max="7179" width="6.5546875" style="1" customWidth="1"/>
    <col min="7180" max="7180" width="11.5546875" style="1" customWidth="1"/>
    <col min="7181" max="7197" width="6.5546875" style="1" customWidth="1"/>
    <col min="7198" max="7198" width="21.109375" style="1" customWidth="1"/>
    <col min="7199" max="7199" width="15" style="1" customWidth="1"/>
    <col min="7200" max="7200" width="14" style="1" customWidth="1"/>
    <col min="7201" max="7201" width="13" style="1" customWidth="1"/>
    <col min="7202" max="7202" width="12" style="1" customWidth="1"/>
    <col min="7203" max="7203" width="11" style="1" customWidth="1"/>
    <col min="7204" max="7204" width="10.109375" style="1" customWidth="1"/>
    <col min="7205" max="7205" width="9.109375" style="1" customWidth="1"/>
    <col min="7206" max="7206" width="8.109375" style="1" customWidth="1"/>
    <col min="7207" max="7207" width="7.109375" style="1" customWidth="1"/>
    <col min="7208" max="7208" width="6.109375" style="1" customWidth="1"/>
    <col min="7209" max="7210" width="5.109375" style="1" customWidth="1"/>
    <col min="7211" max="7211" width="36.6640625" style="1" customWidth="1"/>
    <col min="7212" max="7217" width="5.109375" style="1" customWidth="1"/>
    <col min="7218" max="7231" width="6.109375" style="1" customWidth="1"/>
    <col min="7232" max="7233" width="7.109375" style="1" customWidth="1"/>
    <col min="7234" max="7234" width="6.109375" style="1" customWidth="1"/>
    <col min="7235" max="7237" width="7.109375" style="1" customWidth="1"/>
    <col min="7238" max="7238" width="55" style="1" customWidth="1"/>
    <col min="7239" max="7257" width="5.109375" style="1" customWidth="1"/>
    <col min="7258" max="7424" width="8.5546875" style="1"/>
    <col min="7425" max="7425" width="12.44140625" style="1" customWidth="1"/>
    <col min="7426" max="7426" width="12.33203125" style="1" customWidth="1"/>
    <col min="7427" max="7427" width="13.44140625" style="1" customWidth="1"/>
    <col min="7428" max="7428" width="15.5546875" style="1" customWidth="1"/>
    <col min="7429" max="7429" width="9.109375" style="1" customWidth="1"/>
    <col min="7430" max="7430" width="7.88671875" style="1" customWidth="1"/>
    <col min="7431" max="7431" width="9.109375" style="1" customWidth="1"/>
    <col min="7432" max="7432" width="6.6640625" style="1" customWidth="1"/>
    <col min="7433" max="7433" width="14" style="1" customWidth="1"/>
    <col min="7434" max="7435" width="6.5546875" style="1" customWidth="1"/>
    <col min="7436" max="7436" width="11.5546875" style="1" customWidth="1"/>
    <col min="7437" max="7453" width="6.5546875" style="1" customWidth="1"/>
    <col min="7454" max="7454" width="21.109375" style="1" customWidth="1"/>
    <col min="7455" max="7455" width="15" style="1" customWidth="1"/>
    <col min="7456" max="7456" width="14" style="1" customWidth="1"/>
    <col min="7457" max="7457" width="13" style="1" customWidth="1"/>
    <col min="7458" max="7458" width="12" style="1" customWidth="1"/>
    <col min="7459" max="7459" width="11" style="1" customWidth="1"/>
    <col min="7460" max="7460" width="10.109375" style="1" customWidth="1"/>
    <col min="7461" max="7461" width="9.109375" style="1" customWidth="1"/>
    <col min="7462" max="7462" width="8.109375" style="1" customWidth="1"/>
    <col min="7463" max="7463" width="7.109375" style="1" customWidth="1"/>
    <col min="7464" max="7464" width="6.109375" style="1" customWidth="1"/>
    <col min="7465" max="7466" width="5.109375" style="1" customWidth="1"/>
    <col min="7467" max="7467" width="36.6640625" style="1" customWidth="1"/>
    <col min="7468" max="7473" width="5.109375" style="1" customWidth="1"/>
    <col min="7474" max="7487" width="6.109375" style="1" customWidth="1"/>
    <col min="7488" max="7489" width="7.109375" style="1" customWidth="1"/>
    <col min="7490" max="7490" width="6.109375" style="1" customWidth="1"/>
    <col min="7491" max="7493" width="7.109375" style="1" customWidth="1"/>
    <col min="7494" max="7494" width="55" style="1" customWidth="1"/>
    <col min="7495" max="7513" width="5.109375" style="1" customWidth="1"/>
    <col min="7514" max="7680" width="8.5546875" style="1"/>
    <col min="7681" max="7681" width="12.44140625" style="1" customWidth="1"/>
    <col min="7682" max="7682" width="12.33203125" style="1" customWidth="1"/>
    <col min="7683" max="7683" width="13.44140625" style="1" customWidth="1"/>
    <col min="7684" max="7684" width="15.5546875" style="1" customWidth="1"/>
    <col min="7685" max="7685" width="9.109375" style="1" customWidth="1"/>
    <col min="7686" max="7686" width="7.88671875" style="1" customWidth="1"/>
    <col min="7687" max="7687" width="9.109375" style="1" customWidth="1"/>
    <col min="7688" max="7688" width="6.6640625" style="1" customWidth="1"/>
    <col min="7689" max="7689" width="14" style="1" customWidth="1"/>
    <col min="7690" max="7691" width="6.5546875" style="1" customWidth="1"/>
    <col min="7692" max="7692" width="11.5546875" style="1" customWidth="1"/>
    <col min="7693" max="7709" width="6.5546875" style="1" customWidth="1"/>
    <col min="7710" max="7710" width="21.109375" style="1" customWidth="1"/>
    <col min="7711" max="7711" width="15" style="1" customWidth="1"/>
    <col min="7712" max="7712" width="14" style="1" customWidth="1"/>
    <col min="7713" max="7713" width="13" style="1" customWidth="1"/>
    <col min="7714" max="7714" width="12" style="1" customWidth="1"/>
    <col min="7715" max="7715" width="11" style="1" customWidth="1"/>
    <col min="7716" max="7716" width="10.109375" style="1" customWidth="1"/>
    <col min="7717" max="7717" width="9.109375" style="1" customWidth="1"/>
    <col min="7718" max="7718" width="8.109375" style="1" customWidth="1"/>
    <col min="7719" max="7719" width="7.109375" style="1" customWidth="1"/>
    <col min="7720" max="7720" width="6.109375" style="1" customWidth="1"/>
    <col min="7721" max="7722" width="5.109375" style="1" customWidth="1"/>
    <col min="7723" max="7723" width="36.6640625" style="1" customWidth="1"/>
    <col min="7724" max="7729" width="5.109375" style="1" customWidth="1"/>
    <col min="7730" max="7743" width="6.109375" style="1" customWidth="1"/>
    <col min="7744" max="7745" width="7.109375" style="1" customWidth="1"/>
    <col min="7746" max="7746" width="6.109375" style="1" customWidth="1"/>
    <col min="7747" max="7749" width="7.109375" style="1" customWidth="1"/>
    <col min="7750" max="7750" width="55" style="1" customWidth="1"/>
    <col min="7751" max="7769" width="5.109375" style="1" customWidth="1"/>
    <col min="7770" max="7936" width="8.5546875" style="1"/>
    <col min="7937" max="7937" width="12.44140625" style="1" customWidth="1"/>
    <col min="7938" max="7938" width="12.33203125" style="1" customWidth="1"/>
    <col min="7939" max="7939" width="13.44140625" style="1" customWidth="1"/>
    <col min="7940" max="7940" width="15.5546875" style="1" customWidth="1"/>
    <col min="7941" max="7941" width="9.109375" style="1" customWidth="1"/>
    <col min="7942" max="7942" width="7.88671875" style="1" customWidth="1"/>
    <col min="7943" max="7943" width="9.109375" style="1" customWidth="1"/>
    <col min="7944" max="7944" width="6.6640625" style="1" customWidth="1"/>
    <col min="7945" max="7945" width="14" style="1" customWidth="1"/>
    <col min="7946" max="7947" width="6.5546875" style="1" customWidth="1"/>
    <col min="7948" max="7948" width="11.5546875" style="1" customWidth="1"/>
    <col min="7949" max="7965" width="6.5546875" style="1" customWidth="1"/>
    <col min="7966" max="7966" width="21.109375" style="1" customWidth="1"/>
    <col min="7967" max="7967" width="15" style="1" customWidth="1"/>
    <col min="7968" max="7968" width="14" style="1" customWidth="1"/>
    <col min="7969" max="7969" width="13" style="1" customWidth="1"/>
    <col min="7970" max="7970" width="12" style="1" customWidth="1"/>
    <col min="7971" max="7971" width="11" style="1" customWidth="1"/>
    <col min="7972" max="7972" width="10.109375" style="1" customWidth="1"/>
    <col min="7973" max="7973" width="9.109375" style="1" customWidth="1"/>
    <col min="7974" max="7974" width="8.109375" style="1" customWidth="1"/>
    <col min="7975" max="7975" width="7.109375" style="1" customWidth="1"/>
    <col min="7976" max="7976" width="6.109375" style="1" customWidth="1"/>
    <col min="7977" max="7978" width="5.109375" style="1" customWidth="1"/>
    <col min="7979" max="7979" width="36.6640625" style="1" customWidth="1"/>
    <col min="7980" max="7985" width="5.109375" style="1" customWidth="1"/>
    <col min="7986" max="7999" width="6.109375" style="1" customWidth="1"/>
    <col min="8000" max="8001" width="7.109375" style="1" customWidth="1"/>
    <col min="8002" max="8002" width="6.109375" style="1" customWidth="1"/>
    <col min="8003" max="8005" width="7.109375" style="1" customWidth="1"/>
    <col min="8006" max="8006" width="55" style="1" customWidth="1"/>
    <col min="8007" max="8025" width="5.109375" style="1" customWidth="1"/>
    <col min="8026" max="8192" width="8.5546875" style="1"/>
    <col min="8193" max="8193" width="12.44140625" style="1" customWidth="1"/>
    <col min="8194" max="8194" width="12.33203125" style="1" customWidth="1"/>
    <col min="8195" max="8195" width="13.44140625" style="1" customWidth="1"/>
    <col min="8196" max="8196" width="15.5546875" style="1" customWidth="1"/>
    <col min="8197" max="8197" width="9.109375" style="1" customWidth="1"/>
    <col min="8198" max="8198" width="7.88671875" style="1" customWidth="1"/>
    <col min="8199" max="8199" width="9.109375" style="1" customWidth="1"/>
    <col min="8200" max="8200" width="6.6640625" style="1" customWidth="1"/>
    <col min="8201" max="8201" width="14" style="1" customWidth="1"/>
    <col min="8202" max="8203" width="6.5546875" style="1" customWidth="1"/>
    <col min="8204" max="8204" width="11.5546875" style="1" customWidth="1"/>
    <col min="8205" max="8221" width="6.5546875" style="1" customWidth="1"/>
    <col min="8222" max="8222" width="21.109375" style="1" customWidth="1"/>
    <col min="8223" max="8223" width="15" style="1" customWidth="1"/>
    <col min="8224" max="8224" width="14" style="1" customWidth="1"/>
    <col min="8225" max="8225" width="13" style="1" customWidth="1"/>
    <col min="8226" max="8226" width="12" style="1" customWidth="1"/>
    <col min="8227" max="8227" width="11" style="1" customWidth="1"/>
    <col min="8228" max="8228" width="10.109375" style="1" customWidth="1"/>
    <col min="8229" max="8229" width="9.109375" style="1" customWidth="1"/>
    <col min="8230" max="8230" width="8.109375" style="1" customWidth="1"/>
    <col min="8231" max="8231" width="7.109375" style="1" customWidth="1"/>
    <col min="8232" max="8232" width="6.109375" style="1" customWidth="1"/>
    <col min="8233" max="8234" width="5.109375" style="1" customWidth="1"/>
    <col min="8235" max="8235" width="36.6640625" style="1" customWidth="1"/>
    <col min="8236" max="8241" width="5.109375" style="1" customWidth="1"/>
    <col min="8242" max="8255" width="6.109375" style="1" customWidth="1"/>
    <col min="8256" max="8257" width="7.109375" style="1" customWidth="1"/>
    <col min="8258" max="8258" width="6.109375" style="1" customWidth="1"/>
    <col min="8259" max="8261" width="7.109375" style="1" customWidth="1"/>
    <col min="8262" max="8262" width="55" style="1" customWidth="1"/>
    <col min="8263" max="8281" width="5.109375" style="1" customWidth="1"/>
    <col min="8282" max="8448" width="8.5546875" style="1"/>
    <col min="8449" max="8449" width="12.44140625" style="1" customWidth="1"/>
    <col min="8450" max="8450" width="12.33203125" style="1" customWidth="1"/>
    <col min="8451" max="8451" width="13.44140625" style="1" customWidth="1"/>
    <col min="8452" max="8452" width="15.5546875" style="1" customWidth="1"/>
    <col min="8453" max="8453" width="9.109375" style="1" customWidth="1"/>
    <col min="8454" max="8454" width="7.88671875" style="1" customWidth="1"/>
    <col min="8455" max="8455" width="9.109375" style="1" customWidth="1"/>
    <col min="8456" max="8456" width="6.6640625" style="1" customWidth="1"/>
    <col min="8457" max="8457" width="14" style="1" customWidth="1"/>
    <col min="8458" max="8459" width="6.5546875" style="1" customWidth="1"/>
    <col min="8460" max="8460" width="11.5546875" style="1" customWidth="1"/>
    <col min="8461" max="8477" width="6.5546875" style="1" customWidth="1"/>
    <col min="8478" max="8478" width="21.109375" style="1" customWidth="1"/>
    <col min="8479" max="8479" width="15" style="1" customWidth="1"/>
    <col min="8480" max="8480" width="14" style="1" customWidth="1"/>
    <col min="8481" max="8481" width="13" style="1" customWidth="1"/>
    <col min="8482" max="8482" width="12" style="1" customWidth="1"/>
    <col min="8483" max="8483" width="11" style="1" customWidth="1"/>
    <col min="8484" max="8484" width="10.109375" style="1" customWidth="1"/>
    <col min="8485" max="8485" width="9.109375" style="1" customWidth="1"/>
    <col min="8486" max="8486" width="8.109375" style="1" customWidth="1"/>
    <col min="8487" max="8487" width="7.109375" style="1" customWidth="1"/>
    <col min="8488" max="8488" width="6.109375" style="1" customWidth="1"/>
    <col min="8489" max="8490" width="5.109375" style="1" customWidth="1"/>
    <col min="8491" max="8491" width="36.6640625" style="1" customWidth="1"/>
    <col min="8492" max="8497" width="5.109375" style="1" customWidth="1"/>
    <col min="8498" max="8511" width="6.109375" style="1" customWidth="1"/>
    <col min="8512" max="8513" width="7.109375" style="1" customWidth="1"/>
    <col min="8514" max="8514" width="6.109375" style="1" customWidth="1"/>
    <col min="8515" max="8517" width="7.109375" style="1" customWidth="1"/>
    <col min="8518" max="8518" width="55" style="1" customWidth="1"/>
    <col min="8519" max="8537" width="5.109375" style="1" customWidth="1"/>
    <col min="8538" max="8704" width="8.5546875" style="1"/>
    <col min="8705" max="8705" width="12.44140625" style="1" customWidth="1"/>
    <col min="8706" max="8706" width="12.33203125" style="1" customWidth="1"/>
    <col min="8707" max="8707" width="13.44140625" style="1" customWidth="1"/>
    <col min="8708" max="8708" width="15.5546875" style="1" customWidth="1"/>
    <col min="8709" max="8709" width="9.109375" style="1" customWidth="1"/>
    <col min="8710" max="8710" width="7.88671875" style="1" customWidth="1"/>
    <col min="8711" max="8711" width="9.109375" style="1" customWidth="1"/>
    <col min="8712" max="8712" width="6.6640625" style="1" customWidth="1"/>
    <col min="8713" max="8713" width="14" style="1" customWidth="1"/>
    <col min="8714" max="8715" width="6.5546875" style="1" customWidth="1"/>
    <col min="8716" max="8716" width="11.5546875" style="1" customWidth="1"/>
    <col min="8717" max="8733" width="6.5546875" style="1" customWidth="1"/>
    <col min="8734" max="8734" width="21.109375" style="1" customWidth="1"/>
    <col min="8735" max="8735" width="15" style="1" customWidth="1"/>
    <col min="8736" max="8736" width="14" style="1" customWidth="1"/>
    <col min="8737" max="8737" width="13" style="1" customWidth="1"/>
    <col min="8738" max="8738" width="12" style="1" customWidth="1"/>
    <col min="8739" max="8739" width="11" style="1" customWidth="1"/>
    <col min="8740" max="8740" width="10.109375" style="1" customWidth="1"/>
    <col min="8741" max="8741" width="9.109375" style="1" customWidth="1"/>
    <col min="8742" max="8742" width="8.109375" style="1" customWidth="1"/>
    <col min="8743" max="8743" width="7.109375" style="1" customWidth="1"/>
    <col min="8744" max="8744" width="6.109375" style="1" customWidth="1"/>
    <col min="8745" max="8746" width="5.109375" style="1" customWidth="1"/>
    <col min="8747" max="8747" width="36.6640625" style="1" customWidth="1"/>
    <col min="8748" max="8753" width="5.109375" style="1" customWidth="1"/>
    <col min="8754" max="8767" width="6.109375" style="1" customWidth="1"/>
    <col min="8768" max="8769" width="7.109375" style="1" customWidth="1"/>
    <col min="8770" max="8770" width="6.109375" style="1" customWidth="1"/>
    <col min="8771" max="8773" width="7.109375" style="1" customWidth="1"/>
    <col min="8774" max="8774" width="55" style="1" customWidth="1"/>
    <col min="8775" max="8793" width="5.109375" style="1" customWidth="1"/>
    <col min="8794" max="8960" width="8.5546875" style="1"/>
    <col min="8961" max="8961" width="12.44140625" style="1" customWidth="1"/>
    <col min="8962" max="8962" width="12.33203125" style="1" customWidth="1"/>
    <col min="8963" max="8963" width="13.44140625" style="1" customWidth="1"/>
    <col min="8964" max="8964" width="15.5546875" style="1" customWidth="1"/>
    <col min="8965" max="8965" width="9.109375" style="1" customWidth="1"/>
    <col min="8966" max="8966" width="7.88671875" style="1" customWidth="1"/>
    <col min="8967" max="8967" width="9.109375" style="1" customWidth="1"/>
    <col min="8968" max="8968" width="6.6640625" style="1" customWidth="1"/>
    <col min="8969" max="8969" width="14" style="1" customWidth="1"/>
    <col min="8970" max="8971" width="6.5546875" style="1" customWidth="1"/>
    <col min="8972" max="8972" width="11.5546875" style="1" customWidth="1"/>
    <col min="8973" max="8989" width="6.5546875" style="1" customWidth="1"/>
    <col min="8990" max="8990" width="21.109375" style="1" customWidth="1"/>
    <col min="8991" max="8991" width="15" style="1" customWidth="1"/>
    <col min="8992" max="8992" width="14" style="1" customWidth="1"/>
    <col min="8993" max="8993" width="13" style="1" customWidth="1"/>
    <col min="8994" max="8994" width="12" style="1" customWidth="1"/>
    <col min="8995" max="8995" width="11" style="1" customWidth="1"/>
    <col min="8996" max="8996" width="10.109375" style="1" customWidth="1"/>
    <col min="8997" max="8997" width="9.109375" style="1" customWidth="1"/>
    <col min="8998" max="8998" width="8.109375" style="1" customWidth="1"/>
    <col min="8999" max="8999" width="7.109375" style="1" customWidth="1"/>
    <col min="9000" max="9000" width="6.109375" style="1" customWidth="1"/>
    <col min="9001" max="9002" width="5.109375" style="1" customWidth="1"/>
    <col min="9003" max="9003" width="36.6640625" style="1" customWidth="1"/>
    <col min="9004" max="9009" width="5.109375" style="1" customWidth="1"/>
    <col min="9010" max="9023" width="6.109375" style="1" customWidth="1"/>
    <col min="9024" max="9025" width="7.109375" style="1" customWidth="1"/>
    <col min="9026" max="9026" width="6.109375" style="1" customWidth="1"/>
    <col min="9027" max="9029" width="7.109375" style="1" customWidth="1"/>
    <col min="9030" max="9030" width="55" style="1" customWidth="1"/>
    <col min="9031" max="9049" width="5.109375" style="1" customWidth="1"/>
    <col min="9050" max="9216" width="8.5546875" style="1"/>
    <col min="9217" max="9217" width="12.44140625" style="1" customWidth="1"/>
    <col min="9218" max="9218" width="12.33203125" style="1" customWidth="1"/>
    <col min="9219" max="9219" width="13.44140625" style="1" customWidth="1"/>
    <col min="9220" max="9220" width="15.5546875" style="1" customWidth="1"/>
    <col min="9221" max="9221" width="9.109375" style="1" customWidth="1"/>
    <col min="9222" max="9222" width="7.88671875" style="1" customWidth="1"/>
    <col min="9223" max="9223" width="9.109375" style="1" customWidth="1"/>
    <col min="9224" max="9224" width="6.6640625" style="1" customWidth="1"/>
    <col min="9225" max="9225" width="14" style="1" customWidth="1"/>
    <col min="9226" max="9227" width="6.5546875" style="1" customWidth="1"/>
    <col min="9228" max="9228" width="11.5546875" style="1" customWidth="1"/>
    <col min="9229" max="9245" width="6.5546875" style="1" customWidth="1"/>
    <col min="9246" max="9246" width="21.109375" style="1" customWidth="1"/>
    <col min="9247" max="9247" width="15" style="1" customWidth="1"/>
    <col min="9248" max="9248" width="14" style="1" customWidth="1"/>
    <col min="9249" max="9249" width="13" style="1" customWidth="1"/>
    <col min="9250" max="9250" width="12" style="1" customWidth="1"/>
    <col min="9251" max="9251" width="11" style="1" customWidth="1"/>
    <col min="9252" max="9252" width="10.109375" style="1" customWidth="1"/>
    <col min="9253" max="9253" width="9.109375" style="1" customWidth="1"/>
    <col min="9254" max="9254" width="8.109375" style="1" customWidth="1"/>
    <col min="9255" max="9255" width="7.109375" style="1" customWidth="1"/>
    <col min="9256" max="9256" width="6.109375" style="1" customWidth="1"/>
    <col min="9257" max="9258" width="5.109375" style="1" customWidth="1"/>
    <col min="9259" max="9259" width="36.6640625" style="1" customWidth="1"/>
    <col min="9260" max="9265" width="5.109375" style="1" customWidth="1"/>
    <col min="9266" max="9279" width="6.109375" style="1" customWidth="1"/>
    <col min="9280" max="9281" width="7.109375" style="1" customWidth="1"/>
    <col min="9282" max="9282" width="6.109375" style="1" customWidth="1"/>
    <col min="9283" max="9285" width="7.109375" style="1" customWidth="1"/>
    <col min="9286" max="9286" width="55" style="1" customWidth="1"/>
    <col min="9287" max="9305" width="5.109375" style="1" customWidth="1"/>
    <col min="9306" max="9472" width="8.5546875" style="1"/>
    <col min="9473" max="9473" width="12.44140625" style="1" customWidth="1"/>
    <col min="9474" max="9474" width="12.33203125" style="1" customWidth="1"/>
    <col min="9475" max="9475" width="13.44140625" style="1" customWidth="1"/>
    <col min="9476" max="9476" width="15.5546875" style="1" customWidth="1"/>
    <col min="9477" max="9477" width="9.109375" style="1" customWidth="1"/>
    <col min="9478" max="9478" width="7.88671875" style="1" customWidth="1"/>
    <col min="9479" max="9479" width="9.109375" style="1" customWidth="1"/>
    <col min="9480" max="9480" width="6.6640625" style="1" customWidth="1"/>
    <col min="9481" max="9481" width="14" style="1" customWidth="1"/>
    <col min="9482" max="9483" width="6.5546875" style="1" customWidth="1"/>
    <col min="9484" max="9484" width="11.5546875" style="1" customWidth="1"/>
    <col min="9485" max="9501" width="6.5546875" style="1" customWidth="1"/>
    <col min="9502" max="9502" width="21.109375" style="1" customWidth="1"/>
    <col min="9503" max="9503" width="15" style="1" customWidth="1"/>
    <col min="9504" max="9504" width="14" style="1" customWidth="1"/>
    <col min="9505" max="9505" width="13" style="1" customWidth="1"/>
    <col min="9506" max="9506" width="12" style="1" customWidth="1"/>
    <col min="9507" max="9507" width="11" style="1" customWidth="1"/>
    <col min="9508" max="9508" width="10.109375" style="1" customWidth="1"/>
    <col min="9509" max="9509" width="9.109375" style="1" customWidth="1"/>
    <col min="9510" max="9510" width="8.109375" style="1" customWidth="1"/>
    <col min="9511" max="9511" width="7.109375" style="1" customWidth="1"/>
    <col min="9512" max="9512" width="6.109375" style="1" customWidth="1"/>
    <col min="9513" max="9514" width="5.109375" style="1" customWidth="1"/>
    <col min="9515" max="9515" width="36.6640625" style="1" customWidth="1"/>
    <col min="9516" max="9521" width="5.109375" style="1" customWidth="1"/>
    <col min="9522" max="9535" width="6.109375" style="1" customWidth="1"/>
    <col min="9536" max="9537" width="7.109375" style="1" customWidth="1"/>
    <col min="9538" max="9538" width="6.109375" style="1" customWidth="1"/>
    <col min="9539" max="9541" width="7.109375" style="1" customWidth="1"/>
    <col min="9542" max="9542" width="55" style="1" customWidth="1"/>
    <col min="9543" max="9561" width="5.109375" style="1" customWidth="1"/>
    <col min="9562" max="9728" width="8.5546875" style="1"/>
    <col min="9729" max="9729" width="12.44140625" style="1" customWidth="1"/>
    <col min="9730" max="9730" width="12.33203125" style="1" customWidth="1"/>
    <col min="9731" max="9731" width="13.44140625" style="1" customWidth="1"/>
    <col min="9732" max="9732" width="15.5546875" style="1" customWidth="1"/>
    <col min="9733" max="9733" width="9.109375" style="1" customWidth="1"/>
    <col min="9734" max="9734" width="7.88671875" style="1" customWidth="1"/>
    <col min="9735" max="9735" width="9.109375" style="1" customWidth="1"/>
    <col min="9736" max="9736" width="6.6640625" style="1" customWidth="1"/>
    <col min="9737" max="9737" width="14" style="1" customWidth="1"/>
    <col min="9738" max="9739" width="6.5546875" style="1" customWidth="1"/>
    <col min="9740" max="9740" width="11.5546875" style="1" customWidth="1"/>
    <col min="9741" max="9757" width="6.5546875" style="1" customWidth="1"/>
    <col min="9758" max="9758" width="21.109375" style="1" customWidth="1"/>
    <col min="9759" max="9759" width="15" style="1" customWidth="1"/>
    <col min="9760" max="9760" width="14" style="1" customWidth="1"/>
    <col min="9761" max="9761" width="13" style="1" customWidth="1"/>
    <col min="9762" max="9762" width="12" style="1" customWidth="1"/>
    <col min="9763" max="9763" width="11" style="1" customWidth="1"/>
    <col min="9764" max="9764" width="10.109375" style="1" customWidth="1"/>
    <col min="9765" max="9765" width="9.109375" style="1" customWidth="1"/>
    <col min="9766" max="9766" width="8.109375" style="1" customWidth="1"/>
    <col min="9767" max="9767" width="7.109375" style="1" customWidth="1"/>
    <col min="9768" max="9768" width="6.109375" style="1" customWidth="1"/>
    <col min="9769" max="9770" width="5.109375" style="1" customWidth="1"/>
    <col min="9771" max="9771" width="36.6640625" style="1" customWidth="1"/>
    <col min="9772" max="9777" width="5.109375" style="1" customWidth="1"/>
    <col min="9778" max="9791" width="6.109375" style="1" customWidth="1"/>
    <col min="9792" max="9793" width="7.109375" style="1" customWidth="1"/>
    <col min="9794" max="9794" width="6.109375" style="1" customWidth="1"/>
    <col min="9795" max="9797" width="7.109375" style="1" customWidth="1"/>
    <col min="9798" max="9798" width="55" style="1" customWidth="1"/>
    <col min="9799" max="9817" width="5.109375" style="1" customWidth="1"/>
    <col min="9818" max="9984" width="8.5546875" style="1"/>
    <col min="9985" max="9985" width="12.44140625" style="1" customWidth="1"/>
    <col min="9986" max="9986" width="12.33203125" style="1" customWidth="1"/>
    <col min="9987" max="9987" width="13.44140625" style="1" customWidth="1"/>
    <col min="9988" max="9988" width="15.5546875" style="1" customWidth="1"/>
    <col min="9989" max="9989" width="9.109375" style="1" customWidth="1"/>
    <col min="9990" max="9990" width="7.88671875" style="1" customWidth="1"/>
    <col min="9991" max="9991" width="9.109375" style="1" customWidth="1"/>
    <col min="9992" max="9992" width="6.6640625" style="1" customWidth="1"/>
    <col min="9993" max="9993" width="14" style="1" customWidth="1"/>
    <col min="9994" max="9995" width="6.5546875" style="1" customWidth="1"/>
    <col min="9996" max="9996" width="11.5546875" style="1" customWidth="1"/>
    <col min="9997" max="10013" width="6.5546875" style="1" customWidth="1"/>
    <col min="10014" max="10014" width="21.109375" style="1" customWidth="1"/>
    <col min="10015" max="10015" width="15" style="1" customWidth="1"/>
    <col min="10016" max="10016" width="14" style="1" customWidth="1"/>
    <col min="10017" max="10017" width="13" style="1" customWidth="1"/>
    <col min="10018" max="10018" width="12" style="1" customWidth="1"/>
    <col min="10019" max="10019" width="11" style="1" customWidth="1"/>
    <col min="10020" max="10020" width="10.109375" style="1" customWidth="1"/>
    <col min="10021" max="10021" width="9.109375" style="1" customWidth="1"/>
    <col min="10022" max="10022" width="8.109375" style="1" customWidth="1"/>
    <col min="10023" max="10023" width="7.109375" style="1" customWidth="1"/>
    <col min="10024" max="10024" width="6.109375" style="1" customWidth="1"/>
    <col min="10025" max="10026" width="5.109375" style="1" customWidth="1"/>
    <col min="10027" max="10027" width="36.6640625" style="1" customWidth="1"/>
    <col min="10028" max="10033" width="5.109375" style="1" customWidth="1"/>
    <col min="10034" max="10047" width="6.109375" style="1" customWidth="1"/>
    <col min="10048" max="10049" width="7.109375" style="1" customWidth="1"/>
    <col min="10050" max="10050" width="6.109375" style="1" customWidth="1"/>
    <col min="10051" max="10053" width="7.109375" style="1" customWidth="1"/>
    <col min="10054" max="10054" width="55" style="1" customWidth="1"/>
    <col min="10055" max="10073" width="5.109375" style="1" customWidth="1"/>
    <col min="10074" max="10240" width="8.5546875" style="1"/>
    <col min="10241" max="10241" width="12.44140625" style="1" customWidth="1"/>
    <col min="10242" max="10242" width="12.33203125" style="1" customWidth="1"/>
    <col min="10243" max="10243" width="13.44140625" style="1" customWidth="1"/>
    <col min="10244" max="10244" width="15.5546875" style="1" customWidth="1"/>
    <col min="10245" max="10245" width="9.109375" style="1" customWidth="1"/>
    <col min="10246" max="10246" width="7.88671875" style="1" customWidth="1"/>
    <col min="10247" max="10247" width="9.109375" style="1" customWidth="1"/>
    <col min="10248" max="10248" width="6.6640625" style="1" customWidth="1"/>
    <col min="10249" max="10249" width="14" style="1" customWidth="1"/>
    <col min="10250" max="10251" width="6.5546875" style="1" customWidth="1"/>
    <col min="10252" max="10252" width="11.5546875" style="1" customWidth="1"/>
    <col min="10253" max="10269" width="6.5546875" style="1" customWidth="1"/>
    <col min="10270" max="10270" width="21.109375" style="1" customWidth="1"/>
    <col min="10271" max="10271" width="15" style="1" customWidth="1"/>
    <col min="10272" max="10272" width="14" style="1" customWidth="1"/>
    <col min="10273" max="10273" width="13" style="1" customWidth="1"/>
    <col min="10274" max="10274" width="12" style="1" customWidth="1"/>
    <col min="10275" max="10275" width="11" style="1" customWidth="1"/>
    <col min="10276" max="10276" width="10.109375" style="1" customWidth="1"/>
    <col min="10277" max="10277" width="9.109375" style="1" customWidth="1"/>
    <col min="10278" max="10278" width="8.109375" style="1" customWidth="1"/>
    <col min="10279" max="10279" width="7.109375" style="1" customWidth="1"/>
    <col min="10280" max="10280" width="6.109375" style="1" customWidth="1"/>
    <col min="10281" max="10282" width="5.109375" style="1" customWidth="1"/>
    <col min="10283" max="10283" width="36.6640625" style="1" customWidth="1"/>
    <col min="10284" max="10289" width="5.109375" style="1" customWidth="1"/>
    <col min="10290" max="10303" width="6.109375" style="1" customWidth="1"/>
    <col min="10304" max="10305" width="7.109375" style="1" customWidth="1"/>
    <col min="10306" max="10306" width="6.109375" style="1" customWidth="1"/>
    <col min="10307" max="10309" width="7.109375" style="1" customWidth="1"/>
    <col min="10310" max="10310" width="55" style="1" customWidth="1"/>
    <col min="10311" max="10329" width="5.109375" style="1" customWidth="1"/>
    <col min="10330" max="10496" width="8.5546875" style="1"/>
    <col min="10497" max="10497" width="12.44140625" style="1" customWidth="1"/>
    <col min="10498" max="10498" width="12.33203125" style="1" customWidth="1"/>
    <col min="10499" max="10499" width="13.44140625" style="1" customWidth="1"/>
    <col min="10500" max="10500" width="15.5546875" style="1" customWidth="1"/>
    <col min="10501" max="10501" width="9.109375" style="1" customWidth="1"/>
    <col min="10502" max="10502" width="7.88671875" style="1" customWidth="1"/>
    <col min="10503" max="10503" width="9.109375" style="1" customWidth="1"/>
    <col min="10504" max="10504" width="6.6640625" style="1" customWidth="1"/>
    <col min="10505" max="10505" width="14" style="1" customWidth="1"/>
    <col min="10506" max="10507" width="6.5546875" style="1" customWidth="1"/>
    <col min="10508" max="10508" width="11.5546875" style="1" customWidth="1"/>
    <col min="10509" max="10525" width="6.5546875" style="1" customWidth="1"/>
    <col min="10526" max="10526" width="21.109375" style="1" customWidth="1"/>
    <col min="10527" max="10527" width="15" style="1" customWidth="1"/>
    <col min="10528" max="10528" width="14" style="1" customWidth="1"/>
    <col min="10529" max="10529" width="13" style="1" customWidth="1"/>
    <col min="10530" max="10530" width="12" style="1" customWidth="1"/>
    <col min="10531" max="10531" width="11" style="1" customWidth="1"/>
    <col min="10532" max="10532" width="10.109375" style="1" customWidth="1"/>
    <col min="10533" max="10533" width="9.109375" style="1" customWidth="1"/>
    <col min="10534" max="10534" width="8.109375" style="1" customWidth="1"/>
    <col min="10535" max="10535" width="7.109375" style="1" customWidth="1"/>
    <col min="10536" max="10536" width="6.109375" style="1" customWidth="1"/>
    <col min="10537" max="10538" width="5.109375" style="1" customWidth="1"/>
    <col min="10539" max="10539" width="36.6640625" style="1" customWidth="1"/>
    <col min="10540" max="10545" width="5.109375" style="1" customWidth="1"/>
    <col min="10546" max="10559" width="6.109375" style="1" customWidth="1"/>
    <col min="10560" max="10561" width="7.109375" style="1" customWidth="1"/>
    <col min="10562" max="10562" width="6.109375" style="1" customWidth="1"/>
    <col min="10563" max="10565" width="7.109375" style="1" customWidth="1"/>
    <col min="10566" max="10566" width="55" style="1" customWidth="1"/>
    <col min="10567" max="10585" width="5.109375" style="1" customWidth="1"/>
    <col min="10586" max="10752" width="8.5546875" style="1"/>
    <col min="10753" max="10753" width="12.44140625" style="1" customWidth="1"/>
    <col min="10754" max="10754" width="12.33203125" style="1" customWidth="1"/>
    <col min="10755" max="10755" width="13.44140625" style="1" customWidth="1"/>
    <col min="10756" max="10756" width="15.5546875" style="1" customWidth="1"/>
    <col min="10757" max="10757" width="9.109375" style="1" customWidth="1"/>
    <col min="10758" max="10758" width="7.88671875" style="1" customWidth="1"/>
    <col min="10759" max="10759" width="9.109375" style="1" customWidth="1"/>
    <col min="10760" max="10760" width="6.6640625" style="1" customWidth="1"/>
    <col min="10761" max="10761" width="14" style="1" customWidth="1"/>
    <col min="10762" max="10763" width="6.5546875" style="1" customWidth="1"/>
    <col min="10764" max="10764" width="11.5546875" style="1" customWidth="1"/>
    <col min="10765" max="10781" width="6.5546875" style="1" customWidth="1"/>
    <col min="10782" max="10782" width="21.109375" style="1" customWidth="1"/>
    <col min="10783" max="10783" width="15" style="1" customWidth="1"/>
    <col min="10784" max="10784" width="14" style="1" customWidth="1"/>
    <col min="10785" max="10785" width="13" style="1" customWidth="1"/>
    <col min="10786" max="10786" width="12" style="1" customWidth="1"/>
    <col min="10787" max="10787" width="11" style="1" customWidth="1"/>
    <col min="10788" max="10788" width="10.109375" style="1" customWidth="1"/>
    <col min="10789" max="10789" width="9.109375" style="1" customWidth="1"/>
    <col min="10790" max="10790" width="8.109375" style="1" customWidth="1"/>
    <col min="10791" max="10791" width="7.109375" style="1" customWidth="1"/>
    <col min="10792" max="10792" width="6.109375" style="1" customWidth="1"/>
    <col min="10793" max="10794" width="5.109375" style="1" customWidth="1"/>
    <col min="10795" max="10795" width="36.6640625" style="1" customWidth="1"/>
    <col min="10796" max="10801" width="5.109375" style="1" customWidth="1"/>
    <col min="10802" max="10815" width="6.109375" style="1" customWidth="1"/>
    <col min="10816" max="10817" width="7.109375" style="1" customWidth="1"/>
    <col min="10818" max="10818" width="6.109375" style="1" customWidth="1"/>
    <col min="10819" max="10821" width="7.109375" style="1" customWidth="1"/>
    <col min="10822" max="10822" width="55" style="1" customWidth="1"/>
    <col min="10823" max="10841" width="5.109375" style="1" customWidth="1"/>
    <col min="10842" max="11008" width="8.5546875" style="1"/>
    <col min="11009" max="11009" width="12.44140625" style="1" customWidth="1"/>
    <col min="11010" max="11010" width="12.33203125" style="1" customWidth="1"/>
    <col min="11011" max="11011" width="13.44140625" style="1" customWidth="1"/>
    <col min="11012" max="11012" width="15.5546875" style="1" customWidth="1"/>
    <col min="11013" max="11013" width="9.109375" style="1" customWidth="1"/>
    <col min="11014" max="11014" width="7.88671875" style="1" customWidth="1"/>
    <col min="11015" max="11015" width="9.109375" style="1" customWidth="1"/>
    <col min="11016" max="11016" width="6.6640625" style="1" customWidth="1"/>
    <col min="11017" max="11017" width="14" style="1" customWidth="1"/>
    <col min="11018" max="11019" width="6.5546875" style="1" customWidth="1"/>
    <col min="11020" max="11020" width="11.5546875" style="1" customWidth="1"/>
    <col min="11021" max="11037" width="6.5546875" style="1" customWidth="1"/>
    <col min="11038" max="11038" width="21.109375" style="1" customWidth="1"/>
    <col min="11039" max="11039" width="15" style="1" customWidth="1"/>
    <col min="11040" max="11040" width="14" style="1" customWidth="1"/>
    <col min="11041" max="11041" width="13" style="1" customWidth="1"/>
    <col min="11042" max="11042" width="12" style="1" customWidth="1"/>
    <col min="11043" max="11043" width="11" style="1" customWidth="1"/>
    <col min="11044" max="11044" width="10.109375" style="1" customWidth="1"/>
    <col min="11045" max="11045" width="9.109375" style="1" customWidth="1"/>
    <col min="11046" max="11046" width="8.109375" style="1" customWidth="1"/>
    <col min="11047" max="11047" width="7.109375" style="1" customWidth="1"/>
    <col min="11048" max="11048" width="6.109375" style="1" customWidth="1"/>
    <col min="11049" max="11050" width="5.109375" style="1" customWidth="1"/>
    <col min="11051" max="11051" width="36.6640625" style="1" customWidth="1"/>
    <col min="11052" max="11057" width="5.109375" style="1" customWidth="1"/>
    <col min="11058" max="11071" width="6.109375" style="1" customWidth="1"/>
    <col min="11072" max="11073" width="7.109375" style="1" customWidth="1"/>
    <col min="11074" max="11074" width="6.109375" style="1" customWidth="1"/>
    <col min="11075" max="11077" width="7.109375" style="1" customWidth="1"/>
    <col min="11078" max="11078" width="55" style="1" customWidth="1"/>
    <col min="11079" max="11097" width="5.109375" style="1" customWidth="1"/>
    <col min="11098" max="11264" width="8.5546875" style="1"/>
    <col min="11265" max="11265" width="12.44140625" style="1" customWidth="1"/>
    <col min="11266" max="11266" width="12.33203125" style="1" customWidth="1"/>
    <col min="11267" max="11267" width="13.44140625" style="1" customWidth="1"/>
    <col min="11268" max="11268" width="15.5546875" style="1" customWidth="1"/>
    <col min="11269" max="11269" width="9.109375" style="1" customWidth="1"/>
    <col min="11270" max="11270" width="7.88671875" style="1" customWidth="1"/>
    <col min="11271" max="11271" width="9.109375" style="1" customWidth="1"/>
    <col min="11272" max="11272" width="6.6640625" style="1" customWidth="1"/>
    <col min="11273" max="11273" width="14" style="1" customWidth="1"/>
    <col min="11274" max="11275" width="6.5546875" style="1" customWidth="1"/>
    <col min="11276" max="11276" width="11.5546875" style="1" customWidth="1"/>
    <col min="11277" max="11293" width="6.5546875" style="1" customWidth="1"/>
    <col min="11294" max="11294" width="21.109375" style="1" customWidth="1"/>
    <col min="11295" max="11295" width="15" style="1" customWidth="1"/>
    <col min="11296" max="11296" width="14" style="1" customWidth="1"/>
    <col min="11297" max="11297" width="13" style="1" customWidth="1"/>
    <col min="11298" max="11298" width="12" style="1" customWidth="1"/>
    <col min="11299" max="11299" width="11" style="1" customWidth="1"/>
    <col min="11300" max="11300" width="10.109375" style="1" customWidth="1"/>
    <col min="11301" max="11301" width="9.109375" style="1" customWidth="1"/>
    <col min="11302" max="11302" width="8.109375" style="1" customWidth="1"/>
    <col min="11303" max="11303" width="7.109375" style="1" customWidth="1"/>
    <col min="11304" max="11304" width="6.109375" style="1" customWidth="1"/>
    <col min="11305" max="11306" width="5.109375" style="1" customWidth="1"/>
    <col min="11307" max="11307" width="36.6640625" style="1" customWidth="1"/>
    <col min="11308" max="11313" width="5.109375" style="1" customWidth="1"/>
    <col min="11314" max="11327" width="6.109375" style="1" customWidth="1"/>
    <col min="11328" max="11329" width="7.109375" style="1" customWidth="1"/>
    <col min="11330" max="11330" width="6.109375" style="1" customWidth="1"/>
    <col min="11331" max="11333" width="7.109375" style="1" customWidth="1"/>
    <col min="11334" max="11334" width="55" style="1" customWidth="1"/>
    <col min="11335" max="11353" width="5.109375" style="1" customWidth="1"/>
    <col min="11354" max="11520" width="8.5546875" style="1"/>
    <col min="11521" max="11521" width="12.44140625" style="1" customWidth="1"/>
    <col min="11522" max="11522" width="12.33203125" style="1" customWidth="1"/>
    <col min="11523" max="11523" width="13.44140625" style="1" customWidth="1"/>
    <col min="11524" max="11524" width="15.5546875" style="1" customWidth="1"/>
    <col min="11525" max="11525" width="9.109375" style="1" customWidth="1"/>
    <col min="11526" max="11526" width="7.88671875" style="1" customWidth="1"/>
    <col min="11527" max="11527" width="9.109375" style="1" customWidth="1"/>
    <col min="11528" max="11528" width="6.6640625" style="1" customWidth="1"/>
    <col min="11529" max="11529" width="14" style="1" customWidth="1"/>
    <col min="11530" max="11531" width="6.5546875" style="1" customWidth="1"/>
    <col min="11532" max="11532" width="11.5546875" style="1" customWidth="1"/>
    <col min="11533" max="11549" width="6.5546875" style="1" customWidth="1"/>
    <col min="11550" max="11550" width="21.109375" style="1" customWidth="1"/>
    <col min="11551" max="11551" width="15" style="1" customWidth="1"/>
    <col min="11552" max="11552" width="14" style="1" customWidth="1"/>
    <col min="11553" max="11553" width="13" style="1" customWidth="1"/>
    <col min="11554" max="11554" width="12" style="1" customWidth="1"/>
    <col min="11555" max="11555" width="11" style="1" customWidth="1"/>
    <col min="11556" max="11556" width="10.109375" style="1" customWidth="1"/>
    <col min="11557" max="11557" width="9.109375" style="1" customWidth="1"/>
    <col min="11558" max="11558" width="8.109375" style="1" customWidth="1"/>
    <col min="11559" max="11559" width="7.109375" style="1" customWidth="1"/>
    <col min="11560" max="11560" width="6.109375" style="1" customWidth="1"/>
    <col min="11561" max="11562" width="5.109375" style="1" customWidth="1"/>
    <col min="11563" max="11563" width="36.6640625" style="1" customWidth="1"/>
    <col min="11564" max="11569" width="5.109375" style="1" customWidth="1"/>
    <col min="11570" max="11583" width="6.109375" style="1" customWidth="1"/>
    <col min="11584" max="11585" width="7.109375" style="1" customWidth="1"/>
    <col min="11586" max="11586" width="6.109375" style="1" customWidth="1"/>
    <col min="11587" max="11589" width="7.109375" style="1" customWidth="1"/>
    <col min="11590" max="11590" width="55" style="1" customWidth="1"/>
    <col min="11591" max="11609" width="5.109375" style="1" customWidth="1"/>
    <col min="11610" max="11776" width="8.5546875" style="1"/>
    <col min="11777" max="11777" width="12.44140625" style="1" customWidth="1"/>
    <col min="11778" max="11778" width="12.33203125" style="1" customWidth="1"/>
    <col min="11779" max="11779" width="13.44140625" style="1" customWidth="1"/>
    <col min="11780" max="11780" width="15.5546875" style="1" customWidth="1"/>
    <col min="11781" max="11781" width="9.109375" style="1" customWidth="1"/>
    <col min="11782" max="11782" width="7.88671875" style="1" customWidth="1"/>
    <col min="11783" max="11783" width="9.109375" style="1" customWidth="1"/>
    <col min="11784" max="11784" width="6.6640625" style="1" customWidth="1"/>
    <col min="11785" max="11785" width="14" style="1" customWidth="1"/>
    <col min="11786" max="11787" width="6.5546875" style="1" customWidth="1"/>
    <col min="11788" max="11788" width="11.5546875" style="1" customWidth="1"/>
    <col min="11789" max="11805" width="6.5546875" style="1" customWidth="1"/>
    <col min="11806" max="11806" width="21.109375" style="1" customWidth="1"/>
    <col min="11807" max="11807" width="15" style="1" customWidth="1"/>
    <col min="11808" max="11808" width="14" style="1" customWidth="1"/>
    <col min="11809" max="11809" width="13" style="1" customWidth="1"/>
    <col min="11810" max="11810" width="12" style="1" customWidth="1"/>
    <col min="11811" max="11811" width="11" style="1" customWidth="1"/>
    <col min="11812" max="11812" width="10.109375" style="1" customWidth="1"/>
    <col min="11813" max="11813" width="9.109375" style="1" customWidth="1"/>
    <col min="11814" max="11814" width="8.109375" style="1" customWidth="1"/>
    <col min="11815" max="11815" width="7.109375" style="1" customWidth="1"/>
    <col min="11816" max="11816" width="6.109375" style="1" customWidth="1"/>
    <col min="11817" max="11818" width="5.109375" style="1" customWidth="1"/>
    <col min="11819" max="11819" width="36.6640625" style="1" customWidth="1"/>
    <col min="11820" max="11825" width="5.109375" style="1" customWidth="1"/>
    <col min="11826" max="11839" width="6.109375" style="1" customWidth="1"/>
    <col min="11840" max="11841" width="7.109375" style="1" customWidth="1"/>
    <col min="11842" max="11842" width="6.109375" style="1" customWidth="1"/>
    <col min="11843" max="11845" width="7.109375" style="1" customWidth="1"/>
    <col min="11846" max="11846" width="55" style="1" customWidth="1"/>
    <col min="11847" max="11865" width="5.109375" style="1" customWidth="1"/>
    <col min="11866" max="12032" width="8.5546875" style="1"/>
    <col min="12033" max="12033" width="12.44140625" style="1" customWidth="1"/>
    <col min="12034" max="12034" width="12.33203125" style="1" customWidth="1"/>
    <col min="12035" max="12035" width="13.44140625" style="1" customWidth="1"/>
    <col min="12036" max="12036" width="15.5546875" style="1" customWidth="1"/>
    <col min="12037" max="12037" width="9.109375" style="1" customWidth="1"/>
    <col min="12038" max="12038" width="7.88671875" style="1" customWidth="1"/>
    <col min="12039" max="12039" width="9.109375" style="1" customWidth="1"/>
    <col min="12040" max="12040" width="6.6640625" style="1" customWidth="1"/>
    <col min="12041" max="12041" width="14" style="1" customWidth="1"/>
    <col min="12042" max="12043" width="6.5546875" style="1" customWidth="1"/>
    <col min="12044" max="12044" width="11.5546875" style="1" customWidth="1"/>
    <col min="12045" max="12061" width="6.5546875" style="1" customWidth="1"/>
    <col min="12062" max="12062" width="21.109375" style="1" customWidth="1"/>
    <col min="12063" max="12063" width="15" style="1" customWidth="1"/>
    <col min="12064" max="12064" width="14" style="1" customWidth="1"/>
    <col min="12065" max="12065" width="13" style="1" customWidth="1"/>
    <col min="12066" max="12066" width="12" style="1" customWidth="1"/>
    <col min="12067" max="12067" width="11" style="1" customWidth="1"/>
    <col min="12068" max="12068" width="10.109375" style="1" customWidth="1"/>
    <col min="12069" max="12069" width="9.109375" style="1" customWidth="1"/>
    <col min="12070" max="12070" width="8.109375" style="1" customWidth="1"/>
    <col min="12071" max="12071" width="7.109375" style="1" customWidth="1"/>
    <col min="12072" max="12072" width="6.109375" style="1" customWidth="1"/>
    <col min="12073" max="12074" width="5.109375" style="1" customWidth="1"/>
    <col min="12075" max="12075" width="36.6640625" style="1" customWidth="1"/>
    <col min="12076" max="12081" width="5.109375" style="1" customWidth="1"/>
    <col min="12082" max="12095" width="6.109375" style="1" customWidth="1"/>
    <col min="12096" max="12097" width="7.109375" style="1" customWidth="1"/>
    <col min="12098" max="12098" width="6.109375" style="1" customWidth="1"/>
    <col min="12099" max="12101" width="7.109375" style="1" customWidth="1"/>
    <col min="12102" max="12102" width="55" style="1" customWidth="1"/>
    <col min="12103" max="12121" width="5.109375" style="1" customWidth="1"/>
    <col min="12122" max="12288" width="8.5546875" style="1"/>
    <col min="12289" max="12289" width="12.44140625" style="1" customWidth="1"/>
    <col min="12290" max="12290" width="12.33203125" style="1" customWidth="1"/>
    <col min="12291" max="12291" width="13.44140625" style="1" customWidth="1"/>
    <col min="12292" max="12292" width="15.5546875" style="1" customWidth="1"/>
    <col min="12293" max="12293" width="9.109375" style="1" customWidth="1"/>
    <col min="12294" max="12294" width="7.88671875" style="1" customWidth="1"/>
    <col min="12295" max="12295" width="9.109375" style="1" customWidth="1"/>
    <col min="12296" max="12296" width="6.6640625" style="1" customWidth="1"/>
    <col min="12297" max="12297" width="14" style="1" customWidth="1"/>
    <col min="12298" max="12299" width="6.5546875" style="1" customWidth="1"/>
    <col min="12300" max="12300" width="11.5546875" style="1" customWidth="1"/>
    <col min="12301" max="12317" width="6.5546875" style="1" customWidth="1"/>
    <col min="12318" max="12318" width="21.109375" style="1" customWidth="1"/>
    <col min="12319" max="12319" width="15" style="1" customWidth="1"/>
    <col min="12320" max="12320" width="14" style="1" customWidth="1"/>
    <col min="12321" max="12321" width="13" style="1" customWidth="1"/>
    <col min="12322" max="12322" width="12" style="1" customWidth="1"/>
    <col min="12323" max="12323" width="11" style="1" customWidth="1"/>
    <col min="12324" max="12324" width="10.109375" style="1" customWidth="1"/>
    <col min="12325" max="12325" width="9.109375" style="1" customWidth="1"/>
    <col min="12326" max="12326" width="8.109375" style="1" customWidth="1"/>
    <col min="12327" max="12327" width="7.109375" style="1" customWidth="1"/>
    <col min="12328" max="12328" width="6.109375" style="1" customWidth="1"/>
    <col min="12329" max="12330" width="5.109375" style="1" customWidth="1"/>
    <col min="12331" max="12331" width="36.6640625" style="1" customWidth="1"/>
    <col min="12332" max="12337" width="5.109375" style="1" customWidth="1"/>
    <col min="12338" max="12351" width="6.109375" style="1" customWidth="1"/>
    <col min="12352" max="12353" width="7.109375" style="1" customWidth="1"/>
    <col min="12354" max="12354" width="6.109375" style="1" customWidth="1"/>
    <col min="12355" max="12357" width="7.109375" style="1" customWidth="1"/>
    <col min="12358" max="12358" width="55" style="1" customWidth="1"/>
    <col min="12359" max="12377" width="5.109375" style="1" customWidth="1"/>
    <col min="12378" max="12544" width="8.5546875" style="1"/>
    <col min="12545" max="12545" width="12.44140625" style="1" customWidth="1"/>
    <col min="12546" max="12546" width="12.33203125" style="1" customWidth="1"/>
    <col min="12547" max="12547" width="13.44140625" style="1" customWidth="1"/>
    <col min="12548" max="12548" width="15.5546875" style="1" customWidth="1"/>
    <col min="12549" max="12549" width="9.109375" style="1" customWidth="1"/>
    <col min="12550" max="12550" width="7.88671875" style="1" customWidth="1"/>
    <col min="12551" max="12551" width="9.109375" style="1" customWidth="1"/>
    <col min="12552" max="12552" width="6.6640625" style="1" customWidth="1"/>
    <col min="12553" max="12553" width="14" style="1" customWidth="1"/>
    <col min="12554" max="12555" width="6.5546875" style="1" customWidth="1"/>
    <col min="12556" max="12556" width="11.5546875" style="1" customWidth="1"/>
    <col min="12557" max="12573" width="6.5546875" style="1" customWidth="1"/>
    <col min="12574" max="12574" width="21.109375" style="1" customWidth="1"/>
    <col min="12575" max="12575" width="15" style="1" customWidth="1"/>
    <col min="12576" max="12576" width="14" style="1" customWidth="1"/>
    <col min="12577" max="12577" width="13" style="1" customWidth="1"/>
    <col min="12578" max="12578" width="12" style="1" customWidth="1"/>
    <col min="12579" max="12579" width="11" style="1" customWidth="1"/>
    <col min="12580" max="12580" width="10.109375" style="1" customWidth="1"/>
    <col min="12581" max="12581" width="9.109375" style="1" customWidth="1"/>
    <col min="12582" max="12582" width="8.109375" style="1" customWidth="1"/>
    <col min="12583" max="12583" width="7.109375" style="1" customWidth="1"/>
    <col min="12584" max="12584" width="6.109375" style="1" customWidth="1"/>
    <col min="12585" max="12586" width="5.109375" style="1" customWidth="1"/>
    <col min="12587" max="12587" width="36.6640625" style="1" customWidth="1"/>
    <col min="12588" max="12593" width="5.109375" style="1" customWidth="1"/>
    <col min="12594" max="12607" width="6.109375" style="1" customWidth="1"/>
    <col min="12608" max="12609" width="7.109375" style="1" customWidth="1"/>
    <col min="12610" max="12610" width="6.109375" style="1" customWidth="1"/>
    <col min="12611" max="12613" width="7.109375" style="1" customWidth="1"/>
    <col min="12614" max="12614" width="55" style="1" customWidth="1"/>
    <col min="12615" max="12633" width="5.109375" style="1" customWidth="1"/>
    <col min="12634" max="12800" width="8.5546875" style="1"/>
    <col min="12801" max="12801" width="12.44140625" style="1" customWidth="1"/>
    <col min="12802" max="12802" width="12.33203125" style="1" customWidth="1"/>
    <col min="12803" max="12803" width="13.44140625" style="1" customWidth="1"/>
    <col min="12804" max="12804" width="15.5546875" style="1" customWidth="1"/>
    <col min="12805" max="12805" width="9.109375" style="1" customWidth="1"/>
    <col min="12806" max="12806" width="7.88671875" style="1" customWidth="1"/>
    <col min="12807" max="12807" width="9.109375" style="1" customWidth="1"/>
    <col min="12808" max="12808" width="6.6640625" style="1" customWidth="1"/>
    <col min="12809" max="12809" width="14" style="1" customWidth="1"/>
    <col min="12810" max="12811" width="6.5546875" style="1" customWidth="1"/>
    <col min="12812" max="12812" width="11.5546875" style="1" customWidth="1"/>
    <col min="12813" max="12829" width="6.5546875" style="1" customWidth="1"/>
    <col min="12830" max="12830" width="21.109375" style="1" customWidth="1"/>
    <col min="12831" max="12831" width="15" style="1" customWidth="1"/>
    <col min="12832" max="12832" width="14" style="1" customWidth="1"/>
    <col min="12833" max="12833" width="13" style="1" customWidth="1"/>
    <col min="12834" max="12834" width="12" style="1" customWidth="1"/>
    <col min="12835" max="12835" width="11" style="1" customWidth="1"/>
    <col min="12836" max="12836" width="10.109375" style="1" customWidth="1"/>
    <col min="12837" max="12837" width="9.109375" style="1" customWidth="1"/>
    <col min="12838" max="12838" width="8.109375" style="1" customWidth="1"/>
    <col min="12839" max="12839" width="7.109375" style="1" customWidth="1"/>
    <col min="12840" max="12840" width="6.109375" style="1" customWidth="1"/>
    <col min="12841" max="12842" width="5.109375" style="1" customWidth="1"/>
    <col min="12843" max="12843" width="36.6640625" style="1" customWidth="1"/>
    <col min="12844" max="12849" width="5.109375" style="1" customWidth="1"/>
    <col min="12850" max="12863" width="6.109375" style="1" customWidth="1"/>
    <col min="12864" max="12865" width="7.109375" style="1" customWidth="1"/>
    <col min="12866" max="12866" width="6.109375" style="1" customWidth="1"/>
    <col min="12867" max="12869" width="7.109375" style="1" customWidth="1"/>
    <col min="12870" max="12870" width="55" style="1" customWidth="1"/>
    <col min="12871" max="12889" width="5.109375" style="1" customWidth="1"/>
    <col min="12890" max="13056" width="8.5546875" style="1"/>
    <col min="13057" max="13057" width="12.44140625" style="1" customWidth="1"/>
    <col min="13058" max="13058" width="12.33203125" style="1" customWidth="1"/>
    <col min="13059" max="13059" width="13.44140625" style="1" customWidth="1"/>
    <col min="13060" max="13060" width="15.5546875" style="1" customWidth="1"/>
    <col min="13061" max="13061" width="9.109375" style="1" customWidth="1"/>
    <col min="13062" max="13062" width="7.88671875" style="1" customWidth="1"/>
    <col min="13063" max="13063" width="9.109375" style="1" customWidth="1"/>
    <col min="13064" max="13064" width="6.6640625" style="1" customWidth="1"/>
    <col min="13065" max="13065" width="14" style="1" customWidth="1"/>
    <col min="13066" max="13067" width="6.5546875" style="1" customWidth="1"/>
    <col min="13068" max="13068" width="11.5546875" style="1" customWidth="1"/>
    <col min="13069" max="13085" width="6.5546875" style="1" customWidth="1"/>
    <col min="13086" max="13086" width="21.109375" style="1" customWidth="1"/>
    <col min="13087" max="13087" width="15" style="1" customWidth="1"/>
    <col min="13088" max="13088" width="14" style="1" customWidth="1"/>
    <col min="13089" max="13089" width="13" style="1" customWidth="1"/>
    <col min="13090" max="13090" width="12" style="1" customWidth="1"/>
    <col min="13091" max="13091" width="11" style="1" customWidth="1"/>
    <col min="13092" max="13092" width="10.109375" style="1" customWidth="1"/>
    <col min="13093" max="13093" width="9.109375" style="1" customWidth="1"/>
    <col min="13094" max="13094" width="8.109375" style="1" customWidth="1"/>
    <col min="13095" max="13095" width="7.109375" style="1" customWidth="1"/>
    <col min="13096" max="13096" width="6.109375" style="1" customWidth="1"/>
    <col min="13097" max="13098" width="5.109375" style="1" customWidth="1"/>
    <col min="13099" max="13099" width="36.6640625" style="1" customWidth="1"/>
    <col min="13100" max="13105" width="5.109375" style="1" customWidth="1"/>
    <col min="13106" max="13119" width="6.109375" style="1" customWidth="1"/>
    <col min="13120" max="13121" width="7.109375" style="1" customWidth="1"/>
    <col min="13122" max="13122" width="6.109375" style="1" customWidth="1"/>
    <col min="13123" max="13125" width="7.109375" style="1" customWidth="1"/>
    <col min="13126" max="13126" width="55" style="1" customWidth="1"/>
    <col min="13127" max="13145" width="5.109375" style="1" customWidth="1"/>
    <col min="13146" max="13312" width="8.5546875" style="1"/>
    <col min="13313" max="13313" width="12.44140625" style="1" customWidth="1"/>
    <col min="13314" max="13314" width="12.33203125" style="1" customWidth="1"/>
    <col min="13315" max="13315" width="13.44140625" style="1" customWidth="1"/>
    <col min="13316" max="13316" width="15.5546875" style="1" customWidth="1"/>
    <col min="13317" max="13317" width="9.109375" style="1" customWidth="1"/>
    <col min="13318" max="13318" width="7.88671875" style="1" customWidth="1"/>
    <col min="13319" max="13319" width="9.109375" style="1" customWidth="1"/>
    <col min="13320" max="13320" width="6.6640625" style="1" customWidth="1"/>
    <col min="13321" max="13321" width="14" style="1" customWidth="1"/>
    <col min="13322" max="13323" width="6.5546875" style="1" customWidth="1"/>
    <col min="13324" max="13324" width="11.5546875" style="1" customWidth="1"/>
    <col min="13325" max="13341" width="6.5546875" style="1" customWidth="1"/>
    <col min="13342" max="13342" width="21.109375" style="1" customWidth="1"/>
    <col min="13343" max="13343" width="15" style="1" customWidth="1"/>
    <col min="13344" max="13344" width="14" style="1" customWidth="1"/>
    <col min="13345" max="13345" width="13" style="1" customWidth="1"/>
    <col min="13346" max="13346" width="12" style="1" customWidth="1"/>
    <col min="13347" max="13347" width="11" style="1" customWidth="1"/>
    <col min="13348" max="13348" width="10.109375" style="1" customWidth="1"/>
    <col min="13349" max="13349" width="9.109375" style="1" customWidth="1"/>
    <col min="13350" max="13350" width="8.109375" style="1" customWidth="1"/>
    <col min="13351" max="13351" width="7.109375" style="1" customWidth="1"/>
    <col min="13352" max="13352" width="6.109375" style="1" customWidth="1"/>
    <col min="13353" max="13354" width="5.109375" style="1" customWidth="1"/>
    <col min="13355" max="13355" width="36.6640625" style="1" customWidth="1"/>
    <col min="13356" max="13361" width="5.109375" style="1" customWidth="1"/>
    <col min="13362" max="13375" width="6.109375" style="1" customWidth="1"/>
    <col min="13376" max="13377" width="7.109375" style="1" customWidth="1"/>
    <col min="13378" max="13378" width="6.109375" style="1" customWidth="1"/>
    <col min="13379" max="13381" width="7.109375" style="1" customWidth="1"/>
    <col min="13382" max="13382" width="55" style="1" customWidth="1"/>
    <col min="13383" max="13401" width="5.109375" style="1" customWidth="1"/>
    <col min="13402" max="13568" width="8.5546875" style="1"/>
    <col min="13569" max="13569" width="12.44140625" style="1" customWidth="1"/>
    <col min="13570" max="13570" width="12.33203125" style="1" customWidth="1"/>
    <col min="13571" max="13571" width="13.44140625" style="1" customWidth="1"/>
    <col min="13572" max="13572" width="15.5546875" style="1" customWidth="1"/>
    <col min="13573" max="13573" width="9.109375" style="1" customWidth="1"/>
    <col min="13574" max="13574" width="7.88671875" style="1" customWidth="1"/>
    <col min="13575" max="13575" width="9.109375" style="1" customWidth="1"/>
    <col min="13576" max="13576" width="6.6640625" style="1" customWidth="1"/>
    <col min="13577" max="13577" width="14" style="1" customWidth="1"/>
    <col min="13578" max="13579" width="6.5546875" style="1" customWidth="1"/>
    <col min="13580" max="13580" width="11.5546875" style="1" customWidth="1"/>
    <col min="13581" max="13597" width="6.5546875" style="1" customWidth="1"/>
    <col min="13598" max="13598" width="21.109375" style="1" customWidth="1"/>
    <col min="13599" max="13599" width="15" style="1" customWidth="1"/>
    <col min="13600" max="13600" width="14" style="1" customWidth="1"/>
    <col min="13601" max="13601" width="13" style="1" customWidth="1"/>
    <col min="13602" max="13602" width="12" style="1" customWidth="1"/>
    <col min="13603" max="13603" width="11" style="1" customWidth="1"/>
    <col min="13604" max="13604" width="10.109375" style="1" customWidth="1"/>
    <col min="13605" max="13605" width="9.109375" style="1" customWidth="1"/>
    <col min="13606" max="13606" width="8.109375" style="1" customWidth="1"/>
    <col min="13607" max="13607" width="7.109375" style="1" customWidth="1"/>
    <col min="13608" max="13608" width="6.109375" style="1" customWidth="1"/>
    <col min="13609" max="13610" width="5.109375" style="1" customWidth="1"/>
    <col min="13611" max="13611" width="36.6640625" style="1" customWidth="1"/>
    <col min="13612" max="13617" width="5.109375" style="1" customWidth="1"/>
    <col min="13618" max="13631" width="6.109375" style="1" customWidth="1"/>
    <col min="13632" max="13633" width="7.109375" style="1" customWidth="1"/>
    <col min="13634" max="13634" width="6.109375" style="1" customWidth="1"/>
    <col min="13635" max="13637" width="7.109375" style="1" customWidth="1"/>
    <col min="13638" max="13638" width="55" style="1" customWidth="1"/>
    <col min="13639" max="13657" width="5.109375" style="1" customWidth="1"/>
    <col min="13658" max="13824" width="8.5546875" style="1"/>
    <col min="13825" max="13825" width="12.44140625" style="1" customWidth="1"/>
    <col min="13826" max="13826" width="12.33203125" style="1" customWidth="1"/>
    <col min="13827" max="13827" width="13.44140625" style="1" customWidth="1"/>
    <col min="13828" max="13828" width="15.5546875" style="1" customWidth="1"/>
    <col min="13829" max="13829" width="9.109375" style="1" customWidth="1"/>
    <col min="13830" max="13830" width="7.88671875" style="1" customWidth="1"/>
    <col min="13831" max="13831" width="9.109375" style="1" customWidth="1"/>
    <col min="13832" max="13832" width="6.6640625" style="1" customWidth="1"/>
    <col min="13833" max="13833" width="14" style="1" customWidth="1"/>
    <col min="13834" max="13835" width="6.5546875" style="1" customWidth="1"/>
    <col min="13836" max="13836" width="11.5546875" style="1" customWidth="1"/>
    <col min="13837" max="13853" width="6.5546875" style="1" customWidth="1"/>
    <col min="13854" max="13854" width="21.109375" style="1" customWidth="1"/>
    <col min="13855" max="13855" width="15" style="1" customWidth="1"/>
    <col min="13856" max="13856" width="14" style="1" customWidth="1"/>
    <col min="13857" max="13857" width="13" style="1" customWidth="1"/>
    <col min="13858" max="13858" width="12" style="1" customWidth="1"/>
    <col min="13859" max="13859" width="11" style="1" customWidth="1"/>
    <col min="13860" max="13860" width="10.109375" style="1" customWidth="1"/>
    <col min="13861" max="13861" width="9.109375" style="1" customWidth="1"/>
    <col min="13862" max="13862" width="8.109375" style="1" customWidth="1"/>
    <col min="13863" max="13863" width="7.109375" style="1" customWidth="1"/>
    <col min="13864" max="13864" width="6.109375" style="1" customWidth="1"/>
    <col min="13865" max="13866" width="5.109375" style="1" customWidth="1"/>
    <col min="13867" max="13867" width="36.6640625" style="1" customWidth="1"/>
    <col min="13868" max="13873" width="5.109375" style="1" customWidth="1"/>
    <col min="13874" max="13887" width="6.109375" style="1" customWidth="1"/>
    <col min="13888" max="13889" width="7.109375" style="1" customWidth="1"/>
    <col min="13890" max="13890" width="6.109375" style="1" customWidth="1"/>
    <col min="13891" max="13893" width="7.109375" style="1" customWidth="1"/>
    <col min="13894" max="13894" width="55" style="1" customWidth="1"/>
    <col min="13895" max="13913" width="5.109375" style="1" customWidth="1"/>
    <col min="13914" max="14080" width="8.5546875" style="1"/>
    <col min="14081" max="14081" width="12.44140625" style="1" customWidth="1"/>
    <col min="14082" max="14082" width="12.33203125" style="1" customWidth="1"/>
    <col min="14083" max="14083" width="13.44140625" style="1" customWidth="1"/>
    <col min="14084" max="14084" width="15.5546875" style="1" customWidth="1"/>
    <col min="14085" max="14085" width="9.109375" style="1" customWidth="1"/>
    <col min="14086" max="14086" width="7.88671875" style="1" customWidth="1"/>
    <col min="14087" max="14087" width="9.109375" style="1" customWidth="1"/>
    <col min="14088" max="14088" width="6.6640625" style="1" customWidth="1"/>
    <col min="14089" max="14089" width="14" style="1" customWidth="1"/>
    <col min="14090" max="14091" width="6.5546875" style="1" customWidth="1"/>
    <col min="14092" max="14092" width="11.5546875" style="1" customWidth="1"/>
    <col min="14093" max="14109" width="6.5546875" style="1" customWidth="1"/>
    <col min="14110" max="14110" width="21.109375" style="1" customWidth="1"/>
    <col min="14111" max="14111" width="15" style="1" customWidth="1"/>
    <col min="14112" max="14112" width="14" style="1" customWidth="1"/>
    <col min="14113" max="14113" width="13" style="1" customWidth="1"/>
    <col min="14114" max="14114" width="12" style="1" customWidth="1"/>
    <col min="14115" max="14115" width="11" style="1" customWidth="1"/>
    <col min="14116" max="14116" width="10.109375" style="1" customWidth="1"/>
    <col min="14117" max="14117" width="9.109375" style="1" customWidth="1"/>
    <col min="14118" max="14118" width="8.109375" style="1" customWidth="1"/>
    <col min="14119" max="14119" width="7.109375" style="1" customWidth="1"/>
    <col min="14120" max="14120" width="6.109375" style="1" customWidth="1"/>
    <col min="14121" max="14122" width="5.109375" style="1" customWidth="1"/>
    <col min="14123" max="14123" width="36.6640625" style="1" customWidth="1"/>
    <col min="14124" max="14129" width="5.109375" style="1" customWidth="1"/>
    <col min="14130" max="14143" width="6.109375" style="1" customWidth="1"/>
    <col min="14144" max="14145" width="7.109375" style="1" customWidth="1"/>
    <col min="14146" max="14146" width="6.109375" style="1" customWidth="1"/>
    <col min="14147" max="14149" width="7.109375" style="1" customWidth="1"/>
    <col min="14150" max="14150" width="55" style="1" customWidth="1"/>
    <col min="14151" max="14169" width="5.109375" style="1" customWidth="1"/>
    <col min="14170" max="14336" width="8.5546875" style="1"/>
    <col min="14337" max="14337" width="12.44140625" style="1" customWidth="1"/>
    <col min="14338" max="14338" width="12.33203125" style="1" customWidth="1"/>
    <col min="14339" max="14339" width="13.44140625" style="1" customWidth="1"/>
    <col min="14340" max="14340" width="15.5546875" style="1" customWidth="1"/>
    <col min="14341" max="14341" width="9.109375" style="1" customWidth="1"/>
    <col min="14342" max="14342" width="7.88671875" style="1" customWidth="1"/>
    <col min="14343" max="14343" width="9.109375" style="1" customWidth="1"/>
    <col min="14344" max="14344" width="6.6640625" style="1" customWidth="1"/>
    <col min="14345" max="14345" width="14" style="1" customWidth="1"/>
    <col min="14346" max="14347" width="6.5546875" style="1" customWidth="1"/>
    <col min="14348" max="14348" width="11.5546875" style="1" customWidth="1"/>
    <col min="14349" max="14365" width="6.5546875" style="1" customWidth="1"/>
    <col min="14366" max="14366" width="21.109375" style="1" customWidth="1"/>
    <col min="14367" max="14367" width="15" style="1" customWidth="1"/>
    <col min="14368" max="14368" width="14" style="1" customWidth="1"/>
    <col min="14369" max="14369" width="13" style="1" customWidth="1"/>
    <col min="14370" max="14370" width="12" style="1" customWidth="1"/>
    <col min="14371" max="14371" width="11" style="1" customWidth="1"/>
    <col min="14372" max="14372" width="10.109375" style="1" customWidth="1"/>
    <col min="14373" max="14373" width="9.109375" style="1" customWidth="1"/>
    <col min="14374" max="14374" width="8.109375" style="1" customWidth="1"/>
    <col min="14375" max="14375" width="7.109375" style="1" customWidth="1"/>
    <col min="14376" max="14376" width="6.109375" style="1" customWidth="1"/>
    <col min="14377" max="14378" width="5.109375" style="1" customWidth="1"/>
    <col min="14379" max="14379" width="36.6640625" style="1" customWidth="1"/>
    <col min="14380" max="14385" width="5.109375" style="1" customWidth="1"/>
    <col min="14386" max="14399" width="6.109375" style="1" customWidth="1"/>
    <col min="14400" max="14401" width="7.109375" style="1" customWidth="1"/>
    <col min="14402" max="14402" width="6.109375" style="1" customWidth="1"/>
    <col min="14403" max="14405" width="7.109375" style="1" customWidth="1"/>
    <col min="14406" max="14406" width="55" style="1" customWidth="1"/>
    <col min="14407" max="14425" width="5.109375" style="1" customWidth="1"/>
    <col min="14426" max="14592" width="8.5546875" style="1"/>
    <col min="14593" max="14593" width="12.44140625" style="1" customWidth="1"/>
    <col min="14594" max="14594" width="12.33203125" style="1" customWidth="1"/>
    <col min="14595" max="14595" width="13.44140625" style="1" customWidth="1"/>
    <col min="14596" max="14596" width="15.5546875" style="1" customWidth="1"/>
    <col min="14597" max="14597" width="9.109375" style="1" customWidth="1"/>
    <col min="14598" max="14598" width="7.88671875" style="1" customWidth="1"/>
    <col min="14599" max="14599" width="9.109375" style="1" customWidth="1"/>
    <col min="14600" max="14600" width="6.6640625" style="1" customWidth="1"/>
    <col min="14601" max="14601" width="14" style="1" customWidth="1"/>
    <col min="14602" max="14603" width="6.5546875" style="1" customWidth="1"/>
    <col min="14604" max="14604" width="11.5546875" style="1" customWidth="1"/>
    <col min="14605" max="14621" width="6.5546875" style="1" customWidth="1"/>
    <col min="14622" max="14622" width="21.109375" style="1" customWidth="1"/>
    <col min="14623" max="14623" width="15" style="1" customWidth="1"/>
    <col min="14624" max="14624" width="14" style="1" customWidth="1"/>
    <col min="14625" max="14625" width="13" style="1" customWidth="1"/>
    <col min="14626" max="14626" width="12" style="1" customWidth="1"/>
    <col min="14627" max="14627" width="11" style="1" customWidth="1"/>
    <col min="14628" max="14628" width="10.109375" style="1" customWidth="1"/>
    <col min="14629" max="14629" width="9.109375" style="1" customWidth="1"/>
    <col min="14630" max="14630" width="8.109375" style="1" customWidth="1"/>
    <col min="14631" max="14631" width="7.109375" style="1" customWidth="1"/>
    <col min="14632" max="14632" width="6.109375" style="1" customWidth="1"/>
    <col min="14633" max="14634" width="5.109375" style="1" customWidth="1"/>
    <col min="14635" max="14635" width="36.6640625" style="1" customWidth="1"/>
    <col min="14636" max="14641" width="5.109375" style="1" customWidth="1"/>
    <col min="14642" max="14655" width="6.109375" style="1" customWidth="1"/>
    <col min="14656" max="14657" width="7.109375" style="1" customWidth="1"/>
    <col min="14658" max="14658" width="6.109375" style="1" customWidth="1"/>
    <col min="14659" max="14661" width="7.109375" style="1" customWidth="1"/>
    <col min="14662" max="14662" width="55" style="1" customWidth="1"/>
    <col min="14663" max="14681" width="5.109375" style="1" customWidth="1"/>
    <col min="14682" max="14848" width="8.5546875" style="1"/>
    <col min="14849" max="14849" width="12.44140625" style="1" customWidth="1"/>
    <col min="14850" max="14850" width="12.33203125" style="1" customWidth="1"/>
    <col min="14851" max="14851" width="13.44140625" style="1" customWidth="1"/>
    <col min="14852" max="14852" width="15.5546875" style="1" customWidth="1"/>
    <col min="14853" max="14853" width="9.109375" style="1" customWidth="1"/>
    <col min="14854" max="14854" width="7.88671875" style="1" customWidth="1"/>
    <col min="14855" max="14855" width="9.109375" style="1" customWidth="1"/>
    <col min="14856" max="14856" width="6.6640625" style="1" customWidth="1"/>
    <col min="14857" max="14857" width="14" style="1" customWidth="1"/>
    <col min="14858" max="14859" width="6.5546875" style="1" customWidth="1"/>
    <col min="14860" max="14860" width="11.5546875" style="1" customWidth="1"/>
    <col min="14861" max="14877" width="6.5546875" style="1" customWidth="1"/>
    <col min="14878" max="14878" width="21.109375" style="1" customWidth="1"/>
    <col min="14879" max="14879" width="15" style="1" customWidth="1"/>
    <col min="14880" max="14880" width="14" style="1" customWidth="1"/>
    <col min="14881" max="14881" width="13" style="1" customWidth="1"/>
    <col min="14882" max="14882" width="12" style="1" customWidth="1"/>
    <col min="14883" max="14883" width="11" style="1" customWidth="1"/>
    <col min="14884" max="14884" width="10.109375" style="1" customWidth="1"/>
    <col min="14885" max="14885" width="9.109375" style="1" customWidth="1"/>
    <col min="14886" max="14886" width="8.109375" style="1" customWidth="1"/>
    <col min="14887" max="14887" width="7.109375" style="1" customWidth="1"/>
    <col min="14888" max="14888" width="6.109375" style="1" customWidth="1"/>
    <col min="14889" max="14890" width="5.109375" style="1" customWidth="1"/>
    <col min="14891" max="14891" width="36.6640625" style="1" customWidth="1"/>
    <col min="14892" max="14897" width="5.109375" style="1" customWidth="1"/>
    <col min="14898" max="14911" width="6.109375" style="1" customWidth="1"/>
    <col min="14912" max="14913" width="7.109375" style="1" customWidth="1"/>
    <col min="14914" max="14914" width="6.109375" style="1" customWidth="1"/>
    <col min="14915" max="14917" width="7.109375" style="1" customWidth="1"/>
    <col min="14918" max="14918" width="55" style="1" customWidth="1"/>
    <col min="14919" max="14937" width="5.109375" style="1" customWidth="1"/>
    <col min="14938" max="15104" width="8.5546875" style="1"/>
    <col min="15105" max="15105" width="12.44140625" style="1" customWidth="1"/>
    <col min="15106" max="15106" width="12.33203125" style="1" customWidth="1"/>
    <col min="15107" max="15107" width="13.44140625" style="1" customWidth="1"/>
    <col min="15108" max="15108" width="15.5546875" style="1" customWidth="1"/>
    <col min="15109" max="15109" width="9.109375" style="1" customWidth="1"/>
    <col min="15110" max="15110" width="7.88671875" style="1" customWidth="1"/>
    <col min="15111" max="15111" width="9.109375" style="1" customWidth="1"/>
    <col min="15112" max="15112" width="6.6640625" style="1" customWidth="1"/>
    <col min="15113" max="15113" width="14" style="1" customWidth="1"/>
    <col min="15114" max="15115" width="6.5546875" style="1" customWidth="1"/>
    <col min="15116" max="15116" width="11.5546875" style="1" customWidth="1"/>
    <col min="15117" max="15133" width="6.5546875" style="1" customWidth="1"/>
    <col min="15134" max="15134" width="21.109375" style="1" customWidth="1"/>
    <col min="15135" max="15135" width="15" style="1" customWidth="1"/>
    <col min="15136" max="15136" width="14" style="1" customWidth="1"/>
    <col min="15137" max="15137" width="13" style="1" customWidth="1"/>
    <col min="15138" max="15138" width="12" style="1" customWidth="1"/>
    <col min="15139" max="15139" width="11" style="1" customWidth="1"/>
    <col min="15140" max="15140" width="10.109375" style="1" customWidth="1"/>
    <col min="15141" max="15141" width="9.109375" style="1" customWidth="1"/>
    <col min="15142" max="15142" width="8.109375" style="1" customWidth="1"/>
    <col min="15143" max="15143" width="7.109375" style="1" customWidth="1"/>
    <col min="15144" max="15144" width="6.109375" style="1" customWidth="1"/>
    <col min="15145" max="15146" width="5.109375" style="1" customWidth="1"/>
    <col min="15147" max="15147" width="36.6640625" style="1" customWidth="1"/>
    <col min="15148" max="15153" width="5.109375" style="1" customWidth="1"/>
    <col min="15154" max="15167" width="6.109375" style="1" customWidth="1"/>
    <col min="15168" max="15169" width="7.109375" style="1" customWidth="1"/>
    <col min="15170" max="15170" width="6.109375" style="1" customWidth="1"/>
    <col min="15171" max="15173" width="7.109375" style="1" customWidth="1"/>
    <col min="15174" max="15174" width="55" style="1" customWidth="1"/>
    <col min="15175" max="15193" width="5.109375" style="1" customWidth="1"/>
    <col min="15194" max="15360" width="8.5546875" style="1"/>
    <col min="15361" max="15361" width="12.44140625" style="1" customWidth="1"/>
    <col min="15362" max="15362" width="12.33203125" style="1" customWidth="1"/>
    <col min="15363" max="15363" width="13.44140625" style="1" customWidth="1"/>
    <col min="15364" max="15364" width="15.5546875" style="1" customWidth="1"/>
    <col min="15365" max="15365" width="9.109375" style="1" customWidth="1"/>
    <col min="15366" max="15366" width="7.88671875" style="1" customWidth="1"/>
    <col min="15367" max="15367" width="9.109375" style="1" customWidth="1"/>
    <col min="15368" max="15368" width="6.6640625" style="1" customWidth="1"/>
    <col min="15369" max="15369" width="14" style="1" customWidth="1"/>
    <col min="15370" max="15371" width="6.5546875" style="1" customWidth="1"/>
    <col min="15372" max="15372" width="11.5546875" style="1" customWidth="1"/>
    <col min="15373" max="15389" width="6.5546875" style="1" customWidth="1"/>
    <col min="15390" max="15390" width="21.109375" style="1" customWidth="1"/>
    <col min="15391" max="15391" width="15" style="1" customWidth="1"/>
    <col min="15392" max="15392" width="14" style="1" customWidth="1"/>
    <col min="15393" max="15393" width="13" style="1" customWidth="1"/>
    <col min="15394" max="15394" width="12" style="1" customWidth="1"/>
    <col min="15395" max="15395" width="11" style="1" customWidth="1"/>
    <col min="15396" max="15396" width="10.109375" style="1" customWidth="1"/>
    <col min="15397" max="15397" width="9.109375" style="1" customWidth="1"/>
    <col min="15398" max="15398" width="8.109375" style="1" customWidth="1"/>
    <col min="15399" max="15399" width="7.109375" style="1" customWidth="1"/>
    <col min="15400" max="15400" width="6.109375" style="1" customWidth="1"/>
    <col min="15401" max="15402" width="5.109375" style="1" customWidth="1"/>
    <col min="15403" max="15403" width="36.6640625" style="1" customWidth="1"/>
    <col min="15404" max="15409" width="5.109375" style="1" customWidth="1"/>
    <col min="15410" max="15423" width="6.109375" style="1" customWidth="1"/>
    <col min="15424" max="15425" width="7.109375" style="1" customWidth="1"/>
    <col min="15426" max="15426" width="6.109375" style="1" customWidth="1"/>
    <col min="15427" max="15429" width="7.109375" style="1" customWidth="1"/>
    <col min="15430" max="15430" width="55" style="1" customWidth="1"/>
    <col min="15431" max="15449" width="5.109375" style="1" customWidth="1"/>
    <col min="15450" max="15616" width="8.5546875" style="1"/>
    <col min="15617" max="15617" width="12.44140625" style="1" customWidth="1"/>
    <col min="15618" max="15618" width="12.33203125" style="1" customWidth="1"/>
    <col min="15619" max="15619" width="13.44140625" style="1" customWidth="1"/>
    <col min="15620" max="15620" width="15.5546875" style="1" customWidth="1"/>
    <col min="15621" max="15621" width="9.109375" style="1" customWidth="1"/>
    <col min="15622" max="15622" width="7.88671875" style="1" customWidth="1"/>
    <col min="15623" max="15623" width="9.109375" style="1" customWidth="1"/>
    <col min="15624" max="15624" width="6.6640625" style="1" customWidth="1"/>
    <col min="15625" max="15625" width="14" style="1" customWidth="1"/>
    <col min="15626" max="15627" width="6.5546875" style="1" customWidth="1"/>
    <col min="15628" max="15628" width="11.5546875" style="1" customWidth="1"/>
    <col min="15629" max="15645" width="6.5546875" style="1" customWidth="1"/>
    <col min="15646" max="15646" width="21.109375" style="1" customWidth="1"/>
    <col min="15647" max="15647" width="15" style="1" customWidth="1"/>
    <col min="15648" max="15648" width="14" style="1" customWidth="1"/>
    <col min="15649" max="15649" width="13" style="1" customWidth="1"/>
    <col min="15650" max="15650" width="12" style="1" customWidth="1"/>
    <col min="15651" max="15651" width="11" style="1" customWidth="1"/>
    <col min="15652" max="15652" width="10.109375" style="1" customWidth="1"/>
    <col min="15653" max="15653" width="9.109375" style="1" customWidth="1"/>
    <col min="15654" max="15654" width="8.109375" style="1" customWidth="1"/>
    <col min="15655" max="15655" width="7.109375" style="1" customWidth="1"/>
    <col min="15656" max="15656" width="6.109375" style="1" customWidth="1"/>
    <col min="15657" max="15658" width="5.109375" style="1" customWidth="1"/>
    <col min="15659" max="15659" width="36.6640625" style="1" customWidth="1"/>
    <col min="15660" max="15665" width="5.109375" style="1" customWidth="1"/>
    <col min="15666" max="15679" width="6.109375" style="1" customWidth="1"/>
    <col min="15680" max="15681" width="7.109375" style="1" customWidth="1"/>
    <col min="15682" max="15682" width="6.109375" style="1" customWidth="1"/>
    <col min="15683" max="15685" width="7.109375" style="1" customWidth="1"/>
    <col min="15686" max="15686" width="55" style="1" customWidth="1"/>
    <col min="15687" max="15705" width="5.109375" style="1" customWidth="1"/>
    <col min="15706" max="15872" width="8.5546875" style="1"/>
    <col min="15873" max="15873" width="12.44140625" style="1" customWidth="1"/>
    <col min="15874" max="15874" width="12.33203125" style="1" customWidth="1"/>
    <col min="15875" max="15875" width="13.44140625" style="1" customWidth="1"/>
    <col min="15876" max="15876" width="15.5546875" style="1" customWidth="1"/>
    <col min="15877" max="15877" width="9.109375" style="1" customWidth="1"/>
    <col min="15878" max="15878" width="7.88671875" style="1" customWidth="1"/>
    <col min="15879" max="15879" width="9.109375" style="1" customWidth="1"/>
    <col min="15880" max="15880" width="6.6640625" style="1" customWidth="1"/>
    <col min="15881" max="15881" width="14" style="1" customWidth="1"/>
    <col min="15882" max="15883" width="6.5546875" style="1" customWidth="1"/>
    <col min="15884" max="15884" width="11.5546875" style="1" customWidth="1"/>
    <col min="15885" max="15901" width="6.5546875" style="1" customWidth="1"/>
    <col min="15902" max="15902" width="21.109375" style="1" customWidth="1"/>
    <col min="15903" max="15903" width="15" style="1" customWidth="1"/>
    <col min="15904" max="15904" width="14" style="1" customWidth="1"/>
    <col min="15905" max="15905" width="13" style="1" customWidth="1"/>
    <col min="15906" max="15906" width="12" style="1" customWidth="1"/>
    <col min="15907" max="15907" width="11" style="1" customWidth="1"/>
    <col min="15908" max="15908" width="10.109375" style="1" customWidth="1"/>
    <col min="15909" max="15909" width="9.109375" style="1" customWidth="1"/>
    <col min="15910" max="15910" width="8.109375" style="1" customWidth="1"/>
    <col min="15911" max="15911" width="7.109375" style="1" customWidth="1"/>
    <col min="15912" max="15912" width="6.109375" style="1" customWidth="1"/>
    <col min="15913" max="15914" width="5.109375" style="1" customWidth="1"/>
    <col min="15915" max="15915" width="36.6640625" style="1" customWidth="1"/>
    <col min="15916" max="15921" width="5.109375" style="1" customWidth="1"/>
    <col min="15922" max="15935" width="6.109375" style="1" customWidth="1"/>
    <col min="15936" max="15937" width="7.109375" style="1" customWidth="1"/>
    <col min="15938" max="15938" width="6.109375" style="1" customWidth="1"/>
    <col min="15939" max="15941" width="7.109375" style="1" customWidth="1"/>
    <col min="15942" max="15942" width="55" style="1" customWidth="1"/>
    <col min="15943" max="15961" width="5.109375" style="1" customWidth="1"/>
    <col min="15962" max="16128" width="8.5546875" style="1"/>
    <col min="16129" max="16129" width="12.44140625" style="1" customWidth="1"/>
    <col min="16130" max="16130" width="12.33203125" style="1" customWidth="1"/>
    <col min="16131" max="16131" width="13.44140625" style="1" customWidth="1"/>
    <col min="16132" max="16132" width="15.5546875" style="1" customWidth="1"/>
    <col min="16133" max="16133" width="9.109375" style="1" customWidth="1"/>
    <col min="16134" max="16134" width="7.88671875" style="1" customWidth="1"/>
    <col min="16135" max="16135" width="9.109375" style="1" customWidth="1"/>
    <col min="16136" max="16136" width="6.6640625" style="1" customWidth="1"/>
    <col min="16137" max="16137" width="14" style="1" customWidth="1"/>
    <col min="16138" max="16139" width="6.5546875" style="1" customWidth="1"/>
    <col min="16140" max="16140" width="11.5546875" style="1" customWidth="1"/>
    <col min="16141" max="16157" width="6.5546875" style="1" customWidth="1"/>
    <col min="16158" max="16158" width="21.109375" style="1" customWidth="1"/>
    <col min="16159" max="16159" width="15" style="1" customWidth="1"/>
    <col min="16160" max="16160" width="14" style="1" customWidth="1"/>
    <col min="16161" max="16161" width="13" style="1" customWidth="1"/>
    <col min="16162" max="16162" width="12" style="1" customWidth="1"/>
    <col min="16163" max="16163" width="11" style="1" customWidth="1"/>
    <col min="16164" max="16164" width="10.109375" style="1" customWidth="1"/>
    <col min="16165" max="16165" width="9.109375" style="1" customWidth="1"/>
    <col min="16166" max="16166" width="8.109375" style="1" customWidth="1"/>
    <col min="16167" max="16167" width="7.109375" style="1" customWidth="1"/>
    <col min="16168" max="16168" width="6.109375" style="1" customWidth="1"/>
    <col min="16169" max="16170" width="5.109375" style="1" customWidth="1"/>
    <col min="16171" max="16171" width="36.6640625" style="1" customWidth="1"/>
    <col min="16172" max="16177" width="5.109375" style="1" customWidth="1"/>
    <col min="16178" max="16191" width="6.109375" style="1" customWidth="1"/>
    <col min="16192" max="16193" width="7.109375" style="1" customWidth="1"/>
    <col min="16194" max="16194" width="6.109375" style="1" customWidth="1"/>
    <col min="16195" max="16197" width="7.109375" style="1" customWidth="1"/>
    <col min="16198" max="16198" width="55" style="1" customWidth="1"/>
    <col min="16199" max="16217" width="5.109375" style="1" customWidth="1"/>
    <col min="16218" max="16384" width="8.5546875" style="1"/>
  </cols>
  <sheetData>
    <row r="1" spans="1:89" x14ac:dyDescent="0.25">
      <c r="AP1" s="2"/>
      <c r="AQ1" s="2"/>
      <c r="AR1" s="2"/>
      <c r="AS1" s="2"/>
      <c r="AT1" s="2"/>
      <c r="AU1" s="2"/>
      <c r="AV1" s="2"/>
      <c r="AW1" s="2"/>
    </row>
    <row r="2" spans="1:89" x14ac:dyDescent="0.25">
      <c r="C2" s="3" t="s">
        <v>87</v>
      </c>
      <c r="I2" s="3" t="s">
        <v>0</v>
      </c>
      <c r="AP2" s="2"/>
      <c r="AQ2" s="2"/>
      <c r="AR2" s="2"/>
      <c r="AS2" s="2"/>
      <c r="AT2" s="2"/>
      <c r="AU2" s="2"/>
      <c r="AV2" s="2"/>
      <c r="AW2" s="2"/>
    </row>
    <row r="3" spans="1:89" x14ac:dyDescent="0.25">
      <c r="A3" s="3" t="s">
        <v>83</v>
      </c>
      <c r="AP3" s="2"/>
      <c r="AQ3" s="2"/>
      <c r="AR3" s="2"/>
      <c r="AS3" s="2"/>
      <c r="AT3" s="2"/>
      <c r="AU3" s="2"/>
      <c r="AV3" s="2"/>
      <c r="AW3" s="2"/>
    </row>
    <row r="4" spans="1:89" x14ac:dyDescent="0.25">
      <c r="I4" s="3" t="s">
        <v>2</v>
      </c>
      <c r="L4" s="4">
        <v>200000000000000</v>
      </c>
      <c r="M4" s="3" t="s">
        <v>3</v>
      </c>
      <c r="AP4" s="2"/>
      <c r="AQ4" s="2"/>
      <c r="AR4" s="2"/>
      <c r="AS4" s="2"/>
      <c r="AT4" s="2"/>
      <c r="AU4" s="2"/>
      <c r="AV4" s="2"/>
      <c r="AW4" s="2"/>
    </row>
    <row r="5" spans="1:89" ht="14.4" x14ac:dyDescent="0.3">
      <c r="A5" t="s">
        <v>85</v>
      </c>
      <c r="B5" s="3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P5" s="2"/>
      <c r="AR5" s="2"/>
      <c r="AS5" s="2"/>
      <c r="AT5" s="2"/>
      <c r="AU5" s="2"/>
      <c r="AV5" s="2"/>
      <c r="AW5" s="2"/>
    </row>
    <row r="6" spans="1:89" x14ac:dyDescent="0.25">
      <c r="B6" s="33" t="s">
        <v>84</v>
      </c>
      <c r="C6" s="3"/>
      <c r="I6" s="3" t="s">
        <v>4</v>
      </c>
      <c r="J6" s="5">
        <v>0</v>
      </c>
      <c r="K6" s="5">
        <v>0</v>
      </c>
      <c r="L6" s="5">
        <v>0.01</v>
      </c>
      <c r="M6" s="5">
        <v>0.02</v>
      </c>
      <c r="N6" s="5">
        <v>0.02</v>
      </c>
      <c r="O6" s="5">
        <v>0.03</v>
      </c>
      <c r="P6" s="5">
        <v>7.0000000000000007E-2</v>
      </c>
      <c r="Q6" s="1">
        <v>0.08</v>
      </c>
      <c r="R6" s="1">
        <v>0.15</v>
      </c>
      <c r="S6" s="5">
        <v>0.13</v>
      </c>
      <c r="T6" s="5">
        <v>0.11</v>
      </c>
      <c r="U6" s="5">
        <v>0.08</v>
      </c>
      <c r="V6" s="5">
        <v>7.0000000000000007E-2</v>
      </c>
      <c r="W6" s="5">
        <v>0.06</v>
      </c>
      <c r="X6" s="5">
        <v>0.06</v>
      </c>
      <c r="Y6" s="5">
        <v>0.05</v>
      </c>
      <c r="Z6" s="5">
        <v>3.5000000000000003E-2</v>
      </c>
      <c r="AA6" s="5">
        <v>2.5000000000000001E-2</v>
      </c>
      <c r="AB6" s="5">
        <v>0</v>
      </c>
      <c r="AC6" s="5">
        <v>0</v>
      </c>
      <c r="AD6" s="5">
        <v>0</v>
      </c>
      <c r="AE6" s="6">
        <f>SUM(J6:AD6)</f>
        <v>1.0000000000000002</v>
      </c>
      <c r="AP6" s="2"/>
      <c r="AQ6" s="3"/>
      <c r="AR6" s="2"/>
      <c r="AS6" s="2"/>
      <c r="AT6" s="2"/>
      <c r="AU6" s="2"/>
      <c r="AV6" s="2"/>
      <c r="AW6" s="2"/>
    </row>
    <row r="7" spans="1:89" x14ac:dyDescent="0.25">
      <c r="D7" s="3"/>
      <c r="I7" s="3" t="s">
        <v>5</v>
      </c>
      <c r="J7" s="5">
        <v>38</v>
      </c>
      <c r="K7" s="5">
        <f>J7+2</f>
        <v>40</v>
      </c>
      <c r="L7" s="5">
        <f t="shared" ref="L7:AC7" si="0">K7+2</f>
        <v>42</v>
      </c>
      <c r="M7" s="5">
        <f t="shared" si="0"/>
        <v>44</v>
      </c>
      <c r="N7" s="5">
        <f t="shared" si="0"/>
        <v>46</v>
      </c>
      <c r="O7" s="5">
        <f t="shared" si="0"/>
        <v>48</v>
      </c>
      <c r="P7" s="5">
        <f t="shared" si="0"/>
        <v>50</v>
      </c>
      <c r="Q7" s="5">
        <f t="shared" si="0"/>
        <v>52</v>
      </c>
      <c r="R7" s="5">
        <f t="shared" si="0"/>
        <v>54</v>
      </c>
      <c r="S7" s="5">
        <f t="shared" si="0"/>
        <v>56</v>
      </c>
      <c r="T7" s="5">
        <f t="shared" si="0"/>
        <v>58</v>
      </c>
      <c r="U7" s="5">
        <f t="shared" si="0"/>
        <v>60</v>
      </c>
      <c r="V7" s="5">
        <f t="shared" si="0"/>
        <v>62</v>
      </c>
      <c r="W7" s="5">
        <f t="shared" si="0"/>
        <v>64</v>
      </c>
      <c r="X7" s="5">
        <f t="shared" si="0"/>
        <v>66</v>
      </c>
      <c r="Y7" s="5">
        <f t="shared" si="0"/>
        <v>68</v>
      </c>
      <c r="Z7" s="5">
        <f t="shared" si="0"/>
        <v>70</v>
      </c>
      <c r="AA7" s="5">
        <f t="shared" si="0"/>
        <v>72</v>
      </c>
      <c r="AB7" s="5">
        <f t="shared" si="0"/>
        <v>74</v>
      </c>
      <c r="AC7" s="5">
        <f t="shared" si="0"/>
        <v>76</v>
      </c>
      <c r="AP7" s="2"/>
      <c r="AQ7" s="3"/>
      <c r="AR7" s="2"/>
      <c r="AS7" s="2"/>
      <c r="AT7" s="2"/>
      <c r="AU7" s="2"/>
      <c r="AV7" s="2"/>
      <c r="AW7" s="2"/>
    </row>
    <row r="8" spans="1:89" x14ac:dyDescent="0.25">
      <c r="C8" s="7"/>
      <c r="I8" s="3" t="s">
        <v>6</v>
      </c>
      <c r="J8" s="8">
        <f t="shared" ref="J8:AC8" si="1">J7*1000/1.987</f>
        <v>19124.308002013084</v>
      </c>
      <c r="K8" s="8">
        <f t="shared" si="1"/>
        <v>20130.850528434825</v>
      </c>
      <c r="L8" s="8">
        <f t="shared" si="1"/>
        <v>21137.393054856566</v>
      </c>
      <c r="M8" s="8">
        <f t="shared" si="1"/>
        <v>22143.935581278307</v>
      </c>
      <c r="N8" s="8">
        <f t="shared" si="1"/>
        <v>23150.478107700048</v>
      </c>
      <c r="O8" s="8">
        <f t="shared" si="1"/>
        <v>24157.020634121789</v>
      </c>
      <c r="P8" s="8">
        <f t="shared" si="1"/>
        <v>25163.56316054353</v>
      </c>
      <c r="Q8" s="8">
        <f t="shared" si="1"/>
        <v>26170.105686965271</v>
      </c>
      <c r="R8" s="8">
        <f t="shared" si="1"/>
        <v>27176.648213387016</v>
      </c>
      <c r="S8" s="8">
        <f t="shared" si="1"/>
        <v>28183.190739808757</v>
      </c>
      <c r="T8" s="8">
        <f t="shared" si="1"/>
        <v>29189.733266230498</v>
      </c>
      <c r="U8" s="8">
        <f t="shared" si="1"/>
        <v>30196.275792652239</v>
      </c>
      <c r="V8" s="8">
        <f t="shared" si="1"/>
        <v>31202.81831907398</v>
      </c>
      <c r="W8" s="8">
        <f t="shared" si="1"/>
        <v>32209.360845495721</v>
      </c>
      <c r="X8" s="8">
        <f t="shared" si="1"/>
        <v>33215.903371917462</v>
      </c>
      <c r="Y8" s="8">
        <f t="shared" si="1"/>
        <v>34222.445898339203</v>
      </c>
      <c r="Z8" s="8">
        <f t="shared" si="1"/>
        <v>35228.988424760944</v>
      </c>
      <c r="AA8" s="8">
        <f t="shared" si="1"/>
        <v>36235.530951182685</v>
      </c>
      <c r="AB8" s="8">
        <f t="shared" si="1"/>
        <v>37242.073477604426</v>
      </c>
      <c r="AC8" s="8">
        <f t="shared" si="1"/>
        <v>38248.616004026168</v>
      </c>
      <c r="AP8" s="2"/>
      <c r="AQ8" s="3"/>
      <c r="AR8" s="2"/>
      <c r="AS8" s="2"/>
      <c r="AT8" s="2"/>
      <c r="AU8" s="2"/>
      <c r="AV8" s="2"/>
      <c r="AW8" s="2"/>
    </row>
    <row r="9" spans="1:89" x14ac:dyDescent="0.25">
      <c r="AP9" s="2"/>
      <c r="AQ9" s="3"/>
      <c r="AR9" s="2"/>
      <c r="AS9" s="2"/>
      <c r="AT9" s="2"/>
      <c r="AU9" s="2"/>
      <c r="AV9" s="2"/>
      <c r="AW9" s="2"/>
    </row>
    <row r="10" spans="1:89" x14ac:dyDescent="0.25">
      <c r="D10" s="3" t="s">
        <v>7</v>
      </c>
      <c r="E10" s="3" t="s">
        <v>8</v>
      </c>
      <c r="I10" s="3" t="s">
        <v>9</v>
      </c>
      <c r="AP10" s="2"/>
      <c r="AQ10" s="3"/>
      <c r="AR10" s="2"/>
      <c r="AS10" s="2"/>
      <c r="AT10" s="2"/>
      <c r="AU10" s="2"/>
      <c r="AV10" s="2"/>
      <c r="AW10" s="2"/>
    </row>
    <row r="11" spans="1:89" x14ac:dyDescent="0.25">
      <c r="A11" s="3" t="s">
        <v>10</v>
      </c>
      <c r="B11" s="3" t="s">
        <v>11</v>
      </c>
      <c r="D11" s="3" t="s">
        <v>12</v>
      </c>
      <c r="E11" s="3" t="s">
        <v>13</v>
      </c>
      <c r="F11" s="3" t="s">
        <v>14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P11" s="2"/>
      <c r="AQ11" s="2"/>
      <c r="AR11" s="2"/>
      <c r="AS11" s="2"/>
      <c r="AT11" s="2"/>
      <c r="AU11" s="2"/>
      <c r="AV11" s="2"/>
      <c r="AW11" s="2"/>
    </row>
    <row r="12" spans="1:89" x14ac:dyDescent="0.25">
      <c r="A12" s="3" t="s">
        <v>15</v>
      </c>
      <c r="B12" s="3" t="s">
        <v>16</v>
      </c>
      <c r="C12" s="3" t="s">
        <v>17</v>
      </c>
      <c r="D12" s="3" t="s">
        <v>18</v>
      </c>
      <c r="E12" s="3" t="s">
        <v>19</v>
      </c>
      <c r="F12" s="3" t="s">
        <v>20</v>
      </c>
      <c r="G12" s="3" t="s">
        <v>21</v>
      </c>
      <c r="H12" s="9"/>
      <c r="I12" s="3" t="s">
        <v>22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3" t="s">
        <v>23</v>
      </c>
      <c r="AP12" s="2"/>
      <c r="AQ12" s="2"/>
      <c r="AR12" s="2"/>
      <c r="AS12" s="2"/>
      <c r="AT12" s="2"/>
      <c r="AU12" s="2"/>
      <c r="AV12" s="2"/>
      <c r="AW12" s="2"/>
      <c r="AX12" s="3" t="s">
        <v>24</v>
      </c>
      <c r="AY12" s="3" t="s">
        <v>24</v>
      </c>
      <c r="AZ12" s="3" t="s">
        <v>24</v>
      </c>
      <c r="BA12" s="3" t="s">
        <v>24</v>
      </c>
      <c r="BB12" s="3" t="s">
        <v>24</v>
      </c>
      <c r="BC12" s="3" t="s">
        <v>24</v>
      </c>
      <c r="BD12" s="3" t="s">
        <v>24</v>
      </c>
      <c r="BE12" s="3" t="s">
        <v>24</v>
      </c>
      <c r="BF12" s="3" t="s">
        <v>24</v>
      </c>
      <c r="BG12" s="3" t="s">
        <v>24</v>
      </c>
      <c r="BH12" s="3" t="s">
        <v>24</v>
      </c>
      <c r="BI12" s="3" t="s">
        <v>24</v>
      </c>
      <c r="BJ12" s="3" t="s">
        <v>24</v>
      </c>
      <c r="BK12" s="3" t="s">
        <v>24</v>
      </c>
      <c r="BL12" s="3" t="s">
        <v>24</v>
      </c>
      <c r="BM12" s="3" t="s">
        <v>24</v>
      </c>
      <c r="BN12" s="3" t="s">
        <v>24</v>
      </c>
      <c r="BO12" s="3" t="s">
        <v>24</v>
      </c>
      <c r="BP12" s="3" t="s">
        <v>24</v>
      </c>
      <c r="BQ12" s="3" t="s">
        <v>24</v>
      </c>
      <c r="BR12" s="3" t="s">
        <v>25</v>
      </c>
    </row>
    <row r="13" spans="1:89" x14ac:dyDescent="0.25">
      <c r="A13" s="5">
        <v>0</v>
      </c>
      <c r="B13" s="5">
        <v>25</v>
      </c>
      <c r="C13" s="8">
        <f t="shared" ref="C13:C76" si="2">B13+273.16</f>
        <v>298.16000000000003</v>
      </c>
      <c r="E13" s="2">
        <f t="shared" ref="E13:E76" si="3">SUM(J13:AC13)</f>
        <v>0</v>
      </c>
      <c r="F13" s="7">
        <f>EXP((-1.9)+3.7*E13)</f>
        <v>0.14956861922263506</v>
      </c>
      <c r="G13" s="7">
        <f t="shared" ref="G13:G76" si="4">LOG10(F13)</f>
        <v>-0.8251595156161784</v>
      </c>
      <c r="H13" s="10"/>
      <c r="I13" s="6">
        <f t="shared" ref="I13:I76" si="5">B13</f>
        <v>25</v>
      </c>
      <c r="J13" s="2">
        <f t="shared" ref="J13:Y20" si="6">J$6*(1-EXP((-AD13)))</f>
        <v>0</v>
      </c>
      <c r="K13" s="2">
        <f t="shared" si="6"/>
        <v>0</v>
      </c>
      <c r="L13" s="2">
        <f t="shared" si="6"/>
        <v>0</v>
      </c>
      <c r="M13" s="2">
        <f t="shared" si="6"/>
        <v>0</v>
      </c>
      <c r="N13" s="2">
        <f t="shared" si="6"/>
        <v>0</v>
      </c>
      <c r="O13" s="2">
        <f t="shared" si="6"/>
        <v>0</v>
      </c>
      <c r="P13" s="2">
        <f t="shared" si="6"/>
        <v>0</v>
      </c>
      <c r="Q13" s="2">
        <f t="shared" si="6"/>
        <v>0</v>
      </c>
      <c r="R13" s="2">
        <f t="shared" si="6"/>
        <v>0</v>
      </c>
      <c r="S13" s="2">
        <f t="shared" si="6"/>
        <v>0</v>
      </c>
      <c r="T13" s="2">
        <f t="shared" si="6"/>
        <v>0</v>
      </c>
      <c r="U13" s="2">
        <f t="shared" si="6"/>
        <v>0</v>
      </c>
      <c r="V13" s="2">
        <f t="shared" si="6"/>
        <v>0</v>
      </c>
      <c r="W13" s="2">
        <f t="shared" si="6"/>
        <v>0</v>
      </c>
      <c r="X13" s="2">
        <f t="shared" si="6"/>
        <v>0</v>
      </c>
      <c r="Y13" s="2">
        <f t="shared" si="6"/>
        <v>0</v>
      </c>
      <c r="Z13" s="2">
        <f t="shared" ref="Z13:AC13" si="7">Z$6*(1-EXP((-AT13)))</f>
        <v>0</v>
      </c>
      <c r="AA13" s="2">
        <f t="shared" si="7"/>
        <v>0</v>
      </c>
      <c r="AB13" s="2">
        <f t="shared" si="7"/>
        <v>0</v>
      </c>
      <c r="AC13" s="2">
        <f t="shared" si="7"/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6">
        <f t="shared" ref="AX13:BM28" si="8">J$8/$C13</f>
        <v>64.141092037875907</v>
      </c>
      <c r="AY13" s="6">
        <f t="shared" si="8"/>
        <v>67.516938987237808</v>
      </c>
      <c r="AZ13" s="6">
        <f t="shared" si="8"/>
        <v>70.892785936599694</v>
      </c>
      <c r="BA13" s="6">
        <f t="shared" si="8"/>
        <v>74.26863288596158</v>
      </c>
      <c r="BB13" s="6">
        <f t="shared" si="8"/>
        <v>77.644479835323466</v>
      </c>
      <c r="BC13" s="6">
        <f t="shared" si="8"/>
        <v>81.020326784685366</v>
      </c>
      <c r="BD13" s="6">
        <f t="shared" si="8"/>
        <v>84.396173734047252</v>
      </c>
      <c r="BE13" s="6">
        <f t="shared" si="8"/>
        <v>87.772020683409139</v>
      </c>
      <c r="BF13" s="6">
        <f t="shared" si="8"/>
        <v>91.147867632771039</v>
      </c>
      <c r="BG13" s="6">
        <f t="shared" si="8"/>
        <v>94.523714582132925</v>
      </c>
      <c r="BH13" s="6">
        <f t="shared" si="8"/>
        <v>97.899561531494825</v>
      </c>
      <c r="BI13" s="6">
        <f t="shared" si="8"/>
        <v>101.27540848085671</v>
      </c>
      <c r="BJ13" s="6">
        <f t="shared" si="8"/>
        <v>104.6512554302186</v>
      </c>
      <c r="BK13" s="6">
        <f t="shared" si="8"/>
        <v>108.02710237958048</v>
      </c>
      <c r="BL13" s="6">
        <f t="shared" si="8"/>
        <v>111.40294932894238</v>
      </c>
      <c r="BM13" s="6">
        <f t="shared" si="8"/>
        <v>114.77879627830427</v>
      </c>
      <c r="BN13" s="6">
        <f t="shared" ref="BN13:BQ28" si="9">Z$8/$C13</f>
        <v>118.15464322766616</v>
      </c>
      <c r="BO13" s="6">
        <f t="shared" si="9"/>
        <v>121.53049017702804</v>
      </c>
      <c r="BP13" s="6">
        <f t="shared" si="9"/>
        <v>124.90633712638994</v>
      </c>
      <c r="BQ13" s="6">
        <f t="shared" si="9"/>
        <v>128.28218407575181</v>
      </c>
      <c r="BR13" s="2">
        <f>$L$4*$C13*EXP((-AX13))*(1-(AX13^4+8.57333*AX13^3+18.05902*AX13^2+8.63476*AX13+0.26777)/(AX13^4+9.57332*AX13^3+25.63295*AX13^2+21.09965*AX13+3.958497))</f>
        <v>1.25625262257653E-13</v>
      </c>
      <c r="BS13" s="2">
        <f t="shared" ref="BS13:CK26" si="10">$L$4*$C13*EXP((-AY13))*(1-(AY13^4+8.57333*AY13^3+18.05902*AY13^2+8.63476*AY13+0.26777)/(AY13^4+9.57332*AY13^3+25.63295*AY13^2+21.09965*AY13+3.958497))</f>
        <v>4.0862776339548873E-15</v>
      </c>
      <c r="BT13" s="2">
        <f t="shared" si="10"/>
        <v>1.3323138919871497E-16</v>
      </c>
      <c r="BU13" s="2">
        <f t="shared" si="10"/>
        <v>4.3533115416260209E-18</v>
      </c>
      <c r="BV13" s="2">
        <f t="shared" si="10"/>
        <v>1.4252344621401631E-19</v>
      </c>
      <c r="BW13" s="2">
        <f t="shared" si="10"/>
        <v>4.6745010095100179E-21</v>
      </c>
      <c r="BX13" s="2">
        <f t="shared" si="10"/>
        <v>1.5356918868544452E-22</v>
      </c>
      <c r="BY13" s="2">
        <f t="shared" si="10"/>
        <v>5.0528630404598459E-24</v>
      </c>
      <c r="BZ13" s="2">
        <f t="shared" si="10"/>
        <v>1.6648933564259233E-25</v>
      </c>
      <c r="CA13" s="2">
        <f t="shared" si="10"/>
        <v>5.4929656430583439E-27</v>
      </c>
      <c r="CB13" s="2">
        <f t="shared" si="10"/>
        <v>1.8145108131525538E-28</v>
      </c>
      <c r="CC13" s="2">
        <f t="shared" si="10"/>
        <v>6.0007983337654787E-30</v>
      </c>
      <c r="CD13" s="2">
        <f t="shared" si="10"/>
        <v>1.9866588574373824E-31</v>
      </c>
      <c r="CE13" s="2">
        <f t="shared" si="10"/>
        <v>6.5837503799044337E-33</v>
      </c>
      <c r="CF13" s="2">
        <f t="shared" si="10"/>
        <v>2.1839004540405903E-34</v>
      </c>
      <c r="CG13" s="2">
        <f t="shared" si="10"/>
        <v>7.2506626502189702E-36</v>
      </c>
      <c r="CH13" s="2">
        <f t="shared" si="10"/>
        <v>2.4092726573738148E-37</v>
      </c>
      <c r="CI13" s="2">
        <f t="shared" si="10"/>
        <v>8.0119354142901091E-39</v>
      </c>
      <c r="CJ13" s="2">
        <f t="shared" si="10"/>
        <v>2.6663283990986005E-40</v>
      </c>
      <c r="CK13" s="2">
        <f t="shared" si="10"/>
        <v>8.8796834535405097E-42</v>
      </c>
    </row>
    <row r="14" spans="1:89" x14ac:dyDescent="0.25">
      <c r="A14" s="5">
        <f>A13+1.5</f>
        <v>1.5</v>
      </c>
      <c r="B14" s="5">
        <f>B13+3</f>
        <v>28</v>
      </c>
      <c r="C14" s="8">
        <f t="shared" si="2"/>
        <v>301.16000000000003</v>
      </c>
      <c r="D14" s="2">
        <f t="shared" ref="D14:D77" si="11">($B14-$B13)/($A14-$A13)/31600000000000</f>
        <v>6.3291139240506327E-14</v>
      </c>
      <c r="E14" s="2">
        <f t="shared" si="3"/>
        <v>2.4051569371050793E-5</v>
      </c>
      <c r="F14" s="2">
        <f t="shared" ref="F14:F77" si="12">EXP((-1.9)+3.7*E14)</f>
        <v>0.14958193004697434</v>
      </c>
      <c r="G14" s="7">
        <f t="shared" si="4"/>
        <v>-0.82512086739990032</v>
      </c>
      <c r="H14" s="10"/>
      <c r="I14" s="6">
        <f t="shared" si="5"/>
        <v>28</v>
      </c>
      <c r="J14" s="2">
        <f t="shared" si="6"/>
        <v>0</v>
      </c>
      <c r="K14" s="2">
        <f t="shared" si="6"/>
        <v>0</v>
      </c>
      <c r="L14" s="2">
        <f t="shared" si="6"/>
        <v>2.2429356784974264E-5</v>
      </c>
      <c r="M14" s="2">
        <f t="shared" si="6"/>
        <v>1.5646023968574064E-6</v>
      </c>
      <c r="N14" s="2">
        <f t="shared" si="6"/>
        <v>5.4518867151909232E-8</v>
      </c>
      <c r="O14" s="2">
        <f t="shared" si="6"/>
        <v>2.8497368731450478E-9</v>
      </c>
      <c r="P14" s="2">
        <f t="shared" si="6"/>
        <v>2.3173265972786796E-10</v>
      </c>
      <c r="Q14" s="2">
        <f t="shared" si="6"/>
        <v>9.2304830445755218E-12</v>
      </c>
      <c r="R14" s="2">
        <f t="shared" si="6"/>
        <v>6.0326743600569444E-13</v>
      </c>
      <c r="S14" s="2">
        <f t="shared" si="6"/>
        <v>1.8228751841320445E-14</v>
      </c>
      <c r="T14" s="2">
        <f t="shared" si="6"/>
        <v>5.3734794391857575E-16</v>
      </c>
      <c r="U14" s="2">
        <f t="shared" si="6"/>
        <v>1.7763568394002505E-17</v>
      </c>
      <c r="V14" s="2">
        <f t="shared" si="6"/>
        <v>0</v>
      </c>
      <c r="W14" s="2">
        <f t="shared" ref="W14:AC15" si="13">IF(AQ1&lt;AQ2,AQ1,0)</f>
        <v>0</v>
      </c>
      <c r="X14" s="2">
        <f t="shared" si="13"/>
        <v>0</v>
      </c>
      <c r="Y14" s="2">
        <f t="shared" si="13"/>
        <v>0</v>
      </c>
      <c r="Z14" s="2">
        <f t="shared" si="13"/>
        <v>0</v>
      </c>
      <c r="AA14" s="2">
        <f t="shared" si="13"/>
        <v>0</v>
      </c>
      <c r="AB14" s="2">
        <f t="shared" si="13"/>
        <v>0</v>
      </c>
      <c r="AC14" s="2">
        <f t="shared" si="13"/>
        <v>0</v>
      </c>
      <c r="AD14" s="2">
        <f t="shared" ref="AD14:AW26" si="14">AD13+(BR14-BR13)/$D14</f>
        <v>1.8503364803296043</v>
      </c>
      <c r="AE14" s="2">
        <f t="shared" si="14"/>
        <v>6.4455136688526718E-2</v>
      </c>
      <c r="AF14" s="2">
        <f t="shared" si="14"/>
        <v>2.2454548262889448E-3</v>
      </c>
      <c r="AG14" s="2">
        <f t="shared" si="14"/>
        <v>7.8233179978293046E-5</v>
      </c>
      <c r="AH14" s="2">
        <f t="shared" si="14"/>
        <v>2.7259470730263262E-6</v>
      </c>
      <c r="AI14" s="2">
        <f t="shared" si="14"/>
        <v>9.4991233625677991E-8</v>
      </c>
      <c r="AJ14" s="2">
        <f t="shared" si="14"/>
        <v>3.3104665425319473E-9</v>
      </c>
      <c r="AK14" s="2">
        <f t="shared" si="14"/>
        <v>1.1538100970416103E-10</v>
      </c>
      <c r="AL14" s="2">
        <f t="shared" si="14"/>
        <v>4.0217846343710077E-12</v>
      </c>
      <c r="AM14" s="2">
        <f t="shared" si="14"/>
        <v>1.4019822380111006E-13</v>
      </c>
      <c r="AN14" s="2">
        <f t="shared" si="14"/>
        <v>4.8877087238065254E-15</v>
      </c>
      <c r="AO14" s="2">
        <f t="shared" si="14"/>
        <v>1.7041471849991589E-16</v>
      </c>
      <c r="AP14" s="2">
        <f t="shared" si="14"/>
        <v>5.942206456730681E-18</v>
      </c>
      <c r="AQ14" s="2">
        <f t="shared" si="14"/>
        <v>2.0721781541369831E-19</v>
      </c>
      <c r="AR14" s="2">
        <f t="shared" si="14"/>
        <v>7.2267832229701054E-21</v>
      </c>
      <c r="AS14" s="2">
        <f t="shared" si="14"/>
        <v>2.5205853528131197E-22</v>
      </c>
      <c r="AT14" s="2">
        <f t="shared" si="14"/>
        <v>8.7921702696547159E-24</v>
      </c>
      <c r="AU14" s="2">
        <f t="shared" si="14"/>
        <v>3.0671070016046846E-25</v>
      </c>
      <c r="AV14" s="2">
        <f t="shared" si="14"/>
        <v>1.070039405060909E-26</v>
      </c>
      <c r="AW14" s="2">
        <f t="shared" si="14"/>
        <v>3.7334339238492278E-28</v>
      </c>
      <c r="AX14" s="6">
        <f t="shared" si="8"/>
        <v>63.50215168685444</v>
      </c>
      <c r="AY14" s="6">
        <f t="shared" si="8"/>
        <v>66.844370196688885</v>
      </c>
      <c r="AZ14" s="6">
        <f t="shared" si="8"/>
        <v>70.186588706523324</v>
      </c>
      <c r="BA14" s="6">
        <f t="shared" si="8"/>
        <v>73.528807216357762</v>
      </c>
      <c r="BB14" s="6">
        <f t="shared" si="8"/>
        <v>76.871025726192215</v>
      </c>
      <c r="BC14" s="6">
        <f t="shared" si="8"/>
        <v>80.213244236026654</v>
      </c>
      <c r="BD14" s="6">
        <f t="shared" si="8"/>
        <v>83.555462745861092</v>
      </c>
      <c r="BE14" s="6">
        <f t="shared" si="8"/>
        <v>86.897681255695545</v>
      </c>
      <c r="BF14" s="6">
        <f t="shared" si="8"/>
        <v>90.239899765529998</v>
      </c>
      <c r="BG14" s="6">
        <f t="shared" si="8"/>
        <v>93.582118275364436</v>
      </c>
      <c r="BH14" s="6">
        <f t="shared" si="8"/>
        <v>96.924336785198889</v>
      </c>
      <c r="BI14" s="6">
        <f t="shared" si="8"/>
        <v>100.26655529503333</v>
      </c>
      <c r="BJ14" s="6">
        <f t="shared" si="8"/>
        <v>103.60877380486777</v>
      </c>
      <c r="BK14" s="6">
        <f t="shared" si="8"/>
        <v>106.95099231470222</v>
      </c>
      <c r="BL14" s="6">
        <f t="shared" si="8"/>
        <v>110.29321082453666</v>
      </c>
      <c r="BM14" s="6">
        <f t="shared" si="8"/>
        <v>113.6354293343711</v>
      </c>
      <c r="BN14" s="6">
        <f t="shared" si="9"/>
        <v>116.97764784420555</v>
      </c>
      <c r="BO14" s="6">
        <f t="shared" si="9"/>
        <v>120.31986635403999</v>
      </c>
      <c r="BP14" s="6">
        <f t="shared" si="9"/>
        <v>123.66208486387443</v>
      </c>
      <c r="BQ14" s="6">
        <f t="shared" si="9"/>
        <v>127.00430337370888</v>
      </c>
      <c r="BR14" s="2">
        <f t="shared" ref="BR14:CB53" si="15">$L$4*$C14*EXP((-AX14))*(1-(AX14^4+8.57333*AX14^3+18.05902*AX14^2+8.63476*AX14+0.26777)/(AX14^4+9.57332*AX14^3+25.63295*AX14^2+21.09965*AX14+3.958497))</f>
        <v>2.4273516607598238E-13</v>
      </c>
      <c r="BS14" s="2">
        <f t="shared" si="10"/>
        <v>8.1657166648743E-15</v>
      </c>
      <c r="BT14" s="2">
        <f t="shared" si="10"/>
        <v>2.7534878326763552E-16</v>
      </c>
      <c r="BU14" s="2">
        <f t="shared" si="10"/>
        <v>9.3047786288597576E-18</v>
      </c>
      <c r="BV14" s="2">
        <f t="shared" si="10"/>
        <v>3.1505174197517621E-19</v>
      </c>
      <c r="BW14" s="2">
        <f t="shared" si="10"/>
        <v>1.068660440354027E-20</v>
      </c>
      <c r="BX14" s="2">
        <f t="shared" si="10"/>
        <v>3.6309238757987157E-22</v>
      </c>
      <c r="BY14" s="2">
        <f t="shared" si="10"/>
        <v>1.2355458591356113E-23</v>
      </c>
      <c r="BZ14" s="2">
        <f t="shared" si="10"/>
        <v>4.2103266693189658E-25</v>
      </c>
      <c r="CA14" s="2">
        <f t="shared" si="10"/>
        <v>1.4366270946926069E-26</v>
      </c>
      <c r="CB14" s="2">
        <f t="shared" si="10"/>
        <v>4.9079973472073165E-28</v>
      </c>
      <c r="CC14" s="2">
        <f t="shared" si="10"/>
        <v>1.6786540010975345E-29</v>
      </c>
      <c r="CD14" s="2">
        <f t="shared" si="10"/>
        <v>5.7475490199251552E-31</v>
      </c>
      <c r="CE14" s="2">
        <f t="shared" si="10"/>
        <v>1.9698801988366351E-32</v>
      </c>
      <c r="CF14" s="2">
        <f t="shared" si="10"/>
        <v>6.7578138863001507E-34</v>
      </c>
      <c r="CG14" s="2">
        <f t="shared" si="10"/>
        <v>2.3203734503466564E-35</v>
      </c>
      <c r="CH14" s="2">
        <f t="shared" si="10"/>
        <v>7.9739373850033815E-37</v>
      </c>
      <c r="CI14" s="2">
        <f t="shared" si="10"/>
        <v>2.7424005044699505E-38</v>
      </c>
      <c r="CJ14" s="2">
        <f t="shared" si="10"/>
        <v>9.4387296969524552E-40</v>
      </c>
      <c r="CK14" s="2">
        <f t="shared" si="10"/>
        <v>3.2509012085497644E-41</v>
      </c>
    </row>
    <row r="15" spans="1:89" x14ac:dyDescent="0.25">
      <c r="A15" s="5">
        <f t="shared" ref="A15:A78" si="16">A14+1.5</f>
        <v>3</v>
      </c>
      <c r="B15" s="5">
        <f t="shared" ref="B15:B78" si="17">B14+3</f>
        <v>31</v>
      </c>
      <c r="C15" s="8">
        <f t="shared" si="2"/>
        <v>304.16000000000003</v>
      </c>
      <c r="D15" s="2">
        <f t="shared" si="11"/>
        <v>6.3291139240506327E-14</v>
      </c>
      <c r="E15" s="2">
        <f t="shared" si="3"/>
        <v>7.2369613404981158E-5</v>
      </c>
      <c r="F15" s="2">
        <f t="shared" si="12"/>
        <v>0.14960867421076657</v>
      </c>
      <c r="G15" s="7">
        <f t="shared" si="4"/>
        <v>-0.82504322563826926</v>
      </c>
      <c r="H15" s="10"/>
      <c r="I15" s="6">
        <f t="shared" si="5"/>
        <v>31</v>
      </c>
      <c r="J15" s="2">
        <f t="shared" si="6"/>
        <v>0</v>
      </c>
      <c r="K15" s="2">
        <f t="shared" si="6"/>
        <v>0</v>
      </c>
      <c r="L15" s="2">
        <f t="shared" si="6"/>
        <v>6.7371859948869292E-5</v>
      </c>
      <c r="M15" s="2">
        <f t="shared" si="6"/>
        <v>4.8161183720707439E-6</v>
      </c>
      <c r="N15" s="2">
        <f t="shared" si="6"/>
        <v>1.7165847594036165E-7</v>
      </c>
      <c r="O15" s="2">
        <f t="shared" si="6"/>
        <v>9.1794876966311273E-9</v>
      </c>
      <c r="P15" s="2">
        <f t="shared" si="6"/>
        <v>7.6382960734200374E-10</v>
      </c>
      <c r="Q15" s="2">
        <f t="shared" si="6"/>
        <v>3.1140761080905574E-11</v>
      </c>
      <c r="R15" s="2">
        <f t="shared" si="6"/>
        <v>2.0835833058896469E-12</v>
      </c>
      <c r="S15" s="2">
        <f t="shared" si="6"/>
        <v>6.4457328363687343E-14</v>
      </c>
      <c r="T15" s="2">
        <f t="shared" si="6"/>
        <v>1.9417800700693986E-15</v>
      </c>
      <c r="U15" s="2">
        <f t="shared" si="6"/>
        <v>5.3290705182007512E-17</v>
      </c>
      <c r="V15" s="2">
        <f t="shared" si="6"/>
        <v>0</v>
      </c>
      <c r="W15" s="2">
        <f t="shared" si="6"/>
        <v>0</v>
      </c>
      <c r="X15" s="2">
        <f t="shared" si="13"/>
        <v>0</v>
      </c>
      <c r="Y15" s="2">
        <f t="shared" si="13"/>
        <v>0</v>
      </c>
      <c r="Z15" s="2">
        <f t="shared" si="13"/>
        <v>0</v>
      </c>
      <c r="AA15" s="2">
        <f t="shared" si="13"/>
        <v>0</v>
      </c>
      <c r="AB15" s="2">
        <f t="shared" si="13"/>
        <v>0</v>
      </c>
      <c r="AC15" s="2">
        <f t="shared" si="13"/>
        <v>0</v>
      </c>
      <c r="AD15" s="2">
        <f t="shared" si="14"/>
        <v>5.3313200212013365</v>
      </c>
      <c r="AE15" s="2">
        <f t="shared" si="14"/>
        <v>0.18980906905517897</v>
      </c>
      <c r="AF15" s="2">
        <f t="shared" si="14"/>
        <v>6.7599832831936133E-3</v>
      </c>
      <c r="AG15" s="2">
        <f t="shared" si="14"/>
        <v>2.4083491700411692E-4</v>
      </c>
      <c r="AH15" s="2">
        <f t="shared" si="14"/>
        <v>8.5829606305371175E-6</v>
      </c>
      <c r="AI15" s="2">
        <f t="shared" si="14"/>
        <v>3.0598297008015205E-7</v>
      </c>
      <c r="AJ15" s="2">
        <f t="shared" si="14"/>
        <v>1.0911851619056471E-8</v>
      </c>
      <c r="AK15" s="2">
        <f t="shared" si="14"/>
        <v>3.8925954096582748E-10</v>
      </c>
      <c r="AL15" s="2">
        <f t="shared" si="14"/>
        <v>1.3890511061537883E-11</v>
      </c>
      <c r="AM15" s="2">
        <f t="shared" si="14"/>
        <v>4.9583116735412887E-13</v>
      </c>
      <c r="AN15" s="2">
        <f t="shared" si="14"/>
        <v>1.7704535099950965E-14</v>
      </c>
      <c r="AO15" s="2">
        <f t="shared" si="14"/>
        <v>6.3236639167005238E-16</v>
      </c>
      <c r="AP15" s="2">
        <f t="shared" si="14"/>
        <v>2.2593577376686509E-17</v>
      </c>
      <c r="AQ15" s="2">
        <f t="shared" si="14"/>
        <v>8.0747964920963887E-19</v>
      </c>
      <c r="AR15" s="2">
        <f t="shared" si="14"/>
        <v>2.8867349720776706E-20</v>
      </c>
      <c r="AS15" s="2">
        <f t="shared" si="14"/>
        <v>1.0323081272980214E-21</v>
      </c>
      <c r="AT15" s="2">
        <f t="shared" si="14"/>
        <v>3.6926422274442912E-23</v>
      </c>
      <c r="AU15" s="2">
        <f t="shared" si="14"/>
        <v>1.3212618772133074E-24</v>
      </c>
      <c r="AV15" s="2">
        <f t="shared" si="14"/>
        <v>4.728927858352135E-26</v>
      </c>
      <c r="AW15" s="2">
        <f t="shared" si="14"/>
        <v>1.6929997779216615E-27</v>
      </c>
      <c r="AX15" s="6">
        <f t="shared" si="8"/>
        <v>62.875815366955159</v>
      </c>
      <c r="AY15" s="6">
        <f t="shared" si="8"/>
        <v>66.18506880732123</v>
      </c>
      <c r="AZ15" s="6">
        <f t="shared" si="8"/>
        <v>69.494322247687279</v>
      </c>
      <c r="BA15" s="6">
        <f t="shared" si="8"/>
        <v>72.803575688053343</v>
      </c>
      <c r="BB15" s="6">
        <f t="shared" si="8"/>
        <v>76.112829128419406</v>
      </c>
      <c r="BC15" s="6">
        <f t="shared" si="8"/>
        <v>79.42208256878547</v>
      </c>
      <c r="BD15" s="6">
        <f t="shared" si="8"/>
        <v>82.731336009151519</v>
      </c>
      <c r="BE15" s="6">
        <f t="shared" si="8"/>
        <v>86.040589449517583</v>
      </c>
      <c r="BF15" s="6">
        <f t="shared" si="8"/>
        <v>89.349842889883661</v>
      </c>
      <c r="BG15" s="6">
        <f t="shared" si="8"/>
        <v>92.659096330249724</v>
      </c>
      <c r="BH15" s="6">
        <f t="shared" si="8"/>
        <v>95.968349770615774</v>
      </c>
      <c r="BI15" s="6">
        <f t="shared" si="8"/>
        <v>99.277603210981837</v>
      </c>
      <c r="BJ15" s="6">
        <f t="shared" si="8"/>
        <v>102.5868566513479</v>
      </c>
      <c r="BK15" s="6">
        <f t="shared" si="8"/>
        <v>105.89611009171396</v>
      </c>
      <c r="BL15" s="6">
        <f t="shared" si="8"/>
        <v>109.20536353208003</v>
      </c>
      <c r="BM15" s="6">
        <f t="shared" si="8"/>
        <v>112.51461697244608</v>
      </c>
      <c r="BN15" s="6">
        <f t="shared" si="9"/>
        <v>115.82387041281214</v>
      </c>
      <c r="BO15" s="6">
        <f t="shared" si="9"/>
        <v>119.1331238531782</v>
      </c>
      <c r="BP15" s="6">
        <f t="shared" si="9"/>
        <v>122.44237729354427</v>
      </c>
      <c r="BQ15" s="6">
        <f t="shared" si="9"/>
        <v>125.75163073391032</v>
      </c>
      <c r="BR15" s="2">
        <f t="shared" si="15"/>
        <v>4.6305058005520593E-13</v>
      </c>
      <c r="BS15" s="2">
        <f t="shared" si="10"/>
        <v>1.6099509852637099E-14</v>
      </c>
      <c r="BT15" s="2">
        <f t="shared" si="10"/>
        <v>5.6107843243881706E-16</v>
      </c>
      <c r="BU15" s="2">
        <f t="shared" si="10"/>
        <v>1.9596027807709369E-17</v>
      </c>
      <c r="BV15" s="2">
        <f t="shared" si="10"/>
        <v>6.8574880257712503E-19</v>
      </c>
      <c r="BW15" s="2">
        <f t="shared" si="10"/>
        <v>2.4040511774076601E-20</v>
      </c>
      <c r="BX15" s="2">
        <f t="shared" si="10"/>
        <v>8.4419270887889204E-22</v>
      </c>
      <c r="BY15" s="2">
        <f t="shared" si="10"/>
        <v>2.9689542848423606E-23</v>
      </c>
      <c r="BZ15" s="2">
        <f t="shared" si="10"/>
        <v>1.0456356053601798E-24</v>
      </c>
      <c r="CA15" s="2">
        <f t="shared" si="10"/>
        <v>3.6874685095851312E-26</v>
      </c>
      <c r="CB15" s="2">
        <f t="shared" si="10"/>
        <v>1.3019912775146834E-27</v>
      </c>
      <c r="CC15" s="2">
        <f t="shared" si="10"/>
        <v>4.6023987679971327E-29</v>
      </c>
      <c r="CD15" s="2">
        <f t="shared" si="10"/>
        <v>1.628639137432758E-30</v>
      </c>
      <c r="CE15" s="2">
        <f t="shared" si="10"/>
        <v>5.7690057291906893E-32</v>
      </c>
      <c r="CF15" s="2">
        <f t="shared" si="10"/>
        <v>2.0454374960861291E-33</v>
      </c>
      <c r="CG15" s="2">
        <f t="shared" si="10"/>
        <v>7.2586620074144373E-35</v>
      </c>
      <c r="CH15" s="2">
        <f t="shared" si="10"/>
        <v>2.5780425995628819E-36</v>
      </c>
      <c r="CI15" s="2">
        <f t="shared" si="10"/>
        <v>9.1636104858170316E-38</v>
      </c>
      <c r="CJ15" s="2">
        <f t="shared" si="10"/>
        <v>3.259625155322604E-39</v>
      </c>
      <c r="CK15" s="2">
        <f t="shared" si="10"/>
        <v>1.1603156813212669E-40</v>
      </c>
    </row>
    <row r="16" spans="1:89" x14ac:dyDescent="0.25">
      <c r="A16" s="5">
        <f t="shared" si="16"/>
        <v>4.5</v>
      </c>
      <c r="B16" s="5">
        <f t="shared" si="17"/>
        <v>34</v>
      </c>
      <c r="C16" s="8">
        <f t="shared" si="2"/>
        <v>307.16000000000003</v>
      </c>
      <c r="D16" s="2">
        <f t="shared" si="11"/>
        <v>6.3291139240506327E-14</v>
      </c>
      <c r="E16" s="2">
        <f t="shared" si="3"/>
        <v>1.6782434986701514E-4</v>
      </c>
      <c r="F16" s="2">
        <f t="shared" si="12"/>
        <v>0.14966152271210695</v>
      </c>
      <c r="G16" s="7">
        <f t="shared" si="4"/>
        <v>-0.8248898404165963</v>
      </c>
      <c r="H16" s="10"/>
      <c r="I16" s="6">
        <f t="shared" si="5"/>
        <v>34</v>
      </c>
      <c r="J16" s="2">
        <f t="shared" si="6"/>
        <v>0</v>
      </c>
      <c r="K16" s="2">
        <f t="shared" si="6"/>
        <v>0</v>
      </c>
      <c r="L16" s="2">
        <f t="shared" si="6"/>
        <v>1.5590337336934045E-4</v>
      </c>
      <c r="M16" s="2">
        <f t="shared" si="6"/>
        <v>1.1476301181370108E-5</v>
      </c>
      <c r="N16" s="2">
        <f t="shared" si="6"/>
        <v>4.1960050750411426E-7</v>
      </c>
      <c r="O16" s="2">
        <f t="shared" si="6"/>
        <v>2.3020817818686367E-8</v>
      </c>
      <c r="P16" s="2">
        <f t="shared" si="6"/>
        <v>1.9658773198205637E-9</v>
      </c>
      <c r="Q16" s="2">
        <f t="shared" si="6"/>
        <v>8.2275626311911761E-11</v>
      </c>
      <c r="R16" s="2">
        <f t="shared" si="6"/>
        <v>5.6526783254184915E-12</v>
      </c>
      <c r="S16" s="2">
        <f t="shared" si="6"/>
        <v>1.7961743203898097E-13</v>
      </c>
      <c r="T16" s="2">
        <f t="shared" si="6"/>
        <v>5.5810911447906623E-15</v>
      </c>
      <c r="U16" s="2">
        <f t="shared" si="6"/>
        <v>1.509903313490213E-16</v>
      </c>
      <c r="V16" s="2">
        <f t="shared" si="6"/>
        <v>7.7715611723760965E-18</v>
      </c>
      <c r="W16" s="2">
        <f t="shared" si="6"/>
        <v>0</v>
      </c>
      <c r="X16" s="2">
        <f>X$6*(1-EXP((-AR16)))</f>
        <v>0</v>
      </c>
      <c r="Y16" s="2">
        <f>IF(AS3&lt;AS4,AS3,0)</f>
        <v>0</v>
      </c>
      <c r="Z16" s="2">
        <f>IF(AT3&lt;AT4,AT3,0)</f>
        <v>0</v>
      </c>
      <c r="AA16" s="2">
        <f>IF(AU3&lt;AU4,AU3,0)</f>
        <v>0</v>
      </c>
      <c r="AB16" s="2">
        <f>IF(AV3&lt;AV4,AV3,0)</f>
        <v>0</v>
      </c>
      <c r="AC16" s="2">
        <f>IF(AW3&lt;AW4,AW3,0)</f>
        <v>0</v>
      </c>
      <c r="AD16" s="2">
        <f t="shared" si="14"/>
        <v>11.799377452146359</v>
      </c>
      <c r="AE16" s="2">
        <f t="shared" si="14"/>
        <v>0.43044287997849534</v>
      </c>
      <c r="AF16" s="2">
        <f t="shared" si="14"/>
        <v>1.5713144724030473E-2</v>
      </c>
      <c r="AG16" s="2">
        <f t="shared" si="14"/>
        <v>5.7397975393549744E-4</v>
      </c>
      <c r="AH16" s="2">
        <f t="shared" si="14"/>
        <v>2.0980245458966032E-5</v>
      </c>
      <c r="AI16" s="2">
        <f t="shared" si="14"/>
        <v>7.6736088837329171E-7</v>
      </c>
      <c r="AJ16" s="2">
        <f t="shared" si="14"/>
        <v>2.8083962102200166E-8</v>
      </c>
      <c r="AK16" s="2">
        <f t="shared" si="14"/>
        <v>1.028445301661043E-9</v>
      </c>
      <c r="AL16" s="2">
        <f t="shared" si="14"/>
        <v>3.768448382949051E-11</v>
      </c>
      <c r="AM16" s="2">
        <f t="shared" si="14"/>
        <v>1.3816464713465388E-12</v>
      </c>
      <c r="AN16" s="2">
        <f t="shared" si="14"/>
        <v>5.0684914275479635E-14</v>
      </c>
      <c r="AO16" s="2">
        <f t="shared" si="14"/>
        <v>1.8603830228665915E-15</v>
      </c>
      <c r="AP16" s="2">
        <f t="shared" si="14"/>
        <v>6.832228010743158E-17</v>
      </c>
      <c r="AQ16" s="2">
        <f t="shared" si="14"/>
        <v>2.5104591826082739E-18</v>
      </c>
      <c r="AR16" s="2">
        <f t="shared" si="14"/>
        <v>9.2293123514224714E-20</v>
      </c>
      <c r="AS16" s="2">
        <f t="shared" si="14"/>
        <v>3.3947318698282615E-21</v>
      </c>
      <c r="AT16" s="2">
        <f t="shared" si="14"/>
        <v>1.2492697077930129E-22</v>
      </c>
      <c r="AU16" s="2">
        <f t="shared" si="14"/>
        <v>4.5995595858450763E-24</v>
      </c>
      <c r="AV16" s="2">
        <f t="shared" si="14"/>
        <v>1.6942612535339967E-25</v>
      </c>
      <c r="AW16" s="2">
        <f t="shared" si="14"/>
        <v>6.2437205475060768E-27</v>
      </c>
      <c r="AX16" s="6">
        <f t="shared" si="8"/>
        <v>62.261713771366985</v>
      </c>
      <c r="AY16" s="6">
        <f t="shared" si="8"/>
        <v>65.53864607512314</v>
      </c>
      <c r="AZ16" s="6">
        <f t="shared" si="8"/>
        <v>68.815578378879295</v>
      </c>
      <c r="BA16" s="6">
        <f t="shared" si="8"/>
        <v>72.092510682635449</v>
      </c>
      <c r="BB16" s="6">
        <f t="shared" si="8"/>
        <v>75.369442986391604</v>
      </c>
      <c r="BC16" s="6">
        <f t="shared" si="8"/>
        <v>78.646375290147759</v>
      </c>
      <c r="BD16" s="6">
        <f t="shared" si="8"/>
        <v>81.923307593903914</v>
      </c>
      <c r="BE16" s="6">
        <f t="shared" si="8"/>
        <v>85.200239897660083</v>
      </c>
      <c r="BF16" s="6">
        <f t="shared" si="8"/>
        <v>88.477172201416238</v>
      </c>
      <c r="BG16" s="6">
        <f t="shared" si="8"/>
        <v>91.754104505172407</v>
      </c>
      <c r="BH16" s="6">
        <f t="shared" si="8"/>
        <v>95.031036808928562</v>
      </c>
      <c r="BI16" s="6">
        <f t="shared" si="8"/>
        <v>98.307969112684717</v>
      </c>
      <c r="BJ16" s="6">
        <f t="shared" si="8"/>
        <v>101.58490141644087</v>
      </c>
      <c r="BK16" s="6">
        <f t="shared" si="8"/>
        <v>104.86183372019703</v>
      </c>
      <c r="BL16" s="6">
        <f t="shared" si="8"/>
        <v>108.13876602395318</v>
      </c>
      <c r="BM16" s="6">
        <f t="shared" si="8"/>
        <v>111.41569832770934</v>
      </c>
      <c r="BN16" s="6">
        <f t="shared" si="9"/>
        <v>114.69263063146549</v>
      </c>
      <c r="BO16" s="6">
        <f t="shared" si="9"/>
        <v>117.96956293522165</v>
      </c>
      <c r="BP16" s="6">
        <f t="shared" si="9"/>
        <v>121.24649523897781</v>
      </c>
      <c r="BQ16" s="6">
        <f t="shared" si="9"/>
        <v>124.52342754273397</v>
      </c>
      <c r="BR16" s="2">
        <f t="shared" si="15"/>
        <v>8.7242130353273903E-13</v>
      </c>
      <c r="BS16" s="2">
        <f t="shared" si="10"/>
        <v>3.1329497885758388E-14</v>
      </c>
      <c r="BT16" s="2">
        <f t="shared" si="10"/>
        <v>1.127734219833555E-15</v>
      </c>
      <c r="BU16" s="2">
        <f t="shared" si="10"/>
        <v>4.0681144069189146E-17</v>
      </c>
      <c r="BV16" s="2">
        <f t="shared" si="10"/>
        <v>1.470387082857436E-18</v>
      </c>
      <c r="BW16" s="2">
        <f t="shared" si="10"/>
        <v>5.3241645843262658E-20</v>
      </c>
      <c r="BX16" s="2">
        <f t="shared" si="10"/>
        <v>1.9310351445208979E-21</v>
      </c>
      <c r="BY16" s="2">
        <f t="shared" si="10"/>
        <v>7.0144337829133448E-23</v>
      </c>
      <c r="BZ16" s="2">
        <f t="shared" si="10"/>
        <v>2.5515832489014854E-24</v>
      </c>
      <c r="CA16" s="2">
        <f t="shared" si="10"/>
        <v>9.2938944842206376E-26</v>
      </c>
      <c r="CB16" s="2">
        <f t="shared" si="10"/>
        <v>3.3893570481177637E-27</v>
      </c>
      <c r="CC16" s="2">
        <f t="shared" si="10"/>
        <v>1.2374655927468898E-28</v>
      </c>
      <c r="CD16" s="2">
        <f t="shared" si="10"/>
        <v>4.5228608292520663E-30</v>
      </c>
      <c r="CE16" s="2">
        <f t="shared" si="10"/>
        <v>1.6547357206397241E-31</v>
      </c>
      <c r="CF16" s="2">
        <f t="shared" si="10"/>
        <v>6.0597269766841039E-33</v>
      </c>
      <c r="CG16" s="2">
        <f t="shared" si="10"/>
        <v>2.2210711010770385E-34</v>
      </c>
      <c r="CH16" s="2">
        <f t="shared" si="10"/>
        <v>8.1476975682248048E-36</v>
      </c>
      <c r="CI16" s="2">
        <f t="shared" si="10"/>
        <v>2.9912330160701645E-37</v>
      </c>
      <c r="CJ16" s="2">
        <f t="shared" si="10"/>
        <v>1.0989805330631357E-38</v>
      </c>
      <c r="CK16" s="2">
        <f t="shared" si="10"/>
        <v>4.0405187000455805E-40</v>
      </c>
    </row>
    <row r="17" spans="1:89" x14ac:dyDescent="0.25">
      <c r="A17" s="5">
        <f t="shared" si="16"/>
        <v>6</v>
      </c>
      <c r="B17" s="5">
        <f t="shared" si="17"/>
        <v>37</v>
      </c>
      <c r="C17" s="8">
        <f t="shared" si="2"/>
        <v>310.16000000000003</v>
      </c>
      <c r="D17" s="2">
        <f t="shared" si="11"/>
        <v>6.3291139240506327E-14</v>
      </c>
      <c r="E17" s="2">
        <f t="shared" si="3"/>
        <v>3.5280467185589635E-4</v>
      </c>
      <c r="F17" s="2">
        <f t="shared" si="12"/>
        <v>0.14976399018951517</v>
      </c>
      <c r="G17" s="7">
        <f t="shared" si="4"/>
        <v>-0.82459259746412461</v>
      </c>
      <c r="H17" s="10"/>
      <c r="I17" s="6">
        <f t="shared" si="5"/>
        <v>37</v>
      </c>
      <c r="J17" s="2">
        <f t="shared" si="6"/>
        <v>0</v>
      </c>
      <c r="K17" s="2">
        <f t="shared" si="6"/>
        <v>0</v>
      </c>
      <c r="L17" s="2">
        <f t="shared" si="6"/>
        <v>3.2688361969020028E-4</v>
      </c>
      <c r="M17" s="2">
        <f t="shared" si="6"/>
        <v>2.4926549637758201E-5</v>
      </c>
      <c r="N17" s="2">
        <f t="shared" si="6"/>
        <v>9.3681771349274359E-7</v>
      </c>
      <c r="O17" s="2">
        <f t="shared" si="6"/>
        <v>5.2831760876115297E-8</v>
      </c>
      <c r="P17" s="2">
        <f t="shared" si="6"/>
        <v>4.6387952423732064E-9</v>
      </c>
      <c r="Q17" s="2">
        <f t="shared" si="6"/>
        <v>1.996694809491828E-10</v>
      </c>
      <c r="R17" s="2">
        <f t="shared" si="6"/>
        <v>1.4112261359500166E-11</v>
      </c>
      <c r="S17" s="2">
        <f t="shared" si="6"/>
        <v>4.6141979126446135E-13</v>
      </c>
      <c r="T17" s="2">
        <f t="shared" si="6"/>
        <v>1.4740431097948205E-14</v>
      </c>
      <c r="U17" s="2">
        <f t="shared" si="6"/>
        <v>4.0856207306205762E-16</v>
      </c>
      <c r="V17" s="2">
        <f t="shared" si="6"/>
        <v>1.5543122344752193E-17</v>
      </c>
      <c r="W17" s="2">
        <f t="shared" si="6"/>
        <v>0</v>
      </c>
      <c r="X17" s="2">
        <f>X$6*(1-EXP((-AR17)))</f>
        <v>0</v>
      </c>
      <c r="Y17" s="2">
        <f>Y$6*(1-EXP((-AS17)))</f>
        <v>0</v>
      </c>
      <c r="Z17" s="2">
        <f>IF(AT4&lt;AT5,AT4,0)</f>
        <v>0</v>
      </c>
      <c r="AA17" s="2">
        <f>IF(AU4&lt;AU5,AU4,0)</f>
        <v>0</v>
      </c>
      <c r="AB17" s="2">
        <f>IF(AV4&lt;AV5,AV4,0)</f>
        <v>0</v>
      </c>
      <c r="AC17" s="2">
        <f>IF(AW4&lt;AW5,AW4,0)</f>
        <v>0</v>
      </c>
      <c r="AD17" s="2">
        <f t="shared" si="14"/>
        <v>23.674083790400079</v>
      </c>
      <c r="AE17" s="2">
        <f t="shared" si="14"/>
        <v>0.88656198324000046</v>
      </c>
      <c r="AF17" s="2">
        <f t="shared" si="14"/>
        <v>3.3234562406300641E-2</v>
      </c>
      <c r="AG17" s="2">
        <f t="shared" si="14"/>
        <v>1.2471047939080103E-3</v>
      </c>
      <c r="AH17" s="2">
        <f t="shared" si="14"/>
        <v>4.6841982743130045E-5</v>
      </c>
      <c r="AI17" s="2">
        <f t="shared" si="14"/>
        <v>1.7610602465517437E-6</v>
      </c>
      <c r="AJ17" s="2">
        <f t="shared" si="14"/>
        <v>6.6268505641711685E-8</v>
      </c>
      <c r="AK17" s="2">
        <f t="shared" si="14"/>
        <v>2.4958685339478587E-9</v>
      </c>
      <c r="AL17" s="2">
        <f t="shared" si="14"/>
        <v>9.4081779624440634E-11</v>
      </c>
      <c r="AM17" s="2">
        <f t="shared" si="14"/>
        <v>3.549331506672262E-12</v>
      </c>
      <c r="AN17" s="2">
        <f t="shared" si="14"/>
        <v>1.3400869956594935E-13</v>
      </c>
      <c r="AO17" s="2">
        <f t="shared" si="14"/>
        <v>5.0635281499370592E-15</v>
      </c>
      <c r="AP17" s="2">
        <f t="shared" si="14"/>
        <v>1.9146789496411335E-16</v>
      </c>
      <c r="AQ17" s="2">
        <f t="shared" si="14"/>
        <v>7.2451965311776349E-18</v>
      </c>
      <c r="AR17" s="2">
        <f t="shared" si="14"/>
        <v>2.7435010177215868E-19</v>
      </c>
      <c r="AS17" s="2">
        <f t="shared" si="14"/>
        <v>1.0395620259419347E-20</v>
      </c>
      <c r="AT17" s="2">
        <f t="shared" si="14"/>
        <v>3.9416304551316875E-22</v>
      </c>
      <c r="AU17" s="2">
        <f t="shared" si="14"/>
        <v>1.4954497569182765E-23</v>
      </c>
      <c r="AV17" s="2">
        <f t="shared" si="14"/>
        <v>5.6771281305069843E-25</v>
      </c>
      <c r="AW17" s="2">
        <f t="shared" si="14"/>
        <v>2.1564398878705614E-26</v>
      </c>
      <c r="AX17" s="6">
        <f t="shared" si="8"/>
        <v>61.659491881651668</v>
      </c>
      <c r="AY17" s="6">
        <f t="shared" si="8"/>
        <v>64.90472829647544</v>
      </c>
      <c r="AZ17" s="6">
        <f t="shared" si="8"/>
        <v>68.149964711299219</v>
      </c>
      <c r="BA17" s="6">
        <f t="shared" si="8"/>
        <v>71.395201126122984</v>
      </c>
      <c r="BB17" s="6">
        <f t="shared" si="8"/>
        <v>74.640437540946763</v>
      </c>
      <c r="BC17" s="6">
        <f t="shared" si="8"/>
        <v>77.885673955770528</v>
      </c>
      <c r="BD17" s="6">
        <f t="shared" si="8"/>
        <v>81.130910370594293</v>
      </c>
      <c r="BE17" s="6">
        <f t="shared" si="8"/>
        <v>84.376146785418072</v>
      </c>
      <c r="BF17" s="6">
        <f t="shared" si="8"/>
        <v>87.621383200241851</v>
      </c>
      <c r="BG17" s="6">
        <f t="shared" si="8"/>
        <v>90.86661961506563</v>
      </c>
      <c r="BH17" s="6">
        <f t="shared" si="8"/>
        <v>94.111856029889395</v>
      </c>
      <c r="BI17" s="6">
        <f t="shared" si="8"/>
        <v>97.357092444713174</v>
      </c>
      <c r="BJ17" s="6">
        <f t="shared" si="8"/>
        <v>100.60232885953694</v>
      </c>
      <c r="BK17" s="6">
        <f t="shared" si="8"/>
        <v>103.84756527436072</v>
      </c>
      <c r="BL17" s="6">
        <f t="shared" si="8"/>
        <v>107.09280168918448</v>
      </c>
      <c r="BM17" s="6">
        <f t="shared" si="8"/>
        <v>110.33803810400826</v>
      </c>
      <c r="BN17" s="6">
        <f t="shared" si="9"/>
        <v>113.58327451883203</v>
      </c>
      <c r="BO17" s="6">
        <f t="shared" si="9"/>
        <v>116.82851093365579</v>
      </c>
      <c r="BP17" s="6">
        <f t="shared" si="9"/>
        <v>120.07374734847957</v>
      </c>
      <c r="BQ17" s="6">
        <f t="shared" si="9"/>
        <v>123.31898376330334</v>
      </c>
      <c r="BR17" s="2">
        <f t="shared" si="15"/>
        <v>1.6239849958272783E-12</v>
      </c>
      <c r="BS17" s="2">
        <f t="shared" si="10"/>
        <v>6.0197795560537193E-14</v>
      </c>
      <c r="BT17" s="2">
        <f t="shared" si="10"/>
        <v>2.2366847060531859E-15</v>
      </c>
      <c r="BU17" s="2">
        <f t="shared" si="10"/>
        <v>8.3283994700360839E-17</v>
      </c>
      <c r="BV17" s="2">
        <f t="shared" si="10"/>
        <v>3.1072058983108547E-18</v>
      </c>
      <c r="BW17" s="2">
        <f t="shared" si="10"/>
        <v>1.1613401028493683E-19</v>
      </c>
      <c r="BX17" s="2">
        <f t="shared" si="10"/>
        <v>4.3477784065152982E-21</v>
      </c>
      <c r="BY17" s="2">
        <f t="shared" si="10"/>
        <v>1.6301922594855216E-22</v>
      </c>
      <c r="BZ17" s="2">
        <f t="shared" si="10"/>
        <v>6.1210323498476957E-24</v>
      </c>
      <c r="CA17" s="2">
        <f t="shared" si="10"/>
        <v>2.301342002425686E-25</v>
      </c>
      <c r="CB17" s="2">
        <f t="shared" si="10"/>
        <v>8.6630143449829363E-27</v>
      </c>
      <c r="CC17" s="2">
        <f t="shared" si="10"/>
        <v>3.2647726351965526E-28</v>
      </c>
      <c r="CD17" s="2">
        <f t="shared" si="10"/>
        <v>1.2316887086004077E-29</v>
      </c>
      <c r="CE17" s="2">
        <f t="shared" si="10"/>
        <v>4.6514049285950157E-31</v>
      </c>
      <c r="CF17" s="2">
        <f t="shared" si="10"/>
        <v>1.7582320537312834E-32</v>
      </c>
      <c r="CG17" s="2">
        <f t="shared" si="10"/>
        <v>6.6520131198055729E-34</v>
      </c>
      <c r="CH17" s="2">
        <f t="shared" si="10"/>
        <v>2.5187955462773381E-35</v>
      </c>
      <c r="CI17" s="2">
        <f t="shared" si="10"/>
        <v>9.5449912333724995E-37</v>
      </c>
      <c r="CJ17" s="2">
        <f t="shared" si="10"/>
        <v>3.6197823539321149E-38</v>
      </c>
      <c r="CK17" s="2">
        <f t="shared" si="10"/>
        <v>1.373715055523516E-39</v>
      </c>
    </row>
    <row r="18" spans="1:89" x14ac:dyDescent="0.25">
      <c r="A18" s="5">
        <f t="shared" si="16"/>
        <v>7.5</v>
      </c>
      <c r="B18" s="5">
        <f t="shared" si="17"/>
        <v>40</v>
      </c>
      <c r="C18" s="8">
        <f t="shared" si="2"/>
        <v>313.16000000000003</v>
      </c>
      <c r="D18" s="2">
        <f t="shared" si="11"/>
        <v>6.3291139240506327E-14</v>
      </c>
      <c r="E18" s="2">
        <f t="shared" si="3"/>
        <v>7.0267641176253385E-4</v>
      </c>
      <c r="F18" s="2">
        <f t="shared" si="12"/>
        <v>0.14995798902558233</v>
      </c>
      <c r="G18" s="7">
        <f t="shared" si="4"/>
        <v>-0.82403039220986796</v>
      </c>
      <c r="H18" s="10"/>
      <c r="I18" s="6">
        <f t="shared" si="5"/>
        <v>40</v>
      </c>
      <c r="J18" s="2">
        <f t="shared" si="6"/>
        <v>0</v>
      </c>
      <c r="K18" s="2">
        <f t="shared" si="6"/>
        <v>0</v>
      </c>
      <c r="L18" s="2">
        <f t="shared" si="6"/>
        <v>6.4883763302479912E-4</v>
      </c>
      <c r="M18" s="2">
        <f t="shared" si="6"/>
        <v>5.1711096904747403E-5</v>
      </c>
      <c r="N18" s="2">
        <f t="shared" si="6"/>
        <v>2.000592398803125E-6</v>
      </c>
      <c r="O18" s="2">
        <f t="shared" si="6"/>
        <v>1.1609769544396187E-7</v>
      </c>
      <c r="P18" s="2">
        <f t="shared" si="6"/>
        <v>1.0491818028812718E-8</v>
      </c>
      <c r="Q18" s="2">
        <f t="shared" si="6"/>
        <v>4.6490912453123202E-10</v>
      </c>
      <c r="R18" s="2">
        <f t="shared" si="6"/>
        <v>3.3833752466350117E-11</v>
      </c>
      <c r="S18" s="2">
        <f t="shared" si="6"/>
        <v>1.1392464749349074E-12</v>
      </c>
      <c r="T18" s="2">
        <f t="shared" si="6"/>
        <v>3.7492231541591535E-14</v>
      </c>
      <c r="U18" s="2">
        <f t="shared" si="6"/>
        <v>1.056932319443149E-15</v>
      </c>
      <c r="V18" s="2">
        <f t="shared" si="6"/>
        <v>3.8857805861880483E-17</v>
      </c>
      <c r="W18" s="2">
        <f t="shared" si="6"/>
        <v>0</v>
      </c>
      <c r="X18" s="2">
        <f>X$6*(1-EXP((-AR18)))</f>
        <v>0</v>
      </c>
      <c r="Y18" s="2">
        <f>Y$6*(1-EXP((-AS18)))</f>
        <v>0</v>
      </c>
      <c r="Z18" s="2">
        <f>Z$6*(1-EXP((-AT18)))</f>
        <v>0</v>
      </c>
      <c r="AA18" s="2">
        <f t="shared" ref="AA18:AC19" si="18">IF(AU5&lt;AU6,AU5,0)</f>
        <v>0</v>
      </c>
      <c r="AB18" s="2">
        <f t="shared" si="18"/>
        <v>0</v>
      </c>
      <c r="AC18" s="2">
        <f t="shared" si="18"/>
        <v>0</v>
      </c>
      <c r="AD18" s="2">
        <f t="shared" si="14"/>
        <v>45.221711979270566</v>
      </c>
      <c r="AE18" s="2">
        <f t="shared" si="14"/>
        <v>1.7405684351824287</v>
      </c>
      <c r="AF18" s="2">
        <f t="shared" si="14"/>
        <v>6.7084440096657233E-2</v>
      </c>
      <c r="AG18" s="2">
        <f t="shared" si="14"/>
        <v>2.5889031649209632E-3</v>
      </c>
      <c r="AH18" s="2">
        <f t="shared" si="14"/>
        <v>1.0003462323626293E-4</v>
      </c>
      <c r="AI18" s="2">
        <f t="shared" si="14"/>
        <v>3.8699306696331497E-6</v>
      </c>
      <c r="AJ18" s="2">
        <f t="shared" si="14"/>
        <v>1.498831259463875E-7</v>
      </c>
      <c r="AK18" s="2">
        <f t="shared" si="14"/>
        <v>5.8113640632971229E-9</v>
      </c>
      <c r="AL18" s="2">
        <f t="shared" si="14"/>
        <v>2.2555838609774662E-10</v>
      </c>
      <c r="AM18" s="2">
        <f t="shared" si="14"/>
        <v>8.7634662909826116E-12</v>
      </c>
      <c r="AN18" s="2">
        <f t="shared" si="14"/>
        <v>3.4080828279518011E-13</v>
      </c>
      <c r="AO18" s="2">
        <f t="shared" si="14"/>
        <v>1.326611072279193E-14</v>
      </c>
      <c r="AP18" s="2">
        <f t="shared" si="14"/>
        <v>5.1684351876284403E-16</v>
      </c>
      <c r="AQ18" s="2">
        <f t="shared" si="14"/>
        <v>2.0153012639577947E-17</v>
      </c>
      <c r="AR18" s="2">
        <f t="shared" si="14"/>
        <v>7.8644892524986278E-19</v>
      </c>
      <c r="AS18" s="2">
        <f t="shared" si="14"/>
        <v>3.0713946817238726E-20</v>
      </c>
      <c r="AT18" s="2">
        <f t="shared" si="14"/>
        <v>1.2003859606827857E-21</v>
      </c>
      <c r="AU18" s="2">
        <f t="shared" si="14"/>
        <v>4.6947520355460438E-23</v>
      </c>
      <c r="AV18" s="2">
        <f t="shared" si="14"/>
        <v>1.8373751521063684E-24</v>
      </c>
      <c r="AW18" s="2">
        <f t="shared" si="14"/>
        <v>7.1955507344172854E-26</v>
      </c>
      <c r="AX18" s="6">
        <f t="shared" si="8"/>
        <v>61.068808283347437</v>
      </c>
      <c r="AY18" s="6">
        <f t="shared" si="8"/>
        <v>64.282956087734135</v>
      </c>
      <c r="AZ18" s="6">
        <f t="shared" si="8"/>
        <v>67.497103892120847</v>
      </c>
      <c r="BA18" s="6">
        <f t="shared" si="8"/>
        <v>70.711251696507546</v>
      </c>
      <c r="BB18" s="6">
        <f t="shared" si="8"/>
        <v>73.925399500894258</v>
      </c>
      <c r="BC18" s="6">
        <f t="shared" si="8"/>
        <v>77.139547305280971</v>
      </c>
      <c r="BD18" s="6">
        <f t="shared" si="8"/>
        <v>80.353695109667669</v>
      </c>
      <c r="BE18" s="6">
        <f t="shared" si="8"/>
        <v>83.567842914054381</v>
      </c>
      <c r="BF18" s="6">
        <f t="shared" si="8"/>
        <v>86.781990718441094</v>
      </c>
      <c r="BG18" s="6">
        <f t="shared" si="8"/>
        <v>89.996138522827806</v>
      </c>
      <c r="BH18" s="6">
        <f t="shared" si="8"/>
        <v>93.210286327214504</v>
      </c>
      <c r="BI18" s="6">
        <f t="shared" si="8"/>
        <v>96.424434131601217</v>
      </c>
      <c r="BJ18" s="6">
        <f t="shared" si="8"/>
        <v>99.638581935987915</v>
      </c>
      <c r="BK18" s="6">
        <f t="shared" si="8"/>
        <v>102.85272974037463</v>
      </c>
      <c r="BL18" s="6">
        <f t="shared" si="8"/>
        <v>106.06687754476134</v>
      </c>
      <c r="BM18" s="6">
        <f t="shared" si="8"/>
        <v>109.28102534914804</v>
      </c>
      <c r="BN18" s="6">
        <f t="shared" si="9"/>
        <v>112.49517315353475</v>
      </c>
      <c r="BO18" s="6">
        <f t="shared" si="9"/>
        <v>115.70932095792145</v>
      </c>
      <c r="BP18" s="6">
        <f t="shared" si="9"/>
        <v>118.92346876230816</v>
      </c>
      <c r="BQ18" s="6">
        <f t="shared" si="9"/>
        <v>122.13761656669487</v>
      </c>
      <c r="BR18" s="2">
        <f t="shared" si="15"/>
        <v>2.9877589318317392E-12</v>
      </c>
      <c r="BS18" s="2">
        <f t="shared" si="10"/>
        <v>1.1424883682271619E-13</v>
      </c>
      <c r="BT18" s="2">
        <f t="shared" si="10"/>
        <v>4.3790820282276534E-15</v>
      </c>
      <c r="BU18" s="2">
        <f t="shared" si="10"/>
        <v>1.682079422328262E-16</v>
      </c>
      <c r="BV18" s="2">
        <f t="shared" si="10"/>
        <v>6.4738287143319226E-18</v>
      </c>
      <c r="BW18" s="2">
        <f t="shared" si="10"/>
        <v>2.4960682187236758E-19</v>
      </c>
      <c r="BX18" s="2">
        <f t="shared" si="10"/>
        <v>9.6398429827606018E-21</v>
      </c>
      <c r="BY18" s="2">
        <f t="shared" si="10"/>
        <v>3.7286071514787265E-22</v>
      </c>
      <c r="BZ18" s="2">
        <f t="shared" si="10"/>
        <v>1.444233655701896E-23</v>
      </c>
      <c r="CA18" s="2">
        <f t="shared" si="10"/>
        <v>5.601427308951223E-25</v>
      </c>
      <c r="CB18" s="2">
        <f t="shared" si="10"/>
        <v>2.1751595562022859E-26</v>
      </c>
      <c r="CC18" s="2">
        <f t="shared" si="10"/>
        <v>8.4562805926996351E-28</v>
      </c>
      <c r="CD18" s="2">
        <f t="shared" si="10"/>
        <v>3.2910280997316145E-29</v>
      </c>
      <c r="CE18" s="2">
        <f t="shared" si="10"/>
        <v>1.2820908794671164E-30</v>
      </c>
      <c r="CF18" s="2">
        <f t="shared" si="10"/>
        <v>4.9993638478939676E-32</v>
      </c>
      <c r="CG18" s="2">
        <f t="shared" si="10"/>
        <v>1.9511713472855814E-33</v>
      </c>
      <c r="CH18" s="2">
        <f t="shared" si="10"/>
        <v>7.6214722245660522E-35</v>
      </c>
      <c r="CI18" s="2">
        <f t="shared" si="10"/>
        <v>2.9793739832282418E-36</v>
      </c>
      <c r="CJ18" s="2">
        <f t="shared" si="10"/>
        <v>1.1655619942892051E-37</v>
      </c>
      <c r="CK18" s="2">
        <f t="shared" si="10"/>
        <v>4.5630257178948598E-39</v>
      </c>
    </row>
    <row r="19" spans="1:89" x14ac:dyDescent="0.25">
      <c r="A19" s="5">
        <f t="shared" si="16"/>
        <v>9</v>
      </c>
      <c r="B19" s="5">
        <f t="shared" si="17"/>
        <v>43</v>
      </c>
      <c r="C19" s="8">
        <f t="shared" si="2"/>
        <v>316.16000000000003</v>
      </c>
      <c r="D19" s="2">
        <f t="shared" si="11"/>
        <v>6.3291139240506327E-14</v>
      </c>
      <c r="E19" s="2">
        <f t="shared" si="3"/>
        <v>1.3423842619324122E-3</v>
      </c>
      <c r="F19" s="2">
        <f t="shared" si="12"/>
        <v>0.15031334783271308</v>
      </c>
      <c r="G19" s="7">
        <f t="shared" si="4"/>
        <v>-0.82300245232923974</v>
      </c>
      <c r="H19" s="10"/>
      <c r="I19" s="6">
        <f t="shared" si="5"/>
        <v>43</v>
      </c>
      <c r="J19" s="2">
        <f t="shared" si="6"/>
        <v>0</v>
      </c>
      <c r="K19" s="2">
        <f t="shared" si="6"/>
        <v>0</v>
      </c>
      <c r="L19" s="2">
        <f t="shared" si="6"/>
        <v>1.2336513454003872E-3</v>
      </c>
      <c r="M19" s="2">
        <f t="shared" si="6"/>
        <v>1.0430164060827529E-4</v>
      </c>
      <c r="N19" s="2">
        <f t="shared" si="6"/>
        <v>4.1585669439747616E-6</v>
      </c>
      <c r="O19" s="2">
        <f t="shared" si="6"/>
        <v>2.4845341359269746E-7</v>
      </c>
      <c r="P19" s="2">
        <f t="shared" si="6"/>
        <v>2.3118686562906279E-8</v>
      </c>
      <c r="Q19" s="2">
        <f t="shared" si="6"/>
        <v>1.0549661677572431E-9</v>
      </c>
      <c r="R19" s="2">
        <f t="shared" si="6"/>
        <v>7.9074963243996871E-11</v>
      </c>
      <c r="S19" s="2">
        <f t="shared" si="6"/>
        <v>2.7427127236023807E-12</v>
      </c>
      <c r="T19" s="2">
        <f t="shared" si="6"/>
        <v>9.2973406751184479E-14</v>
      </c>
      <c r="U19" s="2">
        <f t="shared" si="6"/>
        <v>2.7089441800853822E-15</v>
      </c>
      <c r="V19" s="2">
        <f t="shared" si="6"/>
        <v>9.3258734068513158E-17</v>
      </c>
      <c r="W19" s="2">
        <f t="shared" si="6"/>
        <v>0</v>
      </c>
      <c r="X19" s="2">
        <f>X$6*(1-EXP((-AR19)))</f>
        <v>0</v>
      </c>
      <c r="Y19" s="2">
        <f>Y$6*(1-EXP((-AS19)))</f>
        <v>0</v>
      </c>
      <c r="Z19" s="2">
        <f>Z$6*(1-EXP((-AT19)))</f>
        <v>0</v>
      </c>
      <c r="AA19" s="2">
        <f t="shared" si="18"/>
        <v>0</v>
      </c>
      <c r="AB19" s="2">
        <f t="shared" si="18"/>
        <v>0</v>
      </c>
      <c r="AC19" s="2">
        <f t="shared" si="18"/>
        <v>0</v>
      </c>
      <c r="AD19" s="2">
        <f t="shared" si="14"/>
        <v>83.880515030299506</v>
      </c>
      <c r="AE19" s="2">
        <f t="shared" si="14"/>
        <v>3.3205704929114592</v>
      </c>
      <c r="AF19" s="2">
        <f t="shared" si="14"/>
        <v>0.13166471827712398</v>
      </c>
      <c r="AG19" s="2">
        <f t="shared" si="14"/>
        <v>5.228728034736326E-3</v>
      </c>
      <c r="AH19" s="2">
        <f t="shared" si="14"/>
        <v>2.0794996729452814E-4</v>
      </c>
      <c r="AI19" s="2">
        <f t="shared" si="14"/>
        <v>8.2818147472667106E-6</v>
      </c>
      <c r="AJ19" s="2">
        <f t="shared" si="14"/>
        <v>3.3026700545142393E-7</v>
      </c>
      <c r="AK19" s="2">
        <f t="shared" si="14"/>
        <v>1.3187077163331341E-8</v>
      </c>
      <c r="AL19" s="2">
        <f t="shared" si="14"/>
        <v>5.2716641021889669E-10</v>
      </c>
      <c r="AM19" s="2">
        <f t="shared" si="14"/>
        <v>2.1097759591877438E-11</v>
      </c>
      <c r="AN19" s="2">
        <f t="shared" si="14"/>
        <v>8.4525821938141957E-13</v>
      </c>
      <c r="AO19" s="2">
        <f t="shared" si="14"/>
        <v>3.3898722509676962E-14</v>
      </c>
      <c r="AP19" s="2">
        <f t="shared" si="14"/>
        <v>1.3608049269769007E-15</v>
      </c>
      <c r="AQ19" s="2">
        <f t="shared" si="14"/>
        <v>5.4677172977676928E-17</v>
      </c>
      <c r="AR19" s="2">
        <f t="shared" si="14"/>
        <v>2.1988424693893899E-18</v>
      </c>
      <c r="AS19" s="2">
        <f t="shared" si="14"/>
        <v>8.8499634895350479E-20</v>
      </c>
      <c r="AT19" s="2">
        <f t="shared" si="14"/>
        <v>3.5647629399899488E-21</v>
      </c>
      <c r="AU19" s="2">
        <f t="shared" si="14"/>
        <v>1.4369617239743743E-22</v>
      </c>
      <c r="AV19" s="2">
        <f t="shared" si="14"/>
        <v>5.7965509691470414E-24</v>
      </c>
      <c r="AW19" s="2">
        <f t="shared" si="14"/>
        <v>2.3398579858230607E-25</v>
      </c>
      <c r="AX19" s="6">
        <f t="shared" si="8"/>
        <v>60.489334520537327</v>
      </c>
      <c r="AY19" s="6">
        <f t="shared" si="8"/>
        <v>63.67298370582877</v>
      </c>
      <c r="AZ19" s="6">
        <f t="shared" si="8"/>
        <v>66.856632891120199</v>
      </c>
      <c r="BA19" s="6">
        <f t="shared" si="8"/>
        <v>70.040282076411643</v>
      </c>
      <c r="BB19" s="6">
        <f t="shared" si="8"/>
        <v>73.223931261703086</v>
      </c>
      <c r="BC19" s="6">
        <f t="shared" si="8"/>
        <v>76.407580446994515</v>
      </c>
      <c r="BD19" s="6">
        <f t="shared" si="8"/>
        <v>79.591229632285959</v>
      </c>
      <c r="BE19" s="6">
        <f t="shared" si="8"/>
        <v>82.774878817577388</v>
      </c>
      <c r="BF19" s="6">
        <f t="shared" si="8"/>
        <v>85.958528002868846</v>
      </c>
      <c r="BG19" s="6">
        <f t="shared" si="8"/>
        <v>89.142177188160275</v>
      </c>
      <c r="BH19" s="6">
        <f t="shared" si="8"/>
        <v>92.325826373451719</v>
      </c>
      <c r="BI19" s="6">
        <f t="shared" si="8"/>
        <v>95.509475558743162</v>
      </c>
      <c r="BJ19" s="6">
        <f t="shared" si="8"/>
        <v>98.693124744034591</v>
      </c>
      <c r="BK19" s="6">
        <f t="shared" si="8"/>
        <v>101.87677392932603</v>
      </c>
      <c r="BL19" s="6">
        <f t="shared" si="8"/>
        <v>105.06042311461746</v>
      </c>
      <c r="BM19" s="6">
        <f t="shared" si="8"/>
        <v>108.24407229990891</v>
      </c>
      <c r="BN19" s="6">
        <f t="shared" si="9"/>
        <v>111.42772148520035</v>
      </c>
      <c r="BO19" s="6">
        <f t="shared" si="9"/>
        <v>114.61137067049178</v>
      </c>
      <c r="BP19" s="6">
        <f t="shared" si="9"/>
        <v>117.79501985578322</v>
      </c>
      <c r="BQ19" s="6">
        <f t="shared" si="9"/>
        <v>120.97866904107465</v>
      </c>
      <c r="BR19" s="2">
        <f t="shared" si="15"/>
        <v>5.4345186186057228E-12</v>
      </c>
      <c r="BS19" s="2">
        <f t="shared" si="10"/>
        <v>2.1424896705873077E-13</v>
      </c>
      <c r="BT19" s="2">
        <f t="shared" si="10"/>
        <v>8.4664414067382062E-15</v>
      </c>
      <c r="BU19" s="2">
        <f t="shared" si="10"/>
        <v>3.3528546563886181E-16</v>
      </c>
      <c r="BV19" s="2">
        <f t="shared" si="10"/>
        <v>1.3303913781310733E-17</v>
      </c>
      <c r="BW19" s="2">
        <f t="shared" si="10"/>
        <v>5.2883999134284615E-19</v>
      </c>
      <c r="BX19" s="2">
        <f t="shared" si="10"/>
        <v>2.1056544217256577E-20</v>
      </c>
      <c r="BY19" s="2">
        <f t="shared" si="10"/>
        <v>8.3967799996016487E-22</v>
      </c>
      <c r="BZ19" s="2">
        <f t="shared" si="10"/>
        <v>3.3531452007724662E-23</v>
      </c>
      <c r="CA19" s="2">
        <f t="shared" si="10"/>
        <v>1.3407942056353011E-24</v>
      </c>
      <c r="CB19" s="2">
        <f t="shared" si="10"/>
        <v>5.3678806738367129E-26</v>
      </c>
      <c r="CC19" s="2">
        <f t="shared" si="10"/>
        <v>2.1514895647690161E-27</v>
      </c>
      <c r="CD19" s="2">
        <f t="shared" si="10"/>
        <v>8.6325559998205801E-29</v>
      </c>
      <c r="CE19" s="2">
        <f t="shared" si="10"/>
        <v>3.4671643185873052E-30</v>
      </c>
      <c r="CF19" s="2">
        <f t="shared" si="10"/>
        <v>1.393856349434667E-31</v>
      </c>
      <c r="CG19" s="2">
        <f t="shared" si="10"/>
        <v>5.6084933775458188E-33</v>
      </c>
      <c r="CH19" s="2">
        <f t="shared" si="10"/>
        <v>2.2585883486003797E-34</v>
      </c>
      <c r="CI19" s="2">
        <f t="shared" si="10"/>
        <v>9.102706390948305E-36</v>
      </c>
      <c r="CJ19" s="2">
        <f t="shared" si="10"/>
        <v>3.6713694734288716E-37</v>
      </c>
      <c r="CK19" s="2">
        <f t="shared" si="10"/>
        <v>1.4818107441827341E-38</v>
      </c>
    </row>
    <row r="20" spans="1:89" x14ac:dyDescent="0.25">
      <c r="A20" s="5">
        <f t="shared" si="16"/>
        <v>10.5</v>
      </c>
      <c r="B20" s="5">
        <f t="shared" si="17"/>
        <v>46</v>
      </c>
      <c r="C20" s="8">
        <f t="shared" si="2"/>
        <v>319.16000000000003</v>
      </c>
      <c r="D20" s="2">
        <f t="shared" si="11"/>
        <v>6.3291139240506327E-14</v>
      </c>
      <c r="E20" s="2">
        <f t="shared" si="3"/>
        <v>2.4533963302267193E-3</v>
      </c>
      <c r="F20" s="2">
        <f t="shared" si="12"/>
        <v>0.15093251937969918</v>
      </c>
      <c r="G20" s="7">
        <f t="shared" si="4"/>
        <v>-0.8212171786100636</v>
      </c>
      <c r="H20" s="10"/>
      <c r="I20" s="6">
        <f t="shared" si="5"/>
        <v>46</v>
      </c>
      <c r="J20" s="2">
        <f t="shared" si="6"/>
        <v>0</v>
      </c>
      <c r="K20" s="2">
        <f t="shared" si="6"/>
        <v>0</v>
      </c>
      <c r="L20" s="2">
        <f t="shared" si="6"/>
        <v>2.2382852304555336E-3</v>
      </c>
      <c r="M20" s="2">
        <f t="shared" si="6"/>
        <v>2.0605920451284955E-4</v>
      </c>
      <c r="N20" s="2">
        <f t="shared" si="6"/>
        <v>8.4778721527278829E-6</v>
      </c>
      <c r="O20" s="2">
        <f t="shared" si="6"/>
        <v>5.2152030025842674E-7</v>
      </c>
      <c r="P20" s="2">
        <f t="shared" si="6"/>
        <v>4.9966873243434413E-8</v>
      </c>
      <c r="Q20" s="2">
        <f t="shared" si="6"/>
        <v>2.3479776789514518E-9</v>
      </c>
      <c r="R20" s="2">
        <f t="shared" si="6"/>
        <v>1.8124660106089152E-10</v>
      </c>
      <c r="S20" s="2">
        <f t="shared" si="6"/>
        <v>6.4746996653042292E-12</v>
      </c>
      <c r="T20" s="2">
        <f t="shared" si="6"/>
        <v>2.2607693495046987E-13</v>
      </c>
      <c r="U20" s="2">
        <f t="shared" si="6"/>
        <v>6.7945649107059583E-15</v>
      </c>
      <c r="V20" s="2">
        <f t="shared" si="6"/>
        <v>2.4868995751603509E-16</v>
      </c>
      <c r="W20" s="2">
        <f t="shared" si="6"/>
        <v>6.661338147750939E-18</v>
      </c>
      <c r="X20" s="2">
        <f>X$6*(1-EXP((-AR20)))</f>
        <v>0</v>
      </c>
      <c r="Y20" s="2">
        <f>Y$6*(1-EXP((-AS20)))</f>
        <v>0</v>
      </c>
      <c r="Z20" s="2">
        <f>Z$6*(1-EXP((-AT20)))</f>
        <v>0</v>
      </c>
      <c r="AA20" s="2">
        <f t="shared" ref="J20:AA35" si="19">AA$6*(1-EXP((-AU20)))</f>
        <v>0</v>
      </c>
      <c r="AB20" s="2">
        <f>IF(AV7&lt;AV8,AV7,0)</f>
        <v>0</v>
      </c>
      <c r="AC20" s="2">
        <f>IF(AW7&lt;AW8,AW7,0)</f>
        <v>0</v>
      </c>
      <c r="AD20" s="2">
        <f t="shared" si="14"/>
        <v>152.47812282728083</v>
      </c>
      <c r="AE20" s="2">
        <f t="shared" si="14"/>
        <v>6.2100150350946075</v>
      </c>
      <c r="AF20" s="2">
        <f t="shared" si="14"/>
        <v>0.25338180775363728</v>
      </c>
      <c r="AG20" s="2">
        <f t="shared" si="14"/>
        <v>1.0356403117250062E-2</v>
      </c>
      <c r="AH20" s="2">
        <f t="shared" si="14"/>
        <v>4.2398347592899783E-4</v>
      </c>
      <c r="AI20" s="2">
        <f t="shared" si="14"/>
        <v>1.7384161112262354E-5</v>
      </c>
      <c r="AJ20" s="2">
        <f t="shared" si="14"/>
        <v>7.1381272971097728E-7</v>
      </c>
      <c r="AK20" s="2">
        <f t="shared" si="14"/>
        <v>2.9349721419989996E-8</v>
      </c>
      <c r="AL20" s="2">
        <f t="shared" si="14"/>
        <v>1.208310653578248E-9</v>
      </c>
      <c r="AM20" s="2">
        <f t="shared" si="14"/>
        <v>4.9805373726953656E-11</v>
      </c>
      <c r="AN20" s="2">
        <f t="shared" si="14"/>
        <v>2.0552609924746012E-12</v>
      </c>
      <c r="AO20" s="2">
        <f t="shared" si="14"/>
        <v>8.4903024360689491E-14</v>
      </c>
      <c r="AP20" s="2">
        <f t="shared" si="14"/>
        <v>3.5109033618620017E-15</v>
      </c>
      <c r="AQ20" s="2">
        <f t="shared" si="14"/>
        <v>1.4532155415890361E-16</v>
      </c>
      <c r="AR20" s="2">
        <f t="shared" si="14"/>
        <v>6.0205227959357192E-18</v>
      </c>
      <c r="AS20" s="2">
        <f t="shared" si="14"/>
        <v>2.4963789076846437E-19</v>
      </c>
      <c r="AT20" s="2">
        <f t="shared" si="14"/>
        <v>1.0359516392548659E-20</v>
      </c>
      <c r="AU20" s="2">
        <f t="shared" si="14"/>
        <v>4.3023230585953434E-22</v>
      </c>
      <c r="AV20" s="2">
        <f t="shared" si="14"/>
        <v>1.788068802948138E-23</v>
      </c>
      <c r="AW20" s="2">
        <f t="shared" si="14"/>
        <v>7.4364790393357958E-25</v>
      </c>
      <c r="AX20" s="6">
        <f t="shared" si="8"/>
        <v>59.92075448681878</v>
      </c>
      <c r="AY20" s="6">
        <f t="shared" si="8"/>
        <v>63.074478407177665</v>
      </c>
      <c r="AZ20" s="6">
        <f t="shared" si="8"/>
        <v>66.22820232753655</v>
      </c>
      <c r="BA20" s="6">
        <f t="shared" si="8"/>
        <v>69.381926247895436</v>
      </c>
      <c r="BB20" s="6">
        <f t="shared" si="8"/>
        <v>72.535650168254307</v>
      </c>
      <c r="BC20" s="6">
        <f t="shared" si="8"/>
        <v>75.689374088613192</v>
      </c>
      <c r="BD20" s="6">
        <f t="shared" si="8"/>
        <v>78.843098008972078</v>
      </c>
      <c r="BE20" s="6">
        <f t="shared" si="8"/>
        <v>81.996821929330963</v>
      </c>
      <c r="BF20" s="6">
        <f t="shared" si="8"/>
        <v>85.150545849689848</v>
      </c>
      <c r="BG20" s="6">
        <f t="shared" si="8"/>
        <v>88.304269770048734</v>
      </c>
      <c r="BH20" s="6">
        <f t="shared" si="8"/>
        <v>91.457993690407619</v>
      </c>
      <c r="BI20" s="6">
        <f t="shared" si="8"/>
        <v>94.611717610766505</v>
      </c>
      <c r="BJ20" s="6">
        <f t="shared" si="8"/>
        <v>97.76544153112539</v>
      </c>
      <c r="BK20" s="6">
        <f t="shared" si="8"/>
        <v>100.91916545148426</v>
      </c>
      <c r="BL20" s="6">
        <f t="shared" si="8"/>
        <v>104.07288937184315</v>
      </c>
      <c r="BM20" s="6">
        <f t="shared" si="8"/>
        <v>107.22661329220203</v>
      </c>
      <c r="BN20" s="6">
        <f t="shared" si="9"/>
        <v>110.38033721256092</v>
      </c>
      <c r="BO20" s="6">
        <f t="shared" si="9"/>
        <v>113.5340611329198</v>
      </c>
      <c r="BP20" s="6">
        <f t="shared" si="9"/>
        <v>116.68778505327867</v>
      </c>
      <c r="BQ20" s="6">
        <f t="shared" si="9"/>
        <v>119.84150897363756</v>
      </c>
      <c r="BR20" s="2">
        <f t="shared" si="15"/>
        <v>9.7761393652501102E-12</v>
      </c>
      <c r="BS20" s="2">
        <f t="shared" si="10"/>
        <v>3.9712520390576545E-13</v>
      </c>
      <c r="BT20" s="2">
        <f t="shared" si="10"/>
        <v>1.6170054664745379E-14</v>
      </c>
      <c r="BU20" s="2">
        <f t="shared" si="10"/>
        <v>6.5982186326631349E-16</v>
      </c>
      <c r="BV20" s="2">
        <f t="shared" si="10"/>
        <v>2.6976920656910079E-17</v>
      </c>
      <c r="BW20" s="2">
        <f t="shared" si="10"/>
        <v>1.1049378625451019E-18</v>
      </c>
      <c r="BX20" s="2">
        <f t="shared" si="10"/>
        <v>4.5331590056468815E-20</v>
      </c>
      <c r="BY20" s="2">
        <f t="shared" si="10"/>
        <v>1.8626301681031176E-21</v>
      </c>
      <c r="BZ20" s="2">
        <f t="shared" si="10"/>
        <v>7.6641847157050692E-23</v>
      </c>
      <c r="CA20" s="2">
        <f t="shared" si="10"/>
        <v>3.1577318091211376E-24</v>
      </c>
      <c r="CB20" s="2">
        <f t="shared" si="10"/>
        <v>1.3026126073160647E-25</v>
      </c>
      <c r="CC20" s="2">
        <f t="shared" si="10"/>
        <v>5.3796099350862648E-27</v>
      </c>
      <c r="CD20" s="2">
        <f t="shared" si="10"/>
        <v>2.2240773942131345E-28</v>
      </c>
      <c r="CE20" s="2">
        <f t="shared" si="10"/>
        <v>9.204150469297854E-30</v>
      </c>
      <c r="CF20" s="2">
        <f t="shared" si="10"/>
        <v>3.8126413662361413E-31</v>
      </c>
      <c r="CG20" s="2">
        <f t="shared" si="10"/>
        <v>1.5807117166983406E-32</v>
      </c>
      <c r="CH20" s="2">
        <f t="shared" si="10"/>
        <v>6.559065217308424E-34</v>
      </c>
      <c r="CI20" s="2">
        <f t="shared" si="10"/>
        <v>2.7237904711334183E-35</v>
      </c>
      <c r="CJ20" s="2">
        <f t="shared" si="10"/>
        <v>1.1319557486298706E-36</v>
      </c>
      <c r="CK20" s="2">
        <f t="shared" si="10"/>
        <v>4.7075202717224405E-38</v>
      </c>
    </row>
    <row r="21" spans="1:89" x14ac:dyDescent="0.25">
      <c r="A21" s="5">
        <f t="shared" si="16"/>
        <v>12</v>
      </c>
      <c r="B21" s="5">
        <f t="shared" si="17"/>
        <v>49</v>
      </c>
      <c r="C21" s="8">
        <f t="shared" si="2"/>
        <v>322.16000000000003</v>
      </c>
      <c r="D21" s="2">
        <f t="shared" si="11"/>
        <v>6.3291139240506327E-14</v>
      </c>
      <c r="E21" s="2">
        <f t="shared" si="3"/>
        <v>4.2307246056712544E-3</v>
      </c>
      <c r="F21" s="2">
        <f t="shared" si="12"/>
        <v>0.15192833965231456</v>
      </c>
      <c r="G21" s="7">
        <f t="shared" si="4"/>
        <v>-0.81836120831860559</v>
      </c>
      <c r="H21" s="10"/>
      <c r="I21" s="6">
        <f t="shared" si="5"/>
        <v>49</v>
      </c>
      <c r="J21" s="2">
        <f t="shared" si="19"/>
        <v>0</v>
      </c>
      <c r="K21" s="2">
        <f t="shared" si="19"/>
        <v>0</v>
      </c>
      <c r="L21" s="2">
        <f t="shared" si="19"/>
        <v>3.8127003107685589E-3</v>
      </c>
      <c r="M21" s="2">
        <f t="shared" si="19"/>
        <v>3.998247002193067E-4</v>
      </c>
      <c r="N21" s="2">
        <f t="shared" si="19"/>
        <v>1.7010457959809599E-5</v>
      </c>
      <c r="O21" s="2">
        <f t="shared" si="19"/>
        <v>1.0773177855838423E-6</v>
      </c>
      <c r="P21" s="2">
        <f t="shared" si="19"/>
        <v>1.0625467169567138E-7</v>
      </c>
      <c r="Q21" s="2">
        <f t="shared" si="19"/>
        <v>5.1401796952177391E-9</v>
      </c>
      <c r="R21" s="2">
        <f t="shared" si="19"/>
        <v>4.0850428040251071E-10</v>
      </c>
      <c r="S21" s="2">
        <f t="shared" si="19"/>
        <v>1.5024806954144764E-11</v>
      </c>
      <c r="T21" s="2">
        <f t="shared" si="19"/>
        <v>5.4016902062414827E-13</v>
      </c>
      <c r="U21" s="2">
        <f t="shared" si="19"/>
        <v>1.6706636074559354E-14</v>
      </c>
      <c r="V21" s="2">
        <f t="shared" si="19"/>
        <v>6.2172489379008772E-16</v>
      </c>
      <c r="W21" s="2">
        <f t="shared" si="19"/>
        <v>1.9984014443252817E-17</v>
      </c>
      <c r="X21" s="2">
        <f t="shared" si="19"/>
        <v>0</v>
      </c>
      <c r="Y21" s="2">
        <f t="shared" si="19"/>
        <v>0</v>
      </c>
      <c r="Z21" s="2">
        <f t="shared" si="19"/>
        <v>0</v>
      </c>
      <c r="AA21" s="2">
        <f t="shared" si="19"/>
        <v>0</v>
      </c>
      <c r="AB21" s="2">
        <f>IF(AV8&lt;AV9,AV8,0)</f>
        <v>0</v>
      </c>
      <c r="AC21" s="2">
        <f>IF(AW8&lt;AW9,AW8,0)</f>
        <v>0</v>
      </c>
      <c r="AD21" s="2">
        <f t="shared" si="14"/>
        <v>272.90274183176825</v>
      </c>
      <c r="AE21" s="2">
        <f t="shared" si="14"/>
        <v>11.434848058505811</v>
      </c>
      <c r="AF21" s="2">
        <f t="shared" si="14"/>
        <v>0.48008633908081344</v>
      </c>
      <c r="AG21" s="2">
        <f t="shared" si="14"/>
        <v>2.0193763491153711E-2</v>
      </c>
      <c r="AH21" s="2">
        <f t="shared" si="14"/>
        <v>8.5088479780775507E-4</v>
      </c>
      <c r="AI21" s="2">
        <f t="shared" si="14"/>
        <v>3.5911237653600035E-5</v>
      </c>
      <c r="AJ21" s="2">
        <f t="shared" si="14"/>
        <v>1.5179250334219255E-6</v>
      </c>
      <c r="AK21" s="2">
        <f t="shared" si="14"/>
        <v>6.4252248238458805E-8</v>
      </c>
      <c r="AL21" s="2">
        <f t="shared" si="14"/>
        <v>2.7233618720868152E-9</v>
      </c>
      <c r="AM21" s="2">
        <f t="shared" si="14"/>
        <v>1.1557539381367831E-10</v>
      </c>
      <c r="AN21" s="2">
        <f t="shared" si="14"/>
        <v>4.9106072164925652E-12</v>
      </c>
      <c r="AO21" s="2">
        <f t="shared" si="14"/>
        <v>2.0887389335040939E-13</v>
      </c>
      <c r="AP21" s="2">
        <f t="shared" si="14"/>
        <v>8.8937314076949224E-15</v>
      </c>
      <c r="AQ21" s="2">
        <f t="shared" si="14"/>
        <v>3.7906060742245071E-16</v>
      </c>
      <c r="AR21" s="2">
        <f t="shared" si="14"/>
        <v>1.6170893116090052E-17</v>
      </c>
      <c r="AS21" s="2">
        <f t="shared" si="14"/>
        <v>6.904588578232908E-19</v>
      </c>
      <c r="AT21" s="2">
        <f t="shared" si="14"/>
        <v>2.9505261083804246E-20</v>
      </c>
      <c r="AU21" s="2">
        <f t="shared" si="14"/>
        <v>1.2618272896404602E-21</v>
      </c>
      <c r="AV21" s="2">
        <f t="shared" si="14"/>
        <v>5.4003449795810489E-23</v>
      </c>
      <c r="AW21" s="2">
        <f t="shared" si="14"/>
        <v>2.3128519884720011E-24</v>
      </c>
      <c r="AX21" s="6">
        <f t="shared" si="8"/>
        <v>59.362763850301349</v>
      </c>
      <c r="AY21" s="6">
        <f t="shared" si="8"/>
        <v>62.487119842422473</v>
      </c>
      <c r="AZ21" s="6">
        <f t="shared" si="8"/>
        <v>65.611475834543597</v>
      </c>
      <c r="BA21" s="6">
        <f t="shared" si="8"/>
        <v>68.735831826664722</v>
      </c>
      <c r="BB21" s="6">
        <f t="shared" si="8"/>
        <v>71.860187818785846</v>
      </c>
      <c r="BC21" s="6">
        <f t="shared" si="8"/>
        <v>74.984543810906956</v>
      </c>
      <c r="BD21" s="6">
        <f t="shared" si="8"/>
        <v>78.108899803028081</v>
      </c>
      <c r="BE21" s="6">
        <f t="shared" si="8"/>
        <v>81.233255795149205</v>
      </c>
      <c r="BF21" s="6">
        <f t="shared" si="8"/>
        <v>84.357611787270343</v>
      </c>
      <c r="BG21" s="6">
        <f t="shared" si="8"/>
        <v>87.481967779391468</v>
      </c>
      <c r="BH21" s="6">
        <f t="shared" si="8"/>
        <v>90.606323771512592</v>
      </c>
      <c r="BI21" s="6">
        <f t="shared" si="8"/>
        <v>93.730679763633717</v>
      </c>
      <c r="BJ21" s="6">
        <f t="shared" si="8"/>
        <v>96.855035755754841</v>
      </c>
      <c r="BK21" s="6">
        <f t="shared" si="8"/>
        <v>99.979391747875951</v>
      </c>
      <c r="BL21" s="6">
        <f t="shared" si="8"/>
        <v>103.10374773999708</v>
      </c>
      <c r="BM21" s="6">
        <f t="shared" si="8"/>
        <v>106.2281037321182</v>
      </c>
      <c r="BN21" s="6">
        <f t="shared" si="9"/>
        <v>109.35245972423932</v>
      </c>
      <c r="BO21" s="6">
        <f t="shared" si="9"/>
        <v>112.47681571636045</v>
      </c>
      <c r="BP21" s="6">
        <f t="shared" si="9"/>
        <v>115.60117170848157</v>
      </c>
      <c r="BQ21" s="6">
        <f t="shared" si="9"/>
        <v>118.7255277006027</v>
      </c>
      <c r="BR21" s="2">
        <f t="shared" si="15"/>
        <v>1.7397950694648047E-11</v>
      </c>
      <c r="BS21" s="2">
        <f t="shared" si="10"/>
        <v>7.2781083829887955E-13</v>
      </c>
      <c r="BT21" s="2">
        <f t="shared" si="10"/>
        <v>3.0518442723427413E-14</v>
      </c>
      <c r="BU21" s="2">
        <f t="shared" si="10"/>
        <v>1.2824396084500888E-15</v>
      </c>
      <c r="BV21" s="2">
        <f t="shared" si="10"/>
        <v>5.3995991661894714E-17</v>
      </c>
      <c r="BW21" s="2">
        <f t="shared" si="10"/>
        <v>2.2775376436424236E-18</v>
      </c>
      <c r="BX21" s="2">
        <f t="shared" si="10"/>
        <v>9.622477383564275E-20</v>
      </c>
      <c r="BY21" s="2">
        <f t="shared" si="10"/>
        <v>4.0716508528163332E-21</v>
      </c>
      <c r="BZ21" s="2">
        <f t="shared" si="10"/>
        <v>1.7253116478417519E-22</v>
      </c>
      <c r="CA21" s="2">
        <f t="shared" si="10"/>
        <v>7.3203913082809251E-24</v>
      </c>
      <c r="CB21" s="2">
        <f t="shared" si="10"/>
        <v>3.109793761757814E-25</v>
      </c>
      <c r="CC21" s="2">
        <f t="shared" si="10"/>
        <v>1.3225867466081193E-26</v>
      </c>
      <c r="CD21" s="2">
        <f t="shared" si="10"/>
        <v>5.6309305877782738E-28</v>
      </c>
      <c r="CE21" s="2">
        <f t="shared" si="10"/>
        <v>2.3997761435345138E-29</v>
      </c>
      <c r="CF21" s="2">
        <f t="shared" si="10"/>
        <v>1.0236926378992048E-30</v>
      </c>
      <c r="CG21" s="2">
        <f t="shared" si="10"/>
        <v>4.3707178372985077E-32</v>
      </c>
      <c r="CH21" s="2">
        <f t="shared" si="10"/>
        <v>1.8676625148482844E-33</v>
      </c>
      <c r="CI21" s="2">
        <f t="shared" si="10"/>
        <v>7.9870498621519362E-35</v>
      </c>
      <c r="CJ21" s="2">
        <f t="shared" si="10"/>
        <v>3.4182064933342443E-36</v>
      </c>
      <c r="CK21" s="2">
        <f t="shared" si="10"/>
        <v>1.4639191692851689E-37</v>
      </c>
    </row>
    <row r="22" spans="1:89" x14ac:dyDescent="0.25">
      <c r="A22" s="5">
        <f t="shared" si="16"/>
        <v>13.5</v>
      </c>
      <c r="B22" s="5">
        <f t="shared" si="17"/>
        <v>52</v>
      </c>
      <c r="C22" s="8">
        <f t="shared" si="2"/>
        <v>325.16000000000003</v>
      </c>
      <c r="D22" s="2">
        <f t="shared" si="11"/>
        <v>6.3291139240506327E-14</v>
      </c>
      <c r="E22" s="2">
        <f t="shared" si="3"/>
        <v>6.7221263345614811E-3</v>
      </c>
      <c r="F22" s="2">
        <f t="shared" si="12"/>
        <v>0.15333531833894601</v>
      </c>
      <c r="G22" s="7">
        <f t="shared" si="4"/>
        <v>-0.81435780083327913</v>
      </c>
      <c r="H22" s="10"/>
      <c r="I22" s="6">
        <f t="shared" si="5"/>
        <v>52</v>
      </c>
      <c r="J22" s="2">
        <f t="shared" si="19"/>
        <v>0</v>
      </c>
      <c r="K22" s="2">
        <f t="shared" si="19"/>
        <v>0</v>
      </c>
      <c r="L22" s="2">
        <f t="shared" si="19"/>
        <v>5.9241337296409013E-3</v>
      </c>
      <c r="M22" s="2">
        <f t="shared" si="19"/>
        <v>7.619142619442942E-4</v>
      </c>
      <c r="N22" s="2">
        <f t="shared" si="19"/>
        <v>3.3649875751482484E-5</v>
      </c>
      <c r="O22" s="2">
        <f t="shared" si="19"/>
        <v>2.1937831173191037E-6</v>
      </c>
      <c r="P22" s="2">
        <f t="shared" si="19"/>
        <v>2.2265739426874379E-7</v>
      </c>
      <c r="Q22" s="2">
        <f t="shared" si="19"/>
        <v>1.1084521656101743E-8</v>
      </c>
      <c r="R22" s="2">
        <f t="shared" si="19"/>
        <v>9.0656470663752478E-10</v>
      </c>
      <c r="S22" s="2">
        <f t="shared" si="19"/>
        <v>3.4315156272057835E-11</v>
      </c>
      <c r="T22" s="2">
        <f t="shared" si="19"/>
        <v>1.2696677043066984E-12</v>
      </c>
      <c r="U22" s="2">
        <f t="shared" si="19"/>
        <v>4.0420999880552698E-14</v>
      </c>
      <c r="V22" s="2">
        <f t="shared" si="19"/>
        <v>1.5465406733028432E-15</v>
      </c>
      <c r="W22" s="2">
        <f t="shared" si="19"/>
        <v>5.9952043329758457E-17</v>
      </c>
      <c r="X22" s="2">
        <f t="shared" si="19"/>
        <v>0</v>
      </c>
      <c r="Y22" s="2">
        <f t="shared" si="19"/>
        <v>0</v>
      </c>
      <c r="Z22" s="2">
        <f t="shared" si="19"/>
        <v>0</v>
      </c>
      <c r="AA22" s="2">
        <f t="shared" si="19"/>
        <v>0</v>
      </c>
      <c r="AB22" s="2">
        <f>AB$6*(1-EXP((-AV22)))</f>
        <v>0</v>
      </c>
      <c r="AC22" s="2">
        <f>IF(AW9&lt;AW10,AW9,0)</f>
        <v>0</v>
      </c>
      <c r="AD22" s="2">
        <f t="shared" si="14"/>
        <v>482.11950692939712</v>
      </c>
      <c r="AE22" s="2">
        <f t="shared" si="14"/>
        <v>20.77959888938684</v>
      </c>
      <c r="AF22" s="2">
        <f t="shared" si="14"/>
        <v>0.8975017872102895</v>
      </c>
      <c r="AG22" s="2">
        <f t="shared" si="14"/>
        <v>3.8840327130321879E-2</v>
      </c>
      <c r="AH22" s="2">
        <f t="shared" si="14"/>
        <v>1.683910769845746E-3</v>
      </c>
      <c r="AI22" s="2">
        <f t="shared" si="14"/>
        <v>7.3128777754567369E-5</v>
      </c>
      <c r="AJ22" s="2">
        <f t="shared" si="14"/>
        <v>3.1808249769244959E-6</v>
      </c>
      <c r="AK22" s="2">
        <f t="shared" si="14"/>
        <v>1.3855653032650198E-7</v>
      </c>
      <c r="AL22" s="2">
        <f t="shared" si="14"/>
        <v>6.0437646938297212E-9</v>
      </c>
      <c r="AM22" s="2">
        <f t="shared" si="14"/>
        <v>2.6396273365430967E-10</v>
      </c>
      <c r="AN22" s="2">
        <f t="shared" si="14"/>
        <v>1.154241607649074E-11</v>
      </c>
      <c r="AO22" s="2">
        <f t="shared" si="14"/>
        <v>5.0528615114597206E-13</v>
      </c>
      <c r="AP22" s="2">
        <f t="shared" si="14"/>
        <v>2.2142919166516274E-14</v>
      </c>
      <c r="AQ22" s="2">
        <f t="shared" si="14"/>
        <v>9.7131898585984849E-16</v>
      </c>
      <c r="AR22" s="2">
        <f t="shared" si="14"/>
        <v>4.2647477609579483E-17</v>
      </c>
      <c r="AS22" s="2">
        <f t="shared" si="14"/>
        <v>1.8741582311608475E-18</v>
      </c>
      <c r="AT22" s="2">
        <f t="shared" si="14"/>
        <v>8.2428876800212281E-20</v>
      </c>
      <c r="AU22" s="2">
        <f t="shared" si="14"/>
        <v>3.6282163434923009E-21</v>
      </c>
      <c r="AV22" s="2">
        <f t="shared" si="14"/>
        <v>1.598194291904384E-22</v>
      </c>
      <c r="AW22" s="2">
        <f t="shared" si="14"/>
        <v>7.0448521095293437E-24</v>
      </c>
      <c r="AX22" s="6">
        <f t="shared" si="8"/>
        <v>58.815069510435116</v>
      </c>
      <c r="AY22" s="6">
        <f t="shared" si="8"/>
        <v>61.910599484668545</v>
      </c>
      <c r="AZ22" s="6">
        <f t="shared" si="8"/>
        <v>65.006129458901967</v>
      </c>
      <c r="BA22" s="6">
        <f t="shared" si="8"/>
        <v>68.101659433135396</v>
      </c>
      <c r="BB22" s="6">
        <f t="shared" si="8"/>
        <v>71.197189407368825</v>
      </c>
      <c r="BC22" s="6">
        <f t="shared" si="8"/>
        <v>74.292719381602254</v>
      </c>
      <c r="BD22" s="6">
        <f t="shared" si="8"/>
        <v>77.388249355835669</v>
      </c>
      <c r="BE22" s="6">
        <f t="shared" si="8"/>
        <v>80.483779330069098</v>
      </c>
      <c r="BF22" s="6">
        <f t="shared" si="8"/>
        <v>83.579309304302541</v>
      </c>
      <c r="BG22" s="6">
        <f t="shared" si="8"/>
        <v>86.67483927853597</v>
      </c>
      <c r="BH22" s="6">
        <f t="shared" si="8"/>
        <v>89.770369252769399</v>
      </c>
      <c r="BI22" s="6">
        <f t="shared" si="8"/>
        <v>92.865899227002814</v>
      </c>
      <c r="BJ22" s="6">
        <f t="shared" si="8"/>
        <v>95.961429201236243</v>
      </c>
      <c r="BK22" s="6">
        <f t="shared" si="8"/>
        <v>99.056959175469672</v>
      </c>
      <c r="BL22" s="6">
        <f t="shared" si="8"/>
        <v>102.1524891497031</v>
      </c>
      <c r="BM22" s="6">
        <f t="shared" si="8"/>
        <v>105.24801912393653</v>
      </c>
      <c r="BN22" s="6">
        <f t="shared" si="9"/>
        <v>108.34354909816996</v>
      </c>
      <c r="BO22" s="6">
        <f t="shared" si="9"/>
        <v>111.43907907240337</v>
      </c>
      <c r="BP22" s="6">
        <f t="shared" si="9"/>
        <v>114.5346090466368</v>
      </c>
      <c r="BQ22" s="6">
        <f t="shared" si="9"/>
        <v>117.63013902087023</v>
      </c>
      <c r="BR22" s="2">
        <f t="shared" si="15"/>
        <v>3.0639518105890379E-11</v>
      </c>
      <c r="BS22" s="2">
        <f t="shared" si="10"/>
        <v>1.3192507643040079E-12</v>
      </c>
      <c r="BT22" s="2">
        <f t="shared" si="10"/>
        <v>5.6937141972128426E-14</v>
      </c>
      <c r="BU22" s="2">
        <f t="shared" si="10"/>
        <v>2.4626018640936437E-15</v>
      </c>
      <c r="BV22" s="2">
        <f t="shared" si="10"/>
        <v>1.0671915444910932E-16</v>
      </c>
      <c r="BW22" s="2">
        <f t="shared" si="10"/>
        <v>4.6330781563618753E-18</v>
      </c>
      <c r="BX22" s="2">
        <f t="shared" si="10"/>
        <v>2.0147160570289403E-19</v>
      </c>
      <c r="BY22" s="2">
        <f t="shared" si="10"/>
        <v>8.7744535166165336E-21</v>
      </c>
      <c r="BZ22" s="2">
        <f t="shared" si="10"/>
        <v>3.8268324210967555E-22</v>
      </c>
      <c r="CA22" s="2">
        <f t="shared" si="10"/>
        <v>1.6711995095662656E-23</v>
      </c>
      <c r="CB22" s="2">
        <f t="shared" si="10"/>
        <v>7.3071411415034943E-25</v>
      </c>
      <c r="CC22" s="2">
        <f t="shared" si="10"/>
        <v>3.1986136946813009E-26</v>
      </c>
      <c r="CD22" s="2">
        <f t="shared" si="10"/>
        <v>1.4016492460450015E-27</v>
      </c>
      <c r="CE22" s="2">
        <f t="shared" si="10"/>
        <v>6.1482468931382982E-29</v>
      </c>
      <c r="CF22" s="2">
        <f t="shared" si="10"/>
        <v>2.6994258336896751E-30</v>
      </c>
      <c r="CG22" s="2">
        <f t="shared" si="10"/>
        <v>1.1862486022979247E-31</v>
      </c>
      <c r="CH22" s="2">
        <f t="shared" si="10"/>
        <v>5.2172584462665141E-33</v>
      </c>
      <c r="CI22" s="2">
        <f t="shared" si="10"/>
        <v>2.2964195772606625E-34</v>
      </c>
      <c r="CJ22" s="2">
        <f t="shared" si="10"/>
        <v>1.0115420379070188E-35</v>
      </c>
      <c r="CK22" s="2">
        <f t="shared" si="10"/>
        <v>4.4588559547645E-37</v>
      </c>
    </row>
    <row r="23" spans="1:89" x14ac:dyDescent="0.25">
      <c r="A23" s="5">
        <f t="shared" si="16"/>
        <v>15</v>
      </c>
      <c r="B23" s="5">
        <f t="shared" si="17"/>
        <v>55</v>
      </c>
      <c r="C23" s="8">
        <f t="shared" si="2"/>
        <v>328.16</v>
      </c>
      <c r="D23" s="2">
        <f t="shared" si="11"/>
        <v>6.3291139240506327E-14</v>
      </c>
      <c r="E23" s="2">
        <f t="shared" si="3"/>
        <v>9.5867728346318588E-3</v>
      </c>
      <c r="F23" s="2">
        <f t="shared" si="12"/>
        <v>0.15496919240245405</v>
      </c>
      <c r="G23" s="7">
        <f t="shared" si="4"/>
        <v>-0.80975463021321825</v>
      </c>
      <c r="H23" s="10"/>
      <c r="I23" s="6">
        <f t="shared" si="5"/>
        <v>55</v>
      </c>
      <c r="J23" s="2">
        <f t="shared" si="19"/>
        <v>0</v>
      </c>
      <c r="K23" s="2">
        <f t="shared" si="19"/>
        <v>0</v>
      </c>
      <c r="L23" s="2">
        <f t="shared" si="19"/>
        <v>8.0938554333835448E-3</v>
      </c>
      <c r="M23" s="2">
        <f t="shared" si="19"/>
        <v>1.4223395114516314E-3</v>
      </c>
      <c r="N23" s="2">
        <f t="shared" si="19"/>
        <v>6.5684142375521668E-5</v>
      </c>
      <c r="O23" s="2">
        <f t="shared" si="19"/>
        <v>4.4079284599174423E-6</v>
      </c>
      <c r="P23" s="2">
        <f t="shared" si="19"/>
        <v>4.6019085802373464E-7</v>
      </c>
      <c r="Q23" s="2">
        <f t="shared" si="19"/>
        <v>2.3565344866582904E-8</v>
      </c>
      <c r="R23" s="2">
        <f t="shared" si="19"/>
        <v>1.9825274422125005E-9</v>
      </c>
      <c r="S23" s="2">
        <f t="shared" si="19"/>
        <v>7.7192716663176958E-11</v>
      </c>
      <c r="T23" s="2">
        <f t="shared" si="19"/>
        <v>2.9380231580944383E-12</v>
      </c>
      <c r="U23" s="2">
        <f t="shared" si="19"/>
        <v>9.6225249990311571E-14</v>
      </c>
      <c r="V23" s="2">
        <f t="shared" si="19"/>
        <v>3.7925218521195352E-15</v>
      </c>
      <c r="W23" s="2">
        <f t="shared" si="19"/>
        <v>1.4654943925052065E-16</v>
      </c>
      <c r="X23" s="2">
        <f t="shared" si="19"/>
        <v>6.661338147750939E-18</v>
      </c>
      <c r="Y23" s="2">
        <f t="shared" si="19"/>
        <v>0</v>
      </c>
      <c r="Z23" s="2">
        <f t="shared" si="19"/>
        <v>0</v>
      </c>
      <c r="AA23" s="2">
        <f t="shared" si="19"/>
        <v>0</v>
      </c>
      <c r="AB23" s="2">
        <f>AB$6*(1-EXP((-AV23)))</f>
        <v>0</v>
      </c>
      <c r="AC23" s="2">
        <f>IF(AW10&lt;AW11,AW10,0)</f>
        <v>0</v>
      </c>
      <c r="AD23" s="2">
        <f t="shared" si="14"/>
        <v>841.93262707835243</v>
      </c>
      <c r="AE23" s="2">
        <f t="shared" si="14"/>
        <v>37.315628182503943</v>
      </c>
      <c r="AF23" s="2">
        <f t="shared" si="14"/>
        <v>1.6575024424660352</v>
      </c>
      <c r="AG23" s="2">
        <f t="shared" si="14"/>
        <v>7.3772463674997457E-2</v>
      </c>
      <c r="AH23" s="2">
        <f t="shared" si="14"/>
        <v>3.2896119639740868E-3</v>
      </c>
      <c r="AI23" s="2">
        <f t="shared" si="14"/>
        <v>1.4694174407318711E-4</v>
      </c>
      <c r="AJ23" s="2">
        <f t="shared" si="14"/>
        <v>6.5741767245039477E-6</v>
      </c>
      <c r="AK23" s="2">
        <f t="shared" si="14"/>
        <v>2.9456685417292648E-7</v>
      </c>
      <c r="AL23" s="2">
        <f t="shared" si="14"/>
        <v>1.3216849666796625E-8</v>
      </c>
      <c r="AM23" s="2">
        <f t="shared" si="14"/>
        <v>5.9379013375884067E-10</v>
      </c>
      <c r="AN23" s="2">
        <f t="shared" si="14"/>
        <v>2.6709271389782675E-11</v>
      </c>
      <c r="AO23" s="2">
        <f t="shared" si="14"/>
        <v>1.2027670979495882E-12</v>
      </c>
      <c r="AP23" s="2">
        <f t="shared" si="14"/>
        <v>5.4220165498723371E-14</v>
      </c>
      <c r="AQ23" s="2">
        <f t="shared" si="14"/>
        <v>2.446650665895725E-15</v>
      </c>
      <c r="AR23" s="2">
        <f t="shared" si="14"/>
        <v>1.1050688227938228E-16</v>
      </c>
      <c r="AS23" s="2">
        <f t="shared" si="14"/>
        <v>4.9956208515464306E-18</v>
      </c>
      <c r="AT23" s="2">
        <f t="shared" si="14"/>
        <v>2.2602207698738985E-19</v>
      </c>
      <c r="AU23" s="2">
        <f t="shared" si="14"/>
        <v>1.023419517089552E-20</v>
      </c>
      <c r="AV23" s="2">
        <f t="shared" si="14"/>
        <v>4.6374551012758521E-22</v>
      </c>
      <c r="AW23" s="2">
        <f t="shared" si="14"/>
        <v>2.1028683314038773E-23</v>
      </c>
      <c r="AX23" s="6">
        <f t="shared" si="8"/>
        <v>58.277389084632745</v>
      </c>
      <c r="AY23" s="6">
        <f t="shared" si="8"/>
        <v>61.344620089087101</v>
      </c>
      <c r="AZ23" s="6">
        <f t="shared" si="8"/>
        <v>64.411851093541458</v>
      </c>
      <c r="BA23" s="6">
        <f t="shared" si="8"/>
        <v>67.479082097995814</v>
      </c>
      <c r="BB23" s="6">
        <f t="shared" si="8"/>
        <v>70.546313102450171</v>
      </c>
      <c r="BC23" s="6">
        <f t="shared" si="8"/>
        <v>73.613544106904513</v>
      </c>
      <c r="BD23" s="6">
        <f t="shared" si="8"/>
        <v>76.680775111358869</v>
      </c>
      <c r="BE23" s="6">
        <f t="shared" si="8"/>
        <v>79.748006115813226</v>
      </c>
      <c r="BF23" s="6">
        <f t="shared" si="8"/>
        <v>82.815237120267597</v>
      </c>
      <c r="BG23" s="6">
        <f t="shared" si="8"/>
        <v>85.882468124721953</v>
      </c>
      <c r="BH23" s="6">
        <f t="shared" si="8"/>
        <v>88.949699129176309</v>
      </c>
      <c r="BI23" s="6">
        <f t="shared" si="8"/>
        <v>92.016930133630652</v>
      </c>
      <c r="BJ23" s="6">
        <f t="shared" si="8"/>
        <v>95.084161138085008</v>
      </c>
      <c r="BK23" s="6">
        <f t="shared" si="8"/>
        <v>98.151392142539365</v>
      </c>
      <c r="BL23" s="6">
        <f t="shared" si="8"/>
        <v>101.21862314699372</v>
      </c>
      <c r="BM23" s="6">
        <f t="shared" si="8"/>
        <v>104.28585415144808</v>
      </c>
      <c r="BN23" s="6">
        <f t="shared" si="9"/>
        <v>107.35308515590243</v>
      </c>
      <c r="BO23" s="6">
        <f t="shared" si="9"/>
        <v>110.42031616035679</v>
      </c>
      <c r="BP23" s="6">
        <f t="shared" si="9"/>
        <v>113.48754716481113</v>
      </c>
      <c r="BQ23" s="6">
        <f t="shared" si="9"/>
        <v>116.55477816926549</v>
      </c>
      <c r="BR23" s="2">
        <f t="shared" si="15"/>
        <v>5.3412500393798946E-11</v>
      </c>
      <c r="BS23" s="2">
        <f t="shared" si="10"/>
        <v>2.365834896779774E-12</v>
      </c>
      <c r="BT23" s="2">
        <f t="shared" si="10"/>
        <v>1.0503844926679587E-13</v>
      </c>
      <c r="BU23" s="2">
        <f t="shared" si="10"/>
        <v>4.6734965821110846E-15</v>
      </c>
      <c r="BV23" s="2">
        <f t="shared" si="10"/>
        <v>2.0834581230533342E-16</v>
      </c>
      <c r="BW23" s="2">
        <f t="shared" si="10"/>
        <v>9.3047848853884402E-18</v>
      </c>
      <c r="BX23" s="2">
        <f t="shared" si="10"/>
        <v>4.1624070365096062E-19</v>
      </c>
      <c r="BY23" s="2">
        <f t="shared" si="10"/>
        <v>1.8648524646137072E-20</v>
      </c>
      <c r="BZ23" s="2">
        <f t="shared" si="10"/>
        <v>8.3667596191770736E-22</v>
      </c>
      <c r="CA23" s="2">
        <f t="shared" si="10"/>
        <v>3.758714700101272E-23</v>
      </c>
      <c r="CB23" s="2">
        <f t="shared" si="10"/>
        <v>1.6906416656245227E-24</v>
      </c>
      <c r="CC23" s="2">
        <f t="shared" si="10"/>
        <v>7.6130500668560869E-26</v>
      </c>
      <c r="CD23" s="2">
        <f t="shared" si="10"/>
        <v>3.4318547101087417E-27</v>
      </c>
      <c r="CE23" s="2">
        <f t="shared" si="10"/>
        <v>1.5485789171846377E-28</v>
      </c>
      <c r="CF23" s="2">
        <f t="shared" si="10"/>
        <v>6.9943248634240295E-30</v>
      </c>
      <c r="CG23" s="2">
        <f t="shared" si="10"/>
        <v>3.1618578557065217E-31</v>
      </c>
      <c r="CH23" s="2">
        <f t="shared" si="10"/>
        <v>1.4305435673303067E-32</v>
      </c>
      <c r="CI23" s="2">
        <f t="shared" si="10"/>
        <v>6.4774188351108015E-34</v>
      </c>
      <c r="CJ23" s="2">
        <f t="shared" si="10"/>
        <v>2.9351248286484541E-35</v>
      </c>
      <c r="CK23" s="2">
        <f t="shared" si="10"/>
        <v>1.3309382033567938E-36</v>
      </c>
    </row>
    <row r="24" spans="1:89" x14ac:dyDescent="0.25">
      <c r="A24" s="5">
        <f t="shared" si="16"/>
        <v>16.5</v>
      </c>
      <c r="B24" s="5">
        <f t="shared" si="17"/>
        <v>58</v>
      </c>
      <c r="C24" s="8">
        <f t="shared" si="2"/>
        <v>331.16</v>
      </c>
      <c r="D24" s="2">
        <f t="shared" si="11"/>
        <v>6.3291139240506327E-14</v>
      </c>
      <c r="E24" s="2">
        <f t="shared" si="3"/>
        <v>1.2237566571885228E-2</v>
      </c>
      <c r="F24" s="2">
        <f t="shared" si="12"/>
        <v>0.15649659855921683</v>
      </c>
      <c r="G24" s="7">
        <f t="shared" si="4"/>
        <v>-0.80549509737003266</v>
      </c>
      <c r="H24" s="10"/>
      <c r="I24" s="6">
        <f t="shared" si="5"/>
        <v>58</v>
      </c>
      <c r="J24" s="2">
        <f t="shared" si="19"/>
        <v>0</v>
      </c>
      <c r="K24" s="2">
        <f t="shared" si="19"/>
        <v>0</v>
      </c>
      <c r="L24" s="2">
        <f t="shared" si="19"/>
        <v>9.5150370316846155E-3</v>
      </c>
      <c r="M24" s="2">
        <f t="shared" si="19"/>
        <v>2.5862349074470738E-3</v>
      </c>
      <c r="N24" s="2">
        <f t="shared" si="19"/>
        <v>1.2655767092228042E-4</v>
      </c>
      <c r="O24" s="2">
        <f t="shared" si="19"/>
        <v>8.7444271568504197E-6</v>
      </c>
      <c r="P24" s="2">
        <f t="shared" si="19"/>
        <v>9.3866256716368399E-7</v>
      </c>
      <c r="Q24" s="2">
        <f t="shared" si="19"/>
        <v>4.9419418859386613E-8</v>
      </c>
      <c r="R24" s="2">
        <f t="shared" si="19"/>
        <v>4.2746312156616286E-9</v>
      </c>
      <c r="S24" s="2">
        <f t="shared" si="19"/>
        <v>1.7112553263309849E-10</v>
      </c>
      <c r="T24" s="2">
        <f t="shared" si="19"/>
        <v>6.6966132639123547E-12</v>
      </c>
      <c r="U24" s="2">
        <f t="shared" si="19"/>
        <v>2.2549073719346779E-13</v>
      </c>
      <c r="V24" s="2">
        <f t="shared" si="19"/>
        <v>9.1471274998866664E-15</v>
      </c>
      <c r="W24" s="2">
        <f t="shared" si="19"/>
        <v>3.6637359812630164E-16</v>
      </c>
      <c r="X24" s="2">
        <f t="shared" si="19"/>
        <v>1.9984014443252817E-17</v>
      </c>
      <c r="Y24" s="2">
        <f t="shared" si="19"/>
        <v>0</v>
      </c>
      <c r="Z24" s="2">
        <f t="shared" si="19"/>
        <v>0</v>
      </c>
      <c r="AA24" s="2">
        <f t="shared" si="19"/>
        <v>0</v>
      </c>
      <c r="AB24" s="2">
        <f>AB$6*(1-EXP((-AV24)))</f>
        <v>0</v>
      </c>
      <c r="AC24" s="2">
        <f>AC$6*(1-EXP((-AW24)))</f>
        <v>0</v>
      </c>
      <c r="AD24" s="2">
        <f t="shared" si="14"/>
        <v>1454.6733184706309</v>
      </c>
      <c r="AE24" s="2">
        <f t="shared" si="14"/>
        <v>66.274999202326313</v>
      </c>
      <c r="AF24" s="2">
        <f t="shared" si="14"/>
        <v>3.0262678379427106</v>
      </c>
      <c r="AG24" s="2">
        <f t="shared" si="14"/>
        <v>0.13847128281286458</v>
      </c>
      <c r="AH24" s="2">
        <f t="shared" si="14"/>
        <v>6.3479894646865254E-3</v>
      </c>
      <c r="AI24" s="2">
        <f t="shared" si="14"/>
        <v>2.9152339404408428E-4</v>
      </c>
      <c r="AJ24" s="2">
        <f t="shared" si="14"/>
        <v>1.3409555152891752E-5</v>
      </c>
      <c r="AK24" s="2">
        <f t="shared" si="14"/>
        <v>6.1774292650532715E-7</v>
      </c>
      <c r="AL24" s="2">
        <f t="shared" si="14"/>
        <v>2.8497541858332308E-8</v>
      </c>
      <c r="AM24" s="2">
        <f t="shared" si="14"/>
        <v>1.3163502646116635E-9</v>
      </c>
      <c r="AN24" s="2">
        <f t="shared" si="14"/>
        <v>6.0878253517269751E-11</v>
      </c>
      <c r="AO24" s="2">
        <f t="shared" si="14"/>
        <v>2.8186768762854904E-12</v>
      </c>
      <c r="AP24" s="2">
        <f t="shared" si="14"/>
        <v>1.3064405469083662E-13</v>
      </c>
      <c r="AQ24" s="2">
        <f t="shared" si="14"/>
        <v>6.0613156861084668E-15</v>
      </c>
      <c r="AR24" s="2">
        <f t="shared" si="14"/>
        <v>2.8148235287148324E-16</v>
      </c>
      <c r="AS24" s="2">
        <f t="shared" si="14"/>
        <v>1.3083344852417834E-17</v>
      </c>
      <c r="AT24" s="2">
        <f t="shared" si="14"/>
        <v>6.0862257510142486E-19</v>
      </c>
      <c r="AU24" s="2">
        <f t="shared" si="14"/>
        <v>2.8334728185942679E-20</v>
      </c>
      <c r="AV24" s="2">
        <f t="shared" si="14"/>
        <v>1.3201200528000767E-21</v>
      </c>
      <c r="AW24" s="2">
        <f t="shared" si="14"/>
        <v>6.1548046507235631E-23</v>
      </c>
      <c r="AX24" s="6">
        <f t="shared" si="8"/>
        <v>57.749450422795874</v>
      </c>
      <c r="AY24" s="6">
        <f t="shared" si="8"/>
        <v>60.788895181890396</v>
      </c>
      <c r="AZ24" s="6">
        <f t="shared" si="8"/>
        <v>63.828339940984911</v>
      </c>
      <c r="BA24" s="6">
        <f t="shared" si="8"/>
        <v>66.86778470007944</v>
      </c>
      <c r="BB24" s="6">
        <f t="shared" si="8"/>
        <v>69.907229459173948</v>
      </c>
      <c r="BC24" s="6">
        <f t="shared" si="8"/>
        <v>72.94667421826847</v>
      </c>
      <c r="BD24" s="6">
        <f t="shared" si="8"/>
        <v>75.986118977362992</v>
      </c>
      <c r="BE24" s="6">
        <f t="shared" si="8"/>
        <v>79.025563736457514</v>
      </c>
      <c r="BF24" s="6">
        <f t="shared" si="8"/>
        <v>82.065008495552036</v>
      </c>
      <c r="BG24" s="6">
        <f t="shared" si="8"/>
        <v>85.104453254646558</v>
      </c>
      <c r="BH24" s="6">
        <f t="shared" si="8"/>
        <v>88.143898013741079</v>
      </c>
      <c r="BI24" s="6">
        <f t="shared" si="8"/>
        <v>91.183342772835601</v>
      </c>
      <c r="BJ24" s="6">
        <f t="shared" si="8"/>
        <v>94.222787531930123</v>
      </c>
      <c r="BK24" s="6">
        <f t="shared" si="8"/>
        <v>97.262232291024631</v>
      </c>
      <c r="BL24" s="6">
        <f t="shared" si="8"/>
        <v>100.30167705011915</v>
      </c>
      <c r="BM24" s="6">
        <f t="shared" si="8"/>
        <v>103.34112180921367</v>
      </c>
      <c r="BN24" s="6">
        <f t="shared" si="9"/>
        <v>106.3805665683082</v>
      </c>
      <c r="BO24" s="6">
        <f t="shared" si="9"/>
        <v>109.42001132740272</v>
      </c>
      <c r="BP24" s="6">
        <f t="shared" si="9"/>
        <v>112.45945608649723</v>
      </c>
      <c r="BQ24" s="6">
        <f t="shared" si="9"/>
        <v>115.49890084559175</v>
      </c>
      <c r="BR24" s="2">
        <f t="shared" si="15"/>
        <v>9.2193556811031751E-11</v>
      </c>
      <c r="BS24" s="2">
        <f t="shared" si="10"/>
        <v>4.1987064803128352E-12</v>
      </c>
      <c r="BT24" s="2">
        <f t="shared" si="10"/>
        <v>1.9166917049949685E-13</v>
      </c>
      <c r="BU24" s="2">
        <f t="shared" si="10"/>
        <v>8.7683585528621678E-15</v>
      </c>
      <c r="BV24" s="2">
        <f t="shared" si="10"/>
        <v>4.0191400855295608E-16</v>
      </c>
      <c r="BW24" s="2">
        <f t="shared" si="10"/>
        <v>1.845552222531864E-17</v>
      </c>
      <c r="BX24" s="2">
        <f t="shared" si="10"/>
        <v>8.488595915236064E-19</v>
      </c>
      <c r="BY24" s="2">
        <f t="shared" si="10"/>
        <v>3.9102706439326988E-20</v>
      </c>
      <c r="BZ24" s="2">
        <f t="shared" si="10"/>
        <v>1.8038083791035101E-21</v>
      </c>
      <c r="CA24" s="2">
        <f t="shared" si="10"/>
        <v>8.3318800852457196E-23</v>
      </c>
      <c r="CB24" s="2">
        <f t="shared" si="10"/>
        <v>3.8532354711616793E-24</v>
      </c>
      <c r="CC24" s="2">
        <f t="shared" si="10"/>
        <v>1.7840327144931418E-25</v>
      </c>
      <c r="CD24" s="2">
        <f t="shared" si="10"/>
        <v>8.2688097222678086E-27</v>
      </c>
      <c r="CE24" s="2">
        <f t="shared" si="10"/>
        <v>3.8363415882053601E-28</v>
      </c>
      <c r="CF24" s="2">
        <f t="shared" si="10"/>
        <v>1.7815557179379784E-29</v>
      </c>
      <c r="CG24" s="2">
        <f t="shared" si="10"/>
        <v>8.2806705144858916E-31</v>
      </c>
      <c r="CH24" s="2">
        <f t="shared" si="10"/>
        <v>3.8520657072925535E-32</v>
      </c>
      <c r="CI24" s="2">
        <f t="shared" si="10"/>
        <v>1.7933452388938117E-33</v>
      </c>
      <c r="CJ24" s="2">
        <f t="shared" si="10"/>
        <v>8.355216870879413E-35</v>
      </c>
      <c r="CK24" s="2">
        <f t="shared" si="10"/>
        <v>3.8954548611540629E-36</v>
      </c>
    </row>
    <row r="25" spans="1:89" x14ac:dyDescent="0.25">
      <c r="A25" s="5">
        <f t="shared" si="16"/>
        <v>18</v>
      </c>
      <c r="B25" s="5">
        <f t="shared" si="17"/>
        <v>61</v>
      </c>
      <c r="C25" s="8">
        <f t="shared" si="2"/>
        <v>334.16</v>
      </c>
      <c r="D25" s="2">
        <f t="shared" si="11"/>
        <v>6.3291139240506327E-14</v>
      </c>
      <c r="E25" s="2">
        <f t="shared" si="3"/>
        <v>1.4749802312816593E-2</v>
      </c>
      <c r="F25" s="2">
        <f t="shared" si="12"/>
        <v>0.15795805886061773</v>
      </c>
      <c r="G25" s="7">
        <f t="shared" si="4"/>
        <v>-0.80145821192778421</v>
      </c>
      <c r="H25" s="10"/>
      <c r="I25" s="6">
        <f t="shared" si="5"/>
        <v>61</v>
      </c>
      <c r="J25" s="2">
        <f t="shared" si="19"/>
        <v>0</v>
      </c>
      <c r="K25" s="2">
        <f t="shared" si="19"/>
        <v>0</v>
      </c>
      <c r="L25" s="2">
        <f t="shared" si="19"/>
        <v>9.9576949511605267E-3</v>
      </c>
      <c r="M25" s="2">
        <f t="shared" si="19"/>
        <v>4.5323090109121705E-3</v>
      </c>
      <c r="N25" s="2">
        <f t="shared" si="19"/>
        <v>2.4066164796986866E-4</v>
      </c>
      <c r="O25" s="2">
        <f t="shared" si="19"/>
        <v>1.7134562637873827E-5</v>
      </c>
      <c r="P25" s="2">
        <f t="shared" si="19"/>
        <v>1.8903806957293325E-6</v>
      </c>
      <c r="Q25" s="2">
        <f t="shared" si="19"/>
        <v>1.0227841999999043E-7</v>
      </c>
      <c r="R25" s="2">
        <f t="shared" si="19"/>
        <v>9.09141517069223E-9</v>
      </c>
      <c r="S25" s="2">
        <f t="shared" si="19"/>
        <v>3.7402084984705656E-10</v>
      </c>
      <c r="T25" s="2">
        <f t="shared" si="19"/>
        <v>1.5041297096729521E-11</v>
      </c>
      <c r="U25" s="2">
        <f t="shared" si="19"/>
        <v>5.2049031751266737E-13</v>
      </c>
      <c r="V25" s="2">
        <f t="shared" si="19"/>
        <v>2.1690427232101684E-14</v>
      </c>
      <c r="W25" s="2">
        <f t="shared" si="19"/>
        <v>8.8595797365087487E-16</v>
      </c>
      <c r="X25" s="2">
        <f t="shared" si="19"/>
        <v>3.9968028886505634E-17</v>
      </c>
      <c r="Y25" s="2">
        <f t="shared" si="19"/>
        <v>0</v>
      </c>
      <c r="Z25" s="2">
        <f t="shared" si="19"/>
        <v>0</v>
      </c>
      <c r="AA25" s="2">
        <f t="shared" si="19"/>
        <v>0</v>
      </c>
      <c r="AB25" s="2">
        <f>AB$6*(1-EXP((-AV25)))</f>
        <v>0</v>
      </c>
      <c r="AC25" s="2">
        <f>AC$6*(1-EXP((-AW25)))</f>
        <v>0</v>
      </c>
      <c r="AD25" s="2">
        <f t="shared" si="14"/>
        <v>2488.1751594001794</v>
      </c>
      <c r="AE25" s="2">
        <f t="shared" si="14"/>
        <v>116.48185814029867</v>
      </c>
      <c r="AF25" s="2">
        <f t="shared" si="14"/>
        <v>5.4654339351393819</v>
      </c>
      <c r="AG25" s="2">
        <f t="shared" si="14"/>
        <v>0.25697887744010367</v>
      </c>
      <c r="AH25" s="2">
        <f t="shared" si="14"/>
        <v>1.2106066003879382E-2</v>
      </c>
      <c r="AI25" s="2">
        <f t="shared" si="14"/>
        <v>5.7131525741557602E-4</v>
      </c>
      <c r="AJ25" s="2">
        <f t="shared" si="14"/>
        <v>2.7005803163843121E-5</v>
      </c>
      <c r="AK25" s="2">
        <f t="shared" si="14"/>
        <v>1.2784810673028761E-6</v>
      </c>
      <c r="AL25" s="2">
        <f t="shared" si="14"/>
        <v>6.0609436268381678E-8</v>
      </c>
      <c r="AM25" s="2">
        <f t="shared" si="14"/>
        <v>2.8770834911112239E-9</v>
      </c>
      <c r="AN25" s="2">
        <f t="shared" si="14"/>
        <v>1.3673908005813081E-10</v>
      </c>
      <c r="AO25" s="2">
        <f t="shared" si="14"/>
        <v>6.506181330531026E-12</v>
      </c>
      <c r="AP25" s="2">
        <f t="shared" si="14"/>
        <v>3.0990000005482295E-13</v>
      </c>
      <c r="AQ25" s="2">
        <f t="shared" si="14"/>
        <v>1.4775777209437696E-14</v>
      </c>
      <c r="AR25" s="2">
        <f t="shared" si="14"/>
        <v>7.0515795621986096E-16</v>
      </c>
      <c r="AS25" s="2">
        <f t="shared" si="14"/>
        <v>3.3682632683592924E-17</v>
      </c>
      <c r="AT25" s="2">
        <f t="shared" si="14"/>
        <v>1.6102281676514351E-18</v>
      </c>
      <c r="AU25" s="2">
        <f t="shared" si="14"/>
        <v>7.7038993363315066E-20</v>
      </c>
      <c r="AV25" s="2">
        <f t="shared" si="14"/>
        <v>3.6885628623640013E-21</v>
      </c>
      <c r="AW25" s="2">
        <f t="shared" si="14"/>
        <v>1.7672998754914856E-22</v>
      </c>
      <c r="AX25" s="6">
        <f t="shared" si="8"/>
        <v>57.230991147992228</v>
      </c>
      <c r="AY25" s="6">
        <f t="shared" si="8"/>
        <v>60.243148576833924</v>
      </c>
      <c r="AZ25" s="6">
        <f t="shared" si="8"/>
        <v>63.255306005675614</v>
      </c>
      <c r="BA25" s="6">
        <f t="shared" si="8"/>
        <v>66.26746343451731</v>
      </c>
      <c r="BB25" s="6">
        <f t="shared" si="8"/>
        <v>69.279620863359014</v>
      </c>
      <c r="BC25" s="6">
        <f t="shared" si="8"/>
        <v>72.291778292200704</v>
      </c>
      <c r="BD25" s="6">
        <f t="shared" si="8"/>
        <v>75.303935721042393</v>
      </c>
      <c r="BE25" s="6">
        <f t="shared" si="8"/>
        <v>78.316093149884097</v>
      </c>
      <c r="BF25" s="6">
        <f t="shared" si="8"/>
        <v>81.3282505787258</v>
      </c>
      <c r="BG25" s="6">
        <f t="shared" si="8"/>
        <v>84.340408007567504</v>
      </c>
      <c r="BH25" s="6">
        <f t="shared" si="8"/>
        <v>87.352565436409193</v>
      </c>
      <c r="BI25" s="6">
        <f t="shared" si="8"/>
        <v>90.364722865250883</v>
      </c>
      <c r="BJ25" s="6">
        <f t="shared" si="8"/>
        <v>93.376880294092587</v>
      </c>
      <c r="BK25" s="6">
        <f t="shared" si="8"/>
        <v>96.389037722934276</v>
      </c>
      <c r="BL25" s="6">
        <f t="shared" si="8"/>
        <v>99.40119515177598</v>
      </c>
      <c r="BM25" s="6">
        <f t="shared" si="8"/>
        <v>102.41335258061767</v>
      </c>
      <c r="BN25" s="6">
        <f t="shared" si="9"/>
        <v>105.42551000945937</v>
      </c>
      <c r="BO25" s="6">
        <f t="shared" si="9"/>
        <v>108.43766743830106</v>
      </c>
      <c r="BP25" s="6">
        <f t="shared" si="9"/>
        <v>111.44982486714275</v>
      </c>
      <c r="BQ25" s="6">
        <f t="shared" si="9"/>
        <v>114.46198229598446</v>
      </c>
      <c r="BR25" s="2">
        <f t="shared" si="15"/>
        <v>1.5760506573062343E-10</v>
      </c>
      <c r="BS25" s="2">
        <f t="shared" si="10"/>
        <v>7.3763557801845034E-12</v>
      </c>
      <c r="BT25" s="2">
        <f t="shared" si="10"/>
        <v>3.4604677158789374E-13</v>
      </c>
      <c r="BU25" s="2">
        <f t="shared" si="10"/>
        <v>1.6268839225472237E-14</v>
      </c>
      <c r="BV25" s="2">
        <f t="shared" si="10"/>
        <v>7.6634923255250388E-16</v>
      </c>
      <c r="BW25" s="2">
        <f t="shared" si="10"/>
        <v>3.6163868008324451E-17</v>
      </c>
      <c r="BX25" s="2">
        <f t="shared" si="10"/>
        <v>1.7093816175331868E-18</v>
      </c>
      <c r="BY25" s="2">
        <f t="shared" si="10"/>
        <v>8.0921576110057931E-20</v>
      </c>
      <c r="BZ25" s="2">
        <f t="shared" si="10"/>
        <v>3.8362067594863817E-21</v>
      </c>
      <c r="CA25" s="2">
        <f t="shared" si="10"/>
        <v>1.8209938480812557E-22</v>
      </c>
      <c r="CB25" s="2">
        <f t="shared" si="10"/>
        <v>8.6545536066592155E-24</v>
      </c>
      <c r="CC25" s="2">
        <f t="shared" si="10"/>
        <v>4.1178962931295563E-25</v>
      </c>
      <c r="CD25" s="2">
        <f t="shared" si="10"/>
        <v>1.9614122719988463E-26</v>
      </c>
      <c r="CE25" s="2">
        <f t="shared" si="10"/>
        <v>9.3518235649960125E-28</v>
      </c>
      <c r="CF25" s="2">
        <f t="shared" si="10"/>
        <v>4.4630468783707482E-29</v>
      </c>
      <c r="CG25" s="2">
        <f t="shared" si="10"/>
        <v>2.1318194458267591E-30</v>
      </c>
      <c r="CH25" s="2">
        <f t="shared" si="10"/>
        <v>1.0191341609507808E-31</v>
      </c>
      <c r="CI25" s="2">
        <f t="shared" si="10"/>
        <v>4.8758936678414309E-33</v>
      </c>
      <c r="CJ25" s="2">
        <f t="shared" si="10"/>
        <v>2.3345361235208051E-34</v>
      </c>
      <c r="CK25" s="2">
        <f t="shared" si="10"/>
        <v>1.1185451129629565E-35</v>
      </c>
    </row>
    <row r="26" spans="1:89" x14ac:dyDescent="0.25">
      <c r="A26" s="5">
        <f t="shared" si="16"/>
        <v>19.5</v>
      </c>
      <c r="B26" s="5">
        <f t="shared" si="17"/>
        <v>64</v>
      </c>
      <c r="C26" s="8">
        <f t="shared" si="2"/>
        <v>337.16</v>
      </c>
      <c r="D26" s="2">
        <f t="shared" si="11"/>
        <v>6.3291139240506327E-14</v>
      </c>
      <c r="E26" s="2">
        <f t="shared" si="3"/>
        <v>1.8009288324424423E-2</v>
      </c>
      <c r="F26" s="2">
        <f t="shared" si="12"/>
        <v>0.15987458206867095</v>
      </c>
      <c r="G26" s="7">
        <f t="shared" si="4"/>
        <v>-0.79622057780966038</v>
      </c>
      <c r="H26" s="10"/>
      <c r="I26" s="6">
        <f t="shared" si="5"/>
        <v>64</v>
      </c>
      <c r="J26" s="2">
        <f t="shared" si="19"/>
        <v>0</v>
      </c>
      <c r="K26" s="2">
        <f t="shared" si="19"/>
        <v>0</v>
      </c>
      <c r="L26" s="2">
        <f t="shared" si="19"/>
        <v>9.9994271498415731E-3</v>
      </c>
      <c r="M26" s="2">
        <f t="shared" si="19"/>
        <v>7.5213647293001749E-3</v>
      </c>
      <c r="N26" s="2">
        <f t="shared" si="19"/>
        <v>4.513329812802125E-4</v>
      </c>
      <c r="O26" s="2">
        <f t="shared" si="19"/>
        <v>3.3174253003942501E-5</v>
      </c>
      <c r="P26" s="2">
        <f t="shared" si="19"/>
        <v>3.7603110526041044E-6</v>
      </c>
      <c r="Q26" s="2">
        <f t="shared" si="19"/>
        <v>2.0897864723146144E-7</v>
      </c>
      <c r="R26" s="2">
        <f t="shared" si="19"/>
        <v>1.9080461993725704E-8</v>
      </c>
      <c r="S26" s="2">
        <f t="shared" si="19"/>
        <v>8.0629384835440027E-10</v>
      </c>
      <c r="T26" s="2">
        <f t="shared" si="19"/>
        <v>3.3306083446760229E-11</v>
      </c>
      <c r="U26" s="2">
        <f t="shared" si="19"/>
        <v>1.1838441338341E-12</v>
      </c>
      <c r="V26" s="2">
        <f t="shared" si="19"/>
        <v>5.0678350405064524E-14</v>
      </c>
      <c r="W26" s="2">
        <f t="shared" si="19"/>
        <v>2.1249668691325497E-15</v>
      </c>
      <c r="X26" s="2">
        <f t="shared" si="19"/>
        <v>1.0658141036401502E-16</v>
      </c>
      <c r="Y26" s="2">
        <f t="shared" si="19"/>
        <v>5.551115123125783E-18</v>
      </c>
      <c r="Z26" s="2">
        <f t="shared" si="19"/>
        <v>0</v>
      </c>
      <c r="AA26" s="2">
        <f t="shared" si="19"/>
        <v>0</v>
      </c>
      <c r="AB26" s="2">
        <f t="shared" ref="AB26:AC50" si="20">AB$6*(1-EXP((-AV26)))</f>
        <v>0</v>
      </c>
      <c r="AC26" s="2">
        <f t="shared" si="20"/>
        <v>0</v>
      </c>
      <c r="AD26" s="2">
        <f t="shared" si="14"/>
        <v>4215.1740648098939</v>
      </c>
      <c r="AE26" s="2">
        <f t="shared" si="14"/>
        <v>202.67452666776964</v>
      </c>
      <c r="AF26" s="2">
        <f t="shared" si="14"/>
        <v>9.7674714720602278</v>
      </c>
      <c r="AG26" s="2">
        <f t="shared" si="14"/>
        <v>0.47171426990152743</v>
      </c>
      <c r="AH26" s="2">
        <f t="shared" si="14"/>
        <v>2.2825172632883882E-2</v>
      </c>
      <c r="AI26" s="2">
        <f t="shared" si="14"/>
        <v>1.1064202907166902E-3</v>
      </c>
      <c r="AJ26" s="2">
        <f t="shared" si="14"/>
        <v>5.3720172225512098E-5</v>
      </c>
      <c r="AK26" s="2">
        <f t="shared" si="14"/>
        <v>2.6122365022396779E-6</v>
      </c>
      <c r="AL26" s="2">
        <f t="shared" si="14"/>
        <v>1.2720308807096432E-7</v>
      </c>
      <c r="AM26" s="2">
        <f t="shared" si="14"/>
        <v>6.2022604261110911E-9</v>
      </c>
      <c r="AN26" s="2">
        <f t="shared" si="14"/>
        <v>3.0278260213279635E-10</v>
      </c>
      <c r="AO26" s="2">
        <f t="shared" si="14"/>
        <v>1.4798086216855928E-11</v>
      </c>
      <c r="AP26" s="2">
        <f t="shared" si="14"/>
        <v>7.2400629307765831E-13</v>
      </c>
      <c r="AQ26" s="2">
        <f t="shared" si="14"/>
        <v>3.5457867868466254E-14</v>
      </c>
      <c r="AR26" s="2">
        <f t="shared" si="14"/>
        <v>1.7381621305942864E-15</v>
      </c>
      <c r="AS26" s="2">
        <f t="shared" ref="AS26:AW41" si="21">AS25+(CG26-CG25)/$D26</f>
        <v>8.5280849027149982E-17</v>
      </c>
      <c r="AT26" s="2">
        <f t="shared" si="21"/>
        <v>4.1876898377989689E-18</v>
      </c>
      <c r="AU26" s="2">
        <f t="shared" si="21"/>
        <v>2.05797103745527E-19</v>
      </c>
      <c r="AV26" s="2">
        <f t="shared" si="21"/>
        <v>1.0121092014986045E-20</v>
      </c>
      <c r="AW26" s="2">
        <f t="shared" si="21"/>
        <v>4.9810614756805666E-22</v>
      </c>
      <c r="AX26" s="6">
        <f t="shared" si="8"/>
        <v>56.721758221654653</v>
      </c>
      <c r="AY26" s="6">
        <f t="shared" si="8"/>
        <v>59.70711391753121</v>
      </c>
      <c r="AZ26" s="6">
        <f t="shared" si="8"/>
        <v>62.692469613407773</v>
      </c>
      <c r="BA26" s="6">
        <f t="shared" si="8"/>
        <v>65.67782530928433</v>
      </c>
      <c r="BB26" s="6">
        <f t="shared" si="8"/>
        <v>68.663181005160894</v>
      </c>
      <c r="BC26" s="6">
        <f t="shared" si="8"/>
        <v>71.648536701037457</v>
      </c>
      <c r="BD26" s="6">
        <f t="shared" si="8"/>
        <v>74.633892396914007</v>
      </c>
      <c r="BE26" s="6">
        <f t="shared" si="8"/>
        <v>77.619248092790571</v>
      </c>
      <c r="BF26" s="6">
        <f t="shared" si="8"/>
        <v>80.604603788667148</v>
      </c>
      <c r="BG26" s="6">
        <f t="shared" si="8"/>
        <v>83.589959484543698</v>
      </c>
      <c r="BH26" s="6">
        <f t="shared" si="8"/>
        <v>86.575315180420262</v>
      </c>
      <c r="BI26" s="6">
        <f t="shared" si="8"/>
        <v>89.560670876296825</v>
      </c>
      <c r="BJ26" s="6">
        <f t="shared" si="8"/>
        <v>92.546026572173389</v>
      </c>
      <c r="BK26" s="6">
        <f t="shared" si="8"/>
        <v>95.531382268049938</v>
      </c>
      <c r="BL26" s="6">
        <f t="shared" si="8"/>
        <v>98.516737963926502</v>
      </c>
      <c r="BM26" s="6">
        <f t="shared" si="8"/>
        <v>101.50209365980307</v>
      </c>
      <c r="BN26" s="6">
        <f t="shared" si="9"/>
        <v>104.48744935567963</v>
      </c>
      <c r="BO26" s="6">
        <f t="shared" si="9"/>
        <v>107.47280505155618</v>
      </c>
      <c r="BP26" s="6">
        <f t="shared" si="9"/>
        <v>110.45816074743274</v>
      </c>
      <c r="BQ26" s="6">
        <f t="shared" si="9"/>
        <v>113.44351644330931</v>
      </c>
      <c r="BR26" s="2">
        <f t="shared" si="15"/>
        <v>2.6690879392111171E-10</v>
      </c>
      <c r="BS26" s="2">
        <f t="shared" si="10"/>
        <v>1.2831587965467476E-11</v>
      </c>
      <c r="BT26" s="2">
        <f t="shared" si="10"/>
        <v>6.1832762835503587E-13</v>
      </c>
      <c r="BU26" s="2">
        <f t="shared" si="10"/>
        <v>2.9859686849612981E-14</v>
      </c>
      <c r="BV26" s="2">
        <f t="shared" si="10"/>
        <v>1.444773702742662E-15</v>
      </c>
      <c r="BW26" s="2">
        <f t="shared" si="10"/>
        <v>7.0031275179281034E-17</v>
      </c>
      <c r="BX26" s="2">
        <f t="shared" si="10"/>
        <v>3.4001644695375524E-18</v>
      </c>
      <c r="BY26" s="2">
        <f t="shared" si="10"/>
        <v>1.6533647705542515E-19</v>
      </c>
      <c r="BZ26" s="2">
        <f t="shared" si="10"/>
        <v>8.0509948482574341E-21</v>
      </c>
      <c r="CA26" s="2">
        <f t="shared" ref="CA26:CK49" si="22">$L$4*$C26*EXP((-BG26))*(1-(BG26^4+8.57333*BG26^3+18.05902*BG26^2+8.63476*BG26+0.26777)/(BG26^4+9.57332*BG26^3+25.63295*BG26^2+21.09965*BG26+3.958497))</f>
        <v>3.925536212005222E-22</v>
      </c>
      <c r="CB26" s="2">
        <f t="shared" si="22"/>
        <v>1.9163637282270961E-23</v>
      </c>
      <c r="CC26" s="2">
        <f t="shared" si="22"/>
        <v>9.3659373604237985E-25</v>
      </c>
      <c r="CD26" s="2">
        <f t="shared" si="22"/>
        <v>4.5823381772066649E-26</v>
      </c>
      <c r="CE26" s="2">
        <f t="shared" si="22"/>
        <v>2.2441754361849528E-27</v>
      </c>
      <c r="CF26" s="2">
        <f t="shared" si="22"/>
        <v>1.1001047982006352E-28</v>
      </c>
      <c r="CG26" s="2">
        <f t="shared" si="22"/>
        <v>5.3975293409885975E-30</v>
      </c>
      <c r="CH26" s="2">
        <f t="shared" si="22"/>
        <v>2.6504390154745361E-31</v>
      </c>
      <c r="CI26" s="2">
        <f t="shared" si="22"/>
        <v>1.302514116038649E-32</v>
      </c>
      <c r="CJ26" s="2">
        <f t="shared" si="22"/>
        <v>6.4057571061929839E-34</v>
      </c>
      <c r="CK26" s="2">
        <f t="shared" si="22"/>
        <v>3.1525714421965522E-35</v>
      </c>
    </row>
    <row r="27" spans="1:89" x14ac:dyDescent="0.25">
      <c r="A27" s="5">
        <f t="shared" si="16"/>
        <v>21</v>
      </c>
      <c r="B27" s="5">
        <f t="shared" si="17"/>
        <v>67</v>
      </c>
      <c r="C27" s="8">
        <f t="shared" si="2"/>
        <v>340.16</v>
      </c>
      <c r="D27" s="2">
        <f t="shared" si="11"/>
        <v>6.3291139240506327E-14</v>
      </c>
      <c r="E27" s="2">
        <f t="shared" si="3"/>
        <v>2.2413846919578932E-2</v>
      </c>
      <c r="F27" s="2">
        <f t="shared" si="12"/>
        <v>0.16250138301328818</v>
      </c>
      <c r="G27" s="7">
        <f t="shared" si="4"/>
        <v>-0.78914293848520833</v>
      </c>
      <c r="H27" s="10"/>
      <c r="I27" s="6">
        <f t="shared" si="5"/>
        <v>67</v>
      </c>
      <c r="J27" s="2">
        <f t="shared" si="19"/>
        <v>0</v>
      </c>
      <c r="K27" s="2">
        <f t="shared" si="19"/>
        <v>0</v>
      </c>
      <c r="L27" s="2">
        <f t="shared" si="19"/>
        <v>9.9999996868944795E-3</v>
      </c>
      <c r="M27" s="2">
        <f t="shared" si="19"/>
        <v>1.1509148606910458E-2</v>
      </c>
      <c r="N27" s="2">
        <f t="shared" si="19"/>
        <v>8.333679857493759E-4</v>
      </c>
      <c r="O27" s="2">
        <f t="shared" si="19"/>
        <v>6.3476986733147501E-5</v>
      </c>
      <c r="P27" s="2">
        <f t="shared" si="19"/>
        <v>7.3906307041438088E-6</v>
      </c>
      <c r="Q27" s="2">
        <f t="shared" si="19"/>
        <v>4.217018679852913E-7</v>
      </c>
      <c r="R27" s="2">
        <f t="shared" si="19"/>
        <v>3.9530187723180174E-8</v>
      </c>
      <c r="S27" s="2">
        <f t="shared" si="19"/>
        <v>1.7150215914085721E-9</v>
      </c>
      <c r="T27" s="2">
        <f t="shared" si="19"/>
        <v>7.273380564498666E-11</v>
      </c>
      <c r="U27" s="2">
        <f t="shared" si="19"/>
        <v>2.6542679165686423E-12</v>
      </c>
      <c r="V27" s="2">
        <f t="shared" si="19"/>
        <v>1.166589047585376E-13</v>
      </c>
      <c r="W27" s="2">
        <f t="shared" si="19"/>
        <v>5.0293103015519588E-15</v>
      </c>
      <c r="X27" s="2">
        <f t="shared" si="19"/>
        <v>2.5313084961453567E-16</v>
      </c>
      <c r="Y27" s="2">
        <f t="shared" si="19"/>
        <v>1.1102230246251566E-17</v>
      </c>
      <c r="Z27" s="2">
        <f t="shared" si="19"/>
        <v>0</v>
      </c>
      <c r="AA27" s="2">
        <f t="shared" si="19"/>
        <v>0</v>
      </c>
      <c r="AB27" s="2">
        <f t="shared" si="20"/>
        <v>0</v>
      </c>
      <c r="AC27" s="2">
        <f t="shared" si="20"/>
        <v>0</v>
      </c>
      <c r="AD27" s="2">
        <f t="shared" ref="AD27:AS42" si="23">AD26+(BR27-BR26)/$D27</f>
        <v>7074.9148994534444</v>
      </c>
      <c r="AE27" s="2">
        <f t="shared" si="23"/>
        <v>349.23744996298939</v>
      </c>
      <c r="AF27" s="2">
        <f t="shared" si="23"/>
        <v>17.279310669783815</v>
      </c>
      <c r="AG27" s="2">
        <f t="shared" si="23"/>
        <v>0.85674299638706586</v>
      </c>
      <c r="AH27" s="2">
        <f t="shared" si="23"/>
        <v>4.2561422372571628E-2</v>
      </c>
      <c r="AI27" s="2">
        <f t="shared" si="23"/>
        <v>2.1181412359096343E-3</v>
      </c>
      <c r="AJ27" s="2">
        <f t="shared" si="23"/>
        <v>1.0558601263746786E-4</v>
      </c>
      <c r="AK27" s="2">
        <f t="shared" si="23"/>
        <v>5.2712872429819898E-6</v>
      </c>
      <c r="AL27" s="2">
        <f t="shared" si="23"/>
        <v>2.6353461950258033E-7</v>
      </c>
      <c r="AM27" s="2">
        <f t="shared" si="23"/>
        <v>1.3192473910257866E-8</v>
      </c>
      <c r="AN27" s="2">
        <f t="shared" si="23"/>
        <v>6.6121640218010875E-10</v>
      </c>
      <c r="AO27" s="2">
        <f t="shared" si="23"/>
        <v>3.3178353224108658E-11</v>
      </c>
      <c r="AP27" s="2">
        <f t="shared" si="23"/>
        <v>1.6665879151211181E-12</v>
      </c>
      <c r="AQ27" s="2">
        <f t="shared" si="23"/>
        <v>8.3798281326841614E-14</v>
      </c>
      <c r="AR27" s="2">
        <f t="shared" si="23"/>
        <v>4.2174442107558007E-15</v>
      </c>
      <c r="AS27" s="2">
        <f t="shared" si="21"/>
        <v>2.1244528103775004E-16</v>
      </c>
      <c r="AT27" s="2">
        <f t="shared" si="21"/>
        <v>1.0710420530960904E-17</v>
      </c>
      <c r="AU27" s="2">
        <f t="shared" si="21"/>
        <v>5.4039041951720738E-19</v>
      </c>
      <c r="AV27" s="2">
        <f t="shared" si="21"/>
        <v>2.7285508164470078E-20</v>
      </c>
      <c r="AW27" s="2">
        <f t="shared" si="21"/>
        <v>1.3786778234272484E-21</v>
      </c>
      <c r="AX27" s="6">
        <f t="shared" si="8"/>
        <v>56.221507531788227</v>
      </c>
      <c r="AY27" s="6">
        <f t="shared" si="8"/>
        <v>59.180534243987601</v>
      </c>
      <c r="AZ27" s="6">
        <f t="shared" si="8"/>
        <v>62.139560956186983</v>
      </c>
      <c r="BA27" s="6">
        <f t="shared" si="8"/>
        <v>65.098587668386358</v>
      </c>
      <c r="BB27" s="6">
        <f t="shared" si="8"/>
        <v>68.057614380585747</v>
      </c>
      <c r="BC27" s="6">
        <f t="shared" si="8"/>
        <v>71.016641092785122</v>
      </c>
      <c r="BD27" s="6">
        <f t="shared" si="8"/>
        <v>73.975667804984496</v>
      </c>
      <c r="BE27" s="6">
        <f t="shared" si="8"/>
        <v>76.934694517183885</v>
      </c>
      <c r="BF27" s="6">
        <f t="shared" si="8"/>
        <v>79.893721229383274</v>
      </c>
      <c r="BG27" s="6">
        <f t="shared" si="8"/>
        <v>82.852747941582649</v>
      </c>
      <c r="BH27" s="6">
        <f t="shared" si="8"/>
        <v>85.811774653782038</v>
      </c>
      <c r="BI27" s="6">
        <f t="shared" si="8"/>
        <v>88.770801365981413</v>
      </c>
      <c r="BJ27" s="6">
        <f t="shared" si="8"/>
        <v>91.729828078180788</v>
      </c>
      <c r="BK27" s="6">
        <f t="shared" si="8"/>
        <v>94.688854790380176</v>
      </c>
      <c r="BL27" s="6">
        <f t="shared" si="8"/>
        <v>97.647881502579551</v>
      </c>
      <c r="BM27" s="6">
        <f t="shared" si="8"/>
        <v>100.60690821477893</v>
      </c>
      <c r="BN27" s="6">
        <f t="shared" si="9"/>
        <v>103.56593492697831</v>
      </c>
      <c r="BO27" s="6">
        <f t="shared" si="9"/>
        <v>106.52496163917769</v>
      </c>
      <c r="BP27" s="6">
        <f t="shared" si="9"/>
        <v>109.48398835137706</v>
      </c>
      <c r="BQ27" s="6">
        <f t="shared" si="9"/>
        <v>112.44301506357645</v>
      </c>
      <c r="BR27" s="2">
        <f t="shared" si="15"/>
        <v>4.4790504927829844E-10</v>
      </c>
      <c r="BS27" s="2">
        <f t="shared" si="15"/>
        <v>2.2107722351240878E-11</v>
      </c>
      <c r="BT27" s="2">
        <f t="shared" si="15"/>
        <v>1.0937604889704527E-12</v>
      </c>
      <c r="BU27" s="2">
        <f t="shared" si="15"/>
        <v>5.4228593589204022E-14</v>
      </c>
      <c r="BV27" s="2">
        <f t="shared" si="15"/>
        <v>2.693903433102646E-15</v>
      </c>
      <c r="BW27" s="2">
        <f t="shared" si="15"/>
        <v>1.3406424639402434E-16</v>
      </c>
      <c r="BX27" s="2">
        <f t="shared" si="15"/>
        <v>6.6828125968765246E-18</v>
      </c>
      <c r="BY27" s="2">
        <f t="shared" si="15"/>
        <v>3.3363082773531826E-19</v>
      </c>
      <c r="BZ27" s="2">
        <f t="shared" si="15"/>
        <v>1.6679572786967309E-20</v>
      </c>
      <c r="CA27" s="2">
        <f t="shared" si="22"/>
        <v>8.3497219614652061E-22</v>
      </c>
      <c r="CB27" s="2">
        <f t="shared" si="22"/>
        <v>4.1849320829569214E-23</v>
      </c>
      <c r="CC27" s="2">
        <f t="shared" si="22"/>
        <v>2.099901774476097E-24</v>
      </c>
      <c r="CD27" s="2">
        <f t="shared" si="22"/>
        <v>1.0548044645836156E-25</v>
      </c>
      <c r="CE27" s="2">
        <f t="shared" si="22"/>
        <v>5.3036952753226334E-27</v>
      </c>
      <c r="CF27" s="2">
        <f t="shared" si="22"/>
        <v>2.6692706717205811E-28</v>
      </c>
      <c r="CG27" s="2">
        <f t="shared" si="22"/>
        <v>1.3445911113811386E-29</v>
      </c>
      <c r="CH27" s="2">
        <f t="shared" si="22"/>
        <v>6.7787495807669003E-31</v>
      </c>
      <c r="CI27" s="2">
        <f t="shared" si="22"/>
        <v>3.4201933297834614E-32</v>
      </c>
      <c r="CJ27" s="2">
        <f t="shared" si="22"/>
        <v>1.7269311631182877E-33</v>
      </c>
      <c r="CK27" s="2">
        <f t="shared" si="22"/>
        <v>8.7258098970015638E-35</v>
      </c>
    </row>
    <row r="28" spans="1:89" x14ac:dyDescent="0.25">
      <c r="A28" s="5">
        <f t="shared" si="16"/>
        <v>22.5</v>
      </c>
      <c r="B28" s="5">
        <f t="shared" si="17"/>
        <v>70</v>
      </c>
      <c r="C28" s="8">
        <f t="shared" si="2"/>
        <v>343.16</v>
      </c>
      <c r="D28" s="2">
        <f t="shared" si="11"/>
        <v>6.3291139240506327E-14</v>
      </c>
      <c r="E28" s="2">
        <f t="shared" si="3"/>
        <v>2.7358257565565956E-2</v>
      </c>
      <c r="F28" s="2">
        <f t="shared" si="12"/>
        <v>0.16550159495727046</v>
      </c>
      <c r="G28" s="7">
        <f t="shared" si="4"/>
        <v>-0.78119781652388964</v>
      </c>
      <c r="H28" s="10"/>
      <c r="I28" s="6">
        <f t="shared" si="5"/>
        <v>70</v>
      </c>
      <c r="J28" s="2">
        <f t="shared" si="19"/>
        <v>0</v>
      </c>
      <c r="K28" s="2">
        <f t="shared" si="19"/>
        <v>0</v>
      </c>
      <c r="L28" s="2">
        <f t="shared" si="19"/>
        <v>9.9999999999992838E-3</v>
      </c>
      <c r="M28" s="2">
        <f t="shared" si="19"/>
        <v>1.571271983700023E-2</v>
      </c>
      <c r="N28" s="2">
        <f t="shared" si="19"/>
        <v>1.5102039435556036E-3</v>
      </c>
      <c r="O28" s="2">
        <f t="shared" si="19"/>
        <v>1.2005162798159996E-4</v>
      </c>
      <c r="P28" s="2">
        <f t="shared" si="19"/>
        <v>1.4356824020004267E-5</v>
      </c>
      <c r="Q28" s="2">
        <f t="shared" si="19"/>
        <v>8.4069703455647014E-7</v>
      </c>
      <c r="R28" s="2">
        <f t="shared" si="19"/>
        <v>8.0872493385397701E-8</v>
      </c>
      <c r="S28" s="2">
        <f t="shared" si="19"/>
        <v>3.6006309311886755E-9</v>
      </c>
      <c r="T28" s="2">
        <f t="shared" si="19"/>
        <v>1.5670481467999764E-10</v>
      </c>
      <c r="U28" s="2">
        <f t="shared" si="19"/>
        <v>5.86851456318982E-12</v>
      </c>
      <c r="V28" s="2">
        <f t="shared" si="19"/>
        <v>2.6469160196995746E-13</v>
      </c>
      <c r="W28" s="2">
        <f t="shared" si="19"/>
        <v>1.17039711255984E-14</v>
      </c>
      <c r="X28" s="2">
        <f t="shared" si="19"/>
        <v>6.0618177144533547E-16</v>
      </c>
      <c r="Y28" s="2">
        <f t="shared" si="19"/>
        <v>2.7755575615628914E-17</v>
      </c>
      <c r="Z28" s="2">
        <f t="shared" si="19"/>
        <v>0</v>
      </c>
      <c r="AA28" s="2">
        <f t="shared" si="19"/>
        <v>0</v>
      </c>
      <c r="AB28" s="2">
        <f t="shared" si="20"/>
        <v>0</v>
      </c>
      <c r="AC28" s="2">
        <f t="shared" si="20"/>
        <v>0</v>
      </c>
      <c r="AD28" s="2">
        <f t="shared" si="23"/>
        <v>11768.65309934721</v>
      </c>
      <c r="AE28" s="2">
        <f t="shared" si="23"/>
        <v>596.14458086898344</v>
      </c>
      <c r="AF28" s="2">
        <f t="shared" si="23"/>
        <v>30.268207890941277</v>
      </c>
      <c r="AG28" s="2">
        <f t="shared" si="23"/>
        <v>1.5400797363123995</v>
      </c>
      <c r="AH28" s="2">
        <f t="shared" si="23"/>
        <v>7.8513258153894983E-2</v>
      </c>
      <c r="AI28" s="2">
        <f t="shared" si="23"/>
        <v>4.0097492431279032E-3</v>
      </c>
      <c r="AJ28" s="2">
        <f t="shared" si="23"/>
        <v>2.0511852136570266E-4</v>
      </c>
      <c r="AK28" s="2">
        <f t="shared" si="23"/>
        <v>1.0508768148845243E-5</v>
      </c>
      <c r="AL28" s="2">
        <f t="shared" si="23"/>
        <v>5.3915010125273716E-7</v>
      </c>
      <c r="AM28" s="2">
        <f t="shared" si="23"/>
        <v>2.7697161427469829E-8</v>
      </c>
      <c r="AN28" s="2">
        <f t="shared" si="23"/>
        <v>1.424589257862198E-9</v>
      </c>
      <c r="AO28" s="2">
        <f t="shared" si="23"/>
        <v>7.3356377046490874E-11</v>
      </c>
      <c r="AP28" s="2">
        <f t="shared" si="23"/>
        <v>3.7813616451631111E-12</v>
      </c>
      <c r="AQ28" s="2">
        <f t="shared" si="23"/>
        <v>1.9511558285979748E-13</v>
      </c>
      <c r="AR28" s="2">
        <f t="shared" si="23"/>
        <v>1.0077271442103651E-14</v>
      </c>
      <c r="AS28" s="2">
        <f t="shared" si="21"/>
        <v>5.2092760300000322E-16</v>
      </c>
      <c r="AT28" s="2">
        <f t="shared" si="21"/>
        <v>2.6950906717325504E-17</v>
      </c>
      <c r="AU28" s="2">
        <f t="shared" si="21"/>
        <v>1.3954394008413766E-18</v>
      </c>
      <c r="AV28" s="2">
        <f t="shared" si="21"/>
        <v>7.230557432068108E-20</v>
      </c>
      <c r="AW28" s="2">
        <f t="shared" si="21"/>
        <v>3.749201924557694E-21</v>
      </c>
      <c r="AX28" s="6">
        <f t="shared" si="8"/>
        <v>55.730003502777372</v>
      </c>
      <c r="AY28" s="6">
        <f t="shared" si="8"/>
        <v>58.663161581870916</v>
      </c>
      <c r="AZ28" s="6">
        <f t="shared" si="8"/>
        <v>61.596319660964461</v>
      </c>
      <c r="BA28" s="6">
        <f t="shared" si="8"/>
        <v>64.529477740057999</v>
      </c>
      <c r="BB28" s="6">
        <f t="shared" si="8"/>
        <v>67.462635819151558</v>
      </c>
      <c r="BC28" s="6">
        <f t="shared" si="8"/>
        <v>70.395793898245103</v>
      </c>
      <c r="BD28" s="6">
        <f t="shared" si="8"/>
        <v>73.328951977338647</v>
      </c>
      <c r="BE28" s="6">
        <f t="shared" si="8"/>
        <v>76.262110056432192</v>
      </c>
      <c r="BF28" s="6">
        <f t="shared" si="8"/>
        <v>79.195268135525737</v>
      </c>
      <c r="BG28" s="6">
        <f t="shared" si="8"/>
        <v>82.128426214619282</v>
      </c>
      <c r="BH28" s="6">
        <f t="shared" si="8"/>
        <v>85.061584293712826</v>
      </c>
      <c r="BI28" s="6">
        <f t="shared" si="8"/>
        <v>87.994742372806385</v>
      </c>
      <c r="BJ28" s="6">
        <f t="shared" si="8"/>
        <v>90.92790045189993</v>
      </c>
      <c r="BK28" s="6">
        <f t="shared" si="8"/>
        <v>93.861058530993475</v>
      </c>
      <c r="BL28" s="6">
        <f t="shared" si="8"/>
        <v>96.79421661008702</v>
      </c>
      <c r="BM28" s="6">
        <f t="shared" ref="BM28:BQ52" si="24">Y$8/$C28</f>
        <v>99.727374689180564</v>
      </c>
      <c r="BN28" s="6">
        <f t="shared" si="9"/>
        <v>102.66053276827411</v>
      </c>
      <c r="BO28" s="6">
        <f t="shared" si="9"/>
        <v>105.59369084736765</v>
      </c>
      <c r="BP28" s="6">
        <f t="shared" si="9"/>
        <v>108.5268489264612</v>
      </c>
      <c r="BQ28" s="6">
        <f t="shared" si="9"/>
        <v>111.46000700555474</v>
      </c>
      <c r="BR28" s="2">
        <f t="shared" si="15"/>
        <v>7.4497708724625826E-10</v>
      </c>
      <c r="BS28" s="2">
        <f t="shared" si="15"/>
        <v>3.7734755952886074E-11</v>
      </c>
      <c r="BT28" s="2">
        <f t="shared" si="15"/>
        <v>1.9158425915753552E-12</v>
      </c>
      <c r="BU28" s="2">
        <f t="shared" si="15"/>
        <v>9.7477754343971973E-14</v>
      </c>
      <c r="BV28" s="2">
        <f t="shared" si="15"/>
        <v>4.9693360774901999E-15</v>
      </c>
      <c r="BW28" s="2">
        <f t="shared" si="15"/>
        <v>2.5378627216733248E-16</v>
      </c>
      <c r="BX28" s="2">
        <f t="shared" si="15"/>
        <v>1.2982338465752144E-17</v>
      </c>
      <c r="BY28" s="2">
        <f t="shared" si="15"/>
        <v>6.6511696101780263E-19</v>
      </c>
      <c r="BZ28" s="2">
        <f t="shared" si="15"/>
        <v>3.4123590619255716E-20</v>
      </c>
      <c r="CA28" s="2">
        <f t="shared" si="22"/>
        <v>1.7529903934384169E-21</v>
      </c>
      <c r="CB28" s="2">
        <f t="shared" si="22"/>
        <v>9.0164058530967269E-23</v>
      </c>
      <c r="CC28" s="2">
        <f t="shared" si="22"/>
        <v>4.6428146746268704E-24</v>
      </c>
      <c r="CD28" s="2">
        <f t="shared" si="22"/>
        <v>2.3932688506861427E-25</v>
      </c>
      <c r="CE28" s="2">
        <f t="shared" si="22"/>
        <v>1.2349094106522371E-26</v>
      </c>
      <c r="CF28" s="2">
        <f t="shared" si="22"/>
        <v>6.3780220839660559E-28</v>
      </c>
      <c r="CG28" s="2">
        <f t="shared" si="22"/>
        <v>3.2970108706359054E-29</v>
      </c>
      <c r="CH28" s="2">
        <f t="shared" si="22"/>
        <v>1.7057538306314113E-30</v>
      </c>
      <c r="CI28" s="2">
        <f t="shared" si="22"/>
        <v>8.8318957432275697E-32</v>
      </c>
      <c r="CJ28" s="2">
        <f t="shared" si="22"/>
        <v>4.5763024388278445E-33</v>
      </c>
      <c r="CK28" s="2">
        <f t="shared" si="22"/>
        <v>2.3729126992763877E-34</v>
      </c>
    </row>
    <row r="29" spans="1:89" x14ac:dyDescent="0.25">
      <c r="A29" s="5">
        <f t="shared" si="16"/>
        <v>24</v>
      </c>
      <c r="B29" s="5">
        <f t="shared" si="17"/>
        <v>73</v>
      </c>
      <c r="C29" s="8">
        <f t="shared" si="2"/>
        <v>346.16</v>
      </c>
      <c r="D29" s="2">
        <f t="shared" si="11"/>
        <v>6.3291139240506327E-14</v>
      </c>
      <c r="E29" s="2">
        <f t="shared" si="3"/>
        <v>3.1633977718887332E-2</v>
      </c>
      <c r="F29" s="2">
        <f t="shared" si="12"/>
        <v>0.16814067774594091</v>
      </c>
      <c r="G29" s="7">
        <f t="shared" si="4"/>
        <v>-0.77432720634951457</v>
      </c>
      <c r="H29" s="10"/>
      <c r="I29" s="6">
        <f t="shared" si="5"/>
        <v>73</v>
      </c>
      <c r="J29" s="2">
        <f t="shared" si="19"/>
        <v>0</v>
      </c>
      <c r="K29" s="2">
        <f t="shared" si="19"/>
        <v>0</v>
      </c>
      <c r="L29" s="2">
        <f t="shared" si="19"/>
        <v>0.01</v>
      </c>
      <c r="M29" s="2">
        <f t="shared" si="19"/>
        <v>1.8709635115005514E-2</v>
      </c>
      <c r="N29" s="2">
        <f t="shared" si="19"/>
        <v>2.6705396457202936E-3</v>
      </c>
      <c r="O29" s="2">
        <f t="shared" si="19"/>
        <v>2.2440272795599568E-4</v>
      </c>
      <c r="P29" s="2">
        <f t="shared" si="19"/>
        <v>2.7572674346216799E-5</v>
      </c>
      <c r="Q29" s="2">
        <f t="shared" si="19"/>
        <v>1.656309365509756E-6</v>
      </c>
      <c r="R29" s="2">
        <f t="shared" si="19"/>
        <v>1.6343592794121341E-7</v>
      </c>
      <c r="S29" s="2">
        <f t="shared" si="19"/>
        <v>7.463938378471369E-9</v>
      </c>
      <c r="T29" s="2">
        <f t="shared" si="19"/>
        <v>3.3320716408269389E-10</v>
      </c>
      <c r="U29" s="2">
        <f t="shared" si="19"/>
        <v>1.2799770132687627E-11</v>
      </c>
      <c r="V29" s="2">
        <f t="shared" si="19"/>
        <v>5.921929613350586E-13</v>
      </c>
      <c r="W29" s="2">
        <f t="shared" si="19"/>
        <v>2.6865176749879537E-14</v>
      </c>
      <c r="X29" s="2">
        <f t="shared" si="19"/>
        <v>1.425526363618701E-15</v>
      </c>
      <c r="Y29" s="2">
        <f t="shared" si="19"/>
        <v>6.1062266354383615E-17</v>
      </c>
      <c r="Z29" s="2">
        <f t="shared" si="19"/>
        <v>3.8857805861880483E-18</v>
      </c>
      <c r="AA29" s="2">
        <f t="shared" si="19"/>
        <v>0</v>
      </c>
      <c r="AB29" s="2">
        <f t="shared" si="20"/>
        <v>0</v>
      </c>
      <c r="AC29" s="2">
        <f t="shared" si="20"/>
        <v>0</v>
      </c>
      <c r="AD29" s="2">
        <f t="shared" si="23"/>
        <v>19406.461873430315</v>
      </c>
      <c r="AE29" s="2">
        <f t="shared" si="23"/>
        <v>1008.3410647424439</v>
      </c>
      <c r="AF29" s="2">
        <f t="shared" si="23"/>
        <v>52.514767224754017</v>
      </c>
      <c r="AG29" s="2">
        <f t="shared" si="23"/>
        <v>2.7408072385919198</v>
      </c>
      <c r="AH29" s="2">
        <f t="shared" si="23"/>
        <v>0.14332430970660254</v>
      </c>
      <c r="AI29" s="2">
        <f t="shared" si="23"/>
        <v>7.5082071074887569E-3</v>
      </c>
      <c r="AJ29" s="2">
        <f t="shared" si="23"/>
        <v>3.9397294495304217E-4</v>
      </c>
      <c r="AK29" s="2">
        <f t="shared" si="23"/>
        <v>2.0704081396896795E-5</v>
      </c>
      <c r="AL29" s="2">
        <f t="shared" si="23"/>
        <v>1.0895734464958969E-6</v>
      </c>
      <c r="AM29" s="2">
        <f t="shared" si="23"/>
        <v>5.7414912257289778E-8</v>
      </c>
      <c r="AN29" s="2">
        <f t="shared" si="23"/>
        <v>3.0291560787080661E-9</v>
      </c>
      <c r="AO29" s="2">
        <f t="shared" si="23"/>
        <v>1.5999716933986494E-10</v>
      </c>
      <c r="AP29" s="2">
        <f t="shared" si="23"/>
        <v>8.4598948457670371E-12</v>
      </c>
      <c r="AQ29" s="2">
        <f t="shared" si="23"/>
        <v>4.4776579354855685E-13</v>
      </c>
      <c r="AR29" s="2">
        <f t="shared" si="23"/>
        <v>2.3721601481044326E-14</v>
      </c>
      <c r="AS29" s="2">
        <f t="shared" si="21"/>
        <v>1.2578255078422288E-15</v>
      </c>
      <c r="AT29" s="2">
        <f t="shared" si="21"/>
        <v>6.6751077307123697E-17</v>
      </c>
      <c r="AU29" s="2">
        <f t="shared" si="21"/>
        <v>3.5451747672103109E-18</v>
      </c>
      <c r="AV29" s="2">
        <f t="shared" si="21"/>
        <v>1.8842569375662279E-19</v>
      </c>
      <c r="AW29" s="2">
        <f t="shared" si="21"/>
        <v>1.0021869880353201E-20</v>
      </c>
      <c r="AX29" s="6">
        <f t="shared" ref="AX29:BL45" si="25">J$8/$C29</f>
        <v>55.247018725482675</v>
      </c>
      <c r="AY29" s="6">
        <f t="shared" si="25"/>
        <v>58.154756553139656</v>
      </c>
      <c r="AZ29" s="6">
        <f t="shared" si="25"/>
        <v>61.062494380796636</v>
      </c>
      <c r="BA29" s="6">
        <f t="shared" si="25"/>
        <v>63.970232208453623</v>
      </c>
      <c r="BB29" s="6">
        <f t="shared" si="25"/>
        <v>66.877970036110597</v>
      </c>
      <c r="BC29" s="6">
        <f t="shared" si="25"/>
        <v>69.785707863767584</v>
      </c>
      <c r="BD29" s="6">
        <f t="shared" si="25"/>
        <v>72.693445691424571</v>
      </c>
      <c r="BE29" s="6">
        <f t="shared" si="25"/>
        <v>75.601183519081545</v>
      </c>
      <c r="BF29" s="6">
        <f t="shared" si="25"/>
        <v>78.508921346738546</v>
      </c>
      <c r="BG29" s="6">
        <f t="shared" si="25"/>
        <v>81.416659174395519</v>
      </c>
      <c r="BH29" s="6">
        <f t="shared" si="25"/>
        <v>84.324397002052507</v>
      </c>
      <c r="BI29" s="6">
        <f t="shared" si="25"/>
        <v>87.232134829709494</v>
      </c>
      <c r="BJ29" s="6">
        <f t="shared" si="25"/>
        <v>90.139872657366467</v>
      </c>
      <c r="BK29" s="6">
        <f t="shared" si="25"/>
        <v>93.047610485023455</v>
      </c>
      <c r="BL29" s="6">
        <f t="shared" si="25"/>
        <v>95.955348312680442</v>
      </c>
      <c r="BM29" s="6">
        <f t="shared" si="24"/>
        <v>98.863086140337415</v>
      </c>
      <c r="BN29" s="6">
        <f t="shared" si="24"/>
        <v>101.7708239679944</v>
      </c>
      <c r="BO29" s="6">
        <f t="shared" si="24"/>
        <v>104.67856179565138</v>
      </c>
      <c r="BP29" s="6">
        <f t="shared" si="24"/>
        <v>107.58629962330836</v>
      </c>
      <c r="BQ29" s="6">
        <f t="shared" si="24"/>
        <v>110.49403745096535</v>
      </c>
      <c r="BR29" s="2">
        <f t="shared" si="15"/>
        <v>1.2283827058591131E-9</v>
      </c>
      <c r="BS29" s="2">
        <f t="shared" si="15"/>
        <v>6.3823141008168386E-11</v>
      </c>
      <c r="BT29" s="2">
        <f t="shared" si="15"/>
        <v>3.3238526759938831E-12</v>
      </c>
      <c r="BU29" s="2">
        <f t="shared" si="15"/>
        <v>1.7347316588065048E-13</v>
      </c>
      <c r="BV29" s="2">
        <f t="shared" si="15"/>
        <v>9.0713013656362473E-15</v>
      </c>
      <c r="BW29" s="2">
        <f t="shared" si="15"/>
        <v>4.7520765598763967E-16</v>
      </c>
      <c r="BX29" s="2">
        <f t="shared" si="15"/>
        <v>2.4935150085204012E-17</v>
      </c>
      <c r="BY29" s="2">
        <f t="shared" si="15"/>
        <v>1.3103899514008123E-18</v>
      </c>
      <c r="BZ29" s="2">
        <f t="shared" si="15"/>
        <v>6.896051120426583E-20</v>
      </c>
      <c r="CA29" s="2">
        <f t="shared" si="22"/>
        <v>3.6338606991232238E-21</v>
      </c>
      <c r="CB29" s="2">
        <f t="shared" si="22"/>
        <v>1.9171892060981969E-22</v>
      </c>
      <c r="CC29" s="2">
        <f t="shared" si="22"/>
        <v>1.0126409123574596E-23</v>
      </c>
      <c r="CD29" s="2">
        <f t="shared" si="22"/>
        <v>5.3543658130936906E-25</v>
      </c>
      <c r="CE29" s="2">
        <f t="shared" si="22"/>
        <v>2.8339613770367899E-26</v>
      </c>
      <c r="CF29" s="2">
        <f t="shared" si="22"/>
        <v>1.5013674007346231E-27</v>
      </c>
      <c r="CG29" s="2">
        <f t="shared" si="22"/>
        <v>7.9609216607765732E-29</v>
      </c>
      <c r="CH29" s="2">
        <f t="shared" si="22"/>
        <v>4.2247519692262334E-30</v>
      </c>
      <c r="CI29" s="2">
        <f t="shared" si="22"/>
        <v>2.2437815783537278E-31</v>
      </c>
      <c r="CJ29" s="2">
        <f t="shared" si="22"/>
        <v>1.1925677086672256E-32</v>
      </c>
      <c r="CK29" s="2">
        <f t="shared" si="22"/>
        <v>6.3429557092735444E-34</v>
      </c>
    </row>
    <row r="30" spans="1:89" x14ac:dyDescent="0.25">
      <c r="A30" s="5">
        <f t="shared" si="16"/>
        <v>25.5</v>
      </c>
      <c r="B30" s="5">
        <f t="shared" si="17"/>
        <v>76</v>
      </c>
      <c r="C30" s="8">
        <f t="shared" si="2"/>
        <v>349.16</v>
      </c>
      <c r="D30" s="2">
        <f t="shared" si="11"/>
        <v>6.3291139240506327E-14</v>
      </c>
      <c r="E30" s="2">
        <f t="shared" si="3"/>
        <v>3.4873890986805579E-2</v>
      </c>
      <c r="F30" s="2">
        <f t="shared" si="12"/>
        <v>0.17016842393529641</v>
      </c>
      <c r="G30" s="7">
        <f t="shared" si="4"/>
        <v>-0.76912102346933708</v>
      </c>
      <c r="H30" s="10"/>
      <c r="I30" s="6">
        <f t="shared" si="5"/>
        <v>76</v>
      </c>
      <c r="J30" s="2">
        <f t="shared" si="19"/>
        <v>0</v>
      </c>
      <c r="K30" s="2">
        <f t="shared" si="19"/>
        <v>0</v>
      </c>
      <c r="L30" s="2">
        <f t="shared" si="19"/>
        <v>0.01</v>
      </c>
      <c r="M30" s="2">
        <f t="shared" si="19"/>
        <v>1.9840312296988977E-2</v>
      </c>
      <c r="N30" s="2">
        <f t="shared" si="19"/>
        <v>4.563225077306228E-3</v>
      </c>
      <c r="O30" s="2">
        <f t="shared" si="19"/>
        <v>4.1441880270595254E-4</v>
      </c>
      <c r="P30" s="2">
        <f t="shared" si="19"/>
        <v>5.236659206017902E-5</v>
      </c>
      <c r="Q30" s="2">
        <f t="shared" si="19"/>
        <v>3.2258403820240035E-6</v>
      </c>
      <c r="R30" s="2">
        <f t="shared" si="19"/>
        <v>3.2636696125631912E-7</v>
      </c>
      <c r="S30" s="2">
        <f t="shared" si="19"/>
        <v>1.528199355615989E-8</v>
      </c>
      <c r="T30" s="2">
        <f t="shared" si="19"/>
        <v>6.9948638437011826E-10</v>
      </c>
      <c r="U30" s="2">
        <f t="shared" si="19"/>
        <v>2.7549900138978956E-11</v>
      </c>
      <c r="V30" s="2">
        <f t="shared" si="19"/>
        <v>1.3068734983079367E-12</v>
      </c>
      <c r="W30" s="2">
        <f t="shared" si="19"/>
        <v>6.0791371936375065E-14</v>
      </c>
      <c r="X30" s="2">
        <f t="shared" si="19"/>
        <v>3.3040237212844656E-15</v>
      </c>
      <c r="Y30" s="2">
        <f t="shared" si="19"/>
        <v>1.4988010832439614E-16</v>
      </c>
      <c r="Z30" s="2">
        <f t="shared" si="19"/>
        <v>3.8857805861880483E-18</v>
      </c>
      <c r="AA30" s="2">
        <f t="shared" si="19"/>
        <v>0</v>
      </c>
      <c r="AB30" s="2">
        <f t="shared" si="20"/>
        <v>0</v>
      </c>
      <c r="AC30" s="2">
        <f t="shared" si="20"/>
        <v>0</v>
      </c>
      <c r="AD30" s="2">
        <f t="shared" si="23"/>
        <v>31731.070717177165</v>
      </c>
      <c r="AE30" s="2">
        <f t="shared" si="23"/>
        <v>1690.4250504187735</v>
      </c>
      <c r="AF30" s="2">
        <f t="shared" si="23"/>
        <v>90.265453678688544</v>
      </c>
      <c r="AG30" s="2">
        <f t="shared" si="23"/>
        <v>4.8302675008370182</v>
      </c>
      <c r="AH30" s="2">
        <f t="shared" si="23"/>
        <v>0.25897962883929682</v>
      </c>
      <c r="AI30" s="2">
        <f t="shared" si="23"/>
        <v>1.3910260727504616E-2</v>
      </c>
      <c r="AJ30" s="2">
        <f t="shared" si="23"/>
        <v>7.4837413436759843E-4</v>
      </c>
      <c r="AK30" s="2">
        <f t="shared" si="23"/>
        <v>4.0323817769534774E-5</v>
      </c>
      <c r="AL30" s="2">
        <f t="shared" si="23"/>
        <v>2.1757821087525891E-6</v>
      </c>
      <c r="AM30" s="2">
        <f t="shared" si="23"/>
        <v>1.1755380348200888E-7</v>
      </c>
      <c r="AN30" s="2">
        <f t="shared" si="23"/>
        <v>6.3589671585363777E-9</v>
      </c>
      <c r="AO30" s="2">
        <f t="shared" si="23"/>
        <v>3.4437374901311881E-10</v>
      </c>
      <c r="AP30" s="2">
        <f t="shared" si="23"/>
        <v>1.8669615426609812E-11</v>
      </c>
      <c r="AQ30" s="2">
        <f t="shared" si="23"/>
        <v>1.0131502425177262E-12</v>
      </c>
      <c r="AR30" s="2">
        <f t="shared" si="23"/>
        <v>5.503251353832235E-14</v>
      </c>
      <c r="AS30" s="2">
        <f t="shared" si="21"/>
        <v>2.9919065504392006E-15</v>
      </c>
      <c r="AT30" s="2">
        <f t="shared" si="21"/>
        <v>1.6279388100234505E-16</v>
      </c>
      <c r="AU30" s="2">
        <f t="shared" si="21"/>
        <v>8.8648116563000732E-18</v>
      </c>
      <c r="AV30" s="2">
        <f t="shared" si="21"/>
        <v>4.8308544699144175E-19</v>
      </c>
      <c r="AW30" s="2">
        <f t="shared" si="21"/>
        <v>2.6344166880771244E-20</v>
      </c>
      <c r="AX30" s="6">
        <f t="shared" si="25"/>
        <v>54.772333606407038</v>
      </c>
      <c r="AY30" s="6">
        <f t="shared" si="25"/>
        <v>57.655088006744251</v>
      </c>
      <c r="AZ30" s="6">
        <f t="shared" si="25"/>
        <v>60.537842407081463</v>
      </c>
      <c r="BA30" s="6">
        <f t="shared" si="25"/>
        <v>63.420596807418676</v>
      </c>
      <c r="BB30" s="6">
        <f t="shared" si="25"/>
        <v>66.303351207755895</v>
      </c>
      <c r="BC30" s="6">
        <f t="shared" si="25"/>
        <v>69.186105608093101</v>
      </c>
      <c r="BD30" s="6">
        <f t="shared" si="25"/>
        <v>72.06886000843032</v>
      </c>
      <c r="BE30" s="6">
        <f t="shared" si="25"/>
        <v>74.951614408767526</v>
      </c>
      <c r="BF30" s="6">
        <f t="shared" si="25"/>
        <v>77.834368809104745</v>
      </c>
      <c r="BG30" s="6">
        <f t="shared" si="25"/>
        <v>80.717123209441965</v>
      </c>
      <c r="BH30" s="6">
        <f t="shared" si="25"/>
        <v>83.59987760977917</v>
      </c>
      <c r="BI30" s="6">
        <f t="shared" si="25"/>
        <v>86.48263201011639</v>
      </c>
      <c r="BJ30" s="6">
        <f t="shared" si="25"/>
        <v>89.365386410453596</v>
      </c>
      <c r="BK30" s="6">
        <f t="shared" si="25"/>
        <v>92.248140810790815</v>
      </c>
      <c r="BL30" s="6">
        <f t="shared" si="25"/>
        <v>95.130895211128021</v>
      </c>
      <c r="BM30" s="6">
        <f t="shared" si="24"/>
        <v>98.01364961146524</v>
      </c>
      <c r="BN30" s="6">
        <f t="shared" si="24"/>
        <v>100.89640401180245</v>
      </c>
      <c r="BO30" s="6">
        <f t="shared" si="24"/>
        <v>103.77915841213965</v>
      </c>
      <c r="BP30" s="6">
        <f t="shared" si="24"/>
        <v>106.66191281247687</v>
      </c>
      <c r="BQ30" s="6">
        <f t="shared" si="24"/>
        <v>109.54466721281408</v>
      </c>
      <c r="BR30" s="2">
        <f t="shared" si="15"/>
        <v>2.0084212402734706E-9</v>
      </c>
      <c r="BS30" s="2">
        <f t="shared" si="15"/>
        <v>1.0699301351932848E-10</v>
      </c>
      <c r="BT30" s="2">
        <f t="shared" si="15"/>
        <v>5.7131366287745488E-12</v>
      </c>
      <c r="BU30" s="2">
        <f t="shared" si="15"/>
        <v>3.0571748627590986E-13</v>
      </c>
      <c r="BV30" s="2">
        <f t="shared" si="15"/>
        <v>1.6391258272768797E-14</v>
      </c>
      <c r="BW30" s="2">
        <f t="shared" si="15"/>
        <v>8.8040092307725094E-16</v>
      </c>
      <c r="BX30" s="2">
        <f t="shared" si="15"/>
        <v>4.7365605111441748E-17</v>
      </c>
      <c r="BY30" s="2">
        <f t="shared" si="15"/>
        <v>2.5521454180234693E-18</v>
      </c>
      <c r="BZ30" s="2">
        <f t="shared" si="15"/>
        <v>1.3770789489139825E-19</v>
      </c>
      <c r="CA30" s="2">
        <f t="shared" si="22"/>
        <v>7.4401196373965852E-21</v>
      </c>
      <c r="CB30" s="2">
        <f t="shared" si="22"/>
        <v>4.0246645730781409E-22</v>
      </c>
      <c r="CC30" s="2">
        <f t="shared" si="22"/>
        <v>2.1795812900362817E-23</v>
      </c>
      <c r="CD30" s="2">
        <f t="shared" si="22"/>
        <v>1.1816214281981523E-24</v>
      </c>
      <c r="CE30" s="2">
        <f t="shared" si="22"/>
        <v>6.4123439654492533E-26</v>
      </c>
      <c r="CF30" s="2">
        <f t="shared" si="22"/>
        <v>3.4830706954990548E-27</v>
      </c>
      <c r="CG30" s="2">
        <f t="shared" si="22"/>
        <v>1.8936118132909307E-28</v>
      </c>
      <c r="CH30" s="2">
        <f t="shared" si="22"/>
        <v>1.0303410430949104E-29</v>
      </c>
      <c r="CI30" s="2">
        <f t="shared" si="22"/>
        <v>5.6106403689168677E-31</v>
      </c>
      <c r="CJ30" s="2">
        <f t="shared" si="22"/>
        <v>3.0575028557230422E-32</v>
      </c>
      <c r="CK30" s="2">
        <f t="shared" si="22"/>
        <v>1.6673523431057117E-33</v>
      </c>
    </row>
    <row r="31" spans="1:89" x14ac:dyDescent="0.25">
      <c r="A31" s="5">
        <f t="shared" si="16"/>
        <v>27</v>
      </c>
      <c r="B31" s="5">
        <f t="shared" si="17"/>
        <v>79</v>
      </c>
      <c r="C31" s="8">
        <f t="shared" si="2"/>
        <v>352.16</v>
      </c>
      <c r="D31" s="2">
        <f t="shared" si="11"/>
        <v>6.3291139240506327E-14</v>
      </c>
      <c r="E31" s="2">
        <f t="shared" si="3"/>
        <v>3.8272743821164974E-2</v>
      </c>
      <c r="F31" s="2">
        <f t="shared" si="12"/>
        <v>0.17232193304703763</v>
      </c>
      <c r="G31" s="7">
        <f t="shared" si="4"/>
        <v>-0.76365944225551208</v>
      </c>
      <c r="H31" s="10"/>
      <c r="I31" s="6">
        <f t="shared" si="5"/>
        <v>79</v>
      </c>
      <c r="J31" s="2">
        <f t="shared" si="19"/>
        <v>0</v>
      </c>
      <c r="K31" s="2">
        <f t="shared" si="19"/>
        <v>0</v>
      </c>
      <c r="L31" s="2">
        <f t="shared" si="19"/>
        <v>0.01</v>
      </c>
      <c r="M31" s="2">
        <f t="shared" si="19"/>
        <v>1.999564430457744E-2</v>
      </c>
      <c r="N31" s="2">
        <f t="shared" si="19"/>
        <v>7.4163496160337596E-3</v>
      </c>
      <c r="O31" s="2">
        <f t="shared" si="19"/>
        <v>7.5548736676572467E-4</v>
      </c>
      <c r="P31" s="2">
        <f t="shared" si="19"/>
        <v>9.837338075703418E-5</v>
      </c>
      <c r="Q31" s="2">
        <f t="shared" si="19"/>
        <v>6.2125449882088906E-6</v>
      </c>
      <c r="R31" s="2">
        <f t="shared" si="19"/>
        <v>6.441826052749899E-7</v>
      </c>
      <c r="S31" s="2">
        <f t="shared" si="19"/>
        <v>3.0913741235760737E-8</v>
      </c>
      <c r="T31" s="2">
        <f t="shared" si="19"/>
        <v>1.4501702549907235E-9</v>
      </c>
      <c r="U31" s="2">
        <f t="shared" si="19"/>
        <v>5.8536633318340136E-11</v>
      </c>
      <c r="V31" s="2">
        <f t="shared" si="19"/>
        <v>2.8458291279065407E-12</v>
      </c>
      <c r="W31" s="2">
        <f t="shared" si="19"/>
        <v>1.3566481271709563E-13</v>
      </c>
      <c r="X31" s="2">
        <f t="shared" si="19"/>
        <v>7.5539574595495642E-15</v>
      </c>
      <c r="Y31" s="2">
        <f t="shared" si="19"/>
        <v>3.4972025275692435E-16</v>
      </c>
      <c r="Z31" s="2">
        <f t="shared" si="19"/>
        <v>1.5543122344752193E-17</v>
      </c>
      <c r="AA31" s="2">
        <f t="shared" si="19"/>
        <v>0</v>
      </c>
      <c r="AB31" s="2">
        <f t="shared" si="20"/>
        <v>0</v>
      </c>
      <c r="AC31" s="2">
        <f t="shared" si="20"/>
        <v>0</v>
      </c>
      <c r="AD31" s="2">
        <f t="shared" si="23"/>
        <v>51456.45011897372</v>
      </c>
      <c r="AE31" s="2">
        <f t="shared" si="23"/>
        <v>2809.4316662790125</v>
      </c>
      <c r="AF31" s="2">
        <f t="shared" si="23"/>
        <v>153.74904557742644</v>
      </c>
      <c r="AG31" s="2">
        <f t="shared" si="23"/>
        <v>8.4320032712688757</v>
      </c>
      <c r="AH31" s="2">
        <f t="shared" si="23"/>
        <v>0.46333389076769538</v>
      </c>
      <c r="AI31" s="2">
        <f t="shared" si="23"/>
        <v>2.5505427866388111E-2</v>
      </c>
      <c r="AJ31" s="2">
        <f t="shared" si="23"/>
        <v>1.4063224187931649E-3</v>
      </c>
      <c r="AK31" s="2">
        <f t="shared" si="23"/>
        <v>7.7659827798933672E-5</v>
      </c>
      <c r="AL31" s="2">
        <f t="shared" si="23"/>
        <v>4.2945599234458179E-6</v>
      </c>
      <c r="AM31" s="2">
        <f t="shared" si="23"/>
        <v>2.3779803782124405E-7</v>
      </c>
      <c r="AN31" s="2">
        <f t="shared" si="23"/>
        <v>1.3183366023780037E-8</v>
      </c>
      <c r="AO31" s="2">
        <f t="shared" si="23"/>
        <v>7.3170791085008022E-10</v>
      </c>
      <c r="AP31" s="2">
        <f t="shared" si="23"/>
        <v>4.0654714335917029E-11</v>
      </c>
      <c r="AQ31" s="2">
        <f t="shared" si="23"/>
        <v>2.2610859958934143E-12</v>
      </c>
      <c r="AR31" s="2">
        <f t="shared" si="23"/>
        <v>1.2587228847832983E-13</v>
      </c>
      <c r="AS31" s="2">
        <f t="shared" si="21"/>
        <v>7.0133615962042188E-15</v>
      </c>
      <c r="AT31" s="2">
        <f t="shared" si="21"/>
        <v>3.9109619917943899E-16</v>
      </c>
      <c r="AU31" s="2">
        <f t="shared" si="21"/>
        <v>2.1826406385637134E-17</v>
      </c>
      <c r="AV31" s="2">
        <f t="shared" si="21"/>
        <v>1.2190002249835539E-18</v>
      </c>
      <c r="AW31" s="2">
        <f t="shared" si="21"/>
        <v>6.8128890425679276E-20</v>
      </c>
      <c r="AX31" s="6">
        <f t="shared" si="25"/>
        <v>54.30573603479408</v>
      </c>
      <c r="AY31" s="6">
        <f t="shared" si="25"/>
        <v>57.163932668204289</v>
      </c>
      <c r="AZ31" s="6">
        <f t="shared" si="25"/>
        <v>60.022129301614505</v>
      </c>
      <c r="BA31" s="6">
        <f t="shared" si="25"/>
        <v>62.880325935024722</v>
      </c>
      <c r="BB31" s="6">
        <f t="shared" si="25"/>
        <v>65.738522568434931</v>
      </c>
      <c r="BC31" s="6">
        <f t="shared" si="25"/>
        <v>68.596719201845147</v>
      </c>
      <c r="BD31" s="6">
        <f t="shared" si="25"/>
        <v>71.454915835255363</v>
      </c>
      <c r="BE31" s="6">
        <f t="shared" si="25"/>
        <v>74.31311246866558</v>
      </c>
      <c r="BF31" s="6">
        <f t="shared" si="25"/>
        <v>77.171309102075796</v>
      </c>
      <c r="BG31" s="6">
        <f t="shared" si="25"/>
        <v>80.029505735486012</v>
      </c>
      <c r="BH31" s="6">
        <f t="shared" si="25"/>
        <v>82.887702368896228</v>
      </c>
      <c r="BI31" s="6">
        <f t="shared" si="25"/>
        <v>85.745899002306444</v>
      </c>
      <c r="BJ31" s="6">
        <f t="shared" si="25"/>
        <v>88.604095635716661</v>
      </c>
      <c r="BK31" s="6">
        <f t="shared" si="25"/>
        <v>91.462292269126877</v>
      </c>
      <c r="BL31" s="6">
        <f t="shared" si="25"/>
        <v>94.320488902537079</v>
      </c>
      <c r="BM31" s="6">
        <f t="shared" si="24"/>
        <v>97.178685535947295</v>
      </c>
      <c r="BN31" s="6">
        <f t="shared" si="24"/>
        <v>100.03688216935751</v>
      </c>
      <c r="BO31" s="6">
        <f t="shared" si="24"/>
        <v>102.89507880276773</v>
      </c>
      <c r="BP31" s="6">
        <f t="shared" si="24"/>
        <v>105.75327543617794</v>
      </c>
      <c r="BQ31" s="6">
        <f t="shared" si="24"/>
        <v>108.61147206958816</v>
      </c>
      <c r="BR31" s="2">
        <f t="shared" si="15"/>
        <v>3.2568629745643918E-9</v>
      </c>
      <c r="BS31" s="2">
        <f t="shared" si="15"/>
        <v>1.7781621705478665E-10</v>
      </c>
      <c r="BT31" s="2">
        <f t="shared" si="15"/>
        <v>9.7310854831250483E-12</v>
      </c>
      <c r="BU31" s="2">
        <f t="shared" si="15"/>
        <v>5.3367544642982487E-13</v>
      </c>
      <c r="BV31" s="2">
        <f t="shared" si="15"/>
        <v>2.932507231886997E-14</v>
      </c>
      <c r="BW31" s="2">
        <f t="shared" si="15"/>
        <v>1.6142722609812695E-15</v>
      </c>
      <c r="BX31" s="2">
        <f t="shared" si="15"/>
        <v>8.9007901594072542E-17</v>
      </c>
      <c r="BY31" s="2">
        <f t="shared" si="15"/>
        <v>4.915184027479096E-18</v>
      </c>
      <c r="BZ31" s="2">
        <f t="shared" si="15"/>
        <v>2.7180775658084315E-19</v>
      </c>
      <c r="CA31" s="2">
        <f t="shared" si="22"/>
        <v>1.5050514215829191E-20</v>
      </c>
      <c r="CB31" s="2">
        <f t="shared" si="22"/>
        <v>8.343904361207039E-22</v>
      </c>
      <c r="CC31" s="2">
        <f t="shared" si="22"/>
        <v>4.6310633269790749E-23</v>
      </c>
      <c r="CD31" s="2">
        <f t="shared" si="22"/>
        <v>2.5730833844834195E-24</v>
      </c>
      <c r="CE31" s="2">
        <f t="shared" si="22"/>
        <v>1.4310671518459937E-25</v>
      </c>
      <c r="CF31" s="2">
        <f t="shared" si="22"/>
        <v>7.9666007549931992E-27</v>
      </c>
      <c r="CG31" s="2">
        <f t="shared" si="22"/>
        <v>4.4388365258004357E-28</v>
      </c>
      <c r="CH31" s="2">
        <f t="shared" si="22"/>
        <v>2.4752924239625936E-29</v>
      </c>
      <c r="CI31" s="2">
        <f t="shared" si="22"/>
        <v>1.3814181336851717E-30</v>
      </c>
      <c r="CJ31" s="2">
        <f t="shared" si="22"/>
        <v>7.7151913240275493E-32</v>
      </c>
      <c r="CK31" s="2">
        <f t="shared" si="22"/>
        <v>4.3119550991125489E-33</v>
      </c>
    </row>
    <row r="32" spans="1:89" x14ac:dyDescent="0.25">
      <c r="A32" s="5">
        <f t="shared" si="16"/>
        <v>28.5</v>
      </c>
      <c r="B32" s="5">
        <f t="shared" si="17"/>
        <v>82</v>
      </c>
      <c r="C32" s="8">
        <f t="shared" si="2"/>
        <v>355.16</v>
      </c>
      <c r="D32" s="2">
        <f t="shared" si="11"/>
        <v>6.3291139240506327E-14</v>
      </c>
      <c r="E32" s="2">
        <f t="shared" si="3"/>
        <v>4.2752877673156338E-2</v>
      </c>
      <c r="F32" s="2">
        <f t="shared" si="12"/>
        <v>0.17520223344115168</v>
      </c>
      <c r="G32" s="7">
        <f t="shared" si="4"/>
        <v>-0.75646036183811327</v>
      </c>
      <c r="H32" s="10"/>
      <c r="I32" s="6">
        <f t="shared" si="5"/>
        <v>82</v>
      </c>
      <c r="J32" s="2">
        <f t="shared" si="19"/>
        <v>0</v>
      </c>
      <c r="K32" s="2">
        <f t="shared" si="19"/>
        <v>0</v>
      </c>
      <c r="L32" s="2">
        <f t="shared" si="19"/>
        <v>0.01</v>
      </c>
      <c r="M32" s="2">
        <f t="shared" si="19"/>
        <v>1.9999990721273224E-2</v>
      </c>
      <c r="N32" s="2">
        <f t="shared" si="19"/>
        <v>1.1199698049961879E-2</v>
      </c>
      <c r="O32" s="2">
        <f t="shared" si="19"/>
        <v>1.3572168498156578E-3</v>
      </c>
      <c r="P32" s="2">
        <f t="shared" si="19"/>
        <v>1.828157455058066E-4</v>
      </c>
      <c r="Q32" s="2">
        <f t="shared" si="19"/>
        <v>1.1834264028047769E-5</v>
      </c>
      <c r="R32" s="2">
        <f t="shared" si="19"/>
        <v>1.2571394416460712E-6</v>
      </c>
      <c r="S32" s="2">
        <f t="shared" si="19"/>
        <v>6.1803780879721164E-8</v>
      </c>
      <c r="T32" s="2">
        <f t="shared" si="19"/>
        <v>2.9700961867717979E-9</v>
      </c>
      <c r="U32" s="2">
        <f t="shared" si="19"/>
        <v>1.2281943462255641E-10</v>
      </c>
      <c r="V32" s="2">
        <f t="shared" si="19"/>
        <v>6.1169647125325364E-12</v>
      </c>
      <c r="W32" s="2">
        <f t="shared" si="19"/>
        <v>2.987343705740386E-13</v>
      </c>
      <c r="X32" s="2">
        <f t="shared" si="19"/>
        <v>1.7039702981946901E-14</v>
      </c>
      <c r="Y32" s="2">
        <f t="shared" si="19"/>
        <v>8.1046280797636435E-16</v>
      </c>
      <c r="Z32" s="2">
        <f t="shared" si="19"/>
        <v>3.1086244689504386E-17</v>
      </c>
      <c r="AA32" s="2">
        <f t="shared" si="19"/>
        <v>0</v>
      </c>
      <c r="AB32" s="2">
        <f t="shared" si="20"/>
        <v>0</v>
      </c>
      <c r="AC32" s="2">
        <f t="shared" si="20"/>
        <v>0</v>
      </c>
      <c r="AD32" s="2">
        <f t="shared" si="23"/>
        <v>82776.013025765831</v>
      </c>
      <c r="AE32" s="2">
        <f t="shared" si="23"/>
        <v>4629.9022660593555</v>
      </c>
      <c r="AF32" s="2">
        <f t="shared" si="23"/>
        <v>259.57019671351929</v>
      </c>
      <c r="AG32" s="2">
        <f t="shared" si="23"/>
        <v>14.583518494730123</v>
      </c>
      <c r="AH32" s="2">
        <f t="shared" si="23"/>
        <v>0.82094624015415885</v>
      </c>
      <c r="AI32" s="2">
        <f t="shared" si="23"/>
        <v>4.6295867259516142E-2</v>
      </c>
      <c r="AJ32" s="2">
        <f t="shared" si="23"/>
        <v>2.6150698236996326E-3</v>
      </c>
      <c r="AK32" s="2">
        <f t="shared" si="23"/>
        <v>1.479392428208027E-4</v>
      </c>
      <c r="AL32" s="2">
        <f t="shared" si="23"/>
        <v>8.380964731155367E-6</v>
      </c>
      <c r="AM32" s="2">
        <f t="shared" si="23"/>
        <v>4.7541381208249943E-7</v>
      </c>
      <c r="AN32" s="2">
        <f t="shared" si="23"/>
        <v>2.7000874808574665E-8</v>
      </c>
      <c r="AO32" s="2">
        <f t="shared" si="23"/>
        <v>1.5352429058760949E-9</v>
      </c>
      <c r="AP32" s="2">
        <f t="shared" si="23"/>
        <v>8.7385208248378189E-11</v>
      </c>
      <c r="AQ32" s="2">
        <f t="shared" si="23"/>
        <v>4.9788793956535087E-12</v>
      </c>
      <c r="AR32" s="2">
        <f t="shared" si="23"/>
        <v>2.8394356585048178E-13</v>
      </c>
      <c r="AS32" s="2">
        <f t="shared" si="21"/>
        <v>1.6207475971541311E-14</v>
      </c>
      <c r="AT32" s="2">
        <f t="shared" si="21"/>
        <v>9.2589105051042372E-16</v>
      </c>
      <c r="AU32" s="2">
        <f t="shared" si="21"/>
        <v>5.2935321658421975E-17</v>
      </c>
      <c r="AV32" s="2">
        <f t="shared" si="21"/>
        <v>3.0286844968810094E-18</v>
      </c>
      <c r="AW32" s="2">
        <f t="shared" si="21"/>
        <v>1.7340770980258967E-19</v>
      </c>
      <c r="AX32" s="6">
        <f t="shared" si="25"/>
        <v>53.847021066598387</v>
      </c>
      <c r="AY32" s="6">
        <f t="shared" si="25"/>
        <v>56.681074806945666</v>
      </c>
      <c r="AZ32" s="6">
        <f t="shared" si="25"/>
        <v>59.515128547292953</v>
      </c>
      <c r="BA32" s="6">
        <f t="shared" si="25"/>
        <v>62.349182287640232</v>
      </c>
      <c r="BB32" s="6">
        <f t="shared" si="25"/>
        <v>65.183236027987519</v>
      </c>
      <c r="BC32" s="6">
        <f t="shared" si="25"/>
        <v>68.017289768334805</v>
      </c>
      <c r="BD32" s="6">
        <f t="shared" si="25"/>
        <v>70.851343508682078</v>
      </c>
      <c r="BE32" s="6">
        <f t="shared" si="25"/>
        <v>73.685397249029364</v>
      </c>
      <c r="BF32" s="6">
        <f t="shared" si="25"/>
        <v>76.519450989376665</v>
      </c>
      <c r="BG32" s="6">
        <f t="shared" si="25"/>
        <v>79.353504729723937</v>
      </c>
      <c r="BH32" s="6">
        <f t="shared" si="25"/>
        <v>82.187558470071224</v>
      </c>
      <c r="BI32" s="6">
        <f t="shared" si="25"/>
        <v>85.02161221041851</v>
      </c>
      <c r="BJ32" s="6">
        <f t="shared" si="25"/>
        <v>87.855665950765797</v>
      </c>
      <c r="BK32" s="6">
        <f t="shared" si="25"/>
        <v>90.689719691113069</v>
      </c>
      <c r="BL32" s="6">
        <f t="shared" si="25"/>
        <v>93.523773431460356</v>
      </c>
      <c r="BM32" s="6">
        <f t="shared" si="24"/>
        <v>96.357827171807642</v>
      </c>
      <c r="BN32" s="6">
        <f t="shared" si="24"/>
        <v>99.191880912154915</v>
      </c>
      <c r="BO32" s="6">
        <f t="shared" si="24"/>
        <v>102.0259346525022</v>
      </c>
      <c r="BP32" s="6">
        <f t="shared" si="24"/>
        <v>104.85998839284949</v>
      </c>
      <c r="BQ32" s="6">
        <f t="shared" si="24"/>
        <v>107.69404213319677</v>
      </c>
      <c r="BR32" s="2">
        <f t="shared" si="15"/>
        <v>5.2391137914499689E-9</v>
      </c>
      <c r="BS32" s="2">
        <f t="shared" si="15"/>
        <v>2.930358752687324E-10</v>
      </c>
      <c r="BT32" s="2">
        <f t="shared" si="15"/>
        <v>1.6428626694270166E-11</v>
      </c>
      <c r="BU32" s="2">
        <f t="shared" si="15"/>
        <v>9.2301185297800508E-13</v>
      </c>
      <c r="BV32" s="2">
        <f t="shared" si="15"/>
        <v>5.1958765318013227E-14</v>
      </c>
      <c r="BW32" s="2">
        <f t="shared" si="15"/>
        <v>2.9301228554830434E-15</v>
      </c>
      <c r="BX32" s="2">
        <f t="shared" si="15"/>
        <v>1.6551090190460848E-16</v>
      </c>
      <c r="BY32" s="2">
        <f t="shared" si="15"/>
        <v>9.3632482693695408E-18</v>
      </c>
      <c r="BZ32" s="2">
        <f t="shared" si="15"/>
        <v>5.304409722586627E-19</v>
      </c>
      <c r="CA32" s="2">
        <f t="shared" si="22"/>
        <v>3.0089487270339024E-20</v>
      </c>
      <c r="CB32" s="2">
        <f t="shared" si="22"/>
        <v>1.7089163085760599E-21</v>
      </c>
      <c r="CC32" s="2">
        <f t="shared" si="22"/>
        <v>9.7167278524601806E-23</v>
      </c>
      <c r="CD32" s="2">
        <f t="shared" si="22"/>
        <v>5.5307095814746321E-24</v>
      </c>
      <c r="CE32" s="2">
        <f t="shared" si="22"/>
        <v>3.1511895567574457E-25</v>
      </c>
      <c r="CF32" s="2">
        <f t="shared" si="22"/>
        <v>1.7971111981078765E-26</v>
      </c>
      <c r="CG32" s="2">
        <f t="shared" si="22"/>
        <v>1.0257896257026444E-27</v>
      </c>
      <c r="CH32" s="2">
        <f t="shared" si="22"/>
        <v>5.8600699640321179E-29</v>
      </c>
      <c r="CI32" s="2">
        <f t="shared" si="22"/>
        <v>3.350336821836111E-30</v>
      </c>
      <c r="CJ32" s="2">
        <f t="shared" si="22"/>
        <v>1.9168889247429165E-31</v>
      </c>
      <c r="CK32" s="2">
        <f t="shared" si="22"/>
        <v>1.09751715153727E-32</v>
      </c>
    </row>
    <row r="33" spans="1:89" x14ac:dyDescent="0.25">
      <c r="A33" s="5">
        <f t="shared" si="16"/>
        <v>30</v>
      </c>
      <c r="B33" s="5">
        <f t="shared" si="17"/>
        <v>85</v>
      </c>
      <c r="C33" s="8">
        <f t="shared" si="2"/>
        <v>358.16</v>
      </c>
      <c r="D33" s="2">
        <f t="shared" si="11"/>
        <v>6.3291139240506327E-14</v>
      </c>
      <c r="E33" s="2">
        <f t="shared" si="3"/>
        <v>4.8021919506989752E-2</v>
      </c>
      <c r="F33" s="2">
        <f t="shared" si="12"/>
        <v>0.17865139288384485</v>
      </c>
      <c r="G33" s="7">
        <f t="shared" si="4"/>
        <v>-0.74799359340271365</v>
      </c>
      <c r="H33" s="10"/>
      <c r="I33" s="6">
        <f t="shared" si="5"/>
        <v>85</v>
      </c>
      <c r="J33" s="2">
        <f t="shared" si="19"/>
        <v>0</v>
      </c>
      <c r="K33" s="2">
        <f t="shared" si="19"/>
        <v>0</v>
      </c>
      <c r="L33" s="2">
        <f t="shared" si="19"/>
        <v>0.01</v>
      </c>
      <c r="M33" s="2">
        <f t="shared" si="19"/>
        <v>1.9999999999721071E-2</v>
      </c>
      <c r="N33" s="2">
        <f t="shared" si="19"/>
        <v>1.5265695780313556E-2</v>
      </c>
      <c r="O33" s="2">
        <f t="shared" si="19"/>
        <v>2.3952554055041552E-3</v>
      </c>
      <c r="P33" s="2">
        <f t="shared" si="19"/>
        <v>3.3611015622417756E-4</v>
      </c>
      <c r="Q33" s="2">
        <f t="shared" si="19"/>
        <v>2.230338935854448E-5</v>
      </c>
      <c r="R33" s="2">
        <f t="shared" si="19"/>
        <v>2.4263450194184075E-6</v>
      </c>
      <c r="S33" s="2">
        <f t="shared" si="19"/>
        <v>1.2215135643200982E-7</v>
      </c>
      <c r="T33" s="2">
        <f t="shared" si="19"/>
        <v>6.0112697797265468E-9</v>
      </c>
      <c r="U33" s="2">
        <f t="shared" si="19"/>
        <v>2.5455110019834137E-10</v>
      </c>
      <c r="V33" s="2">
        <f t="shared" si="19"/>
        <v>1.2982424024698959E-11</v>
      </c>
      <c r="W33" s="2">
        <f t="shared" si="19"/>
        <v>6.4925398390869305E-13</v>
      </c>
      <c r="X33" s="2">
        <f t="shared" si="19"/>
        <v>3.7916336736998344E-14</v>
      </c>
      <c r="Y33" s="2">
        <f t="shared" si="19"/>
        <v>1.8485213360008859E-15</v>
      </c>
      <c r="Z33" s="2">
        <f t="shared" si="19"/>
        <v>7.3829831137572914E-17</v>
      </c>
      <c r="AA33" s="2">
        <f t="shared" si="19"/>
        <v>2.7755575615628915E-18</v>
      </c>
      <c r="AB33" s="2">
        <f t="shared" si="20"/>
        <v>0</v>
      </c>
      <c r="AC33" s="2">
        <f t="shared" si="20"/>
        <v>0</v>
      </c>
      <c r="AD33" s="2">
        <f t="shared" si="23"/>
        <v>132119.671538133</v>
      </c>
      <c r="AE33" s="2">
        <f t="shared" si="23"/>
        <v>7567.4348636091736</v>
      </c>
      <c r="AF33" s="2">
        <f t="shared" si="23"/>
        <v>434.4558539851771</v>
      </c>
      <c r="AG33" s="2">
        <f t="shared" si="23"/>
        <v>24.99579804672565</v>
      </c>
      <c r="AH33" s="2">
        <f t="shared" si="23"/>
        <v>1.4408975018133032</v>
      </c>
      <c r="AI33" s="2">
        <f t="shared" si="23"/>
        <v>8.3209718115449693E-2</v>
      </c>
      <c r="AJ33" s="2">
        <f t="shared" si="23"/>
        <v>4.8131382488192931E-3</v>
      </c>
      <c r="AK33" s="2">
        <f t="shared" si="23"/>
        <v>2.7883123679830514E-4</v>
      </c>
      <c r="AL33" s="2">
        <f t="shared" si="23"/>
        <v>1.6175764289809677E-5</v>
      </c>
      <c r="AM33" s="2">
        <f t="shared" si="23"/>
        <v>9.3962626015689278E-7</v>
      </c>
      <c r="AN33" s="2">
        <f t="shared" si="23"/>
        <v>5.4647908577114753E-8</v>
      </c>
      <c r="AO33" s="2">
        <f t="shared" si="23"/>
        <v>3.1818887494047452E-9</v>
      </c>
      <c r="AP33" s="2">
        <f t="shared" si="23"/>
        <v>1.854632365560372E-10</v>
      </c>
      <c r="AQ33" s="2">
        <f t="shared" si="23"/>
        <v>1.0820899960166688E-11</v>
      </c>
      <c r="AR33" s="2">
        <f t="shared" si="23"/>
        <v>6.3193954943070514E-13</v>
      </c>
      <c r="AS33" s="2">
        <f t="shared" si="21"/>
        <v>3.6937754657084618E-14</v>
      </c>
      <c r="AT33" s="2">
        <f t="shared" si="21"/>
        <v>2.1608592397318866E-15</v>
      </c>
      <c r="AU33" s="2">
        <f t="shared" si="21"/>
        <v>1.2650961248102058E-16</v>
      </c>
      <c r="AV33" s="2">
        <f t="shared" si="21"/>
        <v>7.4121343457079206E-18</v>
      </c>
      <c r="AW33" s="2">
        <f t="shared" si="21"/>
        <v>4.3457910146268511E-19</v>
      </c>
      <c r="AX33" s="6">
        <f t="shared" si="25"/>
        <v>53.395990624338516</v>
      </c>
      <c r="AY33" s="6">
        <f t="shared" si="25"/>
        <v>56.206305920356328</v>
      </c>
      <c r="AZ33" s="6">
        <f t="shared" si="25"/>
        <v>59.016621216374148</v>
      </c>
      <c r="BA33" s="6">
        <f t="shared" si="25"/>
        <v>61.82693651239196</v>
      </c>
      <c r="BB33" s="6">
        <f t="shared" si="25"/>
        <v>64.637251808409772</v>
      </c>
      <c r="BC33" s="6">
        <f t="shared" si="25"/>
        <v>67.447567104427591</v>
      </c>
      <c r="BD33" s="6">
        <f t="shared" si="25"/>
        <v>70.257882400445411</v>
      </c>
      <c r="BE33" s="6">
        <f t="shared" si="25"/>
        <v>73.06819769646323</v>
      </c>
      <c r="BF33" s="6">
        <f t="shared" si="25"/>
        <v>75.878512992481049</v>
      </c>
      <c r="BG33" s="6">
        <f t="shared" si="25"/>
        <v>78.688828288498868</v>
      </c>
      <c r="BH33" s="6">
        <f t="shared" si="25"/>
        <v>81.499143584516688</v>
      </c>
      <c r="BI33" s="6">
        <f t="shared" si="25"/>
        <v>84.309458880534507</v>
      </c>
      <c r="BJ33" s="6">
        <f t="shared" si="25"/>
        <v>87.119774176552312</v>
      </c>
      <c r="BK33" s="6">
        <f t="shared" si="25"/>
        <v>89.930089472570131</v>
      </c>
      <c r="BL33" s="6">
        <f t="shared" si="25"/>
        <v>92.74040476858795</v>
      </c>
      <c r="BM33" s="6">
        <f t="shared" si="24"/>
        <v>95.55072006460577</v>
      </c>
      <c r="BN33" s="6">
        <f t="shared" si="24"/>
        <v>98.361035360623575</v>
      </c>
      <c r="BO33" s="6">
        <f t="shared" si="24"/>
        <v>101.17135065664139</v>
      </c>
      <c r="BP33" s="6">
        <f t="shared" si="24"/>
        <v>103.98166595265921</v>
      </c>
      <c r="BQ33" s="6">
        <f t="shared" si="24"/>
        <v>106.79198124867703</v>
      </c>
      <c r="BR33" s="2">
        <f t="shared" si="15"/>
        <v>8.3621301529921935E-9</v>
      </c>
      <c r="BS33" s="2">
        <f t="shared" si="15"/>
        <v>4.7895565992378417E-10</v>
      </c>
      <c r="BT33" s="2">
        <f t="shared" si="15"/>
        <v>2.7497339179818128E-11</v>
      </c>
      <c r="BU33" s="2">
        <f t="shared" si="15"/>
        <v>1.5820168879144308E-12</v>
      </c>
      <c r="BV33" s="2">
        <f t="shared" si="15"/>
        <v>9.1196186942009703E-14</v>
      </c>
      <c r="BW33" s="2">
        <f t="shared" si="15"/>
        <v>5.2664425299092179E-15</v>
      </c>
      <c r="BX33" s="2">
        <f t="shared" si="15"/>
        <v>3.0462915665901736E-16</v>
      </c>
      <c r="BY33" s="2">
        <f t="shared" si="15"/>
        <v>1.7647551685667162E-17</v>
      </c>
      <c r="BZ33" s="2">
        <f t="shared" si="15"/>
        <v>1.02378271647729E-18</v>
      </c>
      <c r="CA33" s="2">
        <f t="shared" si="22"/>
        <v>5.9470021958591767E-20</v>
      </c>
      <c r="CB33" s="2">
        <f t="shared" si="22"/>
        <v>3.458728572407711E-21</v>
      </c>
      <c r="CC33" s="2">
        <f t="shared" si="22"/>
        <v>2.0138536988717461E-22</v>
      </c>
      <c r="CD33" s="2">
        <f t="shared" si="22"/>
        <v>1.1738179727529E-23</v>
      </c>
      <c r="CE33" s="2">
        <f t="shared" si="22"/>
        <v>6.8486709267024954E-25</v>
      </c>
      <c r="CF33" s="2">
        <f t="shared" si="22"/>
        <v>3.9996174232991636E-26</v>
      </c>
      <c r="CG33" s="2">
        <f t="shared" si="22"/>
        <v>2.3378325804838664E-27</v>
      </c>
      <c r="CH33" s="2">
        <f t="shared" si="22"/>
        <v>1.3676324326193276E-28</v>
      </c>
      <c r="CI33" s="2">
        <f t="shared" si="22"/>
        <v>8.0069375068107053E-30</v>
      </c>
      <c r="CJ33" s="2">
        <f t="shared" si="22"/>
        <v>4.6912242721017211E-31</v>
      </c>
      <c r="CK33" s="2">
        <f t="shared" si="22"/>
        <v>2.7505006430568612E-32</v>
      </c>
    </row>
    <row r="34" spans="1:89" x14ac:dyDescent="0.25">
      <c r="A34" s="5">
        <f t="shared" si="16"/>
        <v>31.5</v>
      </c>
      <c r="B34" s="5">
        <f t="shared" si="17"/>
        <v>88</v>
      </c>
      <c r="C34" s="8">
        <f t="shared" si="2"/>
        <v>361.16</v>
      </c>
      <c r="D34" s="2">
        <f t="shared" si="11"/>
        <v>6.3291139240506327E-14</v>
      </c>
      <c r="E34" s="2">
        <f t="shared" si="3"/>
        <v>5.3155931472916133E-2</v>
      </c>
      <c r="F34" s="2">
        <f t="shared" si="12"/>
        <v>0.18207746446151474</v>
      </c>
      <c r="G34" s="7">
        <f t="shared" si="4"/>
        <v>-0.7397438030554534</v>
      </c>
      <c r="H34" s="10"/>
      <c r="I34" s="6">
        <f t="shared" si="5"/>
        <v>88</v>
      </c>
      <c r="J34" s="2">
        <f t="shared" si="19"/>
        <v>0</v>
      </c>
      <c r="K34" s="2">
        <f t="shared" si="19"/>
        <v>0</v>
      </c>
      <c r="L34" s="2">
        <f t="shared" si="19"/>
        <v>0.01</v>
      </c>
      <c r="M34" s="2">
        <f t="shared" si="19"/>
        <v>0.02</v>
      </c>
      <c r="N34" s="2">
        <f t="shared" si="19"/>
        <v>1.8367838256894441E-2</v>
      </c>
      <c r="O34" s="2">
        <f t="shared" si="19"/>
        <v>4.1303528269567291E-3</v>
      </c>
      <c r="P34" s="2">
        <f t="shared" si="19"/>
        <v>6.1125932184910592E-4</v>
      </c>
      <c r="Q34" s="2">
        <f t="shared" si="19"/>
        <v>4.159704377065587E-5</v>
      </c>
      <c r="R34" s="2">
        <f t="shared" si="19"/>
        <v>4.6327072639906765E-6</v>
      </c>
      <c r="S34" s="2">
        <f t="shared" si="19"/>
        <v>2.3873983347910688E-7</v>
      </c>
      <c r="T34" s="2">
        <f t="shared" si="19"/>
        <v>1.2026356879246691E-8</v>
      </c>
      <c r="U34" s="2">
        <f t="shared" si="19"/>
        <v>5.2129524696908904E-10</v>
      </c>
      <c r="V34" s="2">
        <f t="shared" si="19"/>
        <v>2.7214818176801718E-11</v>
      </c>
      <c r="W34" s="2">
        <f t="shared" si="19"/>
        <v>1.3931722442350747E-12</v>
      </c>
      <c r="X34" s="2">
        <f t="shared" si="19"/>
        <v>8.3280049523182243E-14</v>
      </c>
      <c r="Y34" s="2">
        <f t="shared" si="19"/>
        <v>4.1522341120980853E-15</v>
      </c>
      <c r="Z34" s="2">
        <f t="shared" si="19"/>
        <v>1.7486012637846217E-16</v>
      </c>
      <c r="AA34" s="2">
        <f t="shared" si="19"/>
        <v>8.3266726846886753E-18</v>
      </c>
      <c r="AB34" s="2">
        <f t="shared" si="20"/>
        <v>0</v>
      </c>
      <c r="AC34" s="2">
        <f t="shared" si="20"/>
        <v>0</v>
      </c>
      <c r="AD34" s="2">
        <f t="shared" si="23"/>
        <v>209273.35132616438</v>
      </c>
      <c r="AE34" s="2">
        <f t="shared" si="23"/>
        <v>12269.822962522398</v>
      </c>
      <c r="AF34" s="2">
        <f t="shared" si="23"/>
        <v>721.07143064705372</v>
      </c>
      <c r="AG34" s="2">
        <f t="shared" si="23"/>
        <v>42.466106833051583</v>
      </c>
      <c r="AH34" s="2">
        <f t="shared" si="23"/>
        <v>2.5058269146278063</v>
      </c>
      <c r="AI34" s="2">
        <f t="shared" si="23"/>
        <v>0.1481270240170881</v>
      </c>
      <c r="AJ34" s="2">
        <f t="shared" si="23"/>
        <v>8.7706257656089155E-3</v>
      </c>
      <c r="AK34" s="2">
        <f t="shared" si="23"/>
        <v>5.2009827479597307E-4</v>
      </c>
      <c r="AL34" s="2">
        <f t="shared" si="23"/>
        <v>3.0885192035906111E-5</v>
      </c>
      <c r="AM34" s="2">
        <f t="shared" si="23"/>
        <v>1.8364619438776289E-6</v>
      </c>
      <c r="AN34" s="2">
        <f t="shared" si="23"/>
        <v>1.0933052304725284E-7</v>
      </c>
      <c r="AO34" s="2">
        <f t="shared" si="23"/>
        <v>6.5161906485238621E-9</v>
      </c>
      <c r="AP34" s="2">
        <f t="shared" si="23"/>
        <v>3.8878309359556314E-10</v>
      </c>
      <c r="AQ34" s="2">
        <f t="shared" si="23"/>
        <v>2.3219534705834251E-11</v>
      </c>
      <c r="AR34" s="2">
        <f t="shared" si="23"/>
        <v>1.3880532340315382E-12</v>
      </c>
      <c r="AS34" s="2">
        <f t="shared" si="21"/>
        <v>8.3050338484613371E-14</v>
      </c>
      <c r="AT34" s="2">
        <f t="shared" si="21"/>
        <v>4.9732192219992782E-15</v>
      </c>
      <c r="AU34" s="2">
        <f t="shared" si="21"/>
        <v>2.9804013793843043E-16</v>
      </c>
      <c r="AV34" s="2">
        <f t="shared" si="21"/>
        <v>1.7874525336529748E-17</v>
      </c>
      <c r="AW34" s="2">
        <f t="shared" si="21"/>
        <v>1.0727536150055683E-18</v>
      </c>
      <c r="AX34" s="6">
        <f t="shared" si="25"/>
        <v>52.952453211909081</v>
      </c>
      <c r="AY34" s="6">
        <f t="shared" si="25"/>
        <v>55.739424433588503</v>
      </c>
      <c r="AZ34" s="6">
        <f t="shared" si="25"/>
        <v>58.526395655267926</v>
      </c>
      <c r="BA34" s="6">
        <f t="shared" si="25"/>
        <v>61.313366876947349</v>
      </c>
      <c r="BB34" s="6">
        <f t="shared" si="25"/>
        <v>64.100338098626779</v>
      </c>
      <c r="BC34" s="6">
        <f t="shared" si="25"/>
        <v>66.887309320306201</v>
      </c>
      <c r="BD34" s="6">
        <f t="shared" si="25"/>
        <v>69.674280541985624</v>
      </c>
      <c r="BE34" s="6">
        <f t="shared" si="25"/>
        <v>72.461251763665047</v>
      </c>
      <c r="BF34" s="6">
        <f t="shared" si="25"/>
        <v>75.248222985344484</v>
      </c>
      <c r="BG34" s="6">
        <f t="shared" si="25"/>
        <v>78.035194207023906</v>
      </c>
      <c r="BH34" s="6">
        <f t="shared" si="25"/>
        <v>80.822165428703329</v>
      </c>
      <c r="BI34" s="6">
        <f t="shared" si="25"/>
        <v>83.609136650382752</v>
      </c>
      <c r="BJ34" s="6">
        <f t="shared" si="25"/>
        <v>86.396107872062188</v>
      </c>
      <c r="BK34" s="6">
        <f t="shared" si="25"/>
        <v>89.183079093741611</v>
      </c>
      <c r="BL34" s="6">
        <f t="shared" si="25"/>
        <v>91.970050315421034</v>
      </c>
      <c r="BM34" s="6">
        <f t="shared" si="24"/>
        <v>94.757021537100456</v>
      </c>
      <c r="BN34" s="6">
        <f t="shared" si="24"/>
        <v>97.543992758779879</v>
      </c>
      <c r="BO34" s="6">
        <f t="shared" si="24"/>
        <v>100.3309639804593</v>
      </c>
      <c r="BP34" s="6">
        <f t="shared" si="24"/>
        <v>103.11793520213872</v>
      </c>
      <c r="BQ34" s="6">
        <f t="shared" si="24"/>
        <v>105.90490642381816</v>
      </c>
      <c r="BR34" s="2">
        <f t="shared" si="15"/>
        <v>1.3245274443373927E-8</v>
      </c>
      <c r="BS34" s="2">
        <f t="shared" si="15"/>
        <v>7.7657515985500079E-10</v>
      </c>
      <c r="BT34" s="2">
        <f t="shared" si="15"/>
        <v>4.5637565550822976E-11</v>
      </c>
      <c r="BU34" s="2">
        <f t="shared" si="15"/>
        <v>2.6877326338844269E-12</v>
      </c>
      <c r="BV34" s="2">
        <f t="shared" si="15"/>
        <v>1.5859678268976307E-13</v>
      </c>
      <c r="BW34" s="2">
        <f t="shared" si="15"/>
        <v>9.3751327768483564E-15</v>
      </c>
      <c r="BX34" s="2">
        <f t="shared" si="15"/>
        <v>5.5510305012671495E-16</v>
      </c>
      <c r="BY34" s="2">
        <f t="shared" si="15"/>
        <v>3.2917617381722095E-17</v>
      </c>
      <c r="BZ34" s="2">
        <f t="shared" si="15"/>
        <v>1.9547591561036468E-18</v>
      </c>
      <c r="CA34" s="2">
        <f t="shared" si="22"/>
        <v>1.1623177409281556E-19</v>
      </c>
      <c r="CB34" s="2">
        <f t="shared" si="22"/>
        <v>6.9196535388721467E-21</v>
      </c>
      <c r="CC34" s="2">
        <f t="shared" si="22"/>
        <v>4.1241713565420731E-22</v>
      </c>
      <c r="CD34" s="2">
        <f t="shared" si="22"/>
        <v>2.4606525109777477E-23</v>
      </c>
      <c r="CE34" s="2">
        <f t="shared" si="22"/>
        <v>1.469590810750475E-24</v>
      </c>
      <c r="CF34" s="2">
        <f t="shared" si="22"/>
        <v>8.7851470726715238E-26</v>
      </c>
      <c r="CG34" s="2">
        <f t="shared" si="22"/>
        <v>5.2563505442515085E-27</v>
      </c>
      <c r="CH34" s="2">
        <f t="shared" si="22"/>
        <v>3.1476071049404614E-28</v>
      </c>
      <c r="CI34" s="2">
        <f t="shared" si="22"/>
        <v>1.8863299877532847E-29</v>
      </c>
      <c r="CJ34" s="2">
        <f t="shared" si="22"/>
        <v>1.1312990721988953E-30</v>
      </c>
      <c r="CK34" s="2">
        <f t="shared" si="22"/>
        <v>6.7895798426953613E-32</v>
      </c>
    </row>
    <row r="35" spans="1:89" x14ac:dyDescent="0.25">
      <c r="A35" s="5">
        <f t="shared" si="16"/>
        <v>33</v>
      </c>
      <c r="B35" s="5">
        <f t="shared" si="17"/>
        <v>91</v>
      </c>
      <c r="C35" s="8">
        <f t="shared" si="2"/>
        <v>364.16</v>
      </c>
      <c r="D35" s="2">
        <f t="shared" si="11"/>
        <v>6.3291139240506327E-14</v>
      </c>
      <c r="E35" s="2">
        <f t="shared" si="3"/>
        <v>5.7815810413256501E-2</v>
      </c>
      <c r="F35" s="2">
        <f t="shared" si="12"/>
        <v>0.18524398194306069</v>
      </c>
      <c r="G35" s="7">
        <f t="shared" si="4"/>
        <v>-0.73225589212798359</v>
      </c>
      <c r="H35" s="10"/>
      <c r="I35" s="6">
        <f t="shared" si="5"/>
        <v>91</v>
      </c>
      <c r="J35" s="2">
        <f t="shared" si="19"/>
        <v>0</v>
      </c>
      <c r="K35" s="2">
        <f t="shared" si="19"/>
        <v>0</v>
      </c>
      <c r="L35" s="2">
        <f t="shared" ref="L35:AA50" si="26">L$6*(1-EXP((-AF35)))</f>
        <v>0.01</v>
      </c>
      <c r="M35" s="2">
        <f t="shared" si="26"/>
        <v>0.02</v>
      </c>
      <c r="N35" s="2">
        <f t="shared" si="26"/>
        <v>1.9733693622675619E-2</v>
      </c>
      <c r="O35" s="2">
        <f t="shared" si="26"/>
        <v>6.896922528200634E-3</v>
      </c>
      <c r="P35" s="2">
        <f t="shared" si="26"/>
        <v>1.0991644909786769E-3</v>
      </c>
      <c r="Q35" s="2">
        <f t="shared" si="26"/>
        <v>7.6790573758529486E-5</v>
      </c>
      <c r="R35" s="2">
        <f t="shared" si="26"/>
        <v>8.7527475365389854E-6</v>
      </c>
      <c r="S35" s="2">
        <f t="shared" si="26"/>
        <v>4.615452417655597E-7</v>
      </c>
      <c r="T35" s="2">
        <f t="shared" si="26"/>
        <v>2.3790188439232198E-8</v>
      </c>
      <c r="U35" s="2">
        <f t="shared" si="26"/>
        <v>1.0551676243863995E-9</v>
      </c>
      <c r="V35" s="2">
        <f t="shared" si="26"/>
        <v>5.6365944134384453E-11</v>
      </c>
      <c r="W35" s="2">
        <f t="shared" si="26"/>
        <v>2.9524982458895008E-12</v>
      </c>
      <c r="X35" s="2">
        <f t="shared" si="26"/>
        <v>1.8060219986182347E-13</v>
      </c>
      <c r="Y35" s="2">
        <f t="shared" si="26"/>
        <v>9.2148511043887993E-15</v>
      </c>
      <c r="Z35" s="2">
        <f t="shared" si="26"/>
        <v>3.9634961979118092E-16</v>
      </c>
      <c r="AA35" s="2">
        <f t="shared" si="26"/>
        <v>1.6653345369377351E-17</v>
      </c>
      <c r="AB35" s="2">
        <f t="shared" si="20"/>
        <v>0</v>
      </c>
      <c r="AC35" s="2">
        <f t="shared" si="20"/>
        <v>0</v>
      </c>
      <c r="AD35" s="2">
        <f t="shared" si="23"/>
        <v>329022.68873004057</v>
      </c>
      <c r="AE35" s="2">
        <f t="shared" si="23"/>
        <v>19739.069685728802</v>
      </c>
      <c r="AF35" s="2">
        <f t="shared" si="23"/>
        <v>1186.9785594758077</v>
      </c>
      <c r="AG35" s="2">
        <f t="shared" si="23"/>
        <v>71.529127423485335</v>
      </c>
      <c r="AH35" s="2">
        <f t="shared" si="23"/>
        <v>4.3188401121082052</v>
      </c>
      <c r="AI35" s="2">
        <f t="shared" si="23"/>
        <v>0.26123154912050306</v>
      </c>
      <c r="AJ35" s="2">
        <f t="shared" si="23"/>
        <v>1.5826937702380275E-2</v>
      </c>
      <c r="AK35" s="2">
        <f t="shared" si="23"/>
        <v>9.6034315388944004E-4</v>
      </c>
      <c r="AL35" s="2">
        <f t="shared" si="23"/>
        <v>5.8353352767411503E-5</v>
      </c>
      <c r="AM35" s="2">
        <f t="shared" si="23"/>
        <v>3.5503543161252565E-6</v>
      </c>
      <c r="AN35" s="2">
        <f t="shared" si="23"/>
        <v>2.1627446379439309E-7</v>
      </c>
      <c r="AO35" s="2">
        <f t="shared" si="23"/>
        <v>1.3189595359742881E-8</v>
      </c>
      <c r="AP35" s="2">
        <f t="shared" si="23"/>
        <v>8.0522781127006457E-10</v>
      </c>
      <c r="AQ35" s="2">
        <f t="shared" si="23"/>
        <v>4.9208311274622908E-11</v>
      </c>
      <c r="AR35" s="2">
        <f t="shared" si="23"/>
        <v>3.0099860679371724E-12</v>
      </c>
      <c r="AS35" s="2">
        <f t="shared" si="21"/>
        <v>1.8427781636774294E-13</v>
      </c>
      <c r="AT35" s="2">
        <f t="shared" si="21"/>
        <v>1.1291260440823024E-14</v>
      </c>
      <c r="AU35" s="2">
        <f t="shared" si="21"/>
        <v>6.9239295494413934E-16</v>
      </c>
      <c r="AV35" s="2">
        <f t="shared" si="21"/>
        <v>4.2489866513079486E-17</v>
      </c>
      <c r="AW35" s="2">
        <f t="shared" si="21"/>
        <v>2.609298162620205E-18</v>
      </c>
      <c r="AX35" s="6">
        <f t="shared" si="25"/>
        <v>52.516223643489354</v>
      </c>
      <c r="AY35" s="6">
        <f t="shared" si="25"/>
        <v>55.280235414199318</v>
      </c>
      <c r="AZ35" s="6">
        <f t="shared" si="25"/>
        <v>58.044247184909281</v>
      </c>
      <c r="BA35" s="6">
        <f t="shared" si="25"/>
        <v>60.808258955619252</v>
      </c>
      <c r="BB35" s="6">
        <f t="shared" si="25"/>
        <v>63.572270726329215</v>
      </c>
      <c r="BC35" s="6">
        <f t="shared" si="25"/>
        <v>66.336282497039178</v>
      </c>
      <c r="BD35" s="6">
        <f t="shared" si="25"/>
        <v>69.100294267749149</v>
      </c>
      <c r="BE35" s="6">
        <f t="shared" si="25"/>
        <v>71.864306038459105</v>
      </c>
      <c r="BF35" s="6">
        <f t="shared" si="25"/>
        <v>74.62831780916909</v>
      </c>
      <c r="BG35" s="6">
        <f t="shared" si="25"/>
        <v>77.392329579879046</v>
      </c>
      <c r="BH35" s="6">
        <f t="shared" si="25"/>
        <v>80.156341350589017</v>
      </c>
      <c r="BI35" s="6">
        <f t="shared" si="25"/>
        <v>82.920353121298987</v>
      </c>
      <c r="BJ35" s="6">
        <f t="shared" si="25"/>
        <v>85.684364892008944</v>
      </c>
      <c r="BK35" s="6">
        <f t="shared" si="25"/>
        <v>88.448376662718914</v>
      </c>
      <c r="BL35" s="6">
        <f t="shared" si="25"/>
        <v>91.21238843342887</v>
      </c>
      <c r="BM35" s="6">
        <f t="shared" si="24"/>
        <v>93.976400204138841</v>
      </c>
      <c r="BN35" s="6">
        <f t="shared" si="24"/>
        <v>96.740411974848811</v>
      </c>
      <c r="BO35" s="6">
        <f t="shared" si="24"/>
        <v>99.504423745558768</v>
      </c>
      <c r="BP35" s="6">
        <f t="shared" si="24"/>
        <v>102.26843551626874</v>
      </c>
      <c r="BQ35" s="6">
        <f t="shared" si="24"/>
        <v>105.03244728697871</v>
      </c>
      <c r="BR35" s="2">
        <f t="shared" si="15"/>
        <v>2.0824346430961026E-8</v>
      </c>
      <c r="BS35" s="2">
        <f t="shared" si="15"/>
        <v>1.2493122942351529E-9</v>
      </c>
      <c r="BT35" s="2">
        <f t="shared" si="15"/>
        <v>7.512535851466817E-11</v>
      </c>
      <c r="BU35" s="2">
        <f t="shared" si="15"/>
        <v>4.5271643168232719E-12</v>
      </c>
      <c r="BV35" s="2">
        <f t="shared" si="15"/>
        <v>2.733444534163706E-13</v>
      </c>
      <c r="BW35" s="2">
        <f t="shared" si="15"/>
        <v>1.6533647023899936E-14</v>
      </c>
      <c r="BX35" s="2">
        <f t="shared" si="15"/>
        <v>1.0017050714413579E-15</v>
      </c>
      <c r="BY35" s="2">
        <f t="shared" si="15"/>
        <v>6.0781217324346587E-17</v>
      </c>
      <c r="BZ35" s="2">
        <f t="shared" si="15"/>
        <v>3.6932503416419624E-18</v>
      </c>
      <c r="CA35" s="2">
        <f t="shared" si="22"/>
        <v>2.2470597486798188E-19</v>
      </c>
      <c r="CB35" s="2">
        <f t="shared" si="22"/>
        <v>1.3688257383627859E-20</v>
      </c>
      <c r="CC35" s="2">
        <f t="shared" si="22"/>
        <v>8.3478452244022112E-22</v>
      </c>
      <c r="CD35" s="2">
        <f t="shared" si="22"/>
        <v>5.0963785722087696E-23</v>
      </c>
      <c r="CE35" s="2">
        <f t="shared" si="22"/>
        <v>3.1144500872560859E-24</v>
      </c>
      <c r="CF35" s="2">
        <f t="shared" si="22"/>
        <v>1.9050544755618576E-25</v>
      </c>
      <c r="CG35" s="2">
        <f t="shared" si="22"/>
        <v>1.1663152941917937E-26</v>
      </c>
      <c r="CH35" s="2">
        <f t="shared" si="22"/>
        <v>7.1463673700187816E-28</v>
      </c>
      <c r="CI35" s="2">
        <f t="shared" si="22"/>
        <v>4.3822338928527079E-29</v>
      </c>
      <c r="CJ35" s="2">
        <f t="shared" si="22"/>
        <v>2.6892320580564737E-30</v>
      </c>
      <c r="CK35" s="2">
        <f t="shared" si="22"/>
        <v>1.6514545333927237E-31</v>
      </c>
    </row>
    <row r="36" spans="1:89" x14ac:dyDescent="0.25">
      <c r="A36" s="5">
        <f t="shared" si="16"/>
        <v>34.5</v>
      </c>
      <c r="B36" s="5">
        <f t="shared" si="17"/>
        <v>94</v>
      </c>
      <c r="C36" s="8">
        <f t="shared" si="2"/>
        <v>367.16</v>
      </c>
      <c r="D36" s="2">
        <f t="shared" si="11"/>
        <v>6.3291139240506327E-14</v>
      </c>
      <c r="E36" s="2">
        <f t="shared" si="3"/>
        <v>6.3092911329579365E-2</v>
      </c>
      <c r="F36" s="2">
        <f t="shared" si="12"/>
        <v>0.18889646314396016</v>
      </c>
      <c r="G36" s="7">
        <f t="shared" si="4"/>
        <v>-0.72377617363688274</v>
      </c>
      <c r="H36" s="10"/>
      <c r="I36" s="6">
        <f t="shared" si="5"/>
        <v>94</v>
      </c>
      <c r="J36" s="2">
        <f t="shared" ref="J36:Y60" si="27">J$6*(1-EXP((-AD36)))</f>
        <v>0</v>
      </c>
      <c r="K36" s="2">
        <f t="shared" si="27"/>
        <v>0</v>
      </c>
      <c r="L36" s="2">
        <f t="shared" si="26"/>
        <v>0.01</v>
      </c>
      <c r="M36" s="2">
        <f t="shared" si="26"/>
        <v>0.02</v>
      </c>
      <c r="N36" s="2">
        <f t="shared" si="26"/>
        <v>1.9987511040539096E-2</v>
      </c>
      <c r="O36" s="2">
        <f t="shared" si="26"/>
        <v>1.0995220371526785E-2</v>
      </c>
      <c r="P36" s="2">
        <f t="shared" si="26"/>
        <v>1.9525407260546014E-3</v>
      </c>
      <c r="Q36" s="2">
        <f t="shared" si="26"/>
        <v>1.4033976756967271E-4</v>
      </c>
      <c r="R36" s="2">
        <f t="shared" si="26"/>
        <v>1.6367804968436815E-5</v>
      </c>
      <c r="S36" s="2">
        <f t="shared" si="26"/>
        <v>8.8283989408521895E-7</v>
      </c>
      <c r="T36" s="2">
        <f t="shared" si="26"/>
        <v>4.6545459503333217E-8</v>
      </c>
      <c r="U36" s="2">
        <f t="shared" si="26"/>
        <v>2.1116010273658502E-9</v>
      </c>
      <c r="V36" s="2">
        <f t="shared" si="26"/>
        <v>1.1537666710914608E-10</v>
      </c>
      <c r="W36" s="2">
        <f t="shared" si="26"/>
        <v>6.1816085583643594E-12</v>
      </c>
      <c r="X36" s="2">
        <f t="shared" si="26"/>
        <v>3.8675729285841952E-13</v>
      </c>
      <c r="Y36" s="2">
        <f t="shared" si="26"/>
        <v>2.0183854587685347E-14</v>
      </c>
      <c r="Z36" s="2">
        <f t="shared" si="26"/>
        <v>8.8595797365087497E-16</v>
      </c>
      <c r="AA36" s="2">
        <f t="shared" si="26"/>
        <v>3.8857805861880483E-17</v>
      </c>
      <c r="AB36" s="2">
        <f t="shared" si="20"/>
        <v>0</v>
      </c>
      <c r="AC36" s="2">
        <f t="shared" si="20"/>
        <v>0</v>
      </c>
      <c r="AD36" s="2">
        <f t="shared" si="23"/>
        <v>513549.56686987286</v>
      </c>
      <c r="AE36" s="2">
        <f t="shared" si="23"/>
        <v>31513.521664398562</v>
      </c>
      <c r="AF36" s="2">
        <f t="shared" si="23"/>
        <v>1938.3246490610595</v>
      </c>
      <c r="AG36" s="2">
        <f t="shared" si="23"/>
        <v>119.47570337523155</v>
      </c>
      <c r="AH36" s="2">
        <f t="shared" si="23"/>
        <v>7.3786425416445418</v>
      </c>
      <c r="AI36" s="2">
        <f t="shared" si="23"/>
        <v>0.45650687473814666</v>
      </c>
      <c r="AJ36" s="2">
        <f t="shared" si="23"/>
        <v>2.8289849814283098E-2</v>
      </c>
      <c r="AK36" s="2">
        <f t="shared" si="23"/>
        <v>1.7557875879229299E-3</v>
      </c>
      <c r="AL36" s="2">
        <f t="shared" si="23"/>
        <v>1.091246536680594E-4</v>
      </c>
      <c r="AM36" s="2">
        <f t="shared" si="23"/>
        <v>6.7910991677635936E-6</v>
      </c>
      <c r="AN36" s="2">
        <f t="shared" si="23"/>
        <v>4.2314063042870828E-7</v>
      </c>
      <c r="AO36" s="2">
        <f t="shared" si="23"/>
        <v>2.6395013146369073E-8</v>
      </c>
      <c r="AP36" s="2">
        <f t="shared" si="23"/>
        <v>1.6482380499129782E-9</v>
      </c>
      <c r="AQ36" s="2">
        <f t="shared" si="23"/>
        <v>1.0302680631066266E-10</v>
      </c>
      <c r="AR36" s="2">
        <f t="shared" si="23"/>
        <v>6.4459469915611033E-12</v>
      </c>
      <c r="AS36" s="2">
        <f t="shared" si="21"/>
        <v>4.0365063742977403E-13</v>
      </c>
      <c r="AT36" s="2">
        <f t="shared" si="21"/>
        <v>2.5297944436746552E-14</v>
      </c>
      <c r="AU36" s="2">
        <f t="shared" si="21"/>
        <v>1.5867392577278881E-15</v>
      </c>
      <c r="AV36" s="2">
        <f t="shared" si="21"/>
        <v>9.959747108127544E-17</v>
      </c>
      <c r="AW36" s="2">
        <f t="shared" si="21"/>
        <v>6.2559976883645599E-18</v>
      </c>
      <c r="AX36" s="6">
        <f t="shared" si="25"/>
        <v>52.087122785742139</v>
      </c>
      <c r="AY36" s="6">
        <f t="shared" si="25"/>
        <v>54.828550300781195</v>
      </c>
      <c r="AZ36" s="6">
        <f t="shared" si="25"/>
        <v>57.569977815820252</v>
      </c>
      <c r="BA36" s="6">
        <f t="shared" si="25"/>
        <v>60.311405330859316</v>
      </c>
      <c r="BB36" s="6">
        <f t="shared" si="25"/>
        <v>63.052832845898372</v>
      </c>
      <c r="BC36" s="6">
        <f t="shared" si="25"/>
        <v>65.794260360937429</v>
      </c>
      <c r="BD36" s="6">
        <f t="shared" si="25"/>
        <v>68.535687875976492</v>
      </c>
      <c r="BE36" s="6">
        <f t="shared" si="25"/>
        <v>71.277115391015556</v>
      </c>
      <c r="BF36" s="6">
        <f t="shared" si="25"/>
        <v>74.01854290605462</v>
      </c>
      <c r="BG36" s="6">
        <f t="shared" si="25"/>
        <v>76.759970421093684</v>
      </c>
      <c r="BH36" s="6">
        <f t="shared" si="25"/>
        <v>79.501397936132733</v>
      </c>
      <c r="BI36" s="6">
        <f t="shared" si="25"/>
        <v>82.242825451171797</v>
      </c>
      <c r="BJ36" s="6">
        <f t="shared" si="25"/>
        <v>84.98425296621086</v>
      </c>
      <c r="BK36" s="6">
        <f t="shared" si="25"/>
        <v>87.72568048124991</v>
      </c>
      <c r="BL36" s="6">
        <f t="shared" si="25"/>
        <v>90.467107996288973</v>
      </c>
      <c r="BM36" s="6">
        <f t="shared" si="24"/>
        <v>93.208535511328037</v>
      </c>
      <c r="BN36" s="6">
        <f t="shared" si="24"/>
        <v>95.949963026367087</v>
      </c>
      <c r="BO36" s="6">
        <f t="shared" si="24"/>
        <v>98.69139054140615</v>
      </c>
      <c r="BP36" s="6">
        <f t="shared" si="24"/>
        <v>101.43281805644521</v>
      </c>
      <c r="BQ36" s="6">
        <f t="shared" si="24"/>
        <v>104.17424557148428</v>
      </c>
      <c r="BR36" s="2">
        <f t="shared" si="15"/>
        <v>3.2503262768925095E-8</v>
      </c>
      <c r="BS36" s="2">
        <f t="shared" si="15"/>
        <v>1.9945307738977959E-9</v>
      </c>
      <c r="BT36" s="2">
        <f t="shared" si="15"/>
        <v>1.2267890848841828E-10</v>
      </c>
      <c r="BU36" s="2">
        <f t="shared" si="15"/>
        <v>7.561757731490754E-12</v>
      </c>
      <c r="BV36" s="2">
        <f t="shared" si="15"/>
        <v>4.670028350325944E-13</v>
      </c>
      <c r="BW36" s="2">
        <f t="shared" si="15"/>
        <v>2.8892844847801427E-14</v>
      </c>
      <c r="BX36" s="2">
        <f t="shared" si="15"/>
        <v>1.7904969772579924E-15</v>
      </c>
      <c r="BY36" s="2">
        <f t="shared" si="15"/>
        <v>1.1112580175684595E-16</v>
      </c>
      <c r="BZ36" s="2">
        <f t="shared" si="15"/>
        <v>6.9066238163665131E-18</v>
      </c>
      <c r="CA36" s="2">
        <f t="shared" si="22"/>
        <v>4.2981640851597791E-19</v>
      </c>
      <c r="CB36" s="2">
        <f t="shared" si="22"/>
        <v>2.6781052740230084E-20</v>
      </c>
      <c r="CC36" s="2">
        <f t="shared" si="22"/>
        <v>1.6705704583026383E-21</v>
      </c>
      <c r="CD36" s="2">
        <f t="shared" si="22"/>
        <v>1.0431886411720882E-22</v>
      </c>
      <c r="CE36" s="2">
        <f t="shared" si="22"/>
        <v>6.5206839502965762E-24</v>
      </c>
      <c r="CF36" s="2">
        <f t="shared" si="22"/>
        <v>4.0797132879820671E-25</v>
      </c>
      <c r="CG36" s="2">
        <f t="shared" si="22"/>
        <v>2.5547508705337625E-26</v>
      </c>
      <c r="CH36" s="2">
        <f t="shared" si="22"/>
        <v>1.6011357240856457E-27</v>
      </c>
      <c r="CI36" s="2">
        <f t="shared" si="22"/>
        <v>1.0042653530724535E-28</v>
      </c>
      <c r="CJ36" s="2">
        <f t="shared" si="22"/>
        <v>6.3036374104739389E-30</v>
      </c>
      <c r="CK36" s="2">
        <f t="shared" si="22"/>
        <v>3.9594922079144671E-31</v>
      </c>
    </row>
    <row r="37" spans="1:89" x14ac:dyDescent="0.25">
      <c r="A37" s="5">
        <f t="shared" si="16"/>
        <v>36</v>
      </c>
      <c r="B37" s="5">
        <f t="shared" si="17"/>
        <v>97</v>
      </c>
      <c r="C37" s="8">
        <f t="shared" si="2"/>
        <v>370.16</v>
      </c>
      <c r="D37" s="2">
        <f t="shared" si="11"/>
        <v>6.3291139240506327E-14</v>
      </c>
      <c r="E37" s="2">
        <f t="shared" si="3"/>
        <v>7.0100263790902062E-2</v>
      </c>
      <c r="F37" s="2">
        <f t="shared" si="12"/>
        <v>0.19385806256198779</v>
      </c>
      <c r="G37" s="7">
        <f t="shared" si="4"/>
        <v>-0.71251613196207941</v>
      </c>
      <c r="H37" s="10"/>
      <c r="I37" s="6">
        <f t="shared" si="5"/>
        <v>97</v>
      </c>
      <c r="J37" s="2">
        <f t="shared" si="27"/>
        <v>0</v>
      </c>
      <c r="K37" s="2">
        <f t="shared" si="27"/>
        <v>0</v>
      </c>
      <c r="L37" s="2">
        <f t="shared" si="26"/>
        <v>0.01</v>
      </c>
      <c r="M37" s="2">
        <f t="shared" si="26"/>
        <v>0.02</v>
      </c>
      <c r="N37" s="2">
        <f t="shared" si="26"/>
        <v>1.9999925383666399E-2</v>
      </c>
      <c r="O37" s="2">
        <f t="shared" si="26"/>
        <v>1.6393780003396332E-2</v>
      </c>
      <c r="P37" s="2">
        <f t="shared" si="26"/>
        <v>3.4205533774610444E-3</v>
      </c>
      <c r="Q37" s="2">
        <f t="shared" si="26"/>
        <v>2.5393687959152978E-4</v>
      </c>
      <c r="R37" s="2">
        <f t="shared" si="26"/>
        <v>3.0302385558422793E-5</v>
      </c>
      <c r="S37" s="2">
        <f t="shared" si="26"/>
        <v>1.6712426626530609E-6</v>
      </c>
      <c r="T37" s="2">
        <f t="shared" si="26"/>
        <v>9.0092417593945486E-8</v>
      </c>
      <c r="U37" s="2">
        <f t="shared" si="26"/>
        <v>4.1790234117655703E-9</v>
      </c>
      <c r="V37" s="2">
        <f t="shared" si="26"/>
        <v>2.3347086264280393E-10</v>
      </c>
      <c r="W37" s="2">
        <f t="shared" si="26"/>
        <v>1.2789922454459201E-11</v>
      </c>
      <c r="X37" s="2">
        <f t="shared" si="26"/>
        <v>8.181921806738046E-13</v>
      </c>
      <c r="Y37" s="2">
        <f t="shared" si="26"/>
        <v>4.365396932826116E-14</v>
      </c>
      <c r="Z37" s="2">
        <f t="shared" si="26"/>
        <v>1.9584334154387762E-15</v>
      </c>
      <c r="AA37" s="2">
        <f t="shared" si="26"/>
        <v>8.8817841970012528E-17</v>
      </c>
      <c r="AB37" s="2">
        <f t="shared" si="20"/>
        <v>0</v>
      </c>
      <c r="AC37" s="2">
        <f t="shared" si="20"/>
        <v>0</v>
      </c>
      <c r="AD37" s="2">
        <f t="shared" si="23"/>
        <v>795902.62245797785</v>
      </c>
      <c r="AE37" s="2">
        <f t="shared" si="23"/>
        <v>49937.799234860802</v>
      </c>
      <c r="AF37" s="2">
        <f t="shared" si="23"/>
        <v>3140.6060309331124</v>
      </c>
      <c r="AG37" s="2">
        <f t="shared" si="23"/>
        <v>197.93410129156825</v>
      </c>
      <c r="AH37" s="2">
        <f t="shared" si="23"/>
        <v>12.498883399179757</v>
      </c>
      <c r="AI37" s="2">
        <f t="shared" si="23"/>
        <v>0.79067034078256748</v>
      </c>
      <c r="AJ37" s="2">
        <f t="shared" si="23"/>
        <v>5.0099321403843072E-2</v>
      </c>
      <c r="AK37" s="2">
        <f t="shared" si="23"/>
        <v>3.1792594887681013E-3</v>
      </c>
      <c r="AL37" s="2">
        <f t="shared" si="23"/>
        <v>2.0203631168400459E-4</v>
      </c>
      <c r="AM37" s="2">
        <f t="shared" si="23"/>
        <v>1.2855795425048557E-5</v>
      </c>
      <c r="AN37" s="2">
        <f t="shared" si="23"/>
        <v>8.1902231350424767E-7</v>
      </c>
      <c r="AO37" s="2">
        <f t="shared" si="23"/>
        <v>5.223779402555263E-8</v>
      </c>
      <c r="AP37" s="2">
        <f t="shared" si="23"/>
        <v>3.3352980970602924E-9</v>
      </c>
      <c r="AQ37" s="2">
        <f t="shared" si="23"/>
        <v>2.1316533425387531E-10</v>
      </c>
      <c r="AR37" s="2">
        <f t="shared" si="23"/>
        <v>1.3636551437217457E-11</v>
      </c>
      <c r="AS37" s="2">
        <f t="shared" si="21"/>
        <v>8.7312178450799447E-13</v>
      </c>
      <c r="AT37" s="2">
        <f t="shared" si="21"/>
        <v>5.5950716882196543E-14</v>
      </c>
      <c r="AU37" s="2">
        <f t="shared" si="21"/>
        <v>3.5882039521751462E-15</v>
      </c>
      <c r="AV37" s="2">
        <f t="shared" si="21"/>
        <v>2.3028778264054656E-16</v>
      </c>
      <c r="AW37" s="2">
        <f t="shared" si="21"/>
        <v>1.479006588605042E-17</v>
      </c>
      <c r="AX37" s="6">
        <f t="shared" si="25"/>
        <v>51.664977312548849</v>
      </c>
      <c r="AY37" s="6">
        <f t="shared" si="25"/>
        <v>54.384186644788265</v>
      </c>
      <c r="AZ37" s="6">
        <f t="shared" si="25"/>
        <v>57.103395977027674</v>
      </c>
      <c r="BA37" s="6">
        <f t="shared" si="25"/>
        <v>59.82260530926709</v>
      </c>
      <c r="BB37" s="6">
        <f t="shared" si="25"/>
        <v>62.541814641506498</v>
      </c>
      <c r="BC37" s="6">
        <f t="shared" si="25"/>
        <v>65.261023973745907</v>
      </c>
      <c r="BD37" s="6">
        <f t="shared" si="25"/>
        <v>67.980233305985323</v>
      </c>
      <c r="BE37" s="6">
        <f t="shared" si="25"/>
        <v>70.699442638224738</v>
      </c>
      <c r="BF37" s="6">
        <f t="shared" si="25"/>
        <v>73.418651970464168</v>
      </c>
      <c r="BG37" s="6">
        <f t="shared" si="25"/>
        <v>76.13786130270357</v>
      </c>
      <c r="BH37" s="6">
        <f t="shared" si="25"/>
        <v>78.857070634942986</v>
      </c>
      <c r="BI37" s="6">
        <f t="shared" si="25"/>
        <v>81.576279967182401</v>
      </c>
      <c r="BJ37" s="6">
        <f t="shared" si="25"/>
        <v>84.295489299421817</v>
      </c>
      <c r="BK37" s="6">
        <f t="shared" si="25"/>
        <v>87.014698631661219</v>
      </c>
      <c r="BL37" s="6">
        <f t="shared" si="25"/>
        <v>89.733907963900634</v>
      </c>
      <c r="BM37" s="6">
        <f t="shared" si="24"/>
        <v>92.45311729614005</v>
      </c>
      <c r="BN37" s="6">
        <f t="shared" si="24"/>
        <v>95.172326628379466</v>
      </c>
      <c r="BO37" s="6">
        <f t="shared" si="24"/>
        <v>97.891535960618882</v>
      </c>
      <c r="BP37" s="6">
        <f t="shared" si="24"/>
        <v>100.61074529285828</v>
      </c>
      <c r="BQ37" s="6">
        <f t="shared" si="24"/>
        <v>103.3299546250977</v>
      </c>
      <c r="BR37" s="2">
        <f t="shared" si="15"/>
        <v>5.0373709325134273E-8</v>
      </c>
      <c r="BS37" s="2">
        <f t="shared" si="15"/>
        <v>3.1606242910156592E-9</v>
      </c>
      <c r="BT37" s="2">
        <f t="shared" si="15"/>
        <v>1.9877266683475074E-10</v>
      </c>
      <c r="BU37" s="2">
        <f t="shared" si="15"/>
        <v>1.2527479118600671E-11</v>
      </c>
      <c r="BV37" s="2">
        <f t="shared" si="15"/>
        <v>7.910687120917852E-13</v>
      </c>
      <c r="BW37" s="2">
        <f t="shared" si="15"/>
        <v>5.0042431306309077E-14</v>
      </c>
      <c r="BX37" s="2">
        <f t="shared" si="15"/>
        <v>3.1708432803946993E-15</v>
      </c>
      <c r="BY37" s="2">
        <f t="shared" si="15"/>
        <v>2.0121896003818591E-16</v>
      </c>
      <c r="BZ37" s="2">
        <f t="shared" si="15"/>
        <v>1.2787108500920006E-17</v>
      </c>
      <c r="CA37" s="2">
        <f t="shared" si="22"/>
        <v>8.1365794378717815E-19</v>
      </c>
      <c r="CB37" s="2">
        <f t="shared" si="22"/>
        <v>5.1836855466530048E-20</v>
      </c>
      <c r="CC37" s="2">
        <f t="shared" si="22"/>
        <v>3.3061895012889394E-21</v>
      </c>
      <c r="CD37" s="2">
        <f t="shared" si="22"/>
        <v>2.1109481646830468E-22</v>
      </c>
      <c r="CE37" s="2">
        <f t="shared" si="22"/>
        <v>1.3491476858094845E-23</v>
      </c>
      <c r="CF37" s="2">
        <f t="shared" si="22"/>
        <v>8.6307287599164683E-25</v>
      </c>
      <c r="CG37" s="2">
        <f t="shared" si="22"/>
        <v>5.5260872444465495E-26</v>
      </c>
      <c r="CH37" s="2">
        <f t="shared" si="22"/>
        <v>3.541184613038177E-27</v>
      </c>
      <c r="CI37" s="2">
        <f t="shared" si="22"/>
        <v>2.2710151596846422E-28</v>
      </c>
      <c r="CJ37" s="2">
        <f t="shared" si="22"/>
        <v>1.4575176116756918E-29</v>
      </c>
      <c r="CK37" s="2">
        <f t="shared" si="22"/>
        <v>9.3608011937915941E-31</v>
      </c>
    </row>
    <row r="38" spans="1:89" x14ac:dyDescent="0.25">
      <c r="A38" s="5">
        <f t="shared" si="16"/>
        <v>37.5</v>
      </c>
      <c r="B38" s="5">
        <f t="shared" si="17"/>
        <v>100</v>
      </c>
      <c r="C38" s="8">
        <f t="shared" si="2"/>
        <v>373.16</v>
      </c>
      <c r="D38" s="2">
        <f t="shared" si="11"/>
        <v>6.3291139240506327E-14</v>
      </c>
      <c r="E38" s="2">
        <f t="shared" si="3"/>
        <v>7.8686988074065087E-2</v>
      </c>
      <c r="F38" s="2">
        <f t="shared" si="12"/>
        <v>0.20011598728125427</v>
      </c>
      <c r="G38" s="7">
        <f t="shared" si="4"/>
        <v>-0.69871821415901059</v>
      </c>
      <c r="H38" s="10"/>
      <c r="I38" s="6">
        <f t="shared" si="5"/>
        <v>100</v>
      </c>
      <c r="J38" s="2">
        <f t="shared" si="27"/>
        <v>0</v>
      </c>
      <c r="K38" s="2">
        <f t="shared" si="27"/>
        <v>0</v>
      </c>
      <c r="L38" s="2">
        <f t="shared" si="26"/>
        <v>0.01</v>
      </c>
      <c r="M38" s="2">
        <f t="shared" si="26"/>
        <v>0.02</v>
      </c>
      <c r="N38" s="2">
        <f t="shared" si="26"/>
        <v>1.9999999984777E-2</v>
      </c>
      <c r="O38" s="2">
        <f t="shared" si="26"/>
        <v>2.2281461309528568E-2</v>
      </c>
      <c r="P38" s="2">
        <f t="shared" si="26"/>
        <v>5.8917350229285535E-3</v>
      </c>
      <c r="Q38" s="2">
        <f t="shared" si="26"/>
        <v>4.5492657725406006E-4</v>
      </c>
      <c r="R38" s="2">
        <f t="shared" si="26"/>
        <v>5.5552136684566822E-5</v>
      </c>
      <c r="S38" s="2">
        <f t="shared" si="26"/>
        <v>3.1318053397610958E-6</v>
      </c>
      <c r="T38" s="2">
        <f t="shared" si="26"/>
        <v>1.7256103570395532E-7</v>
      </c>
      <c r="U38" s="2">
        <f t="shared" si="26"/>
        <v>8.1813739605252064E-9</v>
      </c>
      <c r="V38" s="2">
        <f t="shared" si="26"/>
        <v>4.6717626323022903E-10</v>
      </c>
      <c r="W38" s="2">
        <f t="shared" si="26"/>
        <v>2.6158475385784641E-11</v>
      </c>
      <c r="X38" s="2">
        <f t="shared" si="26"/>
        <v>1.7103984895072699E-12</v>
      </c>
      <c r="Y38" s="2">
        <f t="shared" si="26"/>
        <v>9.3280938529005658E-14</v>
      </c>
      <c r="Z38" s="2">
        <f t="shared" si="26"/>
        <v>4.2782444253930411E-15</v>
      </c>
      <c r="AA38" s="2">
        <f t="shared" si="26"/>
        <v>1.9984014443252818E-16</v>
      </c>
      <c r="AB38" s="2">
        <f t="shared" si="20"/>
        <v>0</v>
      </c>
      <c r="AC38" s="2">
        <f t="shared" si="20"/>
        <v>0</v>
      </c>
      <c r="AD38" s="2">
        <f t="shared" si="23"/>
        <v>1224989.7988199817</v>
      </c>
      <c r="AE38" s="2">
        <f t="shared" si="23"/>
        <v>78560.05240697827</v>
      </c>
      <c r="AF38" s="2">
        <f t="shared" si="23"/>
        <v>5049.9282301706053</v>
      </c>
      <c r="AG38" s="2">
        <f t="shared" si="23"/>
        <v>325.30544429462003</v>
      </c>
      <c r="AH38" s="2">
        <f t="shared" si="23"/>
        <v>20.996190592706633</v>
      </c>
      <c r="AI38" s="2">
        <f t="shared" si="23"/>
        <v>1.357572324341894</v>
      </c>
      <c r="AJ38" s="2">
        <f t="shared" si="23"/>
        <v>8.7921947634760661E-2</v>
      </c>
      <c r="AK38" s="2">
        <f t="shared" si="23"/>
        <v>5.7028123830240498E-3</v>
      </c>
      <c r="AL38" s="2">
        <f t="shared" si="23"/>
        <v>3.7041617349799997E-4</v>
      </c>
      <c r="AM38" s="2">
        <f t="shared" si="23"/>
        <v>2.4091100494135891E-5</v>
      </c>
      <c r="AN38" s="2">
        <f t="shared" si="23"/>
        <v>1.5687379187269756E-6</v>
      </c>
      <c r="AO38" s="2">
        <f t="shared" si="23"/>
        <v>1.0226717968352418E-7</v>
      </c>
      <c r="AP38" s="2">
        <f t="shared" si="23"/>
        <v>6.6739466331460092E-9</v>
      </c>
      <c r="AQ38" s="2">
        <f t="shared" si="23"/>
        <v>4.3597453672355973E-10</v>
      </c>
      <c r="AR38" s="2">
        <f t="shared" si="23"/>
        <v>2.8506600741144848E-11</v>
      </c>
      <c r="AS38" s="2">
        <f t="shared" si="21"/>
        <v>1.8655715409244354E-12</v>
      </c>
      <c r="AT38" s="2">
        <f t="shared" si="21"/>
        <v>1.2219089017480359E-13</v>
      </c>
      <c r="AU38" s="2">
        <f t="shared" si="21"/>
        <v>8.0095160448266778E-15</v>
      </c>
      <c r="AV38" s="2">
        <f t="shared" si="21"/>
        <v>5.2540709976399503E-16</v>
      </c>
      <c r="AW38" s="2">
        <f t="shared" si="21"/>
        <v>3.4489820949158824E-17</v>
      </c>
      <c r="AX38" s="6">
        <f t="shared" si="25"/>
        <v>51.249619471575414</v>
      </c>
      <c r="AY38" s="6">
        <f t="shared" si="25"/>
        <v>53.94696786481623</v>
      </c>
      <c r="AZ38" s="6">
        <f t="shared" si="25"/>
        <v>56.644316258057039</v>
      </c>
      <c r="BA38" s="6">
        <f t="shared" si="25"/>
        <v>59.341664651297847</v>
      </c>
      <c r="BB38" s="6">
        <f t="shared" si="25"/>
        <v>62.039013044538663</v>
      </c>
      <c r="BC38" s="6">
        <f t="shared" si="25"/>
        <v>64.736361437779465</v>
      </c>
      <c r="BD38" s="6">
        <f t="shared" si="25"/>
        <v>67.43370983102028</v>
      </c>
      <c r="BE38" s="6">
        <f t="shared" si="25"/>
        <v>70.131058224261096</v>
      </c>
      <c r="BF38" s="6">
        <f t="shared" si="25"/>
        <v>72.828406617501912</v>
      </c>
      <c r="BG38" s="6">
        <f t="shared" si="25"/>
        <v>75.525755010742728</v>
      </c>
      <c r="BH38" s="6">
        <f t="shared" si="25"/>
        <v>78.223103403983529</v>
      </c>
      <c r="BI38" s="6">
        <f t="shared" si="25"/>
        <v>80.920451797224345</v>
      </c>
      <c r="BJ38" s="6">
        <f t="shared" si="25"/>
        <v>83.617800190465161</v>
      </c>
      <c r="BK38" s="6">
        <f t="shared" si="25"/>
        <v>86.315148583705962</v>
      </c>
      <c r="BL38" s="6">
        <f t="shared" si="25"/>
        <v>89.012496976946778</v>
      </c>
      <c r="BM38" s="6">
        <f t="shared" si="24"/>
        <v>91.709845370187594</v>
      </c>
      <c r="BN38" s="6">
        <f t="shared" si="24"/>
        <v>94.407193763428396</v>
      </c>
      <c r="BO38" s="6">
        <f t="shared" si="24"/>
        <v>97.104542156669211</v>
      </c>
      <c r="BP38" s="6">
        <f t="shared" si="24"/>
        <v>99.801890549910027</v>
      </c>
      <c r="BQ38" s="6">
        <f t="shared" si="24"/>
        <v>102.49923894315083</v>
      </c>
      <c r="BR38" s="2">
        <f t="shared" si="15"/>
        <v>7.7531125550577555E-8</v>
      </c>
      <c r="BS38" s="2">
        <f t="shared" si="15"/>
        <v>4.9721593019091702E-9</v>
      </c>
      <c r="BT38" s="2">
        <f t="shared" si="15"/>
        <v>3.1961584400168066E-10</v>
      </c>
      <c r="BU38" s="2">
        <f t="shared" si="15"/>
        <v>2.0588956523857112E-11</v>
      </c>
      <c r="BV38" s="2">
        <f t="shared" si="15"/>
        <v>1.3288729648466509E-12</v>
      </c>
      <c r="BW38" s="2">
        <f t="shared" si="15"/>
        <v>8.5922303683481644E-14</v>
      </c>
      <c r="BX38" s="2">
        <f t="shared" si="15"/>
        <v>5.5646803836173314E-15</v>
      </c>
      <c r="BY38" s="2">
        <f t="shared" si="15"/>
        <v>3.6093749764932191E-16</v>
      </c>
      <c r="BZ38" s="2">
        <f t="shared" si="15"/>
        <v>2.34440617802868E-17</v>
      </c>
      <c r="CA38" s="2">
        <f t="shared" si="22"/>
        <v>1.5247532013243511E-18</v>
      </c>
      <c r="CB38" s="2">
        <f t="shared" si="22"/>
        <v>9.928721022746219E-20</v>
      </c>
      <c r="CC38" s="2">
        <f t="shared" si="22"/>
        <v>6.4726063150846071E-21</v>
      </c>
      <c r="CD38" s="2">
        <f t="shared" si="22"/>
        <v>4.2240168584081842E-22</v>
      </c>
      <c r="CE38" s="2">
        <f t="shared" si="22"/>
        <v>2.7593325115669807E-23</v>
      </c>
      <c r="CF38" s="2">
        <f t="shared" si="22"/>
        <v>1.8042152369997096E-24</v>
      </c>
      <c r="CG38" s="2">
        <f t="shared" si="22"/>
        <v>1.1807414816702504E-25</v>
      </c>
      <c r="CH38" s="2">
        <f t="shared" si="22"/>
        <v>7.7336006442158386E-27</v>
      </c>
      <c r="CI38" s="2">
        <f t="shared" si="22"/>
        <v>5.0693139525020676E-28</v>
      </c>
      <c r="CJ38" s="2">
        <f t="shared" si="22"/>
        <v>3.3253613909380239E-29</v>
      </c>
      <c r="CK38" s="2">
        <f t="shared" si="22"/>
        <v>2.1829000600822227E-30</v>
      </c>
    </row>
    <row r="39" spans="1:89" x14ac:dyDescent="0.25">
      <c r="A39" s="5">
        <f t="shared" si="16"/>
        <v>39</v>
      </c>
      <c r="B39" s="5">
        <f t="shared" si="17"/>
        <v>103</v>
      </c>
      <c r="C39" s="8">
        <f t="shared" si="2"/>
        <v>376.16</v>
      </c>
      <c r="D39" s="2">
        <f t="shared" si="11"/>
        <v>6.3291139240506327E-14</v>
      </c>
      <c r="E39" s="2">
        <f t="shared" si="3"/>
        <v>8.7866871319850062E-2</v>
      </c>
      <c r="F39" s="2">
        <f t="shared" si="12"/>
        <v>0.2070297914308292</v>
      </c>
      <c r="G39" s="7">
        <f t="shared" si="4"/>
        <v>-0.68396715539781672</v>
      </c>
      <c r="H39" s="10"/>
      <c r="I39" s="6">
        <f t="shared" si="5"/>
        <v>103</v>
      </c>
      <c r="J39" s="2">
        <f t="shared" si="27"/>
        <v>0</v>
      </c>
      <c r="K39" s="2">
        <f t="shared" si="27"/>
        <v>0</v>
      </c>
      <c r="L39" s="2">
        <f t="shared" si="26"/>
        <v>0.01</v>
      </c>
      <c r="M39" s="2">
        <f t="shared" si="26"/>
        <v>0.02</v>
      </c>
      <c r="N39" s="2">
        <f t="shared" si="26"/>
        <v>1.9999999999999987E-2</v>
      </c>
      <c r="O39" s="2">
        <f t="shared" si="26"/>
        <v>2.7025771481290945E-2</v>
      </c>
      <c r="P39" s="2">
        <f t="shared" si="26"/>
        <v>9.9273077093421508E-3</v>
      </c>
      <c r="Q39" s="2">
        <f t="shared" si="26"/>
        <v>8.0676975662050229E-4</v>
      </c>
      <c r="R39" s="2">
        <f t="shared" si="26"/>
        <v>1.0086738126153793E-4</v>
      </c>
      <c r="S39" s="2">
        <f t="shared" si="26"/>
        <v>5.8110100970698578E-6</v>
      </c>
      <c r="T39" s="2">
        <f t="shared" si="26"/>
        <v>3.2715179981157581E-7</v>
      </c>
      <c r="U39" s="2">
        <f t="shared" si="26"/>
        <v>1.5848145693553308E-8</v>
      </c>
      <c r="V39" s="2">
        <f t="shared" si="26"/>
        <v>9.2465172185640662E-10</v>
      </c>
      <c r="W39" s="2">
        <f t="shared" si="26"/>
        <v>5.289989779555526E-11</v>
      </c>
      <c r="X39" s="2">
        <f t="shared" si="26"/>
        <v>3.5341396475985217E-12</v>
      </c>
      <c r="Y39" s="2">
        <f t="shared" si="26"/>
        <v>1.9693136010801029E-13</v>
      </c>
      <c r="Z39" s="2">
        <f t="shared" si="26"/>
        <v>9.2248431116104261E-15</v>
      </c>
      <c r="AA39" s="2">
        <f t="shared" si="26"/>
        <v>4.4131365228849973E-16</v>
      </c>
      <c r="AB39" s="2">
        <f t="shared" si="20"/>
        <v>0</v>
      </c>
      <c r="AC39" s="2">
        <f t="shared" si="20"/>
        <v>0</v>
      </c>
      <c r="AD39" s="2">
        <f t="shared" si="23"/>
        <v>1872714.1847628155</v>
      </c>
      <c r="AE39" s="2">
        <f t="shared" si="23"/>
        <v>122712.62267091018</v>
      </c>
      <c r="AF39" s="2">
        <f t="shared" si="23"/>
        <v>8059.7329292332724</v>
      </c>
      <c r="AG39" s="2">
        <f t="shared" si="23"/>
        <v>530.48647579653607</v>
      </c>
      <c r="AH39" s="2">
        <f t="shared" si="23"/>
        <v>34.984094892652593</v>
      </c>
      <c r="AI39" s="2">
        <f t="shared" si="23"/>
        <v>2.3112126977365159</v>
      </c>
      <c r="AJ39" s="2">
        <f t="shared" si="23"/>
        <v>0.1529398749697683</v>
      </c>
      <c r="AK39" s="2">
        <f t="shared" si="23"/>
        <v>1.0135816231851218E-2</v>
      </c>
      <c r="AL39" s="2">
        <f t="shared" si="23"/>
        <v>6.7267540378814644E-4</v>
      </c>
      <c r="AM39" s="2">
        <f t="shared" si="23"/>
        <v>4.4701076748012796E-5</v>
      </c>
      <c r="AN39" s="2">
        <f t="shared" si="23"/>
        <v>2.9741116936616115E-6</v>
      </c>
      <c r="AO39" s="2">
        <f t="shared" si="23"/>
        <v>1.9810184074003369E-7</v>
      </c>
      <c r="AP39" s="2">
        <f t="shared" si="23"/>
        <v>1.3209310415598703E-8</v>
      </c>
      <c r="AQ39" s="2">
        <f t="shared" si="23"/>
        <v>8.816649465049346E-10</v>
      </c>
      <c r="AR39" s="2">
        <f t="shared" si="23"/>
        <v>5.8902371019676536E-11</v>
      </c>
      <c r="AS39" s="2">
        <f t="shared" si="21"/>
        <v>3.9386194334084057E-12</v>
      </c>
      <c r="AT39" s="2">
        <f t="shared" si="21"/>
        <v>2.6358190427010237E-13</v>
      </c>
      <c r="AU39" s="2">
        <f t="shared" si="21"/>
        <v>1.765336831805699E-14</v>
      </c>
      <c r="AV39" s="2">
        <f t="shared" si="21"/>
        <v>1.183209612257685E-15</v>
      </c>
      <c r="AW39" s="2">
        <f t="shared" si="21"/>
        <v>7.9359887981721306E-17</v>
      </c>
      <c r="AX39" s="6">
        <f t="shared" si="25"/>
        <v>50.840886862008411</v>
      </c>
      <c r="AY39" s="6">
        <f t="shared" si="25"/>
        <v>53.516723012640426</v>
      </c>
      <c r="AZ39" s="6">
        <f t="shared" si="25"/>
        <v>56.192559163272449</v>
      </c>
      <c r="BA39" s="6">
        <f t="shared" si="25"/>
        <v>58.868395313904472</v>
      </c>
      <c r="BB39" s="6">
        <f t="shared" si="25"/>
        <v>61.544231464536495</v>
      </c>
      <c r="BC39" s="6">
        <f t="shared" si="25"/>
        <v>64.220067615168517</v>
      </c>
      <c r="BD39" s="6">
        <f t="shared" si="25"/>
        <v>66.895903765800526</v>
      </c>
      <c r="BE39" s="6">
        <f t="shared" si="25"/>
        <v>69.571739916432549</v>
      </c>
      <c r="BF39" s="6">
        <f t="shared" si="25"/>
        <v>72.247576067064585</v>
      </c>
      <c r="BG39" s="6">
        <f t="shared" si="25"/>
        <v>74.923412217696608</v>
      </c>
      <c r="BH39" s="6">
        <f t="shared" si="25"/>
        <v>77.599248368328631</v>
      </c>
      <c r="BI39" s="6">
        <f t="shared" si="25"/>
        <v>80.275084518960654</v>
      </c>
      <c r="BJ39" s="6">
        <f t="shared" si="25"/>
        <v>82.950920669592662</v>
      </c>
      <c r="BK39" s="6">
        <f t="shared" si="25"/>
        <v>85.626756820224685</v>
      </c>
      <c r="BL39" s="6">
        <f t="shared" si="25"/>
        <v>88.302592970856708</v>
      </c>
      <c r="BM39" s="6">
        <f t="shared" si="24"/>
        <v>90.97842912148873</v>
      </c>
      <c r="BN39" s="6">
        <f t="shared" si="24"/>
        <v>93.654265272120753</v>
      </c>
      <c r="BO39" s="6">
        <f t="shared" si="24"/>
        <v>96.330101422752776</v>
      </c>
      <c r="BP39" s="6">
        <f t="shared" si="24"/>
        <v>99.005937573384799</v>
      </c>
      <c r="BQ39" s="6">
        <f t="shared" si="24"/>
        <v>101.68177372401682</v>
      </c>
      <c r="BR39" s="2">
        <f t="shared" si="15"/>
        <v>1.185263398507569E-7</v>
      </c>
      <c r="BS39" s="2">
        <f t="shared" si="15"/>
        <v>7.7666257743099233E-9</v>
      </c>
      <c r="BT39" s="2">
        <f t="shared" si="15"/>
        <v>5.1010981229678618E-10</v>
      </c>
      <c r="BU39" s="2">
        <f t="shared" si="15"/>
        <v>3.3575097758155598E-11</v>
      </c>
      <c r="BV39" s="2">
        <f t="shared" si="15"/>
        <v>2.2141833635774077E-12</v>
      </c>
      <c r="BW39" s="2">
        <f t="shared" si="15"/>
        <v>1.462792893413691E-13</v>
      </c>
      <c r="BX39" s="2">
        <f t="shared" si="15"/>
        <v>9.6797390757064217E-15</v>
      </c>
      <c r="BY39" s="2">
        <f t="shared" si="15"/>
        <v>6.4150736149914261E-16</v>
      </c>
      <c r="BZ39" s="2">
        <f t="shared" si="15"/>
        <v>4.2574392811308726E-17</v>
      </c>
      <c r="CA39" s="2">
        <f t="shared" si="22"/>
        <v>2.8291820781520033E-18</v>
      </c>
      <c r="CB39" s="2">
        <f t="shared" si="22"/>
        <v>1.8823491750180622E-19</v>
      </c>
      <c r="CC39" s="2">
        <f t="shared" si="22"/>
        <v>1.253809119207888E-20</v>
      </c>
      <c r="CD39" s="2">
        <f t="shared" si="22"/>
        <v>8.3603230498339393E-22</v>
      </c>
      <c r="CE39" s="2">
        <f t="shared" si="22"/>
        <v>5.5801578899301128E-23</v>
      </c>
      <c r="CF39" s="2">
        <f t="shared" si="22"/>
        <v>3.7279981660207022E-24</v>
      </c>
      <c r="CG39" s="2">
        <f t="shared" si="22"/>
        <v>2.4927971098246617E-25</v>
      </c>
      <c r="CH39" s="2">
        <f t="shared" si="22"/>
        <v>1.6682399004677788E-26</v>
      </c>
      <c r="CI39" s="2">
        <f t="shared" si="22"/>
        <v>1.1173017922900999E-27</v>
      </c>
      <c r="CJ39" s="2">
        <f t="shared" si="22"/>
        <v>7.4886684320373283E-29</v>
      </c>
      <c r="CK39" s="2">
        <f t="shared" si="22"/>
        <v>5.0227777203709876E-30</v>
      </c>
    </row>
    <row r="40" spans="1:89" x14ac:dyDescent="0.25">
      <c r="A40" s="5">
        <f t="shared" si="16"/>
        <v>40.5</v>
      </c>
      <c r="B40" s="5">
        <f t="shared" si="17"/>
        <v>106</v>
      </c>
      <c r="C40" s="8">
        <f t="shared" si="2"/>
        <v>379.16</v>
      </c>
      <c r="D40" s="2">
        <f t="shared" si="11"/>
        <v>6.3291139240506327E-14</v>
      </c>
      <c r="E40" s="2">
        <f t="shared" si="3"/>
        <v>9.7230900220236047E-2</v>
      </c>
      <c r="F40" s="2">
        <f t="shared" si="12"/>
        <v>0.2143284410652628</v>
      </c>
      <c r="G40" s="7">
        <f t="shared" si="4"/>
        <v>-0.66892019490248189</v>
      </c>
      <c r="H40" s="10"/>
      <c r="I40" s="6">
        <f t="shared" si="5"/>
        <v>106</v>
      </c>
      <c r="J40" s="2">
        <f t="shared" si="27"/>
        <v>0</v>
      </c>
      <c r="K40" s="2">
        <f t="shared" si="27"/>
        <v>0</v>
      </c>
      <c r="L40" s="2">
        <f t="shared" si="26"/>
        <v>0.01</v>
      </c>
      <c r="M40" s="2">
        <f t="shared" si="26"/>
        <v>0.02</v>
      </c>
      <c r="N40" s="2">
        <f t="shared" si="26"/>
        <v>0.02</v>
      </c>
      <c r="O40" s="2">
        <f t="shared" si="26"/>
        <v>2.9394098420631759E-2</v>
      </c>
      <c r="P40" s="2">
        <f t="shared" si="26"/>
        <v>1.6228424936267728E-2</v>
      </c>
      <c r="Q40" s="2">
        <f t="shared" si="26"/>
        <v>1.4156246784226046E-3</v>
      </c>
      <c r="R40" s="2">
        <f t="shared" si="26"/>
        <v>1.81427319157762E-4</v>
      </c>
      <c r="S40" s="2">
        <f t="shared" si="26"/>
        <v>1.0678494896211311E-5</v>
      </c>
      <c r="T40" s="2">
        <f t="shared" si="26"/>
        <v>6.1406307576561399E-7</v>
      </c>
      <c r="U40" s="2">
        <f t="shared" si="26"/>
        <v>3.0383664988420376E-8</v>
      </c>
      <c r="V40" s="2">
        <f t="shared" si="26"/>
        <v>1.8106614851909343E-9</v>
      </c>
      <c r="W40" s="2">
        <f t="shared" si="26"/>
        <v>1.0580619713707051E-10</v>
      </c>
      <c r="X40" s="2">
        <f t="shared" si="26"/>
        <v>7.2200045941883669E-12</v>
      </c>
      <c r="Y40" s="2">
        <f t="shared" si="26"/>
        <v>4.1092684810450921E-13</v>
      </c>
      <c r="Z40" s="2">
        <f t="shared" si="26"/>
        <v>1.9662049766111525E-14</v>
      </c>
      <c r="AA40" s="2">
        <f t="shared" si="26"/>
        <v>9.6034291630076045E-16</v>
      </c>
      <c r="AB40" s="2">
        <f t="shared" si="20"/>
        <v>0</v>
      </c>
      <c r="AC40" s="2">
        <f t="shared" si="20"/>
        <v>0</v>
      </c>
      <c r="AD40" s="2">
        <f t="shared" si="23"/>
        <v>2844109.1446988662</v>
      </c>
      <c r="AE40" s="2">
        <f t="shared" si="23"/>
        <v>190355.1508568782</v>
      </c>
      <c r="AF40" s="2">
        <f t="shared" si="23"/>
        <v>12770.155660322822</v>
      </c>
      <c r="AG40" s="2">
        <f t="shared" si="23"/>
        <v>858.51830779225907</v>
      </c>
      <c r="AH40" s="2">
        <f t="shared" si="23"/>
        <v>57.828935464556309</v>
      </c>
      <c r="AI40" s="2">
        <f t="shared" si="23"/>
        <v>3.9022350980483882</v>
      </c>
      <c r="AJ40" s="2">
        <f t="shared" si="23"/>
        <v>0.26375025904507071</v>
      </c>
      <c r="AK40" s="2">
        <f t="shared" si="23"/>
        <v>1.7853742256811488E-2</v>
      </c>
      <c r="AL40" s="2">
        <f t="shared" si="23"/>
        <v>1.2102475152237593E-3</v>
      </c>
      <c r="AM40" s="2">
        <f t="shared" si="23"/>
        <v>8.2145642293234922E-5</v>
      </c>
      <c r="AN40" s="2">
        <f t="shared" si="23"/>
        <v>5.582407179420645E-6</v>
      </c>
      <c r="AO40" s="2">
        <f t="shared" si="23"/>
        <v>3.7979588446149563E-7</v>
      </c>
      <c r="AP40" s="2">
        <f t="shared" si="23"/>
        <v>2.5866593026823497E-8</v>
      </c>
      <c r="AQ40" s="2">
        <f t="shared" si="23"/>
        <v>1.7634365881162336E-9</v>
      </c>
      <c r="AR40" s="2">
        <f t="shared" si="23"/>
        <v>1.203333758373149E-10</v>
      </c>
      <c r="AS40" s="2">
        <f t="shared" si="21"/>
        <v>8.2185323107696083E-12</v>
      </c>
      <c r="AT40" s="2">
        <f t="shared" si="21"/>
        <v>5.6177530777819858E-13</v>
      </c>
      <c r="AU40" s="2">
        <f t="shared" si="21"/>
        <v>3.8430084386468666E-14</v>
      </c>
      <c r="AV40" s="2">
        <f t="shared" si="21"/>
        <v>2.6308861031799555E-15</v>
      </c>
      <c r="AW40" s="2">
        <f t="shared" si="21"/>
        <v>1.8023449534293534E-16</v>
      </c>
      <c r="AX40" s="6">
        <f t="shared" si="25"/>
        <v>50.438622222842817</v>
      </c>
      <c r="AY40" s="6">
        <f t="shared" si="25"/>
        <v>53.093286550360858</v>
      </c>
      <c r="AZ40" s="6">
        <f t="shared" si="25"/>
        <v>55.7479508778789</v>
      </c>
      <c r="BA40" s="6">
        <f t="shared" si="25"/>
        <v>58.402615205396941</v>
      </c>
      <c r="BB40" s="6">
        <f t="shared" si="25"/>
        <v>61.05727953291499</v>
      </c>
      <c r="BC40" s="6">
        <f t="shared" si="25"/>
        <v>63.711943860433031</v>
      </c>
      <c r="BD40" s="6">
        <f t="shared" si="25"/>
        <v>66.366608187951073</v>
      </c>
      <c r="BE40" s="6">
        <f t="shared" si="25"/>
        <v>69.021272515469121</v>
      </c>
      <c r="BF40" s="6">
        <f t="shared" si="25"/>
        <v>71.67593684298717</v>
      </c>
      <c r="BG40" s="6">
        <f t="shared" si="25"/>
        <v>74.330601170505204</v>
      </c>
      <c r="BH40" s="6">
        <f t="shared" si="25"/>
        <v>76.985265498023253</v>
      </c>
      <c r="BI40" s="6">
        <f t="shared" si="25"/>
        <v>79.639929825541287</v>
      </c>
      <c r="BJ40" s="6">
        <f t="shared" si="25"/>
        <v>82.294594153059336</v>
      </c>
      <c r="BK40" s="6">
        <f t="shared" si="25"/>
        <v>84.949258480577384</v>
      </c>
      <c r="BL40" s="6">
        <f t="shared" si="25"/>
        <v>87.603922808095419</v>
      </c>
      <c r="BM40" s="6">
        <f t="shared" si="24"/>
        <v>90.258587135613467</v>
      </c>
      <c r="BN40" s="6">
        <f t="shared" si="24"/>
        <v>92.913251463131502</v>
      </c>
      <c r="BO40" s="6">
        <f t="shared" si="24"/>
        <v>95.56791579064955</v>
      </c>
      <c r="BP40" s="6">
        <f t="shared" si="24"/>
        <v>98.222580118167585</v>
      </c>
      <c r="BQ40" s="6">
        <f t="shared" si="24"/>
        <v>100.87724444568563</v>
      </c>
      <c r="BR40" s="2">
        <f t="shared" si="15"/>
        <v>1.8000703351759554E-7</v>
      </c>
      <c r="BS40" s="2">
        <f t="shared" si="15"/>
        <v>1.20477984443079E-8</v>
      </c>
      <c r="BT40" s="2">
        <f t="shared" si="15"/>
        <v>8.0823783325182095E-10</v>
      </c>
      <c r="BU40" s="2">
        <f t="shared" si="15"/>
        <v>5.4336606112315283E-11</v>
      </c>
      <c r="BV40" s="2">
        <f t="shared" si="15"/>
        <v>3.6600593491409338E-12</v>
      </c>
      <c r="BW40" s="2">
        <f t="shared" si="15"/>
        <v>2.469769096142724E-13</v>
      </c>
      <c r="BX40" s="2">
        <f t="shared" si="15"/>
        <v>1.6693054523510373E-14</v>
      </c>
      <c r="BY40" s="2">
        <f t="shared" si="15"/>
        <v>1.1299836921928306E-15</v>
      </c>
      <c r="BZ40" s="2">
        <f t="shared" si="15"/>
        <v>7.659794416799309E-17</v>
      </c>
      <c r="CA40" s="2">
        <f t="shared" si="22"/>
        <v>5.1990912898749231E-18</v>
      </c>
      <c r="CB40" s="2">
        <f t="shared" si="22"/>
        <v>3.5331691027136528E-19</v>
      </c>
      <c r="CC40" s="2">
        <f t="shared" si="22"/>
        <v>2.4037714212424571E-20</v>
      </c>
      <c r="CD40" s="2">
        <f t="shared" si="22"/>
        <v>1.6371261411368619E-21</v>
      </c>
      <c r="CE40" s="2">
        <f t="shared" si="22"/>
        <v>1.1160991064685169E-22</v>
      </c>
      <c r="CF40" s="2">
        <f t="shared" si="22"/>
        <v>7.6160364456180668E-24</v>
      </c>
      <c r="CG40" s="2">
        <f t="shared" si="22"/>
        <v>5.2016027284077014E-25</v>
      </c>
      <c r="CH40" s="2">
        <f t="shared" si="22"/>
        <v>3.5555399226709194E-26</v>
      </c>
      <c r="CI40" s="2">
        <f t="shared" si="22"/>
        <v>2.4322838219364084E-27</v>
      </c>
      <c r="CJ40" s="2">
        <f t="shared" si="22"/>
        <v>1.665117786825423E-28</v>
      </c>
      <c r="CK40" s="2">
        <f t="shared" si="22"/>
        <v>1.140724654070099E-29</v>
      </c>
    </row>
    <row r="41" spans="1:89" x14ac:dyDescent="0.25">
      <c r="A41" s="5">
        <f t="shared" si="16"/>
        <v>42</v>
      </c>
      <c r="B41" s="5">
        <f t="shared" si="17"/>
        <v>109</v>
      </c>
      <c r="C41" s="8">
        <f t="shared" si="2"/>
        <v>382.16</v>
      </c>
      <c r="D41" s="2">
        <f t="shared" si="11"/>
        <v>6.3291139240506327E-14</v>
      </c>
      <c r="E41" s="2">
        <f t="shared" si="3"/>
        <v>0.10816766196575128</v>
      </c>
      <c r="F41" s="2">
        <f t="shared" si="12"/>
        <v>0.22317933213437205</v>
      </c>
      <c r="G41" s="7">
        <f t="shared" si="4"/>
        <v>-0.65134602638140093</v>
      </c>
      <c r="H41" s="10"/>
      <c r="I41" s="6">
        <f t="shared" si="5"/>
        <v>109</v>
      </c>
      <c r="J41" s="2">
        <f t="shared" si="27"/>
        <v>0</v>
      </c>
      <c r="K41" s="2">
        <f t="shared" si="27"/>
        <v>0</v>
      </c>
      <c r="L41" s="2">
        <f t="shared" si="26"/>
        <v>0.01</v>
      </c>
      <c r="M41" s="2">
        <f t="shared" si="26"/>
        <v>0.02</v>
      </c>
      <c r="N41" s="2">
        <f t="shared" si="26"/>
        <v>0.02</v>
      </c>
      <c r="O41" s="2">
        <f t="shared" si="26"/>
        <v>2.9956462784458515E-2</v>
      </c>
      <c r="P41" s="2">
        <f t="shared" si="26"/>
        <v>2.5411806338294915E-2</v>
      </c>
      <c r="Q41" s="2">
        <f t="shared" si="26"/>
        <v>2.4554455646812914E-3</v>
      </c>
      <c r="R41" s="2">
        <f t="shared" si="26"/>
        <v>3.2330586175908783E-4</v>
      </c>
      <c r="S41" s="2">
        <f t="shared" si="26"/>
        <v>1.9438623823766487E-5</v>
      </c>
      <c r="T41" s="2">
        <f t="shared" si="26"/>
        <v>1.1413934493942346E-6</v>
      </c>
      <c r="U41" s="2">
        <f t="shared" si="26"/>
        <v>5.7665579760168842E-8</v>
      </c>
      <c r="V41" s="2">
        <f t="shared" si="26"/>
        <v>3.5088662575510913E-9</v>
      </c>
      <c r="W41" s="2">
        <f t="shared" si="26"/>
        <v>2.0935988942483163E-10</v>
      </c>
      <c r="X41" s="2">
        <f t="shared" si="26"/>
        <v>1.458721810010388E-11</v>
      </c>
      <c r="Y41" s="2">
        <f t="shared" si="26"/>
        <v>8.4771634156766142E-13</v>
      </c>
      <c r="Z41" s="2">
        <f t="shared" si="26"/>
        <v>4.1414649487592218E-14</v>
      </c>
      <c r="AA41" s="2">
        <f t="shared" si="26"/>
        <v>2.0650148258027913E-15</v>
      </c>
      <c r="AB41" s="2">
        <f t="shared" si="20"/>
        <v>0</v>
      </c>
      <c r="AC41" s="2">
        <f t="shared" si="20"/>
        <v>0</v>
      </c>
      <c r="AD41" s="2">
        <f t="shared" si="23"/>
        <v>4291645.1256289259</v>
      </c>
      <c r="AE41" s="2">
        <f t="shared" si="23"/>
        <v>293290.82162822306</v>
      </c>
      <c r="AF41" s="2">
        <f t="shared" si="23"/>
        <v>20090.272304177222</v>
      </c>
      <c r="AG41" s="2">
        <f t="shared" si="23"/>
        <v>1379.0961289828495</v>
      </c>
      <c r="AH41" s="2">
        <f t="shared" si="23"/>
        <v>94.851701627496382</v>
      </c>
      <c r="AI41" s="2">
        <f t="shared" si="23"/>
        <v>6.5353365586173169</v>
      </c>
      <c r="AJ41" s="2">
        <f t="shared" si="23"/>
        <v>0.45102613417210041</v>
      </c>
      <c r="AK41" s="2">
        <f t="shared" si="23"/>
        <v>3.117396756434665E-2</v>
      </c>
      <c r="AL41" s="2">
        <f t="shared" si="23"/>
        <v>2.157698569936411E-3</v>
      </c>
      <c r="AM41" s="2">
        <f t="shared" si="23"/>
        <v>1.4953905597473892E-4</v>
      </c>
      <c r="AN41" s="2">
        <f t="shared" si="23"/>
        <v>1.0376357919578924E-5</v>
      </c>
      <c r="AO41" s="2">
        <f t="shared" si="23"/>
        <v>7.2082000679669991E-7</v>
      </c>
      <c r="AP41" s="2">
        <f t="shared" si="23"/>
        <v>5.012666212107276E-8</v>
      </c>
      <c r="AQ41" s="2">
        <f t="shared" si="23"/>
        <v>3.4893314949740916E-9</v>
      </c>
      <c r="AR41" s="2">
        <f t="shared" si="23"/>
        <v>2.4312027155977943E-10</v>
      </c>
      <c r="AS41" s="2">
        <f t="shared" si="21"/>
        <v>1.6954379515836917E-11</v>
      </c>
      <c r="AT41" s="2">
        <f t="shared" si="21"/>
        <v>1.1833214189155398E-12</v>
      </c>
      <c r="AU41" s="2">
        <f t="shared" si="21"/>
        <v>8.2653977236990632E-14</v>
      </c>
      <c r="AV41" s="2">
        <f t="shared" si="21"/>
        <v>5.7775898151680851E-15</v>
      </c>
      <c r="AW41" s="2">
        <f t="shared" si="21"/>
        <v>4.0414268532199917E-16</v>
      </c>
      <c r="AX41" s="6">
        <f t="shared" si="25"/>
        <v>50.04267323114162</v>
      </c>
      <c r="AY41" s="6">
        <f t="shared" si="25"/>
        <v>52.676498138043812</v>
      </c>
      <c r="AZ41" s="6">
        <f t="shared" si="25"/>
        <v>55.310323044946003</v>
      </c>
      <c r="BA41" s="6">
        <f t="shared" si="25"/>
        <v>57.944147951848194</v>
      </c>
      <c r="BB41" s="6">
        <f t="shared" si="25"/>
        <v>60.577972858750385</v>
      </c>
      <c r="BC41" s="6">
        <f t="shared" si="25"/>
        <v>63.211797765652577</v>
      </c>
      <c r="BD41" s="6">
        <f t="shared" si="25"/>
        <v>65.845622672554768</v>
      </c>
      <c r="BE41" s="6">
        <f t="shared" si="25"/>
        <v>68.479447579456959</v>
      </c>
      <c r="BF41" s="6">
        <f t="shared" si="25"/>
        <v>71.113272486359151</v>
      </c>
      <c r="BG41" s="6">
        <f t="shared" si="25"/>
        <v>73.747097393261342</v>
      </c>
      <c r="BH41" s="6">
        <f t="shared" si="25"/>
        <v>76.380922300163533</v>
      </c>
      <c r="BI41" s="6">
        <f t="shared" si="25"/>
        <v>79.014747207065724</v>
      </c>
      <c r="BJ41" s="6">
        <f t="shared" si="25"/>
        <v>81.648572113967916</v>
      </c>
      <c r="BK41" s="6">
        <f t="shared" si="25"/>
        <v>84.282397020870107</v>
      </c>
      <c r="BL41" s="6">
        <f t="shared" si="25"/>
        <v>86.916221927772298</v>
      </c>
      <c r="BM41" s="6">
        <f t="shared" si="24"/>
        <v>89.55004683467449</v>
      </c>
      <c r="BN41" s="6">
        <f t="shared" si="24"/>
        <v>92.183871741576681</v>
      </c>
      <c r="BO41" s="6">
        <f t="shared" si="24"/>
        <v>94.817696648478858</v>
      </c>
      <c r="BP41" s="6">
        <f t="shared" si="24"/>
        <v>97.451521555381049</v>
      </c>
      <c r="BQ41" s="6">
        <f t="shared" si="24"/>
        <v>100.08534646228324</v>
      </c>
      <c r="BR41" s="2">
        <f t="shared" si="15"/>
        <v>2.7162323484228286E-7</v>
      </c>
      <c r="BS41" s="2">
        <f t="shared" si="15"/>
        <v>1.8562714315912002E-8</v>
      </c>
      <c r="BT41" s="2">
        <f t="shared" si="15"/>
        <v>1.2715363550147577E-9</v>
      </c>
      <c r="BU41" s="2">
        <f t="shared" si="15"/>
        <v>8.7284569478808343E-11</v>
      </c>
      <c r="BV41" s="2">
        <f t="shared" si="15"/>
        <v>6.00327239742828E-12</v>
      </c>
      <c r="BW41" s="2">
        <f t="shared" si="15"/>
        <v>4.1362890078952107E-13</v>
      </c>
      <c r="BX41" s="2">
        <f t="shared" si="15"/>
        <v>2.8545958012562885E-14</v>
      </c>
      <c r="BY41" s="2">
        <f t="shared" si="15"/>
        <v>1.9730359268469547E-15</v>
      </c>
      <c r="BZ41" s="2">
        <f t="shared" si="15"/>
        <v>1.3656320079537612E-16</v>
      </c>
      <c r="CA41" s="2">
        <f t="shared" si="22"/>
        <v>9.4644972190840367E-18</v>
      </c>
      <c r="CB41" s="2">
        <f t="shared" si="22"/>
        <v>6.567315140788512E-19</v>
      </c>
      <c r="CC41" s="2">
        <f t="shared" si="22"/>
        <v>4.5621519423513449E-20</v>
      </c>
      <c r="CD41" s="2">
        <f t="shared" si="22"/>
        <v>3.1725735521652963E-21</v>
      </c>
      <c r="CE41" s="2">
        <f t="shared" si="22"/>
        <v>2.2084376551127308E-22</v>
      </c>
      <c r="CF41" s="2">
        <f t="shared" si="22"/>
        <v>1.53873589596981E-23</v>
      </c>
      <c r="CG41" s="2">
        <f t="shared" si="22"/>
        <v>1.0730619946804733E-24</v>
      </c>
      <c r="CH41" s="2">
        <f t="shared" si="22"/>
        <v>7.4893760691097875E-26</v>
      </c>
      <c r="CI41" s="2">
        <f t="shared" si="22"/>
        <v>5.2312643820960262E-27</v>
      </c>
      <c r="CJ41" s="2">
        <f t="shared" si="22"/>
        <v>3.6567024146660114E-28</v>
      </c>
      <c r="CK41" s="2">
        <f t="shared" si="22"/>
        <v>2.5578650969755662E-29</v>
      </c>
    </row>
    <row r="42" spans="1:89" x14ac:dyDescent="0.25">
      <c r="A42" s="5">
        <f t="shared" si="16"/>
        <v>43.5</v>
      </c>
      <c r="B42" s="5">
        <f t="shared" si="17"/>
        <v>112</v>
      </c>
      <c r="C42" s="8">
        <f t="shared" si="2"/>
        <v>385.16</v>
      </c>
      <c r="D42" s="2">
        <f t="shared" si="11"/>
        <v>6.3291139240506327E-14</v>
      </c>
      <c r="E42" s="2">
        <f t="shared" si="3"/>
        <v>0.12223549148876209</v>
      </c>
      <c r="F42" s="2">
        <f t="shared" si="12"/>
        <v>0.23510367744992089</v>
      </c>
      <c r="G42" s="7">
        <f t="shared" si="4"/>
        <v>-0.62874057766486369</v>
      </c>
      <c r="H42" s="10"/>
      <c r="I42" s="6">
        <f t="shared" si="5"/>
        <v>112</v>
      </c>
      <c r="J42" s="2">
        <f t="shared" si="27"/>
        <v>0</v>
      </c>
      <c r="K42" s="2">
        <f t="shared" si="27"/>
        <v>0</v>
      </c>
      <c r="L42" s="2">
        <f t="shared" si="26"/>
        <v>0.01</v>
      </c>
      <c r="M42" s="2">
        <f t="shared" si="26"/>
        <v>0.02</v>
      </c>
      <c r="N42" s="2">
        <f t="shared" si="26"/>
        <v>0.02</v>
      </c>
      <c r="O42" s="2">
        <f t="shared" si="26"/>
        <v>2.9999423012190492E-2</v>
      </c>
      <c r="P42" s="2">
        <f t="shared" si="26"/>
        <v>3.7424956049118441E-2</v>
      </c>
      <c r="Q42" s="2">
        <f t="shared" si="26"/>
        <v>4.2030005009739213E-3</v>
      </c>
      <c r="R42" s="2">
        <f t="shared" si="26"/>
        <v>5.708352399075411E-4</v>
      </c>
      <c r="S42" s="2">
        <f t="shared" si="26"/>
        <v>3.5059715240519654E-5</v>
      </c>
      <c r="T42" s="2">
        <f t="shared" si="26"/>
        <v>2.1014293119103745E-6</v>
      </c>
      <c r="U42" s="2">
        <f t="shared" si="26"/>
        <v>1.0837022768050986E-7</v>
      </c>
      <c r="V42" s="2">
        <f t="shared" si="26"/>
        <v>6.7308863138659808E-9</v>
      </c>
      <c r="W42" s="2">
        <f t="shared" si="26"/>
        <v>4.0993100247632694E-10</v>
      </c>
      <c r="X42" s="2">
        <f t="shared" si="26"/>
        <v>2.9154219038929339E-11</v>
      </c>
      <c r="Y42" s="2">
        <f t="shared" si="26"/>
        <v>1.7293888543434833E-12</v>
      </c>
      <c r="Z42" s="2">
        <f t="shared" si="26"/>
        <v>8.6241014329857543E-14</v>
      </c>
      <c r="AA42" s="2">
        <f t="shared" si="26"/>
        <v>4.3909320623924946E-15</v>
      </c>
      <c r="AB42" s="2">
        <f t="shared" si="20"/>
        <v>0</v>
      </c>
      <c r="AC42" s="2">
        <f t="shared" si="20"/>
        <v>0</v>
      </c>
      <c r="AD42" s="2">
        <f t="shared" si="23"/>
        <v>6435304.4100850951</v>
      </c>
      <c r="AE42" s="2">
        <f t="shared" si="23"/>
        <v>448909.79573433544</v>
      </c>
      <c r="AF42" s="2">
        <f t="shared" si="23"/>
        <v>31387.826433327667</v>
      </c>
      <c r="AG42" s="2">
        <f t="shared" si="23"/>
        <v>2199.2992069605407</v>
      </c>
      <c r="AH42" s="2">
        <f t="shared" si="23"/>
        <v>154.40055808730978</v>
      </c>
      <c r="AI42" s="2">
        <f t="shared" si="23"/>
        <v>10.858886800710497</v>
      </c>
      <c r="AJ42" s="2">
        <f t="shared" si="23"/>
        <v>0.76494876981813054</v>
      </c>
      <c r="AK42" s="2">
        <f t="shared" si="23"/>
        <v>5.3967927254606779E-2</v>
      </c>
      <c r="AL42" s="2">
        <f t="shared" si="23"/>
        <v>3.8128278647490865E-3</v>
      </c>
      <c r="AM42" s="2">
        <f t="shared" si="23"/>
        <v>2.6972649015423624E-4</v>
      </c>
      <c r="AN42" s="2">
        <f t="shared" si="23"/>
        <v>1.910408531738614E-5</v>
      </c>
      <c r="AO42" s="2">
        <f t="shared" si="23"/>
        <v>1.354628763512083E-6</v>
      </c>
      <c r="AP42" s="2">
        <f t="shared" si="23"/>
        <v>9.6155523434074813E-8</v>
      </c>
      <c r="AQ42" s="2">
        <f t="shared" si="23"/>
        <v>6.8321834383889395E-9</v>
      </c>
      <c r="AR42" s="2">
        <f t="shared" si="23"/>
        <v>4.859036481246987E-10</v>
      </c>
      <c r="AS42" s="2">
        <f t="shared" si="23"/>
        <v>3.458776194355421E-11</v>
      </c>
      <c r="AT42" s="2">
        <f t="shared" ref="AT42:AW57" si="28">AT41+(CH42-CH41)/$D42</f>
        <v>2.4640796587744863E-12</v>
      </c>
      <c r="AU42" s="2">
        <f t="shared" si="28"/>
        <v>1.7568194247662691E-13</v>
      </c>
      <c r="AV42" s="2">
        <f t="shared" si="28"/>
        <v>1.2534913054633118E-14</v>
      </c>
      <c r="AW42" s="2">
        <f t="shared" si="28"/>
        <v>8.9499478407094126E-16</v>
      </c>
      <c r="AX42" s="6">
        <f t="shared" si="25"/>
        <v>49.652892309723448</v>
      </c>
      <c r="AY42" s="6">
        <f t="shared" si="25"/>
        <v>52.266202431287837</v>
      </c>
      <c r="AZ42" s="6">
        <f t="shared" si="25"/>
        <v>54.879512552852226</v>
      </c>
      <c r="BA42" s="6">
        <f t="shared" si="25"/>
        <v>57.492822674416622</v>
      </c>
      <c r="BB42" s="6">
        <f t="shared" si="25"/>
        <v>60.106132795981011</v>
      </c>
      <c r="BC42" s="6">
        <f t="shared" si="25"/>
        <v>62.7194429175454</v>
      </c>
      <c r="BD42" s="6">
        <f t="shared" si="25"/>
        <v>65.332753039109789</v>
      </c>
      <c r="BE42" s="6">
        <f t="shared" si="25"/>
        <v>67.946063160674186</v>
      </c>
      <c r="BF42" s="6">
        <f t="shared" si="25"/>
        <v>70.559373282238582</v>
      </c>
      <c r="BG42" s="6">
        <f t="shared" si="25"/>
        <v>73.172683403802978</v>
      </c>
      <c r="BH42" s="6">
        <f t="shared" si="25"/>
        <v>75.785993525367374</v>
      </c>
      <c r="BI42" s="6">
        <f t="shared" si="25"/>
        <v>78.399303646931756</v>
      </c>
      <c r="BJ42" s="6">
        <f t="shared" si="25"/>
        <v>81.012613768496152</v>
      </c>
      <c r="BK42" s="6">
        <f t="shared" si="25"/>
        <v>83.625923890060548</v>
      </c>
      <c r="BL42" s="6">
        <f t="shared" si="25"/>
        <v>86.23923401162493</v>
      </c>
      <c r="BM42" s="6">
        <f t="shared" si="24"/>
        <v>88.852544133189326</v>
      </c>
      <c r="BN42" s="6">
        <f t="shared" si="24"/>
        <v>91.465854254753722</v>
      </c>
      <c r="BO42" s="6">
        <f t="shared" si="24"/>
        <v>94.079164376318104</v>
      </c>
      <c r="BP42" s="6">
        <f t="shared" si="24"/>
        <v>96.6924744978825</v>
      </c>
      <c r="BQ42" s="6">
        <f t="shared" si="24"/>
        <v>99.305784619446896</v>
      </c>
      <c r="BR42" s="2">
        <f t="shared" si="15"/>
        <v>4.0729787309900239E-7</v>
      </c>
      <c r="BS42" s="2">
        <f t="shared" si="15"/>
        <v>2.8412016474526709E-8</v>
      </c>
      <c r="BT42" s="2">
        <f t="shared" si="15"/>
        <v>1.9865714264799756E-9</v>
      </c>
      <c r="BU42" s="2">
        <f t="shared" si="15"/>
        <v>1.3919615669258625E-10</v>
      </c>
      <c r="BV42" s="2">
        <f t="shared" si="15"/>
        <v>9.7721873632392534E-12</v>
      </c>
      <c r="BW42" s="2">
        <f t="shared" si="15"/>
        <v>6.8727132117516533E-13</v>
      </c>
      <c r="BX42" s="2">
        <f t="shared" si="15"/>
        <v>4.8414479255982512E-14</v>
      </c>
      <c r="BY42" s="2">
        <f t="shared" si="15"/>
        <v>3.4156916034456969E-15</v>
      </c>
      <c r="BZ42" s="2">
        <f t="shared" si="15"/>
        <v>2.4131821945440622E-16</v>
      </c>
      <c r="CA42" s="2">
        <f t="shared" si="22"/>
        <v>1.707129685069779E-17</v>
      </c>
      <c r="CB42" s="2">
        <f t="shared" si="22"/>
        <v>1.2091193240666496E-18</v>
      </c>
      <c r="CC42" s="2">
        <f t="shared" si="22"/>
        <v>8.5735997696638972E-20</v>
      </c>
      <c r="CD42" s="2">
        <f t="shared" si="22"/>
        <v>6.0857926226084644E-21</v>
      </c>
      <c r="CE42" s="2">
        <f t="shared" si="22"/>
        <v>4.3241667332233938E-22</v>
      </c>
      <c r="CF42" s="2">
        <f t="shared" si="22"/>
        <v>3.0753395451148683E-23</v>
      </c>
      <c r="CG42" s="2">
        <f t="shared" si="22"/>
        <v>2.1890988571942262E-24</v>
      </c>
      <c r="CH42" s="2">
        <f t="shared" si="22"/>
        <v>1.5595440878343625E-25</v>
      </c>
      <c r="CI42" s="2">
        <f t="shared" si="22"/>
        <v>1.1119110283338829E-26</v>
      </c>
      <c r="CJ42" s="2">
        <f t="shared" si="22"/>
        <v>7.9334892750869189E-28</v>
      </c>
      <c r="CK42" s="2">
        <f t="shared" si="22"/>
        <v>5.6645239498169716E-29</v>
      </c>
    </row>
    <row r="43" spans="1:89" x14ac:dyDescent="0.25">
      <c r="A43" s="5">
        <f t="shared" si="16"/>
        <v>45</v>
      </c>
      <c r="B43" s="5">
        <f t="shared" si="17"/>
        <v>115</v>
      </c>
      <c r="C43" s="8">
        <f t="shared" si="2"/>
        <v>388.16</v>
      </c>
      <c r="D43" s="2">
        <f t="shared" si="11"/>
        <v>6.3291139240506327E-14</v>
      </c>
      <c r="E43" s="2">
        <f t="shared" si="3"/>
        <v>0.13881679667843788</v>
      </c>
      <c r="F43" s="2">
        <f t="shared" si="12"/>
        <v>0.24997912807885042</v>
      </c>
      <c r="G43" s="7">
        <f t="shared" si="4"/>
        <v>-0.60209625108233289</v>
      </c>
      <c r="H43" s="10"/>
      <c r="I43" s="6">
        <f t="shared" si="5"/>
        <v>115</v>
      </c>
      <c r="J43" s="2">
        <f t="shared" si="27"/>
        <v>0</v>
      </c>
      <c r="K43" s="2">
        <f t="shared" si="27"/>
        <v>0</v>
      </c>
      <c r="L43" s="2">
        <f t="shared" si="26"/>
        <v>0.01</v>
      </c>
      <c r="M43" s="2">
        <f t="shared" si="26"/>
        <v>0.02</v>
      </c>
      <c r="N43" s="2">
        <f t="shared" si="26"/>
        <v>0.02</v>
      </c>
      <c r="O43" s="2">
        <f t="shared" si="26"/>
        <v>2.9999999496953783E-2</v>
      </c>
      <c r="P43" s="2">
        <f t="shared" si="26"/>
        <v>5.0672511944509543E-2</v>
      </c>
      <c r="Q43" s="2">
        <f t="shared" si="26"/>
        <v>7.0790120344606765E-3</v>
      </c>
      <c r="R43" s="2">
        <f t="shared" si="26"/>
        <v>9.9856016640234016E-4</v>
      </c>
      <c r="S43" s="2">
        <f t="shared" si="26"/>
        <v>6.2664625652277824E-5</v>
      </c>
      <c r="T43" s="2">
        <f t="shared" si="26"/>
        <v>3.833064925261587E-6</v>
      </c>
      <c r="U43" s="2">
        <f t="shared" si="26"/>
        <v>2.0170607376357452E-7</v>
      </c>
      <c r="V43" s="2">
        <f t="shared" si="26"/>
        <v>1.278367582902007E-8</v>
      </c>
      <c r="W43" s="2">
        <f t="shared" si="26"/>
        <v>7.9445334311145639E-10</v>
      </c>
      <c r="X43" s="2">
        <f t="shared" si="26"/>
        <v>5.7654474527879525E-11</v>
      </c>
      <c r="Y43" s="2">
        <f t="shared" si="26"/>
        <v>3.4897806866496241E-12</v>
      </c>
      <c r="Z43" s="2">
        <f t="shared" si="26"/>
        <v>1.7758405856937999E-13</v>
      </c>
      <c r="AA43" s="2">
        <f t="shared" si="26"/>
        <v>9.2287288921966137E-15</v>
      </c>
      <c r="AB43" s="2">
        <f t="shared" si="20"/>
        <v>0</v>
      </c>
      <c r="AC43" s="2">
        <f t="shared" si="20"/>
        <v>0</v>
      </c>
      <c r="AD43" s="2">
        <f t="shared" ref="AD43:AS58" si="29">AD42+(BR43-BR42)/$D43</f>
        <v>9590584.7732189838</v>
      </c>
      <c r="AE43" s="2">
        <f t="shared" si="29"/>
        <v>682672.92698262818</v>
      </c>
      <c r="AF43" s="2">
        <f t="shared" si="29"/>
        <v>48707.06172395761</v>
      </c>
      <c r="AG43" s="2">
        <f t="shared" si="29"/>
        <v>3482.5041725505394</v>
      </c>
      <c r="AH43" s="2">
        <f t="shared" si="29"/>
        <v>249.47810336312318</v>
      </c>
      <c r="AI43" s="2">
        <f t="shared" si="29"/>
        <v>17.903781172004457</v>
      </c>
      <c r="AJ43" s="2">
        <f t="shared" si="29"/>
        <v>1.2869669078429835</v>
      </c>
      <c r="AK43" s="2">
        <f t="shared" si="29"/>
        <v>9.265013633288452E-2</v>
      </c>
      <c r="AL43" s="2">
        <f t="shared" si="29"/>
        <v>6.679324884750093E-3</v>
      </c>
      <c r="AM43" s="2">
        <f t="shared" si="29"/>
        <v>4.8215179844025651E-4</v>
      </c>
      <c r="AN43" s="2">
        <f t="shared" si="29"/>
        <v>3.484665191264817E-5</v>
      </c>
      <c r="AO43" s="2">
        <f t="shared" si="29"/>
        <v>2.521329100625865E-6</v>
      </c>
      <c r="AP43" s="2">
        <f t="shared" si="29"/>
        <v>1.8262395711561122E-7</v>
      </c>
      <c r="AQ43" s="2">
        <f t="shared" si="29"/>
        <v>1.3240889119142404E-8</v>
      </c>
      <c r="AR43" s="2">
        <f t="shared" si="29"/>
        <v>9.6090791364823226E-10</v>
      </c>
      <c r="AS43" s="2">
        <f t="shared" si="29"/>
        <v>6.979558072458022E-11</v>
      </c>
      <c r="AT43" s="2">
        <f t="shared" si="28"/>
        <v>5.0738070208137266E-12</v>
      </c>
      <c r="AU43" s="2">
        <f t="shared" si="28"/>
        <v>3.6913052222826182E-13</v>
      </c>
      <c r="AV43" s="2">
        <f t="shared" si="28"/>
        <v>2.6874951609510297E-14</v>
      </c>
      <c r="AW43" s="2">
        <f t="shared" si="28"/>
        <v>1.9580343710061341E-15</v>
      </c>
      <c r="AX43" s="6">
        <f t="shared" si="25"/>
        <v>49.269136443768247</v>
      </c>
      <c r="AY43" s="6">
        <f t="shared" si="25"/>
        <v>51.862248888177099</v>
      </c>
      <c r="AZ43" s="6">
        <f t="shared" si="25"/>
        <v>54.455361332585959</v>
      </c>
      <c r="BA43" s="6">
        <f t="shared" si="25"/>
        <v>57.048473776994811</v>
      </c>
      <c r="BB43" s="6">
        <f t="shared" si="25"/>
        <v>59.641586221403664</v>
      </c>
      <c r="BC43" s="6">
        <f t="shared" si="25"/>
        <v>62.234698665812516</v>
      </c>
      <c r="BD43" s="6">
        <f t="shared" si="25"/>
        <v>64.827811110221376</v>
      </c>
      <c r="BE43" s="6">
        <f t="shared" si="25"/>
        <v>67.420923554630235</v>
      </c>
      <c r="BF43" s="6">
        <f t="shared" si="25"/>
        <v>70.014035999039095</v>
      </c>
      <c r="BG43" s="6">
        <f t="shared" si="25"/>
        <v>72.60714844344794</v>
      </c>
      <c r="BH43" s="6">
        <f t="shared" si="25"/>
        <v>75.2002608878568</v>
      </c>
      <c r="BI43" s="6">
        <f t="shared" si="25"/>
        <v>77.793373332265659</v>
      </c>
      <c r="BJ43" s="6">
        <f t="shared" si="25"/>
        <v>80.386485776674505</v>
      </c>
      <c r="BK43" s="6">
        <f t="shared" si="25"/>
        <v>82.979598221083364</v>
      </c>
      <c r="BL43" s="6">
        <f t="shared" si="25"/>
        <v>85.572710665492224</v>
      </c>
      <c r="BM43" s="6">
        <f t="shared" si="24"/>
        <v>88.165823109901069</v>
      </c>
      <c r="BN43" s="6">
        <f t="shared" si="24"/>
        <v>90.758935554309929</v>
      </c>
      <c r="BO43" s="6">
        <f t="shared" si="24"/>
        <v>93.352047998718788</v>
      </c>
      <c r="BP43" s="6">
        <f t="shared" si="24"/>
        <v>95.945160443127634</v>
      </c>
      <c r="BQ43" s="6">
        <f t="shared" si="24"/>
        <v>98.538272887536493</v>
      </c>
      <c r="BR43" s="2">
        <f t="shared" si="15"/>
        <v>6.0699916190494469E-7</v>
      </c>
      <c r="BS43" s="2">
        <f t="shared" si="15"/>
        <v>4.3207151363659159E-8</v>
      </c>
      <c r="BT43" s="2">
        <f t="shared" si="15"/>
        <v>3.082725558798326E-9</v>
      </c>
      <c r="BU43" s="2">
        <f t="shared" si="15"/>
        <v>2.2041166084385199E-10</v>
      </c>
      <c r="BV43" s="2">
        <f t="shared" si="15"/>
        <v>1.5789753519936304E-11</v>
      </c>
      <c r="BW43" s="2">
        <f t="shared" si="15"/>
        <v>1.1331507117633907E-12</v>
      </c>
      <c r="BX43" s="2">
        <f t="shared" si="15"/>
        <v>8.1453601915783322E-14</v>
      </c>
      <c r="BY43" s="2">
        <f t="shared" si="15"/>
        <v>5.8639326843493508E-15</v>
      </c>
      <c r="BZ43" s="2">
        <f t="shared" si="15"/>
        <v>4.2274208147978637E-16</v>
      </c>
      <c r="CA43" s="2">
        <f t="shared" si="22"/>
        <v>3.0515936615635784E-17</v>
      </c>
      <c r="CB43" s="2">
        <f t="shared" si="22"/>
        <v>2.2054842984503222E-18</v>
      </c>
      <c r="CC43" s="2">
        <f t="shared" si="22"/>
        <v>1.5957779118485301E-19</v>
      </c>
      <c r="CD43" s="2">
        <f t="shared" si="22"/>
        <v>1.1558478298655072E-20</v>
      </c>
      <c r="CE43" s="2">
        <f t="shared" si="22"/>
        <v>8.3803095691433081E-22</v>
      </c>
      <c r="CF43" s="2">
        <f t="shared" si="22"/>
        <v>6.081695656023309E-23</v>
      </c>
      <c r="CG43" s="2">
        <f t="shared" si="22"/>
        <v>4.4174418180186567E-24</v>
      </c>
      <c r="CH43" s="2">
        <f t="shared" si="22"/>
        <v>3.2112702663402107E-25</v>
      </c>
      <c r="CI43" s="2">
        <f t="shared" si="22"/>
        <v>2.3362691280277747E-26</v>
      </c>
      <c r="CJ43" s="2">
        <f t="shared" si="22"/>
        <v>1.7009463043996526E-27</v>
      </c>
      <c r="CK43" s="2">
        <f t="shared" si="22"/>
        <v>1.2392622601305533E-28</v>
      </c>
    </row>
    <row r="44" spans="1:89" x14ac:dyDescent="0.25">
      <c r="A44" s="5">
        <f t="shared" si="16"/>
        <v>46.5</v>
      </c>
      <c r="B44" s="5">
        <f t="shared" si="17"/>
        <v>118</v>
      </c>
      <c r="C44" s="8">
        <f t="shared" si="2"/>
        <v>391.16</v>
      </c>
      <c r="D44" s="2">
        <f t="shared" si="11"/>
        <v>6.3291139240506327E-14</v>
      </c>
      <c r="E44" s="2">
        <f t="shared" si="3"/>
        <v>0.15535634780884566</v>
      </c>
      <c r="F44" s="2">
        <f t="shared" si="12"/>
        <v>0.26575471674634171</v>
      </c>
      <c r="G44" s="7">
        <f t="shared" si="4"/>
        <v>-0.57551901866268962</v>
      </c>
      <c r="H44" s="10"/>
      <c r="I44" s="6">
        <f t="shared" si="5"/>
        <v>118</v>
      </c>
      <c r="J44" s="2">
        <f t="shared" si="27"/>
        <v>0</v>
      </c>
      <c r="K44" s="2">
        <f t="shared" si="27"/>
        <v>0</v>
      </c>
      <c r="L44" s="2">
        <f t="shared" si="26"/>
        <v>0.01</v>
      </c>
      <c r="M44" s="2">
        <f t="shared" si="26"/>
        <v>0.02</v>
      </c>
      <c r="N44" s="2">
        <f t="shared" si="26"/>
        <v>0.02</v>
      </c>
      <c r="O44" s="2">
        <f t="shared" si="26"/>
        <v>2.999999999999433E-2</v>
      </c>
      <c r="P44" s="2">
        <f t="shared" si="26"/>
        <v>6.1831908113287253E-2</v>
      </c>
      <c r="Q44" s="2">
        <f t="shared" si="26"/>
        <v>1.1675853667083338E-2</v>
      </c>
      <c r="R44" s="2">
        <f t="shared" si="26"/>
        <v>1.7302449807329757E-3</v>
      </c>
      <c r="S44" s="2">
        <f t="shared" si="26"/>
        <v>1.1101523681176118E-4</v>
      </c>
      <c r="T44" s="2">
        <f t="shared" si="26"/>
        <v>6.9282105869339361E-6</v>
      </c>
      <c r="U44" s="2">
        <f t="shared" si="26"/>
        <v>3.7191133266389899E-7</v>
      </c>
      <c r="V44" s="2">
        <f t="shared" si="26"/>
        <v>2.4044532105360619E-8</v>
      </c>
      <c r="W44" s="2">
        <f t="shared" si="26"/>
        <v>1.5242934248149708E-9</v>
      </c>
      <c r="X44" s="2">
        <f t="shared" si="26"/>
        <v>1.1284248202514391E-10</v>
      </c>
      <c r="Y44" s="2">
        <f t="shared" si="26"/>
        <v>6.9674988001366957E-12</v>
      </c>
      <c r="Z44" s="2">
        <f t="shared" si="26"/>
        <v>3.6167679962062495E-13</v>
      </c>
      <c r="AA44" s="2">
        <f t="shared" si="26"/>
        <v>1.9173551635276455E-14</v>
      </c>
      <c r="AB44" s="2">
        <f t="shared" si="20"/>
        <v>0</v>
      </c>
      <c r="AC44" s="2">
        <f t="shared" si="20"/>
        <v>0</v>
      </c>
      <c r="AD44" s="2">
        <f t="shared" si="29"/>
        <v>14207341.10085511</v>
      </c>
      <c r="AE44" s="2">
        <f t="shared" si="29"/>
        <v>1031628.7939868497</v>
      </c>
      <c r="AF44" s="2">
        <f t="shared" si="29"/>
        <v>75083.627455557784</v>
      </c>
      <c r="AG44" s="2">
        <f t="shared" si="29"/>
        <v>5476.2976702475953</v>
      </c>
      <c r="AH44" s="2">
        <f t="shared" si="29"/>
        <v>400.19303158232759</v>
      </c>
      <c r="AI44" s="2">
        <f t="shared" si="29"/>
        <v>29.297002220806469</v>
      </c>
      <c r="AJ44" s="2">
        <f t="shared" si="29"/>
        <v>2.1482599116527252</v>
      </c>
      <c r="AK44" s="2">
        <f t="shared" si="29"/>
        <v>0.15776339715051219</v>
      </c>
      <c r="AL44" s="2">
        <f t="shared" si="29"/>
        <v>1.1602010328648953E-2</v>
      </c>
      <c r="AM44" s="2">
        <f t="shared" si="29"/>
        <v>8.5432819451890078E-4</v>
      </c>
      <c r="AN44" s="2">
        <f t="shared" si="29"/>
        <v>6.2985716167106678E-5</v>
      </c>
      <c r="AO44" s="2">
        <f t="shared" si="29"/>
        <v>4.6489024644761826E-6</v>
      </c>
      <c r="AP44" s="2">
        <f t="shared" si="29"/>
        <v>3.4349337473148656E-7</v>
      </c>
      <c r="AQ44" s="2">
        <f t="shared" si="29"/>
        <v>2.5404890733486427E-8</v>
      </c>
      <c r="AR44" s="2">
        <f t="shared" si="29"/>
        <v>1.880708041145034E-9</v>
      </c>
      <c r="AS44" s="2">
        <f t="shared" si="29"/>
        <v>1.3934995698038929E-10</v>
      </c>
      <c r="AT44" s="2">
        <f t="shared" si="28"/>
        <v>1.0333609495571089E-11</v>
      </c>
      <c r="AU44" s="2">
        <f t="shared" si="28"/>
        <v>7.6689717471503363E-13</v>
      </c>
      <c r="AV44" s="2">
        <f t="shared" si="28"/>
        <v>5.6956573396955145E-14</v>
      </c>
      <c r="AW44" s="2">
        <f t="shared" si="28"/>
        <v>4.2330691669793279E-15</v>
      </c>
      <c r="AX44" s="6">
        <f t="shared" si="25"/>
        <v>48.891267005862261</v>
      </c>
      <c r="AY44" s="6">
        <f t="shared" si="25"/>
        <v>51.464491585118168</v>
      </c>
      <c r="AZ44" s="6">
        <f t="shared" si="25"/>
        <v>54.037716164374075</v>
      </c>
      <c r="BA44" s="6">
        <f t="shared" si="25"/>
        <v>56.610940743629989</v>
      </c>
      <c r="BB44" s="6">
        <f t="shared" si="25"/>
        <v>59.184165322885896</v>
      </c>
      <c r="BC44" s="6">
        <f t="shared" si="25"/>
        <v>61.757389902141803</v>
      </c>
      <c r="BD44" s="6">
        <f t="shared" si="25"/>
        <v>64.330614481397717</v>
      </c>
      <c r="BE44" s="6">
        <f t="shared" si="25"/>
        <v>66.903839060653624</v>
      </c>
      <c r="BF44" s="6">
        <f t="shared" si="25"/>
        <v>69.477063639909531</v>
      </c>
      <c r="BG44" s="6">
        <f t="shared" si="25"/>
        <v>72.050288219165438</v>
      </c>
      <c r="BH44" s="6">
        <f t="shared" si="25"/>
        <v>74.623512798421359</v>
      </c>
      <c r="BI44" s="6">
        <f t="shared" si="25"/>
        <v>77.196737377677266</v>
      </c>
      <c r="BJ44" s="6">
        <f t="shared" si="25"/>
        <v>79.769961956933173</v>
      </c>
      <c r="BK44" s="6">
        <f t="shared" si="25"/>
        <v>82.34318653618908</v>
      </c>
      <c r="BL44" s="6">
        <f t="shared" si="25"/>
        <v>84.916411115444987</v>
      </c>
      <c r="BM44" s="6">
        <f t="shared" si="24"/>
        <v>87.489635694700894</v>
      </c>
      <c r="BN44" s="6">
        <f t="shared" si="24"/>
        <v>90.062860273956801</v>
      </c>
      <c r="BO44" s="6">
        <f t="shared" si="24"/>
        <v>92.636084853212708</v>
      </c>
      <c r="BP44" s="6">
        <f t="shared" si="24"/>
        <v>95.209309432468615</v>
      </c>
      <c r="BQ44" s="6">
        <f t="shared" si="24"/>
        <v>97.782534011724522</v>
      </c>
      <c r="BR44" s="2">
        <f t="shared" si="15"/>
        <v>8.9919892947685142E-7</v>
      </c>
      <c r="BS44" s="2">
        <f t="shared" si="15"/>
        <v>6.5292965731014957E-8</v>
      </c>
      <c r="BT44" s="2">
        <f t="shared" si="15"/>
        <v>4.7521284532034006E-9</v>
      </c>
      <c r="BU44" s="2">
        <f t="shared" si="15"/>
        <v>3.466011227234125E-10</v>
      </c>
      <c r="BV44" s="2">
        <f t="shared" si="15"/>
        <v>2.5328673027480886E-11</v>
      </c>
      <c r="BW44" s="2">
        <f t="shared" si="15"/>
        <v>1.8542406515609863E-12</v>
      </c>
      <c r="BX44" s="2">
        <f t="shared" si="15"/>
        <v>1.3596581734677963E-13</v>
      </c>
      <c r="BY44" s="2">
        <f t="shared" si="15"/>
        <v>9.9850251411612283E-15</v>
      </c>
      <c r="BZ44" s="2">
        <f t="shared" si="15"/>
        <v>7.3430445134680281E-16</v>
      </c>
      <c r="CA44" s="2">
        <f t="shared" si="22"/>
        <v>5.4071404721879091E-17</v>
      </c>
      <c r="CB44" s="2">
        <f t="shared" si="22"/>
        <v>3.9864377322768102E-18</v>
      </c>
      <c r="CC44" s="2">
        <f t="shared" si="22"/>
        <v>2.9423433320069589E-19</v>
      </c>
      <c r="CD44" s="2">
        <f t="shared" si="22"/>
        <v>2.17400870085206E-20</v>
      </c>
      <c r="CE44" s="2">
        <f t="shared" si="22"/>
        <v>1.6079044768095221E-21</v>
      </c>
      <c r="CF44" s="2">
        <f t="shared" si="22"/>
        <v>1.1903215450306864E-22</v>
      </c>
      <c r="CG44" s="2">
        <f t="shared" si="22"/>
        <v>8.8196175304116346E-24</v>
      </c>
      <c r="CH44" s="2">
        <f t="shared" si="22"/>
        <v>6.5402591744144902E-25</v>
      </c>
      <c r="CI44" s="2">
        <f t="shared" si="22"/>
        <v>4.8537795868048116E-26</v>
      </c>
      <c r="CJ44" s="2">
        <f t="shared" si="22"/>
        <v>3.604846417529073E-27</v>
      </c>
      <c r="CK44" s="2">
        <f t="shared" si="22"/>
        <v>2.6791577006199162E-28</v>
      </c>
    </row>
    <row r="45" spans="1:89" x14ac:dyDescent="0.25">
      <c r="A45" s="5">
        <f t="shared" si="16"/>
        <v>48</v>
      </c>
      <c r="B45" s="5">
        <f t="shared" si="17"/>
        <v>121</v>
      </c>
      <c r="C45" s="8">
        <f t="shared" si="2"/>
        <v>394.16</v>
      </c>
      <c r="D45" s="2">
        <f t="shared" si="11"/>
        <v>6.3291139240506327E-14</v>
      </c>
      <c r="E45" s="2">
        <f t="shared" si="3"/>
        <v>0.1698981158235969</v>
      </c>
      <c r="F45" s="2">
        <f t="shared" si="12"/>
        <v>0.28044519076547231</v>
      </c>
      <c r="G45" s="7">
        <f t="shared" si="4"/>
        <v>-0.55215200312077184</v>
      </c>
      <c r="H45" s="10"/>
      <c r="I45" s="6">
        <f t="shared" si="5"/>
        <v>121</v>
      </c>
      <c r="J45" s="2">
        <f t="shared" si="27"/>
        <v>0</v>
      </c>
      <c r="K45" s="2">
        <f t="shared" si="27"/>
        <v>0</v>
      </c>
      <c r="L45" s="2">
        <f t="shared" si="26"/>
        <v>0.01</v>
      </c>
      <c r="M45" s="2">
        <f t="shared" si="26"/>
        <v>0.02</v>
      </c>
      <c r="N45" s="2">
        <f t="shared" si="26"/>
        <v>0.02</v>
      </c>
      <c r="O45" s="2">
        <f t="shared" si="26"/>
        <v>0.03</v>
      </c>
      <c r="P45" s="2">
        <f t="shared" si="26"/>
        <v>6.8006315381210256E-2</v>
      </c>
      <c r="Q45" s="2">
        <f t="shared" si="26"/>
        <v>1.8715510522060937E-2</v>
      </c>
      <c r="R45" s="2">
        <f t="shared" si="26"/>
        <v>2.9681885952250798E-3</v>
      </c>
      <c r="S45" s="2">
        <f t="shared" si="26"/>
        <v>1.9496235009108575E-4</v>
      </c>
      <c r="T45" s="2">
        <f t="shared" si="26"/>
        <v>1.2411588341866286E-5</v>
      </c>
      <c r="U45" s="2">
        <f t="shared" si="26"/>
        <v>6.7946030525511957E-7</v>
      </c>
      <c r="V45" s="2">
        <f t="shared" si="26"/>
        <v>4.4797112033201366E-8</v>
      </c>
      <c r="W45" s="2">
        <f t="shared" si="26"/>
        <v>2.8960790365850639E-9</v>
      </c>
      <c r="X45" s="2">
        <f t="shared" si="26"/>
        <v>2.1863637567065551E-10</v>
      </c>
      <c r="Y45" s="2">
        <f t="shared" si="26"/>
        <v>1.3766848772078788E-11</v>
      </c>
      <c r="Z45" s="2">
        <f t="shared" si="26"/>
        <v>7.2876260581722369E-13</v>
      </c>
      <c r="AA45" s="2">
        <f t="shared" si="26"/>
        <v>3.9396264028823682E-14</v>
      </c>
      <c r="AB45" s="2">
        <f t="shared" si="20"/>
        <v>0</v>
      </c>
      <c r="AC45" s="2">
        <f t="shared" si="20"/>
        <v>0</v>
      </c>
      <c r="AD45" s="2">
        <f t="shared" si="29"/>
        <v>20923359.746104438</v>
      </c>
      <c r="AE45" s="2">
        <f t="shared" si="29"/>
        <v>1549364.6661032045</v>
      </c>
      <c r="AF45" s="2">
        <f t="shared" si="29"/>
        <v>114996.9965411658</v>
      </c>
      <c r="AG45" s="2">
        <f t="shared" si="29"/>
        <v>8553.402390026069</v>
      </c>
      <c r="AH45" s="2">
        <f t="shared" si="29"/>
        <v>637.42865867165619</v>
      </c>
      <c r="AI45" s="2">
        <f t="shared" si="29"/>
        <v>47.587742271734903</v>
      </c>
      <c r="AJ45" s="2">
        <f t="shared" si="29"/>
        <v>3.5585107481195597</v>
      </c>
      <c r="AK45" s="2">
        <f t="shared" si="29"/>
        <v>0.26649985020933842</v>
      </c>
      <c r="AL45" s="2">
        <f t="shared" si="29"/>
        <v>1.9986326615397069E-2</v>
      </c>
      <c r="AM45" s="2">
        <f t="shared" si="29"/>
        <v>1.500836076550566E-3</v>
      </c>
      <c r="AN45" s="2">
        <f t="shared" si="29"/>
        <v>1.1283898736878762E-4</v>
      </c>
      <c r="AO45" s="2">
        <f t="shared" si="29"/>
        <v>8.4932898836074491E-6</v>
      </c>
      <c r="AP45" s="2">
        <f t="shared" si="29"/>
        <v>6.3995894813290981E-7</v>
      </c>
      <c r="AQ45" s="2">
        <f t="shared" si="29"/>
        <v>4.8267985101104424E-8</v>
      </c>
      <c r="AR45" s="2">
        <f t="shared" si="29"/>
        <v>3.6439396016899912E-9</v>
      </c>
      <c r="AS45" s="2">
        <f t="shared" si="29"/>
        <v>2.7533692079300222E-10</v>
      </c>
      <c r="AT45" s="2">
        <f t="shared" si="28"/>
        <v>2.082175662329606E-11</v>
      </c>
      <c r="AU45" s="2">
        <f t="shared" si="28"/>
        <v>1.5758325234716784E-12</v>
      </c>
      <c r="AV45" s="2">
        <f t="shared" si="28"/>
        <v>1.1935050988146656E-13</v>
      </c>
      <c r="AW45" s="2">
        <f t="shared" si="28"/>
        <v>9.0457212937561821E-15</v>
      </c>
      <c r="AX45" s="6">
        <f t="shared" si="25"/>
        <v>48.51914958903258</v>
      </c>
      <c r="AY45" s="6">
        <f t="shared" si="25"/>
        <v>51.072789041086928</v>
      </c>
      <c r="AZ45" s="6">
        <f t="shared" si="25"/>
        <v>53.626428493141276</v>
      </c>
      <c r="BA45" s="6">
        <f t="shared" si="25"/>
        <v>56.180067945195617</v>
      </c>
      <c r="BB45" s="6">
        <f t="shared" si="25"/>
        <v>58.733707397249965</v>
      </c>
      <c r="BC45" s="6">
        <f t="shared" si="25"/>
        <v>61.287346849304313</v>
      </c>
      <c r="BD45" s="6">
        <f t="shared" si="25"/>
        <v>63.840986301358654</v>
      </c>
      <c r="BE45" s="6">
        <f t="shared" si="25"/>
        <v>66.39462575341301</v>
      </c>
      <c r="BF45" s="6">
        <f t="shared" si="25"/>
        <v>68.948265205467365</v>
      </c>
      <c r="BG45" s="6">
        <f t="shared" si="25"/>
        <v>71.501904657521706</v>
      </c>
      <c r="BH45" s="6">
        <f t="shared" si="25"/>
        <v>74.055544109576047</v>
      </c>
      <c r="BI45" s="6">
        <f t="shared" si="25"/>
        <v>76.609183561630402</v>
      </c>
      <c r="BJ45" s="6">
        <f t="shared" si="25"/>
        <v>79.162823013684744</v>
      </c>
      <c r="BK45" s="6">
        <f t="shared" si="25"/>
        <v>81.716462465739085</v>
      </c>
      <c r="BL45" s="6">
        <f t="shared" si="25"/>
        <v>84.27010191779344</v>
      </c>
      <c r="BM45" s="6">
        <f t="shared" si="24"/>
        <v>86.823741369847781</v>
      </c>
      <c r="BN45" s="6">
        <f t="shared" si="24"/>
        <v>89.377380821902122</v>
      </c>
      <c r="BO45" s="6">
        <f t="shared" si="24"/>
        <v>91.931020273956477</v>
      </c>
      <c r="BP45" s="6">
        <f t="shared" si="24"/>
        <v>94.484659726010818</v>
      </c>
      <c r="BQ45" s="6">
        <f t="shared" si="24"/>
        <v>97.038299178065159</v>
      </c>
      <c r="BR45" s="2">
        <f t="shared" si="15"/>
        <v>1.3242634006951633E-6</v>
      </c>
      <c r="BS45" s="2">
        <f t="shared" si="15"/>
        <v>9.8061058902936148E-8</v>
      </c>
      <c r="BT45" s="2">
        <f t="shared" si="15"/>
        <v>7.2782910535583383E-9</v>
      </c>
      <c r="BU45" s="2">
        <f t="shared" si="15"/>
        <v>5.4135458600053115E-10</v>
      </c>
      <c r="BV45" s="2">
        <f t="shared" si="15"/>
        <v>4.0343586134400418E-11</v>
      </c>
      <c r="BW45" s="2">
        <f t="shared" si="15"/>
        <v>3.0118824269362037E-12</v>
      </c>
      <c r="BX45" s="2">
        <f t="shared" si="15"/>
        <v>2.2522219940164257E-13</v>
      </c>
      <c r="BY45" s="2">
        <f t="shared" si="15"/>
        <v>1.686707913222618E-14</v>
      </c>
      <c r="BZ45" s="2">
        <f t="shared" si="15"/>
        <v>1.2649573808878227E-15</v>
      </c>
      <c r="CA45" s="2">
        <f t="shared" si="22"/>
        <v>9.4989625103630054E-17</v>
      </c>
      <c r="CB45" s="2">
        <f t="shared" si="22"/>
        <v>7.1417080614971235E-18</v>
      </c>
      <c r="CC45" s="2">
        <f t="shared" si="22"/>
        <v>5.3754999263938366E-19</v>
      </c>
      <c r="CD45" s="2">
        <f t="shared" si="22"/>
        <v>4.0503730894686631E-20</v>
      </c>
      <c r="CE45" s="2">
        <f t="shared" si="22"/>
        <v>3.0549357658992688E-21</v>
      </c>
      <c r="CF45" s="2">
        <f t="shared" si="22"/>
        <v>2.3062908871477477E-22</v>
      </c>
      <c r="CG45" s="2">
        <f t="shared" si="22"/>
        <v>1.7426387391969414E-23</v>
      </c>
      <c r="CH45" s="2">
        <f t="shared" si="22"/>
        <v>1.3178326976772066E-24</v>
      </c>
      <c r="CI45" s="2">
        <f t="shared" si="22"/>
        <v>9.973623566277246E-26</v>
      </c>
      <c r="CJ45" s="2">
        <f t="shared" si="22"/>
        <v>7.5538297393335924E-27</v>
      </c>
      <c r="CK45" s="2">
        <f t="shared" si="22"/>
        <v>5.7251400593394443E-28</v>
      </c>
    </row>
    <row r="46" spans="1:89" x14ac:dyDescent="0.25">
      <c r="A46" s="5">
        <f t="shared" si="16"/>
        <v>49.5</v>
      </c>
      <c r="B46" s="5">
        <f t="shared" si="17"/>
        <v>124</v>
      </c>
      <c r="C46" s="8">
        <f t="shared" si="2"/>
        <v>397.16</v>
      </c>
      <c r="D46" s="2">
        <f t="shared" si="11"/>
        <v>6.3291139240506327E-14</v>
      </c>
      <c r="E46" s="2">
        <f t="shared" si="3"/>
        <v>0.1840176816450993</v>
      </c>
      <c r="F46" s="2">
        <f t="shared" si="12"/>
        <v>0.29548577622019179</v>
      </c>
      <c r="G46" s="7">
        <f t="shared" si="4"/>
        <v>-0.52946341988512347</v>
      </c>
      <c r="H46" s="10"/>
      <c r="I46" s="6">
        <f t="shared" si="5"/>
        <v>124</v>
      </c>
      <c r="J46" s="2">
        <f t="shared" si="27"/>
        <v>0</v>
      </c>
      <c r="K46" s="2">
        <f t="shared" si="27"/>
        <v>0</v>
      </c>
      <c r="L46" s="2">
        <f t="shared" si="26"/>
        <v>0.01</v>
      </c>
      <c r="M46" s="2">
        <f t="shared" si="26"/>
        <v>0.02</v>
      </c>
      <c r="N46" s="2">
        <f t="shared" si="26"/>
        <v>0.02</v>
      </c>
      <c r="O46" s="2">
        <f t="shared" si="26"/>
        <v>0.03</v>
      </c>
      <c r="P46" s="2">
        <f t="shared" si="26"/>
        <v>6.9798491622248396E-2</v>
      </c>
      <c r="Q46" s="2">
        <f t="shared" si="26"/>
        <v>2.8820109960576323E-2</v>
      </c>
      <c r="R46" s="2">
        <f t="shared" si="26"/>
        <v>5.0362744674156464E-3</v>
      </c>
      <c r="S46" s="2">
        <f t="shared" si="26"/>
        <v>3.3944490252094231E-4</v>
      </c>
      <c r="T46" s="2">
        <f t="shared" si="26"/>
        <v>2.2041884823658097E-5</v>
      </c>
      <c r="U46" s="2">
        <f t="shared" si="26"/>
        <v>1.2302202698766251E-6</v>
      </c>
      <c r="V46" s="2">
        <f t="shared" si="26"/>
        <v>8.2689415412673397E-8</v>
      </c>
      <c r="W46" s="2">
        <f t="shared" si="26"/>
        <v>5.449918536459819E-9</v>
      </c>
      <c r="X46" s="2">
        <f t="shared" si="26"/>
        <v>4.1945123374631519E-10</v>
      </c>
      <c r="Y46" s="2">
        <f t="shared" si="26"/>
        <v>2.6926061380549984E-11</v>
      </c>
      <c r="Z46" s="2">
        <f t="shared" si="26"/>
        <v>1.4531265080108824E-12</v>
      </c>
      <c r="AA46" s="2">
        <f t="shared" si="26"/>
        <v>8.0083162323774109E-14</v>
      </c>
      <c r="AB46" s="2">
        <f t="shared" si="20"/>
        <v>0</v>
      </c>
      <c r="AC46" s="2">
        <f t="shared" si="20"/>
        <v>0</v>
      </c>
      <c r="AD46" s="2">
        <f t="shared" si="29"/>
        <v>30637852.369829036</v>
      </c>
      <c r="AE46" s="2">
        <f t="shared" si="29"/>
        <v>2312936.0279753837</v>
      </c>
      <c r="AF46" s="2">
        <f t="shared" si="29"/>
        <v>175016.51384836604</v>
      </c>
      <c r="AG46" s="2">
        <f t="shared" si="29"/>
        <v>13271.302191387866</v>
      </c>
      <c r="AH46" s="2">
        <f t="shared" si="29"/>
        <v>1008.2957217156297</v>
      </c>
      <c r="AI46" s="2">
        <f t="shared" si="29"/>
        <v>76.741943225820094</v>
      </c>
      <c r="AJ46" s="2">
        <f t="shared" si="29"/>
        <v>5.8504195635779652</v>
      </c>
      <c r="AK46" s="2">
        <f t="shared" si="29"/>
        <v>0.4466799524513137</v>
      </c>
      <c r="AL46" s="2">
        <f t="shared" si="29"/>
        <v>3.4151751713898178E-2</v>
      </c>
      <c r="AM46" s="2">
        <f t="shared" si="29"/>
        <v>2.6145295403630312E-3</v>
      </c>
      <c r="AN46" s="2">
        <f t="shared" si="29"/>
        <v>2.0040085003326371E-4</v>
      </c>
      <c r="AO46" s="2">
        <f t="shared" si="29"/>
        <v>1.5377871612362572E-5</v>
      </c>
      <c r="AP46" s="2">
        <f t="shared" si="29"/>
        <v>1.1812780607500592E-6</v>
      </c>
      <c r="AQ46" s="2">
        <f t="shared" si="29"/>
        <v>9.0831979772662798E-8</v>
      </c>
      <c r="AR46" s="2">
        <f t="shared" si="29"/>
        <v>6.9908539707687575E-9</v>
      </c>
      <c r="AS46" s="2">
        <f t="shared" si="29"/>
        <v>5.3852123865106949E-10</v>
      </c>
      <c r="AT46" s="2">
        <f t="shared" si="28"/>
        <v>4.151785993648974E-11</v>
      </c>
      <c r="AU46" s="2">
        <f t="shared" si="28"/>
        <v>3.203367429363072E-12</v>
      </c>
      <c r="AV46" s="2">
        <f t="shared" si="28"/>
        <v>2.4734320213842633E-13</v>
      </c>
      <c r="AW46" s="2">
        <f t="shared" si="28"/>
        <v>1.9111633855844949E-14</v>
      </c>
      <c r="AX46" s="6">
        <f t="shared" ref="AX46:BM62" si="30">J$8/$C46</f>
        <v>48.152653847348887</v>
      </c>
      <c r="AY46" s="6">
        <f t="shared" si="30"/>
        <v>50.68700404984093</v>
      </c>
      <c r="AZ46" s="6">
        <f t="shared" si="30"/>
        <v>53.221354252332972</v>
      </c>
      <c r="BA46" s="6">
        <f t="shared" si="30"/>
        <v>55.755704454825022</v>
      </c>
      <c r="BB46" s="6">
        <f t="shared" si="30"/>
        <v>58.290054657317064</v>
      </c>
      <c r="BC46" s="6">
        <f t="shared" si="30"/>
        <v>60.824404859809114</v>
      </c>
      <c r="BD46" s="6">
        <f t="shared" si="30"/>
        <v>63.358755062301157</v>
      </c>
      <c r="BE46" s="6">
        <f t="shared" si="30"/>
        <v>65.893105264793206</v>
      </c>
      <c r="BF46" s="6">
        <f t="shared" si="30"/>
        <v>68.427455467285256</v>
      </c>
      <c r="BG46" s="6">
        <f t="shared" si="30"/>
        <v>70.961805669777306</v>
      </c>
      <c r="BH46" s="6">
        <f t="shared" si="30"/>
        <v>73.496155872269355</v>
      </c>
      <c r="BI46" s="6">
        <f t="shared" si="30"/>
        <v>76.030506074761405</v>
      </c>
      <c r="BJ46" s="6">
        <f t="shared" si="30"/>
        <v>78.56485627725344</v>
      </c>
      <c r="BK46" s="6">
        <f t="shared" si="30"/>
        <v>81.09920647974549</v>
      </c>
      <c r="BL46" s="6">
        <f t="shared" si="30"/>
        <v>83.63355668223754</v>
      </c>
      <c r="BM46" s="6">
        <f t="shared" si="24"/>
        <v>86.167906884729589</v>
      </c>
      <c r="BN46" s="6">
        <f t="shared" si="24"/>
        <v>88.702257087221625</v>
      </c>
      <c r="BO46" s="6">
        <f t="shared" si="24"/>
        <v>91.236607289713675</v>
      </c>
      <c r="BP46" s="6">
        <f t="shared" si="24"/>
        <v>93.770957492205724</v>
      </c>
      <c r="BQ46" s="6">
        <f t="shared" si="24"/>
        <v>96.305307694697774</v>
      </c>
      <c r="BR46" s="2">
        <f t="shared" si="15"/>
        <v>1.9391047059941886E-6</v>
      </c>
      <c r="BS46" s="2">
        <f t="shared" si="15"/>
        <v>1.4638836028725128E-7</v>
      </c>
      <c r="BT46" s="2">
        <f t="shared" si="15"/>
        <v>1.1076994680596327E-8</v>
      </c>
      <c r="BU46" s="2">
        <f t="shared" si="15"/>
        <v>8.3995583925127772E-10</v>
      </c>
      <c r="BV46" s="2">
        <f t="shared" si="15"/>
        <v>6.3816185061234184E-11</v>
      </c>
      <c r="BW46" s="2">
        <f t="shared" si="15"/>
        <v>4.857085018966912E-12</v>
      </c>
      <c r="BX46" s="2">
        <f t="shared" si="15"/>
        <v>3.7027971936736447E-13</v>
      </c>
      <c r="BY46" s="2">
        <f t="shared" si="15"/>
        <v>2.8270883071591703E-14</v>
      </c>
      <c r="BZ46" s="2">
        <f t="shared" si="15"/>
        <v>2.1615032731980196E-15</v>
      </c>
      <c r="CA46" s="2">
        <f t="shared" si="22"/>
        <v>1.6547655319302657E-16</v>
      </c>
      <c r="CB46" s="2">
        <f t="shared" si="22"/>
        <v>1.2683598103552571E-17</v>
      </c>
      <c r="CC46" s="2">
        <f t="shared" si="22"/>
        <v>9.732830134466698E-19</v>
      </c>
      <c r="CD46" s="2">
        <f t="shared" si="22"/>
        <v>7.4764434224885961E-20</v>
      </c>
      <c r="CE46" s="2">
        <f t="shared" si="22"/>
        <v>5.7488594792890387E-21</v>
      </c>
      <c r="CF46" s="2">
        <f t="shared" si="22"/>
        <v>4.4245911207419034E-22</v>
      </c>
      <c r="CG46" s="2">
        <f t="shared" si="22"/>
        <v>3.408362269944203E-23</v>
      </c>
      <c r="CH46" s="2">
        <f t="shared" si="22"/>
        <v>2.6277126542084518E-24</v>
      </c>
      <c r="CI46" s="2">
        <f t="shared" si="22"/>
        <v>2.0274477401032901E-25</v>
      </c>
      <c r="CJ46" s="2">
        <f t="shared" si="22"/>
        <v>1.5654633046736112E-26</v>
      </c>
      <c r="CK46" s="2">
        <f t="shared" si="22"/>
        <v>1.2095970794838665E-27</v>
      </c>
    </row>
    <row r="47" spans="1:89" x14ac:dyDescent="0.25">
      <c r="A47" s="5">
        <f t="shared" si="16"/>
        <v>51</v>
      </c>
      <c r="B47" s="5">
        <f t="shared" si="17"/>
        <v>127</v>
      </c>
      <c r="C47" s="8">
        <f t="shared" si="2"/>
        <v>400.16</v>
      </c>
      <c r="D47" s="2">
        <f t="shared" si="11"/>
        <v>6.3291139240506327E-14</v>
      </c>
      <c r="E47" s="2">
        <f t="shared" si="3"/>
        <v>0.20100466551717103</v>
      </c>
      <c r="F47" s="2">
        <f t="shared" si="12"/>
        <v>0.31465365984844579</v>
      </c>
      <c r="G47" s="7">
        <f t="shared" si="4"/>
        <v>-0.50216721245378837</v>
      </c>
      <c r="H47" s="10"/>
      <c r="I47" s="6">
        <f t="shared" si="5"/>
        <v>127</v>
      </c>
      <c r="J47" s="2">
        <f t="shared" si="27"/>
        <v>0</v>
      </c>
      <c r="K47" s="2">
        <f t="shared" si="27"/>
        <v>0</v>
      </c>
      <c r="L47" s="2">
        <f t="shared" si="26"/>
        <v>0.01</v>
      </c>
      <c r="M47" s="2">
        <f t="shared" si="26"/>
        <v>0.02</v>
      </c>
      <c r="N47" s="2">
        <f t="shared" si="26"/>
        <v>0.02</v>
      </c>
      <c r="O47" s="2">
        <f t="shared" si="26"/>
        <v>0.03</v>
      </c>
      <c r="P47" s="2">
        <f t="shared" si="26"/>
        <v>6.9995006330301368E-2</v>
      </c>
      <c r="Q47" s="2">
        <f t="shared" si="26"/>
        <v>4.194468931345903E-2</v>
      </c>
      <c r="R47" s="2">
        <f t="shared" si="26"/>
        <v>8.4378520249037969E-3</v>
      </c>
      <c r="S47" s="2">
        <f t="shared" si="26"/>
        <v>5.859358609084231E-4</v>
      </c>
      <c r="T47" s="2">
        <f t="shared" si="26"/>
        <v>3.8811804496282632E-5</v>
      </c>
      <c r="U47" s="2">
        <f t="shared" si="26"/>
        <v>2.207916972025714E-6</v>
      </c>
      <c r="V47" s="2">
        <f t="shared" si="26"/>
        <v>1.5125381976122122E-7</v>
      </c>
      <c r="W47" s="2">
        <f t="shared" si="26"/>
        <v>1.0160161572070336E-8</v>
      </c>
      <c r="X47" s="2">
        <f t="shared" si="26"/>
        <v>7.9697727750627219E-10</v>
      </c>
      <c r="Y47" s="2">
        <f t="shared" si="26"/>
        <v>5.2142401507637715E-11</v>
      </c>
      <c r="Z47" s="2">
        <f t="shared" si="26"/>
        <v>2.8679703056866402E-12</v>
      </c>
      <c r="AA47" s="2">
        <f t="shared" si="26"/>
        <v>1.6109058531554867E-13</v>
      </c>
      <c r="AB47" s="2">
        <f t="shared" si="20"/>
        <v>0</v>
      </c>
      <c r="AC47" s="2">
        <f t="shared" si="20"/>
        <v>0</v>
      </c>
      <c r="AD47" s="2">
        <f t="shared" si="29"/>
        <v>44611740.651552469</v>
      </c>
      <c r="AE47" s="2">
        <f t="shared" si="29"/>
        <v>3432510.9817901123</v>
      </c>
      <c r="AF47" s="2">
        <f t="shared" si="29"/>
        <v>264718.49708878377</v>
      </c>
      <c r="AG47" s="2">
        <f t="shared" si="29"/>
        <v>20458.57069789408</v>
      </c>
      <c r="AH47" s="2">
        <f t="shared" si="29"/>
        <v>1584.1845297370969</v>
      </c>
      <c r="AI47" s="2">
        <f t="shared" si="29"/>
        <v>122.88712279157428</v>
      </c>
      <c r="AJ47" s="2">
        <f t="shared" si="29"/>
        <v>9.5480794710013281</v>
      </c>
      <c r="AK47" s="2">
        <f t="shared" si="29"/>
        <v>0.74298598884277456</v>
      </c>
      <c r="AL47" s="2">
        <f t="shared" si="29"/>
        <v>5.7896465132131647E-2</v>
      </c>
      <c r="AM47" s="2">
        <f t="shared" si="29"/>
        <v>4.5173869757207177E-3</v>
      </c>
      <c r="AN47" s="2">
        <f t="shared" si="29"/>
        <v>3.5289684709810326E-4</v>
      </c>
      <c r="AO47" s="2">
        <f t="shared" si="29"/>
        <v>2.7599343008703046E-5</v>
      </c>
      <c r="AP47" s="2">
        <f t="shared" si="29"/>
        <v>2.1607711881799867E-6</v>
      </c>
      <c r="AQ47" s="2">
        <f t="shared" si="29"/>
        <v>1.6933604051983327E-7</v>
      </c>
      <c r="AR47" s="2">
        <f t="shared" si="29"/>
        <v>1.328295470879197E-8</v>
      </c>
      <c r="AS47" s="2">
        <f t="shared" si="29"/>
        <v>1.0428479997020505E-9</v>
      </c>
      <c r="AT47" s="2">
        <f t="shared" si="28"/>
        <v>8.1942033123368968E-11</v>
      </c>
      <c r="AU47" s="2">
        <f t="shared" si="28"/>
        <v>6.4436512145215282E-12</v>
      </c>
      <c r="AV47" s="2">
        <f t="shared" si="28"/>
        <v>5.0708252393521573E-13</v>
      </c>
      <c r="AW47" s="2">
        <f t="shared" si="28"/>
        <v>3.9932802076629696E-14</v>
      </c>
      <c r="AX47" s="6">
        <f t="shared" si="30"/>
        <v>47.791653343695231</v>
      </c>
      <c r="AY47" s="6">
        <f t="shared" si="30"/>
        <v>50.307003519679185</v>
      </c>
      <c r="AZ47" s="6">
        <f t="shared" si="30"/>
        <v>52.822353695663146</v>
      </c>
      <c r="BA47" s="6">
        <f t="shared" si="30"/>
        <v>55.337703871647108</v>
      </c>
      <c r="BB47" s="6">
        <f t="shared" si="30"/>
        <v>57.853054047631062</v>
      </c>
      <c r="BC47" s="6">
        <f t="shared" si="30"/>
        <v>60.368404223615023</v>
      </c>
      <c r="BD47" s="6">
        <f t="shared" si="30"/>
        <v>62.883754399598985</v>
      </c>
      <c r="BE47" s="6">
        <f t="shared" si="30"/>
        <v>65.399104575582939</v>
      </c>
      <c r="BF47" s="6">
        <f t="shared" si="30"/>
        <v>67.914454751566907</v>
      </c>
      <c r="BG47" s="6">
        <f t="shared" si="30"/>
        <v>70.429804927550862</v>
      </c>
      <c r="BH47" s="6">
        <f t="shared" si="30"/>
        <v>72.94515510353483</v>
      </c>
      <c r="BI47" s="6">
        <f t="shared" si="30"/>
        <v>75.460505279518785</v>
      </c>
      <c r="BJ47" s="6">
        <f t="shared" si="30"/>
        <v>77.975855455502739</v>
      </c>
      <c r="BK47" s="6">
        <f t="shared" si="30"/>
        <v>80.491205631486707</v>
      </c>
      <c r="BL47" s="6">
        <f t="shared" si="30"/>
        <v>83.006555807470662</v>
      </c>
      <c r="BM47" s="6">
        <f t="shared" si="24"/>
        <v>85.521905983454616</v>
      </c>
      <c r="BN47" s="6">
        <f t="shared" si="24"/>
        <v>88.037256159438584</v>
      </c>
      <c r="BO47" s="6">
        <f t="shared" si="24"/>
        <v>90.552606335422539</v>
      </c>
      <c r="BP47" s="6">
        <f t="shared" si="24"/>
        <v>93.067956511406493</v>
      </c>
      <c r="BQ47" s="6">
        <f t="shared" si="24"/>
        <v>95.583306687390461</v>
      </c>
      <c r="BR47" s="2">
        <f t="shared" si="15"/>
        <v>2.8235280149640259E-6</v>
      </c>
      <c r="BS47" s="2">
        <f t="shared" si="15"/>
        <v>2.172475345793227E-7</v>
      </c>
      <c r="BT47" s="2">
        <f t="shared" si="15"/>
        <v>1.6754335392015169E-8</v>
      </c>
      <c r="BU47" s="2">
        <f t="shared" si="15"/>
        <v>1.2948462510554686E-9</v>
      </c>
      <c r="BV47" s="2">
        <f t="shared" si="15"/>
        <v>1.0026484379677008E-10</v>
      </c>
      <c r="BW47" s="2">
        <f t="shared" si="15"/>
        <v>7.7776660041412277E-12</v>
      </c>
      <c r="BX47" s="2">
        <f t="shared" si="15"/>
        <v>6.0430882743213426E-13</v>
      </c>
      <c r="BY47" s="2">
        <f t="shared" si="15"/>
        <v>4.7024429678646184E-14</v>
      </c>
      <c r="BZ47" s="2">
        <f t="shared" si="15"/>
        <v>3.664333236377353E-15</v>
      </c>
      <c r="CA47" s="2">
        <f t="shared" si="22"/>
        <v>2.8591056808908266E-16</v>
      </c>
      <c r="CB47" s="2">
        <f t="shared" si="22"/>
        <v>2.2335243487403174E-17</v>
      </c>
      <c r="CC47" s="2">
        <f t="shared" si="22"/>
        <v>1.7467938613163201E-18</v>
      </c>
      <c r="CD47" s="2">
        <f t="shared" si="22"/>
        <v>1.3675767013817249E-19</v>
      </c>
      <c r="CE47" s="2">
        <f t="shared" si="22"/>
        <v>1.0717470918983372E-20</v>
      </c>
      <c r="CF47" s="2">
        <f t="shared" si="22"/>
        <v>8.4069333599971008E-22</v>
      </c>
      <c r="CG47" s="2">
        <f t="shared" si="22"/>
        <v>6.6003037955833232E-23</v>
      </c>
      <c r="CH47" s="2">
        <f t="shared" si="22"/>
        <v>5.1862046280615675E-24</v>
      </c>
      <c r="CI47" s="2">
        <f t="shared" si="22"/>
        <v>4.0782602623554776E-25</v>
      </c>
      <c r="CJ47" s="2">
        <f t="shared" si="22"/>
        <v>3.2093830628811389E-26</v>
      </c>
      <c r="CK47" s="2">
        <f t="shared" si="22"/>
        <v>2.5273925364955591E-27</v>
      </c>
    </row>
    <row r="48" spans="1:89" x14ac:dyDescent="0.25">
      <c r="A48" s="5">
        <f t="shared" si="16"/>
        <v>52.5</v>
      </c>
      <c r="B48" s="5">
        <f t="shared" si="17"/>
        <v>130</v>
      </c>
      <c r="C48" s="8">
        <f t="shared" si="2"/>
        <v>403.16</v>
      </c>
      <c r="D48" s="2">
        <f t="shared" si="11"/>
        <v>6.3291139240506327E-14</v>
      </c>
      <c r="E48" s="2">
        <f t="shared" si="3"/>
        <v>0.22153299282598801</v>
      </c>
      <c r="F48" s="2">
        <f t="shared" si="12"/>
        <v>0.339484181515255</v>
      </c>
      <c r="G48" s="7">
        <f t="shared" si="4"/>
        <v>-0.46918045714397316</v>
      </c>
      <c r="H48" s="10"/>
      <c r="I48" s="6">
        <f t="shared" si="5"/>
        <v>130</v>
      </c>
      <c r="J48" s="2">
        <f t="shared" si="27"/>
        <v>0</v>
      </c>
      <c r="K48" s="2">
        <f t="shared" si="27"/>
        <v>0</v>
      </c>
      <c r="L48" s="2">
        <f t="shared" si="26"/>
        <v>0.01</v>
      </c>
      <c r="M48" s="2">
        <f t="shared" si="26"/>
        <v>0.02</v>
      </c>
      <c r="N48" s="2">
        <f t="shared" si="26"/>
        <v>0.02</v>
      </c>
      <c r="O48" s="2">
        <f t="shared" si="26"/>
        <v>0.03</v>
      </c>
      <c r="P48" s="2">
        <f t="shared" si="26"/>
        <v>6.9999986633803621E-2</v>
      </c>
      <c r="Q48" s="2">
        <f t="shared" si="26"/>
        <v>5.6538289662186401E-2</v>
      </c>
      <c r="R48" s="2">
        <f t="shared" si="26"/>
        <v>1.3920054771072827E-2</v>
      </c>
      <c r="S48" s="2">
        <f t="shared" si="26"/>
        <v>1.0026673350630822E-3</v>
      </c>
      <c r="T48" s="2">
        <f t="shared" si="26"/>
        <v>6.7771135154928169E-5</v>
      </c>
      <c r="U48" s="2">
        <f t="shared" si="26"/>
        <v>3.9286891830592199E-6</v>
      </c>
      <c r="V48" s="2">
        <f t="shared" si="26"/>
        <v>2.7422490646578091E-7</v>
      </c>
      <c r="W48" s="2">
        <f t="shared" si="26"/>
        <v>1.8768634773014268E-8</v>
      </c>
      <c r="X48" s="2">
        <f t="shared" si="26"/>
        <v>1.5000615283256025E-9</v>
      </c>
      <c r="Y48" s="2">
        <f t="shared" si="26"/>
        <v>9.9996561031545647E-11</v>
      </c>
      <c r="Z48" s="2">
        <f t="shared" si="26"/>
        <v>5.6040183604721963E-12</v>
      </c>
      <c r="AA48" s="2">
        <f t="shared" si="26"/>
        <v>3.2072122735371524E-13</v>
      </c>
      <c r="AB48" s="2">
        <f t="shared" si="20"/>
        <v>0</v>
      </c>
      <c r="AC48" s="2">
        <f t="shared" si="20"/>
        <v>0</v>
      </c>
      <c r="AD48" s="2">
        <f t="shared" si="29"/>
        <v>64603788.878496468</v>
      </c>
      <c r="AE48" s="2">
        <f t="shared" si="29"/>
        <v>5064719.6648996249</v>
      </c>
      <c r="AF48" s="2">
        <f t="shared" si="29"/>
        <v>397980.59938303044</v>
      </c>
      <c r="AG48" s="2">
        <f t="shared" si="29"/>
        <v>31339.10471005494</v>
      </c>
      <c r="AH48" s="2">
        <f t="shared" si="29"/>
        <v>2472.5799812150776</v>
      </c>
      <c r="AI48" s="2">
        <f t="shared" si="29"/>
        <v>195.42669609792702</v>
      </c>
      <c r="AJ48" s="2">
        <f t="shared" si="29"/>
        <v>15.471276938407577</v>
      </c>
      <c r="AK48" s="2">
        <f t="shared" si="29"/>
        <v>1.2266568896808188</v>
      </c>
      <c r="AL48" s="2">
        <f t="shared" si="29"/>
        <v>9.7392748500447199E-2</v>
      </c>
      <c r="AM48" s="2">
        <f t="shared" si="29"/>
        <v>7.7427233236756175E-3</v>
      </c>
      <c r="AN48" s="2">
        <f t="shared" si="29"/>
        <v>6.1629109703254122E-4</v>
      </c>
      <c r="AO48" s="2">
        <f t="shared" si="29"/>
        <v>4.910982065573638E-5</v>
      </c>
      <c r="AP48" s="2">
        <f t="shared" si="29"/>
        <v>3.9175063371731587E-6</v>
      </c>
      <c r="AQ48" s="2">
        <f t="shared" si="29"/>
        <v>3.1281062850624555E-7</v>
      </c>
      <c r="AR48" s="2">
        <f t="shared" si="29"/>
        <v>2.5001025749136533E-8</v>
      </c>
      <c r="AS48" s="2">
        <f t="shared" si="29"/>
        <v>1.9999312093811688E-9</v>
      </c>
      <c r="AT48" s="2">
        <f t="shared" si="28"/>
        <v>1.6011483601545592E-10</v>
      </c>
      <c r="AU48" s="2">
        <f t="shared" si="28"/>
        <v>1.2828844833791793E-11</v>
      </c>
      <c r="AV48" s="2">
        <f t="shared" si="28"/>
        <v>1.0286432041364711E-12</v>
      </c>
      <c r="AW48" s="2">
        <f t="shared" si="28"/>
        <v>8.253656743479432E-14</v>
      </c>
      <c r="AX48" s="6">
        <f t="shared" si="30"/>
        <v>47.43602540433843</v>
      </c>
      <c r="AY48" s="6">
        <f t="shared" si="30"/>
        <v>49.932658320356246</v>
      </c>
      <c r="AZ48" s="6">
        <f t="shared" si="30"/>
        <v>52.429291236374056</v>
      </c>
      <c r="BA48" s="6">
        <f t="shared" si="30"/>
        <v>54.925924152391865</v>
      </c>
      <c r="BB48" s="6">
        <f t="shared" si="30"/>
        <v>57.422557068409681</v>
      </c>
      <c r="BC48" s="6">
        <f t="shared" si="30"/>
        <v>59.91918998442749</v>
      </c>
      <c r="BD48" s="6">
        <f t="shared" si="30"/>
        <v>62.415822900445306</v>
      </c>
      <c r="BE48" s="6">
        <f t="shared" si="30"/>
        <v>64.912455816463108</v>
      </c>
      <c r="BF48" s="6">
        <f t="shared" si="30"/>
        <v>67.409088732480939</v>
      </c>
      <c r="BG48" s="6">
        <f t="shared" si="30"/>
        <v>69.905721648498741</v>
      </c>
      <c r="BH48" s="6">
        <f t="shared" si="30"/>
        <v>72.402354564516557</v>
      </c>
      <c r="BI48" s="6">
        <f t="shared" si="30"/>
        <v>74.898987480534373</v>
      </c>
      <c r="BJ48" s="6">
        <f t="shared" si="30"/>
        <v>77.395620396552189</v>
      </c>
      <c r="BK48" s="6">
        <f t="shared" si="30"/>
        <v>79.892253312569991</v>
      </c>
      <c r="BL48" s="6">
        <f t="shared" si="30"/>
        <v>82.388886228587808</v>
      </c>
      <c r="BM48" s="6">
        <f t="shared" si="24"/>
        <v>84.885519144605624</v>
      </c>
      <c r="BN48" s="6">
        <f t="shared" si="24"/>
        <v>87.382152060623426</v>
      </c>
      <c r="BO48" s="6">
        <f t="shared" si="24"/>
        <v>89.878784976641242</v>
      </c>
      <c r="BP48" s="6">
        <f t="shared" si="24"/>
        <v>92.375417892659058</v>
      </c>
      <c r="BQ48" s="6">
        <f t="shared" si="24"/>
        <v>94.87205080867686</v>
      </c>
      <c r="BR48" s="2">
        <f t="shared" si="15"/>
        <v>4.0888475229984561E-6</v>
      </c>
      <c r="BS48" s="2">
        <f t="shared" si="15"/>
        <v>3.2055188161157032E-7</v>
      </c>
      <c r="BT48" s="2">
        <f t="shared" si="15"/>
        <v>2.5188645663802933E-8</v>
      </c>
      <c r="BU48" s="2">
        <f t="shared" si="15"/>
        <v>1.9834876442302066E-9</v>
      </c>
      <c r="BV48" s="2">
        <f t="shared" si="15"/>
        <v>1.5649240401689543E-10</v>
      </c>
      <c r="BW48" s="2">
        <f t="shared" si="15"/>
        <v>1.2368778238720514E-11</v>
      </c>
      <c r="BX48" s="2">
        <f t="shared" si="15"/>
        <v>9.7919474309075755E-13</v>
      </c>
      <c r="BY48" s="2">
        <f t="shared" si="15"/>
        <v>7.763651201016797E-14</v>
      </c>
      <c r="BZ48" s="2">
        <f t="shared" si="15"/>
        <v>6.164098006523907E-15</v>
      </c>
      <c r="CA48" s="2">
        <f t="shared" si="22"/>
        <v>4.9004577998496235E-16</v>
      </c>
      <c r="CB48" s="2">
        <f t="shared" si="22"/>
        <v>3.9005765635152408E-17</v>
      </c>
      <c r="CC48" s="2">
        <f t="shared" si="22"/>
        <v>3.1082164972045055E-18</v>
      </c>
      <c r="CD48" s="2">
        <f t="shared" si="22"/>
        <v>2.4794343906179098E-19</v>
      </c>
      <c r="CE48" s="2">
        <f t="shared" si="22"/>
        <v>1.9798141044705668E-20</v>
      </c>
      <c r="CF48" s="2">
        <f t="shared" si="22"/>
        <v>1.5823434018443027E-21</v>
      </c>
      <c r="CG48" s="2">
        <f t="shared" si="22"/>
        <v>1.2657792464438504E-22</v>
      </c>
      <c r="CH48" s="2">
        <f t="shared" si="22"/>
        <v>1.0133850380725299E-23</v>
      </c>
      <c r="CI48" s="2">
        <f t="shared" si="22"/>
        <v>8.1195220467037463E-25</v>
      </c>
      <c r="CJ48" s="2">
        <f t="shared" si="22"/>
        <v>6.5104000261802232E-26</v>
      </c>
      <c r="CK48" s="2">
        <f t="shared" si="22"/>
        <v>5.2238333819490167E-27</v>
      </c>
    </row>
    <row r="49" spans="1:89" x14ac:dyDescent="0.25">
      <c r="A49" s="5">
        <f t="shared" si="16"/>
        <v>54</v>
      </c>
      <c r="B49" s="5">
        <f t="shared" si="17"/>
        <v>133</v>
      </c>
      <c r="C49" s="8">
        <f t="shared" si="2"/>
        <v>406.16</v>
      </c>
      <c r="D49" s="2">
        <f t="shared" si="11"/>
        <v>6.3291139240506327E-14</v>
      </c>
      <c r="E49" s="2">
        <f t="shared" si="3"/>
        <v>0.2436210416501825</v>
      </c>
      <c r="F49" s="2">
        <f t="shared" si="12"/>
        <v>0.36839404254370378</v>
      </c>
      <c r="G49" s="7">
        <f t="shared" si="4"/>
        <v>-0.43368740157865121</v>
      </c>
      <c r="H49" s="10"/>
      <c r="I49" s="6">
        <f t="shared" si="5"/>
        <v>133</v>
      </c>
      <c r="J49" s="2">
        <f t="shared" si="27"/>
        <v>0</v>
      </c>
      <c r="K49" s="2">
        <f t="shared" si="27"/>
        <v>0</v>
      </c>
      <c r="L49" s="2">
        <f t="shared" si="26"/>
        <v>0.01</v>
      </c>
      <c r="M49" s="2">
        <f t="shared" si="26"/>
        <v>0.02</v>
      </c>
      <c r="N49" s="2">
        <f t="shared" si="26"/>
        <v>0.02</v>
      </c>
      <c r="O49" s="2">
        <f t="shared" si="26"/>
        <v>0.03</v>
      </c>
      <c r="P49" s="2">
        <f t="shared" si="26"/>
        <v>6.9999999998918622E-2</v>
      </c>
      <c r="Q49" s="2">
        <f t="shared" si="26"/>
        <v>6.928583242702796E-2</v>
      </c>
      <c r="R49" s="2">
        <f t="shared" si="26"/>
        <v>2.2509875903375075E-2</v>
      </c>
      <c r="S49" s="2">
        <f t="shared" si="26"/>
        <v>1.7005018076307154E-3</v>
      </c>
      <c r="T49" s="2">
        <f t="shared" si="26"/>
        <v>1.1736927771963779E-4</v>
      </c>
      <c r="U49" s="2">
        <f t="shared" si="26"/>
        <v>6.932000302795061E-6</v>
      </c>
      <c r="V49" s="2">
        <f t="shared" si="26"/>
        <v>4.9287468417147382E-7</v>
      </c>
      <c r="W49" s="2">
        <f t="shared" si="26"/>
        <v>3.4361649878800194E-8</v>
      </c>
      <c r="X49" s="2">
        <f t="shared" si="26"/>
        <v>2.7974439897882062E-9</v>
      </c>
      <c r="Y49" s="2">
        <f t="shared" si="26"/>
        <v>1.899539026073427E-10</v>
      </c>
      <c r="Z49" s="2">
        <f t="shared" si="26"/>
        <v>1.0843601017107574E-11</v>
      </c>
      <c r="AA49" s="2">
        <f t="shared" si="26"/>
        <v>6.3213878576107165E-13</v>
      </c>
      <c r="AB49" s="2">
        <f t="shared" si="20"/>
        <v>0</v>
      </c>
      <c r="AC49" s="2">
        <f t="shared" si="20"/>
        <v>0</v>
      </c>
      <c r="AD49" s="2">
        <f t="shared" si="29"/>
        <v>93054463.088410243</v>
      </c>
      <c r="AE49" s="2">
        <f t="shared" si="29"/>
        <v>7431033.1482459791</v>
      </c>
      <c r="AF49" s="2">
        <f t="shared" si="29"/>
        <v>594798.32592883718</v>
      </c>
      <c r="AG49" s="2">
        <f t="shared" si="29"/>
        <v>47709.84624749895</v>
      </c>
      <c r="AH49" s="2">
        <f t="shared" si="29"/>
        <v>3834.2901865851236</v>
      </c>
      <c r="AI49" s="2">
        <f t="shared" si="29"/>
        <v>308.69625853979949</v>
      </c>
      <c r="AJ49" s="2">
        <f t="shared" si="29"/>
        <v>24.893511979463092</v>
      </c>
      <c r="AK49" s="2">
        <f t="shared" si="29"/>
        <v>2.0104596967762864</v>
      </c>
      <c r="AL49" s="2">
        <f t="shared" si="29"/>
        <v>0.16259639056349262</v>
      </c>
      <c r="AM49" s="2">
        <f t="shared" si="29"/>
        <v>1.3167090046868189E-2</v>
      </c>
      <c r="AN49" s="2">
        <f t="shared" si="29"/>
        <v>1.067563076548182E-3</v>
      </c>
      <c r="AO49" s="2">
        <f t="shared" si="29"/>
        <v>8.6653758113428451E-5</v>
      </c>
      <c r="AP49" s="2">
        <f t="shared" si="29"/>
        <v>7.0410917051592542E-6</v>
      </c>
      <c r="AQ49" s="2">
        <f t="shared" si="29"/>
        <v>5.7269432858219942E-7</v>
      </c>
      <c r="AR49" s="2">
        <f t="shared" si="29"/>
        <v>4.6624067626149359E-8</v>
      </c>
      <c r="AS49" s="2">
        <f t="shared" si="29"/>
        <v>3.7990780491968307E-9</v>
      </c>
      <c r="AT49" s="2">
        <f t="shared" si="28"/>
        <v>3.0981714200792681E-10</v>
      </c>
      <c r="AU49" s="2">
        <f t="shared" si="28"/>
        <v>2.5285527895332353E-11</v>
      </c>
      <c r="AV49" s="2">
        <f t="shared" si="28"/>
        <v>2.0651887009240242E-12</v>
      </c>
      <c r="AW49" s="2">
        <f t="shared" si="28"/>
        <v>1.6879197638717079E-13</v>
      </c>
      <c r="AX49" s="6">
        <f t="shared" si="30"/>
        <v>47.085650979941605</v>
      </c>
      <c r="AY49" s="6">
        <f t="shared" si="30"/>
        <v>49.56384313678064</v>
      </c>
      <c r="AZ49" s="6">
        <f t="shared" si="30"/>
        <v>52.042035293619669</v>
      </c>
      <c r="BA49" s="6">
        <f t="shared" si="30"/>
        <v>54.520227450458698</v>
      </c>
      <c r="BB49" s="6">
        <f t="shared" si="30"/>
        <v>56.998419607297734</v>
      </c>
      <c r="BC49" s="6">
        <f t="shared" si="30"/>
        <v>59.476611764136763</v>
      </c>
      <c r="BD49" s="6">
        <f t="shared" si="30"/>
        <v>61.954803920975792</v>
      </c>
      <c r="BE49" s="6">
        <f t="shared" si="30"/>
        <v>64.432996077814821</v>
      </c>
      <c r="BF49" s="6">
        <f t="shared" si="30"/>
        <v>66.911188234653864</v>
      </c>
      <c r="BG49" s="6">
        <f t="shared" si="30"/>
        <v>69.389380391492892</v>
      </c>
      <c r="BH49" s="6">
        <f t="shared" si="30"/>
        <v>71.867572548331935</v>
      </c>
      <c r="BI49" s="6">
        <f t="shared" si="30"/>
        <v>74.345764705170964</v>
      </c>
      <c r="BJ49" s="6">
        <f t="shared" si="30"/>
        <v>76.823956862009993</v>
      </c>
      <c r="BK49" s="6">
        <f t="shared" si="30"/>
        <v>79.302149018849022</v>
      </c>
      <c r="BL49" s="6">
        <f t="shared" si="30"/>
        <v>81.780341175688051</v>
      </c>
      <c r="BM49" s="6">
        <f t="shared" si="24"/>
        <v>84.25853333252708</v>
      </c>
      <c r="BN49" s="6">
        <f t="shared" si="24"/>
        <v>86.736725489366123</v>
      </c>
      <c r="BO49" s="6">
        <f t="shared" si="24"/>
        <v>89.214917646205151</v>
      </c>
      <c r="BP49" s="6">
        <f t="shared" si="24"/>
        <v>91.69310980304418</v>
      </c>
      <c r="BQ49" s="6">
        <f t="shared" si="24"/>
        <v>94.171301959883209</v>
      </c>
      <c r="BR49" s="2">
        <f t="shared" si="15"/>
        <v>5.889523105904391E-6</v>
      </c>
      <c r="BS49" s="2">
        <f t="shared" si="15"/>
        <v>4.7031855777273201E-7</v>
      </c>
      <c r="BT49" s="2">
        <f t="shared" si="15"/>
        <v>3.7645463799613485E-8</v>
      </c>
      <c r="BU49" s="2">
        <f t="shared" si="15"/>
        <v>3.0196105263469162E-9</v>
      </c>
      <c r="BV49" s="2">
        <f t="shared" si="15"/>
        <v>2.426765942301895E-10</v>
      </c>
      <c r="BW49" s="2">
        <f t="shared" si="15"/>
        <v>1.9537737886940289E-11</v>
      </c>
      <c r="BX49" s="2">
        <f t="shared" si="15"/>
        <v>1.5755387330309801E-12</v>
      </c>
      <c r="BY49" s="2">
        <f t="shared" si="15"/>
        <v>1.2724428461114693E-13</v>
      </c>
      <c r="BZ49" s="2">
        <f t="shared" si="15"/>
        <v>1.0290910795324249E-14</v>
      </c>
      <c r="CA49" s="2">
        <f t="shared" si="22"/>
        <v>8.3336012955411242E-16</v>
      </c>
      <c r="CB49" s="2">
        <f t="shared" si="22"/>
        <v>6.7567283326015751E-17</v>
      </c>
      <c r="CC49" s="2">
        <f t="shared" ref="CC49:CK77" si="31">$L$4*$C49*EXP((-BI49))*(1-(BI49^4+8.57333*BI49^3+18.05902*BI49^2+8.63476*BI49+0.26777)/(BI49^4+9.57332*BI49^3+25.63295*BI49^2+21.09965*BI49+3.958497))</f>
        <v>5.4844150704761556E-18</v>
      </c>
      <c r="CD49" s="2">
        <f t="shared" si="31"/>
        <v>4.4563871551660714E-19</v>
      </c>
      <c r="CE49" s="2">
        <f t="shared" si="31"/>
        <v>3.6246476492550849E-20</v>
      </c>
      <c r="CF49" s="2">
        <f t="shared" si="31"/>
        <v>2.9508903560856205E-21</v>
      </c>
      <c r="CG49" s="2">
        <f t="shared" si="31"/>
        <v>2.4044797779727501E-22</v>
      </c>
      <c r="CH49" s="2">
        <f t="shared" si="31"/>
        <v>1.9608679873919657E-23</v>
      </c>
      <c r="CI49" s="2">
        <f t="shared" si="31"/>
        <v>1.6003498667931947E-24</v>
      </c>
      <c r="CJ49" s="2">
        <f t="shared" si="31"/>
        <v>1.3070814562810304E-25</v>
      </c>
      <c r="CK49" s="2">
        <f t="shared" si="31"/>
        <v>1.0683036480200691E-26</v>
      </c>
    </row>
    <row r="50" spans="1:89" x14ac:dyDescent="0.25">
      <c r="A50" s="5">
        <f t="shared" si="16"/>
        <v>55.5</v>
      </c>
      <c r="B50" s="5">
        <f t="shared" si="17"/>
        <v>136</v>
      </c>
      <c r="C50" s="8">
        <f t="shared" si="2"/>
        <v>409.16</v>
      </c>
      <c r="D50" s="2">
        <f t="shared" si="11"/>
        <v>6.3291139240506327E-14</v>
      </c>
      <c r="E50" s="2">
        <f t="shared" si="3"/>
        <v>0.26546597182501186</v>
      </c>
      <c r="F50" s="2">
        <f t="shared" si="12"/>
        <v>0.39940637197976303</v>
      </c>
      <c r="G50" s="7">
        <f t="shared" si="4"/>
        <v>-0.39858501083843739</v>
      </c>
      <c r="H50" s="10"/>
      <c r="I50" s="6">
        <f t="shared" si="5"/>
        <v>136</v>
      </c>
      <c r="J50" s="2">
        <f t="shared" si="27"/>
        <v>0</v>
      </c>
      <c r="K50" s="2">
        <f t="shared" si="27"/>
        <v>0</v>
      </c>
      <c r="L50" s="2">
        <f t="shared" si="26"/>
        <v>0.01</v>
      </c>
      <c r="M50" s="2">
        <f t="shared" si="26"/>
        <v>0.02</v>
      </c>
      <c r="N50" s="2">
        <f t="shared" si="26"/>
        <v>0.02</v>
      </c>
      <c r="O50" s="2">
        <f t="shared" si="26"/>
        <v>0.03</v>
      </c>
      <c r="P50" s="2">
        <f t="shared" si="26"/>
        <v>7.0000000000000007E-2</v>
      </c>
      <c r="Q50" s="2">
        <f t="shared" si="26"/>
        <v>7.6964498028186529E-2</v>
      </c>
      <c r="R50" s="2">
        <f t="shared" si="26"/>
        <v>3.5429988806548143E-2</v>
      </c>
      <c r="S50" s="2">
        <f t="shared" si="26"/>
        <v>2.8567837327658609E-3</v>
      </c>
      <c r="T50" s="2">
        <f t="shared" si="26"/>
        <v>2.0162408036537128E-4</v>
      </c>
      <c r="U50" s="2">
        <f t="shared" si="26"/>
        <v>1.2130896957502913E-5</v>
      </c>
      <c r="V50" s="2">
        <f t="shared" si="26"/>
        <v>8.783701431347436E-7</v>
      </c>
      <c r="W50" s="2">
        <f t="shared" si="26"/>
        <v>6.2360530579397271E-8</v>
      </c>
      <c r="X50" s="2">
        <f t="shared" si="26"/>
        <v>5.1700029923829051E-9</v>
      </c>
      <c r="Y50" s="2">
        <f t="shared" si="26"/>
        <v>3.5749584958999493E-10</v>
      </c>
      <c r="Z50" s="2">
        <f t="shared" si="26"/>
        <v>2.0782106591177297E-11</v>
      </c>
      <c r="AA50" s="2">
        <f t="shared" ref="AA50:AC74" si="32">AA$6*(1-EXP((-AU50)))</f>
        <v>1.2337325605571437E-12</v>
      </c>
      <c r="AB50" s="2">
        <f t="shared" si="20"/>
        <v>0</v>
      </c>
      <c r="AC50" s="2">
        <f t="shared" si="20"/>
        <v>0</v>
      </c>
      <c r="AD50" s="2">
        <f t="shared" si="29"/>
        <v>133333020.79989578</v>
      </c>
      <c r="AE50" s="2">
        <f t="shared" si="29"/>
        <v>10842934.418700319</v>
      </c>
      <c r="AF50" s="2">
        <f t="shared" si="29"/>
        <v>883820.30042244564</v>
      </c>
      <c r="AG50" s="2">
        <f t="shared" si="29"/>
        <v>72193.550639559253</v>
      </c>
      <c r="AH50" s="2">
        <f t="shared" si="29"/>
        <v>5908.4166769944823</v>
      </c>
      <c r="AI50" s="2">
        <f t="shared" si="29"/>
        <v>484.40978208169014</v>
      </c>
      <c r="AJ50" s="2">
        <f t="shared" si="29"/>
        <v>39.779818808154673</v>
      </c>
      <c r="AK50" s="2">
        <f t="shared" si="29"/>
        <v>3.2716498295013325</v>
      </c>
      <c r="AL50" s="2">
        <f t="shared" si="29"/>
        <v>0.2694492064910502</v>
      </c>
      <c r="AM50" s="2">
        <f t="shared" si="29"/>
        <v>2.222031221494767E-2</v>
      </c>
      <c r="AN50" s="2">
        <f t="shared" si="29"/>
        <v>1.8346280865359026E-3</v>
      </c>
      <c r="AO50" s="2">
        <f t="shared" si="29"/>
        <v>1.5164770990151472E-4</v>
      </c>
      <c r="AP50" s="2">
        <f t="shared" si="29"/>
        <v>1.2548223630536622E-5</v>
      </c>
      <c r="AQ50" s="2">
        <f t="shared" si="29"/>
        <v>1.039342716390355E-6</v>
      </c>
      <c r="AR50" s="2">
        <f t="shared" si="29"/>
        <v>8.6166720280751436E-8</v>
      </c>
      <c r="AS50" s="2">
        <f t="shared" si="29"/>
        <v>7.1499170217373142E-9</v>
      </c>
      <c r="AT50" s="2">
        <f t="shared" si="28"/>
        <v>5.9377443723712932E-10</v>
      </c>
      <c r="AU50" s="2">
        <f t="shared" si="28"/>
        <v>4.9349327641123028E-11</v>
      </c>
      <c r="AV50" s="2">
        <f t="shared" si="28"/>
        <v>4.104516626384452E-12</v>
      </c>
      <c r="AW50" s="2">
        <f t="shared" si="28"/>
        <v>3.4162295972202706E-13</v>
      </c>
      <c r="AX50" s="6">
        <f t="shared" si="30"/>
        <v>46.740414512692055</v>
      </c>
      <c r="AY50" s="6">
        <f t="shared" si="30"/>
        <v>49.200436329149532</v>
      </c>
      <c r="AZ50" s="6">
        <f t="shared" si="30"/>
        <v>51.660458145607009</v>
      </c>
      <c r="BA50" s="6">
        <f t="shared" si="30"/>
        <v>54.120479962064486</v>
      </c>
      <c r="BB50" s="6">
        <f t="shared" si="30"/>
        <v>56.580501778521963</v>
      </c>
      <c r="BC50" s="6">
        <f t="shared" si="30"/>
        <v>59.04052359497944</v>
      </c>
      <c r="BD50" s="6">
        <f t="shared" si="30"/>
        <v>61.500545411436917</v>
      </c>
      <c r="BE50" s="6">
        <f t="shared" si="30"/>
        <v>63.960567227894394</v>
      </c>
      <c r="BF50" s="6">
        <f t="shared" si="30"/>
        <v>66.420589044351871</v>
      </c>
      <c r="BG50" s="6">
        <f t="shared" si="30"/>
        <v>68.880610860809355</v>
      </c>
      <c r="BH50" s="6">
        <f t="shared" si="30"/>
        <v>71.340632677266825</v>
      </c>
      <c r="BI50" s="6">
        <f t="shared" si="30"/>
        <v>73.800654493724309</v>
      </c>
      <c r="BJ50" s="6">
        <f t="shared" si="30"/>
        <v>76.260676310181779</v>
      </c>
      <c r="BK50" s="6">
        <f t="shared" si="30"/>
        <v>78.720698126639263</v>
      </c>
      <c r="BL50" s="6">
        <f t="shared" si="30"/>
        <v>81.180719943096733</v>
      </c>
      <c r="BM50" s="6">
        <f t="shared" si="24"/>
        <v>83.640741759554217</v>
      </c>
      <c r="BN50" s="6">
        <f t="shared" si="24"/>
        <v>86.100763576011687</v>
      </c>
      <c r="BO50" s="6">
        <f t="shared" si="24"/>
        <v>88.560785392469171</v>
      </c>
      <c r="BP50" s="6">
        <f t="shared" si="24"/>
        <v>91.020807208926641</v>
      </c>
      <c r="BQ50" s="6">
        <f t="shared" si="24"/>
        <v>93.480829025384111</v>
      </c>
      <c r="BR50" s="2">
        <f t="shared" si="15"/>
        <v>8.4387989104287919E-6</v>
      </c>
      <c r="BS50" s="2">
        <f t="shared" si="15"/>
        <v>6.8626167615591801E-7</v>
      </c>
      <c r="BT50" s="2">
        <f t="shared" si="15"/>
        <v>5.5937993830854521E-8</v>
      </c>
      <c r="BU50" s="2">
        <f t="shared" si="15"/>
        <v>4.5692120701482007E-9</v>
      </c>
      <c r="BV50" s="2">
        <f t="shared" si="15"/>
        <v>3.7395042273711097E-10</v>
      </c>
      <c r="BW50" s="2">
        <f t="shared" si="15"/>
        <v>3.0658846971870076E-11</v>
      </c>
      <c r="BX50" s="2">
        <f t="shared" si="15"/>
        <v>2.5177100513025988E-12</v>
      </c>
      <c r="BY50" s="2">
        <f t="shared" si="15"/>
        <v>2.0706644491020046E-13</v>
      </c>
      <c r="BZ50" s="2">
        <f t="shared" si="15"/>
        <v>1.7053747246435487E-14</v>
      </c>
      <c r="CA50" s="2">
        <f t="shared" si="15"/>
        <v>1.4063488743692695E-15</v>
      </c>
      <c r="CB50" s="2">
        <f t="shared" si="15"/>
        <v>1.1611570167966895E-16</v>
      </c>
      <c r="CC50" s="2">
        <f t="shared" si="31"/>
        <v>9.5979563228866796E-18</v>
      </c>
      <c r="CD50" s="2">
        <f t="shared" si="31"/>
        <v>7.9419136902150386E-19</v>
      </c>
      <c r="CE50" s="2">
        <f t="shared" si="31"/>
        <v>6.5781184581674616E-20</v>
      </c>
      <c r="CF50" s="2">
        <f t="shared" si="31"/>
        <v>5.4535898911870177E-21</v>
      </c>
      <c r="CG50" s="2">
        <f t="shared" si="31"/>
        <v>4.5252639378084991E-22</v>
      </c>
      <c r="CH50" s="2">
        <f t="shared" si="31"/>
        <v>3.7580660584628673E-23</v>
      </c>
      <c r="CI50" s="2">
        <f t="shared" si="31"/>
        <v>3.1233751671596933E-24</v>
      </c>
      <c r="CJ50" s="2">
        <f t="shared" si="31"/>
        <v>2.5977953331547189E-25</v>
      </c>
      <c r="CK50" s="2">
        <f t="shared" si="31"/>
        <v>2.1621706311520707E-26</v>
      </c>
    </row>
    <row r="51" spans="1:89" x14ac:dyDescent="0.25">
      <c r="A51" s="5">
        <f t="shared" si="16"/>
        <v>57</v>
      </c>
      <c r="B51" s="5">
        <f t="shared" si="17"/>
        <v>139</v>
      </c>
      <c r="C51" s="8">
        <f t="shared" si="2"/>
        <v>412.16</v>
      </c>
      <c r="D51" s="2">
        <f t="shared" si="11"/>
        <v>6.3291139240506327E-14</v>
      </c>
      <c r="E51" s="2">
        <f t="shared" si="3"/>
        <v>0.28842359441038412</v>
      </c>
      <c r="F51" s="2">
        <f t="shared" si="12"/>
        <v>0.43481583703207838</v>
      </c>
      <c r="G51" s="7">
        <f t="shared" si="4"/>
        <v>-0.36169464625459213</v>
      </c>
      <c r="H51" s="10"/>
      <c r="I51" s="6">
        <f t="shared" si="5"/>
        <v>139</v>
      </c>
      <c r="J51" s="2">
        <f t="shared" si="27"/>
        <v>0</v>
      </c>
      <c r="K51" s="2">
        <f t="shared" si="27"/>
        <v>0</v>
      </c>
      <c r="L51" s="2">
        <f t="shared" si="27"/>
        <v>0.01</v>
      </c>
      <c r="M51" s="2">
        <f t="shared" si="27"/>
        <v>0.02</v>
      </c>
      <c r="N51" s="2">
        <f t="shared" si="27"/>
        <v>0.02</v>
      </c>
      <c r="O51" s="2">
        <f t="shared" si="27"/>
        <v>0.03</v>
      </c>
      <c r="P51" s="2">
        <f t="shared" si="27"/>
        <v>7.0000000000000007E-2</v>
      </c>
      <c r="Q51" s="2">
        <f t="shared" si="27"/>
        <v>7.9595425124068794E-2</v>
      </c>
      <c r="R51" s="2">
        <f t="shared" si="27"/>
        <v>5.3712499746347266E-2</v>
      </c>
      <c r="S51" s="2">
        <f t="shared" si="27"/>
        <v>4.749348402259536E-3</v>
      </c>
      <c r="T51" s="2">
        <f t="shared" si="27"/>
        <v>3.4358798726747628E-4</v>
      </c>
      <c r="U51" s="2">
        <f t="shared" si="27"/>
        <v>2.1058341145945291E-5</v>
      </c>
      <c r="V51" s="2">
        <f t="shared" si="27"/>
        <v>1.5524222926055489E-6</v>
      </c>
      <c r="W51" s="2">
        <f t="shared" si="27"/>
        <v>1.1220773203923784E-7</v>
      </c>
      <c r="X51" s="2">
        <f t="shared" si="27"/>
        <v>9.4707107356484235E-9</v>
      </c>
      <c r="Y51" s="2">
        <f t="shared" si="27"/>
        <v>6.6671664855633141E-10</v>
      </c>
      <c r="Z51" s="2">
        <f t="shared" ref="Z51:Z75" si="33">Z$6*(1-EXP((-AT51)))</f>
        <v>3.945828719320588E-11</v>
      </c>
      <c r="AA51" s="2">
        <f t="shared" si="32"/>
        <v>2.3847784857977675E-12</v>
      </c>
      <c r="AB51" s="2">
        <f t="shared" si="32"/>
        <v>0</v>
      </c>
      <c r="AC51" s="2">
        <f t="shared" si="32"/>
        <v>0</v>
      </c>
      <c r="AD51" s="2">
        <f t="shared" si="29"/>
        <v>190067971.52673799</v>
      </c>
      <c r="AE51" s="2">
        <f t="shared" si="29"/>
        <v>15736215.381589776</v>
      </c>
      <c r="AF51" s="2">
        <f t="shared" si="29"/>
        <v>1305867.6201019315</v>
      </c>
      <c r="AG51" s="2">
        <f t="shared" si="29"/>
        <v>108596.2555875449</v>
      </c>
      <c r="AH51" s="2">
        <f t="shared" si="29"/>
        <v>9048.3300922133749</v>
      </c>
      <c r="AI51" s="2">
        <f t="shared" si="29"/>
        <v>755.25002105414239</v>
      </c>
      <c r="AJ51" s="2">
        <f t="shared" si="29"/>
        <v>63.142366173038127</v>
      </c>
      <c r="AK51" s="2">
        <f t="shared" si="29"/>
        <v>5.2869450869176369</v>
      </c>
      <c r="AL51" s="2">
        <f t="shared" si="29"/>
        <v>0.44329678378284487</v>
      </c>
      <c r="AM51" s="2">
        <f t="shared" si="29"/>
        <v>3.7217508126971124E-2</v>
      </c>
      <c r="AN51" s="2">
        <f t="shared" si="29"/>
        <v>3.1284155499334372E-3</v>
      </c>
      <c r="AO51" s="2">
        <f t="shared" si="29"/>
        <v>2.6326391522802083E-4</v>
      </c>
      <c r="AP51" s="2">
        <f t="shared" si="29"/>
        <v>2.2177707246414944E-5</v>
      </c>
      <c r="AQ51" s="2">
        <f t="shared" si="29"/>
        <v>1.8701306160080445E-6</v>
      </c>
      <c r="AR51" s="2">
        <f t="shared" si="29"/>
        <v>1.5784519140012074E-7</v>
      </c>
      <c r="AS51" s="2">
        <f t="shared" si="29"/>
        <v>1.3334333082552307E-8</v>
      </c>
      <c r="AT51" s="2">
        <f t="shared" si="28"/>
        <v>1.1273796308455445E-9</v>
      </c>
      <c r="AU51" s="2">
        <f t="shared" si="28"/>
        <v>9.5391177723514468E-11</v>
      </c>
      <c r="AV51" s="2">
        <f t="shared" si="28"/>
        <v>8.0773179018567642E-12</v>
      </c>
      <c r="AW51" s="2">
        <f t="shared" si="28"/>
        <v>6.8443199524616584E-13</v>
      </c>
      <c r="AX51" s="6">
        <f t="shared" si="30"/>
        <v>46.400203809232053</v>
      </c>
      <c r="AY51" s="6">
        <f t="shared" si="30"/>
        <v>48.842319799191635</v>
      </c>
      <c r="AZ51" s="6">
        <f t="shared" si="30"/>
        <v>51.284435789151217</v>
      </c>
      <c r="BA51" s="6">
        <f t="shared" si="30"/>
        <v>53.726551779110792</v>
      </c>
      <c r="BB51" s="6">
        <f t="shared" si="30"/>
        <v>56.168667769070375</v>
      </c>
      <c r="BC51" s="6">
        <f t="shared" si="30"/>
        <v>58.610783759029957</v>
      </c>
      <c r="BD51" s="6">
        <f t="shared" si="30"/>
        <v>61.052899748989539</v>
      </c>
      <c r="BE51" s="6">
        <f t="shared" si="30"/>
        <v>63.495015738949121</v>
      </c>
      <c r="BF51" s="6">
        <f t="shared" si="30"/>
        <v>65.93713172890871</v>
      </c>
      <c r="BG51" s="6">
        <f t="shared" si="30"/>
        <v>68.379247718868285</v>
      </c>
      <c r="BH51" s="6">
        <f t="shared" si="30"/>
        <v>70.821363708827874</v>
      </c>
      <c r="BI51" s="6">
        <f t="shared" si="30"/>
        <v>73.263479698787449</v>
      </c>
      <c r="BJ51" s="6">
        <f t="shared" si="30"/>
        <v>75.705595688747039</v>
      </c>
      <c r="BK51" s="6">
        <f t="shared" si="30"/>
        <v>78.147711678706614</v>
      </c>
      <c r="BL51" s="6">
        <f t="shared" si="30"/>
        <v>80.589827668666203</v>
      </c>
      <c r="BM51" s="6">
        <f t="shared" si="24"/>
        <v>83.031943658625778</v>
      </c>
      <c r="BN51" s="6">
        <f t="shared" si="24"/>
        <v>85.474059648585367</v>
      </c>
      <c r="BO51" s="6">
        <f t="shared" si="24"/>
        <v>87.916175638544942</v>
      </c>
      <c r="BP51" s="6">
        <f t="shared" si="24"/>
        <v>90.358291628504517</v>
      </c>
      <c r="BQ51" s="6">
        <f t="shared" si="24"/>
        <v>92.800407618464106</v>
      </c>
      <c r="BR51" s="2">
        <f t="shared" si="15"/>
        <v>1.2029618576684627E-5</v>
      </c>
      <c r="BS51" s="2">
        <f t="shared" si="15"/>
        <v>9.9596300292107349E-7</v>
      </c>
      <c r="BT51" s="2">
        <f t="shared" si="15"/>
        <v>8.2649849506771352E-8</v>
      </c>
      <c r="BU51" s="2">
        <f t="shared" si="15"/>
        <v>6.8731807377422292E-9</v>
      </c>
      <c r="BV51" s="2">
        <f t="shared" si="15"/>
        <v>5.7267911990286371E-10</v>
      </c>
      <c r="BW51" s="2">
        <f t="shared" si="15"/>
        <v>4.7800634248607559E-11</v>
      </c>
      <c r="BX51" s="2">
        <f t="shared" si="15"/>
        <v>3.9963522895863617E-12</v>
      </c>
      <c r="BY51" s="2">
        <f t="shared" si="15"/>
        <v>3.346167776580678E-13</v>
      </c>
      <c r="BZ51" s="2">
        <f t="shared" si="15"/>
        <v>2.8056758467435149E-14</v>
      </c>
      <c r="CA51" s="2">
        <f t="shared" si="15"/>
        <v>2.3555384890542984E-15</v>
      </c>
      <c r="CB51" s="2">
        <f t="shared" si="15"/>
        <v>1.980009841731838E-16</v>
      </c>
      <c r="CC51" s="2">
        <f t="shared" si="31"/>
        <v>1.6662273115703521E-17</v>
      </c>
      <c r="CD51" s="2">
        <f t="shared" si="31"/>
        <v>1.4036523573682329E-18</v>
      </c>
      <c r="CE51" s="2">
        <f t="shared" si="31"/>
        <v>1.1836269721570559E-19</v>
      </c>
      <c r="CF51" s="2">
        <f t="shared" si="31"/>
        <v>9.9902019873496314E-21</v>
      </c>
      <c r="CG51" s="2">
        <f t="shared" si="31"/>
        <v>8.4394513180711528E-22</v>
      </c>
      <c r="CH51" s="2">
        <f t="shared" si="31"/>
        <v>7.1353141192756218E-23</v>
      </c>
      <c r="CI51" s="2">
        <f t="shared" si="31"/>
        <v>6.0374163116148475E-24</v>
      </c>
      <c r="CJ51" s="2">
        <f t="shared" si="31"/>
        <v>5.1122265201625116E-25</v>
      </c>
      <c r="CK51" s="2">
        <f t="shared" si="31"/>
        <v>4.3318480711782652E-26</v>
      </c>
    </row>
    <row r="52" spans="1:89" x14ac:dyDescent="0.25">
      <c r="A52" s="5">
        <f t="shared" si="16"/>
        <v>58.5</v>
      </c>
      <c r="B52" s="5">
        <f t="shared" si="17"/>
        <v>142</v>
      </c>
      <c r="C52" s="8">
        <f t="shared" si="2"/>
        <v>415.16</v>
      </c>
      <c r="D52" s="2">
        <f t="shared" si="11"/>
        <v>6.3291139240506327E-14</v>
      </c>
      <c r="E52" s="2">
        <f t="shared" si="3"/>
        <v>0.3156940299962554</v>
      </c>
      <c r="F52" s="2">
        <f t="shared" si="12"/>
        <v>0.48097879792117126</v>
      </c>
      <c r="G52" s="7">
        <f t="shared" si="4"/>
        <v>-0.31787406738663693</v>
      </c>
      <c r="H52" s="10"/>
      <c r="I52" s="6">
        <f t="shared" si="5"/>
        <v>142</v>
      </c>
      <c r="J52" s="2">
        <f t="shared" si="27"/>
        <v>0</v>
      </c>
      <c r="K52" s="2">
        <f t="shared" si="27"/>
        <v>0</v>
      </c>
      <c r="L52" s="2">
        <f t="shared" si="27"/>
        <v>0.01</v>
      </c>
      <c r="M52" s="2">
        <f t="shared" si="27"/>
        <v>0.02</v>
      </c>
      <c r="N52" s="2">
        <f t="shared" si="27"/>
        <v>0.02</v>
      </c>
      <c r="O52" s="2">
        <f t="shared" si="27"/>
        <v>0.03</v>
      </c>
      <c r="P52" s="2">
        <f t="shared" si="27"/>
        <v>7.0000000000000007E-2</v>
      </c>
      <c r="Q52" s="2">
        <f t="shared" si="27"/>
        <v>7.9983483921637552E-2</v>
      </c>
      <c r="R52" s="2">
        <f t="shared" si="27"/>
        <v>7.7289936688158811E-2</v>
      </c>
      <c r="S52" s="2">
        <f t="shared" si="27"/>
        <v>7.800584518838906E-3</v>
      </c>
      <c r="T52" s="2">
        <f t="shared" si="27"/>
        <v>5.8081686699335998E-4</v>
      </c>
      <c r="U52" s="2">
        <f t="shared" si="27"/>
        <v>3.6267761758743686E-5</v>
      </c>
      <c r="V52" s="2">
        <f t="shared" si="27"/>
        <v>2.7215145803438649E-6</v>
      </c>
      <c r="W52" s="2">
        <f t="shared" si="27"/>
        <v>2.0021345777276876E-7</v>
      </c>
      <c r="X52" s="2">
        <f t="shared" si="27"/>
        <v>1.7199649084975731E-8</v>
      </c>
      <c r="Y52" s="2">
        <f t="shared" si="27"/>
        <v>1.2323794762458817E-9</v>
      </c>
      <c r="Z52" s="2">
        <f t="shared" si="33"/>
        <v>7.4234772218240154E-11</v>
      </c>
      <c r="AA52" s="2">
        <f t="shared" si="32"/>
        <v>4.5664971803915939E-12</v>
      </c>
      <c r="AB52" s="2">
        <f t="shared" si="32"/>
        <v>0</v>
      </c>
      <c r="AC52" s="2">
        <f t="shared" si="32"/>
        <v>0</v>
      </c>
      <c r="AD52" s="2">
        <f t="shared" si="29"/>
        <v>269586949.96532357</v>
      </c>
      <c r="AE52" s="2">
        <f t="shared" si="29"/>
        <v>22717475.230687939</v>
      </c>
      <c r="AF52" s="2">
        <f t="shared" si="29"/>
        <v>1918793.569560986</v>
      </c>
      <c r="AG52" s="2">
        <f t="shared" si="29"/>
        <v>162410.02346884453</v>
      </c>
      <c r="AH52" s="2">
        <f t="shared" si="29"/>
        <v>13773.201287650196</v>
      </c>
      <c r="AI52" s="2">
        <f t="shared" si="29"/>
        <v>1170.1063485303803</v>
      </c>
      <c r="AJ52" s="2">
        <f t="shared" si="29"/>
        <v>99.568797605928523</v>
      </c>
      <c r="AK52" s="2">
        <f t="shared" si="29"/>
        <v>8.485447561005298</v>
      </c>
      <c r="AL52" s="2">
        <f t="shared" si="29"/>
        <v>0.72415549669005119</v>
      </c>
      <c r="AM52" s="2">
        <f t="shared" si="29"/>
        <v>6.1880187026081564E-2</v>
      </c>
      <c r="AN52" s="2">
        <f t="shared" si="29"/>
        <v>5.2941426113379333E-3</v>
      </c>
      <c r="AO52" s="2">
        <f t="shared" si="29"/>
        <v>4.5344981481383194E-4</v>
      </c>
      <c r="AP52" s="2">
        <f t="shared" si="29"/>
        <v>3.8879535518585834E-5</v>
      </c>
      <c r="AQ52" s="2">
        <f t="shared" si="29"/>
        <v>3.336896530358633E-6</v>
      </c>
      <c r="AR52" s="2">
        <f t="shared" si="29"/>
        <v>2.8666085915440928E-7</v>
      </c>
      <c r="AS52" s="2">
        <f t="shared" si="29"/>
        <v>2.4647589824196117E-8</v>
      </c>
      <c r="AT52" s="2">
        <f t="shared" si="28"/>
        <v>2.1209935323045603E-9</v>
      </c>
      <c r="AU52" s="2">
        <f t="shared" si="28"/>
        <v>1.8265992161005461E-10</v>
      </c>
      <c r="AV52" s="2">
        <f t="shared" si="28"/>
        <v>1.5742294416240924E-11</v>
      </c>
      <c r="AW52" s="2">
        <f t="shared" si="28"/>
        <v>1.3576782668939856E-12</v>
      </c>
      <c r="AX52" s="6">
        <f t="shared" si="30"/>
        <v>46.064909919098859</v>
      </c>
      <c r="AY52" s="6">
        <f t="shared" si="30"/>
        <v>48.489378862209328</v>
      </c>
      <c r="AZ52" s="6">
        <f t="shared" si="30"/>
        <v>50.91384780531979</v>
      </c>
      <c r="BA52" s="6">
        <f t="shared" si="30"/>
        <v>53.338316748430259</v>
      </c>
      <c r="BB52" s="6">
        <f t="shared" si="30"/>
        <v>55.762785691540721</v>
      </c>
      <c r="BC52" s="6">
        <f t="shared" si="30"/>
        <v>58.18725463465119</v>
      </c>
      <c r="BD52" s="6">
        <f t="shared" si="30"/>
        <v>60.611723577761651</v>
      </c>
      <c r="BE52" s="6">
        <f t="shared" si="30"/>
        <v>63.03619252087212</v>
      </c>
      <c r="BF52" s="6">
        <f t="shared" si="30"/>
        <v>65.460661463982589</v>
      </c>
      <c r="BG52" s="6">
        <f t="shared" si="30"/>
        <v>67.885130407093058</v>
      </c>
      <c r="BH52" s="6">
        <f t="shared" si="30"/>
        <v>70.309599350203527</v>
      </c>
      <c r="BI52" s="6">
        <f t="shared" si="30"/>
        <v>72.734068293313996</v>
      </c>
      <c r="BJ52" s="6">
        <f t="shared" si="30"/>
        <v>75.158537236424465</v>
      </c>
      <c r="BK52" s="6">
        <f t="shared" si="30"/>
        <v>77.58300617953492</v>
      </c>
      <c r="BL52" s="6">
        <f t="shared" si="30"/>
        <v>80.007475122645388</v>
      </c>
      <c r="BM52" s="6">
        <f t="shared" si="24"/>
        <v>82.431944065755857</v>
      </c>
      <c r="BN52" s="6">
        <f t="shared" si="24"/>
        <v>84.856413008866326</v>
      </c>
      <c r="BO52" s="6">
        <f t="shared" si="24"/>
        <v>87.280881951976781</v>
      </c>
      <c r="BP52" s="6">
        <f t="shared" si="24"/>
        <v>89.70535089508725</v>
      </c>
      <c r="BQ52" s="6">
        <f t="shared" si="24"/>
        <v>92.129819838197719</v>
      </c>
      <c r="BR52" s="2">
        <f t="shared" si="15"/>
        <v>1.7062465313303967E-5</v>
      </c>
      <c r="BS52" s="2">
        <f t="shared" si="15"/>
        <v>1.4378148921045015E-6</v>
      </c>
      <c r="BT52" s="2">
        <f t="shared" si="15"/>
        <v>1.2144263111810392E-7</v>
      </c>
      <c r="BU52" s="2">
        <f t="shared" si="15"/>
        <v>1.0279115413773852E-8</v>
      </c>
      <c r="BV52" s="2">
        <f t="shared" si="15"/>
        <v>8.7172160062671314E-10</v>
      </c>
      <c r="BW52" s="2">
        <f t="shared" si="15"/>
        <v>7.405736383571122E-11</v>
      </c>
      <c r="BX52" s="2">
        <f t="shared" si="15"/>
        <v>6.301822633440184E-12</v>
      </c>
      <c r="BY52" s="2">
        <f t="shared" si="15"/>
        <v>5.3705364310665392E-13</v>
      </c>
      <c r="BZ52" s="2">
        <f t="shared" si="15"/>
        <v>4.5832626372954534E-14</v>
      </c>
      <c r="CA52" s="2">
        <f t="shared" si="15"/>
        <v>3.9164675333017946E-15</v>
      </c>
      <c r="CB52" s="2">
        <f t="shared" si="15"/>
        <v>3.350723171734684E-16</v>
      </c>
      <c r="CC52" s="2">
        <f t="shared" si="31"/>
        <v>2.8699355367970044E-17</v>
      </c>
      <c r="CD52" s="2">
        <f t="shared" si="31"/>
        <v>2.4607300961132257E-18</v>
      </c>
      <c r="CE52" s="2">
        <f t="shared" si="31"/>
        <v>2.1119598293409728E-19</v>
      </c>
      <c r="CF52" s="2">
        <f t="shared" si="31"/>
        <v>1.8143092351545111E-20</v>
      </c>
      <c r="CG52" s="2">
        <f t="shared" si="31"/>
        <v>1.5599740395060906E-21</v>
      </c>
      <c r="CH52" s="2">
        <f t="shared" si="31"/>
        <v>1.3424009698130152E-22</v>
      </c>
      <c r="CI52" s="2">
        <f t="shared" si="31"/>
        <v>1.1560754532281945E-23</v>
      </c>
      <c r="CJ52" s="2">
        <f t="shared" si="31"/>
        <v>9.9634774786334975E-25</v>
      </c>
      <c r="CK52" s="2">
        <f t="shared" si="31"/>
        <v>8.5929004233796551E-26</v>
      </c>
    </row>
    <row r="53" spans="1:89" x14ac:dyDescent="0.25">
      <c r="A53" s="5">
        <f t="shared" si="16"/>
        <v>60</v>
      </c>
      <c r="B53" s="5">
        <f t="shared" si="17"/>
        <v>145</v>
      </c>
      <c r="C53" s="8">
        <f t="shared" si="2"/>
        <v>418.16</v>
      </c>
      <c r="D53" s="2">
        <f t="shared" si="11"/>
        <v>6.3291139240506327E-14</v>
      </c>
      <c r="E53" s="2">
        <f t="shared" si="3"/>
        <v>0.34733114967770162</v>
      </c>
      <c r="F53" s="2">
        <f t="shared" si="12"/>
        <v>0.54070861688104599</v>
      </c>
      <c r="G53" s="7">
        <f t="shared" si="4"/>
        <v>-0.26703670933306695</v>
      </c>
      <c r="H53" s="10"/>
      <c r="I53" s="6">
        <f t="shared" si="5"/>
        <v>145</v>
      </c>
      <c r="J53" s="2">
        <f t="shared" si="27"/>
        <v>0</v>
      </c>
      <c r="K53" s="2">
        <f t="shared" si="27"/>
        <v>0</v>
      </c>
      <c r="L53" s="2">
        <f t="shared" si="27"/>
        <v>0.01</v>
      </c>
      <c r="M53" s="2">
        <f t="shared" si="27"/>
        <v>0.02</v>
      </c>
      <c r="N53" s="2">
        <f t="shared" si="27"/>
        <v>0.02</v>
      </c>
      <c r="O53" s="2">
        <f t="shared" si="27"/>
        <v>0.03</v>
      </c>
      <c r="P53" s="2">
        <f t="shared" si="27"/>
        <v>7.0000000000000007E-2</v>
      </c>
      <c r="Q53" s="2">
        <f t="shared" si="27"/>
        <v>7.9999893373669737E-2</v>
      </c>
      <c r="R53" s="2">
        <f t="shared" si="27"/>
        <v>0.10366672157681588</v>
      </c>
      <c r="S53" s="2">
        <f t="shared" si="27"/>
        <v>1.2623577049797389E-2</v>
      </c>
      <c r="T53" s="2">
        <f t="shared" si="27"/>
        <v>9.7385779420230186E-4</v>
      </c>
      <c r="U53" s="2">
        <f t="shared" si="27"/>
        <v>6.1978985775574811E-5</v>
      </c>
      <c r="V53" s="2">
        <f t="shared" si="27"/>
        <v>4.7331963329844137E-6</v>
      </c>
      <c r="W53" s="2">
        <f t="shared" si="27"/>
        <v>3.5432289239301081E-7</v>
      </c>
      <c r="X53" s="2">
        <f t="shared" si="27"/>
        <v>3.0972931586159548E-8</v>
      </c>
      <c r="Y53" s="2">
        <f t="shared" si="27"/>
        <v>2.2582050618336073E-9</v>
      </c>
      <c r="Z53" s="2">
        <f t="shared" si="33"/>
        <v>1.3841474133524656E-10</v>
      </c>
      <c r="AA53" s="2">
        <f t="shared" si="32"/>
        <v>8.6639140306488123E-12</v>
      </c>
      <c r="AB53" s="2">
        <f t="shared" si="32"/>
        <v>0</v>
      </c>
      <c r="AC53" s="2">
        <f t="shared" si="32"/>
        <v>0</v>
      </c>
      <c r="AD53" s="2">
        <f t="shared" si="29"/>
        <v>380499522.86471969</v>
      </c>
      <c r="AE53" s="2">
        <f t="shared" si="29"/>
        <v>32626853.097269125</v>
      </c>
      <c r="AF53" s="2">
        <f t="shared" si="29"/>
        <v>2804159.6428170558</v>
      </c>
      <c r="AG53" s="2">
        <f t="shared" si="29"/>
        <v>241516.17074828682</v>
      </c>
      <c r="AH53" s="2">
        <f t="shared" si="29"/>
        <v>20841.395186092137</v>
      </c>
      <c r="AI53" s="2">
        <f t="shared" si="29"/>
        <v>1801.6705897354504</v>
      </c>
      <c r="AJ53" s="2">
        <f t="shared" si="29"/>
        <v>156.00235906696696</v>
      </c>
      <c r="AK53" s="2">
        <f t="shared" si="29"/>
        <v>13.52820671076509</v>
      </c>
      <c r="AL53" s="2">
        <f t="shared" si="29"/>
        <v>1.1747748347455098</v>
      </c>
      <c r="AM53" s="2">
        <f t="shared" si="29"/>
        <v>0.10214838988922245</v>
      </c>
      <c r="AN53" s="2">
        <f t="shared" si="29"/>
        <v>8.8926755690706127E-3</v>
      </c>
      <c r="AO53" s="2">
        <f t="shared" si="29"/>
        <v>7.7503758624776573E-4</v>
      </c>
      <c r="AP53" s="2">
        <f t="shared" si="29"/>
        <v>6.7619376609736511E-5</v>
      </c>
      <c r="AQ53" s="2">
        <f t="shared" si="29"/>
        <v>5.9053989767375564E-6</v>
      </c>
      <c r="AR53" s="2">
        <f t="shared" si="29"/>
        <v>5.1621565966202017E-7</v>
      </c>
      <c r="AS53" s="2">
        <f t="shared" si="29"/>
        <v>4.5164102290477091E-8</v>
      </c>
      <c r="AT53" s="2">
        <f t="shared" si="28"/>
        <v>3.9547068964213459E-9</v>
      </c>
      <c r="AU53" s="2">
        <f t="shared" si="28"/>
        <v>3.4655658149367974E-10</v>
      </c>
      <c r="AV53" s="2">
        <f t="shared" si="28"/>
        <v>3.0391682536449969E-11</v>
      </c>
      <c r="AW53" s="2">
        <f t="shared" si="28"/>
        <v>2.667100121579438E-12</v>
      </c>
      <c r="AX53" s="6">
        <f t="shared" si="30"/>
        <v>45.734427018397461</v>
      </c>
      <c r="AY53" s="6">
        <f t="shared" si="30"/>
        <v>48.141502124628907</v>
      </c>
      <c r="AZ53" s="6">
        <f t="shared" si="30"/>
        <v>50.548577230860353</v>
      </c>
      <c r="BA53" s="6">
        <f t="shared" si="30"/>
        <v>52.955652337091799</v>
      </c>
      <c r="BB53" s="6">
        <f t="shared" si="30"/>
        <v>55.362727443323244</v>
      </c>
      <c r="BC53" s="6">
        <f t="shared" si="30"/>
        <v>57.769802549554683</v>
      </c>
      <c r="BD53" s="6">
        <f t="shared" si="30"/>
        <v>60.176877655786129</v>
      </c>
      <c r="BE53" s="6">
        <f t="shared" si="30"/>
        <v>62.583952762017574</v>
      </c>
      <c r="BF53" s="6">
        <f t="shared" si="30"/>
        <v>64.991027868249034</v>
      </c>
      <c r="BG53" s="6">
        <f t="shared" si="30"/>
        <v>67.39810297448048</v>
      </c>
      <c r="BH53" s="6">
        <f t="shared" si="30"/>
        <v>69.805178080711926</v>
      </c>
      <c r="BI53" s="6">
        <f t="shared" si="30"/>
        <v>72.212253186943357</v>
      </c>
      <c r="BJ53" s="6">
        <f t="shared" si="30"/>
        <v>74.619328293174803</v>
      </c>
      <c r="BK53" s="6">
        <f t="shared" si="30"/>
        <v>77.026403399406249</v>
      </c>
      <c r="BL53" s="6">
        <f t="shared" si="30"/>
        <v>79.433478505637694</v>
      </c>
      <c r="BM53" s="6">
        <f t="shared" si="30"/>
        <v>81.84055361186914</v>
      </c>
      <c r="BN53" s="6">
        <f t="shared" ref="BN53:BQ68" si="34">Z$8/$C53</f>
        <v>84.247628718100586</v>
      </c>
      <c r="BO53" s="6">
        <f t="shared" si="34"/>
        <v>86.654703824332032</v>
      </c>
      <c r="BP53" s="6">
        <f t="shared" si="34"/>
        <v>89.061778930563477</v>
      </c>
      <c r="BQ53" s="6">
        <f t="shared" si="34"/>
        <v>91.468854036794923</v>
      </c>
      <c r="BR53" s="2">
        <f t="shared" si="15"/>
        <v>2.4082248408202456E-5</v>
      </c>
      <c r="BS53" s="2">
        <f t="shared" si="15"/>
        <v>2.0649907064450829E-6</v>
      </c>
      <c r="BT53" s="2">
        <f t="shared" ref="BT53:CE80" si="35">$L$4*$C53*EXP((-AZ53))*(1-(AZ53^4+8.57333*AZ53^3+18.05902*AZ53^2+8.63476*AZ53+0.26777)/(AZ53^4+9.57332*AZ53^3+25.63295*AZ53^2+21.09965*AZ53+3.958497))</f>
        <v>1.7747845853937416E-7</v>
      </c>
      <c r="BU53" s="2">
        <f t="shared" si="35"/>
        <v>1.5285833596017035E-8</v>
      </c>
      <c r="BV53" s="2">
        <f t="shared" si="35"/>
        <v>1.3190756448318992E-9</v>
      </c>
      <c r="BW53" s="2">
        <f t="shared" si="35"/>
        <v>1.1402978416514604E-10</v>
      </c>
      <c r="BX53" s="2">
        <f t="shared" si="35"/>
        <v>9.8735670297084387E-12</v>
      </c>
      <c r="BY53" s="2">
        <f t="shared" si="35"/>
        <v>8.5621561461043819E-13</v>
      </c>
      <c r="BZ53" s="2">
        <f t="shared" si="35"/>
        <v>7.4352837642287362E-14</v>
      </c>
      <c r="CA53" s="2">
        <f t="shared" si="35"/>
        <v>6.4650879676778001E-15</v>
      </c>
      <c r="CB53" s="2">
        <f t="shared" si="35"/>
        <v>5.6282756766287844E-16</v>
      </c>
      <c r="CC53" s="2">
        <f t="shared" si="31"/>
        <v>4.9053011787839267E-17</v>
      </c>
      <c r="CD53" s="2">
        <f t="shared" si="31"/>
        <v>4.2797073803632686E-18</v>
      </c>
      <c r="CE53" s="2">
        <f t="shared" si="31"/>
        <v>3.7375942890744685E-19</v>
      </c>
      <c r="CF53" s="2">
        <f t="shared" si="31"/>
        <v>3.2671877193798968E-20</v>
      </c>
      <c r="CG53" s="2">
        <f t="shared" si="31"/>
        <v>2.8584874867390634E-21</v>
      </c>
      <c r="CH53" s="2">
        <f t="shared" si="31"/>
        <v>2.5029790483679425E-22</v>
      </c>
      <c r="CI53" s="2">
        <f t="shared" si="31"/>
        <v>2.193396085403037E-23</v>
      </c>
      <c r="CJ53" s="2">
        <f t="shared" si="31"/>
        <v>1.9235242111677194E-24</v>
      </c>
      <c r="CK53" s="2">
        <f t="shared" si="31"/>
        <v>1.6880380516325557E-25</v>
      </c>
    </row>
    <row r="54" spans="1:89" x14ac:dyDescent="0.25">
      <c r="A54" s="5">
        <f t="shared" si="16"/>
        <v>61.5</v>
      </c>
      <c r="B54" s="5">
        <f t="shared" si="17"/>
        <v>148</v>
      </c>
      <c r="C54" s="8">
        <f t="shared" si="2"/>
        <v>421.16</v>
      </c>
      <c r="D54" s="2">
        <f t="shared" si="11"/>
        <v>6.3291139240506327E-14</v>
      </c>
      <c r="E54" s="2">
        <f t="shared" si="3"/>
        <v>0.37918007613488586</v>
      </c>
      <c r="F54" s="2">
        <f t="shared" si="12"/>
        <v>0.60833247152802283</v>
      </c>
      <c r="G54" s="7">
        <f t="shared" si="4"/>
        <v>-0.21585900117794582</v>
      </c>
      <c r="H54" s="10"/>
      <c r="I54" s="6">
        <f t="shared" si="5"/>
        <v>148</v>
      </c>
      <c r="J54" s="2">
        <f t="shared" si="27"/>
        <v>0</v>
      </c>
      <c r="K54" s="2">
        <f t="shared" si="27"/>
        <v>0</v>
      </c>
      <c r="L54" s="2">
        <f t="shared" si="27"/>
        <v>0.01</v>
      </c>
      <c r="M54" s="2">
        <f t="shared" si="27"/>
        <v>0.02</v>
      </c>
      <c r="N54" s="2">
        <f t="shared" si="27"/>
        <v>0.02</v>
      </c>
      <c r="O54" s="2">
        <f t="shared" si="27"/>
        <v>0.03</v>
      </c>
      <c r="P54" s="2">
        <f t="shared" si="27"/>
        <v>7.0000000000000007E-2</v>
      </c>
      <c r="Q54" s="2">
        <f t="shared" si="27"/>
        <v>7.9999999960424381E-2</v>
      </c>
      <c r="R54" s="2">
        <f t="shared" si="27"/>
        <v>0.12740479222897563</v>
      </c>
      <c r="S54" s="2">
        <f t="shared" si="27"/>
        <v>2.0042198623892268E-2</v>
      </c>
      <c r="T54" s="2">
        <f t="shared" si="27"/>
        <v>1.6191247767340388E-3</v>
      </c>
      <c r="U54" s="2">
        <f t="shared" si="27"/>
        <v>1.0511086598358866E-4</v>
      </c>
      <c r="V54" s="2">
        <f t="shared" si="27"/>
        <v>8.167951093641657E-6</v>
      </c>
      <c r="W54" s="2">
        <f t="shared" si="27"/>
        <v>6.2203711541641833E-7</v>
      </c>
      <c r="X54" s="2">
        <f t="shared" si="27"/>
        <v>5.5315766380736871E-8</v>
      </c>
      <c r="Y54" s="2">
        <f t="shared" si="27"/>
        <v>4.1027835517848391E-9</v>
      </c>
      <c r="Z54" s="2">
        <f t="shared" si="33"/>
        <v>2.5582677254387679E-10</v>
      </c>
      <c r="AA54" s="2">
        <f t="shared" si="32"/>
        <v>1.6290188642464898E-11</v>
      </c>
      <c r="AB54" s="2">
        <f t="shared" si="32"/>
        <v>0</v>
      </c>
      <c r="AC54" s="2">
        <f t="shared" si="32"/>
        <v>0</v>
      </c>
      <c r="AD54" s="2">
        <f t="shared" si="29"/>
        <v>534465887.39596879</v>
      </c>
      <c r="AE54" s="2">
        <f t="shared" si="29"/>
        <v>46622258.904910579</v>
      </c>
      <c r="AF54" s="2">
        <f t="shared" si="29"/>
        <v>4076360.5693655126</v>
      </c>
      <c r="AG54" s="2">
        <f t="shared" si="29"/>
        <v>357163.73353740072</v>
      </c>
      <c r="AH54" s="2">
        <f t="shared" si="29"/>
        <v>31354.42317282343</v>
      </c>
      <c r="AI54" s="2">
        <f t="shared" si="29"/>
        <v>2757.3884634910519</v>
      </c>
      <c r="AJ54" s="2">
        <f t="shared" si="29"/>
        <v>242.88682589813106</v>
      </c>
      <c r="AK54" s="2">
        <f t="shared" si="29"/>
        <v>21.427079315176332</v>
      </c>
      <c r="AL54" s="2">
        <f t="shared" si="29"/>
        <v>1.8928974558327432</v>
      </c>
      <c r="AM54" s="2">
        <f t="shared" si="29"/>
        <v>0.1674377821191872</v>
      </c>
      <c r="AN54" s="2">
        <f t="shared" si="29"/>
        <v>1.482872018174048E-2</v>
      </c>
      <c r="AO54" s="2">
        <f t="shared" si="29"/>
        <v>1.3147497295728497E-3</v>
      </c>
      <c r="AP54" s="2">
        <f t="shared" si="29"/>
        <v>1.1669182384951236E-4</v>
      </c>
      <c r="AQ54" s="2">
        <f t="shared" si="29"/>
        <v>1.0367338997628021E-5</v>
      </c>
      <c r="AR54" s="2">
        <f t="shared" si="29"/>
        <v>9.2192986463277938E-7</v>
      </c>
      <c r="AS54" s="2">
        <f t="shared" si="29"/>
        <v>8.2055674443167544E-8</v>
      </c>
      <c r="AT54" s="2">
        <f t="shared" si="28"/>
        <v>7.3093364342321657E-9</v>
      </c>
      <c r="AU54" s="2">
        <f t="shared" si="28"/>
        <v>6.5160755335106772E-10</v>
      </c>
      <c r="AV54" s="2">
        <f t="shared" si="28"/>
        <v>5.8131953002451835E-11</v>
      </c>
      <c r="AW54" s="2">
        <f t="shared" si="28"/>
        <v>5.1897640067215434E-12</v>
      </c>
      <c r="AX54" s="6">
        <f t="shared" si="30"/>
        <v>45.40865229844497</v>
      </c>
      <c r="AY54" s="6">
        <f t="shared" si="30"/>
        <v>47.798581366784177</v>
      </c>
      <c r="AZ54" s="6">
        <f t="shared" si="30"/>
        <v>50.188510435123384</v>
      </c>
      <c r="BA54" s="6">
        <f t="shared" si="30"/>
        <v>52.57843950346259</v>
      </c>
      <c r="BB54" s="6">
        <f t="shared" si="30"/>
        <v>54.968368571801804</v>
      </c>
      <c r="BC54" s="6">
        <f t="shared" si="30"/>
        <v>57.358297640141011</v>
      </c>
      <c r="BD54" s="6">
        <f t="shared" si="30"/>
        <v>59.748226708480217</v>
      </c>
      <c r="BE54" s="6">
        <f t="shared" si="30"/>
        <v>62.138155776819424</v>
      </c>
      <c r="BF54" s="6">
        <f t="shared" si="30"/>
        <v>64.528084845158645</v>
      </c>
      <c r="BG54" s="6">
        <f t="shared" si="30"/>
        <v>66.918013913497845</v>
      </c>
      <c r="BH54" s="6">
        <f t="shared" si="30"/>
        <v>69.307942981837058</v>
      </c>
      <c r="BI54" s="6">
        <f t="shared" si="30"/>
        <v>71.697872050176272</v>
      </c>
      <c r="BJ54" s="6">
        <f t="shared" si="30"/>
        <v>74.087801118515472</v>
      </c>
      <c r="BK54" s="6">
        <f t="shared" si="30"/>
        <v>76.477730186854686</v>
      </c>
      <c r="BL54" s="6">
        <f t="shared" si="30"/>
        <v>78.8676592551939</v>
      </c>
      <c r="BM54" s="6">
        <f t="shared" si="30"/>
        <v>81.257588323533099</v>
      </c>
      <c r="BN54" s="6">
        <f t="shared" si="34"/>
        <v>83.647517391872313</v>
      </c>
      <c r="BO54" s="6">
        <f t="shared" si="34"/>
        <v>86.037446460211513</v>
      </c>
      <c r="BP54" s="6">
        <f t="shared" si="34"/>
        <v>88.427375528550726</v>
      </c>
      <c r="BQ54" s="6">
        <f t="shared" si="34"/>
        <v>90.81730459688994</v>
      </c>
      <c r="BR54" s="2">
        <f t="shared" ref="BR54:BY102" si="36">$L$4*$C54*EXP((-AX54))*(1-(AX54^4+8.57333*AX54^3+18.05902*AX54^2+8.63476*AX54+0.26777)/(AX54^4+9.57332*AX54^3+25.63295*AX54^2+21.09965*AX54+3.958497))</f>
        <v>3.3826955024104298E-5</v>
      </c>
      <c r="BS54" s="2">
        <f t="shared" si="36"/>
        <v>2.9507758841439092E-6</v>
      </c>
      <c r="BT54" s="2">
        <f t="shared" si="35"/>
        <v>2.5799750452345371E-7</v>
      </c>
      <c r="BU54" s="2">
        <f t="shared" si="35"/>
        <v>2.260529959532804E-8</v>
      </c>
      <c r="BV54" s="2">
        <f t="shared" si="35"/>
        <v>1.9844571629794493E-9</v>
      </c>
      <c r="BW54" s="2">
        <f t="shared" si="35"/>
        <v>1.7451825718765247E-10</v>
      </c>
      <c r="BX54" s="2">
        <f t="shared" si="35"/>
        <v>1.5372583917756798E-11</v>
      </c>
      <c r="BY54" s="2">
        <f t="shared" si="35"/>
        <v>1.3561442604592509E-12</v>
      </c>
      <c r="BZ54" s="2">
        <f t="shared" si="35"/>
        <v>1.1980363644527682E-13</v>
      </c>
      <c r="CA54" s="2">
        <f t="shared" si="35"/>
        <v>1.059732798223253E-14</v>
      </c>
      <c r="CB54" s="2">
        <f t="shared" si="35"/>
        <v>9.3852659378122441E-16</v>
      </c>
      <c r="CC54" s="2">
        <f t="shared" si="31"/>
        <v>8.3212008200819267E-17</v>
      </c>
      <c r="CD54" s="2">
        <f t="shared" si="31"/>
        <v>7.3855584714883217E-18</v>
      </c>
      <c r="CE54" s="2">
        <f t="shared" si="31"/>
        <v>6.5616069605241302E-19</v>
      </c>
      <c r="CF54" s="2">
        <f t="shared" si="31"/>
        <v>5.8349991432454612E-20</v>
      </c>
      <c r="CG54" s="2">
        <f t="shared" si="31"/>
        <v>5.1933971166561807E-21</v>
      </c>
      <c r="CH54" s="2">
        <f t="shared" si="31"/>
        <v>4.6261623001469421E-22</v>
      </c>
      <c r="CI54" s="2">
        <f t="shared" si="31"/>
        <v>4.1240984389308094E-23</v>
      </c>
      <c r="CJ54" s="2">
        <f t="shared" si="31"/>
        <v>3.6792375318007491E-24</v>
      </c>
      <c r="CK54" s="2">
        <f t="shared" si="31"/>
        <v>3.2846607637478121E-25</v>
      </c>
    </row>
    <row r="55" spans="1:89" x14ac:dyDescent="0.25">
      <c r="A55" s="5">
        <f t="shared" si="16"/>
        <v>63</v>
      </c>
      <c r="B55" s="5">
        <f t="shared" si="17"/>
        <v>151</v>
      </c>
      <c r="C55" s="8">
        <f t="shared" si="2"/>
        <v>424.16</v>
      </c>
      <c r="D55" s="2">
        <f t="shared" si="11"/>
        <v>6.3291139240506327E-14</v>
      </c>
      <c r="E55" s="2">
        <f t="shared" si="3"/>
        <v>0.40662657226001381</v>
      </c>
      <c r="F55" s="2">
        <f t="shared" si="12"/>
        <v>0.67335561741088479</v>
      </c>
      <c r="G55" s="7">
        <f t="shared" si="4"/>
        <v>-0.17175551246347423</v>
      </c>
      <c r="H55" s="10"/>
      <c r="I55" s="6">
        <f t="shared" si="5"/>
        <v>151</v>
      </c>
      <c r="J55" s="2">
        <f t="shared" si="27"/>
        <v>0</v>
      </c>
      <c r="K55" s="2">
        <f t="shared" si="27"/>
        <v>0</v>
      </c>
      <c r="L55" s="2">
        <f t="shared" si="27"/>
        <v>0.01</v>
      </c>
      <c r="M55" s="2">
        <f t="shared" si="27"/>
        <v>0.02</v>
      </c>
      <c r="N55" s="2">
        <f t="shared" si="27"/>
        <v>0.02</v>
      </c>
      <c r="O55" s="2">
        <f t="shared" si="27"/>
        <v>0.03</v>
      </c>
      <c r="P55" s="2">
        <f t="shared" si="27"/>
        <v>7.0000000000000007E-2</v>
      </c>
      <c r="Q55" s="2">
        <f t="shared" si="27"/>
        <v>7.9999999999999821E-2</v>
      </c>
      <c r="R55" s="2">
        <f t="shared" si="27"/>
        <v>0.14275107909974341</v>
      </c>
      <c r="S55" s="2">
        <f t="shared" si="27"/>
        <v>3.1015628588358546E-2</v>
      </c>
      <c r="T55" s="2">
        <f t="shared" si="27"/>
        <v>2.6677705998094281E-3</v>
      </c>
      <c r="U55" s="2">
        <f t="shared" si="27"/>
        <v>1.7691663748540699E-4</v>
      </c>
      <c r="V55" s="2">
        <f t="shared" si="27"/>
        <v>1.3987977656696461E-5</v>
      </c>
      <c r="W55" s="2">
        <f t="shared" si="27"/>
        <v>1.0834726197561649E-6</v>
      </c>
      <c r="X55" s="2">
        <f t="shared" si="27"/>
        <v>9.7993080236946636E-8</v>
      </c>
      <c r="Y55" s="2">
        <f t="shared" si="27"/>
        <v>7.3921098908691366E-9</v>
      </c>
      <c r="Z55" s="2">
        <f t="shared" si="33"/>
        <v>4.6879059911741904E-10</v>
      </c>
      <c r="AA55" s="2">
        <f t="shared" si="32"/>
        <v>3.0360014502406331E-11</v>
      </c>
      <c r="AB55" s="2">
        <f t="shared" si="32"/>
        <v>0</v>
      </c>
      <c r="AC55" s="2">
        <f t="shared" si="32"/>
        <v>0</v>
      </c>
      <c r="AD55" s="2">
        <f t="shared" si="29"/>
        <v>747206274.98030436</v>
      </c>
      <c r="AE55" s="2">
        <f t="shared" si="29"/>
        <v>66291941.757253498</v>
      </c>
      <c r="AF55" s="2">
        <f t="shared" si="29"/>
        <v>5895035.3527145293</v>
      </c>
      <c r="AG55" s="2">
        <f t="shared" si="29"/>
        <v>525323.85145051766</v>
      </c>
      <c r="AH55" s="2">
        <f t="shared" si="29"/>
        <v>46903.37884623804</v>
      </c>
      <c r="AI55" s="2">
        <f t="shared" si="29"/>
        <v>4195.1594167128678</v>
      </c>
      <c r="AJ55" s="2">
        <f t="shared" si="29"/>
        <v>375.8368548600597</v>
      </c>
      <c r="AK55" s="2">
        <f t="shared" si="29"/>
        <v>33.721198263407089</v>
      </c>
      <c r="AL55" s="2">
        <f t="shared" si="29"/>
        <v>3.0297826776515655</v>
      </c>
      <c r="AM55" s="2">
        <f t="shared" si="29"/>
        <v>0.27257247731178291</v>
      </c>
      <c r="AN55" s="2">
        <f t="shared" si="29"/>
        <v>2.455139406040175E-2</v>
      </c>
      <c r="AO55" s="2">
        <f t="shared" si="29"/>
        <v>2.2139068528101652E-3</v>
      </c>
      <c r="AP55" s="2">
        <f t="shared" si="29"/>
        <v>1.9984822056391655E-4</v>
      </c>
      <c r="AQ55" s="2">
        <f t="shared" si="29"/>
        <v>1.8058040041330226E-5</v>
      </c>
      <c r="AR55" s="2">
        <f t="shared" si="29"/>
        <v>1.6332193376290385E-6</v>
      </c>
      <c r="AS55" s="2">
        <f t="shared" si="29"/>
        <v>1.4784220871865038E-7</v>
      </c>
      <c r="AT55" s="2">
        <f t="shared" si="28"/>
        <v>1.3394017221308318E-8</v>
      </c>
      <c r="AU55" s="2">
        <f t="shared" si="28"/>
        <v>1.2144006293650665E-9</v>
      </c>
      <c r="AV55" s="2">
        <f t="shared" si="28"/>
        <v>1.1018783826819361E-10</v>
      </c>
      <c r="AW55" s="2">
        <f t="shared" si="28"/>
        <v>1.000481688679822E-11</v>
      </c>
      <c r="AX55" s="6">
        <f t="shared" si="30"/>
        <v>45.087485859140614</v>
      </c>
      <c r="AY55" s="6">
        <f t="shared" si="30"/>
        <v>47.46051143067433</v>
      </c>
      <c r="AZ55" s="6">
        <f t="shared" si="30"/>
        <v>49.833537002208047</v>
      </c>
      <c r="BA55" s="6">
        <f t="shared" si="30"/>
        <v>52.206562573741763</v>
      </c>
      <c r="BB55" s="6">
        <f t="shared" si="30"/>
        <v>54.57958814527548</v>
      </c>
      <c r="BC55" s="6">
        <f t="shared" si="30"/>
        <v>56.952613716809196</v>
      </c>
      <c r="BD55" s="6">
        <f t="shared" si="30"/>
        <v>59.325639288342913</v>
      </c>
      <c r="BE55" s="6">
        <f t="shared" si="30"/>
        <v>61.698664859876622</v>
      </c>
      <c r="BF55" s="6">
        <f t="shared" si="30"/>
        <v>64.071690431410346</v>
      </c>
      <c r="BG55" s="6">
        <f t="shared" si="30"/>
        <v>66.444716002944062</v>
      </c>
      <c r="BH55" s="6">
        <f t="shared" si="30"/>
        <v>68.817741574477779</v>
      </c>
      <c r="BI55" s="6">
        <f t="shared" si="30"/>
        <v>71.190767146011495</v>
      </c>
      <c r="BJ55" s="6">
        <f t="shared" si="30"/>
        <v>73.563792717545212</v>
      </c>
      <c r="BK55" s="6">
        <f t="shared" si="30"/>
        <v>75.936818289078929</v>
      </c>
      <c r="BL55" s="6">
        <f t="shared" si="30"/>
        <v>78.309843860612645</v>
      </c>
      <c r="BM55" s="6">
        <f t="shared" si="30"/>
        <v>80.682869432146362</v>
      </c>
      <c r="BN55" s="6">
        <f t="shared" si="34"/>
        <v>83.055895003680078</v>
      </c>
      <c r="BO55" s="6">
        <f t="shared" si="34"/>
        <v>85.428920575213795</v>
      </c>
      <c r="BP55" s="6">
        <f t="shared" si="34"/>
        <v>87.801946146747511</v>
      </c>
      <c r="BQ55" s="6">
        <f t="shared" si="34"/>
        <v>90.174971718281228</v>
      </c>
      <c r="BR55" s="2">
        <f t="shared" si="36"/>
        <v>4.7291536516783764E-5</v>
      </c>
      <c r="BS55" s="2">
        <f t="shared" si="36"/>
        <v>4.1956925203681445E-6</v>
      </c>
      <c r="BT55" s="2">
        <f t="shared" si="35"/>
        <v>3.7310350346959398E-7</v>
      </c>
      <c r="BU55" s="2">
        <f t="shared" si="35"/>
        <v>3.3248345032867084E-8</v>
      </c>
      <c r="BV55" s="2">
        <f t="shared" si="35"/>
        <v>2.9685682815499942E-9</v>
      </c>
      <c r="BW55" s="2">
        <f t="shared" si="35"/>
        <v>2.6551641878396996E-10</v>
      </c>
      <c r="BX55" s="2">
        <f t="shared" si="35"/>
        <v>2.3787142712815575E-11</v>
      </c>
      <c r="BY55" s="2">
        <f t="shared" si="35"/>
        <v>2.1342530546510708E-12</v>
      </c>
      <c r="BZ55" s="2">
        <f t="shared" si="35"/>
        <v>1.9175839731988584E-13</v>
      </c>
      <c r="CA55" s="2">
        <f t="shared" si="35"/>
        <v>1.7251422614675298E-14</v>
      </c>
      <c r="CB55" s="2">
        <f t="shared" si="35"/>
        <v>1.5538857000256087E-15</v>
      </c>
      <c r="CC55" s="2">
        <f t="shared" si="31"/>
        <v>1.4012068688672533E-16</v>
      </c>
      <c r="CD55" s="2">
        <f t="shared" si="31"/>
        <v>1.2648621554678461E-17</v>
      </c>
      <c r="CE55" s="2">
        <f t="shared" si="31"/>
        <v>1.1429139266664764E-18</v>
      </c>
      <c r="CF55" s="2">
        <f t="shared" si="31"/>
        <v>1.0336831250816721E-19</v>
      </c>
      <c r="CG55" s="2">
        <f t="shared" si="31"/>
        <v>9.3571018176361071E-21</v>
      </c>
      <c r="CH55" s="2">
        <f t="shared" si="31"/>
        <v>8.4772260894356451E-22</v>
      </c>
      <c r="CI55" s="2">
        <f t="shared" si="31"/>
        <v>7.6860799326902957E-23</v>
      </c>
      <c r="CJ55" s="2">
        <f t="shared" si="31"/>
        <v>6.9739138144426327E-24</v>
      </c>
      <c r="CK55" s="2">
        <f t="shared" si="31"/>
        <v>6.3321625865811508E-25</v>
      </c>
    </row>
    <row r="56" spans="1:89" x14ac:dyDescent="0.25">
      <c r="A56" s="5">
        <f t="shared" si="16"/>
        <v>64.5</v>
      </c>
      <c r="B56" s="5">
        <f t="shared" si="17"/>
        <v>154</v>
      </c>
      <c r="C56" s="8">
        <f t="shared" si="2"/>
        <v>427.16</v>
      </c>
      <c r="D56" s="2">
        <f t="shared" si="11"/>
        <v>6.3291139240506327E-14</v>
      </c>
      <c r="E56" s="2">
        <f t="shared" si="3"/>
        <v>0.42979777076485226</v>
      </c>
      <c r="F56" s="2">
        <f t="shared" si="12"/>
        <v>0.73363162608220456</v>
      </c>
      <c r="G56" s="7">
        <f t="shared" si="4"/>
        <v>-0.13452195495945021</v>
      </c>
      <c r="H56" s="10"/>
      <c r="I56" s="6">
        <f t="shared" si="5"/>
        <v>154</v>
      </c>
      <c r="J56" s="2">
        <f t="shared" si="27"/>
        <v>0</v>
      </c>
      <c r="K56" s="2">
        <f t="shared" si="27"/>
        <v>0</v>
      </c>
      <c r="L56" s="2">
        <f t="shared" si="27"/>
        <v>0.01</v>
      </c>
      <c r="M56" s="2">
        <f t="shared" si="27"/>
        <v>0.02</v>
      </c>
      <c r="N56" s="2">
        <f t="shared" si="27"/>
        <v>0.02</v>
      </c>
      <c r="O56" s="2">
        <f t="shared" si="27"/>
        <v>0.03</v>
      </c>
      <c r="P56" s="2">
        <f t="shared" si="27"/>
        <v>7.0000000000000007E-2</v>
      </c>
      <c r="Q56" s="2">
        <f t="shared" si="27"/>
        <v>0.08</v>
      </c>
      <c r="R56" s="2">
        <f t="shared" si="27"/>
        <v>0.1487875803787668</v>
      </c>
      <c r="S56" s="2">
        <f t="shared" si="27"/>
        <v>4.6336980987545517E-2</v>
      </c>
      <c r="T56" s="2">
        <f t="shared" si="27"/>
        <v>4.3518278942680007E-3</v>
      </c>
      <c r="U56" s="2">
        <f t="shared" si="27"/>
        <v>2.9554612221653896E-4</v>
      </c>
      <c r="V56" s="2">
        <f t="shared" si="27"/>
        <v>2.3776308647798231E-5</v>
      </c>
      <c r="W56" s="2">
        <f t="shared" si="27"/>
        <v>1.8727305408616778E-6</v>
      </c>
      <c r="X56" s="2">
        <f t="shared" si="27"/>
        <v>1.7222474509193118E-7</v>
      </c>
      <c r="Y56" s="2">
        <f t="shared" si="27"/>
        <v>1.3210184274248249E-8</v>
      </c>
      <c r="Z56" s="2">
        <f t="shared" si="33"/>
        <v>8.5184257259118835E-10</v>
      </c>
      <c r="AA56" s="2">
        <f t="shared" si="32"/>
        <v>5.6094759393054977E-11</v>
      </c>
      <c r="AB56" s="2">
        <f t="shared" si="32"/>
        <v>0</v>
      </c>
      <c r="AC56" s="2">
        <f t="shared" si="32"/>
        <v>0</v>
      </c>
      <c r="AD56" s="2">
        <f t="shared" si="29"/>
        <v>1039820708.1701016</v>
      </c>
      <c r="AE56" s="2">
        <f t="shared" si="29"/>
        <v>93804242.407005385</v>
      </c>
      <c r="AF56" s="2">
        <f t="shared" si="29"/>
        <v>8481866.4001629613</v>
      </c>
      <c r="AG56" s="2">
        <f t="shared" si="29"/>
        <v>768555.00891525613</v>
      </c>
      <c r="AH56" s="2">
        <f t="shared" si="29"/>
        <v>69774.124710544245</v>
      </c>
      <c r="AI56" s="2">
        <f t="shared" si="29"/>
        <v>6345.7187221288168</v>
      </c>
      <c r="AJ56" s="2">
        <f t="shared" si="29"/>
        <v>578.06075688690817</v>
      </c>
      <c r="AK56" s="2">
        <f t="shared" si="29"/>
        <v>52.737388314387843</v>
      </c>
      <c r="AL56" s="2">
        <f t="shared" si="29"/>
        <v>4.818017244230588</v>
      </c>
      <c r="AM56" s="2">
        <f t="shared" si="29"/>
        <v>0.44073739840300857</v>
      </c>
      <c r="AN56" s="2">
        <f t="shared" si="29"/>
        <v>4.0365923292875472E-2</v>
      </c>
      <c r="AO56" s="2">
        <f t="shared" si="29"/>
        <v>3.7011674054412531E-3</v>
      </c>
      <c r="AP56" s="2">
        <f t="shared" si="29"/>
        <v>3.3971925016193695E-4</v>
      </c>
      <c r="AQ56" s="2">
        <f t="shared" si="29"/>
        <v>3.121266279111813E-5</v>
      </c>
      <c r="AR56" s="2">
        <f t="shared" si="29"/>
        <v>2.8704165378040298E-6</v>
      </c>
      <c r="AS56" s="2">
        <f t="shared" si="29"/>
        <v>2.6420372040962174E-7</v>
      </c>
      <c r="AT56" s="2">
        <f t="shared" si="28"/>
        <v>2.4338359501684752E-8</v>
      </c>
      <c r="AU56" s="2">
        <f t="shared" si="28"/>
        <v>2.2437904180808549E-9</v>
      </c>
      <c r="AV56" s="2">
        <f t="shared" si="28"/>
        <v>2.0701114515065345E-10</v>
      </c>
      <c r="AW56" s="2">
        <f t="shared" si="28"/>
        <v>1.9112120675424062E-11</v>
      </c>
      <c r="AX56" s="6">
        <f t="shared" si="30"/>
        <v>44.770830606829016</v>
      </c>
      <c r="AY56" s="6">
        <f t="shared" si="30"/>
        <v>47.127190112451594</v>
      </c>
      <c r="AZ56" s="6">
        <f t="shared" si="30"/>
        <v>49.483549618074179</v>
      </c>
      <c r="BA56" s="6">
        <f t="shared" si="30"/>
        <v>51.839909123696756</v>
      </c>
      <c r="BB56" s="6">
        <f t="shared" si="30"/>
        <v>54.196268629319334</v>
      </c>
      <c r="BC56" s="6">
        <f t="shared" si="30"/>
        <v>56.552628134941912</v>
      </c>
      <c r="BD56" s="6">
        <f t="shared" si="30"/>
        <v>58.90898764056449</v>
      </c>
      <c r="BE56" s="6">
        <f t="shared" si="30"/>
        <v>61.265347146187075</v>
      </c>
      <c r="BF56" s="6">
        <f t="shared" si="30"/>
        <v>63.62170665180966</v>
      </c>
      <c r="BG56" s="6">
        <f t="shared" si="30"/>
        <v>65.978066157432238</v>
      </c>
      <c r="BH56" s="6">
        <f t="shared" si="30"/>
        <v>68.334425663054816</v>
      </c>
      <c r="BI56" s="6">
        <f t="shared" si="30"/>
        <v>70.690785168677394</v>
      </c>
      <c r="BJ56" s="6">
        <f t="shared" si="30"/>
        <v>73.047144674299972</v>
      </c>
      <c r="BK56" s="6">
        <f t="shared" si="30"/>
        <v>75.40350417992255</v>
      </c>
      <c r="BL56" s="6">
        <f t="shared" si="30"/>
        <v>77.759863685545142</v>
      </c>
      <c r="BM56" s="6">
        <f t="shared" si="30"/>
        <v>80.11622319116772</v>
      </c>
      <c r="BN56" s="6">
        <f t="shared" si="34"/>
        <v>82.472582696790298</v>
      </c>
      <c r="BO56" s="6">
        <f t="shared" si="34"/>
        <v>84.828942202412875</v>
      </c>
      <c r="BP56" s="6">
        <f t="shared" si="34"/>
        <v>87.185301708035453</v>
      </c>
      <c r="BQ56" s="6">
        <f t="shared" si="34"/>
        <v>89.541661213658031</v>
      </c>
      <c r="BR56" s="2">
        <f t="shared" si="36"/>
        <v>6.5811437351581055E-5</v>
      </c>
      <c r="BS56" s="2">
        <f t="shared" si="36"/>
        <v>5.936977371618264E-6</v>
      </c>
      <c r="BT56" s="2">
        <f t="shared" si="35"/>
        <v>5.3682698748531753E-7</v>
      </c>
      <c r="BU56" s="2">
        <f t="shared" si="35"/>
        <v>4.8642722087597366E-8</v>
      </c>
      <c r="BV56" s="2">
        <f t="shared" si="35"/>
        <v>4.4160838425820328E-9</v>
      </c>
      <c r="BW56" s="2">
        <f t="shared" si="35"/>
        <v>4.0162776722801735E-10</v>
      </c>
      <c r="BX56" s="2">
        <f t="shared" si="35"/>
        <v>3.6586123853755351E-11</v>
      </c>
      <c r="BY56" s="2">
        <f t="shared" si="35"/>
        <v>3.3378093869916252E-12</v>
      </c>
      <c r="BZ56" s="2">
        <f t="shared" si="35"/>
        <v>3.0493780026792524E-13</v>
      </c>
      <c r="CA56" s="2">
        <f t="shared" si="35"/>
        <v>2.7894772050828821E-14</v>
      </c>
      <c r="CB56" s="2">
        <f t="shared" si="35"/>
        <v>2.5548052717011607E-15</v>
      </c>
      <c r="CC56" s="2">
        <f t="shared" si="31"/>
        <v>2.3425110161021189E-16</v>
      </c>
      <c r="CD56" s="2">
        <f t="shared" si="31"/>
        <v>2.1501218364679751E-17</v>
      </c>
      <c r="CE56" s="2">
        <f t="shared" si="31"/>
        <v>1.9754849867796349E-18</v>
      </c>
      <c r="CF56" s="2">
        <f t="shared" si="31"/>
        <v>1.8167193277240717E-19</v>
      </c>
      <c r="CG56" s="2">
        <f t="shared" si="31"/>
        <v>1.672175445630518E-20</v>
      </c>
      <c r="CH56" s="2">
        <f t="shared" si="31"/>
        <v>1.54040250010663E-21</v>
      </c>
      <c r="CI56" s="2">
        <f t="shared" si="31"/>
        <v>1.420120517772693E-22</v>
      </c>
      <c r="CJ56" s="2">
        <f t="shared" si="31"/>
        <v>1.3101971212066673E-23</v>
      </c>
      <c r="CK56" s="2">
        <f t="shared" si="31"/>
        <v>1.2096278908496241E-24</v>
      </c>
    </row>
    <row r="57" spans="1:89" x14ac:dyDescent="0.25">
      <c r="A57" s="5">
        <f t="shared" si="16"/>
        <v>66</v>
      </c>
      <c r="B57" s="5">
        <f t="shared" si="17"/>
        <v>157</v>
      </c>
      <c r="C57" s="8">
        <f t="shared" si="2"/>
        <v>430.16</v>
      </c>
      <c r="D57" s="2">
        <f t="shared" si="11"/>
        <v>6.3291139240506327E-14</v>
      </c>
      <c r="E57" s="2">
        <f t="shared" si="3"/>
        <v>0.4534320810656664</v>
      </c>
      <c r="F57" s="2">
        <f t="shared" si="12"/>
        <v>0.80067408484029357</v>
      </c>
      <c r="G57" s="7">
        <f t="shared" si="4"/>
        <v>-9.6544227934689017E-2</v>
      </c>
      <c r="H57" s="10"/>
      <c r="I57" s="6">
        <f t="shared" si="5"/>
        <v>157</v>
      </c>
      <c r="J57" s="2">
        <f t="shared" si="27"/>
        <v>0</v>
      </c>
      <c r="K57" s="2">
        <f t="shared" si="27"/>
        <v>0</v>
      </c>
      <c r="L57" s="2">
        <f t="shared" si="27"/>
        <v>0.01</v>
      </c>
      <c r="M57" s="2">
        <f t="shared" si="27"/>
        <v>0.02</v>
      </c>
      <c r="N57" s="2">
        <f t="shared" si="27"/>
        <v>0.02</v>
      </c>
      <c r="O57" s="2">
        <f t="shared" si="27"/>
        <v>0.03</v>
      </c>
      <c r="P57" s="2">
        <f t="shared" si="27"/>
        <v>7.0000000000000007E-2</v>
      </c>
      <c r="Q57" s="2">
        <f t="shared" si="27"/>
        <v>0.08</v>
      </c>
      <c r="R57" s="2">
        <f t="shared" si="27"/>
        <v>0.14992590279969173</v>
      </c>
      <c r="S57" s="2">
        <f t="shared" si="27"/>
        <v>6.5955681379689102E-2</v>
      </c>
      <c r="T57" s="2">
        <f t="shared" si="27"/>
        <v>7.0168327853513636E-3</v>
      </c>
      <c r="U57" s="2">
        <f t="shared" si="27"/>
        <v>4.9000792656389797E-4</v>
      </c>
      <c r="V57" s="2">
        <f t="shared" si="27"/>
        <v>4.0118167645606386E-5</v>
      </c>
      <c r="W57" s="2">
        <f t="shared" si="27"/>
        <v>3.2126039924706971E-6</v>
      </c>
      <c r="X57" s="2">
        <f t="shared" si="27"/>
        <v>3.0034546603774361E-7</v>
      </c>
      <c r="Y57" s="2">
        <f t="shared" si="27"/>
        <v>2.3419301764526779E-8</v>
      </c>
      <c r="Z57" s="2">
        <f t="shared" si="33"/>
        <v>1.5351946602848444E-9</v>
      </c>
      <c r="AA57" s="2">
        <f t="shared" si="32"/>
        <v>1.0276975104250852E-10</v>
      </c>
      <c r="AB57" s="2">
        <f t="shared" si="32"/>
        <v>0</v>
      </c>
      <c r="AC57" s="2">
        <f t="shared" si="32"/>
        <v>0</v>
      </c>
      <c r="AD57" s="2">
        <f t="shared" si="29"/>
        <v>1440507241.4202833</v>
      </c>
      <c r="AE57" s="2">
        <f t="shared" si="29"/>
        <v>132105922.71041465</v>
      </c>
      <c r="AF57" s="2">
        <f t="shared" si="29"/>
        <v>12143211.148027262</v>
      </c>
      <c r="AG57" s="2">
        <f t="shared" si="29"/>
        <v>1118559.1080470965</v>
      </c>
      <c r="AH57" s="2">
        <f t="shared" si="29"/>
        <v>103233.30855643965</v>
      </c>
      <c r="AI57" s="2">
        <f t="shared" si="29"/>
        <v>9544.3726517650211</v>
      </c>
      <c r="AJ57" s="2">
        <f t="shared" si="29"/>
        <v>883.854686997817</v>
      </c>
      <c r="AK57" s="2">
        <f t="shared" si="29"/>
        <v>81.972190050204745</v>
      </c>
      <c r="AL57" s="2">
        <f t="shared" si="29"/>
        <v>7.6130128241048931</v>
      </c>
      <c r="AM57" s="2">
        <f t="shared" si="29"/>
        <v>0.70795912830611951</v>
      </c>
      <c r="AN57" s="2">
        <f t="shared" si="29"/>
        <v>6.5914816018615915E-2</v>
      </c>
      <c r="AO57" s="2">
        <f t="shared" si="29"/>
        <v>6.1439344531608207E-3</v>
      </c>
      <c r="AP57" s="2">
        <f t="shared" si="29"/>
        <v>5.7328097479251202E-4</v>
      </c>
      <c r="AQ57" s="2">
        <f t="shared" si="29"/>
        <v>5.3544833373477311E-5</v>
      </c>
      <c r="AR57" s="2">
        <f t="shared" si="29"/>
        <v>5.0057702961011936E-6</v>
      </c>
      <c r="AS57" s="2">
        <f t="shared" si="29"/>
        <v>4.6838614493677129E-7</v>
      </c>
      <c r="AT57" s="2">
        <f t="shared" si="28"/>
        <v>4.3862705524673664E-8</v>
      </c>
      <c r="AU57" s="2">
        <f t="shared" si="28"/>
        <v>4.110790095587312E-9</v>
      </c>
      <c r="AV57" s="2">
        <f t="shared" si="28"/>
        <v>3.8554541354711963E-10</v>
      </c>
      <c r="AW57" s="2">
        <f t="shared" si="28"/>
        <v>3.6185068856103696E-11</v>
      </c>
      <c r="AX57" s="6">
        <f t="shared" si="30"/>
        <v>44.458592156437334</v>
      </c>
      <c r="AY57" s="6">
        <f t="shared" si="30"/>
        <v>46.798518059407719</v>
      </c>
      <c r="AZ57" s="6">
        <f t="shared" si="30"/>
        <v>49.138443962378105</v>
      </c>
      <c r="BA57" s="6">
        <f t="shared" si="30"/>
        <v>51.47836986534849</v>
      </c>
      <c r="BB57" s="6">
        <f t="shared" si="30"/>
        <v>53.818295768318876</v>
      </c>
      <c r="BC57" s="6">
        <f t="shared" si="30"/>
        <v>56.158221671289262</v>
      </c>
      <c r="BD57" s="6">
        <f t="shared" si="30"/>
        <v>58.498147574259647</v>
      </c>
      <c r="BE57" s="6">
        <f t="shared" si="30"/>
        <v>60.838073477230033</v>
      </c>
      <c r="BF57" s="6">
        <f t="shared" si="30"/>
        <v>63.177999380200426</v>
      </c>
      <c r="BG57" s="6">
        <f t="shared" si="30"/>
        <v>65.517925283170811</v>
      </c>
      <c r="BH57" s="6">
        <f t="shared" si="30"/>
        <v>67.85785118614119</v>
      </c>
      <c r="BI57" s="6">
        <f t="shared" si="30"/>
        <v>70.197777089111582</v>
      </c>
      <c r="BJ57" s="6">
        <f t="shared" si="30"/>
        <v>72.537702992081961</v>
      </c>
      <c r="BK57" s="6">
        <f t="shared" si="30"/>
        <v>74.877628895052354</v>
      </c>
      <c r="BL57" s="6">
        <f t="shared" si="30"/>
        <v>77.217554798022732</v>
      </c>
      <c r="BM57" s="6">
        <f t="shared" si="30"/>
        <v>79.557480700993125</v>
      </c>
      <c r="BN57" s="6">
        <f t="shared" si="34"/>
        <v>81.897406603963503</v>
      </c>
      <c r="BO57" s="6">
        <f t="shared" si="34"/>
        <v>84.237332506933896</v>
      </c>
      <c r="BP57" s="6">
        <f t="shared" si="34"/>
        <v>86.577258409904275</v>
      </c>
      <c r="BQ57" s="6">
        <f t="shared" si="34"/>
        <v>88.917184312874667</v>
      </c>
      <c r="BR57" s="2">
        <f t="shared" si="36"/>
        <v>9.1171344519314063E-5</v>
      </c>
      <c r="BS57" s="2">
        <f t="shared" si="36"/>
        <v>8.3611343528466988E-6</v>
      </c>
      <c r="BT57" s="2">
        <f t="shared" si="35"/>
        <v>7.6855766772989348E-7</v>
      </c>
      <c r="BU57" s="2">
        <f t="shared" si="35"/>
        <v>7.0794880260498651E-8</v>
      </c>
      <c r="BV57" s="2">
        <f t="shared" si="35"/>
        <v>6.5337537062462989E-9</v>
      </c>
      <c r="BW57" s="2">
        <f t="shared" si="35"/>
        <v>6.0407421847081503E-10</v>
      </c>
      <c r="BX57" s="2">
        <f t="shared" si="35"/>
        <v>5.5940170063306547E-11</v>
      </c>
      <c r="BY57" s="2">
        <f t="shared" si="35"/>
        <v>5.1881132943218091E-12</v>
      </c>
      <c r="BZ57" s="2">
        <f t="shared" si="35"/>
        <v>4.818362546903496E-13</v>
      </c>
      <c r="CA57" s="2">
        <f t="shared" si="35"/>
        <v>4.4807539766215588E-14</v>
      </c>
      <c r="CB57" s="2">
        <f t="shared" si="35"/>
        <v>4.1718237986467581E-15</v>
      </c>
      <c r="CC57" s="2">
        <f t="shared" si="31"/>
        <v>3.8885661095955161E-16</v>
      </c>
      <c r="CD57" s="2">
        <f t="shared" si="31"/>
        <v>3.6283605999526277E-17</v>
      </c>
      <c r="CE57" s="2">
        <f t="shared" si="31"/>
        <v>3.3889135046504692E-18</v>
      </c>
      <c r="CF57" s="2">
        <f t="shared" si="31"/>
        <v>3.1682090481653147E-19</v>
      </c>
      <c r="CG57" s="2">
        <f t="shared" si="31"/>
        <v>2.9644692717517177E-20</v>
      </c>
      <c r="CH57" s="2">
        <f t="shared" si="31"/>
        <v>2.7761206028274475E-21</v>
      </c>
      <c r="CI57" s="2">
        <f t="shared" si="31"/>
        <v>2.6017658832831088E-22</v>
      </c>
      <c r="CJ57" s="2">
        <f t="shared" si="31"/>
        <v>2.4401608452349345E-23</v>
      </c>
      <c r="CK57" s="2">
        <f t="shared" si="31"/>
        <v>2.2901942313989683E-24</v>
      </c>
    </row>
    <row r="58" spans="1:89" x14ac:dyDescent="0.25">
      <c r="A58" s="5">
        <f t="shared" si="16"/>
        <v>67.5</v>
      </c>
      <c r="B58" s="5">
        <f t="shared" si="17"/>
        <v>160</v>
      </c>
      <c r="C58" s="8">
        <f t="shared" si="2"/>
        <v>433.16</v>
      </c>
      <c r="D58" s="2">
        <f t="shared" si="11"/>
        <v>6.3291139240506327E-14</v>
      </c>
      <c r="E58" s="2">
        <f t="shared" si="3"/>
        <v>0.48003229001727277</v>
      </c>
      <c r="F58" s="2">
        <f t="shared" si="12"/>
        <v>0.88348538728378745</v>
      </c>
      <c r="G58" s="7">
        <f t="shared" si="4"/>
        <v>-5.3800629263611253E-2</v>
      </c>
      <c r="H58" s="10"/>
      <c r="I58" s="6">
        <f t="shared" si="5"/>
        <v>160</v>
      </c>
      <c r="J58" s="2">
        <f t="shared" si="27"/>
        <v>0</v>
      </c>
      <c r="K58" s="2">
        <f t="shared" si="27"/>
        <v>0</v>
      </c>
      <c r="L58" s="2">
        <f t="shared" si="27"/>
        <v>0.01</v>
      </c>
      <c r="M58" s="2">
        <f t="shared" si="27"/>
        <v>0.02</v>
      </c>
      <c r="N58" s="2">
        <f t="shared" si="27"/>
        <v>0.02</v>
      </c>
      <c r="O58" s="2">
        <f t="shared" si="27"/>
        <v>0.03</v>
      </c>
      <c r="P58" s="2">
        <f t="shared" si="27"/>
        <v>7.0000000000000007E-2</v>
      </c>
      <c r="Q58" s="2">
        <f t="shared" si="27"/>
        <v>0.08</v>
      </c>
      <c r="R58" s="2">
        <f t="shared" si="27"/>
        <v>0.14999903551644084</v>
      </c>
      <c r="S58" s="2">
        <f t="shared" si="27"/>
        <v>8.7999965700953073E-2</v>
      </c>
      <c r="T58" s="2">
        <f t="shared" si="27"/>
        <v>1.1153857253797073E-2</v>
      </c>
      <c r="U58" s="2">
        <f t="shared" si="27"/>
        <v>8.0619270732631423E-4</v>
      </c>
      <c r="V58" s="2">
        <f t="shared" si="27"/>
        <v>6.7204368938720288E-5</v>
      </c>
      <c r="W58" s="2">
        <f t="shared" si="27"/>
        <v>5.4705379601749369E-6</v>
      </c>
      <c r="X58" s="2">
        <f t="shared" si="27"/>
        <v>5.198064696410043E-7</v>
      </c>
      <c r="Y58" s="2">
        <f t="shared" si="27"/>
        <v>4.119414718783965E-8</v>
      </c>
      <c r="Z58" s="2">
        <f t="shared" si="33"/>
        <v>2.7445126488112597E-9</v>
      </c>
      <c r="AA58" s="2">
        <f t="shared" si="32"/>
        <v>1.8672700885513649E-10</v>
      </c>
      <c r="AB58" s="2">
        <f t="shared" si="32"/>
        <v>0</v>
      </c>
      <c r="AC58" s="2">
        <f t="shared" si="32"/>
        <v>0</v>
      </c>
      <c r="AD58" s="2">
        <f t="shared" si="29"/>
        <v>1986789755.6069016</v>
      </c>
      <c r="AE58" s="2">
        <f t="shared" si="29"/>
        <v>185183681.62710384</v>
      </c>
      <c r="AF58" s="2">
        <f t="shared" si="29"/>
        <v>17300450.709572759</v>
      </c>
      <c r="AG58" s="2">
        <f t="shared" si="29"/>
        <v>1619667.2724998037</v>
      </c>
      <c r="AH58" s="2">
        <f t="shared" si="29"/>
        <v>151925.02585405819</v>
      </c>
      <c r="AI58" s="2">
        <f t="shared" si="29"/>
        <v>14275.756027346863</v>
      </c>
      <c r="AJ58" s="2">
        <f t="shared" si="29"/>
        <v>1343.6140856499908</v>
      </c>
      <c r="AK58" s="2">
        <f t="shared" si="29"/>
        <v>126.64903699190103</v>
      </c>
      <c r="AL58" s="2">
        <f t="shared" si="29"/>
        <v>11.954553065839143</v>
      </c>
      <c r="AM58" s="2">
        <f t="shared" si="29"/>
        <v>1.1298640155285729</v>
      </c>
      <c r="AN58" s="2">
        <f t="shared" si="29"/>
        <v>0.10691583821986245</v>
      </c>
      <c r="AO58" s="2">
        <f t="shared" si="29"/>
        <v>1.0128529659627024E-2</v>
      </c>
      <c r="AP58" s="2">
        <f t="shared" si="29"/>
        <v>9.6052356851121469E-4</v>
      </c>
      <c r="AQ58" s="2">
        <f t="shared" si="29"/>
        <v>9.1179789420272995E-5</v>
      </c>
      <c r="AR58" s="2">
        <f t="shared" si="29"/>
        <v>8.663478688529238E-6</v>
      </c>
      <c r="AS58" s="2">
        <f t="shared" ref="AS58:AW73" si="37">AS57+(CG58-CG57)/$D58</f>
        <v>8.2388328320046738E-7</v>
      </c>
      <c r="AT58" s="2">
        <f t="shared" si="37"/>
        <v>7.8414650192251973E-8</v>
      </c>
      <c r="AU58" s="2">
        <f t="shared" si="37"/>
        <v>7.4690803544131497E-9</v>
      </c>
      <c r="AV58" s="2">
        <f t="shared" si="37"/>
        <v>7.1196281469834348E-10</v>
      </c>
      <c r="AW58" s="2">
        <f t="shared" si="37"/>
        <v>6.7912704204215589E-11</v>
      </c>
      <c r="AX58" s="6">
        <f t="shared" si="30"/>
        <v>44.150678737679108</v>
      </c>
      <c r="AY58" s="6">
        <f t="shared" si="30"/>
        <v>46.474398671241168</v>
      </c>
      <c r="AZ58" s="6">
        <f t="shared" si="30"/>
        <v>48.798118604803221</v>
      </c>
      <c r="BA58" s="6">
        <f t="shared" si="30"/>
        <v>51.121838538365282</v>
      </c>
      <c r="BB58" s="6">
        <f t="shared" si="30"/>
        <v>53.445558471927342</v>
      </c>
      <c r="BC58" s="6">
        <f t="shared" si="30"/>
        <v>55.769278405489395</v>
      </c>
      <c r="BD58" s="6">
        <f t="shared" si="30"/>
        <v>58.092998339051455</v>
      </c>
      <c r="BE58" s="6">
        <f t="shared" si="30"/>
        <v>60.416718272613515</v>
      </c>
      <c r="BF58" s="6">
        <f t="shared" si="30"/>
        <v>62.740438206175583</v>
      </c>
      <c r="BG58" s="6">
        <f t="shared" si="30"/>
        <v>65.064158139737643</v>
      </c>
      <c r="BH58" s="6">
        <f t="shared" si="30"/>
        <v>67.387878073299703</v>
      </c>
      <c r="BI58" s="6">
        <f t="shared" si="30"/>
        <v>69.711598006861749</v>
      </c>
      <c r="BJ58" s="6">
        <f t="shared" si="30"/>
        <v>72.035317940423809</v>
      </c>
      <c r="BK58" s="6">
        <f t="shared" si="30"/>
        <v>74.359037873985869</v>
      </c>
      <c r="BL58" s="6">
        <f t="shared" si="30"/>
        <v>76.682757807547929</v>
      </c>
      <c r="BM58" s="6">
        <f t="shared" si="30"/>
        <v>79.00647774110999</v>
      </c>
      <c r="BN58" s="6">
        <f t="shared" si="34"/>
        <v>81.33019767467205</v>
      </c>
      <c r="BO58" s="6">
        <f t="shared" si="34"/>
        <v>83.653917608234096</v>
      </c>
      <c r="BP58" s="6">
        <f t="shared" si="34"/>
        <v>85.977637541796156</v>
      </c>
      <c r="BQ58" s="6">
        <f t="shared" si="34"/>
        <v>88.301357475358216</v>
      </c>
      <c r="BR58" s="2">
        <f t="shared" si="36"/>
        <v>1.257461871893532E-4</v>
      </c>
      <c r="BS58" s="2">
        <f t="shared" si="36"/>
        <v>1.17204861830169E-5</v>
      </c>
      <c r="BT58" s="2">
        <f t="shared" si="35"/>
        <v>1.0949652349163173E-6</v>
      </c>
      <c r="BU58" s="2">
        <f t="shared" si="35"/>
        <v>1.0251058687142949E-7</v>
      </c>
      <c r="BV58" s="2">
        <f t="shared" si="35"/>
        <v>9.6155079655892437E-9</v>
      </c>
      <c r="BW58" s="2">
        <f t="shared" si="35"/>
        <v>9.0352886249498215E-10</v>
      </c>
      <c r="BX58" s="2">
        <f t="shared" si="35"/>
        <v>8.503886618053274E-11</v>
      </c>
      <c r="BY58" s="2">
        <f t="shared" si="35"/>
        <v>8.0157618349354978E-12</v>
      </c>
      <c r="BZ58" s="2">
        <f t="shared" si="35"/>
        <v>7.5661728264821353E-13</v>
      </c>
      <c r="CA58" s="2">
        <f t="shared" si="35"/>
        <v>7.1510380729662004E-14</v>
      </c>
      <c r="CB58" s="2">
        <f t="shared" si="35"/>
        <v>6.7668252037889435E-15</v>
      </c>
      <c r="CC58" s="2">
        <f t="shared" si="31"/>
        <v>6.4104618098905816E-16</v>
      </c>
      <c r="CD58" s="2">
        <f t="shared" si="31"/>
        <v>6.0792630918431511E-17</v>
      </c>
      <c r="CE58" s="2">
        <f t="shared" si="31"/>
        <v>5.7708727481185502E-18</v>
      </c>
      <c r="CF58" s="2">
        <f t="shared" si="31"/>
        <v>5.4832143598286336E-19</v>
      </c>
      <c r="CG58" s="2">
        <f t="shared" si="31"/>
        <v>5.2144511594966293E-20</v>
      </c>
      <c r="CH58" s="2">
        <f t="shared" si="31"/>
        <v>4.9629525438134169E-21</v>
      </c>
      <c r="CI58" s="2">
        <f t="shared" si="31"/>
        <v>4.7272660470969298E-22</v>
      </c>
      <c r="CJ58" s="2">
        <f t="shared" si="31"/>
        <v>4.5060937639135668E-23</v>
      </c>
      <c r="CK58" s="2">
        <f t="shared" si="31"/>
        <v>4.2982724179883284E-24</v>
      </c>
    </row>
    <row r="59" spans="1:89" x14ac:dyDescent="0.25">
      <c r="A59" s="5">
        <f t="shared" si="16"/>
        <v>69</v>
      </c>
      <c r="B59" s="5">
        <f t="shared" si="17"/>
        <v>163</v>
      </c>
      <c r="C59" s="8">
        <f t="shared" si="2"/>
        <v>436.16</v>
      </c>
      <c r="D59" s="2">
        <f t="shared" si="11"/>
        <v>6.3291139240506327E-14</v>
      </c>
      <c r="E59" s="2">
        <f t="shared" si="3"/>
        <v>0.50718103749809385</v>
      </c>
      <c r="F59" s="2">
        <f t="shared" si="12"/>
        <v>0.9768421937175169</v>
      </c>
      <c r="G59" s="7">
        <f t="shared" si="4"/>
        <v>-1.0175589744041345E-2</v>
      </c>
      <c r="H59" s="10"/>
      <c r="I59" s="6">
        <f t="shared" si="5"/>
        <v>163</v>
      </c>
      <c r="J59" s="2">
        <f t="shared" si="27"/>
        <v>0</v>
      </c>
      <c r="K59" s="2">
        <f t="shared" si="27"/>
        <v>0</v>
      </c>
      <c r="L59" s="2">
        <f t="shared" si="27"/>
        <v>0.01</v>
      </c>
      <c r="M59" s="2">
        <f t="shared" si="27"/>
        <v>0.02</v>
      </c>
      <c r="N59" s="2">
        <f t="shared" si="27"/>
        <v>0.02</v>
      </c>
      <c r="O59" s="2">
        <f t="shared" si="27"/>
        <v>0.03</v>
      </c>
      <c r="P59" s="2">
        <f t="shared" si="27"/>
        <v>7.0000000000000007E-2</v>
      </c>
      <c r="Q59" s="2">
        <f t="shared" si="27"/>
        <v>0.08</v>
      </c>
      <c r="R59" s="2">
        <f t="shared" si="27"/>
        <v>0.14999999881634538</v>
      </c>
      <c r="S59" s="2">
        <f t="shared" si="27"/>
        <v>0.10833439446498894</v>
      </c>
      <c r="T59" s="2">
        <f t="shared" si="27"/>
        <v>1.7408836316801169E-2</v>
      </c>
      <c r="U59" s="2">
        <f t="shared" si="27"/>
        <v>1.3158115880299805E-3</v>
      </c>
      <c r="V59" s="2">
        <f t="shared" si="27"/>
        <v>1.1177805006781228E-4</v>
      </c>
      <c r="W59" s="2">
        <f t="shared" si="27"/>
        <v>9.2482061036025517E-6</v>
      </c>
      <c r="X59" s="2">
        <f t="shared" si="27"/>
        <v>8.9294565180031427E-7</v>
      </c>
      <c r="Y59" s="2">
        <f t="shared" si="27"/>
        <v>7.1905732546007076E-8</v>
      </c>
      <c r="Z59" s="2">
        <f t="shared" si="33"/>
        <v>4.8678442771121773E-9</v>
      </c>
      <c r="AA59" s="2">
        <f t="shared" si="32"/>
        <v>3.3652846620491064E-10</v>
      </c>
      <c r="AB59" s="2">
        <f t="shared" si="32"/>
        <v>0</v>
      </c>
      <c r="AC59" s="2">
        <f t="shared" si="32"/>
        <v>0</v>
      </c>
      <c r="AD59" s="2">
        <f t="shared" ref="AD59:AS74" si="38">AD58+(BR59-BR58)/$D59</f>
        <v>2728394734.1719813</v>
      </c>
      <c r="AE59" s="2">
        <f t="shared" si="38"/>
        <v>258407513.94293207</v>
      </c>
      <c r="AF59" s="2">
        <f t="shared" si="38"/>
        <v>24530503.462342393</v>
      </c>
      <c r="AG59" s="2">
        <f t="shared" si="38"/>
        <v>2333571.0268418426</v>
      </c>
      <c r="AH59" s="2">
        <f t="shared" si="38"/>
        <v>222418.19725839805</v>
      </c>
      <c r="AI59" s="2">
        <f t="shared" si="38"/>
        <v>21236.627445172307</v>
      </c>
      <c r="AJ59" s="2">
        <f t="shared" si="38"/>
        <v>2030.9821437694995</v>
      </c>
      <c r="AK59" s="2">
        <f t="shared" si="38"/>
        <v>194.52628861427593</v>
      </c>
      <c r="AL59" s="2">
        <f t="shared" si="38"/>
        <v>18.657539079150045</v>
      </c>
      <c r="AM59" s="2">
        <f t="shared" si="38"/>
        <v>1.7918084457345662</v>
      </c>
      <c r="AN59" s="2">
        <f t="shared" si="38"/>
        <v>0.17228665328098375</v>
      </c>
      <c r="AO59" s="2">
        <f t="shared" si="38"/>
        <v>1.6584409067460764E-2</v>
      </c>
      <c r="AP59" s="2">
        <f t="shared" si="38"/>
        <v>1.5981055774284018E-3</v>
      </c>
      <c r="AQ59" s="2">
        <f t="shared" si="38"/>
        <v>1.5414864868588252E-4</v>
      </c>
      <c r="AR59" s="2">
        <f t="shared" si="38"/>
        <v>1.4882538274443172E-5</v>
      </c>
      <c r="AS59" s="2">
        <f t="shared" si="37"/>
        <v>1.4381156849695122E-6</v>
      </c>
      <c r="AT59" s="2">
        <f t="shared" si="37"/>
        <v>1.3908127471267924E-7</v>
      </c>
      <c r="AU59" s="2">
        <f t="shared" si="37"/>
        <v>1.3461138748456048E-8</v>
      </c>
      <c r="AV59" s="2">
        <f t="shared" si="37"/>
        <v>1.3038123765973757E-9</v>
      </c>
      <c r="AW59" s="2">
        <f t="shared" si="37"/>
        <v>1.2637228588215363E-10</v>
      </c>
      <c r="AX59" s="6">
        <f t="shared" si="30"/>
        <v>43.847001105129038</v>
      </c>
      <c r="AY59" s="6">
        <f t="shared" si="30"/>
        <v>46.15473800539899</v>
      </c>
      <c r="AZ59" s="6">
        <f t="shared" si="30"/>
        <v>48.462474905668941</v>
      </c>
      <c r="BA59" s="6">
        <f t="shared" si="30"/>
        <v>50.770211805938885</v>
      </c>
      <c r="BB59" s="6">
        <f t="shared" si="30"/>
        <v>53.077948706208836</v>
      </c>
      <c r="BC59" s="6">
        <f t="shared" si="30"/>
        <v>55.385685606478788</v>
      </c>
      <c r="BD59" s="6">
        <f t="shared" si="30"/>
        <v>57.693422506748739</v>
      </c>
      <c r="BE59" s="6">
        <f t="shared" si="30"/>
        <v>60.001159407018683</v>
      </c>
      <c r="BF59" s="6">
        <f t="shared" si="30"/>
        <v>62.308896307288641</v>
      </c>
      <c r="BG59" s="6">
        <f t="shared" si="30"/>
        <v>64.616633207558593</v>
      </c>
      <c r="BH59" s="6">
        <f t="shared" si="30"/>
        <v>66.924370107828537</v>
      </c>
      <c r="BI59" s="6">
        <f t="shared" si="30"/>
        <v>69.232107008098495</v>
      </c>
      <c r="BJ59" s="6">
        <f t="shared" si="30"/>
        <v>71.539843908368439</v>
      </c>
      <c r="BK59" s="6">
        <f t="shared" si="30"/>
        <v>73.847580808638384</v>
      </c>
      <c r="BL59" s="6">
        <f t="shared" si="30"/>
        <v>76.155317708908342</v>
      </c>
      <c r="BM59" s="6">
        <f t="shared" si="30"/>
        <v>78.463054609178286</v>
      </c>
      <c r="BN59" s="6">
        <f t="shared" si="34"/>
        <v>80.77079150944823</v>
      </c>
      <c r="BO59" s="6">
        <f t="shared" si="34"/>
        <v>83.078528409718189</v>
      </c>
      <c r="BP59" s="6">
        <f t="shared" si="34"/>
        <v>85.386265309988133</v>
      </c>
      <c r="BQ59" s="6">
        <f t="shared" si="34"/>
        <v>87.694002210258077</v>
      </c>
      <c r="BR59" s="2">
        <f t="shared" si="36"/>
        <v>1.7268321114916835E-4</v>
      </c>
      <c r="BS59" s="2">
        <f t="shared" si="36"/>
        <v>1.6354905949841472E-5</v>
      </c>
      <c r="BT59" s="2">
        <f t="shared" si="35"/>
        <v>1.5525635104080663E-6</v>
      </c>
      <c r="BU59" s="2">
        <f t="shared" si="35"/>
        <v>1.476943687918117E-7</v>
      </c>
      <c r="BV59" s="2">
        <f t="shared" si="35"/>
        <v>1.4077101092446197E-8</v>
      </c>
      <c r="BW59" s="2">
        <f t="shared" si="35"/>
        <v>1.344090344635833E-9</v>
      </c>
      <c r="BX59" s="2">
        <f t="shared" si="35"/>
        <v>1.2854317365645102E-10</v>
      </c>
      <c r="BY59" s="2">
        <f t="shared" si="35"/>
        <v>1.2311790418630111E-11</v>
      </c>
      <c r="BZ59" s="2">
        <f t="shared" si="35"/>
        <v>1.1808569037438402E-12</v>
      </c>
      <c r="CA59" s="2">
        <f t="shared" si="35"/>
        <v>1.1340559783130715E-13</v>
      </c>
      <c r="CB59" s="2">
        <f t="shared" si="35"/>
        <v>1.090421856208776E-14</v>
      </c>
      <c r="CC59" s="2">
        <f t="shared" si="31"/>
        <v>1.0496461435101809E-15</v>
      </c>
      <c r="CD59" s="2">
        <f t="shared" si="31"/>
        <v>1.0114592262205094E-16</v>
      </c>
      <c r="CE59" s="2">
        <f t="shared" si="31"/>
        <v>9.7562435877140897E-18</v>
      </c>
      <c r="CF59" s="2">
        <f t="shared" si="31"/>
        <v>9.4193280217994776E-19</v>
      </c>
      <c r="CG59" s="2">
        <f t="shared" si="31"/>
        <v>9.1019980061361531E-20</v>
      </c>
      <c r="CH59" s="2">
        <f t="shared" si="31"/>
        <v>8.8026123235872939E-21</v>
      </c>
      <c r="CI59" s="2">
        <f t="shared" si="31"/>
        <v>8.5197080686430686E-22</v>
      </c>
      <c r="CJ59" s="2">
        <f t="shared" si="31"/>
        <v>8.251977067071999E-23</v>
      </c>
      <c r="CK59" s="2">
        <f t="shared" si="31"/>
        <v>7.9982459419084581E-24</v>
      </c>
    </row>
    <row r="60" spans="1:89" x14ac:dyDescent="0.25">
      <c r="A60" s="5">
        <f t="shared" si="16"/>
        <v>70.5</v>
      </c>
      <c r="B60" s="5">
        <f t="shared" si="17"/>
        <v>166</v>
      </c>
      <c r="C60" s="8">
        <f t="shared" si="2"/>
        <v>439.16</v>
      </c>
      <c r="D60" s="2">
        <f t="shared" si="11"/>
        <v>6.3291139240506327E-14</v>
      </c>
      <c r="E60" s="2">
        <f t="shared" si="3"/>
        <v>0.53113081491312819</v>
      </c>
      <c r="F60" s="2">
        <f t="shared" si="12"/>
        <v>1.067355415911589</v>
      </c>
      <c r="G60" s="7">
        <f t="shared" si="4"/>
        <v>2.8309058100352762E-2</v>
      </c>
      <c r="H60" s="10"/>
      <c r="I60" s="6">
        <f t="shared" si="5"/>
        <v>166</v>
      </c>
      <c r="J60" s="2">
        <f t="shared" si="27"/>
        <v>0</v>
      </c>
      <c r="K60" s="2">
        <f t="shared" si="27"/>
        <v>0</v>
      </c>
      <c r="L60" s="2">
        <f t="shared" si="27"/>
        <v>0.01</v>
      </c>
      <c r="M60" s="2">
        <f t="shared" si="27"/>
        <v>0.02</v>
      </c>
      <c r="N60" s="2">
        <f t="shared" si="27"/>
        <v>0.02</v>
      </c>
      <c r="O60" s="2">
        <f t="shared" si="27"/>
        <v>0.03</v>
      </c>
      <c r="P60" s="2">
        <f t="shared" si="27"/>
        <v>7.0000000000000007E-2</v>
      </c>
      <c r="Q60" s="2">
        <f t="shared" si="27"/>
        <v>0.08</v>
      </c>
      <c r="R60" s="2">
        <f t="shared" si="27"/>
        <v>0.14999999999995967</v>
      </c>
      <c r="S60" s="2">
        <f t="shared" si="27"/>
        <v>0.12228195127368531</v>
      </c>
      <c r="T60" s="2">
        <f t="shared" si="27"/>
        <v>2.6517893880404566E-2</v>
      </c>
      <c r="U60" s="2">
        <f t="shared" si="27"/>
        <v>2.1291829961844668E-3</v>
      </c>
      <c r="V60" s="2">
        <f t="shared" si="27"/>
        <v>1.8460636751537087E-4</v>
      </c>
      <c r="W60" s="2">
        <f t="shared" si="27"/>
        <v>1.5523874016605266E-5</v>
      </c>
      <c r="X60" s="2">
        <f t="shared" si="27"/>
        <v>1.5227787086624644E-6</v>
      </c>
      <c r="Y60" s="2">
        <f t="shared" si="27"/>
        <v>1.2457357646544766E-7</v>
      </c>
      <c r="Z60" s="2">
        <f t="shared" si="33"/>
        <v>8.567375152646051E-9</v>
      </c>
      <c r="AA60" s="2">
        <f t="shared" si="32"/>
        <v>6.0170180504748325E-10</v>
      </c>
      <c r="AB60" s="2">
        <f t="shared" si="32"/>
        <v>0</v>
      </c>
      <c r="AC60" s="2">
        <f t="shared" si="32"/>
        <v>0</v>
      </c>
      <c r="AD60" s="2">
        <f t="shared" si="38"/>
        <v>3730951372.350956</v>
      </c>
      <c r="AE60" s="2">
        <f t="shared" si="38"/>
        <v>358979638.05135345</v>
      </c>
      <c r="AF60" s="2">
        <f t="shared" si="38"/>
        <v>34619669.591039203</v>
      </c>
      <c r="AG60" s="2">
        <f t="shared" si="38"/>
        <v>3345714.0000428297</v>
      </c>
      <c r="AH60" s="2">
        <f t="shared" si="38"/>
        <v>323958.25161220296</v>
      </c>
      <c r="AI60" s="2">
        <f t="shared" si="38"/>
        <v>31423.522917056056</v>
      </c>
      <c r="AJ60" s="2">
        <f t="shared" si="38"/>
        <v>3052.9923531246277</v>
      </c>
      <c r="AK60" s="2">
        <f t="shared" si="38"/>
        <v>297.0625643322532</v>
      </c>
      <c r="AL60" s="2">
        <f t="shared" si="38"/>
        <v>28.945013276962186</v>
      </c>
      <c r="AM60" s="2">
        <f t="shared" si="38"/>
        <v>2.8239728740257108</v>
      </c>
      <c r="AN60" s="2">
        <f t="shared" si="38"/>
        <v>0.27584805486961406</v>
      </c>
      <c r="AO60" s="2">
        <f t="shared" si="38"/>
        <v>2.6975373245644349E-2</v>
      </c>
      <c r="AP60" s="2">
        <f t="shared" si="38"/>
        <v>2.6407174488707681E-3</v>
      </c>
      <c r="AQ60" s="2">
        <f t="shared" si="38"/>
        <v>2.5876471031015973E-4</v>
      </c>
      <c r="AR60" s="2">
        <f t="shared" si="38"/>
        <v>2.5379967213031667E-5</v>
      </c>
      <c r="AS60" s="2">
        <f t="shared" si="37"/>
        <v>2.491474633078326E-6</v>
      </c>
      <c r="AT60" s="2">
        <f t="shared" si="37"/>
        <v>2.4478217721404121E-7</v>
      </c>
      <c r="AU60" s="2">
        <f t="shared" si="37"/>
        <v>2.4068072476650477E-8</v>
      </c>
      <c r="AV60" s="2">
        <f t="shared" si="37"/>
        <v>2.3682246186175324E-9</v>
      </c>
      <c r="AW60" s="2">
        <f t="shared" si="37"/>
        <v>2.3318887442011956E-10</v>
      </c>
      <c r="AX60" s="6">
        <f t="shared" si="30"/>
        <v>43.547472451983523</v>
      </c>
      <c r="AY60" s="6">
        <f t="shared" si="30"/>
        <v>45.839444686298442</v>
      </c>
      <c r="AZ60" s="6">
        <f t="shared" si="30"/>
        <v>48.131416920613361</v>
      </c>
      <c r="BA60" s="6">
        <f t="shared" si="30"/>
        <v>50.423389154928287</v>
      </c>
      <c r="BB60" s="6">
        <f t="shared" si="30"/>
        <v>52.715361389243206</v>
      </c>
      <c r="BC60" s="6">
        <f t="shared" si="30"/>
        <v>55.007333623558125</v>
      </c>
      <c r="BD60" s="6">
        <f t="shared" si="30"/>
        <v>57.299305857873051</v>
      </c>
      <c r="BE60" s="6">
        <f t="shared" si="30"/>
        <v>59.59127809218797</v>
      </c>
      <c r="BF60" s="6">
        <f t="shared" si="30"/>
        <v>61.883250326502903</v>
      </c>
      <c r="BG60" s="6">
        <f t="shared" si="30"/>
        <v>64.175222560817829</v>
      </c>
      <c r="BH60" s="6">
        <f t="shared" si="30"/>
        <v>66.467194795132741</v>
      </c>
      <c r="BI60" s="6">
        <f t="shared" si="30"/>
        <v>68.759167029447667</v>
      </c>
      <c r="BJ60" s="6">
        <f t="shared" si="30"/>
        <v>71.051139263762593</v>
      </c>
      <c r="BK60" s="6">
        <f t="shared" si="30"/>
        <v>73.343111498077505</v>
      </c>
      <c r="BL60" s="6">
        <f t="shared" si="30"/>
        <v>75.635083732392431</v>
      </c>
      <c r="BM60" s="6">
        <f t="shared" si="30"/>
        <v>77.927055966707357</v>
      </c>
      <c r="BN60" s="6">
        <f t="shared" si="34"/>
        <v>80.219028201022269</v>
      </c>
      <c r="BO60" s="6">
        <f t="shared" si="34"/>
        <v>82.511000435337195</v>
      </c>
      <c r="BP60" s="6">
        <f t="shared" si="34"/>
        <v>84.802972669652121</v>
      </c>
      <c r="BQ60" s="6">
        <f t="shared" si="34"/>
        <v>87.094944903967047</v>
      </c>
      <c r="BR60" s="2">
        <f t="shared" si="36"/>
        <v>2.3613616293264775E-4</v>
      </c>
      <c r="BS60" s="2">
        <f t="shared" si="36"/>
        <v>2.2720230260501055E-5</v>
      </c>
      <c r="BT60" s="2">
        <f t="shared" si="35"/>
        <v>2.1911183286800163E-6</v>
      </c>
      <c r="BU60" s="2">
        <f t="shared" si="35"/>
        <v>2.1175405063997545E-7</v>
      </c>
      <c r="BV60" s="2">
        <f t="shared" si="35"/>
        <v>2.0503686811041444E-8</v>
      </c>
      <c r="BW60" s="2">
        <f t="shared" si="35"/>
        <v>1.9888305643753107E-9</v>
      </c>
      <c r="BX60" s="2">
        <f t="shared" si="35"/>
        <v>1.9322736412196547E-10</v>
      </c>
      <c r="BY60" s="2">
        <f t="shared" si="35"/>
        <v>1.8801428122299558E-11</v>
      </c>
      <c r="BZ60" s="2">
        <f t="shared" si="35"/>
        <v>1.8319628656306846E-12</v>
      </c>
      <c r="CA60" s="2">
        <f t="shared" si="35"/>
        <v>1.7873246038137959E-13</v>
      </c>
      <c r="CB60" s="2">
        <f t="shared" si="35"/>
        <v>1.7458737649975754E-14</v>
      </c>
      <c r="CC60" s="2">
        <f t="shared" si="31"/>
        <v>1.7073021041547116E-15</v>
      </c>
      <c r="CD60" s="2">
        <f t="shared" si="31"/>
        <v>1.6713401575131463E-16</v>
      </c>
      <c r="CE60" s="2">
        <f t="shared" si="31"/>
        <v>1.6377513310769611E-17</v>
      </c>
      <c r="CF60" s="2">
        <f t="shared" si="31"/>
        <v>1.6063270387994726E-18</v>
      </c>
      <c r="CG60" s="2">
        <f t="shared" si="31"/>
        <v>1.5768826791634974E-19</v>
      </c>
      <c r="CH60" s="2">
        <f t="shared" si="31"/>
        <v>1.5492542861648177E-20</v>
      </c>
      <c r="CI60" s="2">
        <f t="shared" si="31"/>
        <v>1.5232957263702835E-21</v>
      </c>
      <c r="CJ60" s="2">
        <f t="shared" si="31"/>
        <v>1.4988763408971725E-22</v>
      </c>
      <c r="CK60" s="2">
        <f t="shared" si="31"/>
        <v>1.4758789520260733E-23</v>
      </c>
    </row>
    <row r="61" spans="1:89" x14ac:dyDescent="0.25">
      <c r="A61" s="5">
        <f t="shared" si="16"/>
        <v>72</v>
      </c>
      <c r="B61" s="5">
        <f t="shared" si="17"/>
        <v>169</v>
      </c>
      <c r="C61" s="8">
        <f t="shared" si="2"/>
        <v>442.16</v>
      </c>
      <c r="D61" s="2">
        <f t="shared" si="11"/>
        <v>6.3291139240506327E-14</v>
      </c>
      <c r="E61" s="2">
        <f t="shared" si="3"/>
        <v>0.55126238683623996</v>
      </c>
      <c r="F61" s="2">
        <f t="shared" si="12"/>
        <v>1.1498952270298304</v>
      </c>
      <c r="G61" s="7">
        <f t="shared" si="4"/>
        <v>6.0658271313862408E-2</v>
      </c>
      <c r="H61" s="10"/>
      <c r="I61" s="6">
        <f t="shared" si="5"/>
        <v>169</v>
      </c>
      <c r="J61" s="2">
        <f t="shared" ref="J61:Y76" si="39">J$6*(1-EXP((-AD61)))</f>
        <v>0</v>
      </c>
      <c r="K61" s="2">
        <f t="shared" si="39"/>
        <v>0</v>
      </c>
      <c r="L61" s="2">
        <f t="shared" si="39"/>
        <v>0.01</v>
      </c>
      <c r="M61" s="2">
        <f t="shared" si="39"/>
        <v>0.02</v>
      </c>
      <c r="N61" s="2">
        <f t="shared" si="39"/>
        <v>0.02</v>
      </c>
      <c r="O61" s="2">
        <f t="shared" si="39"/>
        <v>0.03</v>
      </c>
      <c r="P61" s="2">
        <f t="shared" si="39"/>
        <v>7.0000000000000007E-2</v>
      </c>
      <c r="Q61" s="2">
        <f t="shared" si="39"/>
        <v>0.08</v>
      </c>
      <c r="R61" s="2">
        <f t="shared" si="39"/>
        <v>0.15</v>
      </c>
      <c r="S61" s="2">
        <f t="shared" si="39"/>
        <v>0.12844135843263646</v>
      </c>
      <c r="T61" s="2">
        <f t="shared" si="39"/>
        <v>3.9077153512885217E-2</v>
      </c>
      <c r="U61" s="2">
        <f t="shared" si="39"/>
        <v>3.4124456072335096E-3</v>
      </c>
      <c r="V61" s="2">
        <f t="shared" si="39"/>
        <v>3.0274364170405969E-4</v>
      </c>
      <c r="W61" s="2">
        <f t="shared" si="39"/>
        <v>2.58770327343405E-5</v>
      </c>
      <c r="X61" s="2">
        <f t="shared" si="39"/>
        <v>2.578342675849665E-6</v>
      </c>
      <c r="Y61" s="2">
        <f t="shared" si="39"/>
        <v>2.1423424657607272E-7</v>
      </c>
      <c r="Z61" s="2">
        <f t="shared" si="33"/>
        <v>1.4964653836102573E-8</v>
      </c>
      <c r="AA61" s="2">
        <f t="shared" si="32"/>
        <v>1.0674700845481055E-9</v>
      </c>
      <c r="AB61" s="2">
        <f t="shared" si="32"/>
        <v>0</v>
      </c>
      <c r="AC61" s="2">
        <f t="shared" si="32"/>
        <v>0</v>
      </c>
      <c r="AD61" s="2">
        <f t="shared" si="38"/>
        <v>5080732219.8211489</v>
      </c>
      <c r="AE61" s="2">
        <f t="shared" si="38"/>
        <v>496519046.60825622</v>
      </c>
      <c r="AF61" s="2">
        <f t="shared" si="38"/>
        <v>48634884.071834102</v>
      </c>
      <c r="AG61" s="2">
        <f t="shared" si="38"/>
        <v>4773887.7456567883</v>
      </c>
      <c r="AH61" s="2">
        <f t="shared" si="38"/>
        <v>469494.45404872601</v>
      </c>
      <c r="AI61" s="2">
        <f t="shared" si="38"/>
        <v>46254.498631369337</v>
      </c>
      <c r="AJ61" s="2">
        <f t="shared" si="38"/>
        <v>4564.3842733824931</v>
      </c>
      <c r="AK61" s="2">
        <f t="shared" si="38"/>
        <v>451.08824995247704</v>
      </c>
      <c r="AL61" s="2">
        <f t="shared" si="38"/>
        <v>44.642057499159421</v>
      </c>
      <c r="AM61" s="2">
        <f t="shared" si="38"/>
        <v>4.423719798703698</v>
      </c>
      <c r="AN61" s="2">
        <f t="shared" si="38"/>
        <v>0.43888774879971748</v>
      </c>
      <c r="AO61" s="2">
        <f t="shared" si="38"/>
        <v>4.3592046418130553E-2</v>
      </c>
      <c r="AP61" s="2">
        <f t="shared" si="38"/>
        <v>4.3342886402015475E-3</v>
      </c>
      <c r="AQ61" s="2">
        <f t="shared" si="38"/>
        <v>4.3137690854683886E-4</v>
      </c>
      <c r="AR61" s="2">
        <f t="shared" si="38"/>
        <v>4.297330126989702E-5</v>
      </c>
      <c r="AS61" s="2">
        <f t="shared" si="37"/>
        <v>4.2846941108596205E-6</v>
      </c>
      <c r="AT61" s="2">
        <f t="shared" si="37"/>
        <v>4.2756162952462074E-7</v>
      </c>
      <c r="AU61" s="2">
        <f t="shared" si="37"/>
        <v>4.2698804287039264E-8</v>
      </c>
      <c r="AV61" s="2">
        <f t="shared" si="37"/>
        <v>4.2672950316176389E-9</v>
      </c>
      <c r="AW61" s="2">
        <f t="shared" si="37"/>
        <v>4.2676902539343762E-10</v>
      </c>
      <c r="AX61" s="6">
        <f t="shared" si="30"/>
        <v>43.252008327331922</v>
      </c>
      <c r="AY61" s="6">
        <f t="shared" si="30"/>
        <v>45.528429818244128</v>
      </c>
      <c r="AZ61" s="6">
        <f t="shared" si="30"/>
        <v>47.804851309156334</v>
      </c>
      <c r="BA61" s="6">
        <f t="shared" si="30"/>
        <v>50.08127280006854</v>
      </c>
      <c r="BB61" s="6">
        <f t="shared" si="30"/>
        <v>52.357694290980746</v>
      </c>
      <c r="BC61" s="6">
        <f t="shared" si="30"/>
        <v>54.634115781892952</v>
      </c>
      <c r="BD61" s="6">
        <f t="shared" si="30"/>
        <v>56.910537272805158</v>
      </c>
      <c r="BE61" s="6">
        <f t="shared" si="30"/>
        <v>59.186958763717364</v>
      </c>
      <c r="BF61" s="6">
        <f t="shared" si="30"/>
        <v>61.463380254629577</v>
      </c>
      <c r="BG61" s="6">
        <f t="shared" si="30"/>
        <v>63.739801745541783</v>
      </c>
      <c r="BH61" s="6">
        <f t="shared" si="30"/>
        <v>66.016223236453996</v>
      </c>
      <c r="BI61" s="6">
        <f t="shared" si="30"/>
        <v>68.292644727366195</v>
      </c>
      <c r="BJ61" s="6">
        <f t="shared" si="30"/>
        <v>70.569066218278408</v>
      </c>
      <c r="BK61" s="6">
        <f t="shared" si="30"/>
        <v>72.845487709190607</v>
      </c>
      <c r="BL61" s="6">
        <f t="shared" si="30"/>
        <v>75.12190920010282</v>
      </c>
      <c r="BM61" s="6">
        <f t="shared" si="30"/>
        <v>77.398330691015019</v>
      </c>
      <c r="BN61" s="6">
        <f t="shared" si="34"/>
        <v>79.674752181927232</v>
      </c>
      <c r="BO61" s="6">
        <f t="shared" si="34"/>
        <v>81.951173672839431</v>
      </c>
      <c r="BP61" s="6">
        <f t="shared" si="34"/>
        <v>84.227595163751644</v>
      </c>
      <c r="BQ61" s="6">
        <f t="shared" si="34"/>
        <v>86.504016654663843</v>
      </c>
      <c r="BR61" s="2">
        <f t="shared" si="36"/>
        <v>3.2156533049405237E-4</v>
      </c>
      <c r="BS61" s="2">
        <f t="shared" si="36"/>
        <v>3.1425256118532874E-5</v>
      </c>
      <c r="BT61" s="2">
        <f t="shared" si="35"/>
        <v>3.0781572198695669E-6</v>
      </c>
      <c r="BU61" s="2">
        <f t="shared" si="35"/>
        <v>3.0214479403326399E-7</v>
      </c>
      <c r="BV61" s="2">
        <f t="shared" si="35"/>
        <v>2.9714838863985941E-8</v>
      </c>
      <c r="BW61" s="2">
        <f t="shared" si="35"/>
        <v>2.9274999133824804E-9</v>
      </c>
      <c r="BX61" s="2">
        <f t="shared" si="35"/>
        <v>2.8888508059398229E-10</v>
      </c>
      <c r="BY61" s="2">
        <f t="shared" si="35"/>
        <v>2.8549889237503598E-11</v>
      </c>
      <c r="BZ61" s="2">
        <f t="shared" si="35"/>
        <v>2.8254466771621551E-12</v>
      </c>
      <c r="CA61" s="2">
        <f t="shared" si="35"/>
        <v>2.7998226574074584E-13</v>
      </c>
      <c r="CB61" s="2">
        <f t="shared" si="35"/>
        <v>2.7777705620235465E-14</v>
      </c>
      <c r="CC61" s="2">
        <f t="shared" si="31"/>
        <v>2.7589902796285221E-15</v>
      </c>
      <c r="CD61" s="2">
        <f t="shared" si="31"/>
        <v>2.7432206583554117E-16</v>
      </c>
      <c r="CE61" s="2">
        <f t="shared" si="31"/>
        <v>2.7302335983977151E-17</v>
      </c>
      <c r="CF61" s="2">
        <f t="shared" si="31"/>
        <v>2.7198291942972799E-18</v>
      </c>
      <c r="CG61" s="2">
        <f t="shared" si="31"/>
        <v>2.7118317157339369E-19</v>
      </c>
      <c r="CH61" s="2">
        <f t="shared" si="31"/>
        <v>2.7060862628140554E-20</v>
      </c>
      <c r="CI61" s="2">
        <f t="shared" si="31"/>
        <v>2.7024559675341305E-21</v>
      </c>
      <c r="CJ61" s="2">
        <f t="shared" si="31"/>
        <v>2.7008196402643283E-22</v>
      </c>
      <c r="CK61" s="2">
        <f t="shared" si="31"/>
        <v>2.7010697809711243E-23</v>
      </c>
    </row>
    <row r="62" spans="1:89" x14ac:dyDescent="0.25">
      <c r="A62" s="5">
        <f t="shared" si="16"/>
        <v>73.5</v>
      </c>
      <c r="B62" s="5">
        <f t="shared" si="17"/>
        <v>172</v>
      </c>
      <c r="C62" s="8">
        <f t="shared" si="2"/>
        <v>445.16</v>
      </c>
      <c r="D62" s="2">
        <f t="shared" si="11"/>
        <v>6.3291139240506327E-14</v>
      </c>
      <c r="E62" s="2">
        <f t="shared" si="3"/>
        <v>0.57086293241648023</v>
      </c>
      <c r="F62" s="2">
        <f t="shared" si="12"/>
        <v>1.2363862991135073</v>
      </c>
      <c r="G62" s="7">
        <f t="shared" si="4"/>
        <v>9.2154183828691116E-2</v>
      </c>
      <c r="H62" s="10"/>
      <c r="I62" s="6">
        <f t="shared" si="5"/>
        <v>172</v>
      </c>
      <c r="J62" s="2">
        <f t="shared" si="39"/>
        <v>0</v>
      </c>
      <c r="K62" s="2">
        <f t="shared" si="39"/>
        <v>0</v>
      </c>
      <c r="L62" s="2">
        <f t="shared" si="39"/>
        <v>0.01</v>
      </c>
      <c r="M62" s="2">
        <f t="shared" si="39"/>
        <v>0.02</v>
      </c>
      <c r="N62" s="2">
        <f t="shared" si="39"/>
        <v>0.02</v>
      </c>
      <c r="O62" s="2">
        <f t="shared" si="39"/>
        <v>0.03</v>
      </c>
      <c r="P62" s="2">
        <f t="shared" si="39"/>
        <v>7.0000000000000007E-2</v>
      </c>
      <c r="Q62" s="2">
        <f t="shared" si="39"/>
        <v>0.08</v>
      </c>
      <c r="R62" s="2">
        <f t="shared" si="39"/>
        <v>0.15</v>
      </c>
      <c r="S62" s="2">
        <f t="shared" si="39"/>
        <v>0.12986747534838095</v>
      </c>
      <c r="T62" s="2">
        <f t="shared" si="39"/>
        <v>5.5046690114799006E-2</v>
      </c>
      <c r="U62" s="2">
        <f t="shared" si="39"/>
        <v>5.4082328390758954E-3</v>
      </c>
      <c r="V62" s="2">
        <f t="shared" si="39"/>
        <v>4.9296516498166586E-4</v>
      </c>
      <c r="W62" s="2">
        <f t="shared" si="39"/>
        <v>4.2840257577125837E-5</v>
      </c>
      <c r="X62" s="2">
        <f t="shared" si="39"/>
        <v>4.3350896716165541E-6</v>
      </c>
      <c r="Y62" s="2">
        <f t="shared" si="39"/>
        <v>3.6577726473807641E-7</v>
      </c>
      <c r="Z62" s="2">
        <f t="shared" si="33"/>
        <v>2.5945355497380975E-8</v>
      </c>
      <c r="AA62" s="2">
        <f t="shared" si="32"/>
        <v>1.8793738038036522E-9</v>
      </c>
      <c r="AB62" s="2">
        <f t="shared" si="32"/>
        <v>0</v>
      </c>
      <c r="AC62" s="2">
        <f t="shared" si="32"/>
        <v>0</v>
      </c>
      <c r="AD62" s="2">
        <f t="shared" si="38"/>
        <v>6890703938.0596924</v>
      </c>
      <c r="AE62" s="2">
        <f t="shared" si="38"/>
        <v>683819599.93637621</v>
      </c>
      <c r="AF62" s="2">
        <f t="shared" si="38"/>
        <v>68017607.765778974</v>
      </c>
      <c r="AG62" s="2">
        <f t="shared" si="38"/>
        <v>6779740.3578414842</v>
      </c>
      <c r="AH62" s="2">
        <f t="shared" si="38"/>
        <v>677077.41242370475</v>
      </c>
      <c r="AI62" s="2">
        <f t="shared" si="38"/>
        <v>67737.39514578128</v>
      </c>
      <c r="AJ62" s="2">
        <f t="shared" si="38"/>
        <v>6787.7066140788083</v>
      </c>
      <c r="AK62" s="2">
        <f t="shared" si="38"/>
        <v>681.19029516245598</v>
      </c>
      <c r="AL62" s="2">
        <f t="shared" si="38"/>
        <v>68.456859327456272</v>
      </c>
      <c r="AM62" s="2">
        <f t="shared" si="38"/>
        <v>6.8885210513614252</v>
      </c>
      <c r="AN62" s="2">
        <f t="shared" si="38"/>
        <v>0.69399645226725593</v>
      </c>
      <c r="AO62" s="2">
        <f t="shared" si="38"/>
        <v>6.9996493327389622E-2</v>
      </c>
      <c r="AP62" s="2">
        <f t="shared" si="38"/>
        <v>7.067273953330796E-3</v>
      </c>
      <c r="AQ62" s="2">
        <f t="shared" si="38"/>
        <v>7.142593154159597E-4</v>
      </c>
      <c r="AR62" s="2">
        <f t="shared" si="38"/>
        <v>7.2254104791915261E-5</v>
      </c>
      <c r="AS62" s="2">
        <f t="shared" si="37"/>
        <v>7.3155720534866323E-6</v>
      </c>
      <c r="AT62" s="2">
        <f t="shared" si="37"/>
        <v>7.4129614616612158E-7</v>
      </c>
      <c r="AU62" s="2">
        <f t="shared" si="37"/>
        <v>7.5174954954412361E-8</v>
      </c>
      <c r="AV62" s="2">
        <f t="shared" si="37"/>
        <v>7.6291206107196755E-9</v>
      </c>
      <c r="AW62" s="2">
        <f t="shared" si="37"/>
        <v>7.7478099675139476E-10</v>
      </c>
      <c r="AX62" s="6">
        <f t="shared" si="30"/>
        <v>42.960526556773033</v>
      </c>
      <c r="AY62" s="6">
        <f t="shared" si="30"/>
        <v>45.221606901866352</v>
      </c>
      <c r="AZ62" s="6">
        <f t="shared" si="30"/>
        <v>47.482687246959664</v>
      </c>
      <c r="BA62" s="6">
        <f t="shared" si="30"/>
        <v>49.743767592052983</v>
      </c>
      <c r="BB62" s="6">
        <f t="shared" si="30"/>
        <v>52.004847937146302</v>
      </c>
      <c r="BC62" s="6">
        <f t="shared" si="30"/>
        <v>54.265928282239614</v>
      </c>
      <c r="BD62" s="6">
        <f t="shared" ref="BD62:BQ77" si="40">P$8/$C62</f>
        <v>56.527008627332933</v>
      </c>
      <c r="BE62" s="6">
        <f t="shared" si="40"/>
        <v>58.788088972426252</v>
      </c>
      <c r="BF62" s="6">
        <f t="shared" si="40"/>
        <v>61.049169317519578</v>
      </c>
      <c r="BG62" s="6">
        <f t="shared" si="40"/>
        <v>63.31024966261289</v>
      </c>
      <c r="BH62" s="6">
        <f t="shared" si="40"/>
        <v>65.571330007706209</v>
      </c>
      <c r="BI62" s="6">
        <f t="shared" si="40"/>
        <v>67.832410352799528</v>
      </c>
      <c r="BJ62" s="6">
        <f t="shared" si="40"/>
        <v>70.093490697892847</v>
      </c>
      <c r="BK62" s="6">
        <f t="shared" si="40"/>
        <v>72.354571042986166</v>
      </c>
      <c r="BL62" s="6">
        <f t="shared" si="40"/>
        <v>74.615651388079485</v>
      </c>
      <c r="BM62" s="6">
        <f t="shared" si="40"/>
        <v>76.87673173317279</v>
      </c>
      <c r="BN62" s="6">
        <f t="shared" si="34"/>
        <v>79.137812078266109</v>
      </c>
      <c r="BO62" s="6">
        <f t="shared" si="34"/>
        <v>81.398892423359428</v>
      </c>
      <c r="BP62" s="6">
        <f t="shared" si="34"/>
        <v>83.659972768452747</v>
      </c>
      <c r="BQ62" s="6">
        <f t="shared" si="34"/>
        <v>85.921053113546066</v>
      </c>
      <c r="BR62" s="2">
        <f t="shared" si="36"/>
        <v>4.3612050253446648E-4</v>
      </c>
      <c r="BS62" s="2">
        <f t="shared" si="36"/>
        <v>4.3279721519046797E-5</v>
      </c>
      <c r="BT62" s="2">
        <f t="shared" si="35"/>
        <v>4.3049118840432931E-6</v>
      </c>
      <c r="BU62" s="2">
        <f t="shared" si="35"/>
        <v>4.2909749100697892E-7</v>
      </c>
      <c r="BV62" s="2">
        <f t="shared" si="35"/>
        <v>4.2853000786452946E-8</v>
      </c>
      <c r="BW62" s="2">
        <f t="shared" si="35"/>
        <v>4.2871769079655143E-9</v>
      </c>
      <c r="BX62" s="2">
        <f t="shared" si="35"/>
        <v>4.2960168443552125E-10</v>
      </c>
      <c r="BY62" s="2">
        <f t="shared" si="35"/>
        <v>4.3113309820413659E-11</v>
      </c>
      <c r="BZ62" s="2">
        <f t="shared" si="35"/>
        <v>4.3327126156619556E-12</v>
      </c>
      <c r="CA62" s="2">
        <f t="shared" si="35"/>
        <v>4.3598234502288048E-13</v>
      </c>
      <c r="CB62" s="2">
        <f t="shared" si="35"/>
        <v>4.3923826092864475E-14</v>
      </c>
      <c r="CC62" s="2">
        <f t="shared" si="31"/>
        <v>4.4301578055309947E-15</v>
      </c>
      <c r="CD62" s="2">
        <f t="shared" si="31"/>
        <v>4.4729581983106322E-16</v>
      </c>
      <c r="CE62" s="2">
        <f t="shared" si="31"/>
        <v>4.5206285785820237E-17</v>
      </c>
      <c r="CF62" s="2">
        <f t="shared" si="31"/>
        <v>4.5730446070832442E-18</v>
      </c>
      <c r="CG62" s="2">
        <f t="shared" si="31"/>
        <v>4.6301088946117928E-19</v>
      </c>
      <c r="CH62" s="2">
        <f t="shared" si="31"/>
        <v>4.6917477605450733E-20</v>
      </c>
      <c r="CI62" s="2">
        <f t="shared" si="31"/>
        <v>4.7579085414185037E-21</v>
      </c>
      <c r="CJ62" s="2">
        <f t="shared" si="31"/>
        <v>4.8285573485567566E-22</v>
      </c>
      <c r="CK62" s="2">
        <f t="shared" si="31"/>
        <v>4.9036771946290807E-23</v>
      </c>
    </row>
    <row r="63" spans="1:89" x14ac:dyDescent="0.25">
      <c r="A63" s="5">
        <f t="shared" si="16"/>
        <v>75</v>
      </c>
      <c r="B63" s="5">
        <f t="shared" si="17"/>
        <v>175</v>
      </c>
      <c r="C63" s="8">
        <f t="shared" si="2"/>
        <v>448.16</v>
      </c>
      <c r="D63" s="2">
        <f t="shared" si="11"/>
        <v>6.3291139240506327E-14</v>
      </c>
      <c r="E63" s="2">
        <f t="shared" si="3"/>
        <v>0.59237157855057154</v>
      </c>
      <c r="F63" s="2">
        <f t="shared" si="12"/>
        <v>1.3388015399985349</v>
      </c>
      <c r="G63" s="7">
        <f t="shared" si="4"/>
        <v>0.12671620324689967</v>
      </c>
      <c r="H63" s="10"/>
      <c r="I63" s="6">
        <f t="shared" si="5"/>
        <v>175</v>
      </c>
      <c r="J63" s="2">
        <f t="shared" si="39"/>
        <v>0</v>
      </c>
      <c r="K63" s="2">
        <f t="shared" si="39"/>
        <v>0</v>
      </c>
      <c r="L63" s="2">
        <f t="shared" si="39"/>
        <v>0.01</v>
      </c>
      <c r="M63" s="2">
        <f t="shared" si="39"/>
        <v>0.02</v>
      </c>
      <c r="N63" s="2">
        <f t="shared" si="39"/>
        <v>0.02</v>
      </c>
      <c r="O63" s="2">
        <f t="shared" si="39"/>
        <v>0.03</v>
      </c>
      <c r="P63" s="2">
        <f t="shared" si="39"/>
        <v>7.0000000000000007E-2</v>
      </c>
      <c r="Q63" s="2">
        <f t="shared" si="39"/>
        <v>0.08</v>
      </c>
      <c r="R63" s="2">
        <f t="shared" si="39"/>
        <v>0.15</v>
      </c>
      <c r="S63" s="2">
        <f t="shared" si="39"/>
        <v>0.12999696226594762</v>
      </c>
      <c r="T63" s="2">
        <f t="shared" si="39"/>
        <v>7.3044807045833396E-2</v>
      </c>
      <c r="U63" s="2">
        <f t="shared" si="39"/>
        <v>8.4545712073071759E-3</v>
      </c>
      <c r="V63" s="2">
        <f t="shared" si="39"/>
        <v>7.9688498753460409E-4</v>
      </c>
      <c r="W63" s="2">
        <f t="shared" si="39"/>
        <v>7.0446157980106342E-5</v>
      </c>
      <c r="X63" s="2">
        <f t="shared" si="39"/>
        <v>7.2388301876058492E-6</v>
      </c>
      <c r="Y63" s="2">
        <f t="shared" si="39"/>
        <v>6.2011448986876161E-7</v>
      </c>
      <c r="Z63" s="2">
        <f t="shared" si="33"/>
        <v>4.4657163508210481E-8</v>
      </c>
      <c r="AA63" s="2">
        <f t="shared" si="32"/>
        <v>3.2841276226269756E-9</v>
      </c>
      <c r="AB63" s="2">
        <f t="shared" si="32"/>
        <v>0</v>
      </c>
      <c r="AC63" s="2">
        <f t="shared" si="32"/>
        <v>0</v>
      </c>
      <c r="AD63" s="2">
        <f t="shared" si="38"/>
        <v>9308221558.689867</v>
      </c>
      <c r="AE63" s="2">
        <f t="shared" si="38"/>
        <v>937829323.81370544</v>
      </c>
      <c r="AF63" s="2">
        <f t="shared" si="38"/>
        <v>94707036.927105308</v>
      </c>
      <c r="AG63" s="2">
        <f t="shared" si="38"/>
        <v>9584117.8501829132</v>
      </c>
      <c r="AH63" s="2">
        <f t="shared" si="38"/>
        <v>971751.46900183032</v>
      </c>
      <c r="AI63" s="2">
        <f t="shared" si="38"/>
        <v>98701.288844097769</v>
      </c>
      <c r="AJ63" s="2">
        <f t="shared" si="38"/>
        <v>10041.40630932167</v>
      </c>
      <c r="AK63" s="2">
        <f t="shared" si="38"/>
        <v>1023.096981269842</v>
      </c>
      <c r="AL63" s="2">
        <f t="shared" si="38"/>
        <v>104.38592669515742</v>
      </c>
      <c r="AM63" s="2">
        <f t="shared" si="38"/>
        <v>10.664177869452713</v>
      </c>
      <c r="AN63" s="2">
        <f t="shared" si="38"/>
        <v>1.0907741882414581</v>
      </c>
      <c r="AO63" s="2">
        <f t="shared" si="38"/>
        <v>0.11169401900456934</v>
      </c>
      <c r="AP63" s="2">
        <f t="shared" si="38"/>
        <v>1.1449365807860372E-2</v>
      </c>
      <c r="AQ63" s="2">
        <f t="shared" si="38"/>
        <v>1.1747924314805358E-3</v>
      </c>
      <c r="AR63" s="2">
        <f t="shared" si="38"/>
        <v>1.2065444824861852E-4</v>
      </c>
      <c r="AS63" s="2">
        <f t="shared" si="37"/>
        <v>1.2402366706441882E-5</v>
      </c>
      <c r="AT63" s="2">
        <f t="shared" si="37"/>
        <v>1.2759197713209738E-6</v>
      </c>
      <c r="AU63" s="2">
        <f t="shared" si="37"/>
        <v>1.3136511355030195E-7</v>
      </c>
      <c r="AV63" s="2">
        <f t="shared" si="37"/>
        <v>1.3534945064199788E-8</v>
      </c>
      <c r="AW63" s="2">
        <f t="shared" si="37"/>
        <v>1.395519903490235E-9</v>
      </c>
      <c r="AX63" s="6">
        <f t="shared" ref="AX63:BM78" si="41">J$8/$C63</f>
        <v>42.672947166219835</v>
      </c>
      <c r="AY63" s="6">
        <f t="shared" si="41"/>
        <v>44.918891753915617</v>
      </c>
      <c r="AZ63" s="6">
        <f t="shared" si="41"/>
        <v>47.164836341611398</v>
      </c>
      <c r="BA63" s="6">
        <f t="shared" si="41"/>
        <v>49.41078092930718</v>
      </c>
      <c r="BB63" s="6">
        <f t="shared" si="41"/>
        <v>51.656725517002961</v>
      </c>
      <c r="BC63" s="6">
        <f t="shared" si="41"/>
        <v>53.902670104698743</v>
      </c>
      <c r="BD63" s="6">
        <f t="shared" si="40"/>
        <v>56.148614692394524</v>
      </c>
      <c r="BE63" s="6">
        <f t="shared" si="40"/>
        <v>58.394559280090299</v>
      </c>
      <c r="BF63" s="6">
        <f t="shared" si="40"/>
        <v>60.640503867786087</v>
      </c>
      <c r="BG63" s="6">
        <f t="shared" si="40"/>
        <v>62.886448455481869</v>
      </c>
      <c r="BH63" s="6">
        <f t="shared" si="40"/>
        <v>65.132393043177657</v>
      </c>
      <c r="BI63" s="6">
        <f t="shared" si="40"/>
        <v>67.378337630873432</v>
      </c>
      <c r="BJ63" s="6">
        <f t="shared" si="40"/>
        <v>69.624282218569206</v>
      </c>
      <c r="BK63" s="6">
        <f t="shared" si="40"/>
        <v>71.870226806264995</v>
      </c>
      <c r="BL63" s="6">
        <f t="shared" si="40"/>
        <v>74.116171393960769</v>
      </c>
      <c r="BM63" s="6">
        <f t="shared" si="40"/>
        <v>76.362115981656558</v>
      </c>
      <c r="BN63" s="6">
        <f t="shared" si="34"/>
        <v>78.608060569352332</v>
      </c>
      <c r="BO63" s="6">
        <f t="shared" si="34"/>
        <v>80.854005157048121</v>
      </c>
      <c r="BP63" s="6">
        <f t="shared" si="34"/>
        <v>83.099949744743896</v>
      </c>
      <c r="BQ63" s="6">
        <f t="shared" si="34"/>
        <v>85.34589433243967</v>
      </c>
      <c r="BR63" s="2">
        <f t="shared" si="36"/>
        <v>5.8912794687814843E-4</v>
      </c>
      <c r="BS63" s="2">
        <f t="shared" si="36"/>
        <v>5.9356286321409404E-5</v>
      </c>
      <c r="BT63" s="2">
        <f t="shared" si="35"/>
        <v>5.9941162613424287E-6</v>
      </c>
      <c r="BU63" s="2">
        <f t="shared" si="35"/>
        <v>6.0658973735770231E-7</v>
      </c>
      <c r="BV63" s="2">
        <f t="shared" si="35"/>
        <v>6.1503257531903932E-8</v>
      </c>
      <c r="BW63" s="2">
        <f t="shared" si="35"/>
        <v>6.2469170154538999E-9</v>
      </c>
      <c r="BX63" s="2">
        <f t="shared" si="35"/>
        <v>6.355320448939302E-10</v>
      </c>
      <c r="BY63" s="2">
        <f t="shared" si="35"/>
        <v>6.4752973498096318E-11</v>
      </c>
      <c r="BZ63" s="2">
        <f t="shared" si="35"/>
        <v>6.6067042212126608E-12</v>
      </c>
      <c r="CA63" s="2">
        <f t="shared" si="35"/>
        <v>6.749479664210632E-13</v>
      </c>
      <c r="CB63" s="2">
        <f t="shared" si="35"/>
        <v>6.9036341027940555E-14</v>
      </c>
      <c r="CC63" s="2">
        <f t="shared" si="31"/>
        <v>7.0692417091499639E-15</v>
      </c>
      <c r="CD63" s="2">
        <f t="shared" si="31"/>
        <v>7.2464340556078323E-16</v>
      </c>
      <c r="CE63" s="2">
        <f t="shared" si="31"/>
        <v>7.4353951359527587E-17</v>
      </c>
      <c r="CF63" s="2">
        <f t="shared" si="31"/>
        <v>7.6363574840897791E-18</v>
      </c>
      <c r="CG63" s="2">
        <f t="shared" si="31"/>
        <v>7.84959918129233E-19</v>
      </c>
      <c r="CH63" s="2">
        <f t="shared" si="31"/>
        <v>8.0754415906390742E-20</v>
      </c>
      <c r="CI63" s="2">
        <f t="shared" si="31"/>
        <v>8.3142476930570854E-21</v>
      </c>
      <c r="CJ63" s="2">
        <f t="shared" si="31"/>
        <v>8.5664209267087267E-22</v>
      </c>
      <c r="CK63" s="2">
        <f t="shared" si="31"/>
        <v>8.8324044524698403E-23</v>
      </c>
    </row>
    <row r="64" spans="1:89" x14ac:dyDescent="0.25">
      <c r="A64" s="5">
        <f t="shared" si="16"/>
        <v>76.5</v>
      </c>
      <c r="B64" s="5">
        <f t="shared" si="17"/>
        <v>178</v>
      </c>
      <c r="C64" s="8">
        <f t="shared" si="2"/>
        <v>451.16</v>
      </c>
      <c r="D64" s="2">
        <f t="shared" si="11"/>
        <v>6.3291139240506327E-14</v>
      </c>
      <c r="E64" s="2">
        <f t="shared" si="3"/>
        <v>0.61438416824237208</v>
      </c>
      <c r="F64" s="2">
        <f t="shared" si="12"/>
        <v>1.4524058995717977</v>
      </c>
      <c r="G64" s="7">
        <f t="shared" si="4"/>
        <v>0.16208800431843229</v>
      </c>
      <c r="H64" s="10"/>
      <c r="I64" s="6">
        <f t="shared" si="5"/>
        <v>178</v>
      </c>
      <c r="J64" s="2">
        <f t="shared" si="39"/>
        <v>0</v>
      </c>
      <c r="K64" s="2">
        <f t="shared" si="39"/>
        <v>0</v>
      </c>
      <c r="L64" s="2">
        <f t="shared" si="39"/>
        <v>0.01</v>
      </c>
      <c r="M64" s="2">
        <f t="shared" si="39"/>
        <v>0.02</v>
      </c>
      <c r="N64" s="2">
        <f t="shared" si="39"/>
        <v>0.02</v>
      </c>
      <c r="O64" s="2">
        <f t="shared" si="39"/>
        <v>0.03</v>
      </c>
      <c r="P64" s="2">
        <f t="shared" si="39"/>
        <v>7.0000000000000007E-2</v>
      </c>
      <c r="Q64" s="2">
        <f t="shared" si="39"/>
        <v>0.08</v>
      </c>
      <c r="R64" s="2">
        <f t="shared" si="39"/>
        <v>0.15</v>
      </c>
      <c r="S64" s="2">
        <f t="shared" si="39"/>
        <v>0.1299999903399579</v>
      </c>
      <c r="T64" s="2">
        <f t="shared" si="39"/>
        <v>8.9990435374683639E-2</v>
      </c>
      <c r="U64" s="2">
        <f t="shared" si="39"/>
        <v>1.2987148122095471E-2</v>
      </c>
      <c r="V64" s="2">
        <f t="shared" si="39"/>
        <v>1.2783914500188909E-3</v>
      </c>
      <c r="W64" s="2">
        <f t="shared" si="39"/>
        <v>1.1507063341828161E-4</v>
      </c>
      <c r="X64" s="2">
        <f t="shared" si="39"/>
        <v>1.2006272583990895E-5</v>
      </c>
      <c r="Y64" s="2">
        <f t="shared" si="39"/>
        <v>1.0440352124940766E-6</v>
      </c>
      <c r="Z64" s="2">
        <f t="shared" si="33"/>
        <v>7.6317471684461684E-8</v>
      </c>
      <c r="AA64" s="2">
        <f t="shared" si="32"/>
        <v>5.696929752940783E-9</v>
      </c>
      <c r="AB64" s="2">
        <f t="shared" si="32"/>
        <v>0</v>
      </c>
      <c r="AC64" s="2">
        <f t="shared" si="32"/>
        <v>0</v>
      </c>
      <c r="AD64" s="2">
        <f t="shared" si="38"/>
        <v>12524777078.217756</v>
      </c>
      <c r="AE64" s="2">
        <f t="shared" si="38"/>
        <v>1280910593.325928</v>
      </c>
      <c r="AF64" s="2">
        <f t="shared" si="38"/>
        <v>131301130.68741626</v>
      </c>
      <c r="AG64" s="2">
        <f t="shared" si="38"/>
        <v>13487427.567375546</v>
      </c>
      <c r="AH64" s="2">
        <f t="shared" si="38"/>
        <v>1388105.7683961159</v>
      </c>
      <c r="AI64" s="2">
        <f t="shared" si="38"/>
        <v>143113.36904064281</v>
      </c>
      <c r="AJ64" s="2">
        <f t="shared" si="38"/>
        <v>14778.884173652896</v>
      </c>
      <c r="AK64" s="2">
        <f t="shared" si="38"/>
        <v>1528.4574707431352</v>
      </c>
      <c r="AL64" s="2">
        <f t="shared" si="38"/>
        <v>158.29518827550532</v>
      </c>
      <c r="AM64" s="2">
        <f t="shared" si="38"/>
        <v>16.415047001977712</v>
      </c>
      <c r="AN64" s="2">
        <f t="shared" si="38"/>
        <v>1.7042699752887338</v>
      </c>
      <c r="AO64" s="2">
        <f t="shared" si="38"/>
        <v>0.17714221460463969</v>
      </c>
      <c r="AP64" s="2">
        <f t="shared" si="38"/>
        <v>1.8431557342574865E-2</v>
      </c>
      <c r="AQ64" s="2">
        <f t="shared" si="38"/>
        <v>1.9196853076424551E-3</v>
      </c>
      <c r="AR64" s="2">
        <f t="shared" si="38"/>
        <v>2.0012456665181248E-4</v>
      </c>
      <c r="AS64" s="2">
        <f t="shared" si="37"/>
        <v>2.0880922254770121E-5</v>
      </c>
      <c r="AT64" s="2">
        <f t="shared" si="37"/>
        <v>2.1805015683250373E-6</v>
      </c>
      <c r="AU64" s="2">
        <f t="shared" si="37"/>
        <v>2.2787721604402503E-7</v>
      </c>
      <c r="AV64" s="2">
        <f t="shared" si="37"/>
        <v>2.3832252073015102E-8</v>
      </c>
      <c r="AW64" s="2">
        <f t="shared" si="37"/>
        <v>2.4942056515557767E-9</v>
      </c>
      <c r="AX64" s="6">
        <f t="shared" si="41"/>
        <v>42.389192308744306</v>
      </c>
      <c r="AY64" s="6">
        <f t="shared" si="41"/>
        <v>44.620202430257166</v>
      </c>
      <c r="AZ64" s="6">
        <f t="shared" si="41"/>
        <v>46.851212551770026</v>
      </c>
      <c r="BA64" s="6">
        <f t="shared" si="41"/>
        <v>49.082222673282885</v>
      </c>
      <c r="BB64" s="6">
        <f t="shared" si="41"/>
        <v>51.313232794795745</v>
      </c>
      <c r="BC64" s="6">
        <f t="shared" si="41"/>
        <v>53.544242916308598</v>
      </c>
      <c r="BD64" s="6">
        <f t="shared" si="40"/>
        <v>55.775253037821457</v>
      </c>
      <c r="BE64" s="6">
        <f t="shared" si="40"/>
        <v>58.006263159334317</v>
      </c>
      <c r="BF64" s="6">
        <f t="shared" si="40"/>
        <v>60.237273280847184</v>
      </c>
      <c r="BG64" s="6">
        <f t="shared" si="40"/>
        <v>62.468283402360036</v>
      </c>
      <c r="BH64" s="6">
        <f t="shared" si="40"/>
        <v>64.699293523872896</v>
      </c>
      <c r="BI64" s="6">
        <f t="shared" si="40"/>
        <v>66.930303645385749</v>
      </c>
      <c r="BJ64" s="6">
        <f t="shared" si="40"/>
        <v>69.161313766898616</v>
      </c>
      <c r="BK64" s="6">
        <f t="shared" si="40"/>
        <v>71.392323888411468</v>
      </c>
      <c r="BL64" s="6">
        <f t="shared" si="40"/>
        <v>73.623334009924335</v>
      </c>
      <c r="BM64" s="6">
        <f t="shared" si="40"/>
        <v>75.854344131437188</v>
      </c>
      <c r="BN64" s="6">
        <f t="shared" si="34"/>
        <v>78.08535425295004</v>
      </c>
      <c r="BO64" s="6">
        <f t="shared" si="34"/>
        <v>80.316364374462907</v>
      </c>
      <c r="BP64" s="6">
        <f t="shared" si="34"/>
        <v>82.54737449597576</v>
      </c>
      <c r="BQ64" s="6">
        <f t="shared" si="34"/>
        <v>84.778384617488612</v>
      </c>
      <c r="BR64" s="2">
        <f t="shared" si="36"/>
        <v>7.9270741013940727E-4</v>
      </c>
      <c r="BS64" s="2">
        <f t="shared" si="36"/>
        <v>8.1070290720917156E-5</v>
      </c>
      <c r="BT64" s="2">
        <f t="shared" si="35"/>
        <v>8.3101981449064122E-6</v>
      </c>
      <c r="BU64" s="2">
        <f t="shared" si="35"/>
        <v>8.536346561673626E-7</v>
      </c>
      <c r="BV64" s="2">
        <f t="shared" si="35"/>
        <v>8.7854795468251115E-8</v>
      </c>
      <c r="BW64" s="2">
        <f t="shared" si="35"/>
        <v>9.0578081671339661E-9</v>
      </c>
      <c r="BX64" s="2">
        <f t="shared" si="35"/>
        <v>9.3537241605413431E-10</v>
      </c>
      <c r="BY64" s="2">
        <f t="shared" si="35"/>
        <v>9.6737814604000949E-11</v>
      </c>
      <c r="BZ64" s="2">
        <f t="shared" si="35"/>
        <v>1.0018682802247339E-11</v>
      </c>
      <c r="CA64" s="2">
        <f t="shared" si="35"/>
        <v>1.0389270254416329E-12</v>
      </c>
      <c r="CB64" s="2">
        <f t="shared" si="35"/>
        <v>1.0786518830941371E-13</v>
      </c>
      <c r="CC64" s="2">
        <f t="shared" si="31"/>
        <v>1.1211532569913909E-14</v>
      </c>
      <c r="CD64" s="2">
        <f t="shared" si="31"/>
        <v>1.1665542621882828E-15</v>
      </c>
      <c r="CE64" s="2">
        <f t="shared" si="31"/>
        <v>1.2149907010395286E-16</v>
      </c>
      <c r="CF64" s="2">
        <f t="shared" si="31"/>
        <v>1.2666111813405852E-17</v>
      </c>
      <c r="CG64" s="2">
        <f t="shared" si="31"/>
        <v>1.3215773578968431E-18</v>
      </c>
      <c r="CH64" s="2">
        <f t="shared" si="31"/>
        <v>1.3800642837500237E-19</v>
      </c>
      <c r="CI64" s="2">
        <f t="shared" si="31"/>
        <v>1.4422608610381332E-20</v>
      </c>
      <c r="CJ64" s="2">
        <f t="shared" si="31"/>
        <v>1.5083703843680445E-21</v>
      </c>
      <c r="CK64" s="2">
        <f t="shared" si="31"/>
        <v>1.5786111718707446E-22</v>
      </c>
    </row>
    <row r="65" spans="1:89" x14ac:dyDescent="0.25">
      <c r="A65" s="5">
        <f t="shared" si="16"/>
        <v>78</v>
      </c>
      <c r="B65" s="5">
        <f t="shared" si="17"/>
        <v>181</v>
      </c>
      <c r="C65" s="8">
        <f t="shared" si="2"/>
        <v>454.16</v>
      </c>
      <c r="D65" s="2">
        <f t="shared" si="11"/>
        <v>6.3291139240506327E-14</v>
      </c>
      <c r="E65" s="2">
        <f t="shared" si="3"/>
        <v>0.63394291806097824</v>
      </c>
      <c r="F65" s="2">
        <f t="shared" si="12"/>
        <v>1.5614092780561788</v>
      </c>
      <c r="G65" s="7">
        <f t="shared" si="4"/>
        <v>0.19351675565927576</v>
      </c>
      <c r="H65" s="10"/>
      <c r="I65" s="6">
        <f t="shared" si="5"/>
        <v>181</v>
      </c>
      <c r="J65" s="2">
        <f t="shared" si="39"/>
        <v>0</v>
      </c>
      <c r="K65" s="2">
        <f t="shared" si="39"/>
        <v>0</v>
      </c>
      <c r="L65" s="2">
        <f t="shared" si="39"/>
        <v>0.01</v>
      </c>
      <c r="M65" s="2">
        <f t="shared" si="39"/>
        <v>0.02</v>
      </c>
      <c r="N65" s="2">
        <f t="shared" si="39"/>
        <v>0.02</v>
      </c>
      <c r="O65" s="2">
        <f t="shared" si="39"/>
        <v>0.03</v>
      </c>
      <c r="P65" s="2">
        <f t="shared" si="39"/>
        <v>7.0000000000000007E-2</v>
      </c>
      <c r="Q65" s="2">
        <f t="shared" si="39"/>
        <v>0.08</v>
      </c>
      <c r="R65" s="2">
        <f t="shared" si="39"/>
        <v>0.15</v>
      </c>
      <c r="S65" s="2">
        <f t="shared" si="39"/>
        <v>0.12999999999840792</v>
      </c>
      <c r="T65" s="2">
        <f t="shared" si="39"/>
        <v>0.10220808949103583</v>
      </c>
      <c r="U65" s="2">
        <f t="shared" si="39"/>
        <v>1.9492405244842557E-2</v>
      </c>
      <c r="V65" s="2">
        <f t="shared" si="39"/>
        <v>2.03403511270698E-3</v>
      </c>
      <c r="W65" s="2">
        <f t="shared" si="39"/>
        <v>1.8672100449176998E-4</v>
      </c>
      <c r="X65" s="2">
        <f t="shared" si="39"/>
        <v>1.9782039084894621E-5</v>
      </c>
      <c r="Y65" s="2">
        <f t="shared" si="39"/>
        <v>1.7458440843332036E-6</v>
      </c>
      <c r="Z65" s="2">
        <f t="shared" si="33"/>
        <v>1.295147527563545E-7</v>
      </c>
      <c r="AA65" s="2">
        <f t="shared" si="32"/>
        <v>9.811571208273584E-9</v>
      </c>
      <c r="AB65" s="2">
        <f t="shared" si="32"/>
        <v>0</v>
      </c>
      <c r="AC65" s="2">
        <f t="shared" si="32"/>
        <v>0</v>
      </c>
      <c r="AD65" s="2">
        <f t="shared" si="38"/>
        <v>16788306914.141266</v>
      </c>
      <c r="AE65" s="2">
        <f t="shared" si="38"/>
        <v>1742455661.8553147</v>
      </c>
      <c r="AF65" s="2">
        <f t="shared" si="38"/>
        <v>181266228.87461644</v>
      </c>
      <c r="AG65" s="2">
        <f t="shared" si="38"/>
        <v>18896554.761325706</v>
      </c>
      <c r="AH65" s="2">
        <f t="shared" si="38"/>
        <v>1973698.2034287204</v>
      </c>
      <c r="AI65" s="2">
        <f t="shared" si="38"/>
        <v>206510.78153816587</v>
      </c>
      <c r="AJ65" s="2">
        <f t="shared" si="38"/>
        <v>21642.538702309022</v>
      </c>
      <c r="AK65" s="2">
        <f t="shared" si="38"/>
        <v>2271.5571986912969</v>
      </c>
      <c r="AL65" s="2">
        <f t="shared" si="38"/>
        <v>238.74899317806114</v>
      </c>
      <c r="AM65" s="2">
        <f t="shared" si="38"/>
        <v>25.125763283562733</v>
      </c>
      <c r="AN65" s="2">
        <f t="shared" si="38"/>
        <v>2.6473942845073317</v>
      </c>
      <c r="AO65" s="2">
        <f t="shared" si="38"/>
        <v>0.27925774437261319</v>
      </c>
      <c r="AP65" s="2">
        <f t="shared" si="38"/>
        <v>2.94881785367168E-2</v>
      </c>
      <c r="AQ65" s="2">
        <f t="shared" si="38"/>
        <v>3.1168691353984021E-3</v>
      </c>
      <c r="AR65" s="2">
        <f t="shared" si="38"/>
        <v>3.2975501462401916E-4</v>
      </c>
      <c r="AS65" s="2">
        <f t="shared" si="37"/>
        <v>3.4917491295188537E-5</v>
      </c>
      <c r="AT65" s="2">
        <f t="shared" si="37"/>
        <v>3.7004283538814737E-6</v>
      </c>
      <c r="AU65" s="2">
        <f t="shared" si="37"/>
        <v>3.9246292530654454E-7</v>
      </c>
      <c r="AV65" s="2">
        <f t="shared" si="37"/>
        <v>4.165478083721849E-8</v>
      </c>
      <c r="AW65" s="2">
        <f t="shared" si="37"/>
        <v>4.4241921249908473E-9</v>
      </c>
      <c r="AX65" s="6">
        <f t="shared" si="41"/>
        <v>42.109186194321566</v>
      </c>
      <c r="AY65" s="6">
        <f t="shared" si="41"/>
        <v>44.325459151917435</v>
      </c>
      <c r="AZ65" s="6">
        <f t="shared" si="41"/>
        <v>46.541732109513312</v>
      </c>
      <c r="BA65" s="6">
        <f t="shared" si="41"/>
        <v>48.758005067109181</v>
      </c>
      <c r="BB65" s="6">
        <f t="shared" si="41"/>
        <v>50.97427802470505</v>
      </c>
      <c r="BC65" s="6">
        <f t="shared" si="41"/>
        <v>53.190550982300927</v>
      </c>
      <c r="BD65" s="6">
        <f t="shared" si="40"/>
        <v>55.406823939896796</v>
      </c>
      <c r="BE65" s="6">
        <f t="shared" si="40"/>
        <v>57.623096897492665</v>
      </c>
      <c r="BF65" s="6">
        <f t="shared" si="40"/>
        <v>59.839369855088549</v>
      </c>
      <c r="BG65" s="6">
        <f t="shared" si="40"/>
        <v>62.055642812684418</v>
      </c>
      <c r="BH65" s="6">
        <f t="shared" si="40"/>
        <v>64.271915770280287</v>
      </c>
      <c r="BI65" s="6">
        <f t="shared" si="40"/>
        <v>66.488188727876164</v>
      </c>
      <c r="BJ65" s="6">
        <f t="shared" si="40"/>
        <v>68.704461685472026</v>
      </c>
      <c r="BK65" s="6">
        <f t="shared" si="40"/>
        <v>70.920734643067902</v>
      </c>
      <c r="BL65" s="6">
        <f t="shared" si="40"/>
        <v>73.137007600663779</v>
      </c>
      <c r="BM65" s="6">
        <f t="shared" si="40"/>
        <v>75.353280558259641</v>
      </c>
      <c r="BN65" s="6">
        <f t="shared" si="34"/>
        <v>77.569553515855517</v>
      </c>
      <c r="BO65" s="6">
        <f t="shared" si="34"/>
        <v>79.785826473451394</v>
      </c>
      <c r="BP65" s="6">
        <f t="shared" si="34"/>
        <v>82.002099431047256</v>
      </c>
      <c r="BQ65" s="6">
        <f t="shared" si="34"/>
        <v>84.218372388643132</v>
      </c>
      <c r="BR65" s="2">
        <f t="shared" si="36"/>
        <v>1.0625510706408952E-3</v>
      </c>
      <c r="BS65" s="2">
        <f t="shared" si="36"/>
        <v>1.1028200391897961E-4</v>
      </c>
      <c r="BT65" s="2">
        <f t="shared" si="35"/>
        <v>1.147254613143807E-5</v>
      </c>
      <c r="BU65" s="2">
        <f t="shared" si="35"/>
        <v>1.1959844785692715E-6</v>
      </c>
      <c r="BV65" s="2">
        <f t="shared" si="35"/>
        <v>1.2491760781208684E-7</v>
      </c>
      <c r="BW65" s="2">
        <f t="shared" si="35"/>
        <v>1.3070302629002515E-8</v>
      </c>
      <c r="BX65" s="2">
        <f t="shared" si="35"/>
        <v>1.3697809305260412E-9</v>
      </c>
      <c r="BY65" s="2">
        <f t="shared" si="35"/>
        <v>1.4376944295515043E-10</v>
      </c>
      <c r="BZ65" s="2">
        <f t="shared" si="35"/>
        <v>1.5110695770763528E-11</v>
      </c>
      <c r="CA65" s="2">
        <f t="shared" si="35"/>
        <v>1.590238182503976E-12</v>
      </c>
      <c r="CB65" s="2">
        <f t="shared" si="35"/>
        <v>1.6755660028527434E-13</v>
      </c>
      <c r="CC65" s="2">
        <f t="shared" si="31"/>
        <v>1.7674540783076786E-14</v>
      </c>
      <c r="CD65" s="2">
        <f t="shared" si="31"/>
        <v>1.8663404137162533E-15</v>
      </c>
      <c r="CE65" s="2">
        <f t="shared" si="31"/>
        <v>1.9727019844293684E-16</v>
      </c>
      <c r="CF65" s="2">
        <f t="shared" si="31"/>
        <v>2.0870570545823993E-17</v>
      </c>
      <c r="CG65" s="2">
        <f t="shared" si="31"/>
        <v>2.2099678034929451E-18</v>
      </c>
      <c r="CH65" s="2">
        <f t="shared" si="31"/>
        <v>2.3420432619502999E-19</v>
      </c>
      <c r="CI65" s="2">
        <f t="shared" si="31"/>
        <v>2.4839425652312946E-20</v>
      </c>
      <c r="CJ65" s="2">
        <f t="shared" si="31"/>
        <v>2.6363785340011705E-21</v>
      </c>
      <c r="CK65" s="2">
        <f t="shared" si="31"/>
        <v>2.8001215980954725E-22</v>
      </c>
    </row>
    <row r="66" spans="1:89" x14ac:dyDescent="0.25">
      <c r="A66" s="5">
        <f t="shared" si="16"/>
        <v>79.5</v>
      </c>
      <c r="B66" s="5">
        <f t="shared" si="17"/>
        <v>184</v>
      </c>
      <c r="C66" s="8">
        <f t="shared" si="2"/>
        <v>457.16</v>
      </c>
      <c r="D66" s="2">
        <f t="shared" si="11"/>
        <v>6.3291139240506327E-14</v>
      </c>
      <c r="E66" s="2">
        <f t="shared" si="3"/>
        <v>0.65005614885349461</v>
      </c>
      <c r="F66" s="2">
        <f t="shared" si="12"/>
        <v>1.6573297962191429</v>
      </c>
      <c r="G66" s="7">
        <f t="shared" si="4"/>
        <v>0.21940893836892258</v>
      </c>
      <c r="H66" s="10"/>
      <c r="I66" s="6">
        <f t="shared" si="5"/>
        <v>184</v>
      </c>
      <c r="J66" s="2">
        <f t="shared" si="39"/>
        <v>0</v>
      </c>
      <c r="K66" s="2">
        <f t="shared" si="39"/>
        <v>0</v>
      </c>
      <c r="L66" s="2">
        <f t="shared" si="39"/>
        <v>0.01</v>
      </c>
      <c r="M66" s="2">
        <f t="shared" si="39"/>
        <v>0.02</v>
      </c>
      <c r="N66" s="2">
        <f t="shared" si="39"/>
        <v>0.02</v>
      </c>
      <c r="O66" s="2">
        <f t="shared" si="39"/>
        <v>0.03</v>
      </c>
      <c r="P66" s="2">
        <f t="shared" si="39"/>
        <v>7.0000000000000007E-2</v>
      </c>
      <c r="Q66" s="2">
        <f t="shared" si="39"/>
        <v>0.08</v>
      </c>
      <c r="R66" s="2">
        <f t="shared" si="39"/>
        <v>0.15</v>
      </c>
      <c r="S66" s="2">
        <f t="shared" si="39"/>
        <v>0.13</v>
      </c>
      <c r="T66" s="2">
        <f t="shared" si="39"/>
        <v>0.10815697863728767</v>
      </c>
      <c r="U66" s="2">
        <f t="shared" si="39"/>
        <v>2.8356050674141323E-2</v>
      </c>
      <c r="V66" s="2">
        <f t="shared" si="39"/>
        <v>3.2066199936484478E-3</v>
      </c>
      <c r="W66" s="2">
        <f t="shared" si="39"/>
        <v>3.0098224998399649E-4</v>
      </c>
      <c r="X66" s="2">
        <f t="shared" si="39"/>
        <v>3.2382215064841176E-5</v>
      </c>
      <c r="Y66" s="2">
        <f t="shared" si="39"/>
        <v>2.9000127654277286E-6</v>
      </c>
      <c r="Z66" s="2">
        <f t="shared" si="33"/>
        <v>2.1829128353911821E-7</v>
      </c>
      <c r="AA66" s="2">
        <f t="shared" si="32"/>
        <v>1.6779319259030424E-8</v>
      </c>
      <c r="AB66" s="2">
        <f t="shared" si="32"/>
        <v>0</v>
      </c>
      <c r="AC66" s="2">
        <f t="shared" si="32"/>
        <v>0</v>
      </c>
      <c r="AD66" s="2">
        <f t="shared" si="38"/>
        <v>22418675703.721848</v>
      </c>
      <c r="AE66" s="2">
        <f t="shared" si="38"/>
        <v>2360950097.0772228</v>
      </c>
      <c r="AF66" s="2">
        <f t="shared" si="38"/>
        <v>249208861.28300637</v>
      </c>
      <c r="AG66" s="2">
        <f t="shared" si="38"/>
        <v>26360295.716385294</v>
      </c>
      <c r="AH66" s="2">
        <f t="shared" si="38"/>
        <v>2793631.1899165083</v>
      </c>
      <c r="AI66" s="2">
        <f t="shared" si="38"/>
        <v>296586.50699167169</v>
      </c>
      <c r="AJ66" s="2">
        <f t="shared" si="38"/>
        <v>31538.199122952814</v>
      </c>
      <c r="AK66" s="2">
        <f t="shared" si="38"/>
        <v>3358.7070233975719</v>
      </c>
      <c r="AL66" s="2">
        <f t="shared" si="38"/>
        <v>358.18674335383287</v>
      </c>
      <c r="AM66" s="2">
        <f t="shared" si="38"/>
        <v>38.247805212174285</v>
      </c>
      <c r="AN66" s="2">
        <f t="shared" si="38"/>
        <v>4.089074095900969</v>
      </c>
      <c r="AO66" s="2">
        <f t="shared" si="38"/>
        <v>0.43765359358219369</v>
      </c>
      <c r="AP66" s="2">
        <f t="shared" si="38"/>
        <v>4.6891268118981089E-2</v>
      </c>
      <c r="AQ66" s="2">
        <f t="shared" si="38"/>
        <v>5.0289950574573805E-3</v>
      </c>
      <c r="AR66" s="2">
        <f t="shared" si="38"/>
        <v>5.39849276816315E-4</v>
      </c>
      <c r="AS66" s="2">
        <f t="shared" si="37"/>
        <v>5.8001937388374146E-5</v>
      </c>
      <c r="AT66" s="2">
        <f t="shared" si="37"/>
        <v>6.2369132648821494E-6</v>
      </c>
      <c r="AU66" s="2">
        <f t="shared" si="37"/>
        <v>6.7117299564855132E-7</v>
      </c>
      <c r="AV66" s="2">
        <f t="shared" si="37"/>
        <v>7.2280097344007467E-8</v>
      </c>
      <c r="AW66" s="2">
        <f t="shared" si="37"/>
        <v>7.7894321972695677E-9</v>
      </c>
      <c r="AX66" s="6">
        <f t="shared" si="41"/>
        <v>41.832855022340283</v>
      </c>
      <c r="AY66" s="6">
        <f t="shared" si="41"/>
        <v>44.034584234042399</v>
      </c>
      <c r="AZ66" s="6">
        <f t="shared" si="41"/>
        <v>46.236313445744521</v>
      </c>
      <c r="BA66" s="6">
        <f t="shared" si="41"/>
        <v>48.438042657446637</v>
      </c>
      <c r="BB66" s="6">
        <f t="shared" si="41"/>
        <v>50.63977186914876</v>
      </c>
      <c r="BC66" s="6">
        <f t="shared" si="41"/>
        <v>52.841501080850875</v>
      </c>
      <c r="BD66" s="6">
        <f t="shared" si="40"/>
        <v>55.043230292552998</v>
      </c>
      <c r="BE66" s="6">
        <f t="shared" si="40"/>
        <v>57.244959504255121</v>
      </c>
      <c r="BF66" s="6">
        <f t="shared" si="40"/>
        <v>59.446688715957244</v>
      </c>
      <c r="BG66" s="6">
        <f t="shared" si="40"/>
        <v>61.648417927659366</v>
      </c>
      <c r="BH66" s="6">
        <f t="shared" si="40"/>
        <v>63.850147139361482</v>
      </c>
      <c r="BI66" s="6">
        <f t="shared" si="40"/>
        <v>66.051876351063598</v>
      </c>
      <c r="BJ66" s="6">
        <f t="shared" si="40"/>
        <v>68.253605562765728</v>
      </c>
      <c r="BK66" s="6">
        <f t="shared" si="40"/>
        <v>70.455334774467843</v>
      </c>
      <c r="BL66" s="6">
        <f t="shared" si="40"/>
        <v>72.657063986169959</v>
      </c>
      <c r="BM66" s="6">
        <f t="shared" si="40"/>
        <v>74.858793197872089</v>
      </c>
      <c r="BN66" s="6">
        <f t="shared" si="34"/>
        <v>77.060522409574205</v>
      </c>
      <c r="BO66" s="6">
        <f t="shared" si="34"/>
        <v>79.26225162127632</v>
      </c>
      <c r="BP66" s="6">
        <f t="shared" si="34"/>
        <v>81.463980832978436</v>
      </c>
      <c r="BQ66" s="6">
        <f t="shared" si="34"/>
        <v>83.665710044680566</v>
      </c>
      <c r="BR66" s="2">
        <f t="shared" si="36"/>
        <v>1.418903525677641E-3</v>
      </c>
      <c r="BS66" s="2">
        <f t="shared" si="36"/>
        <v>1.4942722133808771E-4</v>
      </c>
      <c r="BT66" s="2">
        <f t="shared" si="35"/>
        <v>1.5772712739564014E-5</v>
      </c>
      <c r="BU66" s="2">
        <f t="shared" si="35"/>
        <v>1.6683731466110176E-6</v>
      </c>
      <c r="BV66" s="2">
        <f t="shared" si="35"/>
        <v>1.768121006277696E-7</v>
      </c>
      <c r="BW66" s="2">
        <f t="shared" si="35"/>
        <v>1.8771297910869971E-8</v>
      </c>
      <c r="BX66" s="2">
        <f t="shared" si="35"/>
        <v>1.9960885520857746E-9</v>
      </c>
      <c r="BY66" s="2">
        <f t="shared" si="35"/>
        <v>2.1257639388592733E-10</v>
      </c>
      <c r="BZ66" s="2">
        <f t="shared" si="35"/>
        <v>2.2670047047711108E-11</v>
      </c>
      <c r="CA66" s="2">
        <f t="shared" si="35"/>
        <v>2.4207471653274921E-12</v>
      </c>
      <c r="CB66" s="2">
        <f t="shared" si="35"/>
        <v>2.5880215796841597E-13</v>
      </c>
      <c r="CC66" s="2">
        <f t="shared" si="31"/>
        <v>2.7699594530518588E-14</v>
      </c>
      <c r="CD66" s="2">
        <f t="shared" si="31"/>
        <v>2.9678017796823473E-15</v>
      </c>
      <c r="CE66" s="2">
        <f t="shared" si="31"/>
        <v>3.182908264213532E-16</v>
      </c>
      <c r="CF66" s="2">
        <f t="shared" si="31"/>
        <v>3.4167675747868034E-17</v>
      </c>
      <c r="CG66" s="2">
        <f t="shared" si="31"/>
        <v>3.6710086954667181E-18</v>
      </c>
      <c r="CH66" s="2">
        <f t="shared" si="31"/>
        <v>3.9474134587861707E-19</v>
      </c>
      <c r="CI66" s="2">
        <f t="shared" si="31"/>
        <v>4.2479303522060208E-20</v>
      </c>
      <c r="CJ66" s="2">
        <f t="shared" si="31"/>
        <v>4.5746897053169283E-21</v>
      </c>
      <c r="CK66" s="2">
        <f t="shared" si="31"/>
        <v>4.9300203780187132E-22</v>
      </c>
    </row>
    <row r="67" spans="1:89" x14ac:dyDescent="0.25">
      <c r="A67" s="5">
        <f t="shared" si="16"/>
        <v>81</v>
      </c>
      <c r="B67" s="5">
        <f t="shared" si="17"/>
        <v>187</v>
      </c>
      <c r="C67" s="8">
        <f t="shared" si="2"/>
        <v>460.16</v>
      </c>
      <c r="D67" s="2">
        <f t="shared" si="11"/>
        <v>6.3291139240506327E-14</v>
      </c>
      <c r="E67" s="2">
        <f t="shared" si="3"/>
        <v>0.66488401044120016</v>
      </c>
      <c r="F67" s="2">
        <f t="shared" si="12"/>
        <v>1.7507965199345128</v>
      </c>
      <c r="G67" s="7">
        <f t="shared" si="4"/>
        <v>0.24323567469299565</v>
      </c>
      <c r="H67" s="10"/>
      <c r="I67" s="6">
        <f t="shared" si="5"/>
        <v>187</v>
      </c>
      <c r="J67" s="2">
        <f t="shared" si="39"/>
        <v>0</v>
      </c>
      <c r="K67" s="2">
        <f t="shared" si="39"/>
        <v>0</v>
      </c>
      <c r="L67" s="2">
        <f t="shared" si="39"/>
        <v>0.01</v>
      </c>
      <c r="M67" s="2">
        <f t="shared" si="39"/>
        <v>0.02</v>
      </c>
      <c r="N67" s="2">
        <f t="shared" si="39"/>
        <v>0.02</v>
      </c>
      <c r="O67" s="2">
        <f t="shared" si="39"/>
        <v>0.03</v>
      </c>
      <c r="P67" s="2">
        <f t="shared" si="39"/>
        <v>7.0000000000000007E-2</v>
      </c>
      <c r="Q67" s="2">
        <f t="shared" si="39"/>
        <v>0.08</v>
      </c>
      <c r="R67" s="2">
        <f t="shared" si="39"/>
        <v>0.15</v>
      </c>
      <c r="S67" s="2">
        <f t="shared" si="39"/>
        <v>0.13</v>
      </c>
      <c r="T67" s="2">
        <f t="shared" si="39"/>
        <v>0.10979406282025321</v>
      </c>
      <c r="U67" s="2">
        <f t="shared" si="39"/>
        <v>3.9549287060137654E-2</v>
      </c>
      <c r="V67" s="2">
        <f t="shared" si="39"/>
        <v>5.0008942796034728E-3</v>
      </c>
      <c r="W67" s="2">
        <f t="shared" si="39"/>
        <v>4.8191705961103003E-4</v>
      </c>
      <c r="X67" s="2">
        <f t="shared" si="39"/>
        <v>5.266947940877786E-5</v>
      </c>
      <c r="Y67" s="2">
        <f t="shared" si="39"/>
        <v>4.7857901355086165E-6</v>
      </c>
      <c r="Z67" s="2">
        <f t="shared" si="33"/>
        <v>3.6545448119873482E-7</v>
      </c>
      <c r="AA67" s="2">
        <f t="shared" si="32"/>
        <v>2.8497569440344431E-8</v>
      </c>
      <c r="AB67" s="2">
        <f t="shared" si="32"/>
        <v>0</v>
      </c>
      <c r="AC67" s="2">
        <f t="shared" si="32"/>
        <v>0</v>
      </c>
      <c r="AD67" s="2">
        <f t="shared" si="38"/>
        <v>29827089665.680801</v>
      </c>
      <c r="AE67" s="2">
        <f t="shared" si="38"/>
        <v>3186598785.3252726</v>
      </c>
      <c r="AF67" s="2">
        <f t="shared" si="38"/>
        <v>341226857.29278046</v>
      </c>
      <c r="AG67" s="2">
        <f t="shared" si="38"/>
        <v>36615815.237275347</v>
      </c>
      <c r="AH67" s="2">
        <f t="shared" si="38"/>
        <v>3936641.0491793673</v>
      </c>
      <c r="AI67" s="2">
        <f t="shared" si="38"/>
        <v>423980.72001596075</v>
      </c>
      <c r="AJ67" s="2">
        <f t="shared" si="38"/>
        <v>45737.168859923564</v>
      </c>
      <c r="AK67" s="2">
        <f t="shared" si="38"/>
        <v>4941.3077931004136</v>
      </c>
      <c r="AL67" s="2">
        <f t="shared" si="38"/>
        <v>534.58460397229817</v>
      </c>
      <c r="AM67" s="2">
        <f t="shared" si="38"/>
        <v>57.909577072904604</v>
      </c>
      <c r="AN67" s="2">
        <f t="shared" si="38"/>
        <v>6.280664475177943</v>
      </c>
      <c r="AO67" s="2">
        <f t="shared" si="38"/>
        <v>0.68194236611178982</v>
      </c>
      <c r="AP67" s="2">
        <f t="shared" si="38"/>
        <v>7.4121730396111779E-2</v>
      </c>
      <c r="AQ67" s="2">
        <f t="shared" si="38"/>
        <v>8.0643808787941116E-3</v>
      </c>
      <c r="AR67" s="2">
        <f t="shared" si="38"/>
        <v>8.7821017050252251E-4</v>
      </c>
      <c r="AS67" s="2">
        <f t="shared" si="37"/>
        <v>9.5720383759918793E-5</v>
      </c>
      <c r="AT67" s="2">
        <f t="shared" si="37"/>
        <v>1.0441611119062682E-5</v>
      </c>
      <c r="AU67" s="2">
        <f t="shared" si="37"/>
        <v>1.1399034273426281E-6</v>
      </c>
      <c r="AV67" s="2">
        <f t="shared" si="37"/>
        <v>1.2453401563565942E-7</v>
      </c>
      <c r="AW67" s="2">
        <f t="shared" si="37"/>
        <v>1.3614780829186748E-8</v>
      </c>
      <c r="AX67" s="6">
        <f t="shared" si="41"/>
        <v>41.560126916753049</v>
      </c>
      <c r="AY67" s="6">
        <f t="shared" si="41"/>
        <v>43.747502017634787</v>
      </c>
      <c r="AZ67" s="6">
        <f t="shared" si="41"/>
        <v>45.934877118516525</v>
      </c>
      <c r="BA67" s="6">
        <f t="shared" si="41"/>
        <v>48.122252219398263</v>
      </c>
      <c r="BB67" s="6">
        <f t="shared" si="41"/>
        <v>50.309627320280008</v>
      </c>
      <c r="BC67" s="6">
        <f t="shared" si="41"/>
        <v>52.497002421161746</v>
      </c>
      <c r="BD67" s="6">
        <f t="shared" si="40"/>
        <v>54.684377522043484</v>
      </c>
      <c r="BE67" s="6">
        <f t="shared" si="40"/>
        <v>56.871752622925221</v>
      </c>
      <c r="BF67" s="6">
        <f t="shared" si="40"/>
        <v>59.059127723806967</v>
      </c>
      <c r="BG67" s="6">
        <f t="shared" si="40"/>
        <v>61.246502824688704</v>
      </c>
      <c r="BH67" s="6">
        <f t="shared" si="40"/>
        <v>63.433877925570442</v>
      </c>
      <c r="BI67" s="6">
        <f t="shared" si="40"/>
        <v>65.62125302645218</v>
      </c>
      <c r="BJ67" s="6">
        <f t="shared" si="40"/>
        <v>67.808628127333918</v>
      </c>
      <c r="BK67" s="6">
        <f t="shared" si="40"/>
        <v>69.996003228215656</v>
      </c>
      <c r="BL67" s="6">
        <f t="shared" si="40"/>
        <v>72.183378329097408</v>
      </c>
      <c r="BM67" s="6">
        <f t="shared" si="40"/>
        <v>74.370753429979146</v>
      </c>
      <c r="BN67" s="6">
        <f t="shared" si="34"/>
        <v>76.558128530860884</v>
      </c>
      <c r="BO67" s="6">
        <f t="shared" si="34"/>
        <v>78.745503631742622</v>
      </c>
      <c r="BP67" s="6">
        <f t="shared" si="34"/>
        <v>80.93287873262436</v>
      </c>
      <c r="BQ67" s="6">
        <f t="shared" si="34"/>
        <v>83.120253833506098</v>
      </c>
      <c r="BR67" s="2">
        <f t="shared" si="36"/>
        <v>1.8877904852952962E-3</v>
      </c>
      <c r="BS67" s="2">
        <f t="shared" si="36"/>
        <v>2.0168346742973644E-4</v>
      </c>
      <c r="BT67" s="2">
        <f t="shared" si="35"/>
        <v>2.1596636537650983E-5</v>
      </c>
      <c r="BU67" s="2">
        <f t="shared" si="35"/>
        <v>2.3174566605914007E-6</v>
      </c>
      <c r="BV67" s="2">
        <f t="shared" si="35"/>
        <v>2.4915449678364675E-7</v>
      </c>
      <c r="BW67" s="2">
        <f t="shared" si="35"/>
        <v>2.6834222785824975E-8</v>
      </c>
      <c r="BX67" s="2">
        <f t="shared" si="35"/>
        <v>2.8947575227801257E-9</v>
      </c>
      <c r="BY67" s="2">
        <f t="shared" si="35"/>
        <v>3.1274099956332237E-10</v>
      </c>
      <c r="BZ67" s="2">
        <f t="shared" si="35"/>
        <v>3.3834468605841823E-11</v>
      </c>
      <c r="CA67" s="2">
        <f t="shared" si="35"/>
        <v>3.665163105880044E-12</v>
      </c>
      <c r="CB67" s="2">
        <f t="shared" si="35"/>
        <v>3.9751040982138902E-13</v>
      </c>
      <c r="CC67" s="2">
        <f t="shared" si="31"/>
        <v>4.3160909247581631E-14</v>
      </c>
      <c r="CD67" s="2">
        <f t="shared" si="31"/>
        <v>4.6912487592475806E-15</v>
      </c>
      <c r="CE67" s="2">
        <f t="shared" si="31"/>
        <v>5.1040385308823491E-16</v>
      </c>
      <c r="CF67" s="2">
        <f t="shared" si="31"/>
        <v>5.5582922183703951E-17</v>
      </c>
      <c r="CG67" s="2">
        <f t="shared" si="31"/>
        <v>6.0582521367037207E-18</v>
      </c>
      <c r="CH67" s="2">
        <f t="shared" si="31"/>
        <v>6.6086146323181529E-19</v>
      </c>
      <c r="CI67" s="2">
        <f t="shared" si="31"/>
        <v>7.2145786540672667E-20</v>
      </c>
      <c r="CJ67" s="2">
        <f t="shared" si="31"/>
        <v>7.8818997237759123E-21</v>
      </c>
      <c r="CK67" s="2">
        <f t="shared" si="31"/>
        <v>8.6169498918903463E-22</v>
      </c>
    </row>
    <row r="68" spans="1:89" x14ac:dyDescent="0.25">
      <c r="A68" s="5">
        <f t="shared" si="16"/>
        <v>82.5</v>
      </c>
      <c r="B68" s="5">
        <f t="shared" si="17"/>
        <v>190</v>
      </c>
      <c r="C68" s="8">
        <f t="shared" si="2"/>
        <v>463.16</v>
      </c>
      <c r="D68" s="2">
        <f t="shared" si="11"/>
        <v>6.3291139240506327E-14</v>
      </c>
      <c r="E68" s="2">
        <f t="shared" si="3"/>
        <v>0.68073798964392374</v>
      </c>
      <c r="F68" s="2">
        <f t="shared" si="12"/>
        <v>1.8565697445337614</v>
      </c>
      <c r="G68" s="7">
        <f t="shared" si="4"/>
        <v>0.26871126872361717</v>
      </c>
      <c r="H68" s="10"/>
      <c r="I68" s="6">
        <f t="shared" si="5"/>
        <v>190</v>
      </c>
      <c r="J68" s="2">
        <f t="shared" si="39"/>
        <v>0</v>
      </c>
      <c r="K68" s="2">
        <f t="shared" si="39"/>
        <v>0</v>
      </c>
      <c r="L68" s="2">
        <f t="shared" si="39"/>
        <v>0.01</v>
      </c>
      <c r="M68" s="2">
        <f t="shared" si="39"/>
        <v>0.02</v>
      </c>
      <c r="N68" s="2">
        <f t="shared" si="39"/>
        <v>0.02</v>
      </c>
      <c r="O68" s="2">
        <f t="shared" si="39"/>
        <v>0.03</v>
      </c>
      <c r="P68" s="2">
        <f t="shared" si="39"/>
        <v>7.0000000000000007E-2</v>
      </c>
      <c r="Q68" s="2">
        <f t="shared" si="39"/>
        <v>0.08</v>
      </c>
      <c r="R68" s="2">
        <f t="shared" si="39"/>
        <v>0.15</v>
      </c>
      <c r="S68" s="2">
        <f t="shared" si="39"/>
        <v>0.13</v>
      </c>
      <c r="T68" s="2">
        <f t="shared" si="39"/>
        <v>0.10999250626982672</v>
      </c>
      <c r="U68" s="2">
        <f t="shared" si="39"/>
        <v>5.2188775866541963E-2</v>
      </c>
      <c r="V68" s="2">
        <f t="shared" si="39"/>
        <v>7.6967707651410793E-3</v>
      </c>
      <c r="W68" s="2">
        <f t="shared" si="39"/>
        <v>7.6630693041746412E-4</v>
      </c>
      <c r="X68" s="2">
        <f t="shared" si="39"/>
        <v>8.5126642767516795E-5</v>
      </c>
      <c r="Y68" s="2">
        <f t="shared" si="39"/>
        <v>7.84728898176601E-6</v>
      </c>
      <c r="Z68" s="2">
        <f t="shared" si="33"/>
        <v>6.07807706092256E-7</v>
      </c>
      <c r="AA68" s="2">
        <f t="shared" si="32"/>
        <v>4.8072541297683462E-8</v>
      </c>
      <c r="AB68" s="2">
        <f t="shared" si="32"/>
        <v>0</v>
      </c>
      <c r="AC68" s="2">
        <f t="shared" si="32"/>
        <v>0</v>
      </c>
      <c r="AD68" s="2">
        <f t="shared" si="38"/>
        <v>39540355338.648041</v>
      </c>
      <c r="AE68" s="2">
        <f t="shared" si="38"/>
        <v>4284656052.4727945</v>
      </c>
      <c r="AF68" s="2">
        <f t="shared" si="38"/>
        <v>465361198.89431834</v>
      </c>
      <c r="AG68" s="2">
        <f t="shared" si="38"/>
        <v>50649319.428724036</v>
      </c>
      <c r="AH68" s="2">
        <f t="shared" si="38"/>
        <v>5523168.3084377171</v>
      </c>
      <c r="AI68" s="2">
        <f t="shared" si="38"/>
        <v>603345.08787664026</v>
      </c>
      <c r="AJ68" s="2">
        <f t="shared" si="38"/>
        <v>66015.491281181545</v>
      </c>
      <c r="AK68" s="2">
        <f t="shared" si="38"/>
        <v>7233.9437163307157</v>
      </c>
      <c r="AL68" s="2">
        <f t="shared" si="38"/>
        <v>793.79079779196491</v>
      </c>
      <c r="AM68" s="2">
        <f t="shared" si="38"/>
        <v>87.216003579127786</v>
      </c>
      <c r="AN68" s="2">
        <f t="shared" si="38"/>
        <v>9.5941689507511612</v>
      </c>
      <c r="AO68" s="2">
        <f t="shared" si="38"/>
        <v>1.0565869496528544</v>
      </c>
      <c r="AP68" s="2">
        <f t="shared" si="38"/>
        <v>0.11648198397392361</v>
      </c>
      <c r="AQ68" s="2">
        <f t="shared" si="38"/>
        <v>1.2854042541813597E-2</v>
      </c>
      <c r="AR68" s="2">
        <f t="shared" si="38"/>
        <v>1.4197847970651087E-3</v>
      </c>
      <c r="AS68" s="2">
        <f t="shared" si="37"/>
        <v>1.5695809691292399E-4</v>
      </c>
      <c r="AT68" s="2">
        <f t="shared" si="37"/>
        <v>1.7366085249368596E-5</v>
      </c>
      <c r="AU68" s="2">
        <f t="shared" si="37"/>
        <v>1.9229035006617054E-6</v>
      </c>
      <c r="AV68" s="2">
        <f t="shared" si="37"/>
        <v>2.1307492453685749E-7</v>
      </c>
      <c r="AW68" s="2">
        <f t="shared" si="37"/>
        <v>2.3627068313828541E-8</v>
      </c>
      <c r="AX68" s="6">
        <f t="shared" si="41"/>
        <v>41.290931863747048</v>
      </c>
      <c r="AY68" s="6">
        <f t="shared" si="41"/>
        <v>43.464138803944259</v>
      </c>
      <c r="AZ68" s="6">
        <f t="shared" si="41"/>
        <v>45.63734574414147</v>
      </c>
      <c r="BA68" s="6">
        <f t="shared" si="41"/>
        <v>47.810552684338688</v>
      </c>
      <c r="BB68" s="6">
        <f t="shared" si="41"/>
        <v>49.983759624535899</v>
      </c>
      <c r="BC68" s="6">
        <f t="shared" si="41"/>
        <v>52.156966564733111</v>
      </c>
      <c r="BD68" s="6">
        <f t="shared" si="40"/>
        <v>54.330173504930322</v>
      </c>
      <c r="BE68" s="6">
        <f t="shared" si="40"/>
        <v>56.503380445127533</v>
      </c>
      <c r="BF68" s="6">
        <f t="shared" si="40"/>
        <v>58.676587385324758</v>
      </c>
      <c r="BG68" s="6">
        <f t="shared" si="40"/>
        <v>60.84979432552197</v>
      </c>
      <c r="BH68" s="6">
        <f t="shared" si="40"/>
        <v>63.023001265719181</v>
      </c>
      <c r="BI68" s="6">
        <f t="shared" si="40"/>
        <v>65.196208205916392</v>
      </c>
      <c r="BJ68" s="6">
        <f t="shared" si="40"/>
        <v>67.36941514611361</v>
      </c>
      <c r="BK68" s="6">
        <f t="shared" si="40"/>
        <v>69.542622086310814</v>
      </c>
      <c r="BL68" s="6">
        <f t="shared" si="40"/>
        <v>71.715829026508032</v>
      </c>
      <c r="BM68" s="6">
        <f t="shared" si="40"/>
        <v>73.889035966705251</v>
      </c>
      <c r="BN68" s="6">
        <f t="shared" si="34"/>
        <v>76.062242906902455</v>
      </c>
      <c r="BO68" s="6">
        <f t="shared" si="34"/>
        <v>78.235449847099673</v>
      </c>
      <c r="BP68" s="6">
        <f t="shared" si="34"/>
        <v>80.408656787296877</v>
      </c>
      <c r="BQ68" s="6">
        <f t="shared" si="34"/>
        <v>82.581863727494095</v>
      </c>
      <c r="BR68" s="2">
        <f t="shared" si="36"/>
        <v>2.5025541354830962E-3</v>
      </c>
      <c r="BS68" s="2">
        <f t="shared" si="36"/>
        <v>2.7118076281882009E-4</v>
      </c>
      <c r="BT68" s="2">
        <f t="shared" si="35"/>
        <v>2.9453240436482492E-5</v>
      </c>
      <c r="BU68" s="2">
        <f t="shared" si="35"/>
        <v>3.2056531284046089E-6</v>
      </c>
      <c r="BV68" s="2">
        <f t="shared" si="35"/>
        <v>3.4956761445822587E-7</v>
      </c>
      <c r="BW68" s="2">
        <f t="shared" si="35"/>
        <v>3.8186397966880644E-8</v>
      </c>
      <c r="BX68" s="2">
        <f t="shared" si="35"/>
        <v>4.1781956507078455E-9</v>
      </c>
      <c r="BY68" s="2">
        <f t="shared" si="35"/>
        <v>4.5784453900827817E-10</v>
      </c>
      <c r="BZ68" s="2">
        <f t="shared" si="35"/>
        <v>5.023992391088402E-11</v>
      </c>
      <c r="CA68" s="2">
        <f t="shared" si="35"/>
        <v>5.5200002265270805E-12</v>
      </c>
      <c r="CB68" s="2">
        <f t="shared" si="35"/>
        <v>6.0722588295893452E-13</v>
      </c>
      <c r="CC68" s="2">
        <f t="shared" si="31"/>
        <v>6.6872591750180661E-14</v>
      </c>
      <c r="CD68" s="2">
        <f t="shared" si="31"/>
        <v>7.3722774667040252E-15</v>
      </c>
      <c r="CE68" s="2">
        <f t="shared" si="31"/>
        <v>8.1354699631731619E-16</v>
      </c>
      <c r="CF68" s="2">
        <f t="shared" si="31"/>
        <v>8.9859797282601799E-17</v>
      </c>
      <c r="CG68" s="2">
        <f t="shared" si="31"/>
        <v>9.9340567666407582E-18</v>
      </c>
      <c r="CH68" s="2">
        <f t="shared" si="31"/>
        <v>1.099119319580291E-18</v>
      </c>
      <c r="CI68" s="2">
        <f t="shared" si="31"/>
        <v>1.2170275320643705E-19</v>
      </c>
      <c r="CJ68" s="2">
        <f t="shared" si="31"/>
        <v>1.3485754717522624E-20</v>
      </c>
      <c r="CK68" s="2">
        <f t="shared" si="31"/>
        <v>1.4953840704954772E-21</v>
      </c>
    </row>
    <row r="69" spans="1:89" x14ac:dyDescent="0.25">
      <c r="A69" s="5">
        <f t="shared" si="16"/>
        <v>84</v>
      </c>
      <c r="B69" s="5">
        <f t="shared" si="17"/>
        <v>193</v>
      </c>
      <c r="C69" s="8">
        <f t="shared" si="2"/>
        <v>466.16</v>
      </c>
      <c r="D69" s="2">
        <f t="shared" si="11"/>
        <v>6.3291139240506327E-14</v>
      </c>
      <c r="E69" s="2">
        <f t="shared" si="3"/>
        <v>0.69730238428801394</v>
      </c>
      <c r="F69" s="2">
        <f t="shared" si="12"/>
        <v>1.9739148846415748</v>
      </c>
      <c r="G69" s="7">
        <f t="shared" si="4"/>
        <v>0.29532842192660302</v>
      </c>
      <c r="H69" s="10"/>
      <c r="I69" s="6">
        <f t="shared" si="5"/>
        <v>193</v>
      </c>
      <c r="J69" s="2">
        <f t="shared" si="39"/>
        <v>0</v>
      </c>
      <c r="K69" s="2">
        <f t="shared" si="39"/>
        <v>0</v>
      </c>
      <c r="L69" s="2">
        <f t="shared" si="39"/>
        <v>0.01</v>
      </c>
      <c r="M69" s="2">
        <f t="shared" si="39"/>
        <v>0.02</v>
      </c>
      <c r="N69" s="2">
        <f t="shared" si="39"/>
        <v>0.02</v>
      </c>
      <c r="O69" s="2">
        <f t="shared" si="39"/>
        <v>0.03</v>
      </c>
      <c r="P69" s="2">
        <f t="shared" si="39"/>
        <v>7.0000000000000007E-2</v>
      </c>
      <c r="Q69" s="2">
        <f t="shared" si="39"/>
        <v>0.08</v>
      </c>
      <c r="R69" s="2">
        <f t="shared" si="39"/>
        <v>0.15</v>
      </c>
      <c r="S69" s="2">
        <f t="shared" si="39"/>
        <v>0.13</v>
      </c>
      <c r="T69" s="2">
        <f t="shared" si="39"/>
        <v>0.10999994864674729</v>
      </c>
      <c r="U69" s="2">
        <f t="shared" si="39"/>
        <v>6.4294021994049932E-2</v>
      </c>
      <c r="V69" s="2">
        <f t="shared" si="39"/>
        <v>1.1648126968391176E-2</v>
      </c>
      <c r="W69" s="2">
        <f t="shared" si="39"/>
        <v>1.2096888969148666E-3</v>
      </c>
      <c r="X69" s="2">
        <f t="shared" si="39"/>
        <v>1.3672646339924819E-4</v>
      </c>
      <c r="Y69" s="2">
        <f t="shared" si="39"/>
        <v>1.2786401443332097E-5</v>
      </c>
      <c r="Z69" s="2">
        <f t="shared" si="33"/>
        <v>1.0043609218468585E-6</v>
      </c>
      <c r="AA69" s="2">
        <f t="shared" si="32"/>
        <v>8.0556146217491972E-8</v>
      </c>
      <c r="AB69" s="2">
        <f t="shared" si="32"/>
        <v>0</v>
      </c>
      <c r="AC69" s="2">
        <f t="shared" si="32"/>
        <v>0</v>
      </c>
      <c r="AD69" s="2">
        <f t="shared" si="38"/>
        <v>52231093659.431282</v>
      </c>
      <c r="AE69" s="2">
        <f t="shared" si="38"/>
        <v>5739634051.6281166</v>
      </c>
      <c r="AF69" s="2">
        <f t="shared" si="38"/>
        <v>632175396.52118874</v>
      </c>
      <c r="AG69" s="2">
        <f t="shared" si="38"/>
        <v>69774988.643380553</v>
      </c>
      <c r="AH69" s="2">
        <f t="shared" si="38"/>
        <v>7716010.1622356642</v>
      </c>
      <c r="AI69" s="2">
        <f t="shared" si="38"/>
        <v>854768.09863031632</v>
      </c>
      <c r="AJ69" s="2">
        <f t="shared" si="38"/>
        <v>94843.176412212531</v>
      </c>
      <c r="AK69" s="2">
        <f t="shared" si="38"/>
        <v>10539.324896304503</v>
      </c>
      <c r="AL69" s="2">
        <f t="shared" si="38"/>
        <v>1172.7918011313654</v>
      </c>
      <c r="AM69" s="2">
        <f t="shared" si="38"/>
        <v>130.67364932048227</v>
      </c>
      <c r="AN69" s="2">
        <f t="shared" si="38"/>
        <v>14.577262645560275</v>
      </c>
      <c r="AO69" s="2">
        <f t="shared" si="38"/>
        <v>1.6279852300819104</v>
      </c>
      <c r="AP69" s="2">
        <f t="shared" si="38"/>
        <v>0.18200378389010391</v>
      </c>
      <c r="AQ69" s="2">
        <f t="shared" si="38"/>
        <v>2.0367498053182966E-2</v>
      </c>
      <c r="AR69" s="2">
        <f t="shared" si="38"/>
        <v>2.2813747475175701E-3</v>
      </c>
      <c r="AS69" s="2">
        <f t="shared" si="37"/>
        <v>2.5576073285463343E-4</v>
      </c>
      <c r="AT69" s="2">
        <f t="shared" si="37"/>
        <v>2.8696438077309872E-5</v>
      </c>
      <c r="AU69" s="2">
        <f t="shared" si="37"/>
        <v>3.2222510401228315E-6</v>
      </c>
      <c r="AV69" s="2">
        <f t="shared" si="37"/>
        <v>3.6208451092712121E-7</v>
      </c>
      <c r="AW69" s="2">
        <f t="shared" si="37"/>
        <v>4.0715809472243633E-8</v>
      </c>
      <c r="AX69" s="6">
        <f t="shared" si="41"/>
        <v>41.02520165182144</v>
      </c>
      <c r="AY69" s="6">
        <f t="shared" si="41"/>
        <v>43.184422791390986</v>
      </c>
      <c r="AZ69" s="6">
        <f t="shared" si="41"/>
        <v>45.343643930960539</v>
      </c>
      <c r="BA69" s="6">
        <f t="shared" si="41"/>
        <v>47.502865070530085</v>
      </c>
      <c r="BB69" s="6">
        <f t="shared" si="41"/>
        <v>49.662086210099638</v>
      </c>
      <c r="BC69" s="6">
        <f t="shared" si="41"/>
        <v>51.821307349669183</v>
      </c>
      <c r="BD69" s="6">
        <f t="shared" si="40"/>
        <v>53.980528489238736</v>
      </c>
      <c r="BE69" s="6">
        <f t="shared" si="40"/>
        <v>56.139749628808282</v>
      </c>
      <c r="BF69" s="6">
        <f t="shared" si="40"/>
        <v>58.298970768377842</v>
      </c>
      <c r="BG69" s="6">
        <f t="shared" si="40"/>
        <v>60.458191907947388</v>
      </c>
      <c r="BH69" s="6">
        <f t="shared" si="40"/>
        <v>62.617413047516941</v>
      </c>
      <c r="BI69" s="6">
        <f t="shared" si="40"/>
        <v>64.776634187086486</v>
      </c>
      <c r="BJ69" s="6">
        <f t="shared" si="40"/>
        <v>66.935855326656039</v>
      </c>
      <c r="BK69" s="6">
        <f t="shared" si="40"/>
        <v>69.095076466225592</v>
      </c>
      <c r="BL69" s="6">
        <f t="shared" si="40"/>
        <v>71.254297605795131</v>
      </c>
      <c r="BM69" s="6">
        <f t="shared" si="40"/>
        <v>73.413518745364684</v>
      </c>
      <c r="BN69" s="6">
        <f t="shared" si="40"/>
        <v>75.572739884934236</v>
      </c>
      <c r="BO69" s="6">
        <f t="shared" si="40"/>
        <v>77.731961024503789</v>
      </c>
      <c r="BP69" s="6">
        <f t="shared" si="40"/>
        <v>79.891182164073328</v>
      </c>
      <c r="BQ69" s="6">
        <f t="shared" si="40"/>
        <v>82.050403303642881</v>
      </c>
      <c r="BR69" s="2">
        <f t="shared" si="36"/>
        <v>3.3057654216086178E-3</v>
      </c>
      <c r="BS69" s="2">
        <f t="shared" si="36"/>
        <v>3.6326797795523287E-4</v>
      </c>
      <c r="BT69" s="2">
        <f t="shared" si="35"/>
        <v>4.0011101045778082E-5</v>
      </c>
      <c r="BU69" s="2">
        <f t="shared" si="35"/>
        <v>4.4161385217372992E-6</v>
      </c>
      <c r="BV69" s="2">
        <f t="shared" si="35"/>
        <v>4.8835507355936175E-7</v>
      </c>
      <c r="BW69" s="2">
        <f t="shared" si="35"/>
        <v>5.4099246748758874E-8</v>
      </c>
      <c r="BX69" s="2">
        <f t="shared" si="35"/>
        <v>6.0027326843174017E-9</v>
      </c>
      <c r="BY69" s="2">
        <f t="shared" si="35"/>
        <v>6.6704587951294824E-10</v>
      </c>
      <c r="BZ69" s="2">
        <f t="shared" si="35"/>
        <v>7.422732918552962E-11</v>
      </c>
      <c r="CA69" s="2">
        <f t="shared" si="35"/>
        <v>8.2704841342077433E-12</v>
      </c>
      <c r="CB69" s="2">
        <f t="shared" si="35"/>
        <v>9.2261155984558725E-13</v>
      </c>
      <c r="CC69" s="2">
        <f t="shared" si="31"/>
        <v>1.0303703987860193E-13</v>
      </c>
      <c r="CD69" s="2">
        <f t="shared" si="31"/>
        <v>1.1519226828487588E-14</v>
      </c>
      <c r="CE69" s="2">
        <f t="shared" si="31"/>
        <v>1.2890821552647445E-15</v>
      </c>
      <c r="CF69" s="2">
        <f t="shared" si="31"/>
        <v>1.4439080680490948E-16</v>
      </c>
      <c r="CG69" s="2">
        <f t="shared" si="31"/>
        <v>1.6187388155356544E-17</v>
      </c>
      <c r="CH69" s="2">
        <f t="shared" si="31"/>
        <v>1.8162302580575869E-18</v>
      </c>
      <c r="CI69" s="2">
        <f t="shared" si="31"/>
        <v>2.0393993924828046E-19</v>
      </c>
      <c r="CJ69" s="2">
        <f t="shared" si="31"/>
        <v>2.2916741197919063E-20</v>
      </c>
      <c r="CK69" s="2">
        <f t="shared" si="31"/>
        <v>2.5769499665976984E-21</v>
      </c>
    </row>
    <row r="70" spans="1:89" x14ac:dyDescent="0.25">
      <c r="A70" s="5">
        <f t="shared" si="16"/>
        <v>85.5</v>
      </c>
      <c r="B70" s="5">
        <f t="shared" si="17"/>
        <v>196</v>
      </c>
      <c r="C70" s="8">
        <f t="shared" si="2"/>
        <v>469.16</v>
      </c>
      <c r="D70" s="2">
        <f t="shared" si="11"/>
        <v>6.3291139240506327E-14</v>
      </c>
      <c r="E70" s="2">
        <f t="shared" si="3"/>
        <v>0.71277637759210133</v>
      </c>
      <c r="F70" s="2">
        <f t="shared" si="12"/>
        <v>2.0902268423378789</v>
      </c>
      <c r="G70" s="7">
        <f t="shared" si="4"/>
        <v>0.32019342057500305</v>
      </c>
      <c r="H70" s="10"/>
      <c r="I70" s="6">
        <f t="shared" si="5"/>
        <v>196</v>
      </c>
      <c r="J70" s="2">
        <f t="shared" si="39"/>
        <v>0</v>
      </c>
      <c r="K70" s="2">
        <f t="shared" si="39"/>
        <v>0</v>
      </c>
      <c r="L70" s="2">
        <f t="shared" si="39"/>
        <v>0.01</v>
      </c>
      <c r="M70" s="2">
        <f t="shared" si="39"/>
        <v>0.02</v>
      </c>
      <c r="N70" s="2">
        <f t="shared" si="39"/>
        <v>0.02</v>
      </c>
      <c r="O70" s="2">
        <f t="shared" si="39"/>
        <v>0.03</v>
      </c>
      <c r="P70" s="2">
        <f t="shared" si="39"/>
        <v>7.0000000000000007E-2</v>
      </c>
      <c r="Q70" s="2">
        <f t="shared" si="39"/>
        <v>0.08</v>
      </c>
      <c r="R70" s="2">
        <f t="shared" si="39"/>
        <v>0.15</v>
      </c>
      <c r="S70" s="2">
        <f t="shared" si="39"/>
        <v>0.13</v>
      </c>
      <c r="T70" s="2">
        <f t="shared" si="39"/>
        <v>0.10999999997028528</v>
      </c>
      <c r="U70" s="2">
        <f t="shared" si="39"/>
        <v>7.3398722528807914E-2</v>
      </c>
      <c r="V70" s="2">
        <f t="shared" si="39"/>
        <v>1.7242332223326384E-2</v>
      </c>
      <c r="W70" s="2">
        <f t="shared" si="39"/>
        <v>1.8945954339472193E-3</v>
      </c>
      <c r="X70" s="2">
        <f t="shared" si="39"/>
        <v>2.1823862180479157E-4</v>
      </c>
      <c r="Y70" s="2">
        <f t="shared" si="39"/>
        <v>2.0705563279899143E-5</v>
      </c>
      <c r="Z70" s="2">
        <f t="shared" si="33"/>
        <v>1.6491386273542743E-6</v>
      </c>
      <c r="AA70" s="2">
        <f t="shared" si="32"/>
        <v>1.3411202249569155E-7</v>
      </c>
      <c r="AB70" s="2">
        <f t="shared" si="32"/>
        <v>0</v>
      </c>
      <c r="AC70" s="2">
        <f t="shared" si="32"/>
        <v>0</v>
      </c>
      <c r="AD70" s="2">
        <f t="shared" si="38"/>
        <v>68755250460.067108</v>
      </c>
      <c r="AE70" s="2">
        <f t="shared" si="38"/>
        <v>7660602971.3912878</v>
      </c>
      <c r="AF70" s="2">
        <f t="shared" si="38"/>
        <v>855495714.70673835</v>
      </c>
      <c r="AG70" s="2">
        <f t="shared" si="38"/>
        <v>95737279.09215036</v>
      </c>
      <c r="AH70" s="2">
        <f t="shared" si="38"/>
        <v>10734325.665984422</v>
      </c>
      <c r="AI70" s="2">
        <f t="shared" si="38"/>
        <v>1205675.9828976418</v>
      </c>
      <c r="AJ70" s="2">
        <f t="shared" si="38"/>
        <v>135640.19968150777</v>
      </c>
      <c r="AK70" s="2">
        <f t="shared" si="38"/>
        <v>15282.516642611052</v>
      </c>
      <c r="AL70" s="2">
        <f t="shared" si="38"/>
        <v>1724.259067670082</v>
      </c>
      <c r="AM70" s="2">
        <f t="shared" si="38"/>
        <v>194.79101124957671</v>
      </c>
      <c r="AN70" s="2">
        <f t="shared" si="38"/>
        <v>22.032103841523071</v>
      </c>
      <c r="AO70" s="2">
        <f t="shared" si="38"/>
        <v>2.4947634481298695</v>
      </c>
      <c r="AP70" s="2">
        <f t="shared" si="38"/>
        <v>0.28278611956179089</v>
      </c>
      <c r="AQ70" s="2">
        <f t="shared" si="38"/>
        <v>3.2085880899567987E-2</v>
      </c>
      <c r="AR70" s="2">
        <f t="shared" si="38"/>
        <v>3.6439414612102791E-3</v>
      </c>
      <c r="AS70" s="2">
        <f t="shared" si="37"/>
        <v>4.1419703334718406E-4</v>
      </c>
      <c r="AT70" s="2">
        <f t="shared" si="37"/>
        <v>4.7119356595323007E-5</v>
      </c>
      <c r="AU70" s="2">
        <f t="shared" si="37"/>
        <v>5.364495288683342E-6</v>
      </c>
      <c r="AV70" s="2">
        <f t="shared" si="37"/>
        <v>6.1119175154776182E-7</v>
      </c>
      <c r="AW70" s="2">
        <f t="shared" si="37"/>
        <v>6.9683276615064635E-8</v>
      </c>
      <c r="AX70" s="6">
        <f t="shared" si="41"/>
        <v>40.762869814163786</v>
      </c>
      <c r="AY70" s="6">
        <f t="shared" si="41"/>
        <v>42.908284014909249</v>
      </c>
      <c r="AZ70" s="6">
        <f t="shared" si="41"/>
        <v>45.053698215654713</v>
      </c>
      <c r="BA70" s="6">
        <f t="shared" si="41"/>
        <v>47.199112416400176</v>
      </c>
      <c r="BB70" s="6">
        <f t="shared" si="41"/>
        <v>49.34452661714564</v>
      </c>
      <c r="BC70" s="6">
        <f t="shared" si="41"/>
        <v>51.489940817891096</v>
      </c>
      <c r="BD70" s="6">
        <f t="shared" si="40"/>
        <v>53.63535501863656</v>
      </c>
      <c r="BE70" s="6">
        <f t="shared" si="40"/>
        <v>55.780769219382023</v>
      </c>
      <c r="BF70" s="6">
        <f t="shared" si="40"/>
        <v>57.926183420127494</v>
      </c>
      <c r="BG70" s="6">
        <f t="shared" si="40"/>
        <v>60.071597620872957</v>
      </c>
      <c r="BH70" s="6">
        <f t="shared" si="40"/>
        <v>62.217011821618414</v>
      </c>
      <c r="BI70" s="6">
        <f t="shared" si="40"/>
        <v>64.362426022363877</v>
      </c>
      <c r="BJ70" s="6">
        <f t="shared" si="40"/>
        <v>66.507840223109341</v>
      </c>
      <c r="BK70" s="6">
        <f t="shared" si="40"/>
        <v>68.653254423854804</v>
      </c>
      <c r="BL70" s="6">
        <f t="shared" si="40"/>
        <v>70.798668624600268</v>
      </c>
      <c r="BM70" s="6">
        <f t="shared" si="40"/>
        <v>72.944082825345731</v>
      </c>
      <c r="BN70" s="6">
        <f t="shared" si="40"/>
        <v>75.089497026091195</v>
      </c>
      <c r="BO70" s="6">
        <f t="shared" si="40"/>
        <v>77.234911226836658</v>
      </c>
      <c r="BP70" s="6">
        <f t="shared" si="40"/>
        <v>79.380325427582108</v>
      </c>
      <c r="BQ70" s="6">
        <f t="shared" si="40"/>
        <v>81.525739628327571</v>
      </c>
      <c r="BR70" s="2">
        <f t="shared" si="36"/>
        <v>4.3515981305096195E-3</v>
      </c>
      <c r="BS70" s="2">
        <f t="shared" si="36"/>
        <v>4.8484828933264879E-4</v>
      </c>
      <c r="BT70" s="2">
        <f t="shared" si="35"/>
        <v>5.4145298399293879E-5</v>
      </c>
      <c r="BU70" s="2">
        <f t="shared" si="35"/>
        <v>6.0593214615328561E-6</v>
      </c>
      <c r="BV70" s="2">
        <f t="shared" si="35"/>
        <v>6.7938770037890343E-7</v>
      </c>
      <c r="BW70" s="2">
        <f t="shared" si="35"/>
        <v>7.6308606512513655E-8</v>
      </c>
      <c r="BX70" s="2">
        <f t="shared" si="35"/>
        <v>8.5848227646525427E-9</v>
      </c>
      <c r="BY70" s="2">
        <f t="shared" si="35"/>
        <v>9.6724788877285632E-10</v>
      </c>
      <c r="BZ70" s="2">
        <f t="shared" si="35"/>
        <v>1.0913032073861296E-10</v>
      </c>
      <c r="CA70" s="2">
        <f t="shared" si="35"/>
        <v>1.2328545015795999E-11</v>
      </c>
      <c r="CB70" s="2">
        <f t="shared" si="35"/>
        <v>1.3944369519951313E-12</v>
      </c>
      <c r="CC70" s="2">
        <f t="shared" si="31"/>
        <v>1.5789642076771325E-13</v>
      </c>
      <c r="CD70" s="2">
        <f t="shared" si="31"/>
        <v>1.7897855668467774E-14</v>
      </c>
      <c r="CE70" s="2">
        <f t="shared" si="31"/>
        <v>2.0307519556688599E-15</v>
      </c>
      <c r="CF70" s="2">
        <f t="shared" si="31"/>
        <v>2.3062920640571385E-16</v>
      </c>
      <c r="CG70" s="2">
        <f t="shared" si="31"/>
        <v>2.6215002110581268E-17</v>
      </c>
      <c r="CH70" s="2">
        <f t="shared" si="31"/>
        <v>2.9822377591976589E-18</v>
      </c>
      <c r="CI70" s="2">
        <f t="shared" si="31"/>
        <v>3.3952501827109755E-19</v>
      </c>
      <c r="CJ70" s="2">
        <f t="shared" si="31"/>
        <v>3.8683022249858343E-20</v>
      </c>
      <c r="CK70" s="2">
        <f t="shared" si="31"/>
        <v>4.4103339629787739E-21</v>
      </c>
    </row>
    <row r="71" spans="1:89" x14ac:dyDescent="0.25">
      <c r="A71" s="5">
        <f t="shared" si="16"/>
        <v>87</v>
      </c>
      <c r="B71" s="5">
        <f t="shared" si="17"/>
        <v>199</v>
      </c>
      <c r="C71" s="8">
        <f t="shared" si="2"/>
        <v>472.16</v>
      </c>
      <c r="D71" s="2">
        <f t="shared" si="11"/>
        <v>6.3291139240506327E-14</v>
      </c>
      <c r="E71" s="2">
        <f t="shared" si="3"/>
        <v>0.7263185539254825</v>
      </c>
      <c r="F71" s="2">
        <f t="shared" si="12"/>
        <v>2.1976281156706992</v>
      </c>
      <c r="G71" s="7">
        <f t="shared" si="4"/>
        <v>0.34195420265683163</v>
      </c>
      <c r="H71" s="10"/>
      <c r="I71" s="6">
        <f t="shared" si="5"/>
        <v>199</v>
      </c>
      <c r="J71" s="2">
        <f t="shared" si="39"/>
        <v>0</v>
      </c>
      <c r="K71" s="2">
        <f t="shared" si="39"/>
        <v>0</v>
      </c>
      <c r="L71" s="2">
        <f t="shared" si="39"/>
        <v>0.01</v>
      </c>
      <c r="M71" s="2">
        <f t="shared" si="39"/>
        <v>0.02</v>
      </c>
      <c r="N71" s="2">
        <f t="shared" si="39"/>
        <v>0.02</v>
      </c>
      <c r="O71" s="2">
        <f t="shared" si="39"/>
        <v>0.03</v>
      </c>
      <c r="P71" s="2">
        <f t="shared" si="39"/>
        <v>7.0000000000000007E-2</v>
      </c>
      <c r="Q71" s="2">
        <f t="shared" si="39"/>
        <v>0.08</v>
      </c>
      <c r="R71" s="2">
        <f t="shared" si="39"/>
        <v>0.15</v>
      </c>
      <c r="S71" s="2">
        <f t="shared" si="39"/>
        <v>0.13</v>
      </c>
      <c r="T71" s="2">
        <f t="shared" si="39"/>
        <v>0.10999999999999954</v>
      </c>
      <c r="U71" s="2">
        <f t="shared" si="39"/>
        <v>7.821508242482908E-2</v>
      </c>
      <c r="V71" s="2">
        <f t="shared" si="39"/>
        <v>2.4780029503371527E-2</v>
      </c>
      <c r="W71" s="2">
        <f t="shared" si="39"/>
        <v>2.9410317592439505E-3</v>
      </c>
      <c r="X71" s="2">
        <f t="shared" si="39"/>
        <v>3.4617166542249888E-4</v>
      </c>
      <c r="Y71" s="2">
        <f t="shared" si="39"/>
        <v>3.332568666663538E-5</v>
      </c>
      <c r="Z71" s="2">
        <f t="shared" si="33"/>
        <v>2.6910367726318278E-6</v>
      </c>
      <c r="AA71" s="2">
        <f t="shared" si="32"/>
        <v>2.2184917657652738E-7</v>
      </c>
      <c r="AB71" s="2">
        <f t="shared" si="32"/>
        <v>0</v>
      </c>
      <c r="AC71" s="2">
        <f t="shared" si="32"/>
        <v>0</v>
      </c>
      <c r="AD71" s="2">
        <f t="shared" si="38"/>
        <v>90198518754.542175</v>
      </c>
      <c r="AE71" s="2">
        <f t="shared" si="38"/>
        <v>10187844089.785526</v>
      </c>
      <c r="AF71" s="2">
        <f t="shared" si="38"/>
        <v>1153353581.2339325</v>
      </c>
      <c r="AG71" s="2">
        <f t="shared" si="38"/>
        <v>130843021.65783152</v>
      </c>
      <c r="AH71" s="2">
        <f t="shared" si="38"/>
        <v>14871977.507247284</v>
      </c>
      <c r="AI71" s="2">
        <f t="shared" si="38"/>
        <v>1693357.6324390671</v>
      </c>
      <c r="AJ71" s="2">
        <f t="shared" si="38"/>
        <v>193121.36581398052</v>
      </c>
      <c r="AK71" s="2">
        <f t="shared" si="38"/>
        <v>22057.705557710186</v>
      </c>
      <c r="AL71" s="2">
        <f t="shared" si="38"/>
        <v>2522.8491797989341</v>
      </c>
      <c r="AM71" s="2">
        <f t="shared" si="38"/>
        <v>288.92210930068262</v>
      </c>
      <c r="AN71" s="2">
        <f t="shared" si="38"/>
        <v>33.127657922140521</v>
      </c>
      <c r="AO71" s="2">
        <f t="shared" si="38"/>
        <v>3.8026543968832698</v>
      </c>
      <c r="AP71" s="2">
        <f t="shared" si="38"/>
        <v>0.4369564276405159</v>
      </c>
      <c r="AQ71" s="2">
        <f t="shared" si="38"/>
        <v>5.02592986059055E-2</v>
      </c>
      <c r="AR71" s="2">
        <f t="shared" si="38"/>
        <v>5.7862357782328773E-3</v>
      </c>
      <c r="AS71" s="2">
        <f t="shared" si="37"/>
        <v>6.6673595235794024E-4</v>
      </c>
      <c r="AT71" s="2">
        <f t="shared" si="37"/>
        <v>7.6889720871206385E-5</v>
      </c>
      <c r="AU71" s="2">
        <f t="shared" si="37"/>
        <v>8.874006436896626E-6</v>
      </c>
      <c r="AV71" s="2">
        <f t="shared" si="37"/>
        <v>1.0249205436640884E-6</v>
      </c>
      <c r="AW71" s="2">
        <f t="shared" si="37"/>
        <v>1.1845762781072935E-7</v>
      </c>
      <c r="AX71" s="6">
        <f t="shared" si="41"/>
        <v>40.503871573223236</v>
      </c>
      <c r="AY71" s="6">
        <f t="shared" si="41"/>
        <v>42.635654287603408</v>
      </c>
      <c r="AZ71" s="6">
        <f t="shared" si="41"/>
        <v>44.767437001983573</v>
      </c>
      <c r="BA71" s="6">
        <f t="shared" si="41"/>
        <v>46.899219716363746</v>
      </c>
      <c r="BB71" s="6">
        <f t="shared" si="41"/>
        <v>49.031002430743918</v>
      </c>
      <c r="BC71" s="6">
        <f t="shared" si="41"/>
        <v>51.162785145124083</v>
      </c>
      <c r="BD71" s="6">
        <f t="shared" si="40"/>
        <v>53.294567859504255</v>
      </c>
      <c r="BE71" s="6">
        <f t="shared" si="40"/>
        <v>55.426350573884427</v>
      </c>
      <c r="BF71" s="6">
        <f t="shared" si="40"/>
        <v>57.5581332882646</v>
      </c>
      <c r="BG71" s="6">
        <f t="shared" si="40"/>
        <v>59.689916002644772</v>
      </c>
      <c r="BH71" s="6">
        <f t="shared" si="40"/>
        <v>61.821698717024944</v>
      </c>
      <c r="BI71" s="6">
        <f t="shared" si="40"/>
        <v>63.953481431405109</v>
      </c>
      <c r="BJ71" s="6">
        <f t="shared" si="40"/>
        <v>66.085264145785288</v>
      </c>
      <c r="BK71" s="6">
        <f t="shared" si="40"/>
        <v>68.217046860165453</v>
      </c>
      <c r="BL71" s="6">
        <f t="shared" si="40"/>
        <v>70.348829574545618</v>
      </c>
      <c r="BM71" s="6">
        <f t="shared" si="40"/>
        <v>72.480612288925798</v>
      </c>
      <c r="BN71" s="6">
        <f t="shared" si="40"/>
        <v>74.612395003305963</v>
      </c>
      <c r="BO71" s="6">
        <f t="shared" si="40"/>
        <v>76.744177717686128</v>
      </c>
      <c r="BP71" s="6">
        <f t="shared" si="40"/>
        <v>78.875960432066307</v>
      </c>
      <c r="BQ71" s="6">
        <f t="shared" si="40"/>
        <v>81.007743146446472</v>
      </c>
      <c r="BR71" s="2">
        <f t="shared" si="36"/>
        <v>5.7087670099067751E-3</v>
      </c>
      <c r="BS71" s="2">
        <f t="shared" si="36"/>
        <v>6.4480025885127142E-4</v>
      </c>
      <c r="BT71" s="2">
        <f t="shared" si="35"/>
        <v>7.2997062103546676E-5</v>
      </c>
      <c r="BU71" s="2">
        <f t="shared" si="35"/>
        <v>8.2812039023987522E-6</v>
      </c>
      <c r="BV71" s="2">
        <f t="shared" si="35"/>
        <v>9.4126439919300855E-7</v>
      </c>
      <c r="BW71" s="2">
        <f t="shared" si="35"/>
        <v>1.0717453369867982E-7</v>
      </c>
      <c r="BX71" s="2">
        <f t="shared" si="35"/>
        <v>1.2222871254049553E-8</v>
      </c>
      <c r="BY71" s="2">
        <f t="shared" si="35"/>
        <v>1.3960573137791306E-9</v>
      </c>
      <c r="BZ71" s="2">
        <f t="shared" si="35"/>
        <v>1.596739987214517E-10</v>
      </c>
      <c r="CA71" s="2">
        <f t="shared" si="35"/>
        <v>1.8286209449410298E-11</v>
      </c>
      <c r="CB71" s="2">
        <f t="shared" si="35"/>
        <v>2.0966872102620584E-12</v>
      </c>
      <c r="CC71" s="2">
        <f t="shared" si="31"/>
        <v>2.4067432891666263E-13</v>
      </c>
      <c r="CD71" s="2">
        <f t="shared" si="31"/>
        <v>2.7655470103830116E-14</v>
      </c>
      <c r="CE71" s="2">
        <f t="shared" si="31"/>
        <v>3.1809682661965509E-15</v>
      </c>
      <c r="CF71" s="2">
        <f t="shared" si="31"/>
        <v>3.6621745431853652E-16</v>
      </c>
      <c r="CG71" s="2">
        <f t="shared" si="31"/>
        <v>4.219847799733799E-17</v>
      </c>
      <c r="CH71" s="2">
        <f t="shared" si="31"/>
        <v>4.866438029823189E-18</v>
      </c>
      <c r="CI71" s="2">
        <f t="shared" si="31"/>
        <v>5.6164597701877376E-19</v>
      </c>
      <c r="CJ71" s="2">
        <f t="shared" si="31"/>
        <v>6.4868388839499273E-20</v>
      </c>
      <c r="CK71" s="2">
        <f t="shared" si="31"/>
        <v>7.4973182158689457E-21</v>
      </c>
    </row>
    <row r="72" spans="1:89" x14ac:dyDescent="0.25">
      <c r="A72" s="5">
        <f t="shared" si="16"/>
        <v>88.5</v>
      </c>
      <c r="B72" s="5">
        <f t="shared" si="17"/>
        <v>202</v>
      </c>
      <c r="C72" s="8">
        <f t="shared" si="2"/>
        <v>475.16</v>
      </c>
      <c r="D72" s="2">
        <f t="shared" si="11"/>
        <v>6.3291139240506327E-14</v>
      </c>
      <c r="E72" s="2">
        <f t="shared" si="3"/>
        <v>0.73910631508145519</v>
      </c>
      <c r="F72" s="2">
        <f t="shared" si="12"/>
        <v>2.3041074218218145</v>
      </c>
      <c r="G72" s="7">
        <f t="shared" si="4"/>
        <v>0.36250272284879365</v>
      </c>
      <c r="H72" s="10"/>
      <c r="I72" s="6">
        <f t="shared" si="5"/>
        <v>202</v>
      </c>
      <c r="J72" s="2">
        <f t="shared" si="39"/>
        <v>0</v>
      </c>
      <c r="K72" s="2">
        <f t="shared" si="39"/>
        <v>0</v>
      </c>
      <c r="L72" s="2">
        <f t="shared" si="39"/>
        <v>0.01</v>
      </c>
      <c r="M72" s="2">
        <f t="shared" si="39"/>
        <v>0.02</v>
      </c>
      <c r="N72" s="2">
        <f t="shared" si="39"/>
        <v>0.02</v>
      </c>
      <c r="O72" s="2">
        <f t="shared" si="39"/>
        <v>0.03</v>
      </c>
      <c r="P72" s="2">
        <f t="shared" si="39"/>
        <v>7.0000000000000007E-2</v>
      </c>
      <c r="Q72" s="2">
        <f t="shared" si="39"/>
        <v>0.08</v>
      </c>
      <c r="R72" s="2">
        <f t="shared" si="39"/>
        <v>0.15</v>
      </c>
      <c r="S72" s="2">
        <f t="shared" si="39"/>
        <v>0.13</v>
      </c>
      <c r="T72" s="2">
        <f t="shared" si="39"/>
        <v>0.11</v>
      </c>
      <c r="U72" s="2">
        <f t="shared" si="39"/>
        <v>7.9749392535751515E-2</v>
      </c>
      <c r="V72" s="2">
        <f t="shared" si="39"/>
        <v>3.4235179352302463E-2</v>
      </c>
      <c r="W72" s="2">
        <f t="shared" si="39"/>
        <v>4.5180803728343032E-3</v>
      </c>
      <c r="X72" s="2">
        <f t="shared" si="39"/>
        <v>5.4561711546660121E-4</v>
      </c>
      <c r="Y72" s="2">
        <f t="shared" si="39"/>
        <v>5.3316595453828391E-5</v>
      </c>
      <c r="Z72" s="2">
        <f t="shared" si="33"/>
        <v>4.3644218468602559E-6</v>
      </c>
      <c r="AA72" s="2">
        <f t="shared" si="32"/>
        <v>3.6468779967269162E-7</v>
      </c>
      <c r="AB72" s="2">
        <f t="shared" si="32"/>
        <v>0</v>
      </c>
      <c r="AC72" s="2">
        <f t="shared" si="32"/>
        <v>0</v>
      </c>
      <c r="AD72" s="2">
        <f t="shared" si="38"/>
        <v>117933612758.80823</v>
      </c>
      <c r="AE72" s="2">
        <f t="shared" si="38"/>
        <v>13501173711.094479</v>
      </c>
      <c r="AF72" s="2">
        <f t="shared" si="38"/>
        <v>1549181271.8556654</v>
      </c>
      <c r="AG72" s="2">
        <f t="shared" si="38"/>
        <v>178131379.03123665</v>
      </c>
      <c r="AH72" s="2">
        <f t="shared" si="38"/>
        <v>20521461.840623826</v>
      </c>
      <c r="AI72" s="2">
        <f t="shared" si="38"/>
        <v>2368305.0043996666</v>
      </c>
      <c r="AJ72" s="2">
        <f t="shared" si="38"/>
        <v>273758.95439347456</v>
      </c>
      <c r="AK72" s="2">
        <f t="shared" si="38"/>
        <v>31691.817090386499</v>
      </c>
      <c r="AL72" s="2">
        <f t="shared" si="38"/>
        <v>3673.8942287839054</v>
      </c>
      <c r="AM72" s="2">
        <f t="shared" si="38"/>
        <v>426.44642195481123</v>
      </c>
      <c r="AN72" s="2">
        <f t="shared" si="38"/>
        <v>49.559004352038798</v>
      </c>
      <c r="AO72" s="2">
        <f t="shared" si="38"/>
        <v>5.7658940861288777</v>
      </c>
      <c r="AP72" s="2">
        <f t="shared" si="38"/>
        <v>0.67153049524511876</v>
      </c>
      <c r="AQ72" s="2">
        <f t="shared" si="38"/>
        <v>7.8287367028595581E-2</v>
      </c>
      <c r="AR72" s="2">
        <f t="shared" si="38"/>
        <v>9.1352179250117887E-3</v>
      </c>
      <c r="AS72" s="2">
        <f t="shared" si="37"/>
        <v>1.0669008454327119E-3</v>
      </c>
      <c r="AT72" s="2">
        <f t="shared" si="37"/>
        <v>1.2470554246605498E-4</v>
      </c>
      <c r="AU72" s="2">
        <f t="shared" si="37"/>
        <v>1.4587618385640098E-5</v>
      </c>
      <c r="AV72" s="2">
        <f t="shared" si="37"/>
        <v>1.7076620979653031E-6</v>
      </c>
      <c r="AW72" s="2">
        <f t="shared" si="37"/>
        <v>2.0004226834444834E-7</v>
      </c>
      <c r="AX72" s="6">
        <f t="shared" si="41"/>
        <v>40.24814378738337</v>
      </c>
      <c r="AY72" s="6">
        <f t="shared" si="41"/>
        <v>42.366467144614077</v>
      </c>
      <c r="AZ72" s="6">
        <f t="shared" si="41"/>
        <v>44.484790501844778</v>
      </c>
      <c r="BA72" s="6">
        <f t="shared" si="41"/>
        <v>46.603113859075485</v>
      </c>
      <c r="BB72" s="6">
        <f t="shared" si="41"/>
        <v>48.721437216306185</v>
      </c>
      <c r="BC72" s="6">
        <f t="shared" si="41"/>
        <v>50.839760573536886</v>
      </c>
      <c r="BD72" s="6">
        <f t="shared" si="40"/>
        <v>52.958083930767593</v>
      </c>
      <c r="BE72" s="6">
        <f t="shared" si="40"/>
        <v>55.076407287998293</v>
      </c>
      <c r="BF72" s="6">
        <f t="shared" si="40"/>
        <v>57.194730645229008</v>
      </c>
      <c r="BG72" s="6">
        <f t="shared" si="40"/>
        <v>59.313054002459708</v>
      </c>
      <c r="BH72" s="6">
        <f t="shared" si="40"/>
        <v>61.431377359690416</v>
      </c>
      <c r="BI72" s="6">
        <f t="shared" si="40"/>
        <v>63.549700716921116</v>
      </c>
      <c r="BJ72" s="6">
        <f t="shared" si="40"/>
        <v>65.668024074151816</v>
      </c>
      <c r="BK72" s="6">
        <f t="shared" si="40"/>
        <v>67.786347431382524</v>
      </c>
      <c r="BL72" s="6">
        <f t="shared" si="40"/>
        <v>69.904670788613231</v>
      </c>
      <c r="BM72" s="6">
        <f t="shared" si="40"/>
        <v>72.022994145843924</v>
      </c>
      <c r="BN72" s="6">
        <f t="shared" si="40"/>
        <v>74.141317503074632</v>
      </c>
      <c r="BO72" s="6">
        <f t="shared" si="40"/>
        <v>76.259640860305339</v>
      </c>
      <c r="BP72" s="6">
        <f t="shared" si="40"/>
        <v>78.377964217536046</v>
      </c>
      <c r="BQ72" s="6">
        <f t="shared" si="40"/>
        <v>80.49628757476674</v>
      </c>
      <c r="BR72" s="2">
        <f t="shared" si="36"/>
        <v>7.46415270637931E-3</v>
      </c>
      <c r="BS72" s="2">
        <f t="shared" si="36"/>
        <v>8.5450466526323043E-4</v>
      </c>
      <c r="BT72" s="2">
        <f t="shared" si="35"/>
        <v>9.8049447585934837E-5</v>
      </c>
      <c r="BU72" s="2">
        <f t="shared" si="35"/>
        <v>1.1274137913373761E-5</v>
      </c>
      <c r="BV72" s="2">
        <f t="shared" si="35"/>
        <v>1.2988266987738023E-6</v>
      </c>
      <c r="BW72" s="2">
        <f t="shared" si="35"/>
        <v>1.4989272179745192E-7</v>
      </c>
      <c r="BX72" s="2">
        <f t="shared" si="35"/>
        <v>1.7326516100852972E-8</v>
      </c>
      <c r="BY72" s="2">
        <f t="shared" si="35"/>
        <v>2.005811208252315E-9</v>
      </c>
      <c r="BZ72" s="2">
        <f t="shared" si="35"/>
        <v>2.3252495118885493E-10</v>
      </c>
      <c r="CA72" s="2">
        <f t="shared" si="35"/>
        <v>2.6990279870557678E-11</v>
      </c>
      <c r="CB72" s="2">
        <f t="shared" si="35"/>
        <v>3.1366458450657469E-12</v>
      </c>
      <c r="CC72" s="2">
        <f t="shared" si="31"/>
        <v>3.649300054511948E-13</v>
      </c>
      <c r="CD72" s="2">
        <f t="shared" si="31"/>
        <v>4.2501930078804978E-14</v>
      </c>
      <c r="CE72" s="2">
        <f t="shared" si="31"/>
        <v>4.9548966473794671E-15</v>
      </c>
      <c r="CF72" s="2">
        <f t="shared" si="31"/>
        <v>5.7817834968429043E-16</v>
      </c>
      <c r="CG72" s="2">
        <f t="shared" si="31"/>
        <v>6.7525369964095691E-17</v>
      </c>
      <c r="CH72" s="2">
        <f t="shared" si="31"/>
        <v>7.8927558522819606E-18</v>
      </c>
      <c r="CI72" s="2">
        <f t="shared" si="31"/>
        <v>9.2326698643291753E-19</v>
      </c>
      <c r="CJ72" s="2">
        <f t="shared" si="31"/>
        <v>1.0807987961805715E-19</v>
      </c>
      <c r="CK72" s="2">
        <f t="shared" si="31"/>
        <v>1.2660903059775211E-20</v>
      </c>
    </row>
    <row r="73" spans="1:89" x14ac:dyDescent="0.25">
      <c r="A73" s="5">
        <f t="shared" si="16"/>
        <v>90</v>
      </c>
      <c r="B73" s="5">
        <f t="shared" si="17"/>
        <v>205</v>
      </c>
      <c r="C73" s="8">
        <f t="shared" si="2"/>
        <v>478.16</v>
      </c>
      <c r="D73" s="2">
        <f t="shared" si="11"/>
        <v>6.3291139240506327E-14</v>
      </c>
      <c r="E73" s="2">
        <f t="shared" si="3"/>
        <v>0.75270962585647672</v>
      </c>
      <c r="F73" s="2">
        <f t="shared" si="12"/>
        <v>2.4230464586465699</v>
      </c>
      <c r="G73" s="7">
        <f t="shared" si="4"/>
        <v>0.38436174122805922</v>
      </c>
      <c r="H73" s="10"/>
      <c r="I73" s="6">
        <f t="shared" si="5"/>
        <v>205</v>
      </c>
      <c r="J73" s="2">
        <f t="shared" si="39"/>
        <v>0</v>
      </c>
      <c r="K73" s="2">
        <f t="shared" si="39"/>
        <v>0</v>
      </c>
      <c r="L73" s="2">
        <f t="shared" si="39"/>
        <v>0.01</v>
      </c>
      <c r="M73" s="2">
        <f t="shared" si="39"/>
        <v>0.02</v>
      </c>
      <c r="N73" s="2">
        <f t="shared" si="39"/>
        <v>0.02</v>
      </c>
      <c r="O73" s="2">
        <f t="shared" si="39"/>
        <v>0.03</v>
      </c>
      <c r="P73" s="2">
        <f t="shared" si="39"/>
        <v>7.0000000000000007E-2</v>
      </c>
      <c r="Q73" s="2">
        <f t="shared" si="39"/>
        <v>0.08</v>
      </c>
      <c r="R73" s="2">
        <f t="shared" si="39"/>
        <v>0.15</v>
      </c>
      <c r="S73" s="2">
        <f t="shared" si="39"/>
        <v>0.13</v>
      </c>
      <c r="T73" s="2">
        <f t="shared" si="39"/>
        <v>0.11</v>
      </c>
      <c r="U73" s="2">
        <f t="shared" si="39"/>
        <v>7.9986644324125222E-2</v>
      </c>
      <c r="V73" s="2">
        <f t="shared" si="39"/>
        <v>4.4923434913709565E-2</v>
      </c>
      <c r="W73" s="2">
        <f t="shared" si="39"/>
        <v>6.8527868836613546E-3</v>
      </c>
      <c r="X73" s="2">
        <f t="shared" si="39"/>
        <v>8.5433349710448462E-4</v>
      </c>
      <c r="Y73" s="2">
        <f t="shared" si="39"/>
        <v>8.4794426358980607E-5</v>
      </c>
      <c r="Z73" s="2">
        <f t="shared" si="33"/>
        <v>7.0360001847880056E-6</v>
      </c>
      <c r="AA73" s="2">
        <f t="shared" si="32"/>
        <v>5.9581133232955447E-7</v>
      </c>
      <c r="AB73" s="2">
        <f t="shared" si="32"/>
        <v>0</v>
      </c>
      <c r="AC73" s="2">
        <f t="shared" si="32"/>
        <v>0</v>
      </c>
      <c r="AD73" s="2">
        <f t="shared" si="38"/>
        <v>153690716547.16968</v>
      </c>
      <c r="AE73" s="2">
        <f t="shared" si="38"/>
        <v>17830324283.081787</v>
      </c>
      <c r="AF73" s="2">
        <f t="shared" si="38"/>
        <v>2073323817.4924519</v>
      </c>
      <c r="AG73" s="2">
        <f t="shared" si="38"/>
        <v>241591734.48488474</v>
      </c>
      <c r="AH73" s="2">
        <f t="shared" si="38"/>
        <v>28205012.327690534</v>
      </c>
      <c r="AI73" s="2">
        <f t="shared" si="38"/>
        <v>3298615.1520467708</v>
      </c>
      <c r="AJ73" s="2">
        <f t="shared" si="38"/>
        <v>386400.84330128506</v>
      </c>
      <c r="AK73" s="2">
        <f t="shared" si="38"/>
        <v>45330.688850223545</v>
      </c>
      <c r="AL73" s="2">
        <f t="shared" si="38"/>
        <v>5325.3362054462777</v>
      </c>
      <c r="AM73" s="2">
        <f t="shared" si="38"/>
        <v>626.4116772988823</v>
      </c>
      <c r="AN73" s="2">
        <f t="shared" si="38"/>
        <v>73.772199979854975</v>
      </c>
      <c r="AO73" s="2">
        <f t="shared" si="38"/>
        <v>8.6978404600050467</v>
      </c>
      <c r="AP73" s="2">
        <f t="shared" si="38"/>
        <v>1.0265614939461614</v>
      </c>
      <c r="AQ73" s="2">
        <f t="shared" si="38"/>
        <v>0.1212788931204668</v>
      </c>
      <c r="AR73" s="2">
        <f t="shared" si="38"/>
        <v>1.4341237323561122E-2</v>
      </c>
      <c r="AS73" s="2">
        <f t="shared" si="37"/>
        <v>1.6973281740118688E-3</v>
      </c>
      <c r="AT73" s="2">
        <f t="shared" si="37"/>
        <v>2.0104878566098931E-4</v>
      </c>
      <c r="AU73" s="2">
        <f t="shared" si="37"/>
        <v>2.3832737290622074E-5</v>
      </c>
      <c r="AV73" s="2">
        <f t="shared" si="37"/>
        <v>2.8272564885675533E-6</v>
      </c>
      <c r="AW73" s="2">
        <f t="shared" si="37"/>
        <v>3.3562839044854458E-7</v>
      </c>
      <c r="AX73" s="6">
        <f t="shared" si="41"/>
        <v>39.99562489964255</v>
      </c>
      <c r="AY73" s="6">
        <f t="shared" si="41"/>
        <v>42.100657789097426</v>
      </c>
      <c r="AZ73" s="6">
        <f t="shared" si="41"/>
        <v>44.205690678552294</v>
      </c>
      <c r="BA73" s="6">
        <f t="shared" si="41"/>
        <v>46.310723568007162</v>
      </c>
      <c r="BB73" s="6">
        <f t="shared" si="41"/>
        <v>48.415756457462038</v>
      </c>
      <c r="BC73" s="6">
        <f t="shared" si="41"/>
        <v>50.520789346916906</v>
      </c>
      <c r="BD73" s="6">
        <f t="shared" si="40"/>
        <v>52.625822236371775</v>
      </c>
      <c r="BE73" s="6">
        <f t="shared" si="40"/>
        <v>54.73085512582665</v>
      </c>
      <c r="BF73" s="6">
        <f t="shared" si="40"/>
        <v>56.835888015281526</v>
      </c>
      <c r="BG73" s="6">
        <f t="shared" si="40"/>
        <v>58.940920904736394</v>
      </c>
      <c r="BH73" s="6">
        <f t="shared" si="40"/>
        <v>61.04595379419127</v>
      </c>
      <c r="BI73" s="6">
        <f t="shared" si="40"/>
        <v>63.150986683646138</v>
      </c>
      <c r="BJ73" s="6">
        <f t="shared" si="40"/>
        <v>65.256019573101014</v>
      </c>
      <c r="BK73" s="6">
        <f t="shared" si="40"/>
        <v>67.361052462555875</v>
      </c>
      <c r="BL73" s="6">
        <f t="shared" si="40"/>
        <v>69.466085352010751</v>
      </c>
      <c r="BM73" s="6">
        <f t="shared" si="40"/>
        <v>71.571118241465626</v>
      </c>
      <c r="BN73" s="6">
        <f t="shared" si="40"/>
        <v>73.676151130920488</v>
      </c>
      <c r="BO73" s="6">
        <f t="shared" si="40"/>
        <v>75.781184020375363</v>
      </c>
      <c r="BP73" s="6">
        <f t="shared" si="40"/>
        <v>77.886216909830239</v>
      </c>
      <c r="BQ73" s="6">
        <f t="shared" si="40"/>
        <v>79.9912497992851</v>
      </c>
      <c r="BR73" s="2">
        <f t="shared" si="36"/>
        <v>9.7272605410857298E-3</v>
      </c>
      <c r="BS73" s="2">
        <f t="shared" si="36"/>
        <v>1.1285015369079969E-3</v>
      </c>
      <c r="BT73" s="2">
        <f t="shared" si="35"/>
        <v>1.3122302642370613E-4</v>
      </c>
      <c r="BU73" s="2">
        <f t="shared" si="35"/>
        <v>1.5290616106642626E-5</v>
      </c>
      <c r="BV73" s="2">
        <f t="shared" si="35"/>
        <v>1.7851273625122017E-6</v>
      </c>
      <c r="BW73" s="2">
        <f t="shared" si="35"/>
        <v>2.0877311088904079E-7</v>
      </c>
      <c r="BX73" s="2">
        <f t="shared" si="35"/>
        <v>2.4455749576030851E-8</v>
      </c>
      <c r="BY73" s="2">
        <f t="shared" si="35"/>
        <v>2.8690309398875709E-9</v>
      </c>
      <c r="BZ73" s="2">
        <f t="shared" si="35"/>
        <v>3.3704659528141012E-10</v>
      </c>
      <c r="CA73" s="2">
        <f t="shared" si="35"/>
        <v>3.9646308689802684E-11</v>
      </c>
      <c r="CB73" s="2">
        <f t="shared" si="35"/>
        <v>4.6691265810034797E-12</v>
      </c>
      <c r="CC73" s="2">
        <f t="shared" si="31"/>
        <v>5.50496231645889E-13</v>
      </c>
      <c r="CD73" s="2">
        <f t="shared" si="31"/>
        <v>6.4972246452288679E-14</v>
      </c>
      <c r="CE73" s="2">
        <f t="shared" si="31"/>
        <v>7.6758793114219491E-15</v>
      </c>
      <c r="CF73" s="2">
        <f t="shared" si="31"/>
        <v>9.0767324832665328E-16</v>
      </c>
      <c r="CG73" s="2">
        <f t="shared" si="31"/>
        <v>1.0742583379821954E-16</v>
      </c>
      <c r="CH73" s="2">
        <f t="shared" si="31"/>
        <v>1.2724606687404387E-17</v>
      </c>
      <c r="CI73" s="2">
        <f t="shared" si="31"/>
        <v>1.5084010943431691E-18</v>
      </c>
      <c r="CJ73" s="2">
        <f t="shared" si="31"/>
        <v>1.7894028408655401E-19</v>
      </c>
      <c r="CK73" s="2">
        <f t="shared" si="31"/>
        <v>2.124230319294586E-20</v>
      </c>
    </row>
    <row r="74" spans="1:89" x14ac:dyDescent="0.25">
      <c r="A74" s="5">
        <f t="shared" si="16"/>
        <v>91.5</v>
      </c>
      <c r="B74" s="5">
        <f t="shared" si="17"/>
        <v>208</v>
      </c>
      <c r="C74" s="8">
        <f t="shared" si="2"/>
        <v>481.16</v>
      </c>
      <c r="D74" s="2">
        <f t="shared" si="11"/>
        <v>6.3291139240506327E-14</v>
      </c>
      <c r="E74" s="2">
        <f t="shared" si="3"/>
        <v>0.76700859798784071</v>
      </c>
      <c r="F74" s="2">
        <f t="shared" si="12"/>
        <v>2.554692368159337</v>
      </c>
      <c r="G74" s="7">
        <f t="shared" si="4"/>
        <v>0.40733861059415627</v>
      </c>
      <c r="H74" s="10"/>
      <c r="I74" s="6">
        <f t="shared" si="5"/>
        <v>208</v>
      </c>
      <c r="J74" s="2">
        <f t="shared" si="39"/>
        <v>0</v>
      </c>
      <c r="K74" s="2">
        <f t="shared" si="39"/>
        <v>0</v>
      </c>
      <c r="L74" s="2">
        <f t="shared" si="39"/>
        <v>0.01</v>
      </c>
      <c r="M74" s="2">
        <f t="shared" si="39"/>
        <v>0.02</v>
      </c>
      <c r="N74" s="2">
        <f t="shared" si="39"/>
        <v>0.02</v>
      </c>
      <c r="O74" s="2">
        <f t="shared" si="39"/>
        <v>0.03</v>
      </c>
      <c r="P74" s="2">
        <f t="shared" si="39"/>
        <v>7.0000000000000007E-2</v>
      </c>
      <c r="Q74" s="2">
        <f t="shared" si="39"/>
        <v>0.08</v>
      </c>
      <c r="R74" s="2">
        <f t="shared" si="39"/>
        <v>0.15</v>
      </c>
      <c r="S74" s="2">
        <f t="shared" si="39"/>
        <v>0.13</v>
      </c>
      <c r="T74" s="2">
        <f t="shared" si="39"/>
        <v>0.11</v>
      </c>
      <c r="U74" s="2">
        <f t="shared" si="39"/>
        <v>7.9999828777999785E-2</v>
      </c>
      <c r="V74" s="2">
        <f t="shared" si="39"/>
        <v>5.5307072490046641E-2</v>
      </c>
      <c r="W74" s="2">
        <f t="shared" si="39"/>
        <v>1.0226943989838198E-2</v>
      </c>
      <c r="X74" s="2">
        <f t="shared" si="39"/>
        <v>1.3284446456568676E-3</v>
      </c>
      <c r="Y74" s="2">
        <f t="shared" si="39"/>
        <v>1.3406436486683717E-4</v>
      </c>
      <c r="Z74" s="2">
        <f t="shared" si="33"/>
        <v>1.1276177571400982E-5</v>
      </c>
      <c r="AA74" s="2">
        <f t="shared" si="32"/>
        <v>9.6754186103831254E-7</v>
      </c>
      <c r="AB74" s="2">
        <f t="shared" si="32"/>
        <v>0</v>
      </c>
      <c r="AC74" s="2">
        <f t="shared" si="32"/>
        <v>0</v>
      </c>
      <c r="AD74" s="2">
        <f t="shared" si="38"/>
        <v>199643880816.31046</v>
      </c>
      <c r="AE74" s="2">
        <f t="shared" si="38"/>
        <v>23467850473.902313</v>
      </c>
      <c r="AF74" s="2">
        <f t="shared" si="38"/>
        <v>2764944436.6514721</v>
      </c>
      <c r="AG74" s="2">
        <f t="shared" si="38"/>
        <v>326442057.36757839</v>
      </c>
      <c r="AH74" s="2">
        <f t="shared" si="38"/>
        <v>38614881.498696096</v>
      </c>
      <c r="AI74" s="2">
        <f t="shared" si="38"/>
        <v>4575769.089404271</v>
      </c>
      <c r="AJ74" s="2">
        <f t="shared" si="38"/>
        <v>543093.05929153936</v>
      </c>
      <c r="AK74" s="2">
        <f t="shared" si="38"/>
        <v>64555.310291228663</v>
      </c>
      <c r="AL74" s="2">
        <f t="shared" si="38"/>
        <v>7684.0452182789631</v>
      </c>
      <c r="AM74" s="2">
        <f t="shared" si="38"/>
        <v>915.81074600711293</v>
      </c>
      <c r="AN74" s="2">
        <f t="shared" si="38"/>
        <v>109.28018940624005</v>
      </c>
      <c r="AO74" s="2">
        <f t="shared" si="38"/>
        <v>13.054576231206092</v>
      </c>
      <c r="AP74" s="2">
        <f t="shared" si="38"/>
        <v>1.5611289858127646</v>
      </c>
      <c r="AQ74" s="2">
        <f t="shared" si="38"/>
        <v>0.18687076858125257</v>
      </c>
      <c r="AR74" s="2">
        <f t="shared" si="38"/>
        <v>2.2389529420226064E-2</v>
      </c>
      <c r="AS74" s="2">
        <f t="shared" si="38"/>
        <v>2.6848883865991111E-3</v>
      </c>
      <c r="AT74" s="2">
        <f t="shared" ref="AT74:AW89" si="42">AT73+(CH74-CH73)/$D74</f>
        <v>3.2222841203906739E-4</v>
      </c>
      <c r="AU74" s="2">
        <f t="shared" si="42"/>
        <v>3.8702423370617057E-5</v>
      </c>
      <c r="AV74" s="2">
        <f t="shared" si="42"/>
        <v>4.6519089335064651E-6</v>
      </c>
      <c r="AW74" s="2">
        <f t="shared" si="42"/>
        <v>5.595338407003687E-7</v>
      </c>
      <c r="AX74" s="6">
        <f t="shared" si="41"/>
        <v>39.746254888214075</v>
      </c>
      <c r="AY74" s="6">
        <f t="shared" si="41"/>
        <v>41.838163040225339</v>
      </c>
      <c r="AZ74" s="6">
        <f t="shared" si="41"/>
        <v>43.930071192236603</v>
      </c>
      <c r="BA74" s="6">
        <f t="shared" si="41"/>
        <v>46.021979344247875</v>
      </c>
      <c r="BB74" s="6">
        <f t="shared" si="41"/>
        <v>48.113887496259139</v>
      </c>
      <c r="BC74" s="6">
        <f t="shared" si="41"/>
        <v>50.205795648270403</v>
      </c>
      <c r="BD74" s="6">
        <f t="shared" si="40"/>
        <v>52.297703800281674</v>
      </c>
      <c r="BE74" s="6">
        <f t="shared" si="40"/>
        <v>54.389611952292938</v>
      </c>
      <c r="BF74" s="6">
        <f t="shared" si="40"/>
        <v>56.481520104304209</v>
      </c>
      <c r="BG74" s="6">
        <f t="shared" si="40"/>
        <v>58.573428256315481</v>
      </c>
      <c r="BH74" s="6">
        <f t="shared" si="40"/>
        <v>60.665336408326745</v>
      </c>
      <c r="BI74" s="6">
        <f t="shared" si="40"/>
        <v>62.757244560338009</v>
      </c>
      <c r="BJ74" s="6">
        <f t="shared" si="40"/>
        <v>64.84915271234928</v>
      </c>
      <c r="BK74" s="6">
        <f t="shared" si="40"/>
        <v>66.941060864360537</v>
      </c>
      <c r="BL74" s="6">
        <f t="shared" si="40"/>
        <v>69.032969016371808</v>
      </c>
      <c r="BM74" s="6">
        <f t="shared" si="40"/>
        <v>71.12487716838308</v>
      </c>
      <c r="BN74" s="6">
        <f t="shared" si="40"/>
        <v>73.216785320394351</v>
      </c>
      <c r="BO74" s="6">
        <f t="shared" si="40"/>
        <v>75.308693472405608</v>
      </c>
      <c r="BP74" s="6">
        <f t="shared" si="40"/>
        <v>77.400601624416879</v>
      </c>
      <c r="BQ74" s="6">
        <f t="shared" si="40"/>
        <v>79.49250977642815</v>
      </c>
      <c r="BR74" s="2">
        <f t="shared" si="36"/>
        <v>1.2635688659385779E-2</v>
      </c>
      <c r="BS74" s="2">
        <f t="shared" si="36"/>
        <v>1.4853069920232201E-3</v>
      </c>
      <c r="BT74" s="2">
        <f t="shared" si="35"/>
        <v>1.7499648333250487E-4</v>
      </c>
      <c r="BU74" s="2">
        <f t="shared" si="35"/>
        <v>2.0660889706813111E-5</v>
      </c>
      <c r="BV74" s="2">
        <f t="shared" si="35"/>
        <v>2.4439798416897688E-6</v>
      </c>
      <c r="BW74" s="2">
        <f t="shared" si="35"/>
        <v>2.8960563856989522E-7</v>
      </c>
      <c r="BX74" s="2">
        <f t="shared" si="35"/>
        <v>3.4372978436173527E-8</v>
      </c>
      <c r="BY74" s="2">
        <f t="shared" si="35"/>
        <v>4.0857791323562492E-9</v>
      </c>
      <c r="BZ74" s="2">
        <f t="shared" si="35"/>
        <v>4.8633197584044086E-10</v>
      </c>
      <c r="CA74" s="2">
        <f t="shared" si="35"/>
        <v>5.7962705443488165E-11</v>
      </c>
      <c r="CB74" s="2">
        <f t="shared" si="35"/>
        <v>6.9164676839392441E-12</v>
      </c>
      <c r="CC74" s="2">
        <f t="shared" si="31"/>
        <v>8.2623900197506905E-13</v>
      </c>
      <c r="CD74" s="2">
        <f t="shared" si="31"/>
        <v>9.8805632013466097E-14</v>
      </c>
      <c r="CE74" s="2">
        <f t="shared" si="31"/>
        <v>1.182726383425649E-14</v>
      </c>
      <c r="CF74" s="2">
        <f t="shared" si="31"/>
        <v>1.4170588240649407E-15</v>
      </c>
      <c r="CG74" s="2">
        <f t="shared" si="31"/>
        <v>1.6992964472146273E-16</v>
      </c>
      <c r="CH74" s="2">
        <f t="shared" si="31"/>
        <v>2.0394203293611859E-17</v>
      </c>
      <c r="CI74" s="2">
        <f t="shared" si="31"/>
        <v>2.4495204664947504E-18</v>
      </c>
      <c r="CJ74" s="2">
        <f t="shared" si="31"/>
        <v>2.9442461604471298E-19</v>
      </c>
      <c r="CK74" s="2">
        <f t="shared" si="31"/>
        <v>3.5413534221542322E-20</v>
      </c>
    </row>
    <row r="75" spans="1:89" x14ac:dyDescent="0.25">
      <c r="A75" s="5">
        <f t="shared" si="16"/>
        <v>93</v>
      </c>
      <c r="B75" s="5">
        <f t="shared" si="17"/>
        <v>211</v>
      </c>
      <c r="C75" s="8">
        <f t="shared" si="2"/>
        <v>484.16</v>
      </c>
      <c r="D75" s="2">
        <f t="shared" si="11"/>
        <v>6.3291139240506327E-14</v>
      </c>
      <c r="E75" s="2">
        <f t="shared" si="3"/>
        <v>0.78062686345413068</v>
      </c>
      <c r="F75" s="2">
        <f t="shared" si="12"/>
        <v>2.6867153681262836</v>
      </c>
      <c r="G75" s="7">
        <f t="shared" si="4"/>
        <v>0.42922165951103869</v>
      </c>
      <c r="H75" s="10"/>
      <c r="I75" s="6">
        <f t="shared" si="5"/>
        <v>211</v>
      </c>
      <c r="J75" s="2">
        <f t="shared" si="39"/>
        <v>0</v>
      </c>
      <c r="K75" s="2">
        <f t="shared" si="39"/>
        <v>0</v>
      </c>
      <c r="L75" s="2">
        <f t="shared" si="39"/>
        <v>0.01</v>
      </c>
      <c r="M75" s="2">
        <f t="shared" si="39"/>
        <v>0.02</v>
      </c>
      <c r="N75" s="2">
        <f t="shared" si="39"/>
        <v>0.02</v>
      </c>
      <c r="O75" s="2">
        <f t="shared" si="39"/>
        <v>0.03</v>
      </c>
      <c r="P75" s="2">
        <f t="shared" si="39"/>
        <v>7.0000000000000007E-2</v>
      </c>
      <c r="Q75" s="2">
        <f t="shared" si="39"/>
        <v>0.08</v>
      </c>
      <c r="R75" s="2">
        <f t="shared" si="39"/>
        <v>0.15</v>
      </c>
      <c r="S75" s="2">
        <f t="shared" si="39"/>
        <v>0.13</v>
      </c>
      <c r="T75" s="2">
        <f t="shared" si="39"/>
        <v>0.11</v>
      </c>
      <c r="U75" s="2">
        <f t="shared" si="39"/>
        <v>7.9999999727241658E-2</v>
      </c>
      <c r="V75" s="2">
        <f t="shared" si="39"/>
        <v>6.3403402545456733E-2</v>
      </c>
      <c r="W75" s="2">
        <f t="shared" si="39"/>
        <v>1.4943171707578315E-2</v>
      </c>
      <c r="X75" s="2">
        <f t="shared" si="39"/>
        <v>2.0500411542847072E-3</v>
      </c>
      <c r="Y75" s="2">
        <f t="shared" si="39"/>
        <v>2.1071937714224332E-4</v>
      </c>
      <c r="Z75" s="2">
        <f t="shared" si="33"/>
        <v>1.7967046373116304E-5</v>
      </c>
      <c r="AA75" s="2">
        <f>AA$6*(1-EXP((-AU75)))</f>
        <v>1.5618960537977511E-6</v>
      </c>
      <c r="AB75" s="2">
        <f>AB$6*(1-EXP((-AV75)))</f>
        <v>0</v>
      </c>
      <c r="AC75" s="2">
        <f>AC$6*(1-EXP((-AW75)))</f>
        <v>0</v>
      </c>
      <c r="AD75" s="2">
        <f t="shared" ref="AD75:AS90" si="43">AD74+(BR75-BR74)/$D75</f>
        <v>258516669868.09366</v>
      </c>
      <c r="AE75" s="2">
        <f t="shared" si="43"/>
        <v>30785124965.693447</v>
      </c>
      <c r="AF75" s="2">
        <f t="shared" si="43"/>
        <v>3674418126.1162601</v>
      </c>
      <c r="AG75" s="2">
        <f t="shared" si="43"/>
        <v>439483316.72843868</v>
      </c>
      <c r="AH75" s="2">
        <f t="shared" si="43"/>
        <v>52665320.300788209</v>
      </c>
      <c r="AI75" s="2">
        <f t="shared" si="43"/>
        <v>6322189.6636349354</v>
      </c>
      <c r="AJ75" s="2">
        <f t="shared" si="43"/>
        <v>760170.07337873895</v>
      </c>
      <c r="AK75" s="2">
        <f t="shared" si="43"/>
        <v>91537.978040281974</v>
      </c>
      <c r="AL75" s="2">
        <f t="shared" si="43"/>
        <v>11038.03686125224</v>
      </c>
      <c r="AM75" s="2">
        <f t="shared" si="43"/>
        <v>1332.7234297626301</v>
      </c>
      <c r="AN75" s="2">
        <f t="shared" si="43"/>
        <v>161.10458886256492</v>
      </c>
      <c r="AO75" s="2">
        <f t="shared" si="43"/>
        <v>19.496706225691565</v>
      </c>
      <c r="AP75" s="2">
        <f t="shared" si="43"/>
        <v>2.3619412631423802</v>
      </c>
      <c r="AQ75" s="2">
        <f t="shared" si="43"/>
        <v>0.28642001823463537</v>
      </c>
      <c r="AR75" s="2">
        <f t="shared" si="43"/>
        <v>3.4764702605439519E-2</v>
      </c>
      <c r="AS75" s="2">
        <f t="shared" si="43"/>
        <v>4.2232931038228769E-3</v>
      </c>
      <c r="AT75" s="2">
        <f t="shared" si="42"/>
        <v>5.1347598832353597E-4</v>
      </c>
      <c r="AU75" s="2">
        <f t="shared" si="42"/>
        <v>6.2477793848601728E-5</v>
      </c>
      <c r="AV75" s="2">
        <f t="shared" si="42"/>
        <v>7.6076382449428655E-6</v>
      </c>
      <c r="AW75" s="2">
        <f t="shared" si="42"/>
        <v>9.2699211611537072E-7</v>
      </c>
      <c r="AX75" s="6">
        <f t="shared" si="41"/>
        <v>39.499975218962909</v>
      </c>
      <c r="AY75" s="6">
        <f t="shared" si="41"/>
        <v>41.578921283118852</v>
      </c>
      <c r="AZ75" s="6">
        <f t="shared" si="41"/>
        <v>43.657867347274795</v>
      </c>
      <c r="BA75" s="6">
        <f t="shared" si="41"/>
        <v>45.736813411430738</v>
      </c>
      <c r="BB75" s="6">
        <f t="shared" si="41"/>
        <v>47.815759475586681</v>
      </c>
      <c r="BC75" s="6">
        <f t="shared" si="41"/>
        <v>49.894705539742624</v>
      </c>
      <c r="BD75" s="6">
        <f t="shared" si="40"/>
        <v>51.973651603898567</v>
      </c>
      <c r="BE75" s="6">
        <f t="shared" si="40"/>
        <v>54.052597668054503</v>
      </c>
      <c r="BF75" s="6">
        <f t="shared" si="40"/>
        <v>56.131543732210453</v>
      </c>
      <c r="BG75" s="6">
        <f t="shared" si="40"/>
        <v>58.210489796366396</v>
      </c>
      <c r="BH75" s="6">
        <f t="shared" si="40"/>
        <v>60.289435860522339</v>
      </c>
      <c r="BI75" s="6">
        <f t="shared" si="40"/>
        <v>62.368381924678282</v>
      </c>
      <c r="BJ75" s="6">
        <f t="shared" si="40"/>
        <v>64.447327988834232</v>
      </c>
      <c r="BK75" s="6">
        <f t="shared" si="40"/>
        <v>66.526274052990161</v>
      </c>
      <c r="BL75" s="6">
        <f t="shared" si="40"/>
        <v>68.605220117146104</v>
      </c>
      <c r="BM75" s="6">
        <f t="shared" si="40"/>
        <v>70.684166181302047</v>
      </c>
      <c r="BN75" s="6">
        <f t="shared" si="40"/>
        <v>72.76311224545799</v>
      </c>
      <c r="BO75" s="6">
        <f t="shared" si="40"/>
        <v>74.842058309613932</v>
      </c>
      <c r="BP75" s="6">
        <f t="shared" si="40"/>
        <v>76.921004373769875</v>
      </c>
      <c r="BQ75" s="6">
        <f t="shared" si="40"/>
        <v>78.999950437925818</v>
      </c>
      <c r="BR75" s="2">
        <f t="shared" si="36"/>
        <v>1.6361814548739147E-2</v>
      </c>
      <c r="BS75" s="2">
        <f t="shared" si="36"/>
        <v>1.948425630744178E-3</v>
      </c>
      <c r="BT75" s="2">
        <f t="shared" si="35"/>
        <v>2.3255810924799778E-4</v>
      </c>
      <c r="BU75" s="2">
        <f t="shared" si="35"/>
        <v>2.7815399792943509E-5</v>
      </c>
      <c r="BV75" s="2">
        <f t="shared" si="35"/>
        <v>3.3332481203031935E-6</v>
      </c>
      <c r="BW75" s="2">
        <f t="shared" si="35"/>
        <v>4.0013858630601325E-7</v>
      </c>
      <c r="BX75" s="2">
        <f t="shared" si="35"/>
        <v>4.8112029960679828E-8</v>
      </c>
      <c r="BY75" s="2">
        <f t="shared" si="35"/>
        <v>5.7935429139419021E-9</v>
      </c>
      <c r="BZ75" s="2">
        <f t="shared" si="35"/>
        <v>6.9860992792735714E-10</v>
      </c>
      <c r="CA75" s="2">
        <f t="shared" si="35"/>
        <v>8.4349584162191782E-11</v>
      </c>
      <c r="CB75" s="2">
        <f t="shared" si="35"/>
        <v>1.0196492965985122E-11</v>
      </c>
      <c r="CC75" s="2">
        <f t="shared" si="31"/>
        <v>1.2339687484614914E-12</v>
      </c>
      <c r="CD75" s="2">
        <f t="shared" si="31"/>
        <v>1.4948995336344175E-13</v>
      </c>
      <c r="CE75" s="2">
        <f t="shared" si="31"/>
        <v>1.8127849255356667E-14</v>
      </c>
      <c r="CF75" s="2">
        <f t="shared" si="31"/>
        <v>2.2002976332556656E-15</v>
      </c>
      <c r="CG75" s="2">
        <f t="shared" si="31"/>
        <v>2.6729703188752387E-16</v>
      </c>
      <c r="CH75" s="2">
        <f t="shared" si="31"/>
        <v>3.2498480273641514E-17</v>
      </c>
      <c r="CI75" s="2">
        <f t="shared" si="31"/>
        <v>3.9542907499115021E-18</v>
      </c>
      <c r="CJ75" s="2">
        <f t="shared" si="31"/>
        <v>4.8149609145208009E-19</v>
      </c>
      <c r="CK75" s="2">
        <f t="shared" si="31"/>
        <v>5.8670387095909536E-20</v>
      </c>
    </row>
    <row r="76" spans="1:89" x14ac:dyDescent="0.25">
      <c r="A76" s="5">
        <f t="shared" si="16"/>
        <v>94.5</v>
      </c>
      <c r="B76" s="5">
        <f t="shared" si="17"/>
        <v>214</v>
      </c>
      <c r="C76" s="8">
        <f t="shared" si="2"/>
        <v>487.16</v>
      </c>
      <c r="D76" s="2">
        <f t="shared" si="11"/>
        <v>6.3291139240506327E-14</v>
      </c>
      <c r="E76" s="2">
        <f t="shared" si="3"/>
        <v>0.79272861829945074</v>
      </c>
      <c r="F76" s="2">
        <f t="shared" si="12"/>
        <v>2.809751057285883</v>
      </c>
      <c r="G76" s="7">
        <f t="shared" si="4"/>
        <v>0.44866784330851195</v>
      </c>
      <c r="H76" s="10"/>
      <c r="I76" s="6">
        <f t="shared" si="5"/>
        <v>214</v>
      </c>
      <c r="J76" s="2">
        <f t="shared" si="39"/>
        <v>0</v>
      </c>
      <c r="K76" s="2">
        <f t="shared" si="39"/>
        <v>0</v>
      </c>
      <c r="L76" s="2">
        <f t="shared" si="39"/>
        <v>0.01</v>
      </c>
      <c r="M76" s="2">
        <f t="shared" si="39"/>
        <v>0.02</v>
      </c>
      <c r="N76" s="2">
        <f t="shared" si="39"/>
        <v>0.02</v>
      </c>
      <c r="O76" s="2">
        <f t="shared" si="39"/>
        <v>0.03</v>
      </c>
      <c r="P76" s="2">
        <f t="shared" si="39"/>
        <v>7.0000000000000007E-2</v>
      </c>
      <c r="Q76" s="2">
        <f t="shared" si="39"/>
        <v>0.08</v>
      </c>
      <c r="R76" s="2">
        <f t="shared" si="39"/>
        <v>0.15</v>
      </c>
      <c r="S76" s="2">
        <f t="shared" si="39"/>
        <v>0.13</v>
      </c>
      <c r="T76" s="2">
        <f t="shared" si="39"/>
        <v>0.11</v>
      </c>
      <c r="U76" s="2">
        <f t="shared" si="39"/>
        <v>7.9999999999979171E-2</v>
      </c>
      <c r="V76" s="2">
        <f t="shared" si="39"/>
        <v>6.80005670356158E-2</v>
      </c>
      <c r="W76" s="2">
        <f t="shared" si="39"/>
        <v>2.1231262180643421E-2</v>
      </c>
      <c r="X76" s="2">
        <f t="shared" si="39"/>
        <v>3.1365706746484642E-3</v>
      </c>
      <c r="Y76" s="2">
        <f t="shared" ref="Y76:AC102" si="44">Y$6*(1-EXP((-AS76)))</f>
        <v>3.2924692835375471E-4</v>
      </c>
      <c r="Z76" s="2">
        <f t="shared" si="44"/>
        <v>2.8464781505573858E-5</v>
      </c>
      <c r="AA76" s="2">
        <f t="shared" si="44"/>
        <v>2.5066987045574422E-6</v>
      </c>
      <c r="AB76" s="2">
        <f t="shared" si="44"/>
        <v>0</v>
      </c>
      <c r="AC76" s="2">
        <f t="shared" si="44"/>
        <v>0</v>
      </c>
      <c r="AD76" s="2">
        <f t="shared" si="43"/>
        <v>333710979472.20331</v>
      </c>
      <c r="AE76" s="2">
        <f t="shared" si="43"/>
        <v>40252103808.912903</v>
      </c>
      <c r="AF76" s="2">
        <f t="shared" si="43"/>
        <v>4866328900.1091633</v>
      </c>
      <c r="AG76" s="2">
        <f t="shared" si="43"/>
        <v>589549207.84173679</v>
      </c>
      <c r="AH76" s="2">
        <f t="shared" si="43"/>
        <v>71559417.394079879</v>
      </c>
      <c r="AI76" s="2">
        <f t="shared" si="43"/>
        <v>8701089.7249516528</v>
      </c>
      <c r="AJ76" s="2">
        <f t="shared" si="43"/>
        <v>1059694.4366326295</v>
      </c>
      <c r="AK76" s="2">
        <f t="shared" si="43"/>
        <v>129251.23227570113</v>
      </c>
      <c r="AL76" s="2">
        <f t="shared" si="43"/>
        <v>15786.595013128233</v>
      </c>
      <c r="AM76" s="2">
        <f t="shared" si="43"/>
        <v>1930.6328654932736</v>
      </c>
      <c r="AN76" s="2">
        <f t="shared" si="43"/>
        <v>236.39071399114493</v>
      </c>
      <c r="AO76" s="2">
        <f t="shared" si="43"/>
        <v>28.976532359668543</v>
      </c>
      <c r="AP76" s="2">
        <f t="shared" si="43"/>
        <v>3.5556316194960793</v>
      </c>
      <c r="AQ76" s="2">
        <f t="shared" si="43"/>
        <v>0.43673036667001847</v>
      </c>
      <c r="AR76" s="2">
        <f t="shared" si="43"/>
        <v>5.3692146081177845E-2</v>
      </c>
      <c r="AS76" s="2">
        <f t="shared" si="43"/>
        <v>6.6067149250041441E-3</v>
      </c>
      <c r="AT76" s="2">
        <f t="shared" si="42"/>
        <v>8.1361036275408262E-4</v>
      </c>
      <c r="AU76" s="2">
        <f t="shared" si="42"/>
        <v>1.0027297534900447E-4</v>
      </c>
      <c r="AV76" s="2">
        <f t="shared" si="42"/>
        <v>1.2367156525551914E-5</v>
      </c>
      <c r="AW76" s="2">
        <f t="shared" si="42"/>
        <v>1.5263627023741771E-6</v>
      </c>
      <c r="AX76" s="6">
        <f t="shared" si="41"/>
        <v>39.256728799599891</v>
      </c>
      <c r="AY76" s="6">
        <f t="shared" si="41"/>
        <v>41.322872420631462</v>
      </c>
      <c r="AZ76" s="6">
        <f t="shared" si="41"/>
        <v>43.389016041663034</v>
      </c>
      <c r="BA76" s="6">
        <f t="shared" si="41"/>
        <v>45.455159662694612</v>
      </c>
      <c r="BB76" s="6">
        <f t="shared" si="41"/>
        <v>47.521303283726184</v>
      </c>
      <c r="BC76" s="6">
        <f t="shared" si="41"/>
        <v>49.587446904757755</v>
      </c>
      <c r="BD76" s="6">
        <f t="shared" si="40"/>
        <v>51.653590525789326</v>
      </c>
      <c r="BE76" s="6">
        <f t="shared" si="40"/>
        <v>53.719734146820898</v>
      </c>
      <c r="BF76" s="6">
        <f t="shared" si="40"/>
        <v>55.785877767852483</v>
      </c>
      <c r="BG76" s="6">
        <f t="shared" si="40"/>
        <v>57.852021388884054</v>
      </c>
      <c r="BH76" s="6">
        <f t="shared" si="40"/>
        <v>59.918165009915626</v>
      </c>
      <c r="BI76" s="6">
        <f t="shared" si="40"/>
        <v>61.984308630947197</v>
      </c>
      <c r="BJ76" s="6">
        <f t="shared" si="40"/>
        <v>64.050452251978768</v>
      </c>
      <c r="BK76" s="6">
        <f t="shared" si="40"/>
        <v>66.11659587301034</v>
      </c>
      <c r="BL76" s="6">
        <f t="shared" si="40"/>
        <v>68.182739494041911</v>
      </c>
      <c r="BM76" s="6">
        <f t="shared" si="40"/>
        <v>70.248883115073497</v>
      </c>
      <c r="BN76" s="6">
        <f t="shared" si="40"/>
        <v>72.315026736105068</v>
      </c>
      <c r="BO76" s="6">
        <f t="shared" si="40"/>
        <v>74.381170357136639</v>
      </c>
      <c r="BP76" s="6">
        <f t="shared" si="40"/>
        <v>76.447313978168211</v>
      </c>
      <c r="BQ76" s="6">
        <f t="shared" si="40"/>
        <v>78.513457599199782</v>
      </c>
      <c r="BR76" s="2">
        <f t="shared" si="36"/>
        <v>2.1120948067986593E-2</v>
      </c>
      <c r="BS76" s="2">
        <f t="shared" si="36"/>
        <v>2.547601506897308E-3</v>
      </c>
      <c r="BT76" s="2">
        <f t="shared" si="35"/>
        <v>3.0799550000704226E-4</v>
      </c>
      <c r="BU76" s="2">
        <f t="shared" si="35"/>
        <v>3.731324100264592E-5</v>
      </c>
      <c r="BV76" s="2">
        <f t="shared" si="35"/>
        <v>4.5290770502583628E-6</v>
      </c>
      <c r="BW76" s="2">
        <f t="shared" si="35"/>
        <v>5.5070188132605868E-7</v>
      </c>
      <c r="BX76" s="2">
        <f t="shared" si="35"/>
        <v>6.7069268141305817E-8</v>
      </c>
      <c r="BY76" s="2">
        <f t="shared" si="35"/>
        <v>8.1804577389684305E-9</v>
      </c>
      <c r="BZ76" s="2">
        <f t="shared" si="35"/>
        <v>9.9915158310938207E-10</v>
      </c>
      <c r="CA76" s="2">
        <f t="shared" si="35"/>
        <v>1.221919535122325E-10</v>
      </c>
      <c r="CB76" s="2">
        <f t="shared" si="35"/>
        <v>1.4961437594376263E-11</v>
      </c>
      <c r="CC76" s="2">
        <f t="shared" si="31"/>
        <v>1.8339577442828191E-12</v>
      </c>
      <c r="CD76" s="2">
        <f t="shared" si="31"/>
        <v>2.2503997591747333E-13</v>
      </c>
      <c r="CE76" s="2">
        <f t="shared" si="31"/>
        <v>2.764116244746952E-14</v>
      </c>
      <c r="CF76" s="2">
        <f t="shared" si="31"/>
        <v>3.398237093745433E-15</v>
      </c>
      <c r="CG76" s="2">
        <f t="shared" si="31"/>
        <v>4.1814651424076865E-16</v>
      </c>
      <c r="CH76" s="2">
        <f t="shared" si="31"/>
        <v>5.1494326756587501E-17</v>
      </c>
      <c r="CI76" s="2">
        <f t="shared" si="31"/>
        <v>6.3463908448737009E-18</v>
      </c>
      <c r="CJ76" s="2">
        <f t="shared" si="31"/>
        <v>7.8273142566784268E-19</v>
      </c>
      <c r="CK76" s="2">
        <f t="shared" si="31"/>
        <v>9.660523432747957E-20</v>
      </c>
    </row>
    <row r="77" spans="1:89" x14ac:dyDescent="0.25">
      <c r="A77" s="5">
        <f t="shared" si="16"/>
        <v>96</v>
      </c>
      <c r="B77" s="5">
        <f t="shared" si="17"/>
        <v>217</v>
      </c>
      <c r="C77" s="8">
        <f t="shared" ref="C77:C102" si="45">B77+273.16</f>
        <v>490.16</v>
      </c>
      <c r="D77" s="2">
        <f t="shared" si="11"/>
        <v>6.3291139240506327E-14</v>
      </c>
      <c r="E77" s="2">
        <f t="shared" ref="E77:E102" si="46">SUM(J77:AC77)</f>
        <v>0.80403822903080635</v>
      </c>
      <c r="F77" s="2">
        <f t="shared" si="12"/>
        <v>2.9298213468948693</v>
      </c>
      <c r="G77" s="7">
        <f t="shared" ref="G77:G102" si="47">LOG10(F77)</f>
        <v>0.46684113898098761</v>
      </c>
      <c r="H77" s="10"/>
      <c r="I77" s="6">
        <f t="shared" ref="I77:I102" si="48">B77</f>
        <v>217</v>
      </c>
      <c r="J77" s="2">
        <f t="shared" ref="J77:X93" si="49">J$6*(1-EXP((-AD77)))</f>
        <v>0</v>
      </c>
      <c r="K77" s="2">
        <f t="shared" si="49"/>
        <v>0</v>
      </c>
      <c r="L77" s="2">
        <f t="shared" si="49"/>
        <v>0.01</v>
      </c>
      <c r="M77" s="2">
        <f t="shared" si="49"/>
        <v>0.02</v>
      </c>
      <c r="N77" s="2">
        <f t="shared" si="49"/>
        <v>0.02</v>
      </c>
      <c r="O77" s="2">
        <f t="shared" si="49"/>
        <v>0.03</v>
      </c>
      <c r="P77" s="2">
        <f t="shared" si="49"/>
        <v>7.0000000000000007E-2</v>
      </c>
      <c r="Q77" s="2">
        <f t="shared" si="49"/>
        <v>0.08</v>
      </c>
      <c r="R77" s="2">
        <f t="shared" si="49"/>
        <v>0.15</v>
      </c>
      <c r="S77" s="2">
        <f t="shared" si="49"/>
        <v>0.13</v>
      </c>
      <c r="T77" s="2">
        <f t="shared" si="49"/>
        <v>0.11</v>
      </c>
      <c r="U77" s="2">
        <f t="shared" si="49"/>
        <v>0.08</v>
      </c>
      <c r="V77" s="2">
        <f t="shared" si="49"/>
        <v>6.9659641614853052E-2</v>
      </c>
      <c r="W77" s="2">
        <f t="shared" si="49"/>
        <v>2.9067610866626091E-2</v>
      </c>
      <c r="X77" s="2">
        <f t="shared" si="49"/>
        <v>4.7507907870738327E-3</v>
      </c>
      <c r="Y77" s="2">
        <f t="shared" si="44"/>
        <v>5.1134346397485044E-4</v>
      </c>
      <c r="Z77" s="2">
        <f t="shared" si="44"/>
        <v>4.4842258512957652E-5</v>
      </c>
      <c r="AA77" s="2">
        <f t="shared" si="44"/>
        <v>4.0000397655198808E-6</v>
      </c>
      <c r="AB77" s="2">
        <f t="shared" si="44"/>
        <v>0</v>
      </c>
      <c r="AC77" s="2">
        <f t="shared" si="44"/>
        <v>0</v>
      </c>
      <c r="AD77" s="2">
        <f t="shared" si="43"/>
        <v>429463668089.3996</v>
      </c>
      <c r="AE77" s="2">
        <f t="shared" si="43"/>
        <v>52461677372.858803</v>
      </c>
      <c r="AF77" s="2">
        <f t="shared" si="43"/>
        <v>6423211194.7023897</v>
      </c>
      <c r="AG77" s="2">
        <f t="shared" si="43"/>
        <v>788074949.59097445</v>
      </c>
      <c r="AH77" s="2">
        <f t="shared" si="43"/>
        <v>96874749.963912308</v>
      </c>
      <c r="AI77" s="2">
        <f t="shared" si="43"/>
        <v>11929258.313115677</v>
      </c>
      <c r="AJ77" s="2">
        <f t="shared" si="43"/>
        <v>1471350.5182362781</v>
      </c>
      <c r="AK77" s="2">
        <f t="shared" si="43"/>
        <v>181746.31455378549</v>
      </c>
      <c r="AL77" s="2">
        <f t="shared" si="43"/>
        <v>22480.945706205734</v>
      </c>
      <c r="AM77" s="2">
        <f t="shared" si="43"/>
        <v>2784.330445853921</v>
      </c>
      <c r="AN77" s="2">
        <f t="shared" si="43"/>
        <v>345.26000395961978</v>
      </c>
      <c r="AO77" s="2">
        <f t="shared" si="43"/>
        <v>42.860464336205993</v>
      </c>
      <c r="AP77" s="2">
        <f t="shared" si="43"/>
        <v>5.326251384605512</v>
      </c>
      <c r="AQ77" s="2">
        <f t="shared" si="43"/>
        <v>0.66254073526949808</v>
      </c>
      <c r="AR77" s="2">
        <f t="shared" si="43"/>
        <v>8.2490534814883013E-2</v>
      </c>
      <c r="AS77" s="2">
        <f t="shared" si="43"/>
        <v>1.0279523003250799E-2</v>
      </c>
      <c r="AT77" s="2">
        <f t="shared" si="42"/>
        <v>1.28202883397265E-3</v>
      </c>
      <c r="AU77" s="2">
        <f t="shared" si="42"/>
        <v>1.600143922408277E-4</v>
      </c>
      <c r="AV77" s="2">
        <f t="shared" si="42"/>
        <v>1.9986591207771617E-5</v>
      </c>
      <c r="AW77" s="2">
        <f t="shared" si="42"/>
        <v>2.4981600388439334E-6</v>
      </c>
      <c r="AX77" s="6">
        <f t="shared" si="41"/>
        <v>39.016459935557947</v>
      </c>
      <c r="AY77" s="6">
        <f t="shared" si="41"/>
        <v>41.069957826903099</v>
      </c>
      <c r="AZ77" s="6">
        <f t="shared" si="41"/>
        <v>43.123455718248252</v>
      </c>
      <c r="BA77" s="6">
        <f t="shared" si="41"/>
        <v>45.176953609593411</v>
      </c>
      <c r="BB77" s="6">
        <f t="shared" si="41"/>
        <v>47.230451500938564</v>
      </c>
      <c r="BC77" s="6">
        <f t="shared" si="41"/>
        <v>49.283949392283716</v>
      </c>
      <c r="BD77" s="6">
        <f t="shared" si="40"/>
        <v>51.337447283628876</v>
      </c>
      <c r="BE77" s="6">
        <f t="shared" si="40"/>
        <v>53.390945174974028</v>
      </c>
      <c r="BF77" s="6">
        <f t="shared" si="40"/>
        <v>55.444443066319188</v>
      </c>
      <c r="BG77" s="6">
        <f t="shared" si="40"/>
        <v>57.497940957664348</v>
      </c>
      <c r="BH77" s="6">
        <f t="shared" si="40"/>
        <v>59.5514388490095</v>
      </c>
      <c r="BI77" s="6">
        <f t="shared" si="40"/>
        <v>61.604936740354653</v>
      </c>
      <c r="BJ77" s="6">
        <f t="shared" si="40"/>
        <v>63.658434631699812</v>
      </c>
      <c r="BK77" s="6">
        <f t="shared" si="40"/>
        <v>65.711932523044965</v>
      </c>
      <c r="BL77" s="6">
        <f t="shared" si="40"/>
        <v>67.765430414390124</v>
      </c>
      <c r="BM77" s="6">
        <f t="shared" si="40"/>
        <v>69.81892830573527</v>
      </c>
      <c r="BN77" s="6">
        <f t="shared" si="40"/>
        <v>71.872426197080429</v>
      </c>
      <c r="BO77" s="6">
        <f t="shared" si="40"/>
        <v>73.925924088425589</v>
      </c>
      <c r="BP77" s="6">
        <f t="shared" si="40"/>
        <v>75.979421979770734</v>
      </c>
      <c r="BQ77" s="6">
        <f t="shared" si="40"/>
        <v>78.032919871115894</v>
      </c>
      <c r="BR77" s="2">
        <f t="shared" si="36"/>
        <v>2.7181244815910409E-2</v>
      </c>
      <c r="BS77" s="2">
        <f t="shared" si="36"/>
        <v>3.320359327400213E-3</v>
      </c>
      <c r="BT77" s="2">
        <f t="shared" si="35"/>
        <v>4.0653235409522117E-4</v>
      </c>
      <c r="BU77" s="2">
        <f t="shared" si="35"/>
        <v>4.987816136652172E-5</v>
      </c>
      <c r="BV77" s="2">
        <f t="shared" si="35"/>
        <v>6.1313132888553525E-6</v>
      </c>
      <c r="BW77" s="2">
        <f t="shared" si="35"/>
        <v>7.5501634893137666E-7</v>
      </c>
      <c r="BX77" s="2">
        <f t="shared" si="35"/>
        <v>9.3123450521283568E-8</v>
      </c>
      <c r="BY77" s="2">
        <f t="shared" si="35"/>
        <v>1.1502931300872504E-8</v>
      </c>
      <c r="BZ77" s="2">
        <f t="shared" si="35"/>
        <v>1.4228446649497302E-9</v>
      </c>
      <c r="CA77" s="2">
        <f t="shared" si="35"/>
        <v>1.7622344594012158E-10</v>
      </c>
      <c r="CB77" s="2">
        <f t="shared" si="35"/>
        <v>2.1851898984786063E-11</v>
      </c>
      <c r="CC77" s="2">
        <f t="shared" si="31"/>
        <v>2.7126876162155694E-12</v>
      </c>
      <c r="CD77" s="2">
        <f t="shared" si="31"/>
        <v>3.3710451801300705E-13</v>
      </c>
      <c r="CE77" s="2">
        <f t="shared" si="31"/>
        <v>4.1932957928449238E-14</v>
      </c>
      <c r="CF77" s="2">
        <f t="shared" ref="CF77:CK102" si="50">$L$4*$C77*EXP((-BL77))*(1-(BL77^4+8.57333*BL77^3+18.05902*BL77^2+8.63476*BL77+0.26777)/(BL77^4+9.57332*BL77^3+25.63295*BL77^2+21.09965*BL77+3.958497))</f>
        <v>5.2209199249925954E-15</v>
      </c>
      <c r="CG77" s="2">
        <f t="shared" si="50"/>
        <v>6.5060272172473419E-16</v>
      </c>
      <c r="CH77" s="2">
        <f t="shared" si="50"/>
        <v>8.114106544130695E-17</v>
      </c>
      <c r="CI77" s="2">
        <f t="shared" si="50"/>
        <v>1.012749317979922E-17</v>
      </c>
      <c r="CJ77" s="2">
        <f t="shared" si="50"/>
        <v>1.2649741270741529E-18</v>
      </c>
      <c r="CK77" s="2">
        <f t="shared" si="50"/>
        <v>1.5811139486354009E-19</v>
      </c>
    </row>
    <row r="78" spans="1:89" x14ac:dyDescent="0.25">
      <c r="A78" s="5">
        <f t="shared" si="16"/>
        <v>97.5</v>
      </c>
      <c r="B78" s="5">
        <f t="shared" si="17"/>
        <v>220</v>
      </c>
      <c r="C78" s="8">
        <f t="shared" si="45"/>
        <v>493.16</v>
      </c>
      <c r="D78" s="2">
        <f t="shared" ref="D78:D102" si="51">($B78-$B77)/($A78-$A77)/31600000000000</f>
        <v>6.3291139240506327E-14</v>
      </c>
      <c r="E78" s="2">
        <f t="shared" si="46"/>
        <v>0.81587771722956126</v>
      </c>
      <c r="F78" s="2">
        <f t="shared" ref="F78:F102" si="52">EXP((-1.9)+3.7*E78)</f>
        <v>3.0610180409324212</v>
      </c>
      <c r="G78" s="7">
        <f t="shared" si="47"/>
        <v>0.48586588923611601</v>
      </c>
      <c r="H78" s="10"/>
      <c r="I78" s="6">
        <f t="shared" si="48"/>
        <v>220</v>
      </c>
      <c r="J78" s="2">
        <f t="shared" si="49"/>
        <v>0</v>
      </c>
      <c r="K78" s="2">
        <f t="shared" si="49"/>
        <v>0</v>
      </c>
      <c r="L78" s="2">
        <f t="shared" si="49"/>
        <v>0.01</v>
      </c>
      <c r="M78" s="2">
        <f t="shared" si="49"/>
        <v>0.02</v>
      </c>
      <c r="N78" s="2">
        <f t="shared" si="49"/>
        <v>0.02</v>
      </c>
      <c r="O78" s="2">
        <f t="shared" si="49"/>
        <v>0.03</v>
      </c>
      <c r="P78" s="2">
        <f t="shared" si="49"/>
        <v>7.0000000000000007E-2</v>
      </c>
      <c r="Q78" s="2">
        <f t="shared" si="49"/>
        <v>0.08</v>
      </c>
      <c r="R78" s="2">
        <f t="shared" si="49"/>
        <v>0.15</v>
      </c>
      <c r="S78" s="2">
        <f t="shared" si="49"/>
        <v>0.13</v>
      </c>
      <c r="T78" s="2">
        <f t="shared" si="49"/>
        <v>0.11</v>
      </c>
      <c r="U78" s="2">
        <f t="shared" si="49"/>
        <v>0.08</v>
      </c>
      <c r="V78" s="2">
        <f t="shared" si="49"/>
        <v>6.9975066548674594E-2</v>
      </c>
      <c r="W78" s="2">
        <f t="shared" si="49"/>
        <v>3.7929322484016384E-2</v>
      </c>
      <c r="X78" s="2">
        <f t="shared" si="49"/>
        <v>7.1075523300568478E-3</v>
      </c>
      <c r="Y78" s="2">
        <f t="shared" si="44"/>
        <v>7.8917973552180003E-4</v>
      </c>
      <c r="Z78" s="2">
        <f t="shared" si="44"/>
        <v>7.0248947005931432E-5</v>
      </c>
      <c r="AA78" s="2">
        <f t="shared" si="44"/>
        <v>6.3471842856988043E-6</v>
      </c>
      <c r="AB78" s="2">
        <f t="shared" si="44"/>
        <v>0</v>
      </c>
      <c r="AC78" s="2">
        <f t="shared" si="44"/>
        <v>0</v>
      </c>
      <c r="AD78" s="2">
        <f t="shared" si="43"/>
        <v>551036484061.41809</v>
      </c>
      <c r="AE78" s="2">
        <f t="shared" si="43"/>
        <v>68159583646.056221</v>
      </c>
      <c r="AF78" s="2">
        <f t="shared" si="43"/>
        <v>8450205895.5403309</v>
      </c>
      <c r="AG78" s="2">
        <f t="shared" si="43"/>
        <v>1049814359.9616125</v>
      </c>
      <c r="AH78" s="2">
        <f t="shared" si="43"/>
        <v>130672769.24930295</v>
      </c>
      <c r="AI78" s="2">
        <f t="shared" si="43"/>
        <v>16293602.575886149</v>
      </c>
      <c r="AJ78" s="2">
        <f t="shared" si="43"/>
        <v>2034926.364487296</v>
      </c>
      <c r="AK78" s="2">
        <f t="shared" si="43"/>
        <v>254522.8472720689</v>
      </c>
      <c r="AL78" s="2">
        <f t="shared" si="43"/>
        <v>31878.957058320892</v>
      </c>
      <c r="AM78" s="2">
        <f t="shared" si="43"/>
        <v>3997.9601104227613</v>
      </c>
      <c r="AN78" s="2">
        <f t="shared" si="43"/>
        <v>501.98635143209049</v>
      </c>
      <c r="AO78" s="2">
        <f t="shared" si="43"/>
        <v>63.10013540599212</v>
      </c>
      <c r="AP78" s="2">
        <f t="shared" si="43"/>
        <v>7.940040192427805</v>
      </c>
      <c r="AQ78" s="2">
        <f t="shared" si="43"/>
        <v>1.0000946439206297</v>
      </c>
      <c r="AR78" s="2">
        <f t="shared" si="43"/>
        <v>0.1260839997135513</v>
      </c>
      <c r="AS78" s="2">
        <f t="shared" si="43"/>
        <v>1.5909482034877763E-2</v>
      </c>
      <c r="AT78" s="2">
        <f t="shared" si="42"/>
        <v>2.0091297217198216E-3</v>
      </c>
      <c r="AU78" s="2">
        <f t="shared" si="42"/>
        <v>2.5391960628276777E-4</v>
      </c>
      <c r="AV78" s="2">
        <f t="shared" si="42"/>
        <v>3.2114623021829207E-5</v>
      </c>
      <c r="AW78" s="2">
        <f t="shared" si="42"/>
        <v>4.0645378897527331E-6</v>
      </c>
      <c r="AX78" s="6">
        <f t="shared" si="41"/>
        <v>38.779114287478876</v>
      </c>
      <c r="AY78" s="6">
        <f t="shared" si="41"/>
        <v>40.820120302609347</v>
      </c>
      <c r="AZ78" s="6">
        <f t="shared" si="41"/>
        <v>42.86112631773981</v>
      </c>
      <c r="BA78" s="6">
        <f t="shared" si="41"/>
        <v>44.902132332870274</v>
      </c>
      <c r="BB78" s="6">
        <f t="shared" si="41"/>
        <v>46.943138348000744</v>
      </c>
      <c r="BC78" s="6">
        <f t="shared" si="41"/>
        <v>48.984144363131207</v>
      </c>
      <c r="BD78" s="6">
        <f t="shared" si="41"/>
        <v>51.025150378261678</v>
      </c>
      <c r="BE78" s="6">
        <f t="shared" si="41"/>
        <v>53.066156393392141</v>
      </c>
      <c r="BF78" s="6">
        <f t="shared" si="41"/>
        <v>55.107162408522619</v>
      </c>
      <c r="BG78" s="6">
        <f t="shared" si="41"/>
        <v>57.148168423653082</v>
      </c>
      <c r="BH78" s="6">
        <f t="shared" si="41"/>
        <v>59.189174438783553</v>
      </c>
      <c r="BI78" s="6">
        <f t="shared" si="41"/>
        <v>61.230180453914016</v>
      </c>
      <c r="BJ78" s="6">
        <f t="shared" si="41"/>
        <v>63.271186469044487</v>
      </c>
      <c r="BK78" s="6">
        <f t="shared" si="41"/>
        <v>65.312192484174957</v>
      </c>
      <c r="BL78" s="6">
        <f t="shared" si="41"/>
        <v>67.353198499305421</v>
      </c>
      <c r="BM78" s="6">
        <f t="shared" si="41"/>
        <v>69.394204514435884</v>
      </c>
      <c r="BN78" s="6">
        <f t="shared" ref="BN78:BQ102" si="53">Z$8/$C78</f>
        <v>71.435210529566348</v>
      </c>
      <c r="BO78" s="6">
        <f t="shared" si="53"/>
        <v>73.476216544696825</v>
      </c>
      <c r="BP78" s="6">
        <f t="shared" si="53"/>
        <v>75.517222559827289</v>
      </c>
      <c r="BQ78" s="6">
        <f t="shared" si="53"/>
        <v>77.558228574957752</v>
      </c>
      <c r="BR78" s="2">
        <f t="shared" si="36"/>
        <v>3.4875726839455883E-2</v>
      </c>
      <c r="BS78" s="2">
        <f t="shared" si="36"/>
        <v>4.3138976991215685E-3</v>
      </c>
      <c r="BT78" s="2">
        <f t="shared" si="35"/>
        <v>5.348231579457238E-4</v>
      </c>
      <c r="BU78" s="2">
        <f t="shared" si="35"/>
        <v>6.6443946833017793E-5</v>
      </c>
      <c r="BV78" s="2">
        <f t="shared" si="35"/>
        <v>8.2704284335003302E-6</v>
      </c>
      <c r="BW78" s="2">
        <f t="shared" si="35"/>
        <v>1.0312406693598876E-6</v>
      </c>
      <c r="BX78" s="2">
        <f t="shared" si="35"/>
        <v>1.2879280787894292E-7</v>
      </c>
      <c r="BY78" s="2">
        <f t="shared" si="35"/>
        <v>1.6109040966586643E-8</v>
      </c>
      <c r="BZ78" s="2">
        <f t="shared" si="35"/>
        <v>2.0176555100203097E-9</v>
      </c>
      <c r="CA78" s="2">
        <f t="shared" si="35"/>
        <v>2.5303545002675705E-10</v>
      </c>
      <c r="CB78" s="2">
        <f t="shared" si="35"/>
        <v>3.1771288065322186E-11</v>
      </c>
      <c r="CC78" s="2">
        <f t="shared" si="35"/>
        <v>3.993679456075451E-12</v>
      </c>
      <c r="CD78" s="2">
        <f t="shared" si="35"/>
        <v>5.0253418939416482E-13</v>
      </c>
      <c r="CE78" s="2">
        <f t="shared" si="35"/>
        <v>6.3297129362065167E-14</v>
      </c>
      <c r="CF78" s="2">
        <f t="shared" si="50"/>
        <v>7.9799999818703351E-15</v>
      </c>
      <c r="CG78" s="2">
        <f t="shared" si="50"/>
        <v>1.0069292427137826E-15</v>
      </c>
      <c r="CH78" s="2">
        <f t="shared" si="50"/>
        <v>1.2716010896960895E-16</v>
      </c>
      <c r="CI78" s="2">
        <f t="shared" si="50"/>
        <v>1.6070861157137199E-17</v>
      </c>
      <c r="CJ78" s="2">
        <f t="shared" si="50"/>
        <v>2.0325710773309623E-18</v>
      </c>
      <c r="CK78" s="2">
        <f t="shared" si="50"/>
        <v>2.5724923352865402E-19</v>
      </c>
    </row>
    <row r="79" spans="1:89" x14ac:dyDescent="0.25">
      <c r="A79" s="5">
        <f t="shared" ref="A79:A102" si="54">A78+1.5</f>
        <v>99</v>
      </c>
      <c r="B79" s="5">
        <f t="shared" ref="B79:B102" si="55">B78+3</f>
        <v>223</v>
      </c>
      <c r="C79" s="8">
        <f t="shared" si="45"/>
        <v>496.16</v>
      </c>
      <c r="D79" s="2">
        <f t="shared" si="51"/>
        <v>6.3291139240506327E-14</v>
      </c>
      <c r="E79" s="2">
        <f t="shared" si="46"/>
        <v>0.82843972210310057</v>
      </c>
      <c r="F79" s="2">
        <f t="shared" si="52"/>
        <v>3.2066506198155915</v>
      </c>
      <c r="G79" s="7">
        <f t="shared" si="47"/>
        <v>0.50605164400952951</v>
      </c>
      <c r="H79" s="10"/>
      <c r="I79" s="6">
        <f t="shared" si="48"/>
        <v>223</v>
      </c>
      <c r="J79" s="2">
        <f t="shared" si="49"/>
        <v>0</v>
      </c>
      <c r="K79" s="2">
        <f t="shared" si="49"/>
        <v>0</v>
      </c>
      <c r="L79" s="2">
        <f t="shared" si="49"/>
        <v>0.01</v>
      </c>
      <c r="M79" s="2">
        <f t="shared" si="49"/>
        <v>0.02</v>
      </c>
      <c r="N79" s="2">
        <f t="shared" si="49"/>
        <v>0.02</v>
      </c>
      <c r="O79" s="2">
        <f t="shared" si="49"/>
        <v>0.03</v>
      </c>
      <c r="P79" s="2">
        <f t="shared" si="49"/>
        <v>7.0000000000000007E-2</v>
      </c>
      <c r="Q79" s="2">
        <f t="shared" si="49"/>
        <v>0.08</v>
      </c>
      <c r="R79" s="2">
        <f t="shared" si="49"/>
        <v>0.15</v>
      </c>
      <c r="S79" s="2">
        <f t="shared" si="49"/>
        <v>0.13</v>
      </c>
      <c r="T79" s="2">
        <f t="shared" si="49"/>
        <v>0.11</v>
      </c>
      <c r="U79" s="2">
        <f t="shared" si="49"/>
        <v>0.08</v>
      </c>
      <c r="V79" s="2">
        <f t="shared" si="49"/>
        <v>6.999946425133452E-2</v>
      </c>
      <c r="W79" s="2">
        <f t="shared" si="49"/>
        <v>4.6642089901317081E-2</v>
      </c>
      <c r="X79" s="2">
        <f t="shared" si="49"/>
        <v>1.0468842762427849E-2</v>
      </c>
      <c r="Y79" s="2">
        <f t="shared" si="44"/>
        <v>1.2098687447891776E-3</v>
      </c>
      <c r="Z79" s="2">
        <f t="shared" si="44"/>
        <v>1.0944048522529671E-4</v>
      </c>
      <c r="AA79" s="2">
        <f t="shared" si="44"/>
        <v>1.0015958006495684E-5</v>
      </c>
      <c r="AB79" s="2">
        <f t="shared" si="44"/>
        <v>0</v>
      </c>
      <c r="AC79" s="2">
        <f t="shared" si="44"/>
        <v>0</v>
      </c>
      <c r="AD79" s="2">
        <f t="shared" si="43"/>
        <v>704945746685.44885</v>
      </c>
      <c r="AE79" s="2">
        <f t="shared" si="43"/>
        <v>88281049785.990555</v>
      </c>
      <c r="AF79" s="2">
        <f t="shared" si="43"/>
        <v>11080837164.960419</v>
      </c>
      <c r="AG79" s="2">
        <f t="shared" si="43"/>
        <v>1393741005.6649723</v>
      </c>
      <c r="AH79" s="2">
        <f t="shared" si="43"/>
        <v>175638034.39017862</v>
      </c>
      <c r="AI79" s="2">
        <f t="shared" si="43"/>
        <v>22172474.246700402</v>
      </c>
      <c r="AJ79" s="2">
        <f t="shared" si="43"/>
        <v>2803554.5163083281</v>
      </c>
      <c r="AK79" s="2">
        <f t="shared" si="43"/>
        <v>355017.7599337034</v>
      </c>
      <c r="AL79" s="2">
        <f t="shared" si="43"/>
        <v>45018.411960985599</v>
      </c>
      <c r="AM79" s="2">
        <f t="shared" si="43"/>
        <v>5715.9321824215895</v>
      </c>
      <c r="AN79" s="2">
        <f t="shared" si="43"/>
        <v>726.61250858712253</v>
      </c>
      <c r="AO79" s="2">
        <f t="shared" si="43"/>
        <v>92.470546812819293</v>
      </c>
      <c r="AP79" s="2">
        <f t="shared" si="43"/>
        <v>11.780340656589203</v>
      </c>
      <c r="AQ79" s="2">
        <f t="shared" si="43"/>
        <v>1.5022358360893113</v>
      </c>
      <c r="AR79" s="2">
        <f t="shared" si="43"/>
        <v>0.19174265151831421</v>
      </c>
      <c r="AS79" s="2">
        <f t="shared" si="43"/>
        <v>2.4494941396787435E-2</v>
      </c>
      <c r="AT79" s="2">
        <f t="shared" si="42"/>
        <v>3.1317698823499262E-3</v>
      </c>
      <c r="AU79" s="2">
        <f t="shared" si="42"/>
        <v>4.0071859723370319E-4</v>
      </c>
      <c r="AV79" s="2">
        <f t="shared" si="42"/>
        <v>5.131063543195927E-5</v>
      </c>
      <c r="AW79" s="2">
        <f t="shared" si="42"/>
        <v>6.5747153534526121E-6</v>
      </c>
      <c r="AX79" s="6">
        <f t="shared" ref="AX79:BM94" si="56">J$8/$C79</f>
        <v>38.544638830242427</v>
      </c>
      <c r="AY79" s="6">
        <f t="shared" si="56"/>
        <v>40.573304031834134</v>
      </c>
      <c r="AZ79" s="6">
        <f t="shared" si="56"/>
        <v>42.601969233425841</v>
      </c>
      <c r="BA79" s="6">
        <f t="shared" si="56"/>
        <v>44.630634435017548</v>
      </c>
      <c r="BB79" s="6">
        <f t="shared" si="56"/>
        <v>46.659299636609255</v>
      </c>
      <c r="BC79" s="6">
        <f t="shared" si="56"/>
        <v>48.687964838200962</v>
      </c>
      <c r="BD79" s="6">
        <f t="shared" si="56"/>
        <v>50.716630039792662</v>
      </c>
      <c r="BE79" s="6">
        <f t="shared" si="56"/>
        <v>52.745295241384369</v>
      </c>
      <c r="BF79" s="6">
        <f t="shared" si="56"/>
        <v>54.773960442976083</v>
      </c>
      <c r="BG79" s="6">
        <f t="shared" si="56"/>
        <v>56.80262564456779</v>
      </c>
      <c r="BH79" s="6">
        <f t="shared" si="56"/>
        <v>58.831290846159497</v>
      </c>
      <c r="BI79" s="6">
        <f t="shared" si="56"/>
        <v>60.859956047751204</v>
      </c>
      <c r="BJ79" s="6">
        <f t="shared" si="56"/>
        <v>62.888621249342911</v>
      </c>
      <c r="BK79" s="6">
        <f t="shared" si="56"/>
        <v>64.917286450934611</v>
      </c>
      <c r="BL79" s="6">
        <f t="shared" si="56"/>
        <v>66.945951652526318</v>
      </c>
      <c r="BM79" s="6">
        <f t="shared" si="56"/>
        <v>68.974616854118025</v>
      </c>
      <c r="BN79" s="6">
        <f t="shared" si="53"/>
        <v>71.003282055709732</v>
      </c>
      <c r="BO79" s="6">
        <f t="shared" si="53"/>
        <v>73.031947257301439</v>
      </c>
      <c r="BP79" s="6">
        <f t="shared" si="53"/>
        <v>75.060612458893146</v>
      </c>
      <c r="BQ79" s="6">
        <f t="shared" si="53"/>
        <v>77.089277660484854</v>
      </c>
      <c r="BR79" s="2">
        <f t="shared" si="36"/>
        <v>4.4616819410597072E-2</v>
      </c>
      <c r="BS79" s="2">
        <f t="shared" si="36"/>
        <v>5.5874082143072858E-3</v>
      </c>
      <c r="BT79" s="2">
        <f t="shared" si="35"/>
        <v>7.0131880790902043E-4</v>
      </c>
      <c r="BU79" s="2">
        <f t="shared" si="35"/>
        <v>8.8211456054749425E-5</v>
      </c>
      <c r="BV79" s="2">
        <f t="shared" si="35"/>
        <v>1.1116331290517778E-5</v>
      </c>
      <c r="BW79" s="2">
        <f t="shared" si="35"/>
        <v>1.4033211548544606E-6</v>
      </c>
      <c r="BX79" s="2">
        <f t="shared" si="35"/>
        <v>1.774401592600209E-7</v>
      </c>
      <c r="BY79" s="2">
        <f t="shared" si="35"/>
        <v>2.2469478476816675E-8</v>
      </c>
      <c r="BZ79" s="2">
        <f t="shared" si="35"/>
        <v>2.8492665798092154E-9</v>
      </c>
      <c r="CA79" s="2">
        <f t="shared" si="35"/>
        <v>3.6176785964693601E-10</v>
      </c>
      <c r="CB79" s="2">
        <f t="shared" si="35"/>
        <v>4.5988133454881174E-11</v>
      </c>
      <c r="CC79" s="2">
        <f t="shared" si="35"/>
        <v>5.8525662539759052E-12</v>
      </c>
      <c r="CD79" s="2">
        <f t="shared" si="35"/>
        <v>7.4559118079678493E-13</v>
      </c>
      <c r="CE79" s="2">
        <f t="shared" si="35"/>
        <v>9.5078217474007039E-14</v>
      </c>
      <c r="CF79" s="2">
        <f t="shared" si="50"/>
        <v>1.2135610855589506E-14</v>
      </c>
      <c r="CG79" s="2">
        <f t="shared" si="50"/>
        <v>1.5503127466321164E-15</v>
      </c>
      <c r="CH79" s="2">
        <f t="shared" si="50"/>
        <v>1.9821328369303327E-16</v>
      </c>
      <c r="CI79" s="2">
        <f t="shared" si="50"/>
        <v>2.5361936533778681E-17</v>
      </c>
      <c r="CJ79" s="2">
        <f t="shared" si="50"/>
        <v>3.2475085716429915E-18</v>
      </c>
      <c r="CK79" s="2">
        <f t="shared" si="50"/>
        <v>4.1612122490206407E-19</v>
      </c>
    </row>
    <row r="80" spans="1:89" x14ac:dyDescent="0.25">
      <c r="A80" s="5">
        <f t="shared" si="54"/>
        <v>100.5</v>
      </c>
      <c r="B80" s="5">
        <f t="shared" si="55"/>
        <v>226</v>
      </c>
      <c r="C80" s="8">
        <f t="shared" si="45"/>
        <v>499.16</v>
      </c>
      <c r="D80" s="2">
        <f t="shared" si="51"/>
        <v>6.3291139240506327E-14</v>
      </c>
      <c r="E80" s="2">
        <f t="shared" si="46"/>
        <v>0.84078586699246083</v>
      </c>
      <c r="F80" s="2">
        <f t="shared" si="52"/>
        <v>3.3565300189095373</v>
      </c>
      <c r="G80" s="7">
        <f t="shared" si="47"/>
        <v>0.52589053562297006</v>
      </c>
      <c r="H80" s="10"/>
      <c r="I80" s="6">
        <f t="shared" si="48"/>
        <v>226</v>
      </c>
      <c r="J80" s="2">
        <f t="shared" si="49"/>
        <v>0</v>
      </c>
      <c r="K80" s="2">
        <f t="shared" si="49"/>
        <v>0</v>
      </c>
      <c r="L80" s="2">
        <f t="shared" si="49"/>
        <v>0.01</v>
      </c>
      <c r="M80" s="2">
        <f t="shared" si="49"/>
        <v>0.02</v>
      </c>
      <c r="N80" s="2">
        <f t="shared" si="49"/>
        <v>0.02</v>
      </c>
      <c r="O80" s="2">
        <f t="shared" si="49"/>
        <v>0.03</v>
      </c>
      <c r="P80" s="2">
        <f t="shared" si="49"/>
        <v>7.0000000000000007E-2</v>
      </c>
      <c r="Q80" s="2">
        <f t="shared" si="49"/>
        <v>0.08</v>
      </c>
      <c r="R80" s="2">
        <f t="shared" si="49"/>
        <v>0.15</v>
      </c>
      <c r="S80" s="2">
        <f t="shared" si="49"/>
        <v>0.13</v>
      </c>
      <c r="T80" s="2">
        <f t="shared" si="49"/>
        <v>0.11</v>
      </c>
      <c r="U80" s="2">
        <f t="shared" si="49"/>
        <v>0.08</v>
      </c>
      <c r="V80" s="2">
        <f t="shared" si="49"/>
        <v>6.999999805080899E-2</v>
      </c>
      <c r="W80" s="2">
        <f t="shared" si="49"/>
        <v>5.3648471023028992E-2</v>
      </c>
      <c r="X80" s="2">
        <f t="shared" si="49"/>
        <v>1.5110836484832954E-2</v>
      </c>
      <c r="Y80" s="2">
        <f t="shared" si="44"/>
        <v>1.8412915249533257E-3</v>
      </c>
      <c r="Z80" s="2">
        <f t="shared" si="44"/>
        <v>1.6955053504664864E-4</v>
      </c>
      <c r="AA80" s="2">
        <f t="shared" si="44"/>
        <v>1.5719373790062941E-5</v>
      </c>
      <c r="AB80" s="2">
        <f t="shared" si="44"/>
        <v>0</v>
      </c>
      <c r="AC80" s="2">
        <f t="shared" si="44"/>
        <v>0</v>
      </c>
      <c r="AD80" s="2">
        <f t="shared" si="43"/>
        <v>899239368491.78406</v>
      </c>
      <c r="AE80" s="2">
        <f t="shared" si="43"/>
        <v>113995549824.91978</v>
      </c>
      <c r="AF80" s="2">
        <f t="shared" si="43"/>
        <v>14484158733.564318</v>
      </c>
      <c r="AG80" s="2">
        <f t="shared" si="43"/>
        <v>1844177164.7195029</v>
      </c>
      <c r="AH80" s="2">
        <f t="shared" si="43"/>
        <v>235254862.35736781</v>
      </c>
      <c r="AI80" s="2">
        <f t="shared" si="43"/>
        <v>30063070.818458546</v>
      </c>
      <c r="AJ80" s="2">
        <f t="shared" si="43"/>
        <v>3847928.7987677702</v>
      </c>
      <c r="AK80" s="2">
        <f t="shared" si="43"/>
        <v>493249.52426762646</v>
      </c>
      <c r="AL80" s="2">
        <f t="shared" si="43"/>
        <v>63314.779871392297</v>
      </c>
      <c r="AM80" s="2">
        <f t="shared" si="43"/>
        <v>8137.6707997816902</v>
      </c>
      <c r="AN80" s="2">
        <f t="shared" si="43"/>
        <v>1047.1619294570896</v>
      </c>
      <c r="AO80" s="2">
        <f t="shared" si="43"/>
        <v>134.90006213123502</v>
      </c>
      <c r="AP80" s="2">
        <f t="shared" si="43"/>
        <v>17.396591377092822</v>
      </c>
      <c r="AQ80" s="2">
        <f t="shared" si="43"/>
        <v>2.2456489945262996</v>
      </c>
      <c r="AR80" s="2">
        <f t="shared" si="43"/>
        <v>0.29014814370374714</v>
      </c>
      <c r="AS80" s="2">
        <f t="shared" si="43"/>
        <v>3.7521022165771752E-2</v>
      </c>
      <c r="AT80" s="2">
        <f t="shared" si="42"/>
        <v>4.8560726597867586E-3</v>
      </c>
      <c r="AU80" s="2">
        <f t="shared" si="42"/>
        <v>6.2897271347518951E-4</v>
      </c>
      <c r="AV80" s="2">
        <f t="shared" si="42"/>
        <v>8.1526083241931745E-5</v>
      </c>
      <c r="AW80" s="2">
        <f t="shared" si="42"/>
        <v>1.0574575214494093E-5</v>
      </c>
      <c r="AX80" s="6">
        <f t="shared" si="56"/>
        <v>38.312981813472803</v>
      </c>
      <c r="AY80" s="6">
        <f t="shared" si="56"/>
        <v>40.329454540497686</v>
      </c>
      <c r="AZ80" s="6">
        <f t="shared" si="56"/>
        <v>42.345927267522569</v>
      </c>
      <c r="BA80" s="6">
        <f t="shared" si="56"/>
        <v>44.362399994547452</v>
      </c>
      <c r="BB80" s="6">
        <f t="shared" si="56"/>
        <v>46.378872721572336</v>
      </c>
      <c r="BC80" s="6">
        <f t="shared" si="56"/>
        <v>48.395345448597219</v>
      </c>
      <c r="BD80" s="6">
        <f t="shared" si="56"/>
        <v>50.411818175622102</v>
      </c>
      <c r="BE80" s="6">
        <f t="shared" si="56"/>
        <v>52.428290902646985</v>
      </c>
      <c r="BF80" s="6">
        <f t="shared" si="56"/>
        <v>54.444763629671876</v>
      </c>
      <c r="BG80" s="6">
        <f t="shared" si="56"/>
        <v>56.461236356696759</v>
      </c>
      <c r="BH80" s="6">
        <f t="shared" si="56"/>
        <v>58.477709083721642</v>
      </c>
      <c r="BI80" s="6">
        <f t="shared" si="56"/>
        <v>60.494181810746532</v>
      </c>
      <c r="BJ80" s="6">
        <f t="shared" si="56"/>
        <v>62.510654537771416</v>
      </c>
      <c r="BK80" s="6">
        <f t="shared" si="56"/>
        <v>64.527127264796292</v>
      </c>
      <c r="BL80" s="6">
        <f t="shared" si="56"/>
        <v>66.543599991821182</v>
      </c>
      <c r="BM80" s="6">
        <f t="shared" si="56"/>
        <v>68.560072718846058</v>
      </c>
      <c r="BN80" s="6">
        <f t="shared" si="53"/>
        <v>70.576545445870948</v>
      </c>
      <c r="BO80" s="6">
        <f t="shared" si="53"/>
        <v>72.593018172895839</v>
      </c>
      <c r="BP80" s="6">
        <f t="shared" si="53"/>
        <v>74.609490899920715</v>
      </c>
      <c r="BQ80" s="6">
        <f t="shared" si="53"/>
        <v>76.625963626945605</v>
      </c>
      <c r="BR80" s="2">
        <f t="shared" si="36"/>
        <v>5.6913884081884109E-2</v>
      </c>
      <c r="BS80" s="2">
        <f t="shared" si="36"/>
        <v>7.2149082167711608E-3</v>
      </c>
      <c r="BT80" s="2">
        <f t="shared" si="35"/>
        <v>9.1671890718774817E-4</v>
      </c>
      <c r="BU80" s="2">
        <f t="shared" si="35"/>
        <v>1.1672007371642858E-4</v>
      </c>
      <c r="BV80" s="2">
        <f t="shared" si="35"/>
        <v>1.4889548250466462E-5</v>
      </c>
      <c r="BW80" s="2">
        <f t="shared" si="35"/>
        <v>1.9027260011682671E-6</v>
      </c>
      <c r="BX80" s="2">
        <f t="shared" si="35"/>
        <v>2.4353979739036533E-7</v>
      </c>
      <c r="BY80" s="2">
        <f t="shared" si="35"/>
        <v>3.1218324320735854E-8</v>
      </c>
      <c r="BZ80" s="2">
        <f t="shared" ref="BZ80:CE102" si="57">$L$4*$C80*EXP((-BF80))*(1-(BF80^4+8.57333*BF80^3+18.05902*BF80^2+8.63476*BF80+0.26777)/(BF80^4+9.57332*BF80^3+25.63295*BF80^2+21.09965*BF80+3.958497))</f>
        <v>4.0072645488222973E-9</v>
      </c>
      <c r="CA80" s="2">
        <f t="shared" si="57"/>
        <v>5.1504245568238543E-10</v>
      </c>
      <c r="CB80" s="2">
        <f t="shared" si="57"/>
        <v>6.6276071484625918E-11</v>
      </c>
      <c r="CC80" s="2">
        <f t="shared" si="57"/>
        <v>8.537978615900951E-12</v>
      </c>
      <c r="CD80" s="2">
        <f t="shared" si="57"/>
        <v>1.1010500871577735E-12</v>
      </c>
      <c r="CE80" s="2">
        <f t="shared" si="57"/>
        <v>1.4212968319786705E-13</v>
      </c>
      <c r="CF80" s="2">
        <f t="shared" si="50"/>
        <v>1.83638065635283E-14</v>
      </c>
      <c r="CG80" s="2">
        <f t="shared" si="50"/>
        <v>2.3747482383399843E-15</v>
      </c>
      <c r="CH80" s="2">
        <f t="shared" si="50"/>
        <v>3.0734637087257962E-16</v>
      </c>
      <c r="CI80" s="2">
        <f t="shared" si="50"/>
        <v>3.9808399587037305E-17</v>
      </c>
      <c r="CJ80" s="2">
        <f t="shared" si="50"/>
        <v>5.1598786861982117E-18</v>
      </c>
      <c r="CK80" s="2">
        <f t="shared" si="50"/>
        <v>6.6927691230975265E-19</v>
      </c>
    </row>
    <row r="81" spans="1:89" x14ac:dyDescent="0.25">
      <c r="A81" s="5">
        <f t="shared" si="54"/>
        <v>102</v>
      </c>
      <c r="B81" s="5">
        <f t="shared" si="55"/>
        <v>229</v>
      </c>
      <c r="C81" s="8">
        <f t="shared" si="45"/>
        <v>502.16</v>
      </c>
      <c r="D81" s="2">
        <f t="shared" si="51"/>
        <v>6.3291139240506327E-14</v>
      </c>
      <c r="E81" s="2">
        <f t="shared" si="46"/>
        <v>0.85217955245786947</v>
      </c>
      <c r="F81" s="2">
        <f t="shared" si="52"/>
        <v>3.501054973559282</v>
      </c>
      <c r="G81" s="7">
        <f t="shared" si="47"/>
        <v>0.54419893010979281</v>
      </c>
      <c r="H81" s="10"/>
      <c r="I81" s="6">
        <f t="shared" si="48"/>
        <v>229</v>
      </c>
      <c r="J81" s="2">
        <f t="shared" si="49"/>
        <v>0</v>
      </c>
      <c r="K81" s="2">
        <f t="shared" si="49"/>
        <v>0</v>
      </c>
      <c r="L81" s="2">
        <f t="shared" si="49"/>
        <v>0.01</v>
      </c>
      <c r="M81" s="2">
        <f t="shared" si="49"/>
        <v>0.02</v>
      </c>
      <c r="N81" s="2">
        <f t="shared" si="49"/>
        <v>0.02</v>
      </c>
      <c r="O81" s="2">
        <f t="shared" si="49"/>
        <v>0.03</v>
      </c>
      <c r="P81" s="2">
        <f t="shared" si="49"/>
        <v>7.0000000000000007E-2</v>
      </c>
      <c r="Q81" s="2">
        <f t="shared" si="49"/>
        <v>0.08</v>
      </c>
      <c r="R81" s="2">
        <f t="shared" si="49"/>
        <v>0.15</v>
      </c>
      <c r="S81" s="2">
        <f t="shared" si="49"/>
        <v>0.13</v>
      </c>
      <c r="T81" s="2">
        <f t="shared" si="49"/>
        <v>0.11</v>
      </c>
      <c r="U81" s="2">
        <f t="shared" si="49"/>
        <v>0.08</v>
      </c>
      <c r="V81" s="2">
        <f t="shared" si="49"/>
        <v>6.9999999999451751E-2</v>
      </c>
      <c r="W81" s="2">
        <f t="shared" si="49"/>
        <v>5.787612379181279E-2</v>
      </c>
      <c r="X81" s="2">
        <f t="shared" si="49"/>
        <v>2.1238603128609708E-2</v>
      </c>
      <c r="Y81" s="2">
        <f t="shared" si="44"/>
        <v>2.7790849626400608E-3</v>
      </c>
      <c r="Z81" s="2">
        <f t="shared" si="44"/>
        <v>2.6120242130865445E-4</v>
      </c>
      <c r="AA81" s="2">
        <f t="shared" si="44"/>
        <v>2.4538154046546692E-5</v>
      </c>
      <c r="AB81" s="2">
        <f t="shared" si="44"/>
        <v>0</v>
      </c>
      <c r="AC81" s="2">
        <f t="shared" si="44"/>
        <v>0</v>
      </c>
      <c r="AD81" s="2">
        <f t="shared" si="43"/>
        <v>1143830110649.084</v>
      </c>
      <c r="AE81" s="2">
        <f t="shared" si="43"/>
        <v>146761326334.04385</v>
      </c>
      <c r="AF81" s="2">
        <f t="shared" si="43"/>
        <v>18873568724.767239</v>
      </c>
      <c r="AG81" s="2">
        <f t="shared" si="43"/>
        <v>2432203887.9375606</v>
      </c>
      <c r="AH81" s="2">
        <f t="shared" si="43"/>
        <v>314030732.63135648</v>
      </c>
      <c r="AI81" s="2">
        <f t="shared" si="43"/>
        <v>40616523.95009879</v>
      </c>
      <c r="AJ81" s="2">
        <f t="shared" si="43"/>
        <v>5261771.8114060909</v>
      </c>
      <c r="AK81" s="2">
        <f t="shared" si="43"/>
        <v>682663.93634468736</v>
      </c>
      <c r="AL81" s="2">
        <f t="shared" si="43"/>
        <v>88691.18361429013</v>
      </c>
      <c r="AM81" s="2">
        <f t="shared" si="43"/>
        <v>11537.462843001516</v>
      </c>
      <c r="AN81" s="2">
        <f t="shared" si="43"/>
        <v>1502.652983328448</v>
      </c>
      <c r="AO81" s="2">
        <f t="shared" si="43"/>
        <v>195.92573386562901</v>
      </c>
      <c r="AP81" s="2">
        <f t="shared" si="43"/>
        <v>25.572772468157623</v>
      </c>
      <c r="AQ81" s="2">
        <f t="shared" si="43"/>
        <v>3.3411017429386298</v>
      </c>
      <c r="AR81" s="2">
        <f t="shared" si="43"/>
        <v>0.43691973685536656</v>
      </c>
      <c r="AS81" s="2">
        <f t="shared" si="43"/>
        <v>5.7186095784879584E-2</v>
      </c>
      <c r="AT81" s="2">
        <f t="shared" si="42"/>
        <v>7.490913287803303E-3</v>
      </c>
      <c r="AU81" s="2">
        <f t="shared" si="42"/>
        <v>9.8200817409601704E-4</v>
      </c>
      <c r="AV81" s="2">
        <f t="shared" si="42"/>
        <v>1.2882895530002319E-4</v>
      </c>
      <c r="AW81" s="2">
        <f t="shared" si="42"/>
        <v>1.6912716103953154E-5</v>
      </c>
      <c r="AX81" s="6">
        <f t="shared" si="56"/>
        <v>38.084092723460813</v>
      </c>
      <c r="AY81" s="6">
        <f t="shared" si="56"/>
        <v>40.088518656274545</v>
      </c>
      <c r="AZ81" s="6">
        <f t="shared" si="56"/>
        <v>42.092944589088269</v>
      </c>
      <c r="BA81" s="6">
        <f t="shared" si="56"/>
        <v>44.097370521901993</v>
      </c>
      <c r="BB81" s="6">
        <f t="shared" si="56"/>
        <v>46.101796454715725</v>
      </c>
      <c r="BC81" s="6">
        <f t="shared" si="56"/>
        <v>48.106222387529449</v>
      </c>
      <c r="BD81" s="6">
        <f t="shared" si="56"/>
        <v>50.110648320343174</v>
      </c>
      <c r="BE81" s="6">
        <f t="shared" si="56"/>
        <v>52.115074253156905</v>
      </c>
      <c r="BF81" s="6">
        <f t="shared" si="56"/>
        <v>54.119500185970637</v>
      </c>
      <c r="BG81" s="6">
        <f t="shared" si="56"/>
        <v>56.123926118784361</v>
      </c>
      <c r="BH81" s="6">
        <f t="shared" si="56"/>
        <v>58.128352051598092</v>
      </c>
      <c r="BI81" s="6">
        <f t="shared" si="56"/>
        <v>60.132777984411817</v>
      </c>
      <c r="BJ81" s="6">
        <f t="shared" si="56"/>
        <v>62.137203917225541</v>
      </c>
      <c r="BK81" s="6">
        <f t="shared" si="56"/>
        <v>64.141629850039266</v>
      </c>
      <c r="BL81" s="6">
        <f t="shared" si="56"/>
        <v>66.146055782852997</v>
      </c>
      <c r="BM81" s="6">
        <f t="shared" si="56"/>
        <v>68.150481715666729</v>
      </c>
      <c r="BN81" s="6">
        <f t="shared" si="53"/>
        <v>70.154907648480446</v>
      </c>
      <c r="BO81" s="6">
        <f t="shared" si="53"/>
        <v>72.159333581294177</v>
      </c>
      <c r="BP81" s="6">
        <f t="shared" si="53"/>
        <v>74.163759514107909</v>
      </c>
      <c r="BQ81" s="6">
        <f t="shared" si="53"/>
        <v>76.168185446921626</v>
      </c>
      <c r="BR81" s="2">
        <f t="shared" si="36"/>
        <v>7.2394310800700551E-2</v>
      </c>
      <c r="BS81" s="2">
        <f t="shared" si="36"/>
        <v>9.2886915401334431E-3</v>
      </c>
      <c r="BT81" s="2">
        <f t="shared" si="36"/>
        <v>1.1945296661246419E-3</v>
      </c>
      <c r="BU81" s="2">
        <f t="shared" si="36"/>
        <v>1.5393695493276134E-4</v>
      </c>
      <c r="BV81" s="2">
        <f t="shared" si="36"/>
        <v>1.9875362824769542E-5</v>
      </c>
      <c r="BW81" s="2">
        <f t="shared" si="36"/>
        <v>2.5706660727910673E-6</v>
      </c>
      <c r="BX81" s="2">
        <f t="shared" si="36"/>
        <v>3.3302353236747423E-7</v>
      </c>
      <c r="BY81" s="2">
        <f t="shared" si="36"/>
        <v>4.3206578249663757E-8</v>
      </c>
      <c r="BZ81" s="2">
        <f t="shared" si="57"/>
        <v>5.6133660515373503E-9</v>
      </c>
      <c r="CA81" s="2">
        <f t="shared" si="57"/>
        <v>7.3021916727857693E-10</v>
      </c>
      <c r="CB81" s="2">
        <f t="shared" si="57"/>
        <v>9.5104619198003035E-11</v>
      </c>
      <c r="CC81" s="2">
        <f t="shared" si="57"/>
        <v>1.2400362902887912E-11</v>
      </c>
      <c r="CD81" s="2">
        <f t="shared" si="57"/>
        <v>1.6185299030479506E-12</v>
      </c>
      <c r="CE81" s="2">
        <f t="shared" si="57"/>
        <v>2.114621356290272E-13</v>
      </c>
      <c r="CF81" s="2">
        <f t="shared" si="50"/>
        <v>2.7653147902238389E-14</v>
      </c>
      <c r="CG81" s="2">
        <f t="shared" si="50"/>
        <v>3.6193731509417458E-15</v>
      </c>
      <c r="CH81" s="2">
        <f t="shared" si="50"/>
        <v>4.7410843593691788E-16</v>
      </c>
      <c r="CI81" s="2">
        <f t="shared" si="50"/>
        <v>6.2152416082026386E-17</v>
      </c>
      <c r="CJ81" s="2">
        <f t="shared" si="50"/>
        <v>8.1537313481027335E-18</v>
      </c>
      <c r="CK81" s="2">
        <f t="shared" si="50"/>
        <v>1.0704250698704527E-18</v>
      </c>
    </row>
    <row r="82" spans="1:89" x14ac:dyDescent="0.25">
      <c r="A82" s="5">
        <f t="shared" si="54"/>
        <v>103.5</v>
      </c>
      <c r="B82" s="5">
        <f t="shared" si="55"/>
        <v>232</v>
      </c>
      <c r="C82" s="8">
        <f t="shared" si="45"/>
        <v>505.16</v>
      </c>
      <c r="D82" s="2">
        <f t="shared" si="51"/>
        <v>6.3291139240506327E-14</v>
      </c>
      <c r="E82" s="2">
        <f t="shared" si="46"/>
        <v>0.86299290393155015</v>
      </c>
      <c r="F82" s="2">
        <f t="shared" si="52"/>
        <v>3.6439699923265985</v>
      </c>
      <c r="G82" s="7">
        <f t="shared" si="47"/>
        <v>0.56157479195062254</v>
      </c>
      <c r="H82" s="10"/>
      <c r="I82" s="6">
        <f t="shared" si="48"/>
        <v>232</v>
      </c>
      <c r="J82" s="2">
        <f t="shared" si="49"/>
        <v>0</v>
      </c>
      <c r="K82" s="2">
        <f t="shared" si="49"/>
        <v>0</v>
      </c>
      <c r="L82" s="2">
        <f t="shared" si="49"/>
        <v>0.01</v>
      </c>
      <c r="M82" s="2">
        <f t="shared" si="49"/>
        <v>0.02</v>
      </c>
      <c r="N82" s="2">
        <f t="shared" si="49"/>
        <v>0.02</v>
      </c>
      <c r="O82" s="2">
        <f t="shared" si="49"/>
        <v>0.03</v>
      </c>
      <c r="P82" s="2">
        <f t="shared" si="49"/>
        <v>7.0000000000000007E-2</v>
      </c>
      <c r="Q82" s="2">
        <f t="shared" si="49"/>
        <v>0.08</v>
      </c>
      <c r="R82" s="2">
        <f t="shared" si="49"/>
        <v>0.15</v>
      </c>
      <c r="S82" s="2">
        <f t="shared" si="49"/>
        <v>0.13</v>
      </c>
      <c r="T82" s="2">
        <f t="shared" si="49"/>
        <v>0.11</v>
      </c>
      <c r="U82" s="2">
        <f t="shared" si="49"/>
        <v>0.08</v>
      </c>
      <c r="V82" s="2">
        <f t="shared" si="49"/>
        <v>6.9999999999999993E-2</v>
      </c>
      <c r="W82" s="2">
        <f t="shared" si="49"/>
        <v>5.9574088072035312E-2</v>
      </c>
      <c r="X82" s="2">
        <f t="shared" si="49"/>
        <v>2.8826924136054317E-2</v>
      </c>
      <c r="Y82" s="2">
        <f t="shared" si="44"/>
        <v>4.1537053745764833E-3</v>
      </c>
      <c r="Z82" s="2">
        <f t="shared" si="44"/>
        <v>4.0008510101434305E-4</v>
      </c>
      <c r="AA82" s="2">
        <f t="shared" si="44"/>
        <v>3.8101247869717915E-5</v>
      </c>
      <c r="AB82" s="2">
        <f t="shared" si="44"/>
        <v>0</v>
      </c>
      <c r="AC82" s="2">
        <f t="shared" si="44"/>
        <v>0</v>
      </c>
      <c r="AD82" s="2">
        <f t="shared" si="43"/>
        <v>1450895466761.8696</v>
      </c>
      <c r="AE82" s="2">
        <f t="shared" si="43"/>
        <v>188391627316.61032</v>
      </c>
      <c r="AF82" s="2">
        <f t="shared" si="43"/>
        <v>24517651710.648796</v>
      </c>
      <c r="AG82" s="2">
        <f t="shared" si="43"/>
        <v>3197416887.8719187</v>
      </c>
      <c r="AH82" s="2">
        <f t="shared" si="43"/>
        <v>417777935.42806029</v>
      </c>
      <c r="AI82" s="2">
        <f t="shared" si="43"/>
        <v>54682684.155823551</v>
      </c>
      <c r="AJ82" s="2">
        <f t="shared" si="43"/>
        <v>7168899.747403319</v>
      </c>
      <c r="AK82" s="2">
        <f t="shared" si="43"/>
        <v>941240.52386311733</v>
      </c>
      <c r="AL82" s="2">
        <f t="shared" si="43"/>
        <v>123750.5185470022</v>
      </c>
      <c r="AM82" s="2">
        <f t="shared" si="43"/>
        <v>16291.069548248863</v>
      </c>
      <c r="AN82" s="2">
        <f t="shared" si="43"/>
        <v>2147.1900805732766</v>
      </c>
      <c r="AO82" s="2">
        <f t="shared" si="43"/>
        <v>283.31894290042015</v>
      </c>
      <c r="AP82" s="2">
        <f t="shared" si="43"/>
        <v>37.42261416425616</v>
      </c>
      <c r="AQ82" s="2">
        <f t="shared" si="43"/>
        <v>4.9478672581758447</v>
      </c>
      <c r="AR82" s="2">
        <f t="shared" si="43"/>
        <v>0.65478979304368501</v>
      </c>
      <c r="AS82" s="2">
        <f t="shared" si="43"/>
        <v>8.6728625140279653E-2</v>
      </c>
      <c r="AT82" s="2">
        <f t="shared" si="42"/>
        <v>1.1496838995648344E-2</v>
      </c>
      <c r="AU82" s="2">
        <f t="shared" si="42"/>
        <v>1.5252124601950901E-3</v>
      </c>
      <c r="AV82" s="2">
        <f t="shared" si="42"/>
        <v>2.02488421098239E-4</v>
      </c>
      <c r="AW82" s="2">
        <f t="shared" si="42"/>
        <v>2.6901187233169533E-5</v>
      </c>
      <c r="AX82" s="6">
        <f t="shared" si="56"/>
        <v>37.857922246442875</v>
      </c>
      <c r="AY82" s="6">
        <f t="shared" si="56"/>
        <v>39.850444469939866</v>
      </c>
      <c r="AZ82" s="6">
        <f t="shared" si="56"/>
        <v>41.842966693436864</v>
      </c>
      <c r="BA82" s="6">
        <f t="shared" si="56"/>
        <v>43.835488916933855</v>
      </c>
      <c r="BB82" s="6">
        <f t="shared" si="56"/>
        <v>45.828011140430846</v>
      </c>
      <c r="BC82" s="6">
        <f t="shared" si="56"/>
        <v>47.820533363927844</v>
      </c>
      <c r="BD82" s="6">
        <f t="shared" si="56"/>
        <v>49.813055587424834</v>
      </c>
      <c r="BE82" s="6">
        <f t="shared" si="56"/>
        <v>51.805577810921825</v>
      </c>
      <c r="BF82" s="6">
        <f t="shared" si="56"/>
        <v>53.79810003441883</v>
      </c>
      <c r="BG82" s="6">
        <f t="shared" si="56"/>
        <v>55.790622257915821</v>
      </c>
      <c r="BH82" s="6">
        <f t="shared" si="56"/>
        <v>57.783144481412812</v>
      </c>
      <c r="BI82" s="6">
        <f t="shared" si="56"/>
        <v>59.775666704909803</v>
      </c>
      <c r="BJ82" s="6">
        <f t="shared" si="56"/>
        <v>61.768188928406801</v>
      </c>
      <c r="BK82" s="6">
        <f t="shared" si="56"/>
        <v>63.760711151903791</v>
      </c>
      <c r="BL82" s="6">
        <f t="shared" si="56"/>
        <v>65.753233375400782</v>
      </c>
      <c r="BM82" s="6">
        <f t="shared" si="56"/>
        <v>67.745755598897773</v>
      </c>
      <c r="BN82" s="6">
        <f t="shared" si="53"/>
        <v>69.738277822394778</v>
      </c>
      <c r="BO82" s="6">
        <f t="shared" si="53"/>
        <v>71.730800045891769</v>
      </c>
      <c r="BP82" s="6">
        <f t="shared" si="53"/>
        <v>73.72332226938876</v>
      </c>
      <c r="BQ82" s="6">
        <f t="shared" si="53"/>
        <v>75.715844492885751</v>
      </c>
      <c r="BR82" s="2">
        <f t="shared" si="36"/>
        <v>9.1828827010370526E-2</v>
      </c>
      <c r="BS82" s="2">
        <f t="shared" si="36"/>
        <v>1.1923520716245245E-2</v>
      </c>
      <c r="BT82" s="2">
        <f t="shared" si="36"/>
        <v>1.5517501082690443E-3</v>
      </c>
      <c r="BU82" s="2">
        <f t="shared" si="36"/>
        <v>2.0236815746025235E-4</v>
      </c>
      <c r="BV82" s="2">
        <f t="shared" si="36"/>
        <v>2.644164148278877E-5</v>
      </c>
      <c r="BW82" s="2">
        <f t="shared" si="36"/>
        <v>3.4609293769508623E-6</v>
      </c>
      <c r="BX82" s="2">
        <f t="shared" si="36"/>
        <v>4.5372783211413425E-7</v>
      </c>
      <c r="BY82" s="2">
        <f t="shared" si="36"/>
        <v>5.9572185054627678E-8</v>
      </c>
      <c r="BZ82" s="2">
        <f t="shared" si="57"/>
        <v>7.8323113004431771E-9</v>
      </c>
      <c r="CA82" s="2">
        <f t="shared" si="57"/>
        <v>1.0310803511549913E-9</v>
      </c>
      <c r="CB82" s="2">
        <f t="shared" si="57"/>
        <v>1.3589810636539723E-10</v>
      </c>
      <c r="CC82" s="2">
        <f t="shared" si="57"/>
        <v>1.7931578664583554E-11</v>
      </c>
      <c r="CD82" s="2">
        <f t="shared" si="57"/>
        <v>2.3685198838136809E-12</v>
      </c>
      <c r="CE82" s="2">
        <f t="shared" si="57"/>
        <v>3.1315615558074965E-13</v>
      </c>
      <c r="CF82" s="2">
        <f t="shared" si="50"/>
        <v>4.1442391964790187E-14</v>
      </c>
      <c r="CG82" s="2">
        <f t="shared" si="50"/>
        <v>5.4891534898911173E-15</v>
      </c>
      <c r="CH82" s="2">
        <f t="shared" si="50"/>
        <v>7.2764803769926218E-16</v>
      </c>
      <c r="CI82" s="2">
        <f t="shared" si="50"/>
        <v>9.6532434189562645E-17</v>
      </c>
      <c r="CJ82" s="2">
        <f t="shared" si="50"/>
        <v>1.2815722854318924E-17</v>
      </c>
      <c r="CK82" s="2">
        <f t="shared" si="50"/>
        <v>1.7026067869094639E-18</v>
      </c>
    </row>
    <row r="83" spans="1:89" x14ac:dyDescent="0.25">
      <c r="A83" s="5">
        <f t="shared" si="54"/>
        <v>105</v>
      </c>
      <c r="B83" s="5">
        <f t="shared" si="55"/>
        <v>235</v>
      </c>
      <c r="C83" s="8">
        <f t="shared" si="45"/>
        <v>508.16</v>
      </c>
      <c r="D83" s="2">
        <f t="shared" si="51"/>
        <v>6.3291139240506327E-14</v>
      </c>
      <c r="E83" s="2">
        <f t="shared" si="46"/>
        <v>0.8741684845114569</v>
      </c>
      <c r="F83" s="2">
        <f t="shared" si="52"/>
        <v>3.797805472569983</v>
      </c>
      <c r="G83" s="7">
        <f t="shared" si="47"/>
        <v>0.57953271596892142</v>
      </c>
      <c r="H83" s="10"/>
      <c r="I83" s="6">
        <f t="shared" si="48"/>
        <v>235</v>
      </c>
      <c r="J83" s="2">
        <f t="shared" si="49"/>
        <v>0</v>
      </c>
      <c r="K83" s="2">
        <f t="shared" si="49"/>
        <v>0</v>
      </c>
      <c r="L83" s="2">
        <f t="shared" si="49"/>
        <v>0.01</v>
      </c>
      <c r="M83" s="2">
        <f t="shared" si="49"/>
        <v>0.02</v>
      </c>
      <c r="N83" s="2">
        <f t="shared" si="49"/>
        <v>0.02</v>
      </c>
      <c r="O83" s="2">
        <f t="shared" si="49"/>
        <v>0.03</v>
      </c>
      <c r="P83" s="2">
        <f t="shared" si="49"/>
        <v>7.0000000000000007E-2</v>
      </c>
      <c r="Q83" s="2">
        <f t="shared" si="49"/>
        <v>0.08</v>
      </c>
      <c r="R83" s="2">
        <f t="shared" si="49"/>
        <v>0.15</v>
      </c>
      <c r="S83" s="2">
        <f t="shared" si="49"/>
        <v>0.13</v>
      </c>
      <c r="T83" s="2">
        <f t="shared" si="49"/>
        <v>0.11</v>
      </c>
      <c r="U83" s="2">
        <f t="shared" si="49"/>
        <v>0.08</v>
      </c>
      <c r="V83" s="2">
        <f t="shared" si="49"/>
        <v>7.0000000000000007E-2</v>
      </c>
      <c r="W83" s="2">
        <f t="shared" si="49"/>
        <v>5.995922150091882E-2</v>
      </c>
      <c r="X83" s="2">
        <f t="shared" si="49"/>
        <v>3.7406696856453314E-2</v>
      </c>
      <c r="Y83" s="2">
        <f t="shared" si="44"/>
        <v>6.1345774851226387E-3</v>
      </c>
      <c r="Z83" s="2">
        <f t="shared" si="44"/>
        <v>6.0913875112205979E-4</v>
      </c>
      <c r="AA83" s="2">
        <f t="shared" si="44"/>
        <v>5.8849917840084201E-5</v>
      </c>
      <c r="AB83" s="2">
        <f t="shared" si="44"/>
        <v>0</v>
      </c>
      <c r="AC83" s="2">
        <f t="shared" si="44"/>
        <v>0</v>
      </c>
      <c r="AD83" s="2">
        <f t="shared" si="43"/>
        <v>1835356298558.5825</v>
      </c>
      <c r="AE83" s="2">
        <f t="shared" si="43"/>
        <v>241134963054.1048</v>
      </c>
      <c r="AF83" s="2">
        <f t="shared" si="43"/>
        <v>31753477054.387592</v>
      </c>
      <c r="AG83" s="2">
        <f t="shared" si="43"/>
        <v>4190106659.6365442</v>
      </c>
      <c r="AH83" s="2">
        <f t="shared" si="43"/>
        <v>553967555.12063587</v>
      </c>
      <c r="AI83" s="2">
        <f t="shared" si="43"/>
        <v>73367096.976517066</v>
      </c>
      <c r="AJ83" s="2">
        <f t="shared" si="43"/>
        <v>9732320.4473188594</v>
      </c>
      <c r="AK83" s="2">
        <f t="shared" si="43"/>
        <v>1292934.8030624066</v>
      </c>
      <c r="AL83" s="2">
        <f t="shared" si="43"/>
        <v>172002.56125753326</v>
      </c>
      <c r="AM83" s="2">
        <f t="shared" si="43"/>
        <v>22911.269154161797</v>
      </c>
      <c r="AN83" s="2">
        <f t="shared" si="43"/>
        <v>3055.4945342221454</v>
      </c>
      <c r="AO83" s="2">
        <f t="shared" si="43"/>
        <v>407.94153507027119</v>
      </c>
      <c r="AP83" s="2">
        <f t="shared" si="43"/>
        <v>54.521471639686766</v>
      </c>
      <c r="AQ83" s="2">
        <f t="shared" si="43"/>
        <v>7.2939448820031805</v>
      </c>
      <c r="AR83" s="2">
        <f t="shared" si="43"/>
        <v>0.97669102093763249</v>
      </c>
      <c r="AS83" s="2">
        <f t="shared" si="43"/>
        <v>0.13089663773010804</v>
      </c>
      <c r="AT83" s="2">
        <f t="shared" si="42"/>
        <v>1.755719377412111E-2</v>
      </c>
      <c r="AU83" s="2">
        <f t="shared" si="42"/>
        <v>2.3567717196259553E-3</v>
      </c>
      <c r="AV83" s="2">
        <f t="shared" si="42"/>
        <v>3.1659043772887447E-4</v>
      </c>
      <c r="AW83" s="2">
        <f t="shared" si="42"/>
        <v>4.2557821093871314E-5</v>
      </c>
      <c r="AX83" s="6">
        <f t="shared" si="56"/>
        <v>37.634422233180658</v>
      </c>
      <c r="AY83" s="6">
        <f t="shared" si="56"/>
        <v>39.615181298084899</v>
      </c>
      <c r="AZ83" s="6">
        <f t="shared" si="56"/>
        <v>41.595940362989147</v>
      </c>
      <c r="BA83" s="6">
        <f t="shared" si="56"/>
        <v>43.576699427893395</v>
      </c>
      <c r="BB83" s="6">
        <f t="shared" si="56"/>
        <v>45.557458492797636</v>
      </c>
      <c r="BC83" s="6">
        <f t="shared" si="56"/>
        <v>47.538217557701884</v>
      </c>
      <c r="BD83" s="6">
        <f t="shared" si="56"/>
        <v>49.518976622606125</v>
      </c>
      <c r="BE83" s="6">
        <f t="shared" si="56"/>
        <v>51.499735687510373</v>
      </c>
      <c r="BF83" s="6">
        <f t="shared" si="56"/>
        <v>53.480494752414621</v>
      </c>
      <c r="BG83" s="6">
        <f t="shared" si="56"/>
        <v>55.46125381731887</v>
      </c>
      <c r="BH83" s="6">
        <f t="shared" si="56"/>
        <v>57.442012882223111</v>
      </c>
      <c r="BI83" s="6">
        <f t="shared" si="56"/>
        <v>59.422771947127359</v>
      </c>
      <c r="BJ83" s="6">
        <f t="shared" si="56"/>
        <v>61.4035310120316</v>
      </c>
      <c r="BK83" s="6">
        <f t="shared" si="56"/>
        <v>63.384290076935848</v>
      </c>
      <c r="BL83" s="6">
        <f t="shared" si="56"/>
        <v>65.365049141840089</v>
      </c>
      <c r="BM83" s="6">
        <f t="shared" si="56"/>
        <v>67.345808206744337</v>
      </c>
      <c r="BN83" s="6">
        <f t="shared" si="53"/>
        <v>69.326567271648585</v>
      </c>
      <c r="BO83" s="6">
        <f t="shared" si="53"/>
        <v>71.307326336552819</v>
      </c>
      <c r="BP83" s="6">
        <f t="shared" si="53"/>
        <v>73.288085401457067</v>
      </c>
      <c r="BQ83" s="6">
        <f t="shared" si="53"/>
        <v>75.268844466361315</v>
      </c>
      <c r="BR83" s="2">
        <f t="shared" si="36"/>
        <v>0.11616179104813716</v>
      </c>
      <c r="BS83" s="2">
        <f t="shared" si="36"/>
        <v>1.5261706522415781E-2</v>
      </c>
      <c r="BT83" s="2">
        <f t="shared" si="36"/>
        <v>2.009713737619601E-3</v>
      </c>
      <c r="BU83" s="2">
        <f t="shared" si="36"/>
        <v>2.651966240276337E-4</v>
      </c>
      <c r="BV83" s="2">
        <f t="shared" si="36"/>
        <v>3.5061237665863174E-5</v>
      </c>
      <c r="BW83" s="2">
        <f t="shared" si="36"/>
        <v>4.643487150412477E-6</v>
      </c>
      <c r="BX83" s="2">
        <f t="shared" si="36"/>
        <v>6.1596964856448491E-7</v>
      </c>
      <c r="BY83" s="2">
        <f t="shared" si="36"/>
        <v>8.1831316649519404E-8</v>
      </c>
      <c r="BZ83" s="2">
        <f t="shared" si="57"/>
        <v>1.0886238054274257E-8</v>
      </c>
      <c r="CA83" s="2">
        <f t="shared" si="57"/>
        <v>1.450080326212772E-9</v>
      </c>
      <c r="CB83" s="2">
        <f t="shared" si="57"/>
        <v>1.9338573001405982E-10</v>
      </c>
      <c r="CC83" s="2">
        <f t="shared" si="57"/>
        <v>2.5819084498118428E-11</v>
      </c>
      <c r="CD83" s="2">
        <f t="shared" si="57"/>
        <v>3.4507260531447322E-12</v>
      </c>
      <c r="CE83" s="2">
        <f t="shared" si="57"/>
        <v>4.6164208113944177E-13</v>
      </c>
      <c r="CF83" s="2">
        <f t="shared" si="50"/>
        <v>6.1815887401115977E-14</v>
      </c>
      <c r="CG83" s="2">
        <f t="shared" si="50"/>
        <v>8.2845973246903818E-15</v>
      </c>
      <c r="CH83" s="2">
        <f t="shared" si="50"/>
        <v>1.1112147958304499E-15</v>
      </c>
      <c r="CI83" s="2">
        <f t="shared" si="50"/>
        <v>1.4916276706493385E-16</v>
      </c>
      <c r="CJ83" s="2">
        <f t="shared" si="50"/>
        <v>2.0037369476511044E-17</v>
      </c>
      <c r="CK83" s="2">
        <f t="shared" si="50"/>
        <v>2.6935329806247665E-18</v>
      </c>
    </row>
    <row r="84" spans="1:89" x14ac:dyDescent="0.25">
      <c r="A84" s="5">
        <f t="shared" si="54"/>
        <v>106.5</v>
      </c>
      <c r="B84" s="5">
        <f t="shared" si="55"/>
        <v>238</v>
      </c>
      <c r="C84" s="8">
        <f t="shared" si="45"/>
        <v>511.16</v>
      </c>
      <c r="D84" s="2">
        <f t="shared" si="51"/>
        <v>6.3291139240506327E-14</v>
      </c>
      <c r="E84" s="2">
        <f t="shared" si="46"/>
        <v>0.88586282813177297</v>
      </c>
      <c r="F84" s="2">
        <f t="shared" si="52"/>
        <v>3.9657399737287005</v>
      </c>
      <c r="G84" s="7">
        <f t="shared" si="47"/>
        <v>0.5983242349129213</v>
      </c>
      <c r="H84" s="10"/>
      <c r="I84" s="6">
        <f t="shared" si="48"/>
        <v>238</v>
      </c>
      <c r="J84" s="2">
        <f t="shared" si="49"/>
        <v>0</v>
      </c>
      <c r="K84" s="2">
        <f t="shared" si="49"/>
        <v>0</v>
      </c>
      <c r="L84" s="2">
        <f t="shared" si="49"/>
        <v>0.01</v>
      </c>
      <c r="M84" s="2">
        <f t="shared" si="49"/>
        <v>0.02</v>
      </c>
      <c r="N84" s="2">
        <f t="shared" si="49"/>
        <v>0.02</v>
      </c>
      <c r="O84" s="2">
        <f t="shared" si="49"/>
        <v>0.03</v>
      </c>
      <c r="P84" s="2">
        <f t="shared" si="49"/>
        <v>7.0000000000000007E-2</v>
      </c>
      <c r="Q84" s="2">
        <f t="shared" si="49"/>
        <v>0.08</v>
      </c>
      <c r="R84" s="2">
        <f t="shared" si="49"/>
        <v>0.15</v>
      </c>
      <c r="S84" s="2">
        <f t="shared" si="49"/>
        <v>0.13</v>
      </c>
      <c r="T84" s="2">
        <f t="shared" si="49"/>
        <v>0.11</v>
      </c>
      <c r="U84" s="2">
        <f t="shared" si="49"/>
        <v>0.08</v>
      </c>
      <c r="V84" s="2">
        <f t="shared" si="49"/>
        <v>7.0000000000000007E-2</v>
      </c>
      <c r="W84" s="2">
        <f t="shared" si="49"/>
        <v>5.9998653091002128E-2</v>
      </c>
      <c r="X84" s="2">
        <f t="shared" si="49"/>
        <v>4.5927444762689687E-2</v>
      </c>
      <c r="Y84" s="2">
        <f t="shared" si="44"/>
        <v>8.9248208229674442E-3</v>
      </c>
      <c r="Z84" s="2">
        <f t="shared" si="44"/>
        <v>9.2148849569786983E-4</v>
      </c>
      <c r="AA84" s="2">
        <f t="shared" si="44"/>
        <v>9.0420959415782326E-5</v>
      </c>
      <c r="AB84" s="2">
        <f t="shared" si="44"/>
        <v>0</v>
      </c>
      <c r="AC84" s="2">
        <f t="shared" si="44"/>
        <v>0</v>
      </c>
      <c r="AD84" s="2">
        <f t="shared" si="43"/>
        <v>2315448329105.854</v>
      </c>
      <c r="AE84" s="2">
        <f t="shared" si="43"/>
        <v>307772098283.51544</v>
      </c>
      <c r="AF84" s="2">
        <f t="shared" si="43"/>
        <v>41002865391.389465</v>
      </c>
      <c r="AG84" s="2">
        <f t="shared" si="43"/>
        <v>5473957537.9162025</v>
      </c>
      <c r="AH84" s="2">
        <f t="shared" si="43"/>
        <v>732173022.25341129</v>
      </c>
      <c r="AI84" s="2">
        <f t="shared" si="43"/>
        <v>98103260.066558167</v>
      </c>
      <c r="AJ84" s="2">
        <f t="shared" si="43"/>
        <v>13165911.096023846</v>
      </c>
      <c r="AK84" s="2">
        <f t="shared" si="43"/>
        <v>1769551.8458782996</v>
      </c>
      <c r="AL84" s="2">
        <f t="shared" si="43"/>
        <v>238162.55947356633</v>
      </c>
      <c r="AM84" s="2">
        <f t="shared" si="43"/>
        <v>32095.150565106058</v>
      </c>
      <c r="AN84" s="2">
        <f t="shared" si="43"/>
        <v>4330.352826007841</v>
      </c>
      <c r="AO84" s="2">
        <f t="shared" si="43"/>
        <v>584.91266366721038</v>
      </c>
      <c r="AP84" s="2">
        <f t="shared" si="43"/>
        <v>79.088226251202286</v>
      </c>
      <c r="AQ84" s="2">
        <f t="shared" si="43"/>
        <v>10.704287505174195</v>
      </c>
      <c r="AR84" s="2">
        <f t="shared" si="43"/>
        <v>1.4501180986784985</v>
      </c>
      <c r="AS84" s="2">
        <f t="shared" si="43"/>
        <v>0.19661897932242217</v>
      </c>
      <c r="AT84" s="2">
        <f t="shared" si="42"/>
        <v>2.6681036999101761E-2</v>
      </c>
      <c r="AU84" s="2">
        <f t="shared" si="42"/>
        <v>3.6233949507059964E-3</v>
      </c>
      <c r="AV84" s="2">
        <f t="shared" si="42"/>
        <v>4.924321608322966E-4</v>
      </c>
      <c r="AW84" s="2">
        <f t="shared" si="42"/>
        <v>6.6969702800452223E-5</v>
      </c>
      <c r="AX84" s="6">
        <f t="shared" si="56"/>
        <v>37.413545664788096</v>
      </c>
      <c r="AY84" s="6">
        <f t="shared" si="56"/>
        <v>39.382679647145366</v>
      </c>
      <c r="AZ84" s="6">
        <f t="shared" si="56"/>
        <v>41.35181362950263</v>
      </c>
      <c r="BA84" s="6">
        <f t="shared" si="56"/>
        <v>43.3209476118599</v>
      </c>
      <c r="BB84" s="6">
        <f t="shared" si="56"/>
        <v>45.290081594217163</v>
      </c>
      <c r="BC84" s="6">
        <f t="shared" si="56"/>
        <v>47.259215576574434</v>
      </c>
      <c r="BD84" s="6">
        <f t="shared" si="56"/>
        <v>49.228349558931704</v>
      </c>
      <c r="BE84" s="6">
        <f t="shared" si="56"/>
        <v>51.197483541288968</v>
      </c>
      <c r="BF84" s="6">
        <f t="shared" si="56"/>
        <v>53.166617523646245</v>
      </c>
      <c r="BG84" s="6">
        <f t="shared" si="56"/>
        <v>55.135751506003515</v>
      </c>
      <c r="BH84" s="6">
        <f t="shared" si="56"/>
        <v>57.104885488360779</v>
      </c>
      <c r="BI84" s="6">
        <f t="shared" si="56"/>
        <v>59.074019470718049</v>
      </c>
      <c r="BJ84" s="6">
        <f t="shared" si="56"/>
        <v>61.043153453075313</v>
      </c>
      <c r="BK84" s="6">
        <f t="shared" si="56"/>
        <v>63.012287435432583</v>
      </c>
      <c r="BL84" s="6">
        <f t="shared" si="56"/>
        <v>64.981421417789846</v>
      </c>
      <c r="BM84" s="6">
        <f t="shared" si="56"/>
        <v>66.950555400147124</v>
      </c>
      <c r="BN84" s="6">
        <f t="shared" si="53"/>
        <v>68.919689382504387</v>
      </c>
      <c r="BO84" s="6">
        <f t="shared" si="53"/>
        <v>70.888823364861651</v>
      </c>
      <c r="BP84" s="6">
        <f t="shared" si="53"/>
        <v>72.857957347218928</v>
      </c>
      <c r="BQ84" s="6">
        <f t="shared" si="53"/>
        <v>74.827091329576191</v>
      </c>
      <c r="BR84" s="2">
        <f t="shared" si="36"/>
        <v>0.14654736260176193</v>
      </c>
      <c r="BS84" s="2">
        <f t="shared" si="36"/>
        <v>1.9479246726808858E-2</v>
      </c>
      <c r="BT84" s="2">
        <f t="shared" si="36"/>
        <v>2.5951180627463016E-3</v>
      </c>
      <c r="BU84" s="2">
        <f t="shared" si="36"/>
        <v>3.464530087288779E-4</v>
      </c>
      <c r="BV84" s="2">
        <f t="shared" si="36"/>
        <v>4.6340064699583141E-5</v>
      </c>
      <c r="BW84" s="2">
        <f t="shared" si="36"/>
        <v>6.2090670928201414E-6</v>
      </c>
      <c r="BX84" s="2">
        <f t="shared" si="36"/>
        <v>8.3328551240657263E-7</v>
      </c>
      <c r="BY84" s="2">
        <f t="shared" si="36"/>
        <v>1.1199695227077845E-7</v>
      </c>
      <c r="BZ84" s="2">
        <f t="shared" si="57"/>
        <v>1.5073579713516856E-8</v>
      </c>
      <c r="CA84" s="2">
        <f t="shared" si="57"/>
        <v>2.0313386433611428E-9</v>
      </c>
      <c r="CB84" s="2">
        <f t="shared" si="57"/>
        <v>2.7407296367138233E-10</v>
      </c>
      <c r="CC84" s="2">
        <f t="shared" si="57"/>
        <v>3.7019788839696856E-11</v>
      </c>
      <c r="CD84" s="2">
        <f t="shared" si="57"/>
        <v>5.0055839399495116E-12</v>
      </c>
      <c r="CE84" s="2">
        <f t="shared" si="57"/>
        <v>6.7748655096039203E-13</v>
      </c>
      <c r="CF84" s="2">
        <f t="shared" si="50"/>
        <v>9.1779626498639148E-14</v>
      </c>
      <c r="CG84" s="2">
        <f t="shared" si="50"/>
        <v>1.2444239197621656E-14</v>
      </c>
      <c r="CH84" s="2">
        <f t="shared" si="50"/>
        <v>1.6886732277912507E-15</v>
      </c>
      <c r="CI84" s="2">
        <f t="shared" si="50"/>
        <v>2.2932879434848076E-16</v>
      </c>
      <c r="CJ84" s="2">
        <f t="shared" si="50"/>
        <v>3.116659245774029E-17</v>
      </c>
      <c r="CK84" s="2">
        <f t="shared" si="50"/>
        <v>4.2385887848387481E-18</v>
      </c>
    </row>
    <row r="85" spans="1:89" x14ac:dyDescent="0.25">
      <c r="A85" s="5">
        <f t="shared" si="54"/>
        <v>108</v>
      </c>
      <c r="B85" s="5">
        <f t="shared" si="55"/>
        <v>241</v>
      </c>
      <c r="C85" s="8">
        <f t="shared" si="45"/>
        <v>514.16000000000008</v>
      </c>
      <c r="D85" s="2">
        <f t="shared" si="51"/>
        <v>6.3291139240506327E-14</v>
      </c>
      <c r="E85" s="2">
        <f t="shared" si="46"/>
        <v>0.89722078887607826</v>
      </c>
      <c r="F85" s="2">
        <f t="shared" si="52"/>
        <v>4.1359494651525832</v>
      </c>
      <c r="G85" s="7">
        <f t="shared" si="47"/>
        <v>0.61657522371754581</v>
      </c>
      <c r="H85" s="10"/>
      <c r="I85" s="6">
        <f t="shared" si="48"/>
        <v>241</v>
      </c>
      <c r="J85" s="2">
        <f t="shared" si="49"/>
        <v>0</v>
      </c>
      <c r="K85" s="2">
        <f t="shared" si="49"/>
        <v>0</v>
      </c>
      <c r="L85" s="2">
        <f t="shared" si="49"/>
        <v>0.01</v>
      </c>
      <c r="M85" s="2">
        <f t="shared" si="49"/>
        <v>0.02</v>
      </c>
      <c r="N85" s="2">
        <f t="shared" si="49"/>
        <v>0.02</v>
      </c>
      <c r="O85" s="2">
        <f t="shared" si="49"/>
        <v>0.03</v>
      </c>
      <c r="P85" s="2">
        <f t="shared" si="49"/>
        <v>7.0000000000000007E-2</v>
      </c>
      <c r="Q85" s="2">
        <f t="shared" si="49"/>
        <v>0.08</v>
      </c>
      <c r="R85" s="2">
        <f t="shared" si="49"/>
        <v>0.15</v>
      </c>
      <c r="S85" s="2">
        <f t="shared" si="49"/>
        <v>0.13</v>
      </c>
      <c r="T85" s="2">
        <f t="shared" si="49"/>
        <v>0.11</v>
      </c>
      <c r="U85" s="2">
        <f t="shared" si="49"/>
        <v>0.08</v>
      </c>
      <c r="V85" s="2">
        <f t="shared" si="49"/>
        <v>7.0000000000000007E-2</v>
      </c>
      <c r="W85" s="2">
        <f t="shared" si="49"/>
        <v>5.9999990322384324E-2</v>
      </c>
      <c r="X85" s="2">
        <f t="shared" si="49"/>
        <v>5.2963704979719937E-2</v>
      </c>
      <c r="Y85" s="2">
        <f t="shared" si="44"/>
        <v>1.2734712690259348E-2</v>
      </c>
      <c r="Z85" s="2">
        <f t="shared" si="44"/>
        <v>1.3841834991866937E-3</v>
      </c>
      <c r="AA85" s="2">
        <f t="shared" si="44"/>
        <v>1.3819738452794383E-4</v>
      </c>
      <c r="AB85" s="2">
        <f t="shared" si="44"/>
        <v>0</v>
      </c>
      <c r="AC85" s="2">
        <f t="shared" si="44"/>
        <v>0</v>
      </c>
      <c r="AD85" s="2">
        <f t="shared" si="43"/>
        <v>2913402867330.2334</v>
      </c>
      <c r="AE85" s="2">
        <f t="shared" si="43"/>
        <v>391732971037.4458</v>
      </c>
      <c r="AF85" s="2">
        <f t="shared" si="43"/>
        <v>52792232287.389336</v>
      </c>
      <c r="AG85" s="2">
        <f t="shared" si="43"/>
        <v>7129379769.3119383</v>
      </c>
      <c r="AH85" s="2">
        <f t="shared" si="43"/>
        <v>964624248.95970654</v>
      </c>
      <c r="AI85" s="2">
        <f t="shared" si="43"/>
        <v>130743974.80536339</v>
      </c>
      <c r="AJ85" s="2">
        <f t="shared" si="43"/>
        <v>17749358.317335144</v>
      </c>
      <c r="AK85" s="2">
        <f t="shared" si="43"/>
        <v>2413171.8969099009</v>
      </c>
      <c r="AL85" s="2">
        <f t="shared" si="43"/>
        <v>328542.41661398107</v>
      </c>
      <c r="AM85" s="2">
        <f t="shared" si="43"/>
        <v>44786.812299153753</v>
      </c>
      <c r="AN85" s="2">
        <f t="shared" si="43"/>
        <v>6112.608794335697</v>
      </c>
      <c r="AO85" s="2">
        <f t="shared" si="43"/>
        <v>835.19281937450182</v>
      </c>
      <c r="AP85" s="2">
        <f t="shared" si="43"/>
        <v>114.23516487415722</v>
      </c>
      <c r="AQ85" s="2">
        <f t="shared" si="43"/>
        <v>15.64003956350977</v>
      </c>
      <c r="AR85" s="2">
        <f t="shared" si="43"/>
        <v>2.1432628061121215</v>
      </c>
      <c r="AS85" s="2">
        <f t="shared" si="43"/>
        <v>0.29396074721569943</v>
      </c>
      <c r="AT85" s="2">
        <f t="shared" si="42"/>
        <v>4.0351376087611773E-2</v>
      </c>
      <c r="AU85" s="2">
        <f t="shared" si="42"/>
        <v>5.5432307357250171E-3</v>
      </c>
      <c r="AV85" s="2">
        <f t="shared" si="42"/>
        <v>7.620530974552785E-4</v>
      </c>
      <c r="AW85" s="2">
        <f t="shared" si="42"/>
        <v>1.0483556730554679E-4</v>
      </c>
      <c r="AX85" s="6">
        <f t="shared" si="56"/>
        <v>37.195246619754705</v>
      </c>
      <c r="AY85" s="6">
        <f t="shared" si="56"/>
        <v>39.152891178689167</v>
      </c>
      <c r="AZ85" s="6">
        <f t="shared" si="56"/>
        <v>41.110535737623621</v>
      </c>
      <c r="BA85" s="6">
        <f t="shared" si="56"/>
        <v>43.068180296558083</v>
      </c>
      <c r="BB85" s="6">
        <f t="shared" si="56"/>
        <v>45.025824855492537</v>
      </c>
      <c r="BC85" s="6">
        <f t="shared" si="56"/>
        <v>46.983469414426999</v>
      </c>
      <c r="BD85" s="6">
        <f t="shared" si="56"/>
        <v>48.941113973361453</v>
      </c>
      <c r="BE85" s="6">
        <f t="shared" si="56"/>
        <v>50.898758532295915</v>
      </c>
      <c r="BF85" s="6">
        <f t="shared" si="56"/>
        <v>52.856403091230376</v>
      </c>
      <c r="BG85" s="6">
        <f t="shared" si="56"/>
        <v>54.814047650164838</v>
      </c>
      <c r="BH85" s="6">
        <f t="shared" si="56"/>
        <v>56.771692209099292</v>
      </c>
      <c r="BI85" s="6">
        <f t="shared" si="56"/>
        <v>58.729336768033754</v>
      </c>
      <c r="BJ85" s="6">
        <f t="shared" si="56"/>
        <v>60.686981326968208</v>
      </c>
      <c r="BK85" s="6">
        <f t="shared" si="56"/>
        <v>62.64462588590267</v>
      </c>
      <c r="BL85" s="6">
        <f t="shared" si="56"/>
        <v>64.602270444837131</v>
      </c>
      <c r="BM85" s="6">
        <f t="shared" si="56"/>
        <v>66.559915003771579</v>
      </c>
      <c r="BN85" s="6">
        <f t="shared" si="53"/>
        <v>68.51755956270604</v>
      </c>
      <c r="BO85" s="6">
        <f t="shared" si="53"/>
        <v>70.475204121640502</v>
      </c>
      <c r="BP85" s="6">
        <f t="shared" si="53"/>
        <v>72.432848680574963</v>
      </c>
      <c r="BQ85" s="6">
        <f t="shared" si="53"/>
        <v>74.390493239509411</v>
      </c>
      <c r="BR85" s="2">
        <f t="shared" si="36"/>
        <v>0.18439258654001378</v>
      </c>
      <c r="BS85" s="2">
        <f t="shared" si="36"/>
        <v>2.4793226015032296E-2</v>
      </c>
      <c r="BT85" s="2">
        <f t="shared" si="36"/>
        <v>3.3412805245184455E-3</v>
      </c>
      <c r="BU85" s="2">
        <f t="shared" si="36"/>
        <v>4.512265676779751E-4</v>
      </c>
      <c r="BV85" s="2">
        <f t="shared" si="36"/>
        <v>6.1052167655677777E-5</v>
      </c>
      <c r="BW85" s="2">
        <f t="shared" si="36"/>
        <v>8.2749351142635097E-6</v>
      </c>
      <c r="BX85" s="2">
        <f t="shared" si="36"/>
        <v>1.1233771086920978E-6</v>
      </c>
      <c r="BY85" s="2">
        <f t="shared" si="36"/>
        <v>1.5273239853860134E-7</v>
      </c>
      <c r="BZ85" s="2">
        <f t="shared" si="57"/>
        <v>2.0793823836327914E-8</v>
      </c>
      <c r="CA85" s="2">
        <f t="shared" si="57"/>
        <v>2.8346083733641613E-9</v>
      </c>
      <c r="CB85" s="2">
        <f t="shared" si="57"/>
        <v>3.868739743250441E-10</v>
      </c>
      <c r="CC85" s="2">
        <f t="shared" si="57"/>
        <v>5.2860305023702641E-11</v>
      </c>
      <c r="CD85" s="2">
        <f t="shared" si="57"/>
        <v>7.2300737262124822E-12</v>
      </c>
      <c r="CE85" s="2">
        <f t="shared" si="57"/>
        <v>9.8987592174112456E-13</v>
      </c>
      <c r="CF85" s="2">
        <f t="shared" si="50"/>
        <v>1.3564954469064059E-13</v>
      </c>
      <c r="CG85" s="2">
        <f t="shared" si="50"/>
        <v>1.8605110583272115E-14</v>
      </c>
      <c r="CH85" s="2">
        <f t="shared" si="50"/>
        <v>2.5538845625070741E-15</v>
      </c>
      <c r="CI85" s="2">
        <f t="shared" si="50"/>
        <v>3.5083738833702636E-16</v>
      </c>
      <c r="CJ85" s="2">
        <f t="shared" si="50"/>
        <v>4.823120869970117E-17</v>
      </c>
      <c r="CK85" s="2">
        <f t="shared" si="50"/>
        <v>6.6351624876928336E-18</v>
      </c>
    </row>
    <row r="86" spans="1:89" x14ac:dyDescent="0.25">
      <c r="A86" s="5">
        <f t="shared" si="54"/>
        <v>109.5</v>
      </c>
      <c r="B86" s="5">
        <f t="shared" si="55"/>
        <v>244</v>
      </c>
      <c r="C86" s="8">
        <f t="shared" si="45"/>
        <v>517.16000000000008</v>
      </c>
      <c r="D86" s="2">
        <f t="shared" si="51"/>
        <v>6.3291139240506327E-14</v>
      </c>
      <c r="E86" s="2">
        <f t="shared" si="46"/>
        <v>0.90742760446459536</v>
      </c>
      <c r="F86" s="2">
        <f t="shared" si="52"/>
        <v>4.2951313477589261</v>
      </c>
      <c r="G86" s="7">
        <f t="shared" si="47"/>
        <v>0.63297644936276487</v>
      </c>
      <c r="H86" s="10"/>
      <c r="I86" s="6">
        <f t="shared" si="48"/>
        <v>244</v>
      </c>
      <c r="J86" s="2">
        <f t="shared" si="49"/>
        <v>0</v>
      </c>
      <c r="K86" s="2">
        <f t="shared" si="49"/>
        <v>0</v>
      </c>
      <c r="L86" s="2">
        <f t="shared" si="49"/>
        <v>0.01</v>
      </c>
      <c r="M86" s="2">
        <f t="shared" si="49"/>
        <v>0.02</v>
      </c>
      <c r="N86" s="2">
        <f t="shared" si="49"/>
        <v>0.02</v>
      </c>
      <c r="O86" s="2">
        <f t="shared" si="49"/>
        <v>0.03</v>
      </c>
      <c r="P86" s="2">
        <f t="shared" si="49"/>
        <v>7.0000000000000007E-2</v>
      </c>
      <c r="Q86" s="2">
        <f t="shared" si="49"/>
        <v>0.08</v>
      </c>
      <c r="R86" s="2">
        <f t="shared" si="49"/>
        <v>0.15</v>
      </c>
      <c r="S86" s="2">
        <f t="shared" si="49"/>
        <v>0.13</v>
      </c>
      <c r="T86" s="2">
        <f t="shared" si="49"/>
        <v>0.11</v>
      </c>
      <c r="U86" s="2">
        <f t="shared" si="49"/>
        <v>0.08</v>
      </c>
      <c r="V86" s="2">
        <f t="shared" si="49"/>
        <v>7.0000000000000007E-2</v>
      </c>
      <c r="W86" s="2">
        <f t="shared" si="49"/>
        <v>5.9999999992116623E-2</v>
      </c>
      <c r="X86" s="2">
        <f t="shared" si="49"/>
        <v>5.7438129189008508E-2</v>
      </c>
      <c r="Y86" s="2">
        <f t="shared" si="44"/>
        <v>1.7716837362587456E-2</v>
      </c>
      <c r="Z86" s="2">
        <f t="shared" si="44"/>
        <v>2.062547916610584E-3</v>
      </c>
      <c r="AA86" s="2">
        <f t="shared" si="44"/>
        <v>2.1009000427227865E-4</v>
      </c>
      <c r="AB86" s="2">
        <f t="shared" si="44"/>
        <v>0</v>
      </c>
      <c r="AC86" s="2">
        <f t="shared" si="44"/>
        <v>0</v>
      </c>
      <c r="AD86" s="2">
        <f t="shared" si="43"/>
        <v>3656255727222.6387</v>
      </c>
      <c r="AE86" s="2">
        <f t="shared" si="43"/>
        <v>497237279802.61035</v>
      </c>
      <c r="AF86" s="2">
        <f t="shared" si="43"/>
        <v>67776731900.787804</v>
      </c>
      <c r="AG86" s="2">
        <f t="shared" si="43"/>
        <v>9257611647.8461113</v>
      </c>
      <c r="AH86" s="2">
        <f t="shared" si="43"/>
        <v>1266897901.1986506</v>
      </c>
      <c r="AI86" s="2">
        <f t="shared" si="43"/>
        <v>173676485.98692062</v>
      </c>
      <c r="AJ86" s="2">
        <f t="shared" si="43"/>
        <v>23847211.136530265</v>
      </c>
      <c r="AK86" s="2">
        <f t="shared" si="43"/>
        <v>3279280.2567205476</v>
      </c>
      <c r="AL86" s="2">
        <f t="shared" si="43"/>
        <v>451561.40981896198</v>
      </c>
      <c r="AM86" s="2">
        <f t="shared" si="43"/>
        <v>62260.185391382198</v>
      </c>
      <c r="AN86" s="2">
        <f t="shared" si="43"/>
        <v>8594.5184804963064</v>
      </c>
      <c r="AO86" s="2">
        <f t="shared" si="43"/>
        <v>1187.7258694228094</v>
      </c>
      <c r="AP86" s="2">
        <f t="shared" si="43"/>
        <v>164.30986322059661</v>
      </c>
      <c r="AQ86" s="2">
        <f t="shared" si="43"/>
        <v>22.752854056051387</v>
      </c>
      <c r="AR86" s="2">
        <f t="shared" si="43"/>
        <v>3.1536067850808127</v>
      </c>
      <c r="AS86" s="2">
        <f t="shared" si="43"/>
        <v>0.43747719168895238</v>
      </c>
      <c r="AT86" s="2">
        <f t="shared" si="42"/>
        <v>6.0737689962646627E-2</v>
      </c>
      <c r="AU86" s="2">
        <f t="shared" si="42"/>
        <v>8.4391094961991063E-3</v>
      </c>
      <c r="AV86" s="2">
        <f t="shared" si="42"/>
        <v>1.1734174663760452E-3</v>
      </c>
      <c r="AW86" s="2">
        <f t="shared" si="42"/>
        <v>1.6327117875378577E-4</v>
      </c>
      <c r="AX86" s="6">
        <f t="shared" si="56"/>
        <v>36.979480242116715</v>
      </c>
      <c r="AY86" s="6">
        <f t="shared" si="56"/>
        <v>38.92576867591233</v>
      </c>
      <c r="AZ86" s="6">
        <f t="shared" si="56"/>
        <v>40.872057109707946</v>
      </c>
      <c r="BA86" s="6">
        <f t="shared" si="56"/>
        <v>42.818345543503561</v>
      </c>
      <c r="BB86" s="6">
        <f t="shared" si="56"/>
        <v>44.764633977299184</v>
      </c>
      <c r="BC86" s="6">
        <f t="shared" si="56"/>
        <v>46.710922411094799</v>
      </c>
      <c r="BD86" s="6">
        <f t="shared" si="56"/>
        <v>48.657210844890415</v>
      </c>
      <c r="BE86" s="6">
        <f t="shared" si="56"/>
        <v>50.60349927868603</v>
      </c>
      <c r="BF86" s="6">
        <f t="shared" si="56"/>
        <v>52.549787712481653</v>
      </c>
      <c r="BG86" s="6">
        <f t="shared" si="56"/>
        <v>54.496076146277268</v>
      </c>
      <c r="BH86" s="6">
        <f t="shared" si="56"/>
        <v>56.442364580072883</v>
      </c>
      <c r="BI86" s="6">
        <f t="shared" si="56"/>
        <v>58.388653013868499</v>
      </c>
      <c r="BJ86" s="6">
        <f t="shared" si="56"/>
        <v>60.334941447664114</v>
      </c>
      <c r="BK86" s="6">
        <f t="shared" si="56"/>
        <v>62.281229881459737</v>
      </c>
      <c r="BL86" s="6">
        <f t="shared" si="56"/>
        <v>64.227518315255352</v>
      </c>
      <c r="BM86" s="6">
        <f t="shared" si="56"/>
        <v>66.173806749050968</v>
      </c>
      <c r="BN86" s="6">
        <f t="shared" si="53"/>
        <v>68.120095182846583</v>
      </c>
      <c r="BO86" s="6">
        <f t="shared" si="53"/>
        <v>70.066383616642199</v>
      </c>
      <c r="BP86" s="6">
        <f t="shared" si="53"/>
        <v>72.012672050437814</v>
      </c>
      <c r="BQ86" s="6">
        <f t="shared" si="53"/>
        <v>73.95896048423343</v>
      </c>
      <c r="BR86" s="2">
        <f t="shared" si="36"/>
        <v>0.23140859033067235</v>
      </c>
      <c r="BS86" s="2">
        <f t="shared" si="36"/>
        <v>3.1470713911561699E-2</v>
      </c>
      <c r="BT86" s="2">
        <f t="shared" si="36"/>
        <v>4.2896665759993612E-3</v>
      </c>
      <c r="BU86" s="2">
        <f t="shared" si="36"/>
        <v>5.8592478783836576E-4</v>
      </c>
      <c r="BV86" s="2">
        <f t="shared" si="36"/>
        <v>8.0183411468269167E-5</v>
      </c>
      <c r="BW86" s="2">
        <f t="shared" si="36"/>
        <v>1.0992182657400043E-5</v>
      </c>
      <c r="BX86" s="2">
        <f t="shared" si="36"/>
        <v>1.5093171605398904E-6</v>
      </c>
      <c r="BY86" s="2">
        <f t="shared" si="36"/>
        <v>2.0754938333674355E-7</v>
      </c>
      <c r="BZ86" s="2">
        <f t="shared" si="57"/>
        <v>2.8579836064491261E-8</v>
      </c>
      <c r="CA86" s="2">
        <f t="shared" si="57"/>
        <v>3.9405180627457082E-9</v>
      </c>
      <c r="CB86" s="2">
        <f t="shared" si="57"/>
        <v>5.4395686585419658E-10</v>
      </c>
      <c r="CC86" s="2">
        <f t="shared" si="57"/>
        <v>7.5172523381190456E-11</v>
      </c>
      <c r="CD86" s="2">
        <f t="shared" si="57"/>
        <v>1.039935843168333E-11</v>
      </c>
      <c r="CE86" s="2">
        <f t="shared" si="57"/>
        <v>1.4400540541804674E-12</v>
      </c>
      <c r="CF86" s="2">
        <f t="shared" si="50"/>
        <v>1.9959536614435523E-13</v>
      </c>
      <c r="CG86" s="2">
        <f t="shared" si="50"/>
        <v>2.7688429853731161E-14</v>
      </c>
      <c r="CH86" s="2">
        <f t="shared" si="50"/>
        <v>3.844157592572571E-15</v>
      </c>
      <c r="CI86" s="2">
        <f t="shared" si="50"/>
        <v>5.3412085418981681E-16</v>
      </c>
      <c r="CJ86" s="2">
        <f t="shared" si="50"/>
        <v>7.4266928251648421E-17</v>
      </c>
      <c r="CK86" s="2">
        <f t="shared" si="50"/>
        <v>1.0333618908467452E-17</v>
      </c>
    </row>
    <row r="87" spans="1:89" x14ac:dyDescent="0.25">
      <c r="A87" s="5">
        <f t="shared" si="54"/>
        <v>111</v>
      </c>
      <c r="B87" s="5">
        <f t="shared" si="55"/>
        <v>247</v>
      </c>
      <c r="C87" s="8">
        <f t="shared" si="45"/>
        <v>520.16000000000008</v>
      </c>
      <c r="D87" s="2">
        <f t="shared" si="51"/>
        <v>6.3291139240506327E-14</v>
      </c>
      <c r="E87" s="2">
        <f t="shared" si="46"/>
        <v>0.91661945688230884</v>
      </c>
      <c r="F87" s="2">
        <f t="shared" si="52"/>
        <v>4.4437205642314712</v>
      </c>
      <c r="G87" s="7">
        <f t="shared" si="47"/>
        <v>0.64774674126164833</v>
      </c>
      <c r="H87" s="10"/>
      <c r="I87" s="6">
        <f t="shared" si="48"/>
        <v>247</v>
      </c>
      <c r="J87" s="2">
        <f t="shared" si="49"/>
        <v>0</v>
      </c>
      <c r="K87" s="2">
        <f t="shared" si="49"/>
        <v>0</v>
      </c>
      <c r="L87" s="2">
        <f t="shared" si="49"/>
        <v>0.01</v>
      </c>
      <c r="M87" s="2">
        <f t="shared" si="49"/>
        <v>0.02</v>
      </c>
      <c r="N87" s="2">
        <f t="shared" si="49"/>
        <v>0.02</v>
      </c>
      <c r="O87" s="2">
        <f t="shared" si="49"/>
        <v>0.03</v>
      </c>
      <c r="P87" s="2">
        <f t="shared" si="49"/>
        <v>7.0000000000000007E-2</v>
      </c>
      <c r="Q87" s="2">
        <f t="shared" si="49"/>
        <v>0.08</v>
      </c>
      <c r="R87" s="2">
        <f t="shared" si="49"/>
        <v>0.15</v>
      </c>
      <c r="S87" s="2">
        <f t="shared" si="49"/>
        <v>0.13</v>
      </c>
      <c r="T87" s="2">
        <f t="shared" si="49"/>
        <v>0.11</v>
      </c>
      <c r="U87" s="2">
        <f t="shared" si="49"/>
        <v>0.08</v>
      </c>
      <c r="V87" s="2">
        <f t="shared" si="49"/>
        <v>7.0000000000000007E-2</v>
      </c>
      <c r="W87" s="2">
        <f t="shared" si="49"/>
        <v>5.9999999999999706E-2</v>
      </c>
      <c r="X87" s="2">
        <f t="shared" si="49"/>
        <v>5.9408776488770111E-2</v>
      </c>
      <c r="Y87" s="2">
        <f t="shared" si="44"/>
        <v>2.3848695374871845E-2</v>
      </c>
      <c r="Z87" s="2">
        <f t="shared" si="44"/>
        <v>3.0443565084435601E-3</v>
      </c>
      <c r="AA87" s="2">
        <f t="shared" si="44"/>
        <v>3.1762851022349993E-4</v>
      </c>
      <c r="AB87" s="2">
        <f t="shared" si="44"/>
        <v>0</v>
      </c>
      <c r="AC87" s="2">
        <f t="shared" si="44"/>
        <v>0</v>
      </c>
      <c r="AD87" s="2">
        <f t="shared" si="43"/>
        <v>4576806255188.3779</v>
      </c>
      <c r="AE87" s="2">
        <f t="shared" si="43"/>
        <v>629463115480.08179</v>
      </c>
      <c r="AF87" s="2">
        <f t="shared" si="43"/>
        <v>86769556375.373947</v>
      </c>
      <c r="AG87" s="2">
        <f t="shared" si="43"/>
        <v>11985755919.600929</v>
      </c>
      <c r="AH87" s="2">
        <f t="shared" si="43"/>
        <v>1658774793.6894259</v>
      </c>
      <c r="AI87" s="2">
        <f t="shared" si="43"/>
        <v>229967169.27810723</v>
      </c>
      <c r="AJ87" s="2">
        <f t="shared" si="43"/>
        <v>31933102.961372007</v>
      </c>
      <c r="AK87" s="2">
        <f t="shared" si="43"/>
        <v>4440792.7189648524</v>
      </c>
      <c r="AL87" s="2">
        <f t="shared" si="43"/>
        <v>618410.69865174766</v>
      </c>
      <c r="AM87" s="2">
        <f t="shared" si="43"/>
        <v>86228.052258005104</v>
      </c>
      <c r="AN87" s="2">
        <f t="shared" si="43"/>
        <v>12037.533709925134</v>
      </c>
      <c r="AO87" s="2">
        <f t="shared" si="43"/>
        <v>1682.3246468038417</v>
      </c>
      <c r="AP87" s="2">
        <f t="shared" si="43"/>
        <v>235.36110397160977</v>
      </c>
      <c r="AQ87" s="2">
        <f t="shared" si="43"/>
        <v>32.959776750524561</v>
      </c>
      <c r="AR87" s="2">
        <f t="shared" si="43"/>
        <v>4.619905703704223</v>
      </c>
      <c r="AS87" s="2">
        <f t="shared" si="43"/>
        <v>0.64812392609941971</v>
      </c>
      <c r="AT87" s="2">
        <f t="shared" si="42"/>
        <v>9.0999261160525036E-2</v>
      </c>
      <c r="AU87" s="2">
        <f t="shared" si="42"/>
        <v>1.2786540910182177E-2</v>
      </c>
      <c r="AV87" s="2">
        <f t="shared" si="42"/>
        <v>1.7979837375872809E-3</v>
      </c>
      <c r="AW87" s="2">
        <f t="shared" si="42"/>
        <v>2.5299935375185236E-4</v>
      </c>
      <c r="AX87" s="6">
        <f t="shared" si="56"/>
        <v>36.766202710729544</v>
      </c>
      <c r="AY87" s="6">
        <f t="shared" si="56"/>
        <v>38.701266011294258</v>
      </c>
      <c r="AZ87" s="6">
        <f t="shared" si="56"/>
        <v>40.636329311858972</v>
      </c>
      <c r="BA87" s="6">
        <f t="shared" si="56"/>
        <v>42.571392612423686</v>
      </c>
      <c r="BB87" s="6">
        <f t="shared" si="56"/>
        <v>44.506455912988393</v>
      </c>
      <c r="BC87" s="6">
        <f t="shared" si="56"/>
        <v>46.441519213553107</v>
      </c>
      <c r="BD87" s="6">
        <f t="shared" si="56"/>
        <v>48.376582514117821</v>
      </c>
      <c r="BE87" s="6">
        <f t="shared" si="56"/>
        <v>50.311645814682535</v>
      </c>
      <c r="BF87" s="6">
        <f t="shared" si="56"/>
        <v>52.246709115247256</v>
      </c>
      <c r="BG87" s="6">
        <f t="shared" si="56"/>
        <v>54.181772415811963</v>
      </c>
      <c r="BH87" s="6">
        <f t="shared" si="56"/>
        <v>56.116835716376677</v>
      </c>
      <c r="BI87" s="6">
        <f t="shared" si="56"/>
        <v>58.051899016941391</v>
      </c>
      <c r="BJ87" s="6">
        <f t="shared" si="56"/>
        <v>59.986962317506105</v>
      </c>
      <c r="BK87" s="6">
        <f t="shared" si="56"/>
        <v>61.922025618070819</v>
      </c>
      <c r="BL87" s="6">
        <f t="shared" si="56"/>
        <v>63.857088918635526</v>
      </c>
      <c r="BM87" s="6">
        <f t="shared" si="56"/>
        <v>65.792152219200247</v>
      </c>
      <c r="BN87" s="6">
        <f t="shared" si="53"/>
        <v>67.727215519764954</v>
      </c>
      <c r="BO87" s="6">
        <f t="shared" si="53"/>
        <v>69.662278820329661</v>
      </c>
      <c r="BP87" s="6">
        <f t="shared" si="53"/>
        <v>71.597342120894382</v>
      </c>
      <c r="BQ87" s="6">
        <f t="shared" si="53"/>
        <v>73.532405421459089</v>
      </c>
      <c r="BR87" s="2">
        <f t="shared" si="36"/>
        <v>0.28967128197407355</v>
      </c>
      <c r="BS87" s="2">
        <f t="shared" si="36"/>
        <v>3.9839437688616856E-2</v>
      </c>
      <c r="BT87" s="2">
        <f t="shared" si="36"/>
        <v>5.4917440743908891E-3</v>
      </c>
      <c r="BU87" s="2">
        <f t="shared" si="36"/>
        <v>7.5859214681018965E-4</v>
      </c>
      <c r="BV87" s="2">
        <f t="shared" si="36"/>
        <v>1.0498574643603975E-4</v>
      </c>
      <c r="BW87" s="2">
        <f t="shared" si="36"/>
        <v>1.4554884131525778E-5</v>
      </c>
      <c r="BX87" s="2">
        <f t="shared" si="36"/>
        <v>2.0210824659096209E-6</v>
      </c>
      <c r="BY87" s="2">
        <f t="shared" si="36"/>
        <v>2.8106283031423117E-7</v>
      </c>
      <c r="BZ87" s="2">
        <f t="shared" si="57"/>
        <v>3.9139917636186556E-8</v>
      </c>
      <c r="CA87" s="2">
        <f t="shared" si="57"/>
        <v>5.4574716618990571E-9</v>
      </c>
      <c r="CB87" s="2">
        <f t="shared" si="57"/>
        <v>7.618692221471604E-10</v>
      </c>
      <c r="CC87" s="2">
        <f t="shared" si="57"/>
        <v>1.0647624346859756E-10</v>
      </c>
      <c r="CD87" s="2">
        <f t="shared" si="57"/>
        <v>1.4896272403266441E-11</v>
      </c>
      <c r="CE87" s="2">
        <f t="shared" si="57"/>
        <v>2.086061819653453E-12</v>
      </c>
      <c r="CF87" s="2">
        <f t="shared" si="50"/>
        <v>2.9239909517115332E-13</v>
      </c>
      <c r="CG87" s="2">
        <f t="shared" si="50"/>
        <v>4.1020501651862003E-14</v>
      </c>
      <c r="CH87" s="2">
        <f t="shared" si="50"/>
        <v>5.7594469088939893E-15</v>
      </c>
      <c r="CI87" s="2">
        <f t="shared" si="50"/>
        <v>8.0927474115077063E-16</v>
      </c>
      <c r="CJ87" s="2">
        <f t="shared" si="50"/>
        <v>1.1379643908780259E-16</v>
      </c>
      <c r="CK87" s="2">
        <f t="shared" si="50"/>
        <v>1.6012617326066605E-17</v>
      </c>
    </row>
    <row r="88" spans="1:89" x14ac:dyDescent="0.25">
      <c r="A88" s="5">
        <f t="shared" si="54"/>
        <v>112.5</v>
      </c>
      <c r="B88" s="5">
        <f t="shared" si="55"/>
        <v>250</v>
      </c>
      <c r="C88" s="8">
        <f t="shared" si="45"/>
        <v>523.16000000000008</v>
      </c>
      <c r="D88" s="2">
        <f t="shared" si="51"/>
        <v>6.3291139240506327E-14</v>
      </c>
      <c r="E88" s="2">
        <f t="shared" si="46"/>
        <v>0.92562572529436116</v>
      </c>
      <c r="F88" s="2">
        <f t="shared" si="52"/>
        <v>4.5942943898383746</v>
      </c>
      <c r="G88" s="7">
        <f t="shared" si="47"/>
        <v>0.66221882015505584</v>
      </c>
      <c r="H88" s="10"/>
      <c r="I88" s="6">
        <f t="shared" si="48"/>
        <v>250</v>
      </c>
      <c r="J88" s="2">
        <f t="shared" si="49"/>
        <v>0</v>
      </c>
      <c r="K88" s="2">
        <f t="shared" si="49"/>
        <v>0</v>
      </c>
      <c r="L88" s="2">
        <f t="shared" si="49"/>
        <v>0.01</v>
      </c>
      <c r="M88" s="2">
        <f t="shared" si="49"/>
        <v>0.02</v>
      </c>
      <c r="N88" s="2">
        <f t="shared" si="49"/>
        <v>0.02</v>
      </c>
      <c r="O88" s="2">
        <f t="shared" si="49"/>
        <v>0.03</v>
      </c>
      <c r="P88" s="2">
        <f t="shared" si="49"/>
        <v>7.0000000000000007E-2</v>
      </c>
      <c r="Q88" s="2">
        <f t="shared" si="49"/>
        <v>0.08</v>
      </c>
      <c r="R88" s="2">
        <f t="shared" si="49"/>
        <v>0.15</v>
      </c>
      <c r="S88" s="2">
        <f t="shared" si="49"/>
        <v>0.13</v>
      </c>
      <c r="T88" s="2">
        <f t="shared" si="49"/>
        <v>0.11</v>
      </c>
      <c r="U88" s="2">
        <f t="shared" si="49"/>
        <v>0.08</v>
      </c>
      <c r="V88" s="2">
        <f t="shared" si="49"/>
        <v>7.0000000000000007E-2</v>
      </c>
      <c r="W88" s="2">
        <f t="shared" si="49"/>
        <v>0.06</v>
      </c>
      <c r="X88" s="2">
        <f t="shared" si="49"/>
        <v>5.9928958396727468E-2</v>
      </c>
      <c r="Y88" s="2">
        <f t="shared" si="44"/>
        <v>3.0777480382954039E-2</v>
      </c>
      <c r="Z88" s="2">
        <f t="shared" si="44"/>
        <v>4.4418370307301308E-3</v>
      </c>
      <c r="AA88" s="2">
        <f t="shared" si="44"/>
        <v>4.7744948394951026E-4</v>
      </c>
      <c r="AB88" s="2">
        <f t="shared" si="44"/>
        <v>0</v>
      </c>
      <c r="AC88" s="2">
        <f t="shared" si="44"/>
        <v>0</v>
      </c>
      <c r="AD88" s="2">
        <f t="shared" si="43"/>
        <v>5714751732500.2471</v>
      </c>
      <c r="AE88" s="2">
        <f t="shared" si="43"/>
        <v>794748745257.94458</v>
      </c>
      <c r="AF88" s="2">
        <f t="shared" si="43"/>
        <v>110777401531.10391</v>
      </c>
      <c r="AG88" s="2">
        <f t="shared" si="43"/>
        <v>15472946692.064323</v>
      </c>
      <c r="AH88" s="2">
        <f t="shared" si="43"/>
        <v>2165301878.2798839</v>
      </c>
      <c r="AI88" s="2">
        <f t="shared" si="43"/>
        <v>303542814.21400291</v>
      </c>
      <c r="AJ88" s="2">
        <f t="shared" si="43"/>
        <v>42620450.224316783</v>
      </c>
      <c r="AK88" s="2">
        <f t="shared" si="43"/>
        <v>5993216.195767425</v>
      </c>
      <c r="AL88" s="2">
        <f t="shared" si="43"/>
        <v>843915.04588450154</v>
      </c>
      <c r="AM88" s="2">
        <f t="shared" si="43"/>
        <v>118985.04843284893</v>
      </c>
      <c r="AN88" s="2">
        <f t="shared" si="43"/>
        <v>16795.897640024265</v>
      </c>
      <c r="AO88" s="2">
        <f t="shared" si="43"/>
        <v>2373.5436531626192</v>
      </c>
      <c r="AP88" s="2">
        <f t="shared" si="43"/>
        <v>335.77137012952733</v>
      </c>
      <c r="AQ88" s="2">
        <f t="shared" si="43"/>
        <v>47.546071788147508</v>
      </c>
      <c r="AR88" s="2">
        <f t="shared" si="43"/>
        <v>6.7388341741864553</v>
      </c>
      <c r="AS88" s="2">
        <f t="shared" si="43"/>
        <v>0.9559405169792522</v>
      </c>
      <c r="AT88" s="2">
        <f t="shared" si="42"/>
        <v>0.13571621126001998</v>
      </c>
      <c r="AU88" s="2">
        <f t="shared" si="42"/>
        <v>1.9282701426202586E-2</v>
      </c>
      <c r="AV88" s="2">
        <f t="shared" si="42"/>
        <v>2.7417093449475854E-3</v>
      </c>
      <c r="AW88" s="2">
        <f t="shared" si="42"/>
        <v>3.9009988857967423E-4</v>
      </c>
      <c r="AX88" s="6">
        <f t="shared" si="56"/>
        <v>36.555371209597602</v>
      </c>
      <c r="AY88" s="6">
        <f t="shared" si="56"/>
        <v>38.479338115365898</v>
      </c>
      <c r="AZ88" s="6">
        <f t="shared" si="56"/>
        <v>40.403305021134187</v>
      </c>
      <c r="BA88" s="6">
        <f t="shared" si="56"/>
        <v>42.327271926902483</v>
      </c>
      <c r="BB88" s="6">
        <f t="shared" si="56"/>
        <v>44.251238832670779</v>
      </c>
      <c r="BC88" s="6">
        <f t="shared" si="56"/>
        <v>46.175205738439075</v>
      </c>
      <c r="BD88" s="6">
        <f t="shared" si="56"/>
        <v>48.099172644207364</v>
      </c>
      <c r="BE88" s="6">
        <f t="shared" si="56"/>
        <v>50.02313954997566</v>
      </c>
      <c r="BF88" s="6">
        <f t="shared" si="56"/>
        <v>51.947106455743963</v>
      </c>
      <c r="BG88" s="6">
        <f t="shared" si="56"/>
        <v>53.871073361512259</v>
      </c>
      <c r="BH88" s="6">
        <f t="shared" si="56"/>
        <v>55.795040267280555</v>
      </c>
      <c r="BI88" s="6">
        <f t="shared" si="56"/>
        <v>57.719007173048844</v>
      </c>
      <c r="BJ88" s="6">
        <f t="shared" si="56"/>
        <v>59.64297407881714</v>
      </c>
      <c r="BK88" s="6">
        <f t="shared" si="56"/>
        <v>61.566940984585436</v>
      </c>
      <c r="BL88" s="6">
        <f t="shared" si="56"/>
        <v>63.490907890353732</v>
      </c>
      <c r="BM88" s="6">
        <f t="shared" si="56"/>
        <v>65.414874796122021</v>
      </c>
      <c r="BN88" s="6">
        <f t="shared" si="53"/>
        <v>67.338841701890317</v>
      </c>
      <c r="BO88" s="6">
        <f t="shared" si="53"/>
        <v>69.262808607658613</v>
      </c>
      <c r="BP88" s="6">
        <f t="shared" si="53"/>
        <v>71.186775513426909</v>
      </c>
      <c r="BQ88" s="6">
        <f t="shared" si="53"/>
        <v>73.110742419195205</v>
      </c>
      <c r="BR88" s="2">
        <f t="shared" si="36"/>
        <v>0.3616931476267235</v>
      </c>
      <c r="BS88" s="2">
        <f t="shared" si="36"/>
        <v>5.0300553497342353E-2</v>
      </c>
      <c r="BT88" s="2">
        <f t="shared" si="36"/>
        <v>7.0112279450067101E-3</v>
      </c>
      <c r="BU88" s="2">
        <f t="shared" si="36"/>
        <v>9.793004235483791E-4</v>
      </c>
      <c r="BV88" s="2">
        <f t="shared" si="36"/>
        <v>1.3704442267594216E-4</v>
      </c>
      <c r="BW88" s="2">
        <f t="shared" si="36"/>
        <v>1.9211570519873606E-5</v>
      </c>
      <c r="BX88" s="2">
        <f t="shared" si="36"/>
        <v>2.697496849640303E-6</v>
      </c>
      <c r="BY88" s="2">
        <f t="shared" si="36"/>
        <v>3.7931748074477373E-7</v>
      </c>
      <c r="BZ88" s="2">
        <f t="shared" si="57"/>
        <v>5.3412344676234272E-8</v>
      </c>
      <c r="CA88" s="2">
        <f t="shared" si="57"/>
        <v>7.5306992679018302E-9</v>
      </c>
      <c r="CB88" s="2">
        <f t="shared" si="57"/>
        <v>1.0630314962040674E-9</v>
      </c>
      <c r="CC88" s="2">
        <f t="shared" si="57"/>
        <v>1.5022428184573537E-10</v>
      </c>
      <c r="CD88" s="2">
        <f t="shared" si="57"/>
        <v>2.1251352539843503E-11</v>
      </c>
      <c r="CE88" s="2">
        <f t="shared" si="57"/>
        <v>3.0092450498827535E-12</v>
      </c>
      <c r="CF88" s="2">
        <f t="shared" si="50"/>
        <v>4.2650849203711737E-13</v>
      </c>
      <c r="CG88" s="2">
        <f t="shared" si="50"/>
        <v>6.0502564365775453E-14</v>
      </c>
      <c r="CH88" s="2">
        <f t="shared" si="50"/>
        <v>8.5896336240518981E-15</v>
      </c>
      <c r="CI88" s="2">
        <f t="shared" si="50"/>
        <v>1.2204241408988978E-15</v>
      </c>
      <c r="CJ88" s="2">
        <f t="shared" si="50"/>
        <v>1.7352590790807501E-16</v>
      </c>
      <c r="CK88" s="2">
        <f t="shared" si="50"/>
        <v>2.4689866365802164E-17</v>
      </c>
    </row>
    <row r="89" spans="1:89" x14ac:dyDescent="0.25">
      <c r="A89" s="5">
        <f t="shared" si="54"/>
        <v>114</v>
      </c>
      <c r="B89" s="5">
        <f t="shared" si="55"/>
        <v>253</v>
      </c>
      <c r="C89" s="8">
        <f t="shared" si="45"/>
        <v>526.16000000000008</v>
      </c>
      <c r="D89" s="2">
        <f t="shared" si="51"/>
        <v>6.3291139240506327E-14</v>
      </c>
      <c r="E89" s="2">
        <f t="shared" si="46"/>
        <v>0.9348142199762024</v>
      </c>
      <c r="F89" s="2">
        <f t="shared" si="52"/>
        <v>4.7531740403655398</v>
      </c>
      <c r="G89" s="7">
        <f t="shared" si="47"/>
        <v>0.6769837165431436</v>
      </c>
      <c r="H89" s="10"/>
      <c r="I89" s="6">
        <f t="shared" si="48"/>
        <v>253</v>
      </c>
      <c r="J89" s="2">
        <f t="shared" si="49"/>
        <v>0</v>
      </c>
      <c r="K89" s="2">
        <f t="shared" si="49"/>
        <v>0</v>
      </c>
      <c r="L89" s="2">
        <f t="shared" si="49"/>
        <v>0.01</v>
      </c>
      <c r="M89" s="2">
        <f t="shared" si="49"/>
        <v>0.02</v>
      </c>
      <c r="N89" s="2">
        <f t="shared" si="49"/>
        <v>0.02</v>
      </c>
      <c r="O89" s="2">
        <f t="shared" si="49"/>
        <v>0.03</v>
      </c>
      <c r="P89" s="2">
        <f t="shared" si="49"/>
        <v>7.0000000000000007E-2</v>
      </c>
      <c r="Q89" s="2">
        <f t="shared" si="49"/>
        <v>0.08</v>
      </c>
      <c r="R89" s="2">
        <f t="shared" si="49"/>
        <v>0.15</v>
      </c>
      <c r="S89" s="2">
        <f t="shared" si="49"/>
        <v>0.13</v>
      </c>
      <c r="T89" s="2">
        <f t="shared" si="49"/>
        <v>0.11</v>
      </c>
      <c r="U89" s="2">
        <f t="shared" si="49"/>
        <v>0.08</v>
      </c>
      <c r="V89" s="2">
        <f t="shared" si="49"/>
        <v>7.0000000000000007E-2</v>
      </c>
      <c r="W89" s="2">
        <f t="shared" si="49"/>
        <v>0.06</v>
      </c>
      <c r="X89" s="2">
        <f t="shared" si="49"/>
        <v>5.999663277217869E-2</v>
      </c>
      <c r="Y89" s="2">
        <f t="shared" si="44"/>
        <v>3.7716974655892882E-2</v>
      </c>
      <c r="Z89" s="2">
        <f t="shared" si="44"/>
        <v>6.3873562690821362E-3</v>
      </c>
      <c r="AA89" s="2">
        <f t="shared" si="44"/>
        <v>7.1325627904860476E-4</v>
      </c>
      <c r="AB89" s="2">
        <f t="shared" si="44"/>
        <v>0</v>
      </c>
      <c r="AC89" s="2">
        <f t="shared" si="44"/>
        <v>0</v>
      </c>
      <c r="AD89" s="2">
        <f t="shared" si="43"/>
        <v>7118026223784.0684</v>
      </c>
      <c r="AE89" s="2">
        <f t="shared" si="43"/>
        <v>1000833494498.1779</v>
      </c>
      <c r="AF89" s="2">
        <f t="shared" si="43"/>
        <v>141043289398.09552</v>
      </c>
      <c r="AG89" s="2">
        <f t="shared" si="43"/>
        <v>19917880763.723206</v>
      </c>
      <c r="AH89" s="2">
        <f t="shared" si="43"/>
        <v>2818104017.1457167</v>
      </c>
      <c r="AI89" s="2">
        <f t="shared" si="43"/>
        <v>399417102.39810842</v>
      </c>
      <c r="AJ89" s="2">
        <f t="shared" si="43"/>
        <v>56701241.941857621</v>
      </c>
      <c r="AK89" s="2">
        <f t="shared" si="43"/>
        <v>8061243.8090403937</v>
      </c>
      <c r="AL89" s="2">
        <f t="shared" si="43"/>
        <v>1147646.6110269518</v>
      </c>
      <c r="AM89" s="2">
        <f t="shared" si="43"/>
        <v>163594.59998354269</v>
      </c>
      <c r="AN89" s="2">
        <f t="shared" si="43"/>
        <v>23347.840782594321</v>
      </c>
      <c r="AO89" s="2">
        <f t="shared" si="43"/>
        <v>3335.8574545145807</v>
      </c>
      <c r="AP89" s="2">
        <f t="shared" si="43"/>
        <v>477.11220075765721</v>
      </c>
      <c r="AQ89" s="2">
        <f t="shared" si="43"/>
        <v>68.305858770705413</v>
      </c>
      <c r="AR89" s="2">
        <f t="shared" si="43"/>
        <v>9.7880100403196124</v>
      </c>
      <c r="AS89" s="2">
        <f t="shared" si="43"/>
        <v>1.4038047495250214</v>
      </c>
      <c r="AT89" s="2">
        <f t="shared" si="42"/>
        <v>0.20149935286230192</v>
      </c>
      <c r="AU89" s="2">
        <f t="shared" si="42"/>
        <v>2.8945149261856436E-2</v>
      </c>
      <c r="AV89" s="2">
        <f t="shared" si="42"/>
        <v>4.1609761148863498E-3</v>
      </c>
      <c r="AW89" s="2">
        <f t="shared" si="42"/>
        <v>5.9857068468539246E-4</v>
      </c>
      <c r="AX89" s="6">
        <f t="shared" si="56"/>
        <v>36.346943899219021</v>
      </c>
      <c r="AY89" s="6">
        <f t="shared" si="56"/>
        <v>38.259940946546337</v>
      </c>
      <c r="AZ89" s="6">
        <f t="shared" si="56"/>
        <v>40.172937993873653</v>
      </c>
      <c r="BA89" s="6">
        <f t="shared" si="56"/>
        <v>42.085935041200969</v>
      </c>
      <c r="BB89" s="6">
        <f t="shared" si="56"/>
        <v>43.998932088528292</v>
      </c>
      <c r="BC89" s="6">
        <f t="shared" si="56"/>
        <v>45.911929135855608</v>
      </c>
      <c r="BD89" s="6">
        <f t="shared" si="56"/>
        <v>47.824926183182924</v>
      </c>
      <c r="BE89" s="6">
        <f t="shared" si="56"/>
        <v>49.737923230510241</v>
      </c>
      <c r="BF89" s="6">
        <f t="shared" si="56"/>
        <v>51.650920277837564</v>
      </c>
      <c r="BG89" s="6">
        <f t="shared" si="56"/>
        <v>53.56391732516488</v>
      </c>
      <c r="BH89" s="6">
        <f t="shared" si="56"/>
        <v>55.476914372492196</v>
      </c>
      <c r="BI89" s="6">
        <f t="shared" si="56"/>
        <v>57.389911419819512</v>
      </c>
      <c r="BJ89" s="6">
        <f t="shared" si="56"/>
        <v>59.302908467146828</v>
      </c>
      <c r="BK89" s="6">
        <f t="shared" si="56"/>
        <v>61.215905514474144</v>
      </c>
      <c r="BL89" s="6">
        <f t="shared" si="56"/>
        <v>63.128902561801461</v>
      </c>
      <c r="BM89" s="6">
        <f t="shared" si="56"/>
        <v>65.041899609128777</v>
      </c>
      <c r="BN89" s="6">
        <f t="shared" si="53"/>
        <v>66.9548966564561</v>
      </c>
      <c r="BO89" s="6">
        <f t="shared" si="53"/>
        <v>68.867893703783409</v>
      </c>
      <c r="BP89" s="6">
        <f t="shared" si="53"/>
        <v>70.780890751110732</v>
      </c>
      <c r="BQ89" s="6">
        <f t="shared" si="53"/>
        <v>72.693887798438041</v>
      </c>
      <c r="BR89" s="2">
        <f t="shared" si="36"/>
        <v>0.45050798884721854</v>
      </c>
      <c r="BS89" s="2">
        <f t="shared" si="36"/>
        <v>6.3343892056850787E-2</v>
      </c>
      <c r="BT89" s="2">
        <f t="shared" si="36"/>
        <v>8.9267904682340266E-3</v>
      </c>
      <c r="BU89" s="2">
        <f t="shared" si="36"/>
        <v>1.2606253647926122E-3</v>
      </c>
      <c r="BV89" s="2">
        <f t="shared" si="36"/>
        <v>1.7836101374339993E-4</v>
      </c>
      <c r="BW89" s="2">
        <f t="shared" si="36"/>
        <v>2.5279563442918258E-5</v>
      </c>
      <c r="BX89" s="2">
        <f t="shared" si="36"/>
        <v>3.5886861988517485E-6</v>
      </c>
      <c r="BY89" s="2">
        <f t="shared" si="36"/>
        <v>5.1020530436964515E-7</v>
      </c>
      <c r="BZ89" s="2">
        <f t="shared" si="57"/>
        <v>7.2635861457402015E-8</v>
      </c>
      <c r="CA89" s="2">
        <f t="shared" si="57"/>
        <v>1.0354088606553335E-8</v>
      </c>
      <c r="CB89" s="2">
        <f t="shared" si="57"/>
        <v>1.4777114419363494E-9</v>
      </c>
      <c r="CC89" s="2">
        <f t="shared" si="57"/>
        <v>2.111302186401633E-10</v>
      </c>
      <c r="CD89" s="2">
        <f t="shared" si="57"/>
        <v>3.0196974731497291E-11</v>
      </c>
      <c r="CE89" s="2">
        <f t="shared" si="57"/>
        <v>4.3231556183990763E-12</v>
      </c>
      <c r="CF89" s="2">
        <f t="shared" si="50"/>
        <v>6.1949430634934243E-13</v>
      </c>
      <c r="CG89" s="2">
        <f t="shared" si="50"/>
        <v>8.8848401868672234E-14</v>
      </c>
      <c r="CH89" s="2">
        <f t="shared" si="50"/>
        <v>1.2753123598879868E-14</v>
      </c>
      <c r="CI89" s="2">
        <f t="shared" si="50"/>
        <v>1.8319714722693945E-15</v>
      </c>
      <c r="CJ89" s="2">
        <f t="shared" si="50"/>
        <v>2.6335291866369299E-16</v>
      </c>
      <c r="CK89" s="2">
        <f t="shared" si="50"/>
        <v>3.7884220549708382E-17</v>
      </c>
    </row>
    <row r="90" spans="1:89" x14ac:dyDescent="0.25">
      <c r="A90" s="5">
        <f t="shared" si="54"/>
        <v>115.5</v>
      </c>
      <c r="B90" s="5">
        <f t="shared" si="55"/>
        <v>256</v>
      </c>
      <c r="C90" s="8">
        <f t="shared" si="45"/>
        <v>529.16000000000008</v>
      </c>
      <c r="D90" s="2">
        <f t="shared" si="51"/>
        <v>6.3291139240506327E-14</v>
      </c>
      <c r="E90" s="2">
        <f t="shared" si="46"/>
        <v>0.94365413073509907</v>
      </c>
      <c r="F90" s="2">
        <f t="shared" si="52"/>
        <v>4.9112096877872631</v>
      </c>
      <c r="G90" s="7">
        <f t="shared" si="47"/>
        <v>0.69118847705663589</v>
      </c>
      <c r="H90" s="10"/>
      <c r="I90" s="6">
        <f t="shared" si="48"/>
        <v>256</v>
      </c>
      <c r="J90" s="2">
        <f t="shared" si="49"/>
        <v>0</v>
      </c>
      <c r="K90" s="2">
        <f t="shared" si="49"/>
        <v>0</v>
      </c>
      <c r="L90" s="2">
        <f t="shared" si="49"/>
        <v>0.01</v>
      </c>
      <c r="M90" s="2">
        <f t="shared" si="49"/>
        <v>0.02</v>
      </c>
      <c r="N90" s="2">
        <f t="shared" si="49"/>
        <v>0.02</v>
      </c>
      <c r="O90" s="2">
        <f t="shared" si="49"/>
        <v>0.03</v>
      </c>
      <c r="P90" s="2">
        <f t="shared" si="49"/>
        <v>7.0000000000000007E-2</v>
      </c>
      <c r="Q90" s="2">
        <f t="shared" si="49"/>
        <v>0.08</v>
      </c>
      <c r="R90" s="2">
        <f t="shared" si="49"/>
        <v>0.15</v>
      </c>
      <c r="S90" s="2">
        <f t="shared" si="49"/>
        <v>0.13</v>
      </c>
      <c r="T90" s="2">
        <f t="shared" si="49"/>
        <v>0.11</v>
      </c>
      <c r="U90" s="2">
        <f t="shared" si="49"/>
        <v>0.08</v>
      </c>
      <c r="V90" s="2">
        <f t="shared" si="49"/>
        <v>7.0000000000000007E-2</v>
      </c>
      <c r="W90" s="2">
        <f t="shared" si="49"/>
        <v>0.06</v>
      </c>
      <c r="X90" s="2">
        <f t="shared" si="49"/>
        <v>5.9999957387853783E-2</v>
      </c>
      <c r="Y90" s="2">
        <f t="shared" si="44"/>
        <v>4.3580373608474943E-2</v>
      </c>
      <c r="Z90" s="2">
        <f t="shared" si="44"/>
        <v>9.0155394381351093E-3</v>
      </c>
      <c r="AA90" s="2">
        <f t="shared" si="44"/>
        <v>1.0582603006350638E-3</v>
      </c>
      <c r="AB90" s="2">
        <f t="shared" si="44"/>
        <v>0</v>
      </c>
      <c r="AC90" s="2">
        <f t="shared" si="44"/>
        <v>0</v>
      </c>
      <c r="AD90" s="2">
        <f t="shared" si="43"/>
        <v>8844377248437.7031</v>
      </c>
      <c r="AE90" s="2">
        <f t="shared" si="43"/>
        <v>1257144634035.8206</v>
      </c>
      <c r="AF90" s="2">
        <f t="shared" si="43"/>
        <v>179098146843.67834</v>
      </c>
      <c r="AG90" s="2">
        <f t="shared" si="43"/>
        <v>25567991507.214035</v>
      </c>
      <c r="AH90" s="2">
        <f t="shared" si="43"/>
        <v>3656999900.3219414</v>
      </c>
      <c r="AI90" s="2">
        <f t="shared" si="43"/>
        <v>523972745.23774523</v>
      </c>
      <c r="AJ90" s="2">
        <f t="shared" si="43"/>
        <v>75194907.195500135</v>
      </c>
      <c r="AK90" s="2">
        <f t="shared" si="43"/>
        <v>10807157.084800525</v>
      </c>
      <c r="AL90" s="2">
        <f t="shared" si="43"/>
        <v>1555359.9118246385</v>
      </c>
      <c r="AM90" s="2">
        <f t="shared" si="43"/>
        <v>224132.47602444905</v>
      </c>
      <c r="AN90" s="2">
        <f t="shared" si="43"/>
        <v>32336.68214364113</v>
      </c>
      <c r="AO90" s="2">
        <f t="shared" si="43"/>
        <v>4670.5599936651743</v>
      </c>
      <c r="AP90" s="2">
        <f t="shared" si="43"/>
        <v>675.29661195671235</v>
      </c>
      <c r="AQ90" s="2">
        <f t="shared" si="43"/>
        <v>97.733721840863936</v>
      </c>
      <c r="AR90" s="2">
        <f t="shared" si="43"/>
        <v>14.15771578524069</v>
      </c>
      <c r="AS90" s="2">
        <f t="shared" ref="AS90:AW102" si="58">AS89+(CG90-CG89)/$D90</f>
        <v>2.052663083886141</v>
      </c>
      <c r="AT90" s="2">
        <f t="shared" si="58"/>
        <v>0.29784937284176377</v>
      </c>
      <c r="AU90" s="2">
        <f t="shared" si="58"/>
        <v>4.3252458232243128E-2</v>
      </c>
      <c r="AV90" s="2">
        <f t="shared" si="58"/>
        <v>6.285532816578291E-3</v>
      </c>
      <c r="AW90" s="2">
        <f t="shared" si="58"/>
        <v>9.1405873800809467E-4</v>
      </c>
      <c r="AX90" s="6">
        <f t="shared" si="56"/>
        <v>36.140879888905211</v>
      </c>
      <c r="AY90" s="6">
        <f t="shared" si="56"/>
        <v>38.04303146200548</v>
      </c>
      <c r="AZ90" s="6">
        <f t="shared" si="56"/>
        <v>39.945183035105757</v>
      </c>
      <c r="BA90" s="6">
        <f t="shared" si="56"/>
        <v>41.847334608206033</v>
      </c>
      <c r="BB90" s="6">
        <f t="shared" si="56"/>
        <v>43.749486181306303</v>
      </c>
      <c r="BC90" s="6">
        <f t="shared" si="56"/>
        <v>45.651637754406579</v>
      </c>
      <c r="BD90" s="6">
        <f t="shared" si="56"/>
        <v>47.553789327506855</v>
      </c>
      <c r="BE90" s="6">
        <f t="shared" si="56"/>
        <v>49.455940900607125</v>
      </c>
      <c r="BF90" s="6">
        <f t="shared" si="56"/>
        <v>51.358092473707408</v>
      </c>
      <c r="BG90" s="6">
        <f t="shared" si="56"/>
        <v>53.260244046807678</v>
      </c>
      <c r="BH90" s="6">
        <f t="shared" si="56"/>
        <v>55.162395619907954</v>
      </c>
      <c r="BI90" s="6">
        <f t="shared" si="56"/>
        <v>57.064547193008231</v>
      </c>
      <c r="BJ90" s="6">
        <f t="shared" si="56"/>
        <v>58.9666987661085</v>
      </c>
      <c r="BK90" s="6">
        <f t="shared" si="56"/>
        <v>60.868850339208777</v>
      </c>
      <c r="BL90" s="6">
        <f t="shared" si="56"/>
        <v>62.771001912309053</v>
      </c>
      <c r="BM90" s="6">
        <f t="shared" si="56"/>
        <v>64.67315348540933</v>
      </c>
      <c r="BN90" s="6">
        <f t="shared" si="53"/>
        <v>66.575305058509599</v>
      </c>
      <c r="BO90" s="6">
        <f t="shared" si="53"/>
        <v>68.477456631609869</v>
      </c>
      <c r="BP90" s="6">
        <f t="shared" si="53"/>
        <v>70.379608204710152</v>
      </c>
      <c r="BQ90" s="6">
        <f t="shared" si="53"/>
        <v>72.281759777810421</v>
      </c>
      <c r="BR90" s="2">
        <f t="shared" si="36"/>
        <v>0.55977071192656258</v>
      </c>
      <c r="BS90" s="2">
        <f t="shared" si="36"/>
        <v>7.9566116078220575E-2</v>
      </c>
      <c r="BT90" s="2">
        <f t="shared" si="36"/>
        <v>1.1335325749600028E-2</v>
      </c>
      <c r="BU90" s="2">
        <f t="shared" si="36"/>
        <v>1.618227310583171E-3</v>
      </c>
      <c r="BV90" s="2">
        <f t="shared" si="36"/>
        <v>2.3145568989379388E-4</v>
      </c>
      <c r="BW90" s="2">
        <f t="shared" si="36"/>
        <v>3.3162831977072486E-5</v>
      </c>
      <c r="BX90" s="2">
        <f t="shared" si="36"/>
        <v>4.7591713414873508E-6</v>
      </c>
      <c r="BY90" s="2">
        <f t="shared" si="36"/>
        <v>6.8399728384813444E-7</v>
      </c>
      <c r="BZ90" s="2">
        <f t="shared" si="57"/>
        <v>9.8440500748394836E-8</v>
      </c>
      <c r="CA90" s="2">
        <f t="shared" si="57"/>
        <v>1.418559974838285E-8</v>
      </c>
      <c r="CB90" s="2">
        <f t="shared" si="57"/>
        <v>2.0466254521291854E-9</v>
      </c>
      <c r="CC90" s="2">
        <f t="shared" si="57"/>
        <v>2.956050628902009E-10</v>
      </c>
      <c r="CD90" s="2">
        <f t="shared" si="57"/>
        <v>4.2740291895994452E-11</v>
      </c>
      <c r="CE90" s="2">
        <f t="shared" si="57"/>
        <v>6.1856785975230335E-12</v>
      </c>
      <c r="CF90" s="2">
        <f t="shared" si="50"/>
        <v>8.9605796109118283E-13</v>
      </c>
      <c r="CG90" s="2">
        <f t="shared" si="50"/>
        <v>1.2991538505608486E-13</v>
      </c>
      <c r="CH90" s="2">
        <f t="shared" si="50"/>
        <v>1.8851226129225555E-14</v>
      </c>
      <c r="CI90" s="2">
        <f t="shared" si="50"/>
        <v>2.7374973564710837E-15</v>
      </c>
      <c r="CJ90" s="2">
        <f t="shared" si="50"/>
        <v>3.9781853269482847E-16</v>
      </c>
      <c r="CK90" s="2">
        <f t="shared" si="50"/>
        <v>5.7851818861271812E-17</v>
      </c>
    </row>
    <row r="91" spans="1:89" x14ac:dyDescent="0.25">
      <c r="A91" s="5">
        <f t="shared" si="54"/>
        <v>117</v>
      </c>
      <c r="B91" s="5">
        <f t="shared" si="55"/>
        <v>259</v>
      </c>
      <c r="C91" s="8">
        <f t="shared" si="45"/>
        <v>532.16000000000008</v>
      </c>
      <c r="D91" s="2">
        <f t="shared" si="51"/>
        <v>6.3291139240506327E-14</v>
      </c>
      <c r="E91" s="2">
        <f t="shared" si="46"/>
        <v>0.95146229055299103</v>
      </c>
      <c r="F91" s="2">
        <f t="shared" si="52"/>
        <v>5.0551649097995881</v>
      </c>
      <c r="G91" s="7">
        <f t="shared" si="47"/>
        <v>0.70373532773073388</v>
      </c>
      <c r="H91" s="10"/>
      <c r="I91" s="6">
        <f t="shared" si="48"/>
        <v>259</v>
      </c>
      <c r="J91" s="2">
        <f t="shared" si="49"/>
        <v>0</v>
      </c>
      <c r="K91" s="2">
        <f t="shared" si="49"/>
        <v>0</v>
      </c>
      <c r="L91" s="2">
        <f t="shared" si="49"/>
        <v>0.01</v>
      </c>
      <c r="M91" s="2">
        <f t="shared" si="49"/>
        <v>0.02</v>
      </c>
      <c r="N91" s="2">
        <f t="shared" si="49"/>
        <v>0.02</v>
      </c>
      <c r="O91" s="2">
        <f t="shared" si="49"/>
        <v>0.03</v>
      </c>
      <c r="P91" s="2">
        <f t="shared" si="49"/>
        <v>7.0000000000000007E-2</v>
      </c>
      <c r="Q91" s="2">
        <f t="shared" si="49"/>
        <v>0.08</v>
      </c>
      <c r="R91" s="2">
        <f t="shared" si="49"/>
        <v>0.15</v>
      </c>
      <c r="S91" s="2">
        <f t="shared" si="49"/>
        <v>0.13</v>
      </c>
      <c r="T91" s="2">
        <f t="shared" si="49"/>
        <v>0.11</v>
      </c>
      <c r="U91" s="2">
        <f t="shared" si="49"/>
        <v>0.08</v>
      </c>
      <c r="V91" s="2">
        <f t="shared" si="49"/>
        <v>7.0000000000000007E-2</v>
      </c>
      <c r="W91" s="2">
        <f t="shared" si="49"/>
        <v>0.06</v>
      </c>
      <c r="X91" s="2">
        <f t="shared" si="49"/>
        <v>5.9999999916639075E-2</v>
      </c>
      <c r="Y91" s="2">
        <f t="shared" si="44"/>
        <v>4.7482579466057516E-2</v>
      </c>
      <c r="Z91" s="2">
        <f t="shared" si="44"/>
        <v>1.2421777526534847E-2</v>
      </c>
      <c r="AA91" s="2">
        <f t="shared" si="44"/>
        <v>1.5579336437595238E-3</v>
      </c>
      <c r="AB91" s="2">
        <f t="shared" si="44"/>
        <v>0</v>
      </c>
      <c r="AC91" s="2">
        <f t="shared" si="44"/>
        <v>0</v>
      </c>
      <c r="AD91" s="2">
        <f t="shared" ref="AD91:AR102" si="59">AD90+(BR91-BR90)/$D91</f>
        <v>10963218516117.359</v>
      </c>
      <c r="AE91" s="2">
        <f t="shared" si="59"/>
        <v>1575138279329.054</v>
      </c>
      <c r="AF91" s="2">
        <f t="shared" si="59"/>
        <v>226822781003.80499</v>
      </c>
      <c r="AG91" s="2">
        <f t="shared" si="59"/>
        <v>32730595203.614582</v>
      </c>
      <c r="AH91" s="2">
        <f t="shared" si="59"/>
        <v>4731987326.2376232</v>
      </c>
      <c r="AI91" s="2">
        <f t="shared" si="59"/>
        <v>685311980.0076102</v>
      </c>
      <c r="AJ91" s="2">
        <f t="shared" si="59"/>
        <v>99409699.41748549</v>
      </c>
      <c r="AK91" s="2">
        <f t="shared" si="59"/>
        <v>14441497.852815466</v>
      </c>
      <c r="AL91" s="2">
        <f t="shared" si="59"/>
        <v>2100834.7077279971</v>
      </c>
      <c r="AM91" s="2">
        <f t="shared" si="59"/>
        <v>306003.05728612543</v>
      </c>
      <c r="AN91" s="2">
        <f t="shared" si="59"/>
        <v>44624.795260764062</v>
      </c>
      <c r="AO91" s="2">
        <f t="shared" si="59"/>
        <v>6514.924124708702</v>
      </c>
      <c r="AP91" s="2">
        <f t="shared" si="59"/>
        <v>952.12605141198628</v>
      </c>
      <c r="AQ91" s="2">
        <f t="shared" si="59"/>
        <v>139.28477314610447</v>
      </c>
      <c r="AR91" s="2">
        <f t="shared" si="59"/>
        <v>20.394430746338585</v>
      </c>
      <c r="AS91" s="2">
        <f t="shared" si="58"/>
        <v>2.9887882257805178</v>
      </c>
      <c r="AT91" s="2">
        <f t="shared" si="58"/>
        <v>0.43836222714801731</v>
      </c>
      <c r="AU91" s="2">
        <f t="shared" si="58"/>
        <v>6.434370891511082E-2</v>
      </c>
      <c r="AV91" s="2">
        <f t="shared" si="58"/>
        <v>9.4514003619826648E-3</v>
      </c>
      <c r="AW91" s="2">
        <f t="shared" si="58"/>
        <v>1.3892706031919484E-3</v>
      </c>
      <c r="AX91" s="6">
        <f t="shared" si="56"/>
        <v>35.937139210036605</v>
      </c>
      <c r="AY91" s="6">
        <f t="shared" si="56"/>
        <v>37.828567589512218</v>
      </c>
      <c r="AZ91" s="6">
        <f t="shared" si="56"/>
        <v>39.719995968987831</v>
      </c>
      <c r="BA91" s="6">
        <f t="shared" si="56"/>
        <v>41.611424348463437</v>
      </c>
      <c r="BB91" s="6">
        <f t="shared" si="56"/>
        <v>43.50285272793905</v>
      </c>
      <c r="BC91" s="6">
        <f t="shared" si="56"/>
        <v>45.394281107414663</v>
      </c>
      <c r="BD91" s="6">
        <f t="shared" si="56"/>
        <v>47.285709486890269</v>
      </c>
      <c r="BE91" s="6">
        <f t="shared" si="56"/>
        <v>49.177137866365882</v>
      </c>
      <c r="BF91" s="6">
        <f t="shared" si="56"/>
        <v>51.068566245841495</v>
      </c>
      <c r="BG91" s="6">
        <f t="shared" si="56"/>
        <v>52.959994625317108</v>
      </c>
      <c r="BH91" s="6">
        <f t="shared" si="56"/>
        <v>54.851423004792721</v>
      </c>
      <c r="BI91" s="6">
        <f t="shared" si="56"/>
        <v>56.742851384268327</v>
      </c>
      <c r="BJ91" s="6">
        <f t="shared" si="56"/>
        <v>58.63427976374394</v>
      </c>
      <c r="BK91" s="6">
        <f t="shared" si="56"/>
        <v>60.525708143219553</v>
      </c>
      <c r="BL91" s="6">
        <f t="shared" si="56"/>
        <v>62.417136522695159</v>
      </c>
      <c r="BM91" s="6">
        <f t="shared" si="56"/>
        <v>64.308564902170772</v>
      </c>
      <c r="BN91" s="6">
        <f t="shared" si="53"/>
        <v>66.199993281646385</v>
      </c>
      <c r="BO91" s="6">
        <f t="shared" si="53"/>
        <v>68.091421661121998</v>
      </c>
      <c r="BP91" s="6">
        <f t="shared" si="53"/>
        <v>69.982850040597597</v>
      </c>
      <c r="BQ91" s="6">
        <f t="shared" si="53"/>
        <v>71.87427842007321</v>
      </c>
      <c r="BR91" s="2">
        <f t="shared" si="36"/>
        <v>0.69387458962780668</v>
      </c>
      <c r="BS91" s="2">
        <f t="shared" si="36"/>
        <v>9.969229616007079E-2</v>
      </c>
      <c r="BT91" s="2">
        <f t="shared" si="36"/>
        <v>1.4355872215430828E-2</v>
      </c>
      <c r="BU91" s="2">
        <f t="shared" si="36"/>
        <v>2.0715566584566234E-3</v>
      </c>
      <c r="BV91" s="2">
        <f t="shared" si="36"/>
        <v>2.9949286874921677E-4</v>
      </c>
      <c r="BW91" s="2">
        <f t="shared" si="36"/>
        <v>4.3374175949848748E-5</v>
      </c>
      <c r="BX91" s="2">
        <f t="shared" si="36"/>
        <v>6.2917531276889558E-6</v>
      </c>
      <c r="BY91" s="2">
        <f t="shared" si="36"/>
        <v>9.1401885144401683E-7</v>
      </c>
      <c r="BZ91" s="2">
        <f t="shared" si="57"/>
        <v>1.3296422200810109E-7</v>
      </c>
      <c r="CA91" s="2">
        <f t="shared" si="57"/>
        <v>1.9367282106716799E-8</v>
      </c>
      <c r="CB91" s="2">
        <f t="shared" si="57"/>
        <v>2.8243541304281049E-9</v>
      </c>
      <c r="CC91" s="2">
        <f t="shared" si="57"/>
        <v>4.1233696991827227E-10</v>
      </c>
      <c r="CD91" s="2">
        <f t="shared" si="57"/>
        <v>6.0261142494429511E-11</v>
      </c>
      <c r="CE91" s="2">
        <f t="shared" si="57"/>
        <v>8.8154919712724345E-12</v>
      </c>
      <c r="CF91" s="2">
        <f t="shared" si="50"/>
        <v>1.2907867560973787E-12</v>
      </c>
      <c r="CG91" s="2">
        <f t="shared" si="50"/>
        <v>1.891638117582606E-13</v>
      </c>
      <c r="CH91" s="2">
        <f t="shared" si="50"/>
        <v>2.7744444756203627E-14</v>
      </c>
      <c r="CI91" s="2">
        <f t="shared" si="50"/>
        <v>4.0723866401968868E-15</v>
      </c>
      <c r="CJ91" s="2">
        <f t="shared" si="50"/>
        <v>5.9818989632801665E-16</v>
      </c>
      <c r="CK91" s="2">
        <f t="shared" si="50"/>
        <v>8.7928519189363823E-17</v>
      </c>
    </row>
    <row r="92" spans="1:89" x14ac:dyDescent="0.25">
      <c r="A92" s="5">
        <f t="shared" si="54"/>
        <v>118.5</v>
      </c>
      <c r="B92" s="5">
        <f t="shared" si="55"/>
        <v>262</v>
      </c>
      <c r="C92" s="8">
        <f t="shared" si="45"/>
        <v>535.16000000000008</v>
      </c>
      <c r="D92" s="2">
        <f t="shared" si="51"/>
        <v>6.3291139240506327E-14</v>
      </c>
      <c r="E92" s="2">
        <f t="shared" si="46"/>
        <v>0.95820587768422916</v>
      </c>
      <c r="F92" s="2">
        <f t="shared" si="52"/>
        <v>5.1828844630131661</v>
      </c>
      <c r="G92" s="7">
        <f t="shared" si="47"/>
        <v>0.71457152764425669</v>
      </c>
      <c r="H92" s="10"/>
      <c r="I92" s="6">
        <f t="shared" si="48"/>
        <v>262</v>
      </c>
      <c r="J92" s="2">
        <f t="shared" si="49"/>
        <v>0</v>
      </c>
      <c r="K92" s="2">
        <f t="shared" si="49"/>
        <v>0</v>
      </c>
      <c r="L92" s="2">
        <f t="shared" si="49"/>
        <v>0.01</v>
      </c>
      <c r="M92" s="2">
        <f t="shared" si="49"/>
        <v>0.02</v>
      </c>
      <c r="N92" s="2">
        <f t="shared" si="49"/>
        <v>0.02</v>
      </c>
      <c r="O92" s="2">
        <f t="shared" si="49"/>
        <v>0.03</v>
      </c>
      <c r="P92" s="2">
        <f t="shared" si="49"/>
        <v>7.0000000000000007E-2</v>
      </c>
      <c r="Q92" s="2">
        <f t="shared" si="49"/>
        <v>0.08</v>
      </c>
      <c r="R92" s="2">
        <f t="shared" si="49"/>
        <v>0.15</v>
      </c>
      <c r="S92" s="2">
        <f t="shared" si="49"/>
        <v>0.13</v>
      </c>
      <c r="T92" s="2">
        <f t="shared" si="49"/>
        <v>0.11</v>
      </c>
      <c r="U92" s="2">
        <f t="shared" si="49"/>
        <v>0.08</v>
      </c>
      <c r="V92" s="2">
        <f t="shared" si="49"/>
        <v>7.0000000000000007E-2</v>
      </c>
      <c r="W92" s="2">
        <f t="shared" si="49"/>
        <v>0.06</v>
      </c>
      <c r="X92" s="2">
        <f t="shared" si="49"/>
        <v>5.9999999999988236E-2</v>
      </c>
      <c r="Y92" s="2">
        <f t="shared" si="44"/>
        <v>4.9344125845073347E-2</v>
      </c>
      <c r="Z92" s="2">
        <f t="shared" si="44"/>
        <v>1.6589249717419135E-2</v>
      </c>
      <c r="AA92" s="2">
        <f t="shared" si="44"/>
        <v>2.2725021217483653E-3</v>
      </c>
      <c r="AB92" s="2">
        <f t="shared" si="44"/>
        <v>0</v>
      </c>
      <c r="AC92" s="2">
        <f t="shared" si="44"/>
        <v>0</v>
      </c>
      <c r="AD92" s="2">
        <f t="shared" si="59"/>
        <v>13557802451263.193</v>
      </c>
      <c r="AE92" s="2">
        <f t="shared" si="59"/>
        <v>1968703561741.6392</v>
      </c>
      <c r="AF92" s="2">
        <f t="shared" si="59"/>
        <v>286522170960.03424</v>
      </c>
      <c r="AG92" s="2">
        <f t="shared" si="59"/>
        <v>41786400180.04454</v>
      </c>
      <c r="AH92" s="2">
        <f t="shared" si="59"/>
        <v>6105675893.8817825</v>
      </c>
      <c r="AI92" s="2">
        <f t="shared" si="59"/>
        <v>893690793.60041094</v>
      </c>
      <c r="AJ92" s="2">
        <f t="shared" si="59"/>
        <v>131019582.66320643</v>
      </c>
      <c r="AK92" s="2">
        <f t="shared" si="59"/>
        <v>19236582.466455296</v>
      </c>
      <c r="AL92" s="2">
        <f t="shared" si="59"/>
        <v>2828235.4002080048</v>
      </c>
      <c r="AM92" s="2">
        <f t="shared" si="59"/>
        <v>416348.70185423124</v>
      </c>
      <c r="AN92" s="2">
        <f t="shared" si="59"/>
        <v>61364.227785970928</v>
      </c>
      <c r="AO92" s="2">
        <f t="shared" si="59"/>
        <v>9054.3194434974394</v>
      </c>
      <c r="AP92" s="2">
        <f t="shared" si="59"/>
        <v>1337.3594616362316</v>
      </c>
      <c r="AQ92" s="2">
        <f t="shared" si="59"/>
        <v>197.72630910332666</v>
      </c>
      <c r="AR92" s="2">
        <f t="shared" si="59"/>
        <v>29.260341230699364</v>
      </c>
      <c r="AS92" s="2">
        <f t="shared" si="58"/>
        <v>4.3338093508713156</v>
      </c>
      <c r="AT92" s="2">
        <f t="shared" si="58"/>
        <v>0.64241331299658655</v>
      </c>
      <c r="AU92" s="2">
        <f t="shared" si="58"/>
        <v>9.5300273210323402E-2</v>
      </c>
      <c r="AV92" s="2">
        <f t="shared" si="58"/>
        <v>1.414786046399006E-2</v>
      </c>
      <c r="AW92" s="2">
        <f t="shared" si="58"/>
        <v>2.1017832154121832E-3</v>
      </c>
      <c r="AX92" s="6">
        <f t="shared" si="56"/>
        <v>35.735682790218029</v>
      </c>
      <c r="AY92" s="6">
        <f t="shared" si="56"/>
        <v>37.616508200229504</v>
      </c>
      <c r="AZ92" s="6">
        <f t="shared" si="56"/>
        <v>39.497333610240979</v>
      </c>
      <c r="BA92" s="6">
        <f t="shared" si="56"/>
        <v>41.378159020252454</v>
      </c>
      <c r="BB92" s="6">
        <f t="shared" si="56"/>
        <v>43.258984430263929</v>
      </c>
      <c r="BC92" s="6">
        <f t="shared" si="56"/>
        <v>45.139809840275404</v>
      </c>
      <c r="BD92" s="6">
        <f t="shared" si="56"/>
        <v>47.02063525028688</v>
      </c>
      <c r="BE92" s="6">
        <f t="shared" si="56"/>
        <v>48.901460660298355</v>
      </c>
      <c r="BF92" s="6">
        <f t="shared" si="56"/>
        <v>50.782286070309837</v>
      </c>
      <c r="BG92" s="6">
        <f t="shared" si="56"/>
        <v>52.663111480321312</v>
      </c>
      <c r="BH92" s="6">
        <f t="shared" si="56"/>
        <v>54.543936890332787</v>
      </c>
      <c r="BI92" s="6">
        <f t="shared" si="56"/>
        <v>56.424762300344263</v>
      </c>
      <c r="BJ92" s="6">
        <f t="shared" si="56"/>
        <v>58.305587710355738</v>
      </c>
      <c r="BK92" s="6">
        <f t="shared" si="56"/>
        <v>60.186413120367213</v>
      </c>
      <c r="BL92" s="6">
        <f t="shared" si="56"/>
        <v>62.067238530378688</v>
      </c>
      <c r="BM92" s="6">
        <f t="shared" si="56"/>
        <v>63.948063940390163</v>
      </c>
      <c r="BN92" s="6">
        <f t="shared" si="53"/>
        <v>65.828889350401639</v>
      </c>
      <c r="BO92" s="6">
        <f t="shared" si="53"/>
        <v>67.709714760413107</v>
      </c>
      <c r="BP92" s="6">
        <f t="shared" si="53"/>
        <v>69.590540170424589</v>
      </c>
      <c r="BQ92" s="6">
        <f t="shared" si="53"/>
        <v>71.471365580436057</v>
      </c>
      <c r="BR92" s="2">
        <f t="shared" si="36"/>
        <v>0.85808876273830248</v>
      </c>
      <c r="BS92" s="2">
        <f t="shared" si="36"/>
        <v>0.12460149124947491</v>
      </c>
      <c r="BT92" s="2">
        <f t="shared" si="36"/>
        <v>1.8134314617723819E-2</v>
      </c>
      <c r="BU92" s="2">
        <f t="shared" si="36"/>
        <v>2.6447088721547221E-3</v>
      </c>
      <c r="BV92" s="2">
        <f t="shared" si="36"/>
        <v>3.8643518315707498E-4</v>
      </c>
      <c r="BW92" s="2">
        <f t="shared" si="36"/>
        <v>5.6562708455722213E-5</v>
      </c>
      <c r="BX92" s="2">
        <f t="shared" si="36"/>
        <v>8.2923786495700281E-6</v>
      </c>
      <c r="BY92" s="2">
        <f t="shared" si="36"/>
        <v>1.2175052193959047E-6</v>
      </c>
      <c r="BZ92" s="2">
        <f t="shared" si="57"/>
        <v>1.7900224051949399E-7</v>
      </c>
      <c r="CA92" s="2">
        <f t="shared" si="57"/>
        <v>2.6351183661660205E-8</v>
      </c>
      <c r="CB92" s="2">
        <f t="shared" si="57"/>
        <v>3.8838118851880331E-9</v>
      </c>
      <c r="CC92" s="2">
        <f t="shared" si="57"/>
        <v>5.7305819262642013E-10</v>
      </c>
      <c r="CD92" s="2">
        <f t="shared" si="57"/>
        <v>8.4643003901027316E-11</v>
      </c>
      <c r="CE92" s="2">
        <f t="shared" si="57"/>
        <v>1.251432336097004E-11</v>
      </c>
      <c r="CF92" s="2">
        <f t="shared" si="50"/>
        <v>1.8519203310569216E-12</v>
      </c>
      <c r="CG92" s="2">
        <f t="shared" si="50"/>
        <v>2.7429173106780476E-13</v>
      </c>
      <c r="CH92" s="2">
        <f t="shared" si="50"/>
        <v>4.065907044282193E-14</v>
      </c>
      <c r="CI92" s="2">
        <f t="shared" si="50"/>
        <v>6.0316628614128729E-15</v>
      </c>
      <c r="CJ92" s="2">
        <f t="shared" si="50"/>
        <v>8.9543420658164922E-16</v>
      </c>
      <c r="CK92" s="2">
        <f t="shared" si="50"/>
        <v>1.3302425414001159E-16</v>
      </c>
    </row>
    <row r="93" spans="1:89" x14ac:dyDescent="0.25">
      <c r="A93" s="5">
        <f t="shared" si="54"/>
        <v>120</v>
      </c>
      <c r="B93" s="5">
        <f t="shared" si="55"/>
        <v>265</v>
      </c>
      <c r="C93" s="8">
        <f t="shared" si="45"/>
        <v>538.16000000000008</v>
      </c>
      <c r="D93" s="2">
        <f t="shared" si="51"/>
        <v>6.3291139240506327E-14</v>
      </c>
      <c r="E93" s="2">
        <f t="shared" si="46"/>
        <v>0.96447593899137674</v>
      </c>
      <c r="F93" s="2">
        <f t="shared" si="52"/>
        <v>5.3045289485968663</v>
      </c>
      <c r="G93" s="7">
        <f t="shared" si="47"/>
        <v>0.72464682384374701</v>
      </c>
      <c r="H93" s="10"/>
      <c r="I93" s="6">
        <f t="shared" si="48"/>
        <v>265</v>
      </c>
      <c r="J93" s="2">
        <f t="shared" si="49"/>
        <v>0</v>
      </c>
      <c r="K93" s="2">
        <f t="shared" si="49"/>
        <v>0</v>
      </c>
      <c r="L93" s="2">
        <f t="shared" si="49"/>
        <v>0.01</v>
      </c>
      <c r="M93" s="2">
        <f t="shared" si="49"/>
        <v>0.02</v>
      </c>
      <c r="N93" s="2">
        <f t="shared" si="49"/>
        <v>0.02</v>
      </c>
      <c r="O93" s="2">
        <f t="shared" si="49"/>
        <v>0.03</v>
      </c>
      <c r="P93" s="2">
        <f t="shared" si="49"/>
        <v>7.0000000000000007E-2</v>
      </c>
      <c r="Q93" s="2">
        <f t="shared" si="49"/>
        <v>0.08</v>
      </c>
      <c r="R93" s="2">
        <f t="shared" si="49"/>
        <v>0.15</v>
      </c>
      <c r="S93" s="2">
        <f t="shared" si="49"/>
        <v>0.13</v>
      </c>
      <c r="T93" s="2">
        <f t="shared" si="49"/>
        <v>0.11</v>
      </c>
      <c r="U93" s="2">
        <f t="shared" si="49"/>
        <v>0.08</v>
      </c>
      <c r="V93" s="2">
        <f t="shared" si="49"/>
        <v>7.0000000000000007E-2</v>
      </c>
      <c r="W93" s="2">
        <f t="shared" si="49"/>
        <v>0.06</v>
      </c>
      <c r="X93" s="2">
        <f t="shared" si="49"/>
        <v>0.06</v>
      </c>
      <c r="Y93" s="2">
        <f t="shared" si="44"/>
        <v>4.9904296173636009E-2</v>
      </c>
      <c r="Z93" s="2">
        <f t="shared" si="44"/>
        <v>2.129381806016388E-2</v>
      </c>
      <c r="AA93" s="2">
        <f t="shared" si="44"/>
        <v>3.2778247575768111E-3</v>
      </c>
      <c r="AB93" s="2">
        <f t="shared" si="44"/>
        <v>0</v>
      </c>
      <c r="AC93" s="2">
        <f t="shared" si="44"/>
        <v>0</v>
      </c>
      <c r="AD93" s="2">
        <f t="shared" si="59"/>
        <v>16727762401790.668</v>
      </c>
      <c r="AE93" s="2">
        <f t="shared" si="59"/>
        <v>2454640759694.6636</v>
      </c>
      <c r="AF93" s="2">
        <f t="shared" si="59"/>
        <v>361014316141.15906</v>
      </c>
      <c r="AG93" s="2">
        <f t="shared" si="59"/>
        <v>53205839541.683594</v>
      </c>
      <c r="AH93" s="2">
        <f t="shared" si="59"/>
        <v>7856260276.3797474</v>
      </c>
      <c r="AI93" s="2">
        <f t="shared" si="59"/>
        <v>1162055426.8689923</v>
      </c>
      <c r="AJ93" s="2">
        <f t="shared" si="59"/>
        <v>172160263.71459192</v>
      </c>
      <c r="AK93" s="2">
        <f t="shared" si="59"/>
        <v>25543565.104258887</v>
      </c>
      <c r="AL93" s="2">
        <f t="shared" si="59"/>
        <v>3795122.4784919862</v>
      </c>
      <c r="AM93" s="2">
        <f t="shared" si="59"/>
        <v>564577.926952373</v>
      </c>
      <c r="AN93" s="2">
        <f t="shared" si="59"/>
        <v>84088.808575295916</v>
      </c>
      <c r="AO93" s="2">
        <f t="shared" si="59"/>
        <v>12538.188965273197</v>
      </c>
      <c r="AP93" s="2">
        <f t="shared" si="59"/>
        <v>1871.4708525609158</v>
      </c>
      <c r="AQ93" s="2">
        <f t="shared" si="59"/>
        <v>279.61157347162361</v>
      </c>
      <c r="AR93" s="2">
        <f t="shared" si="59"/>
        <v>41.814384636910702</v>
      </c>
      <c r="AS93" s="2">
        <f t="shared" si="58"/>
        <v>6.258520003845879</v>
      </c>
      <c r="AT93" s="2">
        <f t="shared" si="58"/>
        <v>0.9375010939475128</v>
      </c>
      <c r="AU93" s="2">
        <f t="shared" si="58"/>
        <v>0.14054218553423509</v>
      </c>
      <c r="AV93" s="2">
        <f t="shared" si="58"/>
        <v>2.108426846090709E-2</v>
      </c>
      <c r="AW93" s="2">
        <f t="shared" si="58"/>
        <v>3.1652703841283363E-3</v>
      </c>
      <c r="AX93" s="6">
        <f t="shared" si="56"/>
        <v>35.536472428298424</v>
      </c>
      <c r="AY93" s="6">
        <f t="shared" si="56"/>
        <v>37.406813082419397</v>
      </c>
      <c r="AZ93" s="6">
        <f t="shared" si="56"/>
        <v>39.277153736540363</v>
      </c>
      <c r="BA93" s="6">
        <f t="shared" si="56"/>
        <v>41.147494390661336</v>
      </c>
      <c r="BB93" s="6">
        <f t="shared" si="56"/>
        <v>43.017835044782302</v>
      </c>
      <c r="BC93" s="6">
        <f t="shared" si="56"/>
        <v>44.888175698903275</v>
      </c>
      <c r="BD93" s="6">
        <f t="shared" si="56"/>
        <v>46.758516353024241</v>
      </c>
      <c r="BE93" s="6">
        <f t="shared" si="56"/>
        <v>48.628857007145214</v>
      </c>
      <c r="BF93" s="6">
        <f t="shared" si="56"/>
        <v>50.499197661266187</v>
      </c>
      <c r="BG93" s="6">
        <f t="shared" si="56"/>
        <v>52.36953831538716</v>
      </c>
      <c r="BH93" s="6">
        <f t="shared" si="56"/>
        <v>54.239878969508126</v>
      </c>
      <c r="BI93" s="6">
        <f t="shared" si="56"/>
        <v>56.110219623629099</v>
      </c>
      <c r="BJ93" s="6">
        <f t="shared" si="56"/>
        <v>57.980560277750065</v>
      </c>
      <c r="BK93" s="6">
        <f t="shared" si="56"/>
        <v>59.850900931871038</v>
      </c>
      <c r="BL93" s="6">
        <f t="shared" si="56"/>
        <v>61.721241585992004</v>
      </c>
      <c r="BM93" s="6">
        <f t="shared" si="56"/>
        <v>63.591582240112977</v>
      </c>
      <c r="BN93" s="6">
        <f t="shared" si="53"/>
        <v>65.46192289423395</v>
      </c>
      <c r="BO93" s="6">
        <f t="shared" si="53"/>
        <v>67.332263548354916</v>
      </c>
      <c r="BP93" s="6">
        <f t="shared" si="53"/>
        <v>69.202604202475882</v>
      </c>
      <c r="BQ93" s="6">
        <f t="shared" si="53"/>
        <v>71.072944856596848</v>
      </c>
      <c r="BR93" s="2">
        <f t="shared" si="36"/>
        <v>1.0587191393539654</v>
      </c>
      <c r="BS93" s="2">
        <f t="shared" si="36"/>
        <v>0.15535701010726127</v>
      </c>
      <c r="BT93" s="2">
        <f t="shared" si="36"/>
        <v>2.2849007350706402E-2</v>
      </c>
      <c r="BU93" s="2">
        <f t="shared" si="36"/>
        <v>3.367458198840738E-3</v>
      </c>
      <c r="BV93" s="2">
        <f t="shared" si="36"/>
        <v>4.9723166306200948E-4</v>
      </c>
      <c r="BW93" s="2">
        <f t="shared" si="36"/>
        <v>7.3547811827151421E-5</v>
      </c>
      <c r="BX93" s="2">
        <f t="shared" si="36"/>
        <v>1.0896219222442527E-5</v>
      </c>
      <c r="BY93" s="2">
        <f t="shared" si="36"/>
        <v>1.6166813357125877E-6</v>
      </c>
      <c r="BZ93" s="2">
        <f t="shared" si="57"/>
        <v>2.4019762522101181E-7</v>
      </c>
      <c r="CA93" s="2">
        <f t="shared" si="57"/>
        <v>3.5732780186859051E-8</v>
      </c>
      <c r="CB93" s="2">
        <f t="shared" si="57"/>
        <v>5.3220764921073363E-9</v>
      </c>
      <c r="CC93" s="2">
        <f t="shared" si="57"/>
        <v>7.9355626362488575E-10</v>
      </c>
      <c r="CD93" s="2">
        <f t="shared" si="57"/>
        <v>1.1844752231398201E-10</v>
      </c>
      <c r="CE93" s="2">
        <f t="shared" si="57"/>
        <v>1.7696935029849593E-11</v>
      </c>
      <c r="CF93" s="2">
        <f t="shared" si="50"/>
        <v>2.6464800403108036E-12</v>
      </c>
      <c r="CG93" s="2">
        <f t="shared" si="50"/>
        <v>3.9610886100290373E-13</v>
      </c>
      <c r="CH93" s="2">
        <f t="shared" si="50"/>
        <v>5.9335512275159028E-14</v>
      </c>
      <c r="CI93" s="2">
        <f t="shared" si="50"/>
        <v>8.8950750338123473E-15</v>
      </c>
      <c r="CJ93" s="2">
        <f t="shared" si="50"/>
        <v>1.3344473709434866E-15</v>
      </c>
      <c r="CK93" s="2">
        <f t="shared" si="50"/>
        <v>2.003335686157175E-16</v>
      </c>
    </row>
    <row r="94" spans="1:89" x14ac:dyDescent="0.25">
      <c r="A94" s="5">
        <f t="shared" si="54"/>
        <v>121.5</v>
      </c>
      <c r="B94" s="5">
        <f t="shared" si="55"/>
        <v>268</v>
      </c>
      <c r="C94" s="8">
        <f t="shared" si="45"/>
        <v>541.16000000000008</v>
      </c>
      <c r="D94" s="2">
        <f t="shared" si="51"/>
        <v>6.3291139240506327E-14</v>
      </c>
      <c r="E94" s="2">
        <f t="shared" si="46"/>
        <v>0.97069507517759357</v>
      </c>
      <c r="F94" s="2">
        <f t="shared" si="52"/>
        <v>5.4280056244122363</v>
      </c>
      <c r="G94" s="7">
        <f t="shared" si="47"/>
        <v>0.73464028899689859</v>
      </c>
      <c r="H94" s="10"/>
      <c r="I94" s="6">
        <f t="shared" si="48"/>
        <v>268</v>
      </c>
      <c r="J94" s="2">
        <f t="shared" ref="J94:X102" si="60">J$6*(1-EXP((-AD94)))</f>
        <v>0</v>
      </c>
      <c r="K94" s="2">
        <f t="shared" si="60"/>
        <v>0</v>
      </c>
      <c r="L94" s="2">
        <f t="shared" si="60"/>
        <v>0.01</v>
      </c>
      <c r="M94" s="2">
        <f t="shared" si="60"/>
        <v>0.02</v>
      </c>
      <c r="N94" s="2">
        <f t="shared" si="60"/>
        <v>0.02</v>
      </c>
      <c r="O94" s="2">
        <f t="shared" si="60"/>
        <v>0.03</v>
      </c>
      <c r="P94" s="2">
        <f t="shared" si="60"/>
        <v>7.0000000000000007E-2</v>
      </c>
      <c r="Q94" s="2">
        <f t="shared" si="60"/>
        <v>0.08</v>
      </c>
      <c r="R94" s="2">
        <f t="shared" si="60"/>
        <v>0.15</v>
      </c>
      <c r="S94" s="2">
        <f t="shared" si="60"/>
        <v>0.13</v>
      </c>
      <c r="T94" s="2">
        <f t="shared" si="60"/>
        <v>0.11</v>
      </c>
      <c r="U94" s="2">
        <f t="shared" si="60"/>
        <v>0.08</v>
      </c>
      <c r="V94" s="2">
        <f t="shared" si="60"/>
        <v>7.0000000000000007E-2</v>
      </c>
      <c r="W94" s="2">
        <f t="shared" si="60"/>
        <v>0.06</v>
      </c>
      <c r="X94" s="2">
        <f t="shared" si="60"/>
        <v>0.06</v>
      </c>
      <c r="Y94" s="2">
        <f t="shared" si="44"/>
        <v>4.999384068898912E-2</v>
      </c>
      <c r="Z94" s="2">
        <f t="shared" si="44"/>
        <v>2.6039261906664633E-2</v>
      </c>
      <c r="AA94" s="2">
        <f t="shared" si="44"/>
        <v>4.6619725819396886E-3</v>
      </c>
      <c r="AB94" s="2">
        <f t="shared" si="44"/>
        <v>0</v>
      </c>
      <c r="AC94" s="2">
        <f t="shared" si="44"/>
        <v>0</v>
      </c>
      <c r="AD94" s="2">
        <f t="shared" si="59"/>
        <v>20592081355979.191</v>
      </c>
      <c r="AE94" s="2">
        <f t="shared" si="59"/>
        <v>3053225699190.9604</v>
      </c>
      <c r="AF94" s="2">
        <f t="shared" si="59"/>
        <v>453736250892.42487</v>
      </c>
      <c r="AG94" s="2">
        <f t="shared" si="59"/>
        <v>67568770173.256142</v>
      </c>
      <c r="AH94" s="2">
        <f t="shared" si="59"/>
        <v>10081145024.252892</v>
      </c>
      <c r="AI94" s="2">
        <f t="shared" si="59"/>
        <v>1506703497.9065843</v>
      </c>
      <c r="AJ94" s="2">
        <f t="shared" si="59"/>
        <v>225548805.88633823</v>
      </c>
      <c r="AK94" s="2">
        <f t="shared" si="59"/>
        <v>33813920.035603516</v>
      </c>
      <c r="AL94" s="2">
        <f t="shared" si="59"/>
        <v>5076284.657061426</v>
      </c>
      <c r="AM94" s="2">
        <f t="shared" si="59"/>
        <v>763044.76223842695</v>
      </c>
      <c r="AN94" s="2">
        <f t="shared" si="59"/>
        <v>114833.89038505722</v>
      </c>
      <c r="AO94" s="2">
        <f t="shared" si="59"/>
        <v>17301.042576858097</v>
      </c>
      <c r="AP94" s="2">
        <f t="shared" si="59"/>
        <v>2609.3116837542443</v>
      </c>
      <c r="AQ94" s="2">
        <f t="shared" si="59"/>
        <v>393.91572544353022</v>
      </c>
      <c r="AR94" s="2">
        <f t="shared" si="59"/>
        <v>59.522208580292286</v>
      </c>
      <c r="AS94" s="2">
        <f t="shared" si="58"/>
        <v>9.0018133620033325</v>
      </c>
      <c r="AT94" s="2">
        <f t="shared" si="58"/>
        <v>1.3624954614070086</v>
      </c>
      <c r="AU94" s="2">
        <f t="shared" si="58"/>
        <v>0.20638341938037263</v>
      </c>
      <c r="AV94" s="2">
        <f t="shared" si="58"/>
        <v>3.1284654546622562E-2</v>
      </c>
      <c r="AW94" s="2">
        <f t="shared" si="58"/>
        <v>4.745568858190212E-3</v>
      </c>
      <c r="AX94" s="6">
        <f t="shared" si="56"/>
        <v>35.339470770221524</v>
      </c>
      <c r="AY94" s="6">
        <f t="shared" si="56"/>
        <v>37.199442916022662</v>
      </c>
      <c r="AZ94" s="6">
        <f t="shared" si="56"/>
        <v>39.059415061823792</v>
      </c>
      <c r="BA94" s="6">
        <f t="shared" si="56"/>
        <v>40.919387207624922</v>
      </c>
      <c r="BB94" s="6">
        <f t="shared" si="56"/>
        <v>42.779359353426059</v>
      </c>
      <c r="BC94" s="6">
        <f t="shared" si="56"/>
        <v>44.63933149922719</v>
      </c>
      <c r="BD94" s="6">
        <f t="shared" si="56"/>
        <v>46.49930364502832</v>
      </c>
      <c r="BE94" s="6">
        <f t="shared" si="56"/>
        <v>48.359275790829457</v>
      </c>
      <c r="BF94" s="6">
        <f t="shared" si="56"/>
        <v>50.219247936630595</v>
      </c>
      <c r="BG94" s="6">
        <f t="shared" si="56"/>
        <v>52.079220082431725</v>
      </c>
      <c r="BH94" s="6">
        <f t="shared" si="56"/>
        <v>53.939192228232855</v>
      </c>
      <c r="BI94" s="6">
        <f t="shared" si="56"/>
        <v>55.799164374033992</v>
      </c>
      <c r="BJ94" s="6">
        <f t="shared" si="56"/>
        <v>57.659136519835123</v>
      </c>
      <c r="BK94" s="6">
        <f t="shared" si="56"/>
        <v>59.519108665636253</v>
      </c>
      <c r="BL94" s="6">
        <f t="shared" si="56"/>
        <v>61.37908081143739</v>
      </c>
      <c r="BM94" s="6">
        <f t="shared" ref="BM94:BM102" si="61">Y$8/$C94</f>
        <v>63.23905295723852</v>
      </c>
      <c r="BN94" s="6">
        <f t="shared" si="53"/>
        <v>65.099025103039651</v>
      </c>
      <c r="BO94" s="6">
        <f t="shared" si="53"/>
        <v>66.958997248840788</v>
      </c>
      <c r="BP94" s="6">
        <f t="shared" si="53"/>
        <v>68.818969394641925</v>
      </c>
      <c r="BQ94" s="6">
        <f t="shared" si="53"/>
        <v>70.678941540443049</v>
      </c>
      <c r="BR94" s="2">
        <f t="shared" si="36"/>
        <v>1.3032962883532391</v>
      </c>
      <c r="BS94" s="2">
        <f t="shared" si="36"/>
        <v>0.19324213286019146</v>
      </c>
      <c r="BT94" s="2">
        <f t="shared" si="36"/>
        <v>2.871748423369791E-2</v>
      </c>
      <c r="BU94" s="2">
        <f t="shared" si="36"/>
        <v>4.2765044413453296E-3</v>
      </c>
      <c r="BV94" s="2">
        <f t="shared" si="36"/>
        <v>6.3804715343372751E-4</v>
      </c>
      <c r="BW94" s="2">
        <f t="shared" si="36"/>
        <v>9.5360980880163559E-5</v>
      </c>
      <c r="BX94" s="2">
        <f t="shared" si="36"/>
        <v>1.4275240878882167E-5</v>
      </c>
      <c r="BY94" s="2">
        <f t="shared" si="36"/>
        <v>2.1401215212407286E-6</v>
      </c>
      <c r="BZ94" s="2">
        <f t="shared" si="57"/>
        <v>3.2128383905452068E-7</v>
      </c>
      <c r="CA94" s="2">
        <f t="shared" si="57"/>
        <v>4.8293972293571323E-8</v>
      </c>
      <c r="CB94" s="2">
        <f t="shared" si="57"/>
        <v>7.267967745889698E-9</v>
      </c>
      <c r="CC94" s="2">
        <f t="shared" si="57"/>
        <v>1.095002694737854E-9</v>
      </c>
      <c r="CD94" s="2">
        <f t="shared" si="57"/>
        <v>1.651463090983699E-10</v>
      </c>
      <c r="CE94" s="2">
        <f t="shared" si="57"/>
        <v>2.4931375028071531E-11</v>
      </c>
      <c r="CF94" s="2">
        <f t="shared" si="50"/>
        <v>3.7672283911577395E-12</v>
      </c>
      <c r="CG94" s="2">
        <f t="shared" si="50"/>
        <v>5.6973502291160332E-13</v>
      </c>
      <c r="CH94" s="2">
        <f t="shared" si="50"/>
        <v>8.6233889962468897E-14</v>
      </c>
      <c r="CI94" s="2">
        <f t="shared" si="50"/>
        <v>1.3062241732934978E-14</v>
      </c>
      <c r="CJ94" s="2">
        <f t="shared" si="50"/>
        <v>1.9800414270014279E-15</v>
      </c>
      <c r="CK94" s="2">
        <f t="shared" si="50"/>
        <v>3.0035245937912736E-16</v>
      </c>
    </row>
    <row r="95" spans="1:89" x14ac:dyDescent="0.25">
      <c r="A95" s="5">
        <f t="shared" si="54"/>
        <v>123</v>
      </c>
      <c r="B95" s="5">
        <f t="shared" si="55"/>
        <v>271</v>
      </c>
      <c r="C95" s="8">
        <f t="shared" si="45"/>
        <v>544.16000000000008</v>
      </c>
      <c r="D95" s="2">
        <f t="shared" si="51"/>
        <v>6.3291139240506327E-14</v>
      </c>
      <c r="E95" s="2">
        <f t="shared" si="46"/>
        <v>0.97664220813236025</v>
      </c>
      <c r="F95" s="2">
        <f t="shared" si="52"/>
        <v>5.5487693813938144</v>
      </c>
      <c r="G95" s="7">
        <f t="shared" si="47"/>
        <v>0.74419667499087916</v>
      </c>
      <c r="H95" s="10"/>
      <c r="I95" s="6">
        <f t="shared" si="48"/>
        <v>271</v>
      </c>
      <c r="J95" s="2">
        <f t="shared" si="60"/>
        <v>0</v>
      </c>
      <c r="K95" s="2">
        <f t="shared" si="60"/>
        <v>0</v>
      </c>
      <c r="L95" s="2">
        <f t="shared" si="60"/>
        <v>0.01</v>
      </c>
      <c r="M95" s="2">
        <f t="shared" si="60"/>
        <v>0.02</v>
      </c>
      <c r="N95" s="2">
        <f t="shared" si="60"/>
        <v>0.02</v>
      </c>
      <c r="O95" s="2">
        <f t="shared" si="60"/>
        <v>0.03</v>
      </c>
      <c r="P95" s="2">
        <f t="shared" si="60"/>
        <v>7.0000000000000007E-2</v>
      </c>
      <c r="Q95" s="2">
        <f t="shared" si="60"/>
        <v>0.08</v>
      </c>
      <c r="R95" s="2">
        <f t="shared" si="60"/>
        <v>0.15</v>
      </c>
      <c r="S95" s="2">
        <f t="shared" si="60"/>
        <v>0.13</v>
      </c>
      <c r="T95" s="2">
        <f t="shared" si="60"/>
        <v>0.11</v>
      </c>
      <c r="U95" s="2">
        <f t="shared" si="60"/>
        <v>0.08</v>
      </c>
      <c r="V95" s="2">
        <f t="shared" si="60"/>
        <v>7.0000000000000007E-2</v>
      </c>
      <c r="W95" s="2">
        <f t="shared" si="60"/>
        <v>0.06</v>
      </c>
      <c r="X95" s="2">
        <f t="shared" si="60"/>
        <v>0.06</v>
      </c>
      <c r="Y95" s="2">
        <f t="shared" si="44"/>
        <v>4.9999874665912145E-2</v>
      </c>
      <c r="Z95" s="2">
        <f t="shared" si="44"/>
        <v>3.0129359190907191E-2</v>
      </c>
      <c r="AA95" s="2">
        <f t="shared" si="44"/>
        <v>6.5129742755407564E-3</v>
      </c>
      <c r="AB95" s="2">
        <f t="shared" si="44"/>
        <v>0</v>
      </c>
      <c r="AC95" s="2">
        <f t="shared" si="44"/>
        <v>0</v>
      </c>
      <c r="AD95" s="2">
        <f t="shared" si="59"/>
        <v>25292551757733.355</v>
      </c>
      <c r="AE95" s="2">
        <f t="shared" si="59"/>
        <v>3788874572018.2451</v>
      </c>
      <c r="AF95" s="2">
        <f t="shared" si="59"/>
        <v>568870257793.38635</v>
      </c>
      <c r="AG95" s="2">
        <f t="shared" si="59"/>
        <v>85588175659.09343</v>
      </c>
      <c r="AH95" s="2">
        <f t="shared" si="59"/>
        <v>12901352699.871799</v>
      </c>
      <c r="AI95" s="2">
        <f t="shared" si="59"/>
        <v>1948096572.5377913</v>
      </c>
      <c r="AJ95" s="2">
        <f t="shared" si="59"/>
        <v>294632210.31832212</v>
      </c>
      <c r="AK95" s="2">
        <f t="shared" si="59"/>
        <v>44626410.544862695</v>
      </c>
      <c r="AL95" s="2">
        <f t="shared" si="59"/>
        <v>6768600.9570175931</v>
      </c>
      <c r="AM95" s="2">
        <f t="shared" si="59"/>
        <v>1027919.8570688798</v>
      </c>
      <c r="AN95" s="2">
        <f t="shared" si="59"/>
        <v>156291.5232717818</v>
      </c>
      <c r="AO95" s="2">
        <f t="shared" si="59"/>
        <v>23789.95130179941</v>
      </c>
      <c r="AP95" s="2">
        <f t="shared" si="59"/>
        <v>3624.9582755440042</v>
      </c>
      <c r="AQ95" s="2">
        <f t="shared" si="59"/>
        <v>552.88652222135647</v>
      </c>
      <c r="AR95" s="2">
        <f t="shared" si="59"/>
        <v>84.404815018578148</v>
      </c>
      <c r="AS95" s="2">
        <f t="shared" si="58"/>
        <v>12.896550688521689</v>
      </c>
      <c r="AT95" s="2">
        <f t="shared" si="58"/>
        <v>1.9721225500752593</v>
      </c>
      <c r="AU95" s="2">
        <f t="shared" si="58"/>
        <v>0.3018066510097468</v>
      </c>
      <c r="AV95" s="2">
        <f t="shared" si="58"/>
        <v>4.6221117393129015E-2</v>
      </c>
      <c r="AW95" s="2">
        <f t="shared" si="58"/>
        <v>7.0835724965489771E-3</v>
      </c>
      <c r="AX95" s="6">
        <f t="shared" ref="AX95:BL102" si="62">J$8/$C95</f>
        <v>35.14464128567532</v>
      </c>
      <c r="AY95" s="6">
        <f t="shared" si="62"/>
        <v>36.994359248079284</v>
      </c>
      <c r="AZ95" s="6">
        <f t="shared" si="62"/>
        <v>38.844077210483242</v>
      </c>
      <c r="BA95" s="6">
        <f t="shared" si="62"/>
        <v>40.693795172887206</v>
      </c>
      <c r="BB95" s="6">
        <f t="shared" si="62"/>
        <v>42.543513135291171</v>
      </c>
      <c r="BC95" s="6">
        <f t="shared" si="62"/>
        <v>44.393231097695136</v>
      </c>
      <c r="BD95" s="6">
        <f t="shared" si="62"/>
        <v>46.2429490600991</v>
      </c>
      <c r="BE95" s="6">
        <f t="shared" si="62"/>
        <v>48.092667022503065</v>
      </c>
      <c r="BF95" s="6">
        <f t="shared" si="62"/>
        <v>49.942384984907036</v>
      </c>
      <c r="BG95" s="6">
        <f t="shared" si="62"/>
        <v>51.792102947311001</v>
      </c>
      <c r="BH95" s="6">
        <f t="shared" si="62"/>
        <v>53.641820909714959</v>
      </c>
      <c r="BI95" s="6">
        <f t="shared" si="62"/>
        <v>55.491538872118923</v>
      </c>
      <c r="BJ95" s="6">
        <f t="shared" si="62"/>
        <v>57.341256834522888</v>
      </c>
      <c r="BK95" s="6">
        <f t="shared" si="62"/>
        <v>59.190974796926852</v>
      </c>
      <c r="BL95" s="6">
        <f t="shared" si="62"/>
        <v>61.040692759330817</v>
      </c>
      <c r="BM95" s="6">
        <f t="shared" si="61"/>
        <v>62.890410721734781</v>
      </c>
      <c r="BN95" s="6">
        <f t="shared" si="53"/>
        <v>64.740128684138739</v>
      </c>
      <c r="BO95" s="6">
        <f t="shared" si="53"/>
        <v>66.589846646542711</v>
      </c>
      <c r="BP95" s="6">
        <f t="shared" si="53"/>
        <v>68.439564608946668</v>
      </c>
      <c r="BQ95" s="6">
        <f t="shared" si="53"/>
        <v>70.28928257135064</v>
      </c>
      <c r="BR95" s="2">
        <f t="shared" si="36"/>
        <v>1.6007944150465405</v>
      </c>
      <c r="BS95" s="2">
        <f t="shared" si="36"/>
        <v>0.23980218810242468</v>
      </c>
      <c r="BT95" s="2">
        <f t="shared" si="36"/>
        <v>3.6004446695784079E-2</v>
      </c>
      <c r="BU95" s="2">
        <f t="shared" si="36"/>
        <v>5.4169731429806007E-3</v>
      </c>
      <c r="BV95" s="2">
        <f t="shared" si="36"/>
        <v>8.165413101184685E-4</v>
      </c>
      <c r="BW95" s="2">
        <f t="shared" si="36"/>
        <v>1.2329725142644249E-4</v>
      </c>
      <c r="BX95" s="2">
        <f t="shared" si="36"/>
        <v>1.8647608247995071E-5</v>
      </c>
      <c r="BY95" s="2">
        <f t="shared" si="36"/>
        <v>2.8244563635989044E-6</v>
      </c>
      <c r="BZ95" s="2">
        <f t="shared" si="57"/>
        <v>4.2839246563402495E-7</v>
      </c>
      <c r="CA95" s="2">
        <f t="shared" si="57"/>
        <v>6.5058218801827827E-8</v>
      </c>
      <c r="CB95" s="2">
        <f t="shared" si="57"/>
        <v>9.8918685615051762E-9</v>
      </c>
      <c r="CC95" s="2">
        <f t="shared" si="57"/>
        <v>1.5056931203670509E-9</v>
      </c>
      <c r="CD95" s="2">
        <f t="shared" si="57"/>
        <v>2.2942773895848129E-10</v>
      </c>
      <c r="CE95" s="2">
        <f t="shared" si="57"/>
        <v>3.4992817862111168E-11</v>
      </c>
      <c r="CF95" s="2">
        <f t="shared" si="50"/>
        <v>5.342076899910009E-12</v>
      </c>
      <c r="CG95" s="2">
        <f t="shared" si="50"/>
        <v>8.1623738534947396E-13</v>
      </c>
      <c r="CH95" s="2">
        <f t="shared" si="50"/>
        <v>1.2481788291615565E-13</v>
      </c>
      <c r="CI95" s="2">
        <f t="shared" si="50"/>
        <v>1.9101686772768785E-14</v>
      </c>
      <c r="CJ95" s="2">
        <f t="shared" si="50"/>
        <v>2.9253871767803172E-15</v>
      </c>
      <c r="CK95" s="2">
        <f t="shared" si="50"/>
        <v>4.4832737319930233E-16</v>
      </c>
    </row>
    <row r="96" spans="1:89" x14ac:dyDescent="0.25">
      <c r="A96" s="5">
        <f t="shared" si="54"/>
        <v>124.5</v>
      </c>
      <c r="B96" s="5">
        <f t="shared" si="55"/>
        <v>274</v>
      </c>
      <c r="C96" s="8">
        <f t="shared" si="45"/>
        <v>547.16000000000008</v>
      </c>
      <c r="D96" s="2">
        <f t="shared" si="51"/>
        <v>6.3291139240506327E-14</v>
      </c>
      <c r="E96" s="2">
        <f t="shared" si="46"/>
        <v>0.9818531790383016</v>
      </c>
      <c r="F96" s="2">
        <f t="shared" si="52"/>
        <v>5.6567909555410365</v>
      </c>
      <c r="G96" s="7">
        <f t="shared" si="47"/>
        <v>0.75257012985717153</v>
      </c>
      <c r="H96" s="10"/>
      <c r="I96" s="6">
        <f t="shared" si="48"/>
        <v>274</v>
      </c>
      <c r="J96" s="2">
        <f t="shared" si="60"/>
        <v>0</v>
      </c>
      <c r="K96" s="2">
        <f t="shared" si="60"/>
        <v>0</v>
      </c>
      <c r="L96" s="2">
        <f t="shared" si="60"/>
        <v>0.01</v>
      </c>
      <c r="M96" s="2">
        <f t="shared" si="60"/>
        <v>0.02</v>
      </c>
      <c r="N96" s="2">
        <f t="shared" si="60"/>
        <v>0.02</v>
      </c>
      <c r="O96" s="2">
        <f t="shared" si="60"/>
        <v>0.03</v>
      </c>
      <c r="P96" s="2">
        <f t="shared" si="60"/>
        <v>7.0000000000000007E-2</v>
      </c>
      <c r="Q96" s="2">
        <f t="shared" si="60"/>
        <v>0.08</v>
      </c>
      <c r="R96" s="2">
        <f t="shared" si="60"/>
        <v>0.15</v>
      </c>
      <c r="S96" s="2">
        <f t="shared" si="60"/>
        <v>0.13</v>
      </c>
      <c r="T96" s="2">
        <f t="shared" si="60"/>
        <v>0.11</v>
      </c>
      <c r="U96" s="2">
        <f t="shared" si="60"/>
        <v>0.08</v>
      </c>
      <c r="V96" s="2">
        <f t="shared" si="60"/>
        <v>7.0000000000000007E-2</v>
      </c>
      <c r="W96" s="2">
        <f t="shared" si="60"/>
        <v>0.06</v>
      </c>
      <c r="X96" s="2">
        <f t="shared" si="60"/>
        <v>0.06</v>
      </c>
      <c r="Y96" s="2">
        <f t="shared" si="44"/>
        <v>4.999999949198114E-2</v>
      </c>
      <c r="Z96" s="2">
        <f t="shared" si="44"/>
        <v>3.2961498180307115E-2</v>
      </c>
      <c r="AA96" s="2">
        <f t="shared" si="44"/>
        <v>8.8916813660132408E-3</v>
      </c>
      <c r="AB96" s="2">
        <f t="shared" si="44"/>
        <v>0</v>
      </c>
      <c r="AC96" s="2">
        <f t="shared" si="44"/>
        <v>0</v>
      </c>
      <c r="AD96" s="2">
        <f t="shared" si="59"/>
        <v>30997799698641.461</v>
      </c>
      <c r="AE96" s="2">
        <f t="shared" si="59"/>
        <v>4690925400690.5762</v>
      </c>
      <c r="AF96" s="2">
        <f t="shared" si="59"/>
        <v>711493796554.54663</v>
      </c>
      <c r="AG96" s="2">
        <f t="shared" si="59"/>
        <v>108138620683.74812</v>
      </c>
      <c r="AH96" s="2">
        <f t="shared" si="59"/>
        <v>16466871547.390533</v>
      </c>
      <c r="AI96" s="2">
        <f t="shared" si="59"/>
        <v>2511856322.7817249</v>
      </c>
      <c r="AJ96" s="2">
        <f t="shared" si="59"/>
        <v>383771486.88539791</v>
      </c>
      <c r="AK96" s="2">
        <f t="shared" si="59"/>
        <v>58720851.446404718</v>
      </c>
      <c r="AL96" s="2">
        <f t="shared" si="59"/>
        <v>8997191.6309074201</v>
      </c>
      <c r="AM96" s="2">
        <f t="shared" si="59"/>
        <v>1380304.0929476665</v>
      </c>
      <c r="AN96" s="2">
        <f t="shared" si="59"/>
        <v>212010.91169738967</v>
      </c>
      <c r="AO96" s="2">
        <f t="shared" si="59"/>
        <v>32600.438316903717</v>
      </c>
      <c r="AP96" s="2">
        <f t="shared" si="59"/>
        <v>5018.1060778135979</v>
      </c>
      <c r="AQ96" s="2">
        <f t="shared" si="59"/>
        <v>773.17824331857139</v>
      </c>
      <c r="AR96" s="2">
        <f t="shared" si="59"/>
        <v>119.23877589977208</v>
      </c>
      <c r="AS96" s="2">
        <f t="shared" si="58"/>
        <v>18.404770264138037</v>
      </c>
      <c r="AT96" s="2">
        <f t="shared" si="58"/>
        <v>2.8431329255499529</v>
      </c>
      <c r="AU96" s="2">
        <f t="shared" si="58"/>
        <v>0.43954000097290069</v>
      </c>
      <c r="AV96" s="2">
        <f t="shared" si="58"/>
        <v>6.8001153209663184E-2</v>
      </c>
      <c r="AW96" s="2">
        <f t="shared" si="58"/>
        <v>1.0527720168460359E-2</v>
      </c>
      <c r="AX96" s="6">
        <f t="shared" si="62"/>
        <v>34.951948245509691</v>
      </c>
      <c r="AY96" s="6">
        <f t="shared" si="62"/>
        <v>36.791524468957569</v>
      </c>
      <c r="AZ96" s="6">
        <f t="shared" si="62"/>
        <v>38.631100692405447</v>
      </c>
      <c r="BA96" s="6">
        <f t="shared" si="62"/>
        <v>40.470676915853325</v>
      </c>
      <c r="BB96" s="6">
        <f t="shared" si="62"/>
        <v>42.310253139301203</v>
      </c>
      <c r="BC96" s="6">
        <f t="shared" si="62"/>
        <v>44.149829362749081</v>
      </c>
      <c r="BD96" s="6">
        <f t="shared" si="62"/>
        <v>45.989405586196959</v>
      </c>
      <c r="BE96" s="6">
        <f t="shared" si="62"/>
        <v>47.828981809644837</v>
      </c>
      <c r="BF96" s="6">
        <f t="shared" si="62"/>
        <v>49.668558033092715</v>
      </c>
      <c r="BG96" s="6">
        <f t="shared" si="62"/>
        <v>51.508134256540593</v>
      </c>
      <c r="BH96" s="6">
        <f t="shared" si="62"/>
        <v>53.347710479988471</v>
      </c>
      <c r="BI96" s="6">
        <f t="shared" si="62"/>
        <v>55.187286703436349</v>
      </c>
      <c r="BJ96" s="6">
        <f t="shared" si="62"/>
        <v>57.026862926884228</v>
      </c>
      <c r="BK96" s="6">
        <f t="shared" si="62"/>
        <v>58.866439150332106</v>
      </c>
      <c r="BL96" s="6">
        <f t="shared" si="62"/>
        <v>60.706015373779984</v>
      </c>
      <c r="BM96" s="6">
        <f t="shared" si="61"/>
        <v>62.545591597227862</v>
      </c>
      <c r="BN96" s="6">
        <f t="shared" si="53"/>
        <v>64.385167820675747</v>
      </c>
      <c r="BO96" s="6">
        <f t="shared" si="53"/>
        <v>66.224744044123625</v>
      </c>
      <c r="BP96" s="6">
        <f t="shared" si="53"/>
        <v>68.064320267571503</v>
      </c>
      <c r="BQ96" s="6">
        <f t="shared" si="53"/>
        <v>69.903896491019381</v>
      </c>
      <c r="BR96" s="2">
        <f t="shared" si="36"/>
        <v>1.9618860568761674</v>
      </c>
      <c r="BS96" s="2">
        <f t="shared" si="36"/>
        <v>0.29689401270193932</v>
      </c>
      <c r="BT96" s="2">
        <f t="shared" si="36"/>
        <v>4.5031252946490428E-2</v>
      </c>
      <c r="BU96" s="2">
        <f t="shared" si="36"/>
        <v>6.8442164989714043E-3</v>
      </c>
      <c r="BV96" s="2">
        <f t="shared" si="36"/>
        <v>1.0422070599614263E-3</v>
      </c>
      <c r="BW96" s="2">
        <f t="shared" si="36"/>
        <v>1.5897824827732437E-4</v>
      </c>
      <c r="BX96" s="2">
        <f t="shared" si="36"/>
        <v>2.4289334612999866E-5</v>
      </c>
      <c r="BY96" s="2">
        <f t="shared" si="36"/>
        <v>3.716509585215488E-6</v>
      </c>
      <c r="BZ96" s="2">
        <f t="shared" si="57"/>
        <v>5.6944250828527978E-7</v>
      </c>
      <c r="CA96" s="2">
        <f t="shared" si="57"/>
        <v>8.7361018540991549E-8</v>
      </c>
      <c r="CB96" s="2">
        <f t="shared" si="57"/>
        <v>1.3418412132746182E-8</v>
      </c>
      <c r="CC96" s="2">
        <f t="shared" si="57"/>
        <v>2.0633188808166906E-9</v>
      </c>
      <c r="CD96" s="2">
        <f t="shared" si="57"/>
        <v>3.1760165049453151E-10</v>
      </c>
      <c r="CE96" s="2">
        <f t="shared" si="57"/>
        <v>4.8935331855605783E-11</v>
      </c>
      <c r="CF96" s="2">
        <f t="shared" si="50"/>
        <v>7.5467579683400047E-12</v>
      </c>
      <c r="CG96" s="2">
        <f t="shared" si="50"/>
        <v>1.164858877477091E-12</v>
      </c>
      <c r="CH96" s="2">
        <f t="shared" si="50"/>
        <v>1.7994512187025017E-13</v>
      </c>
      <c r="CI96" s="2">
        <f t="shared" si="50"/>
        <v>2.7818987403348144E-14</v>
      </c>
      <c r="CJ96" s="2">
        <f t="shared" si="50"/>
        <v>4.3038704563077959E-15</v>
      </c>
      <c r="CK96" s="2">
        <f t="shared" si="50"/>
        <v>6.6631140306711133E-16</v>
      </c>
    </row>
    <row r="97" spans="1:89" x14ac:dyDescent="0.25">
      <c r="A97" s="5">
        <f t="shared" si="54"/>
        <v>126</v>
      </c>
      <c r="B97" s="5">
        <f t="shared" si="55"/>
        <v>277</v>
      </c>
      <c r="C97" s="8">
        <f t="shared" si="45"/>
        <v>550.16000000000008</v>
      </c>
      <c r="D97" s="2">
        <f t="shared" si="51"/>
        <v>6.3291139240506327E-14</v>
      </c>
      <c r="E97" s="2">
        <f t="shared" si="46"/>
        <v>0.98619518765343372</v>
      </c>
      <c r="F97" s="2">
        <f t="shared" si="52"/>
        <v>5.7484036738021773</v>
      </c>
      <c r="G97" s="7">
        <f t="shared" si="47"/>
        <v>0.75954725827030589</v>
      </c>
      <c r="H97" s="10"/>
      <c r="I97" s="6">
        <f t="shared" si="48"/>
        <v>277</v>
      </c>
      <c r="J97" s="2">
        <f t="shared" si="60"/>
        <v>0</v>
      </c>
      <c r="K97" s="2">
        <f t="shared" si="60"/>
        <v>0</v>
      </c>
      <c r="L97" s="2">
        <f t="shared" si="60"/>
        <v>0.01</v>
      </c>
      <c r="M97" s="2">
        <f t="shared" si="60"/>
        <v>0.02</v>
      </c>
      <c r="N97" s="2">
        <f t="shared" si="60"/>
        <v>0.02</v>
      </c>
      <c r="O97" s="2">
        <f t="shared" si="60"/>
        <v>0.03</v>
      </c>
      <c r="P97" s="2">
        <f t="shared" si="60"/>
        <v>7.0000000000000007E-2</v>
      </c>
      <c r="Q97" s="2">
        <f t="shared" si="60"/>
        <v>0.08</v>
      </c>
      <c r="R97" s="2">
        <f t="shared" si="60"/>
        <v>0.15</v>
      </c>
      <c r="S97" s="2">
        <f t="shared" si="60"/>
        <v>0.13</v>
      </c>
      <c r="T97" s="2">
        <f t="shared" si="60"/>
        <v>0.11</v>
      </c>
      <c r="U97" s="2">
        <f t="shared" si="60"/>
        <v>0.08</v>
      </c>
      <c r="V97" s="2">
        <f t="shared" si="60"/>
        <v>7.0000000000000007E-2</v>
      </c>
      <c r="W97" s="2">
        <f t="shared" si="60"/>
        <v>0.06</v>
      </c>
      <c r="X97" s="2">
        <f t="shared" si="60"/>
        <v>0.06</v>
      </c>
      <c r="Y97" s="2">
        <f t="shared" si="44"/>
        <v>4.9999999999783495E-2</v>
      </c>
      <c r="Z97" s="2">
        <f t="shared" si="44"/>
        <v>3.4409865603772842E-2</v>
      </c>
      <c r="AA97" s="2">
        <f t="shared" si="44"/>
        <v>1.1785322049877291E-2</v>
      </c>
      <c r="AB97" s="2">
        <f t="shared" si="44"/>
        <v>0</v>
      </c>
      <c r="AC97" s="2">
        <f t="shared" si="44"/>
        <v>0</v>
      </c>
      <c r="AD97" s="2">
        <f t="shared" si="59"/>
        <v>37907956467222.43</v>
      </c>
      <c r="AE97" s="2">
        <f t="shared" si="59"/>
        <v>5794554729128.4395</v>
      </c>
      <c r="AF97" s="2">
        <f t="shared" si="59"/>
        <v>887757218364.95898</v>
      </c>
      <c r="AG97" s="2">
        <f t="shared" si="59"/>
        <v>136290331399.96371</v>
      </c>
      <c r="AH97" s="2">
        <f t="shared" si="59"/>
        <v>20963127393.564369</v>
      </c>
      <c r="AI97" s="2">
        <f t="shared" si="59"/>
        <v>3229982684.685533</v>
      </c>
      <c r="AJ97" s="2">
        <f t="shared" si="59"/>
        <v>498469092.8072021</v>
      </c>
      <c r="AK97" s="2">
        <f t="shared" si="59"/>
        <v>77040260.69998318</v>
      </c>
      <c r="AL97" s="2">
        <f t="shared" si="59"/>
        <v>11923177.366266614</v>
      </c>
      <c r="AM97" s="2">
        <f t="shared" si="59"/>
        <v>1847647.9852120331</v>
      </c>
      <c r="AN97" s="2">
        <f t="shared" si="59"/>
        <v>286656.5720057913</v>
      </c>
      <c r="AO97" s="2">
        <f t="shared" si="59"/>
        <v>44523.181304966158</v>
      </c>
      <c r="AP97" s="2">
        <f t="shared" si="59"/>
        <v>6922.4764866014339</v>
      </c>
      <c r="AQ97" s="2">
        <f t="shared" si="59"/>
        <v>1077.3579873113233</v>
      </c>
      <c r="AR97" s="2">
        <f t="shared" si="59"/>
        <v>167.82495845455475</v>
      </c>
      <c r="AS97" s="2">
        <f t="shared" si="58"/>
        <v>26.165434356879373</v>
      </c>
      <c r="AT97" s="2">
        <f t="shared" si="58"/>
        <v>4.0827530392965032</v>
      </c>
      <c r="AU97" s="2">
        <f t="shared" si="58"/>
        <v>0.63754764713366852</v>
      </c>
      <c r="AV97" s="2">
        <f t="shared" si="58"/>
        <v>9.9629677186172813E-2</v>
      </c>
      <c r="AW97" s="2">
        <f t="shared" si="58"/>
        <v>1.5579908188330721E-2</v>
      </c>
      <c r="AX97" s="6">
        <f t="shared" si="62"/>
        <v>34.761356699892907</v>
      </c>
      <c r="AY97" s="6">
        <f t="shared" si="62"/>
        <v>36.590901789360956</v>
      </c>
      <c r="AZ97" s="6">
        <f t="shared" si="62"/>
        <v>38.420446878828997</v>
      </c>
      <c r="BA97" s="6">
        <f t="shared" si="62"/>
        <v>40.249991968297046</v>
      </c>
      <c r="BB97" s="6">
        <f t="shared" si="62"/>
        <v>42.079537057765094</v>
      </c>
      <c r="BC97" s="6">
        <f t="shared" si="62"/>
        <v>43.909082147233143</v>
      </c>
      <c r="BD97" s="6">
        <f t="shared" si="62"/>
        <v>45.738627236701191</v>
      </c>
      <c r="BE97" s="6">
        <f t="shared" si="62"/>
        <v>47.56817232616924</v>
      </c>
      <c r="BF97" s="6">
        <f t="shared" si="62"/>
        <v>49.397717415637288</v>
      </c>
      <c r="BG97" s="6">
        <f t="shared" si="62"/>
        <v>51.227262505105337</v>
      </c>
      <c r="BH97" s="6">
        <f t="shared" si="62"/>
        <v>53.056807594573385</v>
      </c>
      <c r="BI97" s="6">
        <f t="shared" si="62"/>
        <v>54.886352684041434</v>
      </c>
      <c r="BJ97" s="6">
        <f t="shared" si="62"/>
        <v>56.715897773509482</v>
      </c>
      <c r="BK97" s="6">
        <f t="shared" si="62"/>
        <v>58.545442862977524</v>
      </c>
      <c r="BL97" s="6">
        <f t="shared" si="62"/>
        <v>60.374987952445572</v>
      </c>
      <c r="BM97" s="6">
        <f t="shared" si="61"/>
        <v>62.204533041913621</v>
      </c>
      <c r="BN97" s="6">
        <f t="shared" si="53"/>
        <v>64.034078131381662</v>
      </c>
      <c r="BO97" s="6">
        <f t="shared" si="53"/>
        <v>65.863623220849718</v>
      </c>
      <c r="BP97" s="6">
        <f t="shared" si="53"/>
        <v>67.693168310317759</v>
      </c>
      <c r="BQ97" s="6">
        <f t="shared" si="53"/>
        <v>69.522713399785815</v>
      </c>
      <c r="BR97" s="2">
        <f t="shared" si="36"/>
        <v>2.3992377510901526</v>
      </c>
      <c r="BS97" s="2">
        <f t="shared" si="36"/>
        <v>0.36674397019800664</v>
      </c>
      <c r="BT97" s="2">
        <f t="shared" si="36"/>
        <v>5.6187165719301338E-2</v>
      </c>
      <c r="BU97" s="2">
        <f t="shared" si="36"/>
        <v>8.6259703417698591E-3</v>
      </c>
      <c r="BV97" s="2">
        <f t="shared" si="36"/>
        <v>1.3267802147825551E-3</v>
      </c>
      <c r="BW97" s="2">
        <f t="shared" si="36"/>
        <v>2.0442928384085653E-4</v>
      </c>
      <c r="BX97" s="2">
        <f t="shared" si="36"/>
        <v>3.1548676759949496E-5</v>
      </c>
      <c r="BY97" s="2">
        <f t="shared" si="36"/>
        <v>4.8759658670875429E-6</v>
      </c>
      <c r="BZ97" s="2">
        <f t="shared" si="57"/>
        <v>7.546314788776338E-7</v>
      </c>
      <c r="CA97" s="2">
        <f t="shared" si="57"/>
        <v>1.1693974589949576E-7</v>
      </c>
      <c r="CB97" s="2">
        <f t="shared" si="57"/>
        <v>1.8142821013024764E-8</v>
      </c>
      <c r="CC97" s="2">
        <f t="shared" si="57"/>
        <v>2.8179228674029208E-9</v>
      </c>
      <c r="CD97" s="2">
        <f t="shared" si="57"/>
        <v>4.3813142320262235E-10</v>
      </c>
      <c r="CE97" s="2">
        <f t="shared" si="57"/>
        <v>6.8187214386792608E-11</v>
      </c>
      <c r="CF97" s="2">
        <f t="shared" si="50"/>
        <v>1.0621832813579415E-11</v>
      </c>
      <c r="CG97" s="2">
        <f t="shared" si="50"/>
        <v>1.6560401491695805E-12</v>
      </c>
      <c r="CH97" s="2">
        <f t="shared" si="50"/>
        <v>2.5840209109471538E-13</v>
      </c>
      <c r="CI97" s="2">
        <f t="shared" si="50"/>
        <v>4.0351116907194207E-14</v>
      </c>
      <c r="CJ97" s="2">
        <f t="shared" si="50"/>
        <v>6.3056757712767599E-15</v>
      </c>
      <c r="CK97" s="2">
        <f t="shared" si="50"/>
        <v>9.8607013850194431E-16</v>
      </c>
    </row>
    <row r="98" spans="1:89" x14ac:dyDescent="0.25">
      <c r="A98" s="5">
        <f t="shared" si="54"/>
        <v>127.5</v>
      </c>
      <c r="B98" s="5">
        <f t="shared" si="55"/>
        <v>280</v>
      </c>
      <c r="C98" s="8">
        <f t="shared" si="45"/>
        <v>553.16000000000008</v>
      </c>
      <c r="D98" s="2">
        <f t="shared" si="51"/>
        <v>6.3291139240506327E-14</v>
      </c>
      <c r="E98" s="2">
        <f t="shared" si="46"/>
        <v>0.98994604620950977</v>
      </c>
      <c r="F98" s="2">
        <f t="shared" si="52"/>
        <v>5.8287371874586311</v>
      </c>
      <c r="G98" s="7">
        <f t="shared" si="47"/>
        <v>0.76557447381152877</v>
      </c>
      <c r="H98" s="10"/>
      <c r="I98" s="6">
        <f t="shared" si="48"/>
        <v>280</v>
      </c>
      <c r="J98" s="2">
        <f t="shared" si="60"/>
        <v>0</v>
      </c>
      <c r="K98" s="2">
        <f t="shared" si="60"/>
        <v>0</v>
      </c>
      <c r="L98" s="2">
        <f t="shared" si="60"/>
        <v>0.01</v>
      </c>
      <c r="M98" s="2">
        <f t="shared" si="60"/>
        <v>0.02</v>
      </c>
      <c r="N98" s="2">
        <f t="shared" si="60"/>
        <v>0.02</v>
      </c>
      <c r="O98" s="2">
        <f t="shared" si="60"/>
        <v>0.03</v>
      </c>
      <c r="P98" s="2">
        <f t="shared" si="60"/>
        <v>7.0000000000000007E-2</v>
      </c>
      <c r="Q98" s="2">
        <f t="shared" si="60"/>
        <v>0.08</v>
      </c>
      <c r="R98" s="2">
        <f t="shared" si="60"/>
        <v>0.15</v>
      </c>
      <c r="S98" s="2">
        <f t="shared" si="60"/>
        <v>0.13</v>
      </c>
      <c r="T98" s="2">
        <f t="shared" si="60"/>
        <v>0.11</v>
      </c>
      <c r="U98" s="2">
        <f t="shared" si="60"/>
        <v>0.08</v>
      </c>
      <c r="V98" s="2">
        <f t="shared" si="60"/>
        <v>7.0000000000000007E-2</v>
      </c>
      <c r="W98" s="2">
        <f t="shared" si="60"/>
        <v>0.06</v>
      </c>
      <c r="X98" s="2">
        <f t="shared" si="60"/>
        <v>0.06</v>
      </c>
      <c r="Y98" s="2">
        <f t="shared" si="44"/>
        <v>4.9999999999999996E-2</v>
      </c>
      <c r="Z98" s="2">
        <f t="shared" si="44"/>
        <v>3.4898213133052185E-2</v>
      </c>
      <c r="AA98" s="2">
        <f t="shared" si="44"/>
        <v>1.5047833076457372E-2</v>
      </c>
      <c r="AB98" s="2">
        <f t="shared" si="44"/>
        <v>0</v>
      </c>
      <c r="AC98" s="2">
        <f t="shared" si="44"/>
        <v>0</v>
      </c>
      <c r="AD98" s="2">
        <f t="shared" si="59"/>
        <v>46260071250149.914</v>
      </c>
      <c r="AE98" s="2">
        <f t="shared" si="59"/>
        <v>7141850766957.4766</v>
      </c>
      <c r="AF98" s="2">
        <f t="shared" si="59"/>
        <v>1105093965892.4917</v>
      </c>
      <c r="AG98" s="2">
        <f t="shared" si="59"/>
        <v>171349922507.23102</v>
      </c>
      <c r="AH98" s="2">
        <f t="shared" si="59"/>
        <v>26618797664.437416</v>
      </c>
      <c r="AI98" s="2">
        <f t="shared" si="59"/>
        <v>4142339811.0372829</v>
      </c>
      <c r="AJ98" s="2">
        <f t="shared" si="59"/>
        <v>645649231.03063142</v>
      </c>
      <c r="AK98" s="2">
        <f t="shared" si="59"/>
        <v>100783342.82714596</v>
      </c>
      <c r="AL98" s="2">
        <f t="shared" si="59"/>
        <v>15753439.815424534</v>
      </c>
      <c r="AM98" s="2">
        <f t="shared" si="59"/>
        <v>2465555.5610409323</v>
      </c>
      <c r="AN98" s="2">
        <f t="shared" si="59"/>
        <v>386339.79130403721</v>
      </c>
      <c r="AO98" s="2">
        <f t="shared" si="59"/>
        <v>60604.591797867528</v>
      </c>
      <c r="AP98" s="2">
        <f t="shared" si="59"/>
        <v>9516.8336618209851</v>
      </c>
      <c r="AQ98" s="2">
        <f t="shared" si="59"/>
        <v>1495.8998871114673</v>
      </c>
      <c r="AR98" s="2">
        <f t="shared" si="59"/>
        <v>235.34794766060202</v>
      </c>
      <c r="AS98" s="2">
        <f t="shared" si="58"/>
        <v>37.058946503614102</v>
      </c>
      <c r="AT98" s="2">
        <f t="shared" si="58"/>
        <v>5.840222253048581</v>
      </c>
      <c r="AU98" s="2">
        <f t="shared" si="58"/>
        <v>0.9210855161480298</v>
      </c>
      <c r="AV98" s="2">
        <f t="shared" si="58"/>
        <v>0.14537407929350732</v>
      </c>
      <c r="AW98" s="2">
        <f t="shared" si="58"/>
        <v>2.2960112393030457E-2</v>
      </c>
      <c r="AX98" s="6">
        <f t="shared" si="62"/>
        <v>34.572832457178905</v>
      </c>
      <c r="AY98" s="6">
        <f t="shared" si="62"/>
        <v>36.39245521808305</v>
      </c>
      <c r="AZ98" s="6">
        <f t="shared" si="62"/>
        <v>38.212077978987203</v>
      </c>
      <c r="BA98" s="6">
        <f t="shared" si="62"/>
        <v>40.031700739891356</v>
      </c>
      <c r="BB98" s="6">
        <f t="shared" si="62"/>
        <v>41.851323500795509</v>
      </c>
      <c r="BC98" s="6">
        <f t="shared" si="62"/>
        <v>43.670946261699662</v>
      </c>
      <c r="BD98" s="6">
        <f t="shared" si="62"/>
        <v>45.490569022603815</v>
      </c>
      <c r="BE98" s="6">
        <f t="shared" si="62"/>
        <v>47.310191783507968</v>
      </c>
      <c r="BF98" s="6">
        <f t="shared" si="62"/>
        <v>49.129814544412127</v>
      </c>
      <c r="BG98" s="6">
        <f t="shared" si="62"/>
        <v>50.94943730531628</v>
      </c>
      <c r="BH98" s="6">
        <f t="shared" si="62"/>
        <v>52.769060066220433</v>
      </c>
      <c r="BI98" s="6">
        <f t="shared" si="62"/>
        <v>54.588682827124586</v>
      </c>
      <c r="BJ98" s="6">
        <f t="shared" si="62"/>
        <v>56.408305588028739</v>
      </c>
      <c r="BK98" s="6">
        <f t="shared" si="62"/>
        <v>58.227928348932885</v>
      </c>
      <c r="BL98" s="6">
        <f t="shared" si="62"/>
        <v>60.047551109837038</v>
      </c>
      <c r="BM98" s="6">
        <f t="shared" si="61"/>
        <v>61.86717387074119</v>
      </c>
      <c r="BN98" s="6">
        <f t="shared" si="53"/>
        <v>63.686796631645343</v>
      </c>
      <c r="BO98" s="6">
        <f t="shared" si="53"/>
        <v>65.506419392549503</v>
      </c>
      <c r="BP98" s="6">
        <f t="shared" si="53"/>
        <v>67.326042153453656</v>
      </c>
      <c r="BQ98" s="6">
        <f t="shared" si="53"/>
        <v>69.145664914357809</v>
      </c>
      <c r="BR98" s="2">
        <f t="shared" si="36"/>
        <v>2.9278526107691074</v>
      </c>
      <c r="BS98" s="2">
        <f t="shared" si="36"/>
        <v>0.45201587132642673</v>
      </c>
      <c r="BT98" s="2">
        <f t="shared" si="36"/>
        <v>6.9942656069145182E-2</v>
      </c>
      <c r="BU98" s="2">
        <f t="shared" si="36"/>
        <v>1.0844931804255132E-2</v>
      </c>
      <c r="BV98" s="2">
        <f t="shared" si="36"/>
        <v>1.6847340293947733E-3</v>
      </c>
      <c r="BW98" s="2">
        <f t="shared" si="36"/>
        <v>2.6217340576185336E-4</v>
      </c>
      <c r="BX98" s="2">
        <f t="shared" si="36"/>
        <v>4.0863875381685526E-5</v>
      </c>
      <c r="BY98" s="2">
        <f t="shared" si="36"/>
        <v>6.3786925839965795E-6</v>
      </c>
      <c r="BZ98" s="2">
        <f t="shared" si="57"/>
        <v>9.9705315287497047E-7</v>
      </c>
      <c r="CA98" s="2">
        <f t="shared" si="57"/>
        <v>1.5604782031904635E-7</v>
      </c>
      <c r="CB98" s="2">
        <f t="shared" si="57"/>
        <v>2.4451885525571972E-8</v>
      </c>
      <c r="CC98" s="2">
        <f t="shared" si="57"/>
        <v>3.835733658092881E-9</v>
      </c>
      <c r="CD98" s="2">
        <f t="shared" si="57"/>
        <v>6.0233124441904964E-10</v>
      </c>
      <c r="CE98" s="2">
        <f t="shared" si="57"/>
        <v>9.4677208045029574E-11</v>
      </c>
      <c r="CF98" s="2">
        <f t="shared" si="50"/>
        <v>1.4895439725354558E-11</v>
      </c>
      <c r="CG98" s="2">
        <f t="shared" si="50"/>
        <v>2.3455029432667152E-12</v>
      </c>
      <c r="CH98" s="2">
        <f t="shared" si="50"/>
        <v>3.6963431981320131E-13</v>
      </c>
      <c r="CI98" s="2">
        <f t="shared" si="50"/>
        <v>5.8296551654938587E-14</v>
      </c>
      <c r="CJ98" s="2">
        <f t="shared" si="50"/>
        <v>9.2008910945257787E-15</v>
      </c>
      <c r="CK98" s="2">
        <f t="shared" si="50"/>
        <v>1.4531716704449655E-15</v>
      </c>
    </row>
    <row r="99" spans="1:89" x14ac:dyDescent="0.25">
      <c r="A99" s="5">
        <f t="shared" si="54"/>
        <v>129</v>
      </c>
      <c r="B99" s="5">
        <f t="shared" si="55"/>
        <v>283</v>
      </c>
      <c r="C99" s="8">
        <f t="shared" si="45"/>
        <v>556.16000000000008</v>
      </c>
      <c r="D99" s="2">
        <f t="shared" si="51"/>
        <v>6.3291139240506327E-14</v>
      </c>
      <c r="E99" s="2">
        <f t="shared" si="46"/>
        <v>0.99334991326791344</v>
      </c>
      <c r="F99" s="2">
        <f t="shared" si="52"/>
        <v>5.9026103135247316</v>
      </c>
      <c r="G99" s="7">
        <f t="shared" si="47"/>
        <v>0.77104411232973746</v>
      </c>
      <c r="H99" s="10"/>
      <c r="I99" s="6">
        <f t="shared" si="48"/>
        <v>283</v>
      </c>
      <c r="J99" s="2">
        <f t="shared" si="60"/>
        <v>0</v>
      </c>
      <c r="K99" s="2">
        <f t="shared" si="60"/>
        <v>0</v>
      </c>
      <c r="L99" s="2">
        <f t="shared" si="60"/>
        <v>0.01</v>
      </c>
      <c r="M99" s="2">
        <f t="shared" si="60"/>
        <v>0.02</v>
      </c>
      <c r="N99" s="2">
        <f t="shared" si="60"/>
        <v>0.02</v>
      </c>
      <c r="O99" s="2">
        <f t="shared" si="60"/>
        <v>0.03</v>
      </c>
      <c r="P99" s="2">
        <f t="shared" si="60"/>
        <v>7.0000000000000007E-2</v>
      </c>
      <c r="Q99" s="2">
        <f t="shared" si="60"/>
        <v>0.08</v>
      </c>
      <c r="R99" s="2">
        <f t="shared" si="60"/>
        <v>0.15</v>
      </c>
      <c r="S99" s="2">
        <f t="shared" si="60"/>
        <v>0.13</v>
      </c>
      <c r="T99" s="2">
        <f t="shared" si="60"/>
        <v>0.11</v>
      </c>
      <c r="U99" s="2">
        <f t="shared" si="60"/>
        <v>0.08</v>
      </c>
      <c r="V99" s="2">
        <f t="shared" si="60"/>
        <v>7.0000000000000007E-2</v>
      </c>
      <c r="W99" s="2">
        <f t="shared" si="60"/>
        <v>0.06</v>
      </c>
      <c r="X99" s="2">
        <f t="shared" si="60"/>
        <v>0.06</v>
      </c>
      <c r="Y99" s="2">
        <f t="shared" si="44"/>
        <v>0.05</v>
      </c>
      <c r="Z99" s="2">
        <f t="shared" si="44"/>
        <v>3.4991495301729972E-2</v>
      </c>
      <c r="AA99" s="2">
        <f t="shared" si="44"/>
        <v>1.8358417966183288E-2</v>
      </c>
      <c r="AB99" s="2">
        <f t="shared" si="44"/>
        <v>0</v>
      </c>
      <c r="AC99" s="2">
        <f t="shared" si="44"/>
        <v>0</v>
      </c>
      <c r="AD99" s="2">
        <f t="shared" si="59"/>
        <v>56334370813200.859</v>
      </c>
      <c r="AE99" s="2">
        <f t="shared" si="59"/>
        <v>8783067195519.9512</v>
      </c>
      <c r="AF99" s="2">
        <f t="shared" si="59"/>
        <v>1372468676124.7651</v>
      </c>
      <c r="AG99" s="2">
        <f t="shared" si="59"/>
        <v>214908959962.85535</v>
      </c>
      <c r="AH99" s="2">
        <f t="shared" si="59"/>
        <v>33715223980.297989</v>
      </c>
      <c r="AI99" s="2">
        <f t="shared" si="59"/>
        <v>5298464289.5914402</v>
      </c>
      <c r="AJ99" s="2">
        <f t="shared" si="59"/>
        <v>834002416.91850626</v>
      </c>
      <c r="AK99" s="2">
        <f t="shared" si="59"/>
        <v>131469663.47687557</v>
      </c>
      <c r="AL99" s="2">
        <f t="shared" si="59"/>
        <v>20752865.775105186</v>
      </c>
      <c r="AM99" s="2">
        <f t="shared" si="59"/>
        <v>3280070.2790343687</v>
      </c>
      <c r="AN99" s="2">
        <f t="shared" si="59"/>
        <v>519042.93274543621</v>
      </c>
      <c r="AO99" s="2">
        <f t="shared" si="59"/>
        <v>82225.152022781986</v>
      </c>
      <c r="AP99" s="2">
        <f t="shared" si="59"/>
        <v>13039.375441418759</v>
      </c>
      <c r="AQ99" s="2">
        <f t="shared" si="59"/>
        <v>2069.8165475734581</v>
      </c>
      <c r="AR99" s="2">
        <f t="shared" si="59"/>
        <v>328.85513210161457</v>
      </c>
      <c r="AS99" s="2">
        <f t="shared" si="58"/>
        <v>52.294021484995881</v>
      </c>
      <c r="AT99" s="2">
        <f t="shared" si="58"/>
        <v>8.3224845920277701</v>
      </c>
      <c r="AU99" s="2">
        <f t="shared" si="58"/>
        <v>1.3255256316538866</v>
      </c>
      <c r="AV99" s="2">
        <f t="shared" si="58"/>
        <v>0.21127086595105335</v>
      </c>
      <c r="AW99" s="2">
        <f t="shared" si="58"/>
        <v>3.3696982823602381E-2</v>
      </c>
      <c r="AX99" s="6">
        <f t="shared" si="62"/>
        <v>34.3863420634585</v>
      </c>
      <c r="AY99" s="6">
        <f t="shared" si="62"/>
        <v>36.196149540482637</v>
      </c>
      <c r="AZ99" s="6">
        <f t="shared" si="62"/>
        <v>38.005957017506766</v>
      </c>
      <c r="BA99" s="6">
        <f t="shared" si="62"/>
        <v>39.815764494530896</v>
      </c>
      <c r="BB99" s="6">
        <f t="shared" si="62"/>
        <v>41.625571971555026</v>
      </c>
      <c r="BC99" s="6">
        <f t="shared" si="62"/>
        <v>43.435379448579162</v>
      </c>
      <c r="BD99" s="6">
        <f t="shared" si="62"/>
        <v>45.245186925603292</v>
      </c>
      <c r="BE99" s="6">
        <f t="shared" si="62"/>
        <v>47.054994402627422</v>
      </c>
      <c r="BF99" s="6">
        <f t="shared" si="62"/>
        <v>48.864801879651559</v>
      </c>
      <c r="BG99" s="6">
        <f t="shared" si="62"/>
        <v>50.674609356675688</v>
      </c>
      <c r="BH99" s="6">
        <f t="shared" si="62"/>
        <v>52.484416833699825</v>
      </c>
      <c r="BI99" s="6">
        <f t="shared" si="62"/>
        <v>54.294224310723955</v>
      </c>
      <c r="BJ99" s="6">
        <f t="shared" si="62"/>
        <v>56.104031787748085</v>
      </c>
      <c r="BK99" s="6">
        <f t="shared" si="62"/>
        <v>57.913839264772214</v>
      </c>
      <c r="BL99" s="6">
        <f t="shared" si="62"/>
        <v>59.723646741796351</v>
      </c>
      <c r="BM99" s="6">
        <f t="shared" si="61"/>
        <v>61.533454218820481</v>
      </c>
      <c r="BN99" s="6">
        <f t="shared" si="53"/>
        <v>63.34326169584461</v>
      </c>
      <c r="BO99" s="6">
        <f t="shared" si="53"/>
        <v>65.15306917286874</v>
      </c>
      <c r="BP99" s="6">
        <f t="shared" si="53"/>
        <v>66.962876649892877</v>
      </c>
      <c r="BQ99" s="6">
        <f t="shared" si="53"/>
        <v>68.772684126917</v>
      </c>
      <c r="BR99" s="2">
        <f t="shared" si="36"/>
        <v>3.5654665071647367</v>
      </c>
      <c r="BS99" s="2">
        <f t="shared" si="36"/>
        <v>0.55589032883038081</v>
      </c>
      <c r="BT99" s="2">
        <f t="shared" si="36"/>
        <v>8.6865106083846025E-2</v>
      </c>
      <c r="BU99" s="2">
        <f t="shared" si="36"/>
        <v>1.3601832909041482E-2</v>
      </c>
      <c r="BV99" s="2">
        <f t="shared" si="36"/>
        <v>2.1338749354618981E-3</v>
      </c>
      <c r="BW99" s="2">
        <f t="shared" si="36"/>
        <v>3.3534584111338231E-4</v>
      </c>
      <c r="BX99" s="2">
        <f t="shared" si="36"/>
        <v>5.2784963096107986E-5</v>
      </c>
      <c r="BY99" s="2">
        <f t="shared" si="36"/>
        <v>8.3208647770174411E-6</v>
      </c>
      <c r="BZ99" s="2">
        <f t="shared" si="57"/>
        <v>1.3134725174117206E-6</v>
      </c>
      <c r="CA99" s="2">
        <f t="shared" si="57"/>
        <v>2.0759938474901066E-7</v>
      </c>
      <c r="CB99" s="2">
        <f t="shared" si="57"/>
        <v>3.2850818528192159E-8</v>
      </c>
      <c r="CC99" s="2">
        <f t="shared" si="57"/>
        <v>5.2041235457456946E-9</v>
      </c>
      <c r="CD99" s="2">
        <f t="shared" si="57"/>
        <v>8.2527692667207325E-10</v>
      </c>
      <c r="CE99" s="2">
        <f t="shared" si="57"/>
        <v>1.3100104731477583E-10</v>
      </c>
      <c r="CF99" s="2">
        <f t="shared" si="50"/>
        <v>2.0813615955798393E-11</v>
      </c>
      <c r="CG99" s="2">
        <f t="shared" si="50"/>
        <v>3.3097481952529036E-12</v>
      </c>
      <c r="CH99" s="2">
        <f t="shared" si="50"/>
        <v>5.2673953114099812E-13</v>
      </c>
      <c r="CI99" s="2">
        <f t="shared" si="50"/>
        <v>8.3894027319866232E-14</v>
      </c>
      <c r="CJ99" s="2">
        <f t="shared" si="50"/>
        <v>1.3371573794370464E-14</v>
      </c>
      <c r="CK99" s="2">
        <f t="shared" si="50"/>
        <v>2.1327204318735683E-15</v>
      </c>
    </row>
    <row r="100" spans="1:89" x14ac:dyDescent="0.25">
      <c r="A100" s="5">
        <f t="shared" si="54"/>
        <v>130.5</v>
      </c>
      <c r="B100" s="5">
        <f t="shared" si="55"/>
        <v>286</v>
      </c>
      <c r="C100" s="8">
        <f t="shared" si="45"/>
        <v>559.16000000000008</v>
      </c>
      <c r="D100" s="2">
        <f t="shared" si="51"/>
        <v>6.3291139240506327E-14</v>
      </c>
      <c r="E100" s="2">
        <f t="shared" si="46"/>
        <v>0.99626135669706906</v>
      </c>
      <c r="F100" s="2">
        <f t="shared" si="52"/>
        <v>5.9665389551167856</v>
      </c>
      <c r="G100" s="7">
        <f t="shared" si="47"/>
        <v>0.7757224804476639</v>
      </c>
      <c r="H100" s="10"/>
      <c r="I100" s="6">
        <f t="shared" si="48"/>
        <v>286</v>
      </c>
      <c r="J100" s="2">
        <f t="shared" si="60"/>
        <v>0</v>
      </c>
      <c r="K100" s="2">
        <f t="shared" si="60"/>
        <v>0</v>
      </c>
      <c r="L100" s="2">
        <f t="shared" si="60"/>
        <v>0.01</v>
      </c>
      <c r="M100" s="2">
        <f t="shared" si="60"/>
        <v>0.02</v>
      </c>
      <c r="N100" s="2">
        <f t="shared" si="60"/>
        <v>0.02</v>
      </c>
      <c r="O100" s="2">
        <f t="shared" si="60"/>
        <v>0.03</v>
      </c>
      <c r="P100" s="2">
        <f t="shared" si="60"/>
        <v>7.0000000000000007E-2</v>
      </c>
      <c r="Q100" s="2">
        <f t="shared" si="60"/>
        <v>0.08</v>
      </c>
      <c r="R100" s="2">
        <f t="shared" si="60"/>
        <v>0.15</v>
      </c>
      <c r="S100" s="2">
        <f t="shared" si="60"/>
        <v>0.13</v>
      </c>
      <c r="T100" s="2">
        <f t="shared" si="60"/>
        <v>0.11</v>
      </c>
      <c r="U100" s="2">
        <f t="shared" si="60"/>
        <v>0.08</v>
      </c>
      <c r="V100" s="2">
        <f t="shared" si="60"/>
        <v>7.0000000000000007E-2</v>
      </c>
      <c r="W100" s="2">
        <f t="shared" si="60"/>
        <v>0.06</v>
      </c>
      <c r="X100" s="2">
        <f t="shared" si="60"/>
        <v>0.06</v>
      </c>
      <c r="Y100" s="2">
        <f t="shared" si="44"/>
        <v>0.05</v>
      </c>
      <c r="Z100" s="2">
        <f t="shared" si="44"/>
        <v>3.4999741368664829E-2</v>
      </c>
      <c r="AA100" s="2">
        <f t="shared" si="44"/>
        <v>2.1261615328404079E-2</v>
      </c>
      <c r="AB100" s="2">
        <f t="shared" si="44"/>
        <v>0</v>
      </c>
      <c r="AC100" s="2">
        <f t="shared" si="44"/>
        <v>0</v>
      </c>
      <c r="AD100" s="2">
        <f t="shared" si="59"/>
        <v>68461485355122.625</v>
      </c>
      <c r="AE100" s="2">
        <f t="shared" si="59"/>
        <v>10778085190492.535</v>
      </c>
      <c r="AF100" s="2">
        <f t="shared" si="59"/>
        <v>1700669417200.7019</v>
      </c>
      <c r="AG100" s="2">
        <f t="shared" si="59"/>
        <v>268901741234.77484</v>
      </c>
      <c r="AH100" s="2">
        <f t="shared" si="59"/>
        <v>42597724533.752655</v>
      </c>
      <c r="AI100" s="2">
        <f t="shared" si="59"/>
        <v>6759760266.0390425</v>
      </c>
      <c r="AJ100" s="2">
        <f t="shared" si="59"/>
        <v>1074407991.9547193</v>
      </c>
      <c r="AK100" s="2">
        <f t="shared" si="59"/>
        <v>171020373.23789999</v>
      </c>
      <c r="AL100" s="2">
        <f t="shared" si="59"/>
        <v>27259665.329508904</v>
      </c>
      <c r="AM100" s="2">
        <f t="shared" si="59"/>
        <v>4350563.6300151013</v>
      </c>
      <c r="AN100" s="2">
        <f t="shared" si="59"/>
        <v>695161.00314448343</v>
      </c>
      <c r="AO100" s="2">
        <f t="shared" si="59"/>
        <v>111200.40661827261</v>
      </c>
      <c r="AP100" s="2">
        <f t="shared" si="59"/>
        <v>17806.472557984889</v>
      </c>
      <c r="AQ100" s="2">
        <f t="shared" si="59"/>
        <v>2854.1200139275306</v>
      </c>
      <c r="AR100" s="2">
        <f t="shared" si="59"/>
        <v>457.89314432188974</v>
      </c>
      <c r="AS100" s="2">
        <f t="shared" si="58"/>
        <v>73.524246056701571</v>
      </c>
      <c r="AT100" s="2">
        <f t="shared" si="58"/>
        <v>11.815454988101056</v>
      </c>
      <c r="AU100" s="2">
        <f t="shared" si="58"/>
        <v>1.9002222127304125</v>
      </c>
      <c r="AV100" s="2">
        <f t="shared" si="58"/>
        <v>0.3058261302272901</v>
      </c>
      <c r="AW100" s="2">
        <f t="shared" si="58"/>
        <v>4.9254353576395876E-2</v>
      </c>
      <c r="AX100" s="6">
        <f t="shared" si="62"/>
        <v>34.201852782768938</v>
      </c>
      <c r="AY100" s="6">
        <f t="shared" si="62"/>
        <v>36.001950297651518</v>
      </c>
      <c r="AZ100" s="6">
        <f t="shared" si="62"/>
        <v>37.802047812534092</v>
      </c>
      <c r="BA100" s="6">
        <f t="shared" si="62"/>
        <v>39.602145327416665</v>
      </c>
      <c r="BB100" s="6">
        <f t="shared" si="62"/>
        <v>41.402242842299245</v>
      </c>
      <c r="BC100" s="6">
        <f t="shared" si="62"/>
        <v>43.202340357181818</v>
      </c>
      <c r="BD100" s="6">
        <f t="shared" si="62"/>
        <v>45.002437872064391</v>
      </c>
      <c r="BE100" s="6">
        <f t="shared" si="62"/>
        <v>46.802535386946971</v>
      </c>
      <c r="BF100" s="6">
        <f t="shared" si="62"/>
        <v>48.602632901829551</v>
      </c>
      <c r="BG100" s="6">
        <f t="shared" si="62"/>
        <v>50.402730416712124</v>
      </c>
      <c r="BH100" s="6">
        <f t="shared" si="62"/>
        <v>52.202827931594705</v>
      </c>
      <c r="BI100" s="6">
        <f t="shared" si="62"/>
        <v>54.002925446477278</v>
      </c>
      <c r="BJ100" s="6">
        <f t="shared" si="62"/>
        <v>55.803022961359851</v>
      </c>
      <c r="BK100" s="6">
        <f t="shared" si="62"/>
        <v>57.603120476242431</v>
      </c>
      <c r="BL100" s="6">
        <f t="shared" si="62"/>
        <v>59.403217991125004</v>
      </c>
      <c r="BM100" s="6">
        <f t="shared" si="61"/>
        <v>61.203315506007577</v>
      </c>
      <c r="BN100" s="6">
        <f t="shared" si="53"/>
        <v>63.003413020890157</v>
      </c>
      <c r="BO100" s="6">
        <f t="shared" si="53"/>
        <v>64.80351053577273</v>
      </c>
      <c r="BP100" s="6">
        <f t="shared" si="53"/>
        <v>66.603608050655311</v>
      </c>
      <c r="BQ100" s="6">
        <f t="shared" si="53"/>
        <v>68.403705565537877</v>
      </c>
      <c r="BR100" s="2">
        <f t="shared" si="36"/>
        <v>4.3330054022230762</v>
      </c>
      <c r="BS100" s="2">
        <f t="shared" si="36"/>
        <v>0.6821572905375064</v>
      </c>
      <c r="BT100" s="2">
        <f t="shared" si="36"/>
        <v>0.1076373048861205</v>
      </c>
      <c r="BU100" s="2">
        <f t="shared" si="36"/>
        <v>1.7019097546504741E-2</v>
      </c>
      <c r="BV100" s="2">
        <f t="shared" si="36"/>
        <v>2.6960585147944717E-3</v>
      </c>
      <c r="BW100" s="2">
        <f t="shared" si="36"/>
        <v>4.2783292823031917E-4</v>
      </c>
      <c r="BX100" s="2">
        <f t="shared" si="36"/>
        <v>6.8000505819918936E-5</v>
      </c>
      <c r="BY100" s="2">
        <f t="shared" si="36"/>
        <v>1.082407425556329E-5</v>
      </c>
      <c r="BZ100" s="2">
        <f t="shared" si="57"/>
        <v>1.7252952740195508E-6</v>
      </c>
      <c r="CA100" s="2">
        <f t="shared" si="57"/>
        <v>2.7535212848196845E-7</v>
      </c>
      <c r="CB100" s="2">
        <f t="shared" si="57"/>
        <v>4.3997531844587551E-8</v>
      </c>
      <c r="CC100" s="2">
        <f t="shared" si="57"/>
        <v>7.0380004188780127E-9</v>
      </c>
      <c r="CD100" s="2">
        <f t="shared" si="57"/>
        <v>1.1269919340496765E-9</v>
      </c>
      <c r="CE100" s="2">
        <f t="shared" si="57"/>
        <v>1.8064050721060321E-10</v>
      </c>
      <c r="CF100" s="2">
        <f t="shared" si="50"/>
        <v>2.8980578754549987E-11</v>
      </c>
      <c r="CG100" s="2">
        <f t="shared" si="50"/>
        <v>4.6534332947279468E-12</v>
      </c>
      <c r="CH100" s="2">
        <f t="shared" si="50"/>
        <v>7.4781360684183903E-13</v>
      </c>
      <c r="CI100" s="2">
        <f t="shared" si="50"/>
        <v>1.2026722865382356E-13</v>
      </c>
      <c r="CJ100" s="2">
        <f t="shared" si="50"/>
        <v>1.9356084191600639E-14</v>
      </c>
      <c r="CK100" s="2">
        <f t="shared" si="50"/>
        <v>3.1173641504048019E-15</v>
      </c>
    </row>
    <row r="101" spans="1:89" x14ac:dyDescent="0.25">
      <c r="A101" s="5">
        <f t="shared" si="54"/>
        <v>132</v>
      </c>
      <c r="B101" s="5">
        <f t="shared" si="55"/>
        <v>289</v>
      </c>
      <c r="C101" s="8">
        <f t="shared" si="45"/>
        <v>562.16000000000008</v>
      </c>
      <c r="D101" s="2">
        <f t="shared" si="51"/>
        <v>6.3291139240506327E-14</v>
      </c>
      <c r="E101" s="2">
        <f t="shared" si="46"/>
        <v>0.99834286131843542</v>
      </c>
      <c r="F101" s="2">
        <f t="shared" si="52"/>
        <v>6.0126680604198235</v>
      </c>
      <c r="G101" s="7">
        <f t="shared" si="47"/>
        <v>0.77906722854079125</v>
      </c>
      <c r="H101" s="10"/>
      <c r="I101" s="6">
        <f t="shared" si="48"/>
        <v>289</v>
      </c>
      <c r="J101" s="2">
        <f t="shared" si="60"/>
        <v>0</v>
      </c>
      <c r="K101" s="2">
        <f t="shared" si="60"/>
        <v>0</v>
      </c>
      <c r="L101" s="2">
        <f t="shared" si="60"/>
        <v>0.01</v>
      </c>
      <c r="M101" s="2">
        <f t="shared" si="60"/>
        <v>0.02</v>
      </c>
      <c r="N101" s="2">
        <f t="shared" si="60"/>
        <v>0.02</v>
      </c>
      <c r="O101" s="2">
        <f t="shared" si="60"/>
        <v>0.03</v>
      </c>
      <c r="P101" s="2">
        <f t="shared" si="60"/>
        <v>7.0000000000000007E-2</v>
      </c>
      <c r="Q101" s="2">
        <f t="shared" si="60"/>
        <v>0.08</v>
      </c>
      <c r="R101" s="2">
        <f t="shared" si="60"/>
        <v>0.15</v>
      </c>
      <c r="S101" s="2">
        <f t="shared" si="60"/>
        <v>0.13</v>
      </c>
      <c r="T101" s="2">
        <f t="shared" si="60"/>
        <v>0.11</v>
      </c>
      <c r="U101" s="2">
        <f t="shared" si="60"/>
        <v>0.08</v>
      </c>
      <c r="V101" s="2">
        <f t="shared" si="60"/>
        <v>7.0000000000000007E-2</v>
      </c>
      <c r="W101" s="2">
        <f t="shared" si="60"/>
        <v>0.06</v>
      </c>
      <c r="X101" s="2">
        <f t="shared" si="60"/>
        <v>0.06</v>
      </c>
      <c r="Y101" s="2">
        <f t="shared" si="44"/>
        <v>0.05</v>
      </c>
      <c r="Z101" s="2">
        <f t="shared" si="44"/>
        <v>3.4999998068842048E-2</v>
      </c>
      <c r="AA101" s="2">
        <f t="shared" si="44"/>
        <v>2.3342863249593185E-2</v>
      </c>
      <c r="AB101" s="2">
        <f t="shared" si="44"/>
        <v>0</v>
      </c>
      <c r="AC101" s="2">
        <f t="shared" si="44"/>
        <v>0</v>
      </c>
      <c r="AD101" s="2">
        <f t="shared" si="59"/>
        <v>83030774547689.516</v>
      </c>
      <c r="AE101" s="2">
        <f t="shared" si="59"/>
        <v>13198114967636.074</v>
      </c>
      <c r="AF101" s="2">
        <f t="shared" si="59"/>
        <v>2102651212657.8984</v>
      </c>
      <c r="AG101" s="2">
        <f t="shared" si="59"/>
        <v>335673896011.95789</v>
      </c>
      <c r="AH101" s="2">
        <f t="shared" si="59"/>
        <v>53689159237.709259</v>
      </c>
      <c r="AI101" s="2">
        <f t="shared" si="59"/>
        <v>8602158003.4200592</v>
      </c>
      <c r="AJ101" s="2">
        <f t="shared" si="59"/>
        <v>1380450946.034179</v>
      </c>
      <c r="AK101" s="2">
        <f t="shared" si="59"/>
        <v>221857934.35708591</v>
      </c>
      <c r="AL101" s="2">
        <f t="shared" si="59"/>
        <v>35704484.562673494</v>
      </c>
      <c r="AM101" s="2">
        <f t="shared" si="59"/>
        <v>5753375.1866910001</v>
      </c>
      <c r="AN101" s="2">
        <f t="shared" si="59"/>
        <v>928190.89789033949</v>
      </c>
      <c r="AO101" s="2">
        <f t="shared" si="59"/>
        <v>149910.77184187062</v>
      </c>
      <c r="AP101" s="2">
        <f t="shared" si="59"/>
        <v>24236.994487729527</v>
      </c>
      <c r="AQ101" s="2">
        <f t="shared" si="59"/>
        <v>3922.3591938668137</v>
      </c>
      <c r="AR101" s="2">
        <f t="shared" si="59"/>
        <v>635.35054048412439</v>
      </c>
      <c r="AS101" s="2">
        <f t="shared" si="58"/>
        <v>103.00394400022782</v>
      </c>
      <c r="AT101" s="2">
        <f t="shared" si="58"/>
        <v>16.712738819513167</v>
      </c>
      <c r="AU101" s="2">
        <f t="shared" si="58"/>
        <v>2.7137845609173201</v>
      </c>
      <c r="AV101" s="2">
        <f t="shared" si="58"/>
        <v>0.44098038628987657</v>
      </c>
      <c r="AW101" s="2">
        <f t="shared" si="58"/>
        <v>7.17072270802913E-2</v>
      </c>
      <c r="AX101" s="6">
        <f t="shared" si="62"/>
        <v>34.019332577937028</v>
      </c>
      <c r="AY101" s="6">
        <f t="shared" si="62"/>
        <v>35.809823766249508</v>
      </c>
      <c r="AZ101" s="6">
        <f t="shared" si="62"/>
        <v>37.600314954561981</v>
      </c>
      <c r="BA101" s="6">
        <f t="shared" si="62"/>
        <v>39.390806142874453</v>
      </c>
      <c r="BB101" s="6">
        <f t="shared" si="62"/>
        <v>41.181297331186933</v>
      </c>
      <c r="BC101" s="6">
        <f t="shared" si="62"/>
        <v>42.971788519499405</v>
      </c>
      <c r="BD101" s="6">
        <f t="shared" si="62"/>
        <v>44.762279707811878</v>
      </c>
      <c r="BE101" s="6">
        <f t="shared" si="62"/>
        <v>46.552770896124358</v>
      </c>
      <c r="BF101" s="6">
        <f t="shared" si="62"/>
        <v>48.343262084436837</v>
      </c>
      <c r="BG101" s="6">
        <f t="shared" si="62"/>
        <v>50.13375327274931</v>
      </c>
      <c r="BH101" s="6">
        <f t="shared" si="62"/>
        <v>51.924244461061789</v>
      </c>
      <c r="BI101" s="6">
        <f t="shared" si="62"/>
        <v>53.714735649374262</v>
      </c>
      <c r="BJ101" s="6">
        <f t="shared" si="62"/>
        <v>55.505226837686735</v>
      </c>
      <c r="BK101" s="6">
        <f t="shared" si="62"/>
        <v>57.295718025999214</v>
      </c>
      <c r="BL101" s="6">
        <f t="shared" si="62"/>
        <v>59.086209214311687</v>
      </c>
      <c r="BM101" s="6">
        <f t="shared" si="61"/>
        <v>60.876700402624159</v>
      </c>
      <c r="BN101" s="6">
        <f t="shared" si="53"/>
        <v>62.667191590936639</v>
      </c>
      <c r="BO101" s="6">
        <f t="shared" si="53"/>
        <v>64.457682779249112</v>
      </c>
      <c r="BP101" s="6">
        <f t="shared" si="53"/>
        <v>66.248173967561584</v>
      </c>
      <c r="BQ101" s="6">
        <f t="shared" si="53"/>
        <v>68.038665155874057</v>
      </c>
      <c r="BR101" s="2">
        <f t="shared" si="36"/>
        <v>5.2551123131450312</v>
      </c>
      <c r="BS101" s="2">
        <f t="shared" si="36"/>
        <v>0.83532373212886968</v>
      </c>
      <c r="BT101" s="2">
        <f t="shared" si="36"/>
        <v>0.13307919067455065</v>
      </c>
      <c r="BU101" s="2">
        <f t="shared" si="36"/>
        <v>2.1245183291896074E-2</v>
      </c>
      <c r="BV101" s="2">
        <f t="shared" si="36"/>
        <v>3.398048053019573E-3</v>
      </c>
      <c r="BW101" s="2">
        <f t="shared" si="36"/>
        <v>5.4444037996329486E-4</v>
      </c>
      <c r="BX101" s="2">
        <f t="shared" si="36"/>
        <v>8.7370313040137905E-5</v>
      </c>
      <c r="BY101" s="2">
        <f t="shared" si="36"/>
        <v>1.4041641415005437E-5</v>
      </c>
      <c r="BZ101" s="2">
        <f t="shared" si="57"/>
        <v>2.2597775039666765E-6</v>
      </c>
      <c r="CA101" s="2">
        <f t="shared" si="57"/>
        <v>3.6413767004373421E-7</v>
      </c>
      <c r="CB101" s="2">
        <f t="shared" si="57"/>
        <v>5.8746259360148061E-8</v>
      </c>
      <c r="CC101" s="2">
        <f t="shared" si="57"/>
        <v>9.4880235342956075E-9</v>
      </c>
      <c r="CD101" s="2">
        <f t="shared" si="57"/>
        <v>1.533986992894274E-9</v>
      </c>
      <c r="CE101" s="2">
        <f t="shared" si="57"/>
        <v>2.4825058189030467E-10</v>
      </c>
      <c r="CF101" s="2">
        <f t="shared" si="50"/>
        <v>4.0212059524311671E-11</v>
      </c>
      <c r="CG101" s="2">
        <f t="shared" si="50"/>
        <v>6.5192369620397344E-12</v>
      </c>
      <c r="CH101" s="2">
        <f t="shared" si="50"/>
        <v>1.0577682797160233E-12</v>
      </c>
      <c r="CI101" s="2">
        <f t="shared" si="50"/>
        <v>1.7175851651375444E-13</v>
      </c>
      <c r="CJ101" s="2">
        <f t="shared" si="50"/>
        <v>2.7910151031004845E-14</v>
      </c>
      <c r="CK101" s="2">
        <f t="shared" si="50"/>
        <v>4.5384320936893221E-15</v>
      </c>
    </row>
    <row r="102" spans="1:89" x14ac:dyDescent="0.25">
      <c r="A102" s="5">
        <f t="shared" si="54"/>
        <v>133.5</v>
      </c>
      <c r="B102" s="5">
        <f t="shared" si="55"/>
        <v>292</v>
      </c>
      <c r="C102" s="8">
        <f t="shared" si="45"/>
        <v>565.16000000000008</v>
      </c>
      <c r="D102" s="2">
        <f t="shared" si="51"/>
        <v>6.3291139240506327E-14</v>
      </c>
      <c r="E102" s="2">
        <f t="shared" si="46"/>
        <v>0.99947395427112151</v>
      </c>
      <c r="F102" s="2">
        <f t="shared" si="52"/>
        <v>6.0378840686056936</v>
      </c>
      <c r="G102" s="7">
        <f t="shared" si="47"/>
        <v>0.78088477002391488</v>
      </c>
      <c r="H102" s="10"/>
      <c r="I102" s="6">
        <f t="shared" si="48"/>
        <v>292</v>
      </c>
      <c r="J102" s="2">
        <f t="shared" si="60"/>
        <v>0</v>
      </c>
      <c r="K102" s="2">
        <f t="shared" si="60"/>
        <v>0</v>
      </c>
      <c r="L102" s="2">
        <f t="shared" si="60"/>
        <v>0.01</v>
      </c>
      <c r="M102" s="2">
        <f t="shared" si="60"/>
        <v>0.02</v>
      </c>
      <c r="N102" s="2">
        <f t="shared" si="60"/>
        <v>0.02</v>
      </c>
      <c r="O102" s="2">
        <f t="shared" si="60"/>
        <v>0.03</v>
      </c>
      <c r="P102" s="2">
        <f t="shared" si="60"/>
        <v>7.0000000000000007E-2</v>
      </c>
      <c r="Q102" s="2">
        <f t="shared" si="60"/>
        <v>0.08</v>
      </c>
      <c r="R102" s="2">
        <f t="shared" si="60"/>
        <v>0.15</v>
      </c>
      <c r="S102" s="2">
        <f t="shared" si="60"/>
        <v>0.13</v>
      </c>
      <c r="T102" s="2">
        <f t="shared" si="60"/>
        <v>0.11</v>
      </c>
      <c r="U102" s="2">
        <f t="shared" si="60"/>
        <v>0.08</v>
      </c>
      <c r="V102" s="2">
        <f t="shared" si="60"/>
        <v>7.0000000000000007E-2</v>
      </c>
      <c r="W102" s="2">
        <f t="shared" si="60"/>
        <v>0.06</v>
      </c>
      <c r="X102" s="2">
        <f t="shared" si="60"/>
        <v>0.06</v>
      </c>
      <c r="Y102" s="2">
        <f t="shared" si="44"/>
        <v>0.05</v>
      </c>
      <c r="Z102" s="2">
        <f t="shared" si="44"/>
        <v>3.4999999997936654E-2</v>
      </c>
      <c r="AA102" s="2">
        <f t="shared" si="44"/>
        <v>2.4473954273184668E-2</v>
      </c>
      <c r="AB102" s="2">
        <f t="shared" si="44"/>
        <v>0</v>
      </c>
      <c r="AC102" s="2">
        <f t="shared" si="44"/>
        <v>0</v>
      </c>
      <c r="AD102" s="2">
        <f t="shared" si="59"/>
        <v>100499904180404.37</v>
      </c>
      <c r="AE102" s="2">
        <f t="shared" si="59"/>
        <v>16127672356135.414</v>
      </c>
      <c r="AF102" s="2">
        <f t="shared" si="59"/>
        <v>2593939049550.1821</v>
      </c>
      <c r="AG102" s="2">
        <f t="shared" si="59"/>
        <v>418063662877.23108</v>
      </c>
      <c r="AH102" s="2">
        <f t="shared" si="59"/>
        <v>67506160433.255806</v>
      </c>
      <c r="AI102" s="2">
        <f t="shared" si="59"/>
        <v>10919326287.591938</v>
      </c>
      <c r="AJ102" s="2">
        <f t="shared" si="59"/>
        <v>1769052573.1428351</v>
      </c>
      <c r="AK102" s="2">
        <f t="shared" si="59"/>
        <v>287029013.47281241</v>
      </c>
      <c r="AL102" s="2">
        <f t="shared" si="59"/>
        <v>46634190.249320313</v>
      </c>
      <c r="AM102" s="2">
        <f t="shared" si="59"/>
        <v>7586387.0680672983</v>
      </c>
      <c r="AN102" s="2">
        <f t="shared" si="59"/>
        <v>1235606.1063302718</v>
      </c>
      <c r="AO102" s="2">
        <f t="shared" si="59"/>
        <v>201467.8947537599</v>
      </c>
      <c r="AP102" s="2">
        <f t="shared" si="59"/>
        <v>32883.791305260806</v>
      </c>
      <c r="AQ102" s="2">
        <f t="shared" si="59"/>
        <v>5372.5498024144235</v>
      </c>
      <c r="AR102" s="2">
        <f t="shared" si="59"/>
        <v>878.56991986252456</v>
      </c>
      <c r="AS102" s="2">
        <f t="shared" si="58"/>
        <v>143.79589864462847</v>
      </c>
      <c r="AT102" s="2">
        <f t="shared" si="58"/>
        <v>23.554282557073574</v>
      </c>
      <c r="AU102" s="2">
        <f t="shared" si="58"/>
        <v>3.861242961782092</v>
      </c>
      <c r="AV102" s="2">
        <f t="shared" si="58"/>
        <v>0.63343265785632741</v>
      </c>
      <c r="AW102" s="2">
        <f t="shared" si="58"/>
        <v>0.10398565550869548</v>
      </c>
      <c r="AX102" s="6">
        <f t="shared" si="62"/>
        <v>33.838750092032491</v>
      </c>
      <c r="AY102" s="6">
        <f t="shared" si="62"/>
        <v>35.619736938981568</v>
      </c>
      <c r="AZ102" s="6">
        <f t="shared" si="62"/>
        <v>37.400723785930644</v>
      </c>
      <c r="BA102" s="6">
        <f t="shared" si="62"/>
        <v>39.181710632879721</v>
      </c>
      <c r="BB102" s="6">
        <f t="shared" si="62"/>
        <v>40.962697479828797</v>
      </c>
      <c r="BC102" s="6">
        <f t="shared" si="62"/>
        <v>42.743684326777881</v>
      </c>
      <c r="BD102" s="6">
        <f t="shared" si="62"/>
        <v>44.524671173726958</v>
      </c>
      <c r="BE102" s="6">
        <f t="shared" si="62"/>
        <v>46.305658020676034</v>
      </c>
      <c r="BF102" s="6">
        <f t="shared" si="62"/>
        <v>48.086644867625118</v>
      </c>
      <c r="BG102" s="6">
        <f t="shared" si="62"/>
        <v>49.867631714574195</v>
      </c>
      <c r="BH102" s="6">
        <f t="shared" si="62"/>
        <v>51.648618561523271</v>
      </c>
      <c r="BI102" s="6">
        <f t="shared" si="62"/>
        <v>53.429605408472355</v>
      </c>
      <c r="BJ102" s="6">
        <f t="shared" si="62"/>
        <v>55.210592255421432</v>
      </c>
      <c r="BK102" s="6">
        <f t="shared" si="62"/>
        <v>56.991579102370508</v>
      </c>
      <c r="BL102" s="6">
        <f t="shared" si="62"/>
        <v>58.772565949319585</v>
      </c>
      <c r="BM102" s="6">
        <f t="shared" si="61"/>
        <v>60.553552796268661</v>
      </c>
      <c r="BN102" s="6">
        <f t="shared" si="53"/>
        <v>62.334539643217745</v>
      </c>
      <c r="BO102" s="6">
        <f t="shared" si="53"/>
        <v>64.115526490166815</v>
      </c>
      <c r="BP102" s="6">
        <f t="shared" si="53"/>
        <v>65.896513337115891</v>
      </c>
      <c r="BQ102" s="6">
        <f t="shared" si="53"/>
        <v>67.677500184064982</v>
      </c>
      <c r="BR102" s="2">
        <f t="shared" si="36"/>
        <v>6.3607534291396428</v>
      </c>
      <c r="BS102" s="2">
        <f t="shared" si="36"/>
        <v>1.0207387567174355</v>
      </c>
      <c r="BT102" s="2">
        <f t="shared" si="36"/>
        <v>0.16417335756646734</v>
      </c>
      <c r="BU102" s="2">
        <f t="shared" si="36"/>
        <v>2.6459725498558934E-2</v>
      </c>
      <c r="BV102" s="2">
        <f t="shared" si="36"/>
        <v>4.272541799573152E-3</v>
      </c>
      <c r="BW102" s="2">
        <f t="shared" si="36"/>
        <v>6.9109660048050244E-4</v>
      </c>
      <c r="BX102" s="2">
        <f t="shared" si="36"/>
        <v>1.1196535273055919E-4</v>
      </c>
      <c r="BY102" s="2">
        <f t="shared" si="36"/>
        <v>1.8166393257772939E-5</v>
      </c>
      <c r="BZ102" s="2">
        <f t="shared" si="57"/>
        <v>2.9515310284379943E-6</v>
      </c>
      <c r="CA102" s="2">
        <f t="shared" si="57"/>
        <v>4.8015108025742397E-7</v>
      </c>
      <c r="CB102" s="2">
        <f t="shared" si="57"/>
        <v>7.8202918122169093E-8</v>
      </c>
      <c r="CC102" s="2">
        <f t="shared" si="57"/>
        <v>1.2751132579351891E-8</v>
      </c>
      <c r="CD102" s="2">
        <f t="shared" si="57"/>
        <v>2.0812526142570129E-9</v>
      </c>
      <c r="CE102" s="2">
        <f t="shared" si="57"/>
        <v>3.4003479762116607E-10</v>
      </c>
      <c r="CF102" s="2">
        <f t="shared" si="50"/>
        <v>5.5605691130539527E-11</v>
      </c>
      <c r="CG102" s="2">
        <f t="shared" si="50"/>
        <v>9.1010062433309149E-12</v>
      </c>
      <c r="CH102" s="2">
        <f t="shared" si="50"/>
        <v>1.4907773770299731E-12</v>
      </c>
      <c r="CI102" s="2">
        <f t="shared" si="50"/>
        <v>2.4438246593557545E-13</v>
      </c>
      <c r="CJ102" s="2">
        <f t="shared" si="50"/>
        <v>4.0090674547868822E-14</v>
      </c>
      <c r="CK102" s="2">
        <f t="shared" si="50"/>
        <v>6.581370601816169E-15</v>
      </c>
    </row>
    <row r="103" spans="1:89" x14ac:dyDescent="0.25">
      <c r="A103" s="5"/>
      <c r="B103" s="5"/>
      <c r="C103" s="8"/>
      <c r="D103" s="2"/>
      <c r="E103" s="2"/>
      <c r="F103" s="2"/>
      <c r="G103" s="7"/>
      <c r="H103" s="10"/>
      <c r="I103" s="6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</row>
    <row r="104" spans="1:89" x14ac:dyDescent="0.25">
      <c r="A104" s="5"/>
      <c r="B104" s="5"/>
      <c r="C104" s="8"/>
      <c r="D104" s="2"/>
      <c r="E104" s="2"/>
      <c r="F104" s="2"/>
      <c r="G104" s="7"/>
      <c r="H104" s="10"/>
      <c r="I104" s="6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</row>
    <row r="105" spans="1:89" x14ac:dyDescent="0.25">
      <c r="A105" s="5"/>
      <c r="B105" s="5"/>
      <c r="C105" s="8"/>
      <c r="D105" s="2"/>
      <c r="E105" s="2"/>
      <c r="F105" s="2"/>
      <c r="G105" s="7"/>
      <c r="H105" s="10"/>
      <c r="I105" s="6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</row>
    <row r="106" spans="1:89" x14ac:dyDescent="0.25">
      <c r="A106" s="5"/>
      <c r="B106" s="5"/>
      <c r="C106" s="8"/>
      <c r="D106" s="2"/>
      <c r="E106" s="2"/>
      <c r="F106" s="2"/>
      <c r="G106" s="7"/>
      <c r="H106" s="10"/>
      <c r="I106" s="6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</row>
    <row r="108" spans="1:89" x14ac:dyDescent="0.25">
      <c r="D108" s="3"/>
      <c r="E108" s="9"/>
    </row>
    <row r="109" spans="1:89" x14ac:dyDescent="0.25">
      <c r="A109" s="5"/>
      <c r="B109" s="2"/>
      <c r="D109" s="5"/>
      <c r="E109" s="11"/>
    </row>
    <row r="110" spans="1:89" x14ac:dyDescent="0.25">
      <c r="A110" s="5"/>
      <c r="B110" s="2"/>
      <c r="D110" s="5"/>
      <c r="E110" s="11"/>
    </row>
    <row r="111" spans="1:89" x14ac:dyDescent="0.25">
      <c r="A111" s="5"/>
      <c r="B111" s="2"/>
      <c r="D111" s="5"/>
      <c r="E111" s="11"/>
    </row>
    <row r="112" spans="1:89" x14ac:dyDescent="0.25">
      <c r="A112" s="5"/>
      <c r="B112" s="2"/>
      <c r="D112" s="5"/>
      <c r="E112" s="11"/>
    </row>
    <row r="113" spans="1:5" x14ac:dyDescent="0.25">
      <c r="A113" s="5"/>
      <c r="B113" s="2"/>
      <c r="D113" s="5"/>
      <c r="E113" s="11"/>
    </row>
    <row r="114" spans="1:5" x14ac:dyDescent="0.25">
      <c r="A114" s="5"/>
      <c r="B114" s="2"/>
      <c r="D114" s="5"/>
      <c r="E114" s="11"/>
    </row>
    <row r="115" spans="1:5" x14ac:dyDescent="0.25">
      <c r="A115" s="5"/>
      <c r="B115" s="12"/>
      <c r="D115" s="5"/>
      <c r="E115" s="11"/>
    </row>
    <row r="116" spans="1:5" x14ac:dyDescent="0.25">
      <c r="A116" s="5"/>
      <c r="B116" s="2"/>
      <c r="D116" s="5"/>
      <c r="E116" s="11"/>
    </row>
    <row r="117" spans="1:5" x14ac:dyDescent="0.25">
      <c r="A117" s="5"/>
      <c r="B117" s="2"/>
      <c r="D117" s="5"/>
      <c r="E117" s="11"/>
    </row>
    <row r="118" spans="1:5" x14ac:dyDescent="0.25">
      <c r="A118" s="5"/>
      <c r="B118" s="2"/>
      <c r="D118" s="5"/>
      <c r="E118" s="11"/>
    </row>
    <row r="119" spans="1:5" x14ac:dyDescent="0.25">
      <c r="A119" s="5"/>
      <c r="B119" s="2"/>
      <c r="D119" s="5"/>
      <c r="E119" s="11"/>
    </row>
    <row r="120" spans="1:5" x14ac:dyDescent="0.25">
      <c r="A120" s="5"/>
      <c r="B120" s="2"/>
      <c r="D120" s="5"/>
      <c r="E120" s="11"/>
    </row>
    <row r="121" spans="1:5" x14ac:dyDescent="0.25">
      <c r="A121" s="5"/>
      <c r="B121" s="2"/>
      <c r="D121" s="5"/>
      <c r="E121" s="11"/>
    </row>
    <row r="122" spans="1:5" x14ac:dyDescent="0.25">
      <c r="A122" s="5"/>
      <c r="B122" s="2"/>
      <c r="D122" s="5"/>
      <c r="E122" s="11"/>
    </row>
    <row r="123" spans="1:5" x14ac:dyDescent="0.25">
      <c r="A123" s="5"/>
      <c r="B123" s="12"/>
      <c r="D123" s="5"/>
      <c r="E123" s="11"/>
    </row>
    <row r="124" spans="1:5" x14ac:dyDescent="0.25">
      <c r="A124" s="5"/>
      <c r="B124" s="2"/>
      <c r="D124" s="5"/>
      <c r="E124" s="11"/>
    </row>
    <row r="125" spans="1:5" x14ac:dyDescent="0.25">
      <c r="A125" s="5"/>
      <c r="B125" s="2"/>
      <c r="D125" s="5"/>
      <c r="E125" s="11"/>
    </row>
    <row r="126" spans="1:5" x14ac:dyDescent="0.25">
      <c r="A126" s="5"/>
      <c r="B126" s="2"/>
      <c r="D126" s="5"/>
      <c r="E126" s="11"/>
    </row>
    <row r="127" spans="1:5" x14ac:dyDescent="0.25">
      <c r="A127" s="5"/>
      <c r="B127" s="2"/>
      <c r="D127" s="5"/>
      <c r="E127" s="11"/>
    </row>
    <row r="128" spans="1:5" x14ac:dyDescent="0.25">
      <c r="A128" s="5"/>
      <c r="B128" s="2"/>
      <c r="D128" s="5"/>
      <c r="E128" s="11"/>
    </row>
    <row r="129" spans="4:5" x14ac:dyDescent="0.25">
      <c r="D129" s="5"/>
      <c r="E129" s="11"/>
    </row>
    <row r="130" spans="4:5" x14ac:dyDescent="0.25">
      <c r="D130" s="5"/>
      <c r="E130" s="11"/>
    </row>
    <row r="131" spans="4:5" x14ac:dyDescent="0.25">
      <c r="D131" s="5"/>
      <c r="E131" s="11"/>
    </row>
    <row r="132" spans="4:5" x14ac:dyDescent="0.25">
      <c r="D132" s="5"/>
      <c r="E132" s="11"/>
    </row>
  </sheetData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Type III OM</vt:lpstr>
      <vt:lpstr>Type II OM</vt:lpstr>
      <vt:lpstr>Type I OM</vt:lpstr>
      <vt:lpstr>density vs VR</vt:lpstr>
      <vt:lpstr>Easy%RoV</vt:lpstr>
      <vt:lpstr>Easy%RoB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akburnham</dc:creator>
  <cp:lastModifiedBy>akburnham</cp:lastModifiedBy>
  <dcterms:created xsi:type="dcterms:W3CDTF">2019-04-22T15:46:43Z</dcterms:created>
  <dcterms:modified xsi:type="dcterms:W3CDTF">2019-04-23T22:15:54Z</dcterms:modified>
</cp:coreProperties>
</file>